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xml"/>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4.xml"/>
  <Override ContentType="application/vnd.openxmlformats-officedocument.drawingml.chart+xml" PartName="/xl/charts/chart3.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OUTPUT" sheetId="1" r:id="rId4"/>
    <sheet state="visible" name="Re-Processing" sheetId="2" r:id="rId5"/>
    <sheet state="visible" name="test_DoanCuong" sheetId="3" r:id="rId6"/>
    <sheet state="visible" name="Sheet4" sheetId="4" r:id="rId7"/>
    <sheet state="visible" name="SheetGoc" sheetId="5" r:id="rId8"/>
  </sheets>
  <definedNames>
    <definedName hidden="1" localSheetId="1" name="_xlnm._FilterDatabase">'Re-Processing'!$F$1:$G$4683</definedName>
    <definedName hidden="1" localSheetId="2" name="_xlnm._FilterDatabase">test_DoanCuong!$K$1:$K$4933</definedName>
  </definedNames>
  <calcPr/>
</workbook>
</file>

<file path=xl/sharedStrings.xml><?xml version="1.0" encoding="utf-8"?>
<sst xmlns="http://schemas.openxmlformats.org/spreadsheetml/2006/main" count="43073" uniqueCount="11240">
  <si>
    <t>Occupational Group
- 4014 hàng</t>
  </si>
  <si>
    <t>Total Number</t>
  </si>
  <si>
    <t>Student</t>
  </si>
  <si>
    <t>Intern (0-1 year)</t>
  </si>
  <si>
    <t>Junior/Employee (&lt;3 years)</t>
  </si>
  <si>
    <t>Mid-level/Specialist (&gt;3 years)</t>
  </si>
  <si>
    <t>Senior (&gt;5 years)</t>
  </si>
  <si>
    <t>Manager/Head</t>
  </si>
  <si>
    <t>Director &amp; C-level/Executive</t>
  </si>
  <si>
    <t>No clear</t>
  </si>
  <si>
    <t>Students</t>
  </si>
  <si>
    <t>IT</t>
  </si>
  <si>
    <t>Sales</t>
  </si>
  <si>
    <t>Finance &amp; Banking</t>
  </si>
  <si>
    <t>Marketing &amp; Communication</t>
  </si>
  <si>
    <t>Design &amp; Architecture</t>
  </si>
  <si>
    <t>Production/Manufacturing &amp; Supply Chain</t>
  </si>
  <si>
    <t>Real Estate</t>
  </si>
  <si>
    <t>Education &amp; Training</t>
  </si>
  <si>
    <t>Admin &amp; HR</t>
  </si>
  <si>
    <t>Health &amp; Healthcare</t>
  </si>
  <si>
    <t>Hospitality &amp; Tourism</t>
  </si>
  <si>
    <t>Agriculture</t>
  </si>
  <si>
    <t>Other</t>
  </si>
  <si>
    <t>Tổng</t>
  </si>
  <si>
    <t>Tổng - No clear/ Other</t>
  </si>
  <si>
    <t>ou</t>
  </si>
  <si>
    <t>order</t>
  </si>
  <si>
    <t>prompt</t>
  </si>
  <si>
    <t>user_input</t>
  </si>
  <si>
    <t>assistant_response</t>
  </si>
  <si>
    <t>Occupational Group</t>
  </si>
  <si>
    <t>Position</t>
  </si>
  <si>
    <t>Learning Purpose Group</t>
  </si>
  <si>
    <t xml:space="preserve">Role: Data extraction and classification expert. 
 Task: Extract and classify Information of USER into: Occupational Group; Position; and Learning Purpose Group. 
Instructions: 
 1. Occupational Group: Students; IT; Sales; Finance &amp; Banking; Marketing &amp; Communication; Design &amp; Architecture; Production/Manufacturing &amp; Supply Chain; Real Estate; Education &amp; Training; Admin &amp; HR; Health &amp; Healthcare; Hospitality &amp; Tourism; Agriculture; No clear; Other.
- Note: Step by Step: accurately determine USER's occupation before grouping. 
- Note: In cases where there is no USER's information, classify as "No clear".
 2. Position: Student; Intern (0-1 year); Junior/Employee (&lt;3 years); Mid-level/Specialist (&gt;3 years); Senior (&gt;5 years); Manager/Head; Director &amp; C-level/Executive; No clear. 
- If USER but does not provide the **number of years worked**, or **working position** =&gt; assign: "No clear". 
 3. Learning Purpose Group**:
 - Answer the following questions:  
  +, Is English used regularly in the job and **absolutely essential** for completing key tasks? (Yes/No/No clear)
  +, Does English proficiency **directly and significantly** affect overall job performance? (Yes/No/No clear)
  +, Is there a **definite and specific** goal for learning English related to job performance? (Yes/No/No clear)
  - If any response is "No" or "No clear," classify as "Study for the future."
     - **Study for the future (English is not used often in the job and only slows down progress slightly).**
     - **Study for the future (English does not directly impact job performance, and the goal is more about social interaction).**
  - If all responses are "Yes," classify as "Study for the current."
 Response: only JSON format with 3 keys: Occupational Group, Position, and Learning Purpose Group.
</t>
  </si>
  <si>
    <t>Cuối A2 nhưng lười học nên kĩ năng tiếng anh bị tụt. Sinh viên 21 tuổi học đại học năm 3. Học tiếng anh 6 năm rồi, 2-3 năm trước có học trung tâm target 5.0 nhưng lười rồi bỏ. Từng đi trao đổi ở engineer theo chương trình của trường đại học. Học tiếng do phổ biến ai cũng dùng, muốn đi du học thì cần ít nhất 6.0, học đại học cần làm bài bằng tiếng anh, thích đi du lịch. Rất lười.</t>
  </si>
  <si>
    <t>```json
{
  "Occupational Group": "Students",
  "Position": "Student",
  "Learning Purpose Group": "Study for the future (English is not used often in the job and only slows down progress slightly)"
}
```</t>
  </si>
  <si>
    <t>Study for the future (English is not used often in the job and only slows down progress slightly)</t>
  </si>
  <si>
    <t>Dưới A1, 24t, 2000, y dược, mới nghỉ làm, 2h/day, chưa học TT, nghe và giao tiếp được, mức linh hoạt 6 tháng, cũng k ah cv, k nhớ được cấu trúc câu, Tiền Giang, HCM, đang phỏng vấn cty, k yêu cầu Tiếng Anh, tiếng anh giao tiếp. Tư vấn buổi 3</t>
  </si>
  <si>
    <t>```json
{
  "Occupational Group": "Health &amp; Healthcare",
  "Position": "No clear",
  "Learning Purpose Group": "Study for the future (English is not used often in the job and only slows down progress slightly)"
}
```</t>
  </si>
  <si>
    <t>, Dưới A2, over 40t, HN và sống ở HMai, làm công - làm tradin hỗi trợ công nghiệp cho cty nước ngoài, đa số kh là Châu Á - Nhật + Hàn, k biết dùng app, thường gặp khách hàng nước ngoài k có thời gian học TT, học để cải thiện Tiếng Anh đặc biệt là ngữ pháp, 15-30/day. Chưa biết ứng dụng linh hoạt ngữ pháp - phản xạ - giao tiếp . Tự củng cố - giai đoạn 2.sale marketing. Hai Phòng, sắp chuyển nhà mới Mỹ Đình cuối năm.</t>
  </si>
  <si>
    <t>```json
{
  "Occupational Group": "Sales",
  "Position": "No clear",
  "Learning Purpose Group": "Study for the current"
}
```</t>
  </si>
  <si>
    <t>Study for the current</t>
  </si>
  <si>
    <t>Dưới A2, 1996, HCM, developer đào tạo training nhân viên, 7 years, dùng TA mỗi ngày, trước có nhiều cơ hội thăng tiến nhưng vì TA mà bị bỏ lỡ, 1h30h/day+3 lần/1 tuần, thời gian k sắp xếp được khách gọi sếp gọi đi liền, học TA để thăng tiêngs TA linh hoạt tháng 9-3 tháng nữa, hách não app, HCM. 
 Phát âm sai, bí từ nhiều, yếu ngữ pháp</t>
  </si>
  <si>
    <t>```json
{
  "Occupational Group": "IT",
  "Position": "Senior (&gt;5 years)",
  "Learning Purpose Group": "Study for the current"
}
```</t>
  </si>
  <si>
    <t>37t, Cuối A2, languages center cho con nít và teen A2,B1, manager ở TT TA 6 years, thường dùng TA vì có giáo viên nươcs ngoài, Long An, muốn TA để cho vị trí cao hơn va lương cao, 30m/day, nói sợ sai với nnn, muốn giao tiếp TA linh hoạt, chị biết Tiếng Trung, bạn trai của chị 10 năm là người trung</t>
  </si>
  <si>
    <t>```json
{
  "Occupational Group": "Education &amp; Training",
  "Position": "Manager/Head",
  "Learning Purpose Group": "Study for the current"
}
```</t>
  </si>
  <si>
    <t>16h
 1/2 hẹn qua tết
 Tân 23t - sinh viên đh - sinh viên năm 4 - làm techincian- Giữa A2
 mới làm 6 tháng. 
 thi thoảng dùng tiếng anh, làm việc với người hàn. không dung tiếng anh.
 dành nhiều thời gian, trước thích thể thao, công ty tốt, tập gym.
 học tiếng anh muốn cỉa thiện tiếng anh lương cao, tiếng anh quan trọng., kết bạn mới Tính khoảng hết năm nay, sang năm. nâng cao hơn - khoảng trong năm nay
 đã từng học tiếng anh tại trung tâm, không có thời gian để học nên học trên mạng, app
 dành 1 tiếng để học. 
 Trung tâm mới bắt đầu, nâng cao không hỗ trợ nhiều, ứng dụng rảnh 
 app the coach hay, phản xạ, phát âm.</t>
  </si>
  <si>
    <t>```json
{
  "Occupational Group": "Students",
  "Position": "Student",
  "Learning Purpose Group": "Study for the future (English is not used often in the job and only slows down progress slightly)."
}
```</t>
  </si>
  <si>
    <t>Study for the future (English is not used often in the job and only slows down progress slightly).</t>
  </si>
  <si>
    <t>17h
 con trai ôn thi ielts. 
 42t kĩ thuật phần mềm tại fpt
 hà nội
 khi còn là một tester, dùng tiếng anh hàng ngày, training and dev dept, không dung tiếng anh, dùng tiếng việt, kĩ năng mềm và cứng, kĩ năng 
 muốn học tiếng anh để trao đổi với con, muốn lấy bằng tiếng anh ielts. 
 muốn xem chương trình tiếng anh, 
 nope. 
 không có nhiều thời gian ôn tập, cho tết, làm việc nhà, 
 band 6.5 - 7.
 tài khoản:</t>
  </si>
  <si>
    <t>```json
{
  "Occupational Group": "IT",
  "Position": "Senior (&gt;5 years)",
  "Learning Purpose Group": "Study for the future (English does not directly impact job performance, and the goal is more about social interaction)."
}
```</t>
  </si>
  <si>
    <t>Study for the future (English does not directly impact job performance, and the goal is more about social interaction).</t>
  </si>
  <si>
    <t>11h15
 Liễu - 30 - teacher mẫu giáo- Giữa - cuối A1
 thường dùng tiếng anh để dạy kid 
 trong tương lai dùng tiếng anh để cải thiện bản thân
 mục tiêu đạt được mục tiêu giao tiếp nâng cao trong tháng 6. 
 học tiếng anh trên app thấy hay có giúp mình tập nói, phát âm, ngữ pháp, phần ngữ pháp yếu, phát âm quan trọng,</t>
  </si>
  <si>
    <t>```json
{
  "Occupational Group": "Education &amp; Training",
  "Position": "No clear",
  "Learning Purpose Group": "Study for the future (English is not used often in the job and only slows down progress slightly)"
}
```</t>
  </si>
  <si>
    <t>hẹn 15/2 liên lạc lại xếp lịch
 Trình độ cuối A1, đầu A2 
 Người đi làm 
 IT - 24t 
 Mục tiêu: học tiếng anh để giao tiếp với đồng nghiệp 
 Chưa có thời gian đạt mục tiêu cụ thể 
 chỉ học được vào thứ 7
 Upsale buổi 2</t>
  </si>
  <si>
    <t>```json
{
  "Occupational Group": "IT",
  "Position": "No clear",
  "Learning Purpose Group": "Study for the future (English does not directly impact job performance, and the goal is more about social interaction)."
}
```</t>
  </si>
  <si>
    <t>hẹn 17h20
 14/5 Giữa A2, toeic &gt;500, Sống ở HCM ở Đồng Nai, quê Đắc Lắc, leader design team, 6 năm, học chuyện với nnn và tìm công việc ở HCM, 30m/day, từng học TTT khi còn ở đại học, 
 Muốn TA giao tiếp linh hoạt - còn thời gian + k đặt mục tiêu thời gian.</t>
  </si>
  <si>
    <t>```json
{
  "Occupational Group": "Design &amp; Architecture",
  "Position": "Senior (&gt;5 years)",
  "Learning Purpose Group": "Study for the future (English is not used often in the job and only slows down progress slightly)."
}
```</t>
  </si>
  <si>
    <t>Cuối A1, Đầu A2, muốn giao tiếp và em họ nói TA. Học TA từ cấp 1, có thể dành 20-30 phút học. Thi toeic được trên 625 R L. Đang học và đi làm. Mục tiêu học trước mắt là giao tiếp + thêm 1 ngôn ngữ và b1 b2 2 năm nữa đi du học. Muốn học trong trong vòng 1 năm. Nó k ảnh hưởng đến việc học. Trước đây tự học TA thi teoic, có học doilingo nhưng dễ quá. Đang đi thực tập. Từng mua Tivi bằng tiền của mình.</t>
  </si>
  <si>
    <t>```json
{
  "Occupational Group": "No clear",
  "Position": "Intern (0-1 year)",
  "Learning Purpose Group": "Study for the future (English does not directly impact job performance, and the goal is more about social interaction)."
}
```</t>
  </si>
  <si>
    <t>B1 cty Japanese, kế toán , toàn dùng W, S sometimes. Thích chơi piano, thích du lịch, dl Đà Lạt Đà Nẵng, nếu có tiền muốn đi du lịch toàn thế giới. Đắt nhất 60tr là cái piano. Muốn học TA để cải thiện toàn bộ kĩ năng và giao tiếp với người nước ngoài. Học TA 10 năm rồi. Học ngắt nghỉ liên tục có ngày 1h có ngày k. Có teoic 640 mười mấy năm rồi. Muốn coi phim không cần phụ . Muốn muốn học nâng cao. Muốn học trong 1 năm. K ah công việc chỉ làm chậm</t>
  </si>
  <si>
    <t>```json
{
  "Occupational Group": "Finance &amp; Banking",
  "Position": "No clear",
  "Learning Purpose Group": "Study for the future (English is not used often in the job and only slows down progress slightly)."
}
```</t>
  </si>
  <si>
    <t>Giữa A2 31t, kế toán , làm 6 years, k dùng TA trong cv, thích du lịch, đọc sách, có tiền sẽ đi Hàn, Nhật. Muốn học TA để giao tiếp TA khi đi nước ngoài đi du lịch, học TA over 10 years. Mỗi ngày dành 1h-2h/day. Học teoic thi thử 780 R L 78 năm trước. Muốn học linh hoạt trong đời sống hàng ngày, muốn học tháng 6 tháng. Không sh công việc. K học thêm đâu cả chỉ học 1 khoá toec</t>
  </si>
  <si>
    <t>```json
{
  "Occupational Group": "Finance &amp; Banking",
  "Position": "Mid-level/Specialist (&gt;3 years)",
  "Learning Purpose Group": "Study for the future (English does not directly impact job performance, and the goal is more about social interaction)."
}
```</t>
  </si>
  <si>
    <t>- nhắn zalo
 2/3 t
  A2, Long An , sv năm 3. Học TA để nói chuyện với người nước ngoài chuẩn chuẩn 1 tí + ra trường cần bằng toeic nhưng chú trọng giao tiếp, học TA nhưng do lười và ngắt quãng ,học 1-2 hours. Muốn học linh hoạt cs-&gt; chuyên ngành công việc -&gt; nâng cao. Muốn lh 4 tháng - cv thì đi làm mới học. K có môi trường học. Trước học khoá.</t>
  </si>
  <si>
    <t>```json
{
  "Occupational Group": "Students",
  "Position": "Student",
  "Learning Purpose Group": "Study for the future (English does not directly impact job performance, and the goal is more about social interaction)."
}
```</t>
  </si>
  <si>
    <t>1999 ,B1 làm thu mua công ty sam sung hơn 3 năm, k dùng TA nhiều vì có pdvieen, chỉ dùng cho meeting, thích shopping , học TA hơn 10 năm. Từng học TT, 2-3/week. Muốn học TA để chuyển việc và lấy laị khả năng tiếng Anh. Muốn TA linh hoạt. Đang học khoá ôn thi prep toeic 800</t>
  </si>
  <si>
    <t>```json
{
  "Occupational Group": "Production/Manufacturing &amp; Supply Chain",
  "Position": "Mid-level/Specialist (&gt;3 years)",
  "Learning Purpose Group": "Study for the future (English is not used often in the job and only slows down progress slightly)"
}
```</t>
  </si>
  <si>
    <t>Dưới A1, 34t, làm 10 năm, nói TA tốt phục vụ công việc, muốn lưu loát, 6 tháng, Đà nẵng cty,</t>
  </si>
  <si>
    <t>```json
{
  "Occupational Group": "No clear",
  "Position": "Senior (&gt;5 years)",
  "Learning Purpose Group": "Study for the current"
}
```</t>
  </si>
  <si>
    <t>Dưới A1, đầu A2, 34t, service enginneer làm 10 năm, chỉ dùng TA khi đi traning, 30'/day , học để giao tiếp với kh và đi traning bên Singapore, muốn học giao tiếp linh hoạt, muốn cuối năm, học TT lâu rồi,</t>
  </si>
  <si>
    <t>```json
{
  "Occupational Group": "IT",
  "Position": "Senior (&gt;5 years)",
  "Learning Purpose Group": "Study for the future (English is not used often in the job and only slows down progress slightly)."
}
```</t>
  </si>
  <si>
    <t>A1 nghe tốt 39t, ct logistic làm hơn 10 năm, dùng TA mỗi ngày nhưng chỉ WR muốn cải thiện LS. Thích đi du lịch. nghe tốt phờ lét , từng đi 6 nước ở Châu Âu, muốn học TA để nói chuyện với khách hàng, chỉ học ở đại học, 3 năm trước học ở aplolo. Mỗi ngày dành 30-1h học. 
 ngữ pháp, phát âm , từ vựng. Muốn đạt mức linh hoạt trong cv, muốn đạt được trong 3 tháng - 6 tháng. Chỉ học app mình thôi.</t>
  </si>
  <si>
    <t>```json
{
  "Occupational Group": "Production/Manufacturing &amp; Supply Chain",
  "Position": "Senior (&gt;5 years)",
  "Learning Purpose Group": "Study for the current"
}
```</t>
  </si>
  <si>
    <t xml:space="preserve">
### 4. **COUNTIF** - Đếm với điều kiện cụ thể
   - **Công thức**: `=COUNTIF(range, criteria)`
   - **Mục đích**: Đếm các ô thỏa mãn điều kiện nhất định.
   - **Ví dụ**: `=COUNTIF(F2:F4014, "Students")`
### 5. **COUNTIFS** - Đếm với nhiều điều kiện
   - **Công thức**: `=COUNTIFS(range1, criteria1, range2, criteria2, ...)`
  - Ví dụ: `=COUNTIFS(F2:F4014, "Students", G2:G4014, "Intern (0-1 year)")`
### 6. **DCOUNT** - Đếm số ô chứa giá trị số trong cơ sở dữ liệu
   - **Công thức**: `=DCOUNT(database, field, criteria)`
   - **Mục đích**: Đếm các ô có chứa giá trị số trong cơ sở dữ liệu thỏa mãn các tiêu chí cho trước.
   - **Ví dụ**: `=DCOUNT(A1:C10, "Age", E1:F2)` sẽ đếm số lượng giá trị số trong cột "Age" của bảng dữ liệu từ A1:C10 theo tiêu chí trong E1:F2.
-----------------------------------------
Copy nhanh công thức: 
Di chuột tới góc dưới bên phải của ô đã chọn. Khi con trỏ chuột biến thành hình dấu + (dấu cộng nhỏ), bạn có thể nhấn giữ chuột trái và kéo xuống các ô bên dưới để sao chép công thức cho các hàng còn lại.
---------------------------------------
Chèn biểu đồ dạng Heat Map
Để tạo bảng màu với các giá trị phần trăm, bạn có thể sử dụng Conditional Formatting để định dạng bảng dưới dạng Heat Map:
Chọn vùng dữ liệu từ bảng (không bao gồm tiêu đề).
Vào tab Home (Trang chủ), chọn Conditional Formatting (Định dạng có điều kiện).
Chọn Color Scales (Thang màu) để áp dụng dải màu tương ứng cho các giá trị phần trăm.
Bạn có thể chọn dải màu có sẵn, hoặc chọn More Rules để tùy chỉnh màu sắc theo ý muốn (ví dụ: màu cam cho giá trị cao, xanh lá cho giá trị trung bình, xám cho giá trị nhỏ hoặc N/A).
 Tùy chỉnh hiển thị phần trăm
Sau khi áp dụng định dạng màu, bạn cần chắc chắn rằng các ô đã được định dạng dưới dạng phần trăm:
Nhấn chuột phải vào các ô dữ liệu &gt; chọn Format Cells &gt; chọn Percentage để hiển thị phần trăm.
Điều chỉnh số thập phân nếu cần (ví dụ: hiển thị 2 số thập phân).</t>
  </si>
  <si>
    <t>A1 39t Ninh Bình, quản lý, làm hơn 10 năm, đôi khi sử dụng TA trong cv, thích du lịch. Muốn học Ta để có bạn ngoài,, giúp đỡ cv. tiếp xíc với người nước ngoài thường xuyên cũng học TT nhiều hồi đại học, chưa có bằng nào. Muốn giao tiếp linh hoạt trong vòng 1 năm - k ảnh h cv - ảnh hưởng đến mong muốn anh thôi. Anh chỉ học app này. Mỗi ngày 30-1h</t>
  </si>
  <si>
    <t>```json
{
  "Occupational Group": "No clear",
  "Position": "Manager/Head",
  "Learning Purpose Group": "Study for the future (English does not directly impact job performance, and the goal is more about social interaction)."
}
```</t>
  </si>
  <si>
    <t>A2, 42t, Quy Nhơn, làm trong quân đội 22t, k dùng TA trong cv. Muốn học TA muốn cải thiện bản thân, đọc sách nước ngoài và dạy con. Học 2 năm rồi. Mỗi ngày học 30'-1h. Muốn lh trong hàng ngày, muốn học dàng trải ngày nào cũng học, học. K học trung tâm nhưng học online. Học dulolingo hơn 2 năm rồi.</t>
  </si>
  <si>
    <t>```json
{
  "Occupational Group": "Other",
  "Position": "Senior (&gt;5 years)",
  "Learning Purpose Group": "Study for the future (English does not directly impact job performance, and the goal is more about social interaction)."
}
```</t>
  </si>
  <si>
    <t>Ielts 6.0 
 Đi làm 4 năm, từng đi du học, học tiếng anh 10 năm rồi từ thời đi học, thích đi du lịch và ăn uống, tập thể dục, làm trong phòng marketing, Học để chuyển việc lương cao và duy trì việc học tiếng anh sau khi về nước, ngày dành được 15-30 phút học, anh bận và ảnh giàu.</t>
  </si>
  <si>
    <t>```json
{
  "Occupational Group": "Marketing &amp; Communication",
  "Position": "Mid-level/Specialist (&gt;3 years)",
  "Learning Purpose Group": "Study for the future (English is not used often in the job and only slows down progress slightly)."
}
```</t>
  </si>
  <si>
    <t>A1 23t Bình Định elecgical enginering, thích nghe nhạc, mới làm 2 tháng, Học để có công việc lương cao, mức linh hoạt trao đổi trong cs, cỡ 1 năm, nếu k đạt được mục tiêu làm chậm qua trình có lương cao nhưng k sao. Từng học TA để thi toec 550, RL gặp vấn đề Từ vựng do hay quên, k học app nào khác, chưa gặp khó khăn với app, ngày dành được 30 phút học.</t>
  </si>
  <si>
    <t>```json
{
  "Occupational Group": "Production/Manufacturing &amp; Supply Chain",
  "Position": "Intern (0-1 year)",
  "Learning Purpose Group": "Study for the future (English is not used often in the job and only slows down progress slightly)."
}
```</t>
  </si>
  <si>
    <t>25t, B2 làm công ty nước ngoài nên nc với khách hàng nước ngoài, mới 1 tuần, thích mua sắm và du lịch, 2 năm trước đi du lịch châu lịch. Học TA để giao tiếp với khách hàng và học nhiều thông tin. Học TA từ bé, ngày 1 tiếng học TA. Khách hàng người nước ngoài,</t>
  </si>
  <si>
    <t>```json
{
  "Occupational Group": "No clear",
  "Position": "Intern (0-1 year)",
  "Learning Purpose Group": "Study for the current"
}
```</t>
  </si>
  <si>
    <t>hẹn 9h55 thứ 6 
 A1-&gt;A2 46t, teacher , hiếm khi dùng TA nhiều, thích du lịch, mua nhẫn kim cương 60 cụ, Muốn học TA để nói chuyện và dạy con, học TA từ 15t nhưng , đại học hồng bàng ngành dược . Muốn học TA linh hoạt đi du lịch .., Muốn càng tốt càng tốt, k ah cv chỉ ah cảm xúc, chị tự ti là k nói k nghe được. Lúc trẻ có giờ thì không. k học app khác, app cứ lập đi lặp lại.</t>
  </si>
  <si>
    <t>```json
{
  "Occupational Group": "Education &amp; Training",
  "Position": "No clear",
  "Learning Purpose Group": "Study for the future (English does not directly impact job performance, and the goal is more about social interaction)."
}
```</t>
  </si>
  <si>
    <t>Trình độ dưới A1 [ biết nhưng phản xạ chậm , trả lời chưa đầy đủ ý, không mở rộng được ý, muốn cải thiện phát âm ], học 1 tiếng/1 chăm chỉ, học cả app mochi nữa, chưa học trung tâm nào bao giờ. Học để có lương cao, mục tiêu 1 năm, thời gian linh động có thể sắp xếp theo mentor, thích đá bóng, sách,.. và đi du lịch 4 lần/1 năm. Mục tiêu là muốn cải thiện phát âm [ yếu ], muốn học khoảng 4000 từ.</t>
  </si>
  <si>
    <t>```json
{
  "Occupational Group": "No clear",
  "Position": "No clear",
  "Learning Purpose Group": "Study for the future (English does not directly impact job performance, and the goal is more about social interaction)."
}
```</t>
  </si>
  <si>
    <t>B1,B2 38t, phiên dịch viên Tiếng Trung, 1 year, Học TA để có nhiều cơ hội trong cv, 1 hour/ day, Toeic 2005 750. 1 năm thành pdv Anh - Trung,</t>
  </si>
  <si>
    <t>```json
{
  "Occupational Group": "Other",
  "Position": "Intern (0-1 year)",
  "Learning Purpose Group": "Study for the future (English is not used often in the job and only slows down progress slightly)"
}
```</t>
  </si>
  <si>
    <t>A0,A1 Mục tiêu giao tiếp với sếp, 1 tháng rồi k học do công tác, muộn, lười. Chỉ cần giao tiếp cơ bản hàng ngày để nói chuyện với sếp. Muốn học trong 6 tháng để giao tiếp với sếp - k có thời gian học nên mệt. Anh làm quản lý IT, nói chuyện với sếp là chính , có nv phiên dịch, trước học giao tiếp nhưng bận quá nên bỏ. Học app ok nhưng anh bận quá [ anh học phát âm - cụm từ ]. Sếp bảo học đi nhưng anh k đủ quyết tâm. Thực ra thì anh có thời gian nhưng anh cứ thôi miên bản thân là anh k có thời gian thôi.</t>
  </si>
  <si>
    <t>```json
{
  "Occupational Group": "IT",
  "Position": "Manager/Head",
  "Learning Purpose Group": "Study for the future (English is not used often in the job and only slows down progress slightly)."
}
```</t>
  </si>
  <si>
    <t>hẹn 16/2 10h
 26/1 : ra tết , hơi bận, giờ không sắp xếp được thời gian
 Diễm - freelancer - 2 months. - Hue provinces - cuối A1
 dùng tiếng anh trong công việc thi thoảng. 
 học tiếng anh để có cơ hội để tìm việc, nói với người nước ngoài lưu loát, trở thành hướng dẫn viên. 
 Muốn giao tiếp cơ bản trước - sau đó nâng cao thêm. Thời gian càng sớm càng tốt.
 Trước đây chưa từng học tiếng anh ở trung tâm, thấy app the coach được review thấy hay nên học.
 Mỗi ngày học được 30p</t>
  </si>
  <si>
    <t>```json
{
  "Occupational Group": "Hospitality &amp; Tourism",
  "Position": "Intern (0-1 year)",
  "Learning Purpose Group": "Study for the future (English is not used often in the job and only slows down progress slightly)"
}
```</t>
  </si>
  <si>
    <t>B1,B2 Vip pro, HCM , sale manager, 2,5 năm, không dùng TA nhiều, muốn học TA giao tiếp người nước ngoài. Muốn học để cải thiện TA, học TA hơn 3 năm, Từng học TA offine. Học được 3 lần/ tuần. Muốn học linh hoạt trong cv và đời sống. K gặp khó khăn gì khi học app.</t>
  </si>
  <si>
    <t>```json
{
  "Occupational Group": "Sales",
  "Position": "Manager/Head",
  "Learning Purpose Group": "Study for the future (English does not directly impact job performance, and the goal is more about social interaction)."
}
```</t>
  </si>
  <si>
    <t>A1, Nam Định, người bán hàng liên quan đến giáo dục, k dùng TA trong cv. Muốn học TA để phục vụ công việc và nói chuyện với , học 10 năm 10 năm nhưng chủ yếu là ngữ pháp, k học TT nào, Ngày học 30 phút. Muốn học tiếng anh chuyên ngành, muốn cơ bản linh hoạt trong 4-6 tháng, đang làm sale cho TT Tiếng Anh, chỉ học app The Coach,</t>
  </si>
  <si>
    <t>```json
{
  "Occupational Group": "Sales",
  "Position": "No clear",
  "Learning Purpose Group": "Study for the future (English is not used often in the job and only slows down progress slightly)"
}
```</t>
  </si>
  <si>
    <t>Cuối B1 43t, làm VCB, 6 tháng, cv cần làm project với người nước ngoài, Tốt nghiệp Ngoại Thương 20 năm trứơc, 1h/day, 2 times/week, có B2 4 kĩ năng. Muốn học khoá học bằng TA, 
 Phát âm + Từ vựng</t>
  </si>
  <si>
    <t>```json
{
  "Occupational Group": "Finance &amp; Banking",
  "Position": "Intern (0-1 year)",
  "Learning Purpose Group": "Study for the current"
}
```</t>
  </si>
  <si>
    <t>Trình độ A2, làm 2 công việc makerter và graphic design ( 26 tuổi - 1 năm ). Học tiếng anh để nói chuyển kết bạn với người nước ngoài, mở rộng mối quan hệ. Do tích chất công việc nên đi du lịch nhiều nơi, thích mua sắm. Học tiếng anh 2 năm rồi. Đang học 1 lớp tiếng anh ở Hạ Long band B1 4.0-5.5 nhưng lớp chỉ tập trung ngữ pháp ( R + L ). Mỗi ngày dành được 30 phút học. Phát âm khá tốt nhưng thiếu từ vụng, nói dong dài và thiếu ngữ pháp. Mục tiêu lưu loát giao tiếp hàng ngày. Học cỡ 3-4 tháng.</t>
  </si>
  <si>
    <t>```json
{
  "Occupational Group": "Marketing &amp; Communication",
  "Position": "Junior/Employee (&lt;3 years)",
  "Learning Purpose Group": "Study for the future (English does not directly impact job performance, and the goal is more about social interaction)."
}
```</t>
  </si>
  <si>
    <t>cuối A2 đầu B1, data xai ần, ở VCB, 2t, chỉ dùng R W, ít dùng S L, có . K có nhiều tiền. Muốn học TA để hỗi trợ cv và tương lai, đồng nghiệp, nnn. Học TA 6 tháng rồi, mỗi ngày 1h-2h học TA. Tonic 600 R L. Muốn học lh cv. Muốn học trong 6 tháng. Học TT thi tiếc 3-4 năm trước. Học app k khó khăn gì.</t>
  </si>
  <si>
    <t>```json
{
  "Occupational Group": "Finance &amp; Banking",
  "Position": "Junior/Employee (&lt;3 years)",
  "Learning Purpose Group": "Study for the future (English is not used often in the job and only slows down progress slightly)"
}
```</t>
  </si>
  <si>
    <t>khách bận gls-zalo
 27/2 gọi nhưng khách k care - k rệp tn Zalo
 29/2 khách bận - anh tự nhắn lại cho
 1/3 gọi Zalo hẹn 3h chiều thứ 2
 21/3 anh bận chạy xe - tắt máy</t>
  </si>
  <si>
    <t>```json
{
  "Occupational Group": "No clear",
  "Position": "No clear",
  "Learning Purpose Group": "Study for the future (English is not used often in the job and only slows down progress slightly)"
}
```</t>
  </si>
  <si>
    <t>không liên lạc được &gt; rời sang 6/2
 1/2 hẹn 15h30 3/2
 Trang - 33t - 
 học tiếng anh để có việc lương cao - công ty thuần việc - tìm kiếm công việc 
 giao tiếp cơ bản - 6 tháng.
 trước đây chị chưa. tự học là chính. 
 Tại vì linh động hơn, mình tự luyện lại nhiều lần. không phải lúc nào cũng đnga tham gia.
 từ thứ 2 cũng thứ 5 - 15-30p. Đợt này cviejc cuối năm , về vẫn</t>
  </si>
  <si>
    <t>Dưới A2 tự tin nhưng câu k ổn/ lập trình viên, 26t muốn cải thiện TA để có lương cao, làm 3 năm. Dùng TA mỗi ngày, travelling và đá bóng, muốn đi Quy Nhơn, DN vào mùa hè, Học TA 10 năm, k học TT nào, 30'-1h học TA, Muốn nói chuyện với người nước ngoài lưu lát - muốn 6 tháng- k ảnh hươnghr quá nhiều, Học app Elsa, Học app TC k vấn đề</t>
  </si>
  <si>
    <t>```json
{
  "Occupational Group": "IT",
  "Position": "Mid-level/Specialist (&gt;3 years)",
  "Learning Purpose Group": "Study for the future (English is not used often in the job and only slows down progress slightly)."
}
```</t>
  </si>
  <si>
    <t>B1 29t, DHCN , làm cty logistics, 5years, thường nói TA trước đây với boss, nay Boss VN, chỉ dùng W, đôi khi ra ngoài nói chuyệ n với kh. Thích du lịch, làm cty nước ngoài. Học TA từ cấp 2 nhưng k tốt, có học TA ở ĐH nhưng chỉ học grammar. Học 15'-30' . Có Toniec 600. Muốn học TA để học lên thạc sĩ, chị học mỗi ngày. Học app mochi mochi.</t>
  </si>
  <si>
    <t>```json
{
  "Occupational Group": "Production/Manufacturing &amp; Supply Chain",
  "Position": "Senior (&gt;5 years)",
  "Learning Purpose Group": "Study for the future (English is not used often in the job and only slows down progress slightly)."
}
```</t>
  </si>
  <si>
    <t>A1 nhưng nghe tốt 22t HR fulltime 1 year đôi khi dùng TA trong cv, xem phim và ngủ cả ngày, thích mua sắm mua điện thoại bằng tiền của mình 10tr. Muốn học TA để kết bạn khắp tg. Trừng học TA nhưng k sâu , học 1-2h/buổi tối. Có toec 800 RL, từng học TT ttoec thầy long ở chỗ Thương Mại. Muốn học để giao tiếp đổi đổi cv, muốn thành thạo giao tiếp tiếng anh - 6 tháng. nếu k được target thì chậm quá trình kiếm tiền, trước học ElSA. Lười</t>
  </si>
  <si>
    <t>```json
{
  "Occupational Group": "Admin &amp; HR",
  "Position": "Junior/Employee (&lt;3 years)",
  "Learning Purpose Group": "Study for the future (English does not directly impact job performance, and the goal is more about social interaction)."
}
```</t>
  </si>
  <si>
    <t>A2 làm chủ, trong lĩnh vực nói TA mỗi ngày với người kh nước ngoài, thích vẽ vì làm trong lĩnh vực fashion, thích du lịch khắp thế giới, chị mua được máy tính 20tr. Học TA 20 năm rồi, từng học TA ở club ở đại học, giờ chỉ học app, chỉ học được 5 phút. Học TA vì muốn có phiên bản tốt hơn. Muốn học TA lắm rồi. Muốn học TA để có chứng chỉ TA, muốn học trong 6 tháng , k ảnh hưởng cv nhưng ảnh hưởng tâm lý. CHI RẤT BẬN NÊN HẸN LỊCH ĐI HẸN LỊCH LẠI RẤT MỆT</t>
  </si>
  <si>
    <t>```json
{
  "Occupational Group": "Design &amp; Architecture",
  "Position": "No clear",
  "Learning Purpose Group": "Study for the future (English does not directly impact job performance, and the goal is more about social interaction)."
}
```</t>
  </si>
  <si>
    <t>hẹn 17/2 16h30
 Chị Tiên - Làm việc tại thành ủy thành phố HCM
 Công việc hầu như không dùng tiếng anh.
 Chị học tiếng anh vì chị yêu tiếng anh, đọc hiểu tiếng anh, có thể nói chuyện với người nước ngoài.
 Mục tiêu: Không có mục tiêu học, thích thì học thôi. Trước đây có mục tiêu học ielts nhưng bỏ lâu rồi.
 Học tiếng anh sau giờ làm việc, buổi tối tranh thủ khoảng 15-30p
 Hiện tịa đang học song song duolingo và the coach</t>
  </si>
  <si>
    <t>Cuối A2, B1 Giáo viên, k dùng TA nhiều, chỉ dùng 1 tiếng, thích nghe nhạc TA. Thích du lịch. Muốn học TA để nói và dạy cho con, học TA 2 năm rồi, k học ở đâu cả. Dành được 30 phút học. Muốn học linh hoạt trong đời sống hàng ngày. Muốn học trong 3 tháng. Trước đây k học TA ở trung tâm nào.</t>
  </si>
  <si>
    <t>hẹn 16h30 thứ 2 tuần sau
 Dưới A2 HR ở Bệnh viện, sếp người nước ngoài, VB2 ngôn ngữ anh, tải về để phản xạ nói TA, chỉ viết thư, 
 Chưa biết cách đưa từ để nói- môi trường 
 Phát âm,</t>
  </si>
  <si>
    <t>```json
{
  "Occupational Group": "Health &amp; Healthcare",
  "Position": "No clear",
  "Learning Purpose Group": "Study for the current"
}
```</t>
  </si>
  <si>
    <t>1/3 knm2 - Zalo - hẹn 11h40 thứ thứ 7
 B1, 2000, Đại học Bách Khoa, Hưng Yen, sv năm cuối, có vẻ yêu trường, Muốn học TA để k cần goodle dịch vẫn để nói chuyện với người nước ngoài, mỗi ngày dành 1 hour học, VSTEP 650 B2, S B1. Muốn giao tiếp linh hoạt trong cv, muốn 6 tháng, muốn học app,</t>
  </si>
  <si>
    <t>Ngọc, Cuối A1 đầu A2, 13t, 1h/day, Học TA vì thích, Muốn Chuyên Anh, Hà Nam , lớp 7</t>
  </si>
  <si>
    <t>A2, 24t, Lâm Đồng, IT, only W, 30m/day, B1 L R. Mục tiêu giao tiếp B1, 1 năm, k ah, Elsa và duolingo., 3 tháng 
 UPP - một ngày hoàn thành 1 session/ ngại người ngoài.</t>
  </si>
  <si>
    <t>```json
{
  "Occupational Group": "IT",
  "Position": "No clear",
  "Learning Purpose Group": "Study for the future (English is not used often in the job and only slows down progress slightly)."
}
```</t>
  </si>
  <si>
    <t>A2,B1, IELTS 4.5, 5.0, toeic 400 hơn, làm software engineer ở HCM, 37t. Improve S và công việc, US client and another nations, 1h/day. Muốn linh hoạt trong cv và cs B2,</t>
  </si>
  <si>
    <t>```json
{
  "Occupational Group": "IT",
  "Position": "No clear",
  "Learning Purpose Group": "Study for the current"
}
```</t>
  </si>
  <si>
    <t>Giữa A1, muốn học để giao tiếp và cv lương, muốn lh trong cv và cs, trong năm nay, ah cảm xúc và quyết tâm, 1h/day, sv học, 5tr/ tháng, k app khác,</t>
  </si>
  <si>
    <t>A2 sinh 95, Bình Định, làm công ty logistics, 1 năm, chỉ dùng email với kh, thích đi du lịch, học TA để nâng cao kỹ năng giao tiếp và nâng cao vốn từ vựng vì bh đang lan man, học 15 năm, học TA 30 mins . . . Muốn linh hoạt trong công việc. Muốn học trong 1 năm. Hồi sv có đi học rồi bỏ vì đi làm miết rồi học khoá online rồi nghỉ. K học app khác,</t>
  </si>
  <si>
    <t>```json
{
  "Occupational Group": "Production/Manufacturing &amp; Supply Chain",
  "Position": "Intern (0-1 year)",
  "Learning Purpose Group": "Study for the future (English is not used often in the job and only slows down progress slightly)"
}
```</t>
  </si>
  <si>
    <t>A1, 40t, trước làm quản lý cung ứng, nay tư do, trước có đôi khi dùng TA chỉ viết , mỗi ngày dành 15-30, học cho biết để giao tiếp với người nước ngoài, linh hoạt 6 tháng - 1 năm, ah đến cảm xúc, chưa học TT, có học doulingo.</t>
  </si>
  <si>
    <t>```json
{
  "Occupational Group": "Production/Manufacturing &amp; Supply Chain",
  "Position": "Manager/Head",
  "Learning Purpose Group": "Study for the future (English does not directly impact job performance, and the goal is more about social interaction)."
}
```</t>
  </si>
  <si>
    <t>A1 30t, học TA để nói chuyện với người nn và đọc sách cho việc kinh doanh, 1h/day, nghe tốt - yếu speaking, muốn cơ bản 1 năm - bằng cấp. K ah công việc ah cảm múc và mục tiêu, 3tr/tháng để học,</t>
  </si>
  <si>
    <t>B1 IELTs 6.0 10 năm trước 42t, làm cty logistic, dùng TA cho W and meeting, học TA hơn 20 năm, học TA để phản xạ lưu loát tự tin hơn 3 tháng,</t>
  </si>
  <si>
    <t>```json
{
  "Occupational Group": "Production/Manufacturing &amp; Supply Chain",
  "Position": "No clear",
  "Learning Purpose Group": "Study for the current"
}
```</t>
  </si>
  <si>
    <t>A1, làm quản lý, cty thường dùng TA có nói và văn bản nhưng dùng google dịch , đi học thì dùng phiên. Muốn học TA cho giao tiếp linh hoạt 3 tháng cơ bản 6 tháng. K ah công việc, ah cảm xúc. K học app khác k, hồi đi học ĐH có học TT. Mỗi ngày 30 0hút</t>
  </si>
  <si>
    <t>```json
{
  "Occupational Group": "No clear",
  "Position": "Manager/Head",
  "Learning Purpose Group": "Study for the future (English is not used often in the job and only slows down progress slightly)."
}
```</t>
  </si>
  <si>
    <t>Cuối A1 34t kế toán cty nhật làm 2 năm, dùng TA, thích du lịch. Muốn học TA để phát triển, ngày có thể dành 15'-30'. Muốc học linh hoạt trong cv và cv , chị thiếu từ vựng, muốn học chậm và chắc, lúc trước học TT ở đại học, lúc trước engbreaking , chị muốn học phát âm</t>
  </si>
  <si>
    <t>A2, 30t, đã kết hôn có 1 con, chị có business riêng, 2 năm, chị học 2 tiếng/1 ngày, k dùng TA trong cv. Muốn học TA để quay trở lại làm việc ở bất kì công ty nào và dạy con 3 tuổi, học TA 5 năm rồi, từng học TT ở ĐH. 2015 tonic 535, muốn linh hoạt hàng ngày 1 năm, k học app khác, đang học chương trình Cambridge</t>
  </si>
  <si>
    <t>```json
{
  "Occupational Group": "Other",
  "Position": "No clear",
  "Learning Purpose Group": "Study for the future (English is not used often in the job and only slows down progress slightly)"
}
```</t>
  </si>
  <si>
    <t>báo số Zalo nhưng bảo bận k học được tháng này có gì nhắn lại - chưa thấy add
 18/3 lh hẹn 7h15 thứ 5</t>
  </si>
  <si>
    <t>24t, IT, dùng TA mỗi ngày, R W, ít L S, Học TA để có lương cao, học TA từ lớp 6, Muốn linh hoạt trong cv 6 tháng, k ah cv chỉ ảnh hường đến cảm xúc, lúc đại học có học TT, k học app khác.</t>
  </si>
  <si>
    <t>A2, 28t , gap year, học để giao tiếp với ban nước ngoài - đi du lịch, học 5 năm, 1h/day. Toeic 500, trước mắt giao tiếp cơ bạn - linh hoạt, sau muốn nâng cao, 6 tháng cơ bản linh hoạt, k ah gì lắm, app hay lag,</t>
  </si>
  <si>
    <t>hẹn 17h45 thứ 5 tuần sau
 14/3 41t , project manager at IT, muốn học TA để làm việc với kh, sử dụng TA khi học , 5 mins/day in doulingo, Bánh khoa làm ở công ty gì đấy, Làm toiecc 550 R L, muốn TA linh hoạt, tháng 5-6 cây có kiểm tra speaking, Đang có Elsa và douling</t>
  </si>
  <si>
    <t>```json
{
  "Occupational Group": "IT",
  "Position": "Manager/Head",
  "Learning Purpose Group": "Study for the current"
}
```</t>
  </si>
  <si>
    <t>A2, B1 17t, Học TA mua về để học thôi, muốn Ielts 7.5 1 năm nữa</t>
  </si>
  <si>
    <t>B1, B2 doctor HCM , 10 năm, never use TA, chỉ dùng khi đi hội nghị với bệnh viện nước ngoài và người nước ngoài, learn EL just for fun, 1h/day, từng học ở nước ngoài 3 tháng, Châu Âu 1 tháng. Học TA. Muốn TA nâng cao, 6 tháng,</t>
  </si>
  <si>
    <t>```json
{
  "Occupational Group": "Health &amp; Healthcare",
  "Position": "Senior (&gt;5 years)",
  "Learning Purpose Group": "Study for the future (English is not used often in the job and only slows down progress slightly)."
}
```</t>
  </si>
  <si>
    <t>A2 31tr, 2 con, muốn kiếm nhiều tiền, chị là QA, học TA 1 năm rồi , từng học 1 khoá về phát âm 2 năm trước, Mỗi ngày dành 15-1h. Gặp đối tác nước ngoài, học engbreaking nhiều khoá học online. Học TA để khách hàng người nước và đi du lịch nước ngoài. Muốn linh hoạt trong công việc, muốn học trong 1 năm. Ảnh hưởng cảm xúc trước.</t>
  </si>
  <si>
    <t>Dưới A2 30t,HN, Diana company, đang nghén, làm marketing, hơn 1 năm rưỡi, hiếm khi dùng tiếng anh, Muốn năng cấp kĩ năng TA và thay đổi vị trí, bộ phận brand manager dùng TA nhiều . Học 10 năm nhưng k liên tục, mỗi ngày dành 1 tiếng học. Muốn mức B1 3 tháng. Ah đến cảm xúc thôi. Chị cần lắm. K học TT k học app khác.</t>
  </si>
  <si>
    <t>```json
{
  "Occupational Group": "Marketing &amp; Communication",
  "Position": "Junior/Employee (&lt;3 years)",
  "Learning Purpose Group": "Study for the future (English is not used often in the job and only slows down progress slightly)"
}
```</t>
  </si>
  <si>
    <t>A2,B1 BTD nickname, NEU, never use TA, HR. Want improve S, 30'-1h/day. Mục tiêu Ielts 6.0, tư học, giữ tháng 13/4.</t>
  </si>
  <si>
    <t>```json
{
  "Occupational Group": "Admin &amp; HR",
  "Position": "No clear",
  "Learning Purpose Group": "Study for the future (English is not used often in the job and only slows down progress slightly)."
}
```</t>
  </si>
  <si>
    <t>A1, cô giáo mần non, học để giao tiếp, nhà dòng với số xơ ở ngời người, linh hoạt trong cuộc sống, 3-6 tháng, chưa học TT, k học nào khác. Mỗi ngày 1 tiếng, 30 phút, hoặc hơn nếu rảnh.</t>
  </si>
  <si>
    <t>Vip pro, 3months, dùng TA trong cv, lâu k dùng TA nên khó nói, thích nghe nhạc , thích du lịch nhưng cuối năm k có kế hoạch, từng làm TTS ở NB 3 năm. Muốn học TA để cải thiện kĩ năng giao tiếp, học TA over 10 năm, học TA ở đại học ngành ngôn ngữ anh, dành 30 phút học TA. IELTs 6.5 7 8 năm trước, giáo viên TA ở Siêu trí nhớ nhớ, muốn học kỹ năng giao tiếp nói. Mục tiêu trong vào 3 tháng muốn giao tiếp với với các bạn 6.5, k ảnh hưởng cv.</t>
  </si>
  <si>
    <t>```json
{
  "Occupational Group": "Education &amp; Training",
  "Position": "Mid-level/Specialist",
  "Learning Purpose Group": "Study for the future (English does not directly impact job performance, and the goal is more about social interaction)."
}
```</t>
  </si>
  <si>
    <t>Mid-level/Specialist</t>
  </si>
  <si>
    <t>Cuối A1, đầu A2, 37t, dùng TA thường xuyên, chỉ yếu R W, muốn TA phục cv, lưu loát và đúng trọng tâm, 6 tháng 1 năm, sắp tới cần họp, học cũng nhiều nhưng k hiệu qủa và anh chán,</t>
  </si>
  <si>
    <t>```json
{
  "Occupational Group": "No clear",
  "Position": "No clear",
  "Learning Purpose Group": "Study for the current"
}
```</t>
  </si>
  <si>
    <t>: hầu như k biết gì 
 Dưới A0, A1, 1999, làm nail, Học định cư Mỹ để biết và giao tiếp, đi theo diện lao động, đang học ở ngoài 1:2 cô giáo 3 tháng k có lộ trình rõ ràng/ mới học tiếng ANh 3 tháng, muốn TA gia tiếp cơ bản, 1h30 học TT và 30 phút học ở nhà. - Dự kiến là 6 tháng đến 3 năm. 
 Nghe đọc 3 tháng rồi - 3 tháng lấy lại căn bản cho mình.</t>
  </si>
  <si>
    <t>```json
{
  "Occupational Group": "Other",
  "Position": "No clear",
  "Learning Purpose Group": "Study for the future (English is not used often in the job and only slows down progress slightly)."
}
```</t>
  </si>
  <si>
    <t>Giữa A1, người Bình Dương, làm sale ở công ty xi măng/1 năm, dùng TA để R, 1h/day, đã đăng kí TT thi chứng chỉ toeic 28/4 5tr8 theo trường, muốn học TA để thi toeic và lương cao, muốn TA linh hoạt, 6 tháng, hơi lượt. B1 Cambridge. Mục tiêu thi lấy bằng - học gia0 tiếp. 8 buổi......</t>
  </si>
  <si>
    <t>```json
{
  "Occupational Group": "Sales",
  "Position": "Intern (0-1 year)",
  "Learning Purpose Group": "Study for the future (English is not used often in the job and only slows down progress slightly)."
}
```</t>
  </si>
  <si>
    <t>B1, B2 làm công ty nước ngoài, chỉ có R L nhiều, muốn học để đổi việc.</t>
  </si>
  <si>
    <t>hẹn 3h chiều thứ 3
 A2, 5/3 sinh năm 99, 25t, kế toán 2 năm, HP, k dùng TA trong cv, muốn thay đổi công việc-lương cáo-ty nước ngoài , 2h/day, tonic 450, muốn 6-9 tháng linh hoạt trong cv- 1-2 năm nâng cao, k ảnh cảm xúc và cơ hội. Bh k học TT, trước có học TT, k học app nào khác.</t>
  </si>
  <si>
    <t>```json
{
  "Occupational Group": "Finance &amp; Banking",
  "Position": "Junior/Employee (&lt;3 years)",
  "Learning Purpose Group": "Study for the future (English is not used often in the job and only slows down progress slightly)."
}
```</t>
  </si>
  <si>
    <t>Đầu A2, 26t 1998 Toeic 400, làm cty Logistic, k dùng TA, Học TA để có cv lương cao, lâu rồi k học, 4h/day, Muốn giao tiếp B1 3-6 tháng, chưa học TT, tự học trước sau đó học mentor học off, 
 Phát âm Thiếu âm cuối sai - từ vựng - mở rộng ý</t>
  </si>
  <si>
    <t>```json
{
  "Occupational Group": "Production/Manufacturing &amp; Supply Chain",
  "Position": "No clear",
  "Learning Purpose Group": "Study for the future (English is not used often in the job and only slows down progress slightly)"
}
```</t>
  </si>
  <si>
    <t>, 
 Dưới A2, dùng TA để W, đôi lúc S, muốn học TA để làm việc và nói chuyện với nước ngoài, học tuỳ hôm 15'-1h/day, toeic R L 500, muốn học TA linh hoạt, 3-6 tháng, trước học TT nhưng chỉ học thời gian ngắn,
 UP</t>
  </si>
  <si>
    <t>Giữa A2, 65t, giám đốc công ty bảo hành các sản phẩm của công ty Sam Sung tại Khách Hoà, học TA để đi duc lịch, muốn nói TA thành lạo, học TA 40 năm rồi, muốn học TA nói với cháu lấy chồng nước ngoài, N3</t>
  </si>
  <si>
    <t>```json
{
  "Occupational Group": "Other",
  "Position": "Director &amp; C-level/Executive",
  "Learning Purpose Group": "Study for the future (English does not directly impact job performance, and the goal is more about social interaction)."
}
```</t>
  </si>
  <si>
    <t>Đầu A2 29t, cv đôi lúc cần nói TA, học TA lâu rồi nhưng tự học, 1h/day. Thi lấy bằng B1 và nói chuyện với bệnh nhân, 6 tháng-1 năm, cần bằng, trươc có học 1:1 với gv Philipniens, k app khác, cỡ 1tr/tháng, hơn 3tr3/1 khoá 20.</t>
  </si>
  <si>
    <t>```json
{
  "Occupational Group": "Health &amp; Healthcare",
  "Position": "No clear",
  "Learning Purpose Group": "Study for the future (English is not used often in the job and only slows down progress slightly)."
}
```</t>
  </si>
  <si>
    <t>Dưới A1,35t, Bình Dương, Kế toán, 1h/day, k dùng TA, muốn có cv lương cao, linh hoạt, 1 năm, chưa học TT, 1 tháng gần đây có đăng kí TT không khó, 500k/8 buổi -1 kèm 2 1tiếng 15 phút, k bổ trợ cho nhau</t>
  </si>
  <si>
    <t>Cuối A2, toeic &gt;700, 30t, logistic staff for company tư nhân for over 2 years, k dùng TA, 2 lý do : Kết bạn và quan trọng, 1h/day, chỉ dùng TA để viết email, muốn càng cao càng tốt - học for fun,</t>
  </si>
  <si>
    <t>```json
{
  "Occupational Group": "Production/Manufacturing &amp; Supply Chain",
  "Position": "Junior/Employee (&lt;3 years)",
  "Learning Purpose Group": "Study for the future (English does not directly impact job performance, and the goal is more about social interaction)."
}
```</t>
  </si>
  <si>
    <t>B1,B2
 1998, Làm 3 năm , thích du lich, học tiếng để làm việc và nói chuyện với người nước ngoài vì tính chất công việc, đã đi 5 nơi du lịch, đi nước ngoài : Singapore . 
 Muốn đi du học nên học tiếng anh, học ielts năm ngoái , học 3 tiếng/1 ngày, từng thi được 5.5 ielts - speaking 5.0 , muốn học để phản xạ nhanh hơn và triển khai ý. Muốn 6.5 7.0 cuối năm nay, thấy học the coach thấy ok tuy nhiên k có nhiều thời gian.</t>
  </si>
  <si>
    <t>B1 24t 2000 Đại học CN và Quốc gia Hà Nội, cty start up , developer 1 year, đang nợ TA, short term : pass Exam và long term : change job, 30m/day, VNU test 4 kĩ năng,k học ở đâu cạ,</t>
  </si>
  <si>
    <t>```json
{
  "Occupational Group": "IT",
  "Position": "Junior/Employee (&lt;3 years)",
  "Learning Purpose Group": "Study for the future (English is not used often in the job and only slows down progress slightly)."
}
```</t>
  </si>
  <si>
    <t>VSTEP B1 23t 2k1 ĐH Cần Thơ, k có tiền, học để Có việc lương cao và học bổng, 1h/day, muốn nói chuyện lưu loát, 2 tháng,</t>
  </si>
  <si>
    <t>24t Cuối A1, Đầu A2, để thay đổi công việc, muốn giao tiếp linh hoạt trong cv sau đó thi lét nửa năm, ah cảm xúc, đang theo học ở World Trip - giao tiếp cơ bản cho người đi làm để giao tiếp được với người nước nước ngoài, 1 năm rữa 4,5 tr/ t 1 tháng/ 1 giờ, học được 4 tháng rồi.</t>
  </si>
  <si>
    <t>teioc &gt;500, 1995, 29t, PG của công ty giáo duc
 Dưới A2, ussually chat and w by English, us TA to earn more money và công việc tốt trong công ty nước ngoài, và nói chuyên với người nước ngoài, học TA từ lớp 5 nhưng chỉ R và W, Linh hoạt B1 - hết năm nay, trước học TT ở dưới Cần Thơ chỉ học 1:1, chưa hiểu cách sử dụng.
 1. Nói chuyện sai hết các ngữ pháp.-&gt;
 2. Phát âm sai lè. -&gt; ........</t>
  </si>
  <si>
    <t>A2, B1 36t, làm ks 16 năm, restaurent manager muốn lên F&amp;B manager, 45m-1h/day, tiền k quan trọng, nói TA phục vụ cv, muốn linh hoạt TA, 3-6 tháng,</t>
  </si>
  <si>
    <t>```json
{
  "Occupational Group": "Hospitality &amp; Tourism",
  "Position": "Manager/Head",
  "Learning Purpose Group": "Study for the current"
}
```</t>
  </si>
  <si>
    <t>hẹn 16h20
 Tdv 
 Cuối A1, Đầu A2, 1999, technical service , toeic 500, học TA 4-5 năm, 30m/day, Tháng 3-6: giao tiếp lưu loát để đi công tác, 1 năm sau thi tầm B2,</t>
  </si>
  <si>
    <t>A2, 29t, làm ở cty chứng khoán VNdirect, đã nghỉ việc cty cũ - chuyển cty VIX 4 tháng, never use TA, học TA cho cv, học TA online TT 5 tháng rồi, học TA để phục vụ CV và làm ở cty nước ngoài, muốn học nâng cao- k đặt mục tiêu thời gian, Đà nẵng city</t>
  </si>
  <si>
    <t>Dưới A2, Nam, 40t, Bình Dương, quality control at korea company, dùng TA để viết email, report, nói với sếp - nước ngoài, học TA để phục vụ cv - viết email, nói, 1h/day, muốn cơ bản - linh hoạt 2-3 năm,
 Bí từ.</t>
  </si>
  <si>
    <t>toiec 730, B1, B2, làm kinh doanh bán đồ da dụng trên shoppe, , 33t, over 7 years, k dùng TA, chị có rất nhiều thời gian nên chị muốn học TA, k có mục tiêu rõ ràng,</t>
  </si>
  <si>
    <t>```json
{
  "Occupational Group": "Sales",
  "Position": "Senior (&gt;5 years)",
  "Learning Purpose Group": "Study for the future (English is not used often in the job and only slows down progress slightly)"
}
```</t>
  </si>
  <si>
    <t>hẹn 21h20 thứ 5
 11/4 
 Dưới A1, Dương, lớp 5, học TA để thi ở trường, học để giao tiếp cơ bản 1 năm, khá khó cho em, Hải Dương, Hưng Yên, 
 Phát âm -</t>
  </si>
  <si>
    <t>B1, a doctor 10 years, đã học French, học TA để phục vụ công việc, dùng TA khá thường xuyên vì làm việc với bệnh viện, meeting, và nghuên cứu, đang làm ở clinic partime, 15% TA, lúc trước 6.0, học để k quên, và giàu vốn từ,</t>
  </si>
  <si>
    <t>```json
{
  "Occupational Group": "Health &amp; Healthcare",
  "Position": "Senior (&gt;5 years)",
  "Learning Purpose Group": "Study for the current"
}
```</t>
  </si>
  <si>
    <t>B1,B2, 1998, cựu sv FPT, làm ở cty IT vị trí tư vấn giải pháp, chỉ dùng TA để đọc tài liệu và W, muốn học TA để phục vụ cv và làm việc với khách, nước ngoài, Muốn B2 - 3-6 tháng,</t>
  </si>
  <si>
    <t>B1, 38t, cty Goft 10 năm, Vũng tau city, giỏi tiếng Trung, 2024 có sếp mới từ US, Chỉ W và Speaking ít, chỉ dùng Tiếng Trung, 2h/day, trước đây có học với gv nước ngoài 6 tháng native X, Muốn giao tiếp tốt với sếp linh hoạt đến hết cuối năm,</t>
  </si>
  <si>
    <t>Dưới A2, 1996, architecture, V-Plus, over 2 years, cv k dùng TA nhiều, 30m/day, học TA phát triển bản thân và kết ban nước ngoài, muốn TA giao tiếp linh hoạt - chưa rõ ràng mục tiêu.</t>
  </si>
  <si>
    <t>```json
{
  "Occupational Group": "Design &amp; Architecture",
  "Position": "Mid-level/Specialist",
  "Learning Purpose Group": "Study for the future (English does not directly impact job performance, and the goal is more about social interaction)."
}
```</t>
  </si>
  <si>
    <t>Giữa _x005F_x0008_Cuối A2, 37t, sale manager 4 năm, học TA để nói chuyên parners, clients, supplers, 1h/day, học TT 10 năm trước, k thi chứng chỉ đâu, tiếng anh linh hoạt trong cv - chưa nghĩ tới B2, k biết diễn tả, HCM city, Đồng Tháp quê,20years. Mentor - dạy tiêng anh tiếp đã - ielts,</t>
  </si>
  <si>
    <t>```json
{
  "Occupational Group": "Sales",
  "Position": "Manager/Head",
  "Learning Purpose Group": "Study for the current"
}
```</t>
  </si>
  <si>
    <t>Dưới A1 bán hàng 9 năm, muốn học để giao tiếp với người nước ngoài , dạy con, công việc tương lai chị thích cần tiếng anh mà chị k có TA, mở quán Café. Muốn học để linh hoạt trong đời sống hàng ngày 3 - 6 tháng. Chị tốt nghiệp đại học lớn ở TP HCM nhưng chị k thích làm văn phòng và từng học TT ngày xưa nhưng k hiệu quả, chị mở quán cà phê nên bận thất thường, có mua money story cho con học nhưng k thích k hiệu quả. Mua app học nhưng chưa rành cho lắm. 30'-45'/day</t>
  </si>
  <si>
    <t>```json
{
  "Occupational Group": "Sales",
  "Position": "Senior (&gt;5 years)",
  "Learning Purpose Group": "Study for the future (English does not directly impact job performance, and the goal is more about social interaction)."
}
```</t>
  </si>
  <si>
    <t>Dưới A1, 34t, onwer of a phamacy, học TA để nói chuyện với con-7t, 30mins/day, muốn TA cơ bản, k biết lộ trình học k có định hướng + prefer 3-6 tháng học TA giao tiếp linh hoạt, học app k biết học cái gì và k áp dụng được, chưa học TT k học TA, học youtube, học nhưng có môi trường.</t>
  </si>
  <si>
    <t>```json
{
  "Occupational Group": "Health &amp; Healthcare",
  "Position": "Manager/Head",
  "Learning Purpose Group": "Study for the future (English does not directly impact job performance, and the goal is more about social interaction)."
}
```</t>
  </si>
  <si>
    <t>Đầu A2, 34t đã kết hôn, HCM city, 1 daugters, sale man, sometimes use E, học TA để thay đổi cv, Có khả năng nghe nhưng khó reply lại, 1h/day, Muốn C1 trong vòng 1 năm, quê LĐ,</t>
  </si>
  <si>
    <t>```json
{
  "Occupational Group": "Sales",
  "Position": "No clear",
  "Learning Purpose Group": "Study for the future (English is not used often in the job and only slows down progress slightly)."
}
```</t>
  </si>
  <si>
    <t>36t, married, 1 daugters 6t, sale, Học TA thay đổi cv và năng cao trình độ, muốn linh hoạt 6-9 tháng B1.,</t>
  </si>
  <si>
    <t>hẹn 18h thứ 5
 28/3 Dưới A2, người HT, dtv 1998 , toeic 770, electric enginner ở cty Technology 3 years 10tr/tháng, cv k dùng TA, muốn học TA để có cv lương cao và nói chuyện với nnn, 30m-1h/day, muốn TA linh hoạt B1 B2 6-9 tháng,</t>
  </si>
  <si>
    <t>```json
{
  "Occupational Group": "IT",
  "Position": "Mid-level/Specialist (&gt;3 years)",
  "Learning Purpose Group": "Study for the future (English does not directly impact job performance, and the goal is more about social interaction)."
}
```</t>
  </si>
  <si>
    <t>30t, Quận 2, Nghệ An, đã kết hôn 6 years, 3 kids, accountant, Contruction company . 3 năm, gần như k dùng TA, only R, thích TA nên học để phát tiển bản thân và nmake friends, học TA khi có thời gian rảnh, Muốn TA linh hoạt B2 , muốn TA nâng cao trong tương lai-k đặt thời gian</t>
  </si>
  <si>
    <t>```json
{
  "Occupational Group": "Finance &amp; Banking",
  "Position": "Mid-level/Specialist (&gt;3 years)",
  "Learning Purpose Group": "Study for the future (English is not used often in the job and only slows down progress slightly)."
}
```</t>
  </si>
  <si>
    <t>Dưới A2, 27t, toiec 860 R L, developer 4 years, W only, 15-20min/day, học để phục vụ cv tăng lương, học để giao tiếp linh hoạt - k có mục tiêu thời gian, bận. Đông Anh, LP Bank.</t>
  </si>
  <si>
    <t>```json
{
  "Occupational Group": "IT",
  "Position": "Mid-level/Specialist (&gt;3 years)",
  "Learning Purpose Group": "Study for the current"
}
```</t>
  </si>
  <si>
    <t>A0, A1 muốn học TA để đi đâu cũng giao tiếp, thay đổi công việc có mức lương cao hơn, linh hoạt, trong 1 năm, trước học TT tiếng anh mấy tháng trước, bán trang sức vàng kim cương, trước có học Elsa nhưng thấy app khá phức tạp. Mỗi ngày dành 30 phút học</t>
  </si>
  <si>
    <t>```json
{
  "Occupational Group": "Sales",
  "Position": "No clear",
  "Learning Purpose Group": "Study for the future (English does not directly impact job performance, and the goal is more about social interaction)."
}
```</t>
  </si>
  <si>
    <t>36t, Dưới A1, an engineer, HCM city, đôi lúc dùng TA, 30min/day, muốn học TA để đổi việc, giao tiếp và kết bạn. Muốn học A1-A2. K đặt mục tiêu thời gian, vợ sắp đẻ.
 Phát âm: weather. 
 Từ vựng</t>
  </si>
  <si>
    <t>```json
{
  "Occupational Group": "Production/Manufacturing &amp; Supply Chain",
  "Position": "No clear",
  "Learning Purpose Group": "Study for the future (English does not directly impact job performance, and the goal is more about social interaction)."
}
```</t>
  </si>
  <si>
    <t>hẹn 11h45 thứ 6
 5/4 
 2k1 Dưới A2, B1 TPHCM, toeic 815, Ngọc Bích, project accontant 1 y 1 month, 20% W, lương 7tr/1 tháng, muốn improve Speaking and W to take Ielts exam, 1h/day, aim 6.5 chưa có ngày thi, đang học prep online,đã đổi việc data anapysist, Nam Đinh, đã thay đổi công việc,</t>
  </si>
  <si>
    <t>42t, Nam ĐỊnh, đang ở Bình Dương, manager at logistic deparment nhập vật và cung ứng cho nhà máy sản xuất và xuất khẩu nước ngoài, raly use English và W R, có kế hoach đi Indo nên học TA tháng 9, có học TA ở công ty tuần 3 buổi - giao tiếp chưa đủ với nhu cầu của anh, 1h/day in the evening, muốn TA linh hoạt phục vụ cv cuối năm nay - 3 tháng, k cần thi chứng chỉ.</t>
  </si>
  <si>
    <t>```json
{
  "Occupational Group": "Production/Manufacturing &amp; Supply Chain",
  "Position": "Manager/Head",
  "Learning Purpose Group": "Study for the future (English is not used often in the job and only slows down progress slightly)."
}
```</t>
  </si>
  <si>
    <t>2011 toeic 615, HCMcity, technology industry 10y, team leaders , W only, học TA để có high position-cv lương cao và đi du lịch nước ngoài, 30-1h/day, đang học lớp TA với người nước ngoài của công ty B2-1 tháng nữa,</t>
  </si>
  <si>
    <t>2k5 Mất gốc, A1, đang gap-year chưa đi học đại học, học TA để học và làm việc, Lấy mất gốc 2-3 tháng - cơ bản - linh hoạt.</t>
  </si>
  <si>
    <t>Giưã cuối A2, 32t, contruction eginneer, ty Nhật &gt;2 years, dùng TA mỗi ngày, giàu, học TA để phục cv giao tiếp với kh nước ngài, 30m/day, toeic 4 kỹ năng aim 700, 6 tháng. 
 Thái Bình,</t>
  </si>
  <si>
    <t>```json
{
  "Occupational Group": "Design &amp; Architecture",
  "Position": "Mid-level/Specialist (&gt;3 years)",
  "Learning Purpose Group": "Study for the current"
}
```</t>
  </si>
  <si>
    <t>Giữa A1, 24t , developer 3 years TP Bank, W and L, 1h/day, học TA để thay đổi cv, linh hoạt B1, B2 1 năm, trước học Miss.Hoa đầu ra B1 đọc viết, UP.</t>
  </si>
  <si>
    <t>Dưới A2, software developer 5 years, W only, sometimes discuss with clients, muốn học TA để improve S and L, học TA hơn 10 năm, chỉ học TA tầm 15m, muốn TA giao tiếp linh hoạt 3 tháng, trước có học mentor 1:1 ELET English nhưng mà không hiệu quả.</t>
  </si>
  <si>
    <t>42t, Dưới - đầu A2, teacher, Nguyễn Huệ university, k dùng TA trong CV, Đọc văn bản ok, nhưng nghe và nói khá kém, thích traveling, 1h-2h/dạy, con học TA cấp 3 chuyên Anh mà giỏi quá - chị muốn học TA trao đổi - chị khổ tâm với phụ huynh và đi du lịch, muốn cơ bản - 3 tháng, k học TT nào học từ đại học, học k gặp khó khăn nhưng bận,</t>
  </si>
  <si>
    <t>hẹn 16h30 thứ 7
 2k3, Dưới A2,B1, Đà nẵng, Đại học ngoại ngữ - ĐHĐN, đang chuẩn bị ôn thi VSTEP C1 - ielts tháng 7 4 kĩ năng,2h/day, muốn thành 1 giáo viên.</t>
  </si>
  <si>
    <t>24t 
 B1, B2 Tốt nghiệp đại học Y dược TPHCM, làm cho công ty dược nước ngoài, làm 4 tháng rồi ( tốt nghiệp tháng 10 năm ngoái ), ít dùng TA, 1h/day, Muốn lên B2, C1 6 tháng - 9 tháng,</t>
  </si>
  <si>
    <t>```json
{
  "Occupational Group": "Health &amp; Healthcare",
  "Position": "Junior/Employee (&lt;3 years)",
  "Learning Purpose Group": "Study for the future (English is not used often in the job and only slows down progress slightly)"
}
```</t>
  </si>
  <si>
    <t>B1, làm Cty trung quốc, trước học ĐHNN, k dùng TA trong cv, chỉ dùng _x005F_x0008_Japanese, làm việc với khác hàng trong tương lai và dạy 2 con 7t và 9t, 30m-1h/day, muốn nâng cao C1,C2 aim toiec 800 - &gt; Ielts 
 Phát âm sai</t>
  </si>
  <si>
    <t>B1, 31t, toeic 795 2021, married, engiinner, not quite often, only L R, học TA để có cv lương cao và comunicate with nnn, học TA 7 năm, 1h-2h/day, VSTEP B2, Phần</t>
  </si>
  <si>
    <t>Dưới A2, Cô giáo đại học NTT 10 năm toiec 530 - môn sinh học, R document, cần pv presentation chỉ học viết báo bằng TA, trước có hoc TT Tiếng Anh ielts 2022 khó k theo được, 1h/day, Học TA cải thiển S,L,W, Muốn S linh hoạt B1 B2, k đặt mục tiêu thời gian, muốn học TA để tham gia hội thảo và quốc tế hoá muốn trình bài bằng tiếng anh. ( US, UK)</t>
  </si>
  <si>
    <t>```json
{
  "Occupational Group": "Education &amp; Training",
  "Position": "Senior (&gt;5 years)",
  "Learning Purpose Group": "Study for the current"
}
```</t>
  </si>
  <si>
    <t>1978 chú, người Lao, làm quan hệ song phương Lao - Viet Nam, cv chỉ dùng Tiếng Việt, học TA để giao tiếp với người khác, học TA lâu rồi, 1h/day, Muốn giao tiếp linh hoạt trong cs hàng ngày 6 tháng nếu có plan rõ ràng, app ok nhưng k có thời gian,</t>
  </si>
  <si>
    <t>, Dưới A2 44t, có 1 con gái 15t, Trợ lý dám đốc nhân sự 10years, often use TA, boss và đồng nhiệp là người nước ngoài, học TA để giao tiếp với đồng nghiệp, 30mins/day in the morning, học online ở schoolla, thi ielts, HCM city , quên ĐỒng Nai.</t>
  </si>
  <si>
    <t>```json
{
  "Occupational Group": "Admin &amp; HR",
  "Position": "Manager/Head",
  "Learning Purpose Group": "Study for the current"
}
```</t>
  </si>
  <si>
    <t>, Giữa A2, 32t, software enginer &gt;2 năm, sometimes S, W more often, học để nói chuyện với đồng nghiệp người, 50m/day, có học Speaking 1 year ago, muốn học TA giao tiếp linh hoạt,</t>
  </si>
  <si>
    <t>dưới A1 24t, DH TMU, đang làm HR, less than 1 year. Mục tiêu học TA để giao tiếp, ứng tuyển để có cv thường ngày, muốn lh trong cv và đời sống thường ngày, 3-4 tháng nữa. Nếu k thì sẽ làm chậm qúa trình thăng tiến, chỉ dùng TA khi tuyển người nước ngoài, học nhiều trung tâm nhưng thấy phát âm ổn và nhưng bận quá rồi nghỉ, học mấy TT tonic online nên bị lười + đi làm 2t. trước học duolingo, engbreaking. Mỗi ngày học được 30 phút để học.</t>
  </si>
  <si>
    <t>```json
{
  "Occupational Group": "Admin &amp; HR",
  "Position": "Intern (0-1 year)",
  "Learning Purpose Group": "Study for the future (English is not used often in the job and only slows down progress slightly)."
}
```</t>
  </si>
  <si>
    <t>A1 26 tuổi làm ở phòng phát triển, 3 năm, đồng nghiệp nhiệt tình, không dùng Ta trong cv, nghe nhạc, xem phim, thích du lịch. Cần tiếng anh vì đang học thạc sĩ , công nghệ thực phẩm, học TA từ hồi đi học, dành 1h học, học để ra trường - toec 780. Giao tiếp cơ bản ra trường thôi. Mục tiêu trước tháng 8, k học trung tam , k học app. App từ vựng khi chị phát âm app sửa không đúng ý chị. Vstep B2,</t>
  </si>
  <si>
    <t>```json
{
  "Occupational Group": "Production/Manufacturing &amp; Supply Chain",
  "Position": "Mid-level/Specialist",
  "Learning Purpose Group": "Study for the future (English is not used often in the job and only slows down progress slightly)"
}
```</t>
  </si>
  <si>
    <t>Dưới A2 42t, Chit acccountant at a local company in Vietnam 14 năm, kết hôn, 2con trai nhỏ 3t, 11t, quê ở Huế, Bình Dương, k dùng TA trong cv, muốn tìm việc ở cty nước ngoài và nói chuyện TA với nhiều người, 10 năm rồi k dùng TA, k có thời gian học TA mỗi ngày 1h30/day. 
 Do anh khôgn nói - k có môi trường. Muốn TA giao tiếp linh hoạt trong cv 3- tháng,</t>
  </si>
  <si>
    <t>```json
{
  "Occupational Group": "Finance &amp; Banking",
  "Position": "Senior (&gt;5 years)",
  "Learning Purpose Group": "Study for the future (English is not used often in the job and only slows down progress slightly)"
}
```</t>
  </si>
  <si>
    <t>, Dưới - đầu A0, A1, 35t, sale man, ngành gạch, học để nói TA giao tiếp bình thường, muốn TA linh hoạt 1 năm, k ảnh hương cv, hay quên</t>
  </si>
  <si>
    <t>44t, 
 B1, B2 , owner of a logistic business/ sometimes, speak Enhlish with parners/ Learn TA to have more chances for work, make friends with parners, k học TT nào chỉ học khi ở Đại học, học vào lúc rảnh k cố định 5 mins-2h/day, muốn TA lưu loát B1, B2 khi nào rảnh là học - hết năm nay, 20 năm trong logistic , 3 năm mở business 
 Quê Phú yên, sống ở HCM 1999,</t>
  </si>
  <si>
    <t>hẹn 11h50 thứ 2
 17/4 knm1
 23/4 gọi chị bảo bận</t>
  </si>
  <si>
    <t>22/4 nhắn tin</t>
  </si>
  <si>
    <t>Dưới A2, 30t toeic 500 R L 7 năm trước, CService in HCM city, năm nay S and W, học TA để phục vụ cv và nói chuyện với đồngnnghieepj và kh nước ngoài , 30-1h/day, Muốn linh hoạt B1 B2 3 tháng hết dải A2, chưa kết hôn. Quê Lâm Đồng, đang sống với anh, 1-2tr/month.</t>
  </si>
  <si>
    <t>Dưới A1, 1998, Nghệ An, engineer, k dùng TA trong cv, học TA để giao tiếp - tốt thì chuyển việc, muốn TA linh hoạt - sau giao tiếp TOEIC, muốn 3-6 tháng, gần đây TT alibaba - IPA và ending sounds, khó : thời gian - động lực + kỉ luật, 
 Từ vựng, cấu trúc câu, phản xạ,</t>
  </si>
  <si>
    <t>Giữa A2, 30t, Nha Trang city, cưới 4 năm trước, có 1 con gái, manager ở cty , k dùng TA nhiều, làm với người Hàn, Boss thường nói chuyện với người Hàn bằng TA, muốn học TA để làm cty khác, 1-2h/ day, muốn thi chứng chỉ B1 -k gấp 3-6 tháng, 
 Buổi 3 UPP</t>
  </si>
  <si>
    <t>```json
{
  "Occupational Group": "No clear",
  "Position": "Manager/Head",
  "Learning Purpose Group": "Study for the future (English is not used often in the job and only slows down progress slightly)"
}
```</t>
  </si>
  <si>
    <t>hẹn 20h50 thứ 3 tuần sau
 Thái Linh, đầu B1, lớp 7, đang học song ngữ Pháp Việt, Quang Ninh, Hòn Gia High school, học TA 4 năm rồi, 2h/day, muốn học Ngoại Thương. Mục tiêu học TA để có nhiều cơ hội trong tương lại ielts 7.5+ lớp 10-11,</t>
  </si>
  <si>
    <t>Dứới A1, 32t- đang làm bộ phận k làm trong TA, làm cty kin cương, học TA để cải thiện 1 chút, Cty bán kim cương, bộ phận kỹ thuật chế tác, muốn TA cơ bản 6 tháng, Tiara Dimand 
 UPPP</t>
  </si>
  <si>
    <t>Đầu A2, an officer, an education company for 7 years, Trường liên cấp, làm ở library, muốn học TA để giao tiếp với giáo viên nước ngoài, 1h/day, muốn TA linh hoạt và trôi chảy 6 tháng , nâng cao thì quá tốt, 3 tháng gốc , 3 tháng linh hoạt, hiện tại thì chưa nhưng tương lai thì k biết,</t>
  </si>
  <si>
    <t>```json
{
  "Occupational Group": "Education &amp; Training",
  "Position": "Mid-level/Specialist (&gt;3 years)",
  "Learning Purpose Group": "Study for the future (English is not used often in the job and only slows down progress slightly)."
}
```</t>
  </si>
  <si>
    <t>Dưới A2, 32t, 2 con, Thanh Hoá , sống ở HN 10 years, marketing manager - freelancer, 30-1h/day, chỉ dùng TA để chat và reaserch, học TA để phục vụ bản thân, công việc và dạy con, k muốn đi học TT vì bận, thích học online, muốn TA linh hoạt cv 6-9 tháng, k thích dùng điện thoại khi giao tiếp , biết nhưng có môi trường, k học được buổi tối. 30-1 tiếng một ngày. Học bơi,</t>
  </si>
  <si>
    <t>```json
{
  "Occupational Group": "Marketing &amp; Communication",
  "Position": "Manager/Head",
  "Learning Purpose Group": "Study for the future (English is not used often in the job and only slows down progress slightly)"
}
```</t>
  </si>
  <si>
    <t>27t,B1, Chứng chỉ B1 4 kĩ năng, Nghệ An, phamasist at hospital at Vinh city 3 năm, single, thường dùng TA trong cv để đọc tài liệu update, Học Đại học Y dược Huế, Học TA vì nó quan trọng cho cv và muốn đi du lịch nước ngoài, thích nghe US,UK, Học TA từ lớp 10, 1h-2h/day, Muốn giỏi TA - giao tiếp trong vòng 1 năm,</t>
  </si>
  <si>
    <t>```json
{
  "Occupational Group": "Health &amp; Healthcare",
  "Position": "Mid-level/Specialist (&gt;3 years)",
  "Learning Purpose Group": "Study for the current"
}
```</t>
  </si>
  <si>
    <t>học B1, Assistant engineer Japanese cty technology, học TA để cải thiện L, S , R để phục cv, k dùng TA nhiều chỉ dùng TA để nói chuyện với parners, 1h-2h/day, đang định chuyển cty của Úc ở VN sang tuần, k học TT, cambly, Hoà Bình province, 30min/ 
 grammar,</t>
  </si>
  <si>
    <t>Cuối A2 28t ct quảng cáo 2 years, cv k dùng TA chủ dùng TV, chỉ dùng TA để viết mail với sếp, đồng nghiệp. Sở thích yoga, pilatis 3 lần/1 tuần. Thích du lịch hơn, cuối năm đi với gd đi huế, nếu có tiền sẽ đi thái or sing. Mua điện thoại hơn 20t. Học TA từ 10t, học đại chỉ dùng Chinese k dùng TA nên quên. Học để sử dụng trong cv, mục tiêu để giao tiếp thường ngày k học TT, k học TA quá nhiều chỉ 1-2 lần/1 tuần vì có lớp học tiếng trung và yoga. Muốn học trong 3 tháng, k ah cv. 
 phát âm ok 
 ngữ pháp tùm lùm 
 Phản xạ bình thường ok</t>
  </si>
  <si>
    <t>hẹn 18h thứ 2, 
 13/5 2k2, năm 4, 22t, A1, Kiến trúc TPHCM, học TA tiếng anh để giao tiếp, trước có học gia sư qua dịch- chuyên về lĩnh vực, chị dạy chuyên ielts, chưa có quy trình bài bản cho giao tiếp 200k/1h, toeic 450 ra trường-dễ, chỉ học giao tiếp thôi, k giỏi nói, Vừa học vừa làm.... . 
 k có môi trường và việc học đúng đắn</t>
  </si>
  <si>
    <t>```json
{
  "Occupational Group": "Design &amp; Architecture",
  "Position": "Student",
  "Learning Purpose Group": "Study for the future (English does not directly impact job performance, and the goal is more about social interaction)."
}
```</t>
  </si>
  <si>
    <t>22t, 2k2, Dưới Giữa A1, Kiến túc Hà nội 5 năm, 30mins/day, Nghỉ hè học mới học Ielts 5.5 k có thời hạn thời gian, cuối tháng 6 mới nghỉ học, kiến trúc sư, Thanh Hoá, đang làm đồ án.</t>
  </si>
  <si>
    <t>```json
{
  "Occupational Group": "Design &amp; Architecture",
  "Position": "Student",
  "Learning Purpose Group": "Study for the future (English is not used often in the job and only slows down progress slightly)"
}
```</t>
  </si>
  <si>
    <t>đã lấy được zalo- Vi sẽ tự động nhắn cho NA khi xong việc
 22/4 knm1
 23/4 lh hẹn 17h30</t>
  </si>
  <si>
    <t>Dưới A1, toiec 515 27t, sale leader của retail company, &lt;1 năm, Cv k dùng TA nhưng sẽ sử dụng trong tương lai gần - mở rộng tệp khác hàng, muốn improve S ( trung quốc, Japan, Sing ), TA giao tiếp cơ bản A1,A2 năm nay, k đi Trung Tâm, Thời gian làm việc linh hoạt - k đáp ứng được thời gian . 
 Từ vựng + Cấu trúc câu + Phát âm 70%.</t>
  </si>
  <si>
    <t>```json
{
  "Occupational Group": "Sales",
  "Position": "Intern (0-1 year)",
  "Learning Purpose Group": "Study for the future (English is not used often in the job and only slows down progress slightly)"
}
```</t>
  </si>
  <si>
    <t>19t, 2k5, Dưới A1, NTT university, học IT, có học một vài môn TA, 3h/day, muốn học TA để bắt buộc TA toeic aim 600 ra trường, chưa học TT nào. 3 tháng lấy gốc 6-9 tháng toeic -&gt; , 
 Phát âm âm cuối 
 Cấu trúc câu
 Từ vựng -</t>
  </si>
  <si>
    <t>, B1, quê Hoà Bình, travel consultant - Asia land travel, học để cải thiện TA 
 nothing , parents, them</t>
  </si>
  <si>
    <t>```json
{
  "Occupational Group": "Hospitality &amp; Tourism",
  "Position": "No clear",
  "Learning Purpose Group": "Study for the future (English is not used often in the job and only slows down progress slightly)"
}
```</t>
  </si>
  <si>
    <t>Quê Huế, Cưới A2, 19t, 2k5, FPT Đà Nẵng, Học TA để phục vụ cv trong tương lai, 4h/day, tháng 5 lên chuyên ngành Digital marketing, muốn TA linh hoạt B1,B2, thi toeic 4 kỹ năng 800 cuối kì 3 - 1 kì.</t>
  </si>
  <si>
    <t>- Hana
 29t, A2, B1, adversing acency, project manager, HCM city 5 years, quê Đắc Lắc, never use E, học TA để giao tiếp và tự tin với khách hàng nước ngoài, lương cao, chuyển việc để có vị trí cao hơn, 15-30m/day, 1:1 gv 15 buổi VN và 15 buổi NN Wow English lên B1. Trước học nhiều nhiều TT rồi . Muốn TA linh hoạt - 3 tháng. Buổi thứ 10 rồi. Hướng Ielts quá - giao tiếp. Chị muốn thuần giao tiếp thôi. 
 Bí từ - Cấu trúc câu.</t>
  </si>
  <si>
    <t>31t, A1-A2, HLV pilates dưới 1 năm, ít dùng TA trong cv, Hoài Đức, kết bạn khắp thế giới và công việc sẽ có người Hàn, 1h/day. Mới bỏ tầm 1 tháng, đợt này thích học. Muốn học TA linh hoạt 6 tháng-1 năm. Học khó quá muốn bỏ. Thích lấy chồng tây. Sơn La.</t>
  </si>
  <si>
    <t>```json
{
  "Occupational Group": "Health &amp; Healthcare",
  "Position": "Intern (0-1 year)",
  "Learning Purpose Group": "Study for the future (English is not used often in the job and only slows down progress slightly)"
}
```</t>
  </si>
  <si>
    <t>33t, toeic 890, 2 con gái 7 and 5t, accouttant, Cảng vụ đường thuỷ nội địa 10 years, k dùng TA, học TA để dạy con, 1h/day, muốn TA linh hoạt, k có thời gian, k áp lực thời gian, bận. Tiền Giang</t>
  </si>
  <si>
    <t>```json
{
  "Occupational Group": "Finance &amp; Banking",
  "Position": "Senior (&gt;5 years)",
  "Learning Purpose Group": "Study for the future (English does not directly impact job performance, and the goal is more about social interaction)."
}
```</t>
  </si>
  <si>
    <t>Dưới A1, Nhi, 10t, HN, Học TA nhưng k biết tại sao lại phải học TA</t>
  </si>
  <si>
    <t>hẹn 21h20 thứ 3 , bé 5 lên 6
 Ngọc, 10t, lớp 5, họC TA để nói chuyện TA với người nước ngoài, 1h/day, 
 Dưới A2, ielts 7.0 2 năm lớp 11, học The Coach bình thường, Nam Định</t>
  </si>
  <si>
    <t>toeic 550 B1, 3-4 năm rồi, HCM, project manager at FPT software 2 years, muốn học TA để thăng tiếng, dùng TA mỗi ngày, học TA từ Đại học Backs Khoa HCM, 30/day, khách hàng US, slang - tiếng lóng. Cần TA để nói chuyện với nnn - chủ động, TA linh hoạt, trong năm nay, solo 1;1 khách, nay chỉ 50%,..
 Dùng Tiếng Lóng để dạy anh.</t>
  </si>
  <si>
    <t>Dưới A1, Quảng Ninh - Phú Quốc, Corona Casino, 41t, 5 years, 20 năm trong nghề, PM manager, cv có dùng TA là với sếp và khách hàng người nước ngoài, Cty mở lớp học cho 20 người, muốn TA linh hoạt 6-1 năm, 
 có ah mục tiêu, 
 50%-50%/ 
 âm L N, Vietlish, D trong tiếng Việt.</t>
  </si>
  <si>
    <t>hẹn ngày 8h40 thứ 5 nhưng chị chưa chắc chắn
 12/4 hẹn 16h20 toeic 500 10 năm trước, 
 37t, Dưới A2, chip accoutant at media company over 8 years, raly S và R onl, sometimes W, học để phục vụ cv và lương và học với con bằng TA, con 3t, 30min-1h/day, muốn TA giao tiếp phục vụ cv 3-6 tháng ,linh hoạt toeic aim 700 2 kỹ năng, -&gt; chứng chỉ kế toán bằng 
 UPPPPSAle buổi 3</t>
  </si>
  <si>
    <t>```json
{
  "Occupational Group": "Finance &amp; Banking",
  "Position": "Senior (&gt;5 years)",
  "Learning Purpose Group": "Study for the current"
}
```</t>
  </si>
  <si>
    <t>36t, Dưới A2, teacher, giáo viên mần non, sometimes use TA, cần TA để phục vụ cv, 45mins/day, muốn TA linh hoạt 3 tháng chắc kiến thưc 6 học lên linh hoạt. K có nhu cầu học TT.</t>
  </si>
  <si>
    <t>36t, B1, làm recuiment HR ở cty join stock, k dùng TA trong cv, Cty có vốn đầu tư nước ngoài nên muốn học, 30h/day, muốn giao tiếp B1B2 - 6 tháng</t>
  </si>
  <si>
    <t>```json
{
  "Occupational Group": "Admin &amp; HR",
  "Position": "No clear",
  "Learning Purpose Group": "Study for the future (English does not directly impact job performance, and the goal is more about social interaction)."
}
```</t>
  </si>
  <si>
    <t>cuối A1, đầu A2 Tây Ninh,22t sv , thi thử teoic 440. Hồi năm nhất học TA ý khoa nhưng mà năm 2,3,4 k học. Mục tiêu học B1 B2 học trong 3-4 tháng. Nếu tháng 10 k được Ielts, Tháng 5,6 học toeic nhưng được bảo học bằng VSTEP - cơ bản của người Việt. K học app, muốn học hết app để đi VSTEP. Mỗi ngày học được 2-3 tiếng rảnh học nguyên ngày</t>
  </si>
  <si>
    <t>35t, business analysit, 5 năm, trước có dùng TA đê giao tiếp, Học TA để phục vụ cv, 30m/day, trước có học mấy lớp tiếng anh do công ty cũ mở, cuối năm trước có học TOIEC bên ngoài. Dự án bận nên k có thời gian 
 Học để giao tiếp mượt hơn - mất nhiều thời gian chuẩn bị. TA linh hoạt k đặt mức nào cả. Bí từ -</t>
  </si>
  <si>
    <t>Dưới A2, 32t, hotel managers - GM, cv yêu cầu TA, 30mins/day, học TA 15years,</t>
  </si>
  <si>
    <t>35t, Giưã cuối A2, HCM city, 2 con, học TA để mở rộng mối quan hệ kh và support my business, bisiness man, nhập khẩu bán các đồ tech cho các khu công nghiêệp, chỉ dùng TA để W, 15-30m/day, biết Tiếng Trung - tự học. K có mục tiêu nhiều - muốn học khi cơ hội đến, tập trung thì có thể 1 tiếng. Giao tiếp linh hoạt B1B2, k đặt mục tiêu vì chưa cấp thiết. Anh k nắm bắt được ý của người ngoài - k có môi trường. Sư phạm kĩ thuật. Chưa có kế hoạch muốn tự học. Đông Nai, 
 Ngữ pháp////
 Từ vựng + từ vựng tốt, t</t>
  </si>
  <si>
    <t>16h30
 Vy - my dinh high school - 17t grade 12
 Tiếng anh là môn chính trong trường. học tốt tiếng anh để giao tiếp với người nước ngoài, 
 sẽ đi học ielts next week. muốn đi học tại trường đại học mơ ước. lưu loát với giáo viên, mng. 
 từ vựng không tốt. không nhiều ý tưởng mở rộng câu. 
 tháng 3 thi ielts 6.5.
 trước có học trung tâm, giờ tự học. 
 dành cả ngày (trừ lúc bận)</t>
  </si>
  <si>
    <t>1992, 32t, asssistant ( viết lách ) in ( quần áo xuất khẩu ) retail company Ielts HVNH 5.5, học TA để đi đi công tác và học trường london coluege, k dùng TA trong cv, 1h/week, lâu rồi k học TA, dạo này chuyển công ty dùng TA -, Học marketing trong trường london coguele, nói kém. nghĩ quá phúc tạp nưng từ cựng k đủ. Nam Định.</t>
  </si>
  <si>
    <t>```json
{
  "Occupational Group": "Production/Manufacturing &amp; Supply Chain",
  "Position": "Junior/Employee (&lt;3 years)",
  "Learning Purpose Group": "Study for the future (English is not used often in the job and only slows down progress slightly)"
}
```</t>
  </si>
  <si>
    <t>Đầu A2 26t Khánh Hòa, cv liên quán đến công nghệ 2 năm rồi. CV thường dùng TA nhiều nhất W R . Thích du lịch, có kế hoạch tháng 10 đi Korean. Muốn học TA để có lương cao và giao tiếp với sếp, đi du lịch nước ngoài. Dành 2 tiếng học TA. Thi tonic 550, muốn đạt múc trình độ linh hoạt trong vòng 3-6 tháng. Từng học TT nhiều rồi, app , doulingo, cake nhưng không hiệu quả lắm. K có vấn đề gì khi học app the coach,</t>
  </si>
  <si>
    <t>```json
{
  "Occupational Group": "IT",
  "Position": "Junior/Employee (&lt;3 years)",
  "Learning Purpose Group": "Study for the current"
}
```</t>
  </si>
  <si>
    <t>Cuối A1, đầu A2, toeic 32t, Đà Nẵng, software engineer at FPT software over 5 years, học TA để phục vụ công việc và tăng lương, 1h/day, muốn học TA linh hoạt 6 tháng 1 năm, k có động lực học TA và app, đang không học TT nào,</t>
  </si>
  <si>
    <t>A1, đang học toeic, 22t, 2002, Đaị học Y tháng 7, aim &gt;700, đang học TT, 6 tháng còn 2 tháng &gt; mười mấy triệu, bố mẹ chi, muốn TA linh hoạt 3 - 6 tháng, chưa đi làm bố mẹ mua, k học app nhiều. Nam Định. Học xong tiếp nói và Viết 
 K có nhu cầu</t>
  </si>
  <si>
    <t>Dưới A2, Trước đây Đang ở Mỹ, 40t, làm nail, 4 months, dùng TA mỗi ngày, học TA để giao tiếp và công việc. Chồng ngừời Mỹ, đang ở florida, 1h/day, Gặp rào cản khi làm việc với khách hàng nước ngoài, mục tiêu TA giao tiếp linh hoạt - càng sơms càng tốt.</t>
  </si>
  <si>
    <t>```json
{
  "Occupational Group": "Other",
  "Position": "Junior/Employee (&lt;3 years)",
  "Learning Purpose Group": "Study for the current"
}
```</t>
  </si>
  <si>
    <t>hẹn 11h30 ngày 21/2
 Hue - 45 - seller - bán quần áo
 - 20 years bán quần
 không dùng tiếng anh trong công việc, học tiếng anh để đi nước ngoài để làm việc. 
 3-4 tháng nữa. 
 tự học trên mạng. 
 trước tiên giap tiếp cơ bản trước dể vượt qua phỏng vấn
 ielts 4 chấm định cư. trước mắt không có nhiều thời gian, 5 tháng để học để định cư, 
 Học mỗi ngày khoảng 1-2 tiếng</t>
  </si>
  <si>
    <t>ielts 4.5, trước học hệ TA của trường Sài gòn 2 năm rồi bỏ, sinh viên năm 4 Văn Lang - QTKD, 1-2h/day, muốn học TA để nói chuyện với người nước ngoài-cty bán dầu nhớt với giám đốc bên nước ngoài bên dubai, muốn 6.0 ielts hoặc B2 - thời gian k quan trọng,</t>
  </si>
  <si>
    <t>, Dưới A1, 28t, Vũng Tàu, Quality control, có làm việc với nnn, k dùng TA nhiều, R only, đôi lúc có meeting với nnn, 1h-2h/day, Học TA để nói chuyện với nnn và đọc tài liệu, muốn TA nâng cao - hết năm nay, lười và có gia đình nên k đi học, quê Quảng Trị.</t>
  </si>
  <si>
    <t>Dưới A2, 1992, designer, Học TA để học và sống ở Canada next year, tự học, sometimes use E trong công việc only R and W, học TA để phục vụ cv - rất cần, 30mins/day, có nền sẵn nhưng ít cơ hội nói chuyện - chưa học TT nào toàn tự học, bí từ. Mục tiêu: Ielts. 3 tháng đầu lấy gốc, Ielts R L - W + S.</t>
  </si>
  <si>
    <t>```json
{
  "Occupational Group": "Design &amp; Architecture",
  "Position": "No clear",
  "Learning Purpose Group": "Study for the current"
}
```</t>
  </si>
  <si>
    <t>hẹn 9h20 thứ 7</t>
  </si>
  <si>
    <t>Dưới A2, sale person, Hải Phòng, 2 years, có ngọng l n nhưng sửa được, sometimes use E when meet kh người Hàn và Trung, trước học TA chỉ để tốt nghiệp đại học, học TA để có nhiều cơ hội trong công việc vì đồng nghiệp có thể nói thể nói tiếng anh nhưng mình lại k dù có ít kinh nghiêmj, học TA mỗi tối nhưng chưa có muc tiêu rõ rằng, muốn TA linh hoạt B2 6-9 tháng. 
 UPPP Phát âm- cấu trúc - từ vựng -&gt; học đúng và hiệu quả.
 s, z, 
 Thiếu môi trường và metor, online.</t>
  </si>
  <si>
    <t>```json
{
  "Occupational Group": "Sales",
  "Position": "Junior/Employee (&lt;3 years)",
  "Learning Purpose Group": "Study for the future (English is not used often in the job and only slows down progress slightly)"
}
```</t>
  </si>
  <si>
    <t>toeic &gt;600, 29t, retail company bđs, quận 10, maketing &lt;1 năm, only meeting, học TA để phục vụ cv và nói chuyện với nnn, 15-1h/day, học TA over 10 years, muốn TA linh hoạt 6 tháng, nâng cao, kh công việc- muốn đẩy nhanh quá trình học TA,</t>
  </si>
  <si>
    <t>```json
{
  "Occupational Group": "Marketing &amp; Communication",
  "Position": "Intern (0-1 year)",
  "Learning Purpose Group": "Study for the future (English is not used often in the job and only slows down progress slightly)"
}
```</t>
  </si>
  <si>
    <t>A2, warehouse keeper, HCM city, Q1, 2 months, k dùng TA, muốn Ta để đi du lịch và cv, 40t, 15-30m/day, muốn TA linh hoạt - mới làm k có thời gian, 
 anh k nói được S và Z,</t>
  </si>
  <si>
    <t>Đi theo điện nhà nước - Du học Nga, Dưới A2, Vinh, học Thạc sĩ về động cơ, 1 year, trước từng định học TA để đi du học nhưng ở Nga chỉ dùng Tiếng Nga, Có job ở Nhật nhưung anh k có tiếng anh nên không nhận, năm tới công ty sẽ test một lần nữa, 30m/day, cty VN ở Nhật test trình trộ TA để gửi sang Nhât Bản, Muốn TA cơ bản - linh hoạt 6-9 tháng. Thiếu người để giao tiếp TA, đang học Tiếng Trung - bắt đầu. Nga - Anh - Trung. 4 tiếng - 30-1tiếng anh/dạy 
 Sai cấu trúc ngữ pháp 
 Thiếu từ vưng
 Phát âm</t>
  </si>
  <si>
    <t>```json
{
  "Occupational Group": "Production/Manufacturing &amp; Supply Chain",
  "Position": "Junior/Employee (&lt;3 years)",
  "Learning Purpose Group": "Study for the current"
}
```</t>
  </si>
  <si>
    <t>toeic 780, 32t, Dưới - giữa A2, FPT sofeware, FPT towel, java devlopper and tech lead 7 years , có 1 con, gái, k thường dùng TA, học TA để có nhiều cơ hội cv và lương cao hơn, 1 tiếng rưới học TA. TA linh hoạt 3 tháng, muốn đổi job. 
 word by word
 Từ vựng để nói</t>
  </si>
  <si>
    <t>```json
{
  "Occupational Group": "IT",
  "Position": "Senior (&gt;5 years)",
  "Learning Purpose Group": "Study for the future (English is not used often in the job and only slows down progress slightly)"
}
```</t>
  </si>
  <si>
    <t>Cuối A2, B1 31t, Estimator, Huế, Juila, ST major at my tech, W only, raly S, Dưới A2, 
 học TA để thẳng chức và dạy con, 1h/day vocab-the coach, muốn giao tiếp linh hoạt TOEIC 4 kỹ năng B2,</t>
  </si>
  <si>
    <t>Mất gốc A0, A1, 43t, học TA để giao tiếp vì thỉnh thoảng có khachs hàng nước ngoài, ngành dược và thực phẩm, muốn TA giao tiếp linh hoạt , cơ bản 6 tháng, 3 tháng trên cơ bản 3-6 tháng linh hoạt, đăng kí học nhưng lại bỏ vì cv bận rộn và k chủ động được thời gian, mất gốc hăne, 
 Anh Mỹ, như Nhật Anh, học buổi tối, tuần sau ( tối thứ 2 )</t>
  </si>
  <si>
    <t>, Dưới A1, 46t, dược sĩ tư nhân, học TA để giao tiếp và nghiên cứu tài liệu, muốn học giao tiếp cơ bản 6 tháng, trước chưa học ở trung tâm nào cả, muốn tự học, 
 Gặp vấn đề : phản xạ, vốn từ vựng, nghe hiểu,...</t>
  </si>
  <si>
    <t>32t, Dưới A1, 1 wife, 2kids, IT suppervisor &lt;4 years, muốn học TA để giao tiếp và cv lương cao, daily W, học trước khi đi làm, 1h 5-6h học TA, tối bận k có thừoi gian-chăm con, tiếng anh chuyên môn - k cần giao tiếp 1 năm, K đi làm thứ 7, hay dùng google dịch, singaphore, filipines, 6r-6r - tối chăm con + , đi là hơi xa, thời gian di chuyển tới công ty 3 tiếng - xa, thứ 7 + chủ nhật, học 2 khoá Trung tâm - k phù hợp nhu cầu. Tiếng Anh giao tiếp 
 tự học + mentor. 
 Bí từ - phát âm sai - cấu trúc.</t>
  </si>
  <si>
    <t>```json
{
  "Occupational Group": "IT",
  "Position": "Mid-level/Specialist (&gt;3 years)",
  "Learning Purpose Group": "Study for the future (English is not used often in the job and only slows down progress slightly)"
}
```</t>
  </si>
  <si>
    <t>Cuối A1, Đâù A2 28t 1996, IT, Viettel Duy Tân 2 tuần, Bách khoa, _x005F_x0008_Cty bắt học Toiec 450 1 năm, tháng trước 2h/day, bây giờ không, giao tiếp linh hoạt trong CV 1 năm, nhưng anh mới đổi việc nên bận kinh,</t>
  </si>
  <si>
    <t>Giữa A1, 32t, sale manager for 5 years, 20m/day, muốn giao tiếp với khách hàng và nói TA, muốn TA linh hoạt - sale BĐS chuyên về lĩnh vực của mình, cuối tuần 7-8h mới về, HCM city, lương thấp. HCM city, Bình ĐỊnh, 2 con, 
 4tr
 Cô giáo vui tính 
 Muốn học TA để giao tiếp với khách hàng 
 Thời gian : tối sau 7 giờ 
 4tr/ Sau khoá A1,</t>
  </si>
  <si>
    <t>```json
{
  "Occupational Group": "Real Estate",
  "Position": "Manager/Head",
  "Learning Purpose Group": "Study for the current"
}
```</t>
  </si>
  <si>
    <t>_x005F_x0008_38t, Đầu A2, đàn ông, 20t, lính chính trị, học TA để nâng cao kiến thức về giao tiếp ( mở mồn nói TA là được ) dạy con 8t và đi du lịch, 1h-2h/day, muốn TA linh hoạt 6-9 tháng, 
 Tháng 5 anh đi Trường Sa 1 tháng</t>
  </si>
  <si>
    <t>```json
{
  "Occupational Group": "Other",
  "Position": "No clear",
  "Learning Purpose Group": "Study for the future (English does not directly impact job performance, and the goal is more about social interaction)."
}
```</t>
  </si>
  <si>
    <t>, Dứới A1, 35t, nhà 3 người chồng và con gái, teacher math mần non cấp 1 at home, 10 years, k dùng TA, Vì chị muốn giao tiếp với bạn bè ở nước ngoài - Ageniria ( khu nnn ở An Dương - Hải Phòng ) + giao tiếp với 5 tuổi, ngày học 2h ngày không, mức linh hoạt + 6 tháng nếu giáo kèm, học một mình - thời gian, khó khăn khi gặp phát âm i ngắn + 1 dài, toeic + 
 Bí từ - k trả lời câu hỏi
 Cấu câu,</t>
  </si>
  <si>
    <t>```json
{
  "Occupational Group": "Education &amp; Training",
  "Position": "Senior (&gt;5 years)",
  "Learning Purpose Group": "Study for the future (English does not directly impact job performance, and the goal is more about social interaction)."
}
```</t>
  </si>
  <si>
    <t>Dưới A2, 27t - Đà nẵng, đang có nhu cầu học toiec và ielts, developer enginneer at sotatek, nói TA cùng đồng nghiệp Malai, học TA để có cv lương cao và người nước ngoài, học TA 2 năm, 50míns/day, đợt này 15mins/day, sửa như nào bắt đầu từ đây, muốn TA linh hoạt 2-3 tháng -toeic 4 kĩ năng tháng 11-12( 3-5 tháng ), chỉ có vấn đề về TA, nhanh. Kontom. Đang sống với bạn gái và em gái.</t>
  </si>
  <si>
    <t>over 46t Cuối A2,B1 manager, Cơ khí chế tạo máy - rượu bia nước giải khát, Tập đoàn Polico group, 10 years, cv hay nói chuyện với các chuyên gia nước ngoài, muốn cải thiện TA để tìm hiểu văn hoá và nói tiếng anh với nnn và nghiên cứu tài liệu, 1h/day but not often. Học TA từ đại học. Trước từng học LĐ language centre. Muốn thi chứng chỉ Ielts 7.0 2-3 tháng + nếu anh có chứng chỉ thì cty cho tiền - anh muốn chuẩn. Hà Nội - Hà Đông.</t>
  </si>
  <si>
    <t>```json
{
  "Occupational Group": "Production/Manufacturing &amp; Supply Chain",
  "Position": "Manager/Head",
  "Learning Purpose Group": "Study for the future (English is not used often in the job and only slows down progress slightly)"
}
```</t>
  </si>
  <si>
    <t>hẹn 17h, Giữa A1, 38t, Hưng Yên, Mass company, Ở Hà Nội, sale manager, 8 years, Học TA để phục vụ cv : đi công tác + giao tiếp nnn - đôi khi dùng TA + công ty đa quốc gia. Muốn mưc cơ bản linh hoạt 1 năm. Tuần 2-3 buổi - 45m/buổi...... 
 Giáo viên : Nữ, giọng Anh Mỹ, vui vẻ hoạt bát , dạy hiệu quả. Học hết với NA mới học với giáo viên 
 Thời gian học : Linh động bắt đầu từ tuần : sáng thứ 2 8h/. Zoom mở máy tính,
 Học phí 30/5 
 Ngọng L và N</t>
  </si>
  <si>
    <t>- Dưới A1, 1997, 27t, Học TA 1 tháng ở philipines, học để nói tiếng anh linh hoạt , đang k đi làm, cả ngày học TA theo sang trung tâm. HSK4. 
 Sai ngữ pháp . Cao Bằng,</t>
  </si>
  <si>
    <t>36t, Đầu B1, sale logistic, 1 son, 1 daughter, Hà Nội, Vatis logistic, 12 years, only W, k dùng S nhiều, học TA để giao tiếp với khách hàng nnn, 15m-30/day, muốn giao tiếp tự tin linh hoạt 3-6 tháng - anh k vội, anh hơi bận - lười. Trai phố cổ.</t>
  </si>
  <si>
    <t>```json
{
  "Occupational Group": "Sales",
  "Position": "Senior (&gt;5 years)",
  "Learning Purpose Group": "Study for the current"
}
```</t>
  </si>
  <si>
    <t>, Dưới A1, 38t, enginner, Cty xậy dựng, em rể là người nước ngoài, sắp đi nước ngoài làm việc ở Úc tháng 7, Muốn TA cơ bản, k có mục tiêu. Hay quên. m . Chưa có visa, Nha Trang city.</t>
  </si>
  <si>
    <t>Dưới A2, 42t, planing manager, VTEP group, 18t, sometimes use E, quê Thái Nguyên, Hà Nội, học TA phục vụ cv. 20m/day, muốn giao tiếp linh hoạt, 1-2 năm, 3 tháng - A2, B1B2 6-9 tháng. App từ khác mochi, k sắp xếp được thời gian. Trước có học nhưng sau đó nghỉ 1h30/day, k sắp xếp được thời gian.... 
 Phát âm - sai+âm cuối 
 Logic lộn 
 Câu trúc câu-bí từ,</t>
  </si>
  <si>
    <t>```json
{
  "Occupational Group": "Production/Manufacturing &amp; Supply Chain",
  "Position": "Manager/Head",
  "Learning Purpose Group": "Study for the current"
}
```</t>
  </si>
  <si>
    <t>30t, Giữa A1, Uông Bí, Quảng Ninh, làm cty du lịch khách nước ngoài nhiều, Cviệc đòi hỏi TA để giao tiếp, sale - bán tour cho khách nước ngoài. Muốn TA linh hoạt, đi làm từ 8h-5h và con cái 8r-9h 
 Ngọng L N, 6 month lấy lại gốc, 6t tháng linh hoạt, ảnh hưởng cv, 
 UPPP</t>
  </si>
  <si>
    <t>```json
{
  "Occupational Group": "Hospitality &amp; Tourism",
  "Position": "No clear",
  "Learning Purpose Group": "Study for the current"
}
```</t>
  </si>
  <si>
    <t>Dưới A2, giáo viên Mỹ Thuật, 40t, 4-15t, học TA để hiểu và đọc sách, cv k cần dùng TA, học TA, 1h/day, trường dạy năng khiếu cho trẻ - Nữ tu. TA giao tiêp linh hoạt tự nhiên. Thái Bình city, đang sống ở Bình Dương 
 Sai thì + dừng sai từ vựng + phát âm</t>
  </si>
  <si>
    <t>```json
{
  "Occupational Group": "Education &amp; Training",
  "Position": "Mid-level/Specialist",
  "Learning Purpose Group": "Study for the future (English is not used often in the job and only slows down progress slightly)"
}
```</t>
  </si>
  <si>
    <t>2k5 Dưới A1, Được A2 test trong trường THPT, đang gap year, tỉnh Bình Dương, học TA để đi du học bên Đài Loan năm sau, muốn TA linh hoạt 6 tháng, kèm app duolingo, k có thời gian, 20min/day, bận phụ mẹ và đi học Tiếng Đài.</t>
  </si>
  <si>
    <t>năm 2 21t 2k3, Đang học 3.0-4.0 IZone, Bách Khoa, QTKD, muốn thành cabin crew, thi cả ielts aim 6.5-7, tháng 3 năm sau, Muốn thi hãng bày Hồng Kông, m68.</t>
  </si>
  <si>
    <t>1999, Đà nẵng, Cuối A1, Dưới A2, học ngành du lịch Tiếng Trung - chinese toursism, chinese tourguide, less than 1 year, cv k dùng TA, học TA để cv lương cao và cơ hội trong tương lai, 30m/day, có học English course nhưng 8tr/6month - quá tệ, nhưng học app, HSK 5 năm 2, Muốn TA linh hoạt B1, B2, -- toiec 650. 6 tháng - chưa rạch ròi, Đăc Lắc, offline 2 tháng 6 người - 11 người, 1h30 - k phù hợp + nhàm chán + k rút được tiền. 
 Lủng củng, phản xạ, thiếu từ vựng
 Từ vựng : endings souds, 
 Cấu trúc : - logic mindset, Có năng khiếu ngoại ngữ,</t>
  </si>
  <si>
    <t>1999, Giữa Cuối A1 toeic 635 năm 3, Chuyên viên tư vấn thuế 2y, học TA để nâng cao kỹ năng Speaking TA, 15mín/day, lâu rồi k dùng, phản xạ kém, k có môi trường nói TA, bận, muốn TA linh hoạt B1/B2 6 tháng, có ah công việc, 
 Ngữ pháp lộn xộn, từ vựng thiếu,</t>
  </si>
  <si>
    <t>PTE 42 - chủ yếu thi mẹo, Dưới - giữa A1, 37t, đã kết hôn 10 năm trước, làm phone repair 10 năm trước, cv ít dùng TA, đi úc làm bếp và kết bạn toàn thế giới, 1h/day, Tiếng Anh giao tiếp, k cần IELTs. Tiếng Anh giao tiếp - ielts 6.0. Tiếng Anh giao tiếp. Điểm &gt;30 + giao tiếp tiếng anh cơ bản 6 tháng mentor, tư học - năm sau. Gần đi mới thi. Tiếng Anh giao tiếp. Cháu ielts 6.0. 
 Thiếu từ vựng - môi trường. HCM city, Nam</t>
  </si>
  <si>
    <t>```json
{
  "Occupational Group": "Hospitality &amp; Tourism",
  "Position": "No clear",
  "Learning Purpose Group": "Study for the future (English does not directly impact job performance, and the goal is more about social interaction)."
}
```</t>
  </si>
  <si>
    <t>, Driver, 53t, Xanh SM, 2 con và vợ bên Canada để làm việc, có ielts 5.0 càng tốt, nói TA được 
 Đang dở - anh có khách gọi</t>
  </si>
  <si>
    <t>hẹn 9h20 thứ 7 
 6/4 2k1 VNU, làm FPT IS, Cuối A2, Đầu B1, data analysit, only R and sometimes S, đang học TA để học thi ielts 6.5 đầu năm sau và phục vụ công việc, 1h/day, học 3 tháng rồi only L &amp; R, W, Thạch Thất,</t>
  </si>
  <si>
    <t>A1 học để hỗi trợ công việc, kết bạn, mục tiêu giao tiếp linh hoạt, trước từng học ở tt ( 6 năm trước), muốn cải thiện phát âm, muốn học trong khoảng 1 năm</t>
  </si>
  <si>
    <t>```json
{
  "Occupational Group": "No clear",
  "Position": "No clear",
  "Learning Purpose Group": "Study for the future (English does not directly impact job performance, and the goal is more about social interaction)"
}
```</t>
  </si>
  <si>
    <t>Study for the future (English does not directly impact job performance, and the goal is more about social interaction)</t>
  </si>
  <si>
    <t>thành công nhưng bị mất dữ liệu</t>
  </si>
  <si>
    <t>31t, Giữa A2, Bắc Ninh city, engineer, SumSung, assistant manager, k dùng TA, chỉ dùng Tiếng Hàn và Tiếng Anh, học TA để đổi việc làm tại American company, k dùng App, 2h/day, 3 times/week, anh học TT cho giao tiếp - 2 tiếng [ mười mấy người ]. Cuối năm giao tiếp linh hoạt. 
 Từ vựng + trau chuốt câu từ.</t>
  </si>
  <si>
    <t>Dưới A2 38t, có 2 con, tech manager ở công ty có vốn đầu tư của Mẽo, 7 năm, hay có meeting với nnn VD: Sing và Mã Lai. Mua app để hỗ trợ con 12t học và một phần nào nào đấy, học TA vào cuối tuần thứ 7 vì k có time. Muốn TA giao tiếp linh hoạt - môi trường k phải là nnn như China.</t>
  </si>
  <si>
    <t>Cuối A1, Đầu A2 nhưng phát âm yếu quá và dùng ngữ pháp lung tung 
 37 tuổi, marketing senior tại công ty Nhật 13 năm, Thích môi trường, quy định con người ở đây, cây gần nhà, Cv k dùng tiếng anh, dùng tiếng Nhật nhiều, thích đọc sách, yoga, du lịch trung quốc , nhiều nơi, tự mua được con xe 600tr. Mục đích cải thiện tiếng anh, lương cao, nói chuyện với sếp [ sếp dùng Nhật - Anh ] nhưng chị k hiểu khó giao tiếp chị bùn. Dành được 30 phút/ngày học, trước học khối D. mục tiêu học 1 năm nhưng NA nói chị giảm xuống còn 3-6 tháng i. Chỉ học app The Coach.</t>
  </si>
  <si>
    <t>```json
{
  "Occupational Group": "Marketing &amp; Communication",
  "Position": "Senior (&gt;5 years)",
  "Learning Purpose Group": "Study for the future (English is not used often in the job and only slows down progress slightly)"
}
```</t>
  </si>
  <si>
    <t>Giữa cuối A2, toeic 570, 2k3, HCM city, Quận 6, Electronic and tele comunication, Đại học khoa học tự nhiên, k dùng TA trong trường, chỉ R document và L music, học TA phục vụ cv và kiếm tiền, 30-1h/day, giao tiếp linh hoạt, k đặt thời gian, chưa pass toiec trong trường cuối năm nay aim 700, quê Vĩnh Long nhưng sống và lớn lên ở HCm,</t>
  </si>
  <si>
    <t>Hồng, 32t, Cuối A2, toeic 500, Đồng Nai, chồng Hàn, officer, 5 years, k dùng TA trong cv, học TA để phục vụ cv, 30m/day, muốn TA linh hoạt 6 tháng-1 năm, làm korrea company, phiên viên Tiếng Anh, 
 Phát âm
 Từ vựng</t>
  </si>
  <si>
    <t>```json
{
  "Occupational Group": "No clear",
  "Position": "Senior (&gt;5 years)",
  "Learning Purpose Group": "Study for the future (English is not used often in the job and only slows down progress slightly)."
}
```</t>
  </si>
  <si>
    <t>ĐầuA2 làm senior ..marketing, công việc k cần tiếng anh , anh k học từ khi tốt nghiệp cấp 3, anh có căn bản rồi anh đọc hiểu tốt nhưng anh k dùng tiếng anh nên anh bị quên đi nên khó khăn khi nhớ từ để nói. Anh thích đọc sách [ quảng cáo k nói láo ] nhưng k thích đi du lịch. Muốn học để có công việc lương cao, học 1h/1 ngày , k học TT nào cả, k quá đặt nặng nhưng công việc của anh đòi hỏi kỹ năng Tiếng Anh</t>
  </si>
  <si>
    <t>```json
{
  "Occupational Group": "Marketing &amp; Communication",
  "Position": "Senior (&gt;5 years)",
  "Learning Purpose Group": "Study for the current"
}
```</t>
  </si>
  <si>
    <t>A0, A1, kém TA , dược sĩ làm 6 năm, học TA để biết và dạy con, trong cv ít sd TA, muốn lh trong cs và dạy con 5t ( đang học TT ), 6 tháng. Trước học TT nhưng k hiệu quả. Mỗi ngày 30 phút k cố định, trước học có học app nhưng đều. học app k khó khăn nhưng chưa nói được câu hoàn chỉnh.</t>
  </si>
  <si>
    <t>```json
{
  "Occupational Group": "Health &amp; Healthcare",
  "Position": "Senior (&gt;5 years)",
  "Learning Purpose Group": "Study for the future (English does not directly impact job performance, and the goal is more about social interaction)."
}
```</t>
  </si>
  <si>
    <t>toeic B1, 785 21t-2k3 Đà Nẵng, international business, học để cải thiện TA - tháng 7 tháng nữa - tháng 12 ielts 6.5, thời gian k cố định freetime 2h/day,
 IPA + từ vựng + S + cấu trúc - mạch lạc.</t>
  </si>
  <si>
    <t>Giữa cuối A2,, toeic 700, Quảng Trị, 29t, electrical enginneer, international company more than 3 years, cty Đức, tài liệu bằng TA, hay đi Hàn, Thái, Nhật business trip 1-2 lần, hay dùng TA, muốn improve S và gramamer, học TA mỗi tối, muốn giao tiếp TA linh hoạt, k đặt nặng thời gian, 1-2 tiếng/day, lười thì k học, Nhà anh đang xây - anh k có thời gian 
 Bí từ 
 word by word,</t>
  </si>
  <si>
    <t>```json
{
  "Occupational Group": "Production/Manufacturing &amp; Supply Chain",
  "Position": "Mid-level/Specialist (&gt;3 years)",
  "Learning Purpose Group": "Study for the current"
}
```</t>
  </si>
  <si>
    <t>2k4, B1 Đại học quốc tế _ ĐH Quốc Gia, năm 2, học full TA - Automatic Contol Engineering, học TA để giao tiếp với nn và kết bạn, học TA, aim ielts 6.5 năm sau, 1/day, HCM city, Nha Trang</t>
  </si>
  <si>
    <t>toeic 450 4 năm trước, Dưới A1, 29t, sale product, less than 4 years, muốn cv lương cao và ôn lại từ vựng, tuỳ ngày 5-10 phút. Nói chung học để đỡ quên. Muốn TA giao tiếp cơ bản, 6 tháng - 1 năm. Mới kết hôn,</t>
  </si>
  <si>
    <t>, Dưới A2, 29t, live alone ở Hoàng Mai, teller at VCB for over 10y, học TA lâu năm, sometimes use E, Đôi lúc gặp kh nước ngoài và chị k hiểu, đôi lúc chị đi du lịch nước ngoài, 2h/day, từng học TT, 1tr/month, muốn TA linh hoạt 3 tháng, Hưng Yên quê. 
 Chị k tự tin về khả năng TA - cuộc sống k nhiều màu sắc. Còn mèo 1tr. Ở chung cư tự mua. Muốn Đi ÚC hoặc Thái Lan. Chị có visa avilable đi Úc, Chị đi 10 nước rồi. Mẹ chị giàu vcl..... 
 K có ai luyện cùng -</t>
  </si>
  <si>
    <t>Dưới A2: 25t, nurse, 2 years, HCM city, quê Đồng Nai, hospital Đại học y dược dược, k dùng TA nhiều, Muốn học Thạc sĩ - Đại học y dược , 1h/day, k học TT nào. Thi ietls 6.0 để đủ đk 1 năm nữa. 12 tháng - 3 tháng giao tiếp + 6 tháng ielts + 3 tháng để thi. 
 Bí từ - thiếu từ vựng. Tầm 6-7h 
 Chưa hình thành được câu đầy đủ thành phần. 
 Phản xạ chậm</t>
  </si>
  <si>
    <t>đầu A2 sv, đọc sách, chơi game, đi bơi. sinh viên năm 3, học TA vì IELTs, học TA 5 năm, Học TT lúc cấp 3. Có thể dành 1-2h học TA. tầm 4.5 overall speaking 3.5 muốn 7.0 trong 1 năm. nếu k được 7.0 thì k ảnh hưởng đến cv, việc . Speaking A2. Không dùng app khách, k gặp khó gì về app the coach, Ielts fighter 4.5-5.5, Học ĐHQG.</t>
  </si>
  <si>
    <t>A0, A1 chỉ biết ít từ vựng k đầy đủ. Mục tiêu giao thông thường trong cv. Anh làm ở bank bộ phận thẩm định, cần nói chuyện với sếp lúc báo cáo. Muốn học trong vòng 6tháng - 1 năm. Nếu k được thì ah đến thăng tiến. 45' học từ vựng và 30 tiếng vựng. thiếu ngữ pháp từ vựng, học app for englsih. Chưa học Trung tâm, có tự học tiếng anh gặp khó khăn, muốn học TT sau khi học xong app này</t>
  </si>
  <si>
    <t>```json
{
  "Occupational Group": "Finance &amp; Banking",
  "Position": "No clear",
  "Learning Purpose Group": "Study for the current"
}
```</t>
  </si>
  <si>
    <t>32t, Dưới A1, giữa cuối A1, trường 2 hệ, teacher piano và music at Newtorn primary school 2 năm, , học TA vì ai cũng nói TA, thính du lịch và học, cv k dùng TA, nhưng có nhiều giáo viên nói TA, học TA để nói chuyện với giáo viên nước ngoài, before 2h/day, now in freetime. Philipines, da đen. Muốn giao tiếp Linh hoạt - k thời gian, trước học gia sư, 
 Bí từ 
 sai ngữ pháp 
 Phát âm sai</t>
  </si>
  <si>
    <t>```json
{
  "Occupational Group": "Education &amp; Training",
  "Position": "Mid-level/Specialist (&gt;3 years)",
  "Learning Purpose Group": "Study for the future (English does not directly impact job performance, and the goal is more about social interaction)."
}
```</t>
  </si>
  <si>
    <t>Dưới A1, 24t, toeic 680, 1999, design company, senior 3 năm, ĐH công nghiệp Sài Gòn, Nghệ An - Vinh, HCM city, sometimes use Eng S and W, chỉ muốn cải thiện kỹ năng E, 1-2h/week, Muốn TA linh hoạt vì giao tiếp với nnn, 
 Bí từ 
 Phát âm
 Cấu trúc câu - ngữ pháp</t>
  </si>
  <si>
    <t>```json
{
  "Occupational Group": "Design &amp; Architecture",
  "Position": "Senior (&gt;5 years)",
  "Learning Purpose Group": "Study for the current"
}
```</t>
  </si>
  <si>
    <t>, toeic &gt;500, 1995, 29t, HCM city over 10 years, HR over 6 years cho công ty giảng dạy theo chương trình nước ngoài cấp 1 cấp 2 du học nn, lương cao, dùng TA W daily, some online meeting, muốn improve S ], 15m/day, muốn TA linh hoạt, 6 tháng. k anh hưởng cv, hơi lười học. 9-18h/ngày. Đồng nai. 
 Phát âm S và Sh 
 Cấu trúc câu,</t>
  </si>
  <si>
    <t>```json
{
  "Occupational Group": "Admin &amp; HR",
  "Position": "Senior (&gt;5 years)",
  "Learning Purpose Group": "Study for the current"
}
```</t>
  </si>
  <si>
    <t>A0,A1 đang học lớp mất gốc tiếng anh - 3.5 được 2 tháng, cần IPA 6.0 để đi du học sinh năm 89. Rất chăm học, học nhiều nhưng lại k cải thiện, hay quên từ và ít ngữ pháp - mất gốc trước có học duolingo nhưng từ vựng quá đơn giản không cải thiện. Anh ấy trông rất buồn và nam giải vể vấn đề học Tiếng Anh nên trong lúc dạy cần thật tận tâm và đánh vào đúng vấn đề.</t>
  </si>
  <si>
    <t>27/4 tdv 
 Dưới A2, 39t, Đại học KH tự nhiên, Software testing 10 years, only W, Thích du lịch, học TA để kết bạn và học hỏi, học TA để dạy con, 15m/day, lô trình để hươngsd đẫn cho con, mức TA linh hạot, HCM city, 
  3 tháng A2, B1B2 6-9tháng, k đúng phương pháp. 
 Cấu trúc câu. 
 Bí từ và bí nghe.</t>
  </si>
  <si>
    <t>,Cuối A2, B1, store keeper, 39t, over 10 years, học TA 10 năm rồi, k dùng TA trong cv, học TA để phát triển kỹ năng TA, 1h/day, muốn tìm cv phụ dùng TA, 9 tháng, 3 tháng lấy lại gốc, 
 bí từ . Đồng Nai , quê HCM,
 câu tách bạch</t>
  </si>
  <si>
    <t>12t, secondary school, Bình Dương, muốn thành bác sĩ</t>
  </si>
  <si>
    <t>, A1, 29t, IT, 1 năm, cv bắt đầu có hk bên Mỹ dùng cần cải thiện TA nghe được k nói được, muốn học TA giao tiếp, 1h/day, quá trình học tạm tạm - quên hết TA, cơ bản - linh hoạt, phục vụ cv, giờ tới hết năm, chắc chắn và quyết tâm. K gặp khó khăn- bình thường.</t>
  </si>
  <si>
    <t>```json
{
  "Occupational Group": "IT",
  "Position": "Intern (0-1 year)",
  "Learning Purpose Group": "Study for the current"
}
```</t>
  </si>
  <si>
    <t>VSTEP B2, Dưới A1, 27t, doctor tạo hình thẩm mĩ, Bạch Mai hospital 2 năm, single, Thái Bình city, đang ở HN, 30m/day, Tiếng Pháp B1,</t>
  </si>
  <si>
    <t>```json
{
  "Occupational Group": "Health &amp; Healthcare",
  "Position": "Junior/Employee (&lt;3 years)",
  "Learning Purpose Group": "Study for the future (English is not used often in the job and only slows down progress slightly)."
}
```</t>
  </si>
  <si>
    <t>2k5 A2,, 19t, đang ôn thi Vstep, Đại học Y cần thơ, quê Sóc trăng, ngành bác sĩ đa khoa, ở dom trường, học TA để lấy bằng B1 VStep đầu tháng 9 4 kỹ năng và muốn giao tiếp 2h/ngày, đang học Vstep TT Anh Ngữ future từ t5-t7 1tr2/ 3 tháng, TA linh hoạt, 
 Giọng hay - màu giọng hay,</t>
  </si>
  <si>
    <t>38t, B1, đang tìm việc, phải học Speaking để pass interview, muốn apply supervisor at a foreigne factory cty US hoặc UK càng sớm càng tốt, công việc trước k dùng TA, production engineer at team leader ở công ty, cty yêu cầu C1,C2 upper level, học tiếng anh 20 năm rồi, 8h/day, 3-6 tháng, Đồng Nai.</t>
  </si>
  <si>
    <t>, Cuối A2, B1, 2k3, IT, Huế, 1-2h/day, học TA để phục vụ cv và cs, ielts 6.0 -. 6.5 tháng 9 và 10, đang tự học - phân vân tiếng trung HSK3 + tiếng anh. Anh trai mua - nhà tư. 
 muốn làm bác kĩ nhưng k đủ điểm, vì k trở thành bác sĩ nên cố gắng học. k có đồng nào trong TK-1tr6. 
 Bí từ khá nhiều + 
 Buổi 3</t>
  </si>
  <si>
    <t>A0, A1 quảng cáo - cv k dùng TA. Mục tiêu học đi làm việc ở nước ngoài. học giao tiếp để qua đó làm việc với vợ ( đơn phụ ). Học cả duolingo, YouTube. Tầm 1 năm nữa đi nước ngoài. Tháng 5 cần đào tạo nghề với người nước ngoài. Cần bằng PTE. Trước k học TT nào. App : Khả năng nhận điện giọng nói k chuẩn lắm, mà nó k nhại , nhiều khi nói chưa đúng nó vẫn nhận diện. Cố gắng giỏi giao tiếp để qua đó. Anh hẹn ban ngày</t>
  </si>
  <si>
    <t>Dưới A2, 31t, developer Thai - Vietject air, có 1 con, 2.5 years, dùng TA mỗi ngày by mail/meeting, TA speaking k tốt, muốn cv lương cao, muốn làm việc ở cty nước ngoài như Âu, Sing, Thái giưã năm sau-cuối năm sau -, 2h/day, đang học TT TA 1h/class, 5-6 tháng - gói năm. Cv k yêu cầu bằng chỉ prefer kĩ năng.....</t>
  </si>
  <si>
    <t>,Cuối A1, đang học 1:1 Ielts 7.0 TT 1tiếng Miss. Thảo ( 6 tháng - 1 năm ), học được 3 tháng 2tr5, techinical worker 5 năm, 26t, 1h/day, Học TA để phát triển bản thân và phục vụ cho công việc - cuối năm nay. Gặp vấn đề phát âm.</t>
  </si>
  <si>
    <t>33t, Dưới A1, sale business bán cây giống và phân bón, 5years, cv k dùng TA, An Giang, học TA để đọc sách và giao tiếp, 30-1h/day, chưa có con, TA cơ bản, 1 - 2 năm, 
 nếu có mentor tầm 6 tháng. lâu rồi k vào</t>
  </si>
  <si>
    <t>```json
{
  "Occupational Group": "Sales",
  "Position": "Senior (&gt;5 years)",
  "Learning Purpose Group": "Study for the future (English is not used often in the job and only slows down progress slightly)."
}
```</t>
  </si>
  <si>
    <t>hẹn 5h30
 12t, HN, Thanh Triị, 3 years, muốn nói chuyện với nnn, 4h/day, thích đọc truyện, Việt Nam Ban Lan high school, doctor, Lớp 6, muốn thi thi Ielts lớp 9 mới thi. Kiên Trung,</t>
  </si>
  <si>
    <t>43t, Dưới A2, Bắc Ninh, Phamasit ở bệnh viện Bệnh viện Việt Pháp 16 years, Speak everyday with bác sĩ Phap, Canana, Korea, Japan, Itality, Muốn giao tiếp TA linh hoạt văn phòng. 
 Phát âm thiếu âm cuối và từ vựng kém, improve S và Voca, 30/day, từng học vaì lớp nhưng sau đó k dùng nên quên. 
 Từ vựng để giao tiếp + k ngại từ vựng ít + phản xạ kém. -&gt;</t>
  </si>
  <si>
    <t>, Dưới A1, kiến trúc sư - Công trình, , 3-4 years, 1h/day, k dùng TA nhiều chủ yếu R, Hồ sơ song ngữ, học TA phục vụ cv và nhiều cơ hội trong tương lai, Anh chưa nhìn nhận được cơ bản và linh hoạt, 6 tháng lấy cơ bản, từng có thời gian suy nghĩ là gap để học TA nhưng bây giờ muốn bắt đầu lại từ đầu, từng học Trung tâm này kia, Mục tiêu, 
 Khiangr 7h tối mới học được.</t>
  </si>
  <si>
    <t>```json
{
  "Occupational Group": "Design &amp; Architecture",
  "Position": "Mid-level/Specialist (&gt;3 years)",
  "Learning Purpose Group": "Study for the future (English is not used often in the job and only slows down progress slightly)"
}
```</t>
  </si>
  <si>
    <t>Dưới A2, Canada - tầm 8-9 tháng, 45t, 2 bois, adventure resident for Carehealth, 6 months, dừng TA mỗi ngày như TA của chị k tốt-chị làm đêm, học TA để phục vụ cv, vì chị k nói TA tốt nên chị muốn học để giao tiếp với m, học TA more than years, 3h/day, muốn TA linh hoạt, nhạy trong tiếp, 3 tháng nói được 1 chút, trước có học nhưng k sử dụng quên, giờ đang tự học.</t>
  </si>
  <si>
    <t>Dưới A2, Buôn Ma thuật, 37t, manager của cty furniture 10 years, 1 con 8 tuổi học song ngữ - thực hành k nhiều, học TA để giao tiếp và dạy con, muốn du lịch nhiều nơi, k dùng TA nhiều, học 5a.m-6.am. 1h/day, Muốn TA giao tiêps linh hoạt - chưa theo đuổi nhiều lắm- chưa tìm được đúng đắn để học. 3-9 tháng. Chị có tham khảo 1 cái nhưng k có thời gian học và theo, theo mấy nơi nhưng k hiệu quả. .............
 Bí từ vựng 
 Thành phần câu và sai cấu trúc - thiếu môi trường nói TA -</t>
  </si>
  <si>
    <t>2000, Đầu A2, 24t, toeic ở trường 550, Quảng Ngãi, technical at TCCL coperation 2 năm, only R and W, muốn cải thiện S để nói chuyện với nnn và phục vụ cv, 1h/day, 2tr/month. Đôi khi có gt với nnn, TA linh hoạt 1 năm. Tự học - Thời gian thoải mái. Chưa kết hôn-HCM city, 
 Đi làm từ 8-7h tối 
 Âm cuối- vietlish - sửa lại 
 Thiếu từ vựng - bí từ -&gt; thiếu giao tiếp 
 Cấu trúc.</t>
  </si>
  <si>
    <t>Dưới A2, toiec 600, sofeware developer, Momo company, 3-4 years, k dùng E, chỉ sometimes R, học TA để đọc tài lại và thông tin về cv, muốn học Thạc Sĩ, dạo này hơi bận.</t>
  </si>
  <si>
    <t>Mạnh, Đầu A2, 21t, 2k2, Đại học khoa học tư nhiên Hà Nội, Ngành Khoa học máy tích, k thích trường, k dùng TA, học TA để có cv lương cao, 1h/week, aim 700, phần mền, developer ở BIBV Vincom Bà Triệu, Ngọng L N
 k có thời gian học, 
 Bí phần ghép thành câu 
 Khá nhiều - bí từ - thiếu moi trường - ngại</t>
  </si>
  <si>
    <t>```json
{
  "Occupational Group": "IT",
  "Position": "Junior/Employee (&lt;3 years)",
  "Learning Purpose Group": "Study for the future (English is not used often in the job and only slows down progress slightly)"
}
```</t>
  </si>
  <si>
    <t>Giữa cuối A1, 46t, HR trưởng phòng, dùng TA k nhiều, học TA để đi du lịch và kết bạn nước ngoài, thường nghe nhạc Tiếng Anh, Trước vb2 NNA nhưng bỏ giở, ngày có ngày không tầm 15 phút, yêu cầu chứng chỉ Ielts 5.0-6.0 B2, 
 Sắp vào thứ 7 giúp anh</t>
  </si>
  <si>
    <t>```json
{
  "Occupational Group": "Admin &amp; HR",
  "Position": "Manager/Head",
  "Learning Purpose Group": "Study for the future (English does not directly impact job performance, and the goal is more about social interaction)."
}
```</t>
  </si>
  <si>
    <t>B1, 50t, IT company over 20years, HCMcity, manager of logistic, not often use E, đôi lúc có meeting với Singopre supplyers, sở thích học TA - nhưng k có phương pháp, muốn học TA để phục vụ đinh cư Canada đòi hỏi 5.0 25/4 thi, 2-4h/day, học TA bằng cách đọc sách và nghe TA, học onl S,</t>
  </si>
  <si>
    <t>26t, Dưới A2, product designer, frelancer 6 tháng, dùng TA mỗi ngày only R and R, học TA để cải thiện S và tìm kiếm công việc mới, 2h/day, thích tự học, Có con 4 buổi. Mức TA linh hoạt 2 tháng, k ảnh hưởng cv,muốn 6.5 ielts next year. K học đại học.</t>
  </si>
  <si>
    <t>```json
{
  "Occupational Group": "Design &amp; Architecture",
  "Position": "Intern (0-1 year)",
  "Learning Purpose Group": "Study for the future (English is not used often in the job and only slows down progress slightly)"
}
```</t>
  </si>
  <si>
    <t>học Giữa A2, TA để giao tiếp và phục vụ cv, làm 2 cv, hỗ trợ vợ làm kinh doanh và software developer 5 years, cv có làm với đồng nghiệp, sometimes use E, 1h, 11h-0h nhưng k tường xuyên, tài trợ 6tr - tháng 1 anh mua app the Coach. TA giao tiếp. 
 Anh lo lắng : TA cơ bản</t>
  </si>
  <si>
    <t>Dưới A1-.&gt; dưới A2, 26t, nhân viên chính phủ, cv bận rộn k dùng TA, học 30 phút, giàu, chơi tennis đồ. Muốn học TA để kết bạn nước ngoài, muốn tăng khả năng giao tiếp và thoả mãn nhu cầu học. Muốn học trong vòng 6 tháng, chỉ ah cảm xúc, chưa học TT nào, k học app khác, có học vài app nhưng k dùng nhiều,</t>
  </si>
  <si>
    <t>dưới A2 sinh viên năm 3 -2003 21 tuổi , thích học tiếng anh , học lập trình - nhân viên lập trình - muốn học TA để có lương cao, học TA 1 năm rồi, học 1-2h 1 ngày, tự học k đi học trung tâm, k dùng TA khi học. Học để giao tiếp linh hoạt trong đời sống hàng ngày, muốn ra nước ngoài làm, muốn học trong 1 năm cuối năm thi Toeic 4 kĩ năng. Học app có thấy IA nhiều lúc míc có vấn đề nó chỉ hiện chữ mà k nói ( 2 người nói về vấn đề này rồi ).</t>
  </si>
  <si>
    <t>```json
{
  "Occupational Group": "IT",
  "Position": "Junior/Employee (&lt;3 years)",
  "Learning Purpose Group": "Study for the future (English does not directly impact job performance, and the goal is more about social interaction)."
}
```</t>
  </si>
  <si>
    <t>24t, 2000, toiec 870, Law films, mới vào làm 1 tuần, Mostly R and W, học TA để tìm cv tương lai và mở mang kiến thức, 15m/day, có kế hoạch thi ielts nhưng chưa bắt đầu. Thủ Đức</t>
  </si>
  <si>
    <t>```json
{
  "Occupational Group": "No clear",
  "Position": "Intern (0-1 year)",
  "Learning Purpose Group": "Study for the future (English is not used often in the job and only slows down progress slightly)"
}
```</t>
  </si>
  <si>
    <t>Dưới A2, toeic &gt;400, 33t, office worker, Hà Nội, nhà nhìn giàu, gần 1 năm, k dùng TA trong cv, học TA for along time, 1h/day ( youtube, book ). thích chơi game, Học TA cho vui và dạy con, muốn TA cơ bản - người ta nói mình hiểu là được, 6 tháng, trước đại học có học - giờ toàn tự học. Thanh Hoá,
 Engiinner,</t>
  </si>
  <si>
    <t>```json
{
  "Occupational Group": "Production/Manufacturing &amp; Supply Chain",
  "Position": "Junior/Employee (&lt;3 years)",
  "Learning Purpose Group": "Study for the future (English is not used often in the job and only slows down progress slightly)."
}
```</t>
  </si>
  <si>
    <t>28t, Giữa A2, accountant, Japanese company, around 6 months 1year, chỉ dùng TA với boss (japan), học Ta để tăng cơ hội và lương, 30/m, k muốn học TA muốn tự học/ đã kết hôn và chưa con. nam Định, Hà Nội. Muốn TA linh hoạt - k mục tiêu tg. Thich tập erobic. Cũng bận nhưng dành thời gian. Giọng hay - thời gian k sắp thực hành. Muốn trở thành manager. 
 Từ vựng - cấu trúc - môi trường.</t>
  </si>
  <si>
    <t>lớp 3, bé tên Thiên, 9t, HN city, học TA vì thích, 1h/ngày,</t>
  </si>
  <si>
    <t>Giưa A2, 32t, HN, thư kí giám đốc at healthcare supplier for 1,5 years, đã kết hôn có 1 con 10 tuổi, use E everyday but only W, học TA để giao tiếp với partners from Malaysia, China và daily life, trước đây 30-1h/day - bây giờ chị quá lười, muốn TA linh hoạt - k có mục tiêu thời gian, 5-6 năm không dùng TA, cv k quá gấp để học TA, 
 Bí từ vựng + môi trường,</t>
  </si>
  <si>
    <t>, 28t, Cuối A2, mẹ xưng chị 1996, thi thử ielts 5.0, nurse, hospital Quận 5, 10 years, cv k dùng TA nhiều, học TA để muốn tăhng tiến, ít học học 1 tuần/ lần, muốn thi ielts 6.5 6 tháng, đang tự ielts, bận cực kì........ quê Bình Định. 
 Phát âm -
 Cấu trúc -</t>
  </si>
  <si>
    <t>Dưới A2, toeic 570, 37t, đang học ielts mục tiêu 6.5, trình độ : 4.0, Đà Nẵng, quê Khách Hoà, Quản lý cho vay tín dụng at Agribank over 10 years, only R, 1h/day, đã học Ielts fighter ( vừa dừng ), đã biết cách học giờ muốn tự học .</t>
  </si>
  <si>
    <t>```json
{
  "Occupational Group": "Finance &amp; Banking",
  "Position": "Senior (&gt;5 years)",
  "Learning Purpose Group": "Study for the future (English is not used often in the job and only slows down progress slightly)."
}
```</t>
  </si>
  <si>
    <t>Cuối A1, engineer contruction, HCM city, 5 years, 1-2/dạy, có giao tiếp với nnn nhưng k thường xuyên và thích học, anh đang ở trên công trình, Muốn TA linh hoạt ( nói hiểu - nghe hiểu ), đạt mục tiêu 3 tháng giao tiếp cơ bản- chưad đạt được bao giờ. 
 Bí từ khá từ - cấu trúc câu,</t>
  </si>
  <si>
    <t>Dưới A1, đầu A2 ĐN có 2 con, làm kế toán 3 years, k dùng TA trong cv , trước làm ở ks có dùng TA, từng mua máy tính 13tr. Muốn học TA để có cv lương cao ở ks, học TA từ cấp 2 nhưng k, ở đại học chỉ học L R, speaking k đạt được mục tiêu , có toeic 735 R L, khi có thời gian rảnh sẽ học nhưng bh có bé nên k có nhiều thời gian học TA, giờ chỉ học được. Muốn học linh hoạt trong cv. chị k có thời gian cố định. Muốn học càng nhanh càng tốt 3-6 tháng, đang là công ty bán lẻ,. Trước học app tóp bi cồ mấy năm rồi, trước học Trung tâm xô phía-k hiệu quả.</t>
  </si>
  <si>
    <t>36t, 1 son 6t, Đầu A2, toeic 725, 4-5 năm, IT ,business analysit, Viettel in Kangnam 10 years, v k dùng TA nhiều only R, 30m/day, học TA để luyện S giao tiếp, thi lại toeic 900, phục vụ cv sau này - chuyển việc, Quan trọng TA, cách đây 10 năm, Muốn TA giao tiếp linh hoạt 6 tháng toeic 800 tháng 12, Hưng Yên, HN, 2-3 năm nữa sẽ đổi việc. Đang học chứng chỉ IT khác tháng 8 mới rảnh. Nhà 3 người.</t>
  </si>
  <si>
    <t>ielts 5.5 tháng 9 năm ngoái, quê Đã Nẵng, single 39t, ở HN, làm ở Techcombank 6 năm, đang học MBA - CFVG French Vietnamese School of Management + HN campus học từ tháng 10, muốn học TA để cải thiện trình độ TA, almost use VN + sometimes S, 3-4h/day.</t>
  </si>
  <si>
    <t>, Dưới A2, toeic &gt; 700, 27t, quê Quảng Bình, sống ở HCM, an accountant &lt;1 years, cv k dùng TA, muốn improve E để có better job + bạn bè có cv tốt vì có TA, 20m/day, k đi học TTTA chỗ nào, muốn TA linh hoạt + 6 tháng.</t>
  </si>
  <si>
    <t>```json
{
  "Occupational Group": "Finance &amp; Banking",
  "Position": "Intern (0-1 year)",
  "Learning Purpose Group": "Study for the future (English is not used often in the job and only slows down progress slightly)"
}
```</t>
  </si>
  <si>
    <t>24t, Dưới A2, IT for 2 years at Antsomi việt nam, only W, học TA vì muốn nghe hiểu nói chuyện với nnn, 15-20m/day, HCM, quê Huế, Muốn TA linh hoạt, k có mục tiêu thời gian rõ ràng, anh thiếu tự tin.</t>
  </si>
  <si>
    <t>khách bận-gls
 21/5 khách bận - gls
 22/5 hẹn 17h40</t>
  </si>
  <si>
    <t>26t, Dưới A1, Đồng Nai, sale quần áo, &lt;2 years, học TA đi lao động địch cư - có người thân, aim 4.5 - đã đăng kí học Ielts online 1:1 - tuần sau bắt đầu học, 3-4h/day, năm sau đi ld.</t>
  </si>
  <si>
    <t>```json
{
  "Occupational Group": "Sales",
  "Position": "Junior/Employee (&lt;3 years)",
  "Learning Purpose Group": "Study for the future (English is not used often in the job and only slows down progress slightly)."
}
```</t>
  </si>
  <si>
    <t>26t, Cuối A1,A2, doctor - Nhi khoa, Hà Nam, Hồng Ngọc hospital for 2 years, k dùng TA, có thời gian rảnh nên học, 20m/day, 1-3/week, học just for fun, muốn mức cơ bản, được ngày nào hay ngày đấy, công việc bận - trực tối.</t>
  </si>
  <si>
    <t>Dưới A1, 29t, toeic 600 - 2018, Chinese teacher ở Vân Nam - China trong tuần, rảnh về VN - 1 năm rưới, Dạy Tiếng Trung cho người Việt và dạy Tiếng Việt cho người Trung, k dùng TA, 30m-1h/day, học TA để không bị quên việc nói TA, quê Lào Cai, muốn TA linh hoạt - k đăt thời gian, 
 K CÓ NHU CẦU HỌC</t>
  </si>
  <si>
    <t>Ietls 7.0, Risk model, 32t, FU ngành NN Nhật, làm international bank, học TA để duy trì tiếng Anh, 30-1h/day, N1, Master ở Đức,</t>
  </si>
  <si>
    <t>```json
{
  "Occupational Group": "Finance &amp; Banking",
  "Position": "No clear",
  "Learning Purpose Group": "Study for the future (English is not used often in the job and only slows down progress slightly)"
}
```</t>
  </si>
  <si>
    <t>Dưới A2, technical - blood test at private clinic for 10 years, 2 sons, học TA để traveling và dạy con, từng đi Malai và Sing, Thai, quá bận + lazy, từng học online trong 6 tháng - 1 năm ( ngưng 3 tháng ) - có cải thiện nhưng k nhiều + thiếu môi trường, muốn gia tiếp TA linh hoạt + 6 tháng.</t>
  </si>
  <si>
    <t>```json
{
  "Occupational Group": "Health &amp; Healthcare",
  "Position": "No clear",
  "Learning Purpose Group": "Study for the future (English does not directly impact job performance, and the goal is more about social interaction)."
}
```</t>
  </si>
  <si>
    <t>, Dưới A2, 26t, toeic 500, IT developer 2 years/ vừa nhảy việc 1 tuần, HCM, quê Đồng Tháp, dùng TA mỗi ngày, only R and W, học TA để làm việc với nnn, 15m/day, học TA 4 năm rồi, chưa từng học TT nào luôn, muốn TA linh hoạt, 6 tháng - 1 năm, remote tại nhà. Công ty khó khăn nên dep luôn VP rồi, lương cao. Vừa chuyển công ty mới chưa có thời gian</t>
  </si>
  <si>
    <t>A1 cty IT, làm 10 năm, cv k dùng TA. Học giao tiếp cv, cần giao tiếp với người nước ngoài, từ chuyên ngành, Giao tiếp cơ bản trước vì cv khoảng 1 năm cần. k biết học gì , khó học vì tuổi nhiều rồi. 3 tháng cơ bản, 3 tháng giao tiếp, 6 tháng nền tảng IT, nếu k đạt được nếu khó có . Đang học khoá năng cao của google về IT. k học TT, k học app nào. Mỗi ngày dành 30 phút học TA. Chỉ đang mất phương hướng - em đến đây chị oiiii.</t>
  </si>
  <si>
    <t>ielts 6.0 10 năm trước 29t, HCM, investment analysis for 3,5 years, freelancer 6 tháng, use E everyday, mostly W, học TA improve S, 30m/day, anh sợ nói,</t>
  </si>
  <si>
    <t>```json
{
  "Occupational Group": "Finance &amp; Banking",
  "Position": "Mid-level/Specialist (&gt;3 years)",
  "Learning Purpose Group": "Study for the current"
}
```</t>
  </si>
  <si>
    <t>33t, foreign company , maintainment manager for 9 years, cv dùng TA mỗi ngày vì boss là nnn ( Mỹ và Trung Quốc ) , học TA vì là sở thích, 1-2h/day, có dùng Mochi-mochi và một số app khác, 
 Vốn từ vựng - Phát âm + thiếu môi trường.</t>
  </si>
  <si>
    <t>, Dưới A1, chủ công ty thuê xe, 2 năm, 5-15m/day, cải thiên S và muốn làm việc nnn, muốn sang Mẽo ở và du lịch toàn thế giới, 5-10 năm nữa. Bố mẹ đang ở Mỹ, em gái sống bên Mỹ, k cần chứng chỉ. Muốn tham gian dự án bên Canada 4.5 ielts...... Học TA thì giao tiếp trước. Mua doulingo và ELSA.... Mentor anh học, Muốn Nâng cao 1 năm, 
 cơ bản 6 tháng - linh hoạt 6-9 tháng - nâng cao... Hay gặp gỡ đối tác nước ngoài-
 Phát âm tốt lắm
 Thiếu từ vựng + thiếu môi trường học TA, 
 HCM, 10 years, quê Cần thơ</t>
  </si>
  <si>
    <t>```json
{
  "Occupational Group": "Other",
  "Position": "Manager/Head",
  "Learning Purpose Group": "Study for the future (English is not used often in the job and only slows down progress slightly)."
}
```</t>
  </si>
  <si>
    <t>Dưới A2,B1, toeic hơn 600, 1998, HCM city - quê Bình Dương, Software enginner - remote cho cty bên Sing for 2 years, homebody, cv yêu cầu giao tiếp tiếng Anh linh hoạt và đúng ngữ pháp, 1h/day, thuê trọ 10tr/tháng 
 Ngữ pháp 1 tiếng tập nói</t>
  </si>
  <si>
    <t>A2,B1, toeic 350 - 2014, 34t, single, Quảng Nam, physic teacher at home, 10 years experiences, dùng TA mỗi ngày, 30m/day, học TA để giao tiếp với bạn nn và vì TA quan trọng - có suy nghĩ thi ielts,</t>
  </si>
  <si>
    <t>23t, Giữa A1, HCM city, Đại Nam contruction 1,5 năm, k dùng TA, 30m/day, học TA để giao tiếp với nnn, muốn TA linh hoạt, 3 tháng lấy gốc 6-9 tháng B1,B2. Học Thiết Kế nội thất 3 tiếng. Chưa có dự định-bận quá. Chuyển ngành từ cơ kí qua nội thật nên tập tủng 1 cái.</t>
  </si>
  <si>
    <t>```json
{
  "Occupational Group": "Design &amp; Architecture",
  "Position": "Junior/Employee (&lt;3 years)",
  "Learning Purpose Group": "Study for the future (English does not directly impact job performance, and the goal is more about social interaction)."
}
```</t>
  </si>
  <si>
    <t>28t, Dưới A1, Marketing, freelancer, học TA để giao tiếp và xem tài liệu - đang dùng google dịch, Làm với nước ngoài. Chat được nhưng k nói được, Upwork, muốn thành TA nâng cao, linh hoạt ok nhất. 
 cơ bản - 6 tháng + linh 6 tháng - 1 năm + 1 -2 năm, từng đăng kí mấy khoá học nhưng toàn giở chừng.</t>
  </si>
  <si>
    <t>```json
{
  "Occupational Group": "Marketing &amp; Communication",
  "Position": "No clear",
  "Learning Purpose Group": "Study for the current"
}
```</t>
  </si>
  <si>
    <t>27/2 hẹn chị sang 4h30 thứ 3
 A2, B1 làm bank, làm 3 năm rồi, k dùng TA trong CV, có con nhỏ. Muốn học TA đổi công ty nước ngoài hoặc công ty dùng tiếng anh. Học TA lâu rồi và mỗi ngày dành được 1 tiếng học. Toiec 600. Học muốn 1 năm, cần thi IELTs. Không học app khác cũng k học.</t>
  </si>
  <si>
    <t>toeic 525, 29t, HCM 10 năm, Ninh Thuận, QA at food company fro 5 years, cty yêu cầu TA, 30-1h/day, hoàn thành khoá học TA 2 tháng trước 4-5 người, đôi lúc có email khách hàng - đôi khi khách qua nói chuyện trực tiếp. muốn TA linh hoạt,</t>
  </si>
  <si>
    <t>HCM, 47t, đang học Ha Nọi open university ngành ngôn ngữ Anh ( mới đầu năm nay ) , muốn học ielts, đang làm freelancer dịch phim Trung, muốn học TA để xem thông tin trên mạng và đi du lịch, 1h/day, từng học nhiều TTTA nhưng k dùng nên quê, muốn thi Ielts 6.0 khoảng 1 năm - 2 năm nữa.</t>
  </si>
  <si>
    <t>, 2k0, Giưã A1, 24t, Cần thơ city,Hậu Giang, international programing, IT support, FPT software 1,5 năm, thỉnh thoảng, học TA phục vụ cv, muốn thi toiec năm sau, k học TT, Muốn TA linh hoạt 1 năm. Có học amec và speakup-chưa kịp nhưng phá sản 32tr trước đây, muốn học ứng dụng. Đang cần phải chi nhiều nên chưa tính học TA... 6 tháng - 1+2 năm. K có nhu cầu học 
 Cấu trúc câu-phản xạ-từ vựng. Nghe nói - Nghe k được.</t>
  </si>
  <si>
    <t>Cuối A1, Đầu A2 26t HCM city nhắn viên văn phòng làm việc 3 năm. Học TA để giao tiếp thường ngày hoặc đối tác nước ngoài trong tương lai, công ty đang chưa có đối tác nn. Muốn mức năng cao - 6 tháng. Trước chưa học TT nào cả, học để lấy bằng thôi, Có bằng toeic 600 3-4 năm trước, chưa học app nào, chưa có vấn đề với app, mỗi ngày 30 phút, tối k có việc có thể học 1h -1h30</t>
  </si>
  <si>
    <t>```json
{
  "Occupational Group": "Admin &amp; HR",
  "Position": "Mid-level/Specialist (&gt;3 years)",
  "Learning Purpose Group": "Study for the future (English is not used often in the job and only slows down progress slightly)"
}
```</t>
  </si>
  <si>
    <t>Dưới A2, therapist for 6 months, 42t, single mon, 2 children, 1 gái 18t, 1 trai 12t, cv k dùng TA, con gái sẽ đi du học ở Mẽo, muốn học để chuẩn bị cho con và kết bạn nước ngoài, 30m/day, tháng 9</t>
  </si>
  <si>
    <t>```json
{
  "Occupational Group": "Health &amp; Healthcare",
  "Position": "Junior/Employee (&lt;3 years)",
  "Learning Purpose Group": "Study for the future (English does not directly impact job performance, and the goal is more about social interaction)."
}
```</t>
  </si>
  <si>
    <t>A1 thích thể thao, mua sắm, từng đi du lịch nước ngoài, mua nước hoa chà neo 200 đô. Học để kết bạn nước người , học TA 3 năm, chị tự học, mấy chục năm trước có học tiếng nga và có học chủ yếu ngữ pháp TA. Chị về hưu rồi học k vì mục đích nào cả. Học TA để giao tiếp cơ bản linh hoạt, có con bên Mỹ muốn nói chuyện với nn. Muốn học trong 1 năm. K app nào khác nhưng</t>
  </si>
  <si>
    <t>A0,A1 Làm ở bảo hiểm nhà nước, đôi lúc phải làm việc với khách nước ngoài, muốn học trong 6 tháng, chưa học tt nào cả, có học một app khác nhưng từ quá cơ bản k hiệu quả, công việc đòi hỏi làm giờ hành chính. [ Mạng giật lag, tai nghe ù ù nên phải kết thúc nhanh nên chưa kịp hỏi sở thích nhưng bạn có chồng con rồi 2k1 ]</t>
  </si>
  <si>
    <t>25t, Giữa A2, call centre - customer service bán ghế Spa, HCM, 2 years, luôn dùng TA, muốn thi TOEIC 600-700, học TA để giao tiêp với khách hàng ( nhiều nước ) , 2h/day, 7h-4h chiều, Quận 3, có làm thêm tiệm Nail, muốn TA linh hoạt - k đặt mốc thời + học đến đâu thì đến 3 tháng +, Kom Tom.</t>
  </si>
  <si>
    <t>```json
{
  "Occupational Group": "Sales",
  "Position": "Junior/Employee (&lt;3 years)",
  "Learning Purpose Group": "Study for the current"
}
```</t>
  </si>
  <si>
    <t>ielts 7.0 thi tháng 11 năm ngoái, 25t, Assistant at Japanese company for non-profit company, Đống Đa - HN, boss là Japanese, học TA để duy trì việc học TA, tối đa 1h/day, mới bắt đầu hơi học tiếng Nhật,</t>
  </si>
  <si>
    <t>Dưới A2, 33t, glass store overr 10 years, sale department, đôi lúc có kh nước ngoài, học TA để giao tiêps với cv và du lịch , từng đi du lịch Korea, 15m/day, muốn TA linh hoạt, 3 tháng - 6 tháng, bán kính ở Hoàn Kiếm, sống ở phố Minh Khai, chưa kết hôn. 
 Từ vựng
 Cấu trúc, ngữ pháp 
 Phát âm</t>
  </si>
  <si>
    <t>1999, B1, toiec 780 1-2 năm nước, đang học để thi Ielts aim 7.5 8.0 năm sau thi 7-8 tháng, digital data reviewer, work at Malai for 1 year, mostly use E by email, rarely speak E, 2,5 hours - 3 times/week. work for 10h/day, 2 day off.</t>
  </si>
  <si>
    <t>Dưới A2, quê Biên Hoà, Đồng Nai, toeic 700 10 năm trước, 33t, vừa để con 3 tháng, logistic officer 2 years, k dùng TA để làm việc, học TA để có đổi việc, 1h/day. 3 tháng nữa đi làm lại, muốn TA linh hoạt,</t>
  </si>
  <si>
    <t>B1, 17t, con trai Thái Bình, muốn đi Canada để du học và làm, 1h, aim ielts 7.0,</t>
  </si>
  <si>
    <t>B1, 28t, customer service excecutive at Finance company from UK over 3 years, làm remote, use R everyday, S and W quite often, muốn học TA để cải thiện S and aim 7.0 trong năm nay, đang tự học, 2h/day, muốn làm them English teacher, đã học TESOL.</t>
  </si>
  <si>
    <t>- 1998 HN, quê Thái Bình, Dưới A2, Vstep B1 - 2022, 26t, tốt nghiệp học viện quân y 6 năm, học TA để có cv lương cao, doctor - mới intership thôi - muốn làm ở Xanh Pôn, 20m/day, muốn giao tiếp Linh hoạt - 6 tháng. 
 Có thể học A2, 
 phát âm + bí từ.</t>
  </si>
  <si>
    <t>```json
{
  "Occupational Group": "Health &amp; Healthcare",
  "Position": "Intern (0-1 year)",
  "Learning Purpose Group": "Study for the future (English is not used often in the job and only slows down progress slightly)."
}
```</t>
  </si>
  <si>
    <t>Dưới A1, toeic 515, engineer at bank 7 years, 38t, Q1 HCM city, no English, học TA để trau đòi và tăng xạ nhưng cv k dùng tới, Muốn TA linh hoạt 1 năm, con 1 tuổi và 4 tuổi - k có thời gian học nhiều, bận chỉ học được thứ 7, ngày làm đêm chăm con, trước thì có người trông con thì 1h/day, bây giờ tự trông con, rảnh mới học được - 2 tháng rồi k học.</t>
  </si>
  <si>
    <t>36t, Dưới A2, software developer 4 năm - công ty outsourse nhưng chủ yếu là khách hàng VN, muốn học TA để phục vụ công việc và muốn làm remote, anh có một vài freelance project, 30m/day, muốn TA linh hoạt, 6 tháng - 1 năm, anh có học về chuyên môn</t>
  </si>
  <si>
    <t>28t, Dưới A1,A2, developer at FPT sofeware - Cầu giấy over 5 years, ĐH GTVT, sometimes S, học TA để phục vụ cv và pass kì thi TA cuối năm của cty, 15m/day, 
 muốn TA linh hoạt, 1-2 năm, có học qua 1 trung tâm - có improve nhưng k đáng kể, bận nhiều công việc, buổi tối và cuối tuần</t>
  </si>
  <si>
    <t>, Dưới A1, 36t, HN city, học TA để giao tiếp và đỡ quên - thăng chức, service position, cty Subaru, 2 years, flexible working time, 20m/day ( sáng sớm or tối ), muốn TA cơ bản, khoảng 6 tháng 
 k cần chứng chỉ và chỉ học giao tiếp, chưa học TT, học khá nhanh,</t>
  </si>
  <si>
    <t>```json
{
  "Occupational Group": "No clear",
  "Position": "Junior/Employee (&lt;3 years)",
  "Learning Purpose Group": "Study for the future (English does not directly impact job performance, and the goal is more about social interaction)."
}
```</t>
  </si>
  <si>
    <t>hẹn 14h50 thứ 7
 23/3 
 A1, 2k1, Thái Bình, Cần chứng chỉ TA, Sale admin - Nam Hải, 1h/day, đang học trung tâm toiec 2 kỹ năng R L , cơ bản - đầu ( 4 tháng nữa ) , linh hoạt - sau,</t>
  </si>
  <si>
    <t>, 27t, Dưới A2, có công việc kinh doanh riêng - sale electric device, rarely speak Eng, học TA để đi du lịch nước ngoài một mình, 1-2h/day, k học TT nào, năm sau đi Châu Âu, muốn TA linh hoạt - chưa có lộ trình cụ thể, 
 1-2tiếng học từ vựng theo giáo trình Voca in use 
 Lý thuyết + thực hành</t>
  </si>
  <si>
    <t>- Dưới A1, ielts 3.75, aim ielts 5.0, HCM city, quê Đà Nẵng, accountant for 25 years, chị mở cty về quảng cáo và dịnh vụ, 30-1h/day, 
 học TA để giao tiếp k cần thi chứng chỉ nữa, trước dự định đi Can nhưng mà thời tiết quá khắc nghiệt, bây giờ đang suy nghĩ lại nên chọn đi nước nào,
 Ghép từng từ từ TV sang TA,</t>
  </si>
  <si>
    <t>A2, 25t , grapic design, freelancer, dùng TA mỗi ngày, giàu, nhà chị cũng có công ty, 30mín/day, Muốn học TA chuyên ngành và nói chuyện linh hoạt với mọi người,</t>
  </si>
  <si>
    <t>ielts 6.5 7 năm trước, 33t, 1 con, học TA để ôn lại TA vì lâu rồi chỉ toàn dùng từ chuyên ngành, đang làm vị trị trí Kiểm soát viên công lưu, sân bay Cần Thơ,</t>
  </si>
  <si>
    <t>Đầu B1, 33t, Long An, techinical supervisor 6years, học TA để phát triển sự nghiệp + toiec 650 tháng 6 năm nay, cv k dùng TA nhiều nhưng có comunicate with khách hàng nước ngoài, chỉ W và R, 1h-2h/day, duolingo, đang học khoá TT, 4 người có 1 vợ, 2 con,</t>
  </si>
  <si>
    <t>```json
{
  "Occupational Group": "Production/Manufacturing &amp; Supply Chain",
  "Position": "Mid-level/Specialist (&gt;3 years)",
  "Learning Purpose Group": "Study for the future (English is not used often in the job and only slows down progress slightly)."
}
```</t>
  </si>
  <si>
    <t>27t Dưới A2, có B2 4 skills, HCM city, học TA để có cv lương cao và người ngước ngoài, mới nghỉ việc 2 tuần, Kĩ thuật rap máy tính , muốn làm sân bay Tân Sơn Nhất - an ninh soi chiếu toeic 650, 2 tháng nữa,</t>
  </si>
  <si>
    <t>Dưới A2, 2020 toeic 555, Ninh Thuận, HCM city, Business administration, k thích sale, đang làm admin, 7 years, muốn đổi việc, muốn cải thiện TA và cv lương cao, Có dùng Doolingo, mới đẻ, 33t, 10-30/day, chỉ 10m, con 3t, muốn dạy các bé nhỏ, muốn càng giỏi càng tốt, cuối năm nay 6 tháng nữa - 
 Bí từ 
 Chưa đầy đủ thành phần câu.</t>
  </si>
  <si>
    <t>```json
{
  "Occupational Group": "Admin &amp; HR",
  "Position": "Senior (&gt;5 years)",
  "Learning Purpose Group": "Study for the future (English is not used often in the job and only slows down progress slightly)"
}
```</t>
  </si>
  <si>
    <t>Cuối A2 27t, Huế, Toeic 780 R L, mecaniacl enigger , 1 tháng, chỉ R W sometimes S with Boss, hoc TA để phục vụ cv, 4 năm trước có học TTTA, 30'-1h/day. Trước mắt là học sau đó là muốn thăng chức. Muốn nâng cao, 2 tháng linh hoaạt, 6 tháng B1 B2, 500k-1tr/ tháng.</t>
  </si>
  <si>
    <t>```json
{
  "Occupational Group": "Production/Manufacturing &amp; Supply Chain",
  "Position": "Intern (0-1 year)",
  "Learning Purpose Group": "Study for the current"
}
```</t>
  </si>
  <si>
    <t>- Cuối A2, lh 44t, chủ công ty 1 cty công ty design và 1 công ty painting over 15 years, có 40-45 khách hàng nước ngoài nhưng chỉ dùng email, học TA để giao tiếp với khách hàng ( Ấn độ, Pháp, Ý, ...), 15-30m/day - không có thời gian cố định vì làm nhiều,</t>
  </si>
  <si>
    <t>```json
{
  "Occupational Group": "Design &amp; Architecture",
  "Position": "Director &amp; C-level/Executive",
  "Learning Purpose Group": "Study for the current"
}
```</t>
  </si>
  <si>
    <t>, Dưới A2, product development, printing company, 2 con, rarely use E, học TA để học hỏi kiến thức, phục vụ cv và giao tiếp với đồng nghiệp Philipines - có thể đổi việc , k học nhiều chỉ xem youtube, giao tiếp linh hoạt - k quyết tâm/ k đặt mục tiêu. Có học Elsa có học mấy khoá online rồi.</t>
  </si>
  <si>
    <t>, 37t, A2, B1, banker VCB bank for 6 years, rarely use Eng, học TA để cải thiện TA nghe nói phản xạ để phục vụ cv, lazy, plan : 1-2h/day, đôi khi có hội thảo và khoá đào tạo bằng TA nhưng mà chị k hiểu, dạo này lười,</t>
  </si>
  <si>
    <t>```json
{
  "Occupational Group": "Finance &amp; Banking",
  "Position": "Mid-level/Specialist (&gt;3 years)",
  "Learning Purpose Group": "Study for the future (English is not used often in the job and only slows down progress slightly)"
}
```</t>
  </si>
  <si>
    <t>2k2 B1, B2 , Hưng Yên, Học Banking University , muốn có cv lương cao và nói chuyện với người nước ngoài, học TA 10 năm, 30/day, muốn linh hoạt - tương lai chứng chỉ, 6.5 ielts</t>
  </si>
  <si>
    <t>Giữa cuối A2, B1, toeic 780, trước làm ở Nhật 5 năm N2 tiếng Nhật, về VN làm ở cty Nhật 1 năm, quê Hải Dương, đang thất nghiệp làm cho cty gia đình ở Bà rịa vũng tàu, K dùng TA trong cv, Học TA để trau đồi, dạy 2 con và đi du lịch, K có time học TA vì bận làm cả ngày, Muốn học TA cơ bản chậm và chắc,</t>
  </si>
  <si>
    <t>28t, A2,B1, HCM, Huế city, chưa cưới - k có ny, Toeic 765 1-2 tháng, programer at Insurance company for 6 months, only W, Muôn học TA để đổi việc, k học TA chỉ xem video, k học TTTA nào, Muốn TA cơ bản trước - 3 tháng, trước có dùng Elsa.</t>
  </si>
  <si>
    <t>28t, Dưới A1, 1 con, staff at Shoes company for 5 years, speak with Korea boss, cty toàn Hàn và Trung Quốc, học TA để dễ tìm việc làm 15m-1h but not often, muốn TA giao tiếp tiếng anh linh hoạt, 3-6 tháng, k biết bắt đầu từ đâu, đang học với 1 chị - lúc học lúc nghỉ, đang học 1h30/3 tháng 3tr6-4tr......[ học 1 tháng ]</t>
  </si>
  <si>
    <t>```json
{
  "Occupational Group": "Production/Manufacturing &amp; Supply Chain",
  "Position": "Senior (&gt;5 years)",
  "Learning Purpose Group": "Study for the future (English is not used often in the job and only slows down progress slightly)"
}
```</t>
  </si>
  <si>
    <t>toeic 500 - Dưới A1, khi đi học, 35t, HR manager , funiture company, 1 child, 10m/day, cv k dùng TA, muốn học TA nhưng k biết bắt đầu từ đâu, từng học TT nhưng kéo dài tầm 1-3 tháng, 5tr/ 3 tháng, 6 tháng nếu học cùng với mentor, 
 một số đối tác với tuyển dụng người dụng tiếng anh,</t>
  </si>
  <si>
    <t>```json
{
  "Occupational Group": "Admin &amp; HR",
  "Position": "Manager/Head",
  "Learning Purpose Group": "Study for the future (English is not used often in the job and only slows down progress slightly)."
}
```</t>
  </si>
  <si>
    <t>31t _x005F_x0008_Giữa cuối A2, live in HCMcity, nguyên cứu công nghệ , 10 năm, cuối năm có job với công ty Mỹ, anh sắp có con gái, Toeic 550, Bách Khoa, đang học Bách Khoa, trước học ở TT 40/năm sau bỏ, muốn giao tiếp linh hoạt trong cv, 3 tháng,
 Phát triển ý kém, ngữ pháp, từ vựng, listening</t>
  </si>
  <si>
    <t>Dưới A2, Huế, teacher dạy thai sản cho phụ nữ for 5 years, 2 con, học TA để dạy con, 1h/day, có nhiều ban người nước ngoài và anh chị em họ ở nước ngoài, tương lai gia đình sẽ đi định cư Mỹ,</t>
  </si>
  <si>
    <t>Ielts 5.5 speaking 5.5 or 5.0
 35t giáo viên TA 2 years, Chồng và mẹ làm giáo viên TA, 3-4h/days, muốn thi lại 7.0 cuối năm tháng 12,có dạy con TA - con rất thông minh,</t>
  </si>
  <si>
    <t>```json
{
  "Occupational Group": "Education &amp; Training",
  "Position": "Junior/Employee (&lt;3 years)",
  "Learning Purpose Group": "Study for the current"
}
```</t>
  </si>
  <si>
    <t>Dưới A1, toeic &gt; 400, 2000, 24t, sale at marketing company for 1year, cv k dùng TA, học TA để phuc vụ giao tiếp cv và đổi việc, muốn thi lại toeic 4 kỹ năng - cuối năm, k học TT, muốn TA linh hoạt.</t>
  </si>
  <si>
    <t>Giữa A1 41t, Vũng Tàu, Bán lợn, thích đi du lịch, đi sang Mỹ lao động k tay nghề, 30'/days, muốn càng biết nhiều cang tốt, 3-4 năm nữa mới đi, 500k1tr/ tháng,</t>
  </si>
  <si>
    <t>```json
{
  "Occupational Group": "Agriculture",
  "Position": "No clear",
  "Learning Purpose Group": "Study for the future (English is not used often in the job and only slows down progress slightly)"
}
```</t>
  </si>
  <si>
    <t>Dưới A1, Thường Tín - HN, toeic 645, 24t, account, cung cấp dịch vụ thuế cho công ty vừa và nhỏ, 1 nhóm kế toán, hơn 2 năm, k dùng TA, muốn giao tiếp với nnn và đi du lịch, 2h/day, PIIT, Học viện Công nghệ Bưu chính Viễn thông. Muốn TA linh hoạt - 1 năm đổ lại. Muốn tự học. Trước để học để thi TOIEC. 
 Giọng hay 
 Thiếu từ vựng + Chưa hình thành được câu đầy đủ thành phần
 Nghe hiểu - Phản xạ chậm</t>
  </si>
  <si>
    <t>```json
{
  "Occupational Group": "Finance &amp; Banking",
  "Position": "Junior/Employee (&lt;3 years)",
  "Learning Purpose Group": "Study for the future (English does not directly impact job performance, and the goal is more about social interaction)."
}
```</t>
  </si>
  <si>
    <t>toeic 635, Dưới A2, 23t, Bach Khoa, , Mold Engineer, Housetech joint stock company, Học TA để giao tiếp với bạn bè nước ngoài, 2h/day, Sắp tới TOIEC S + W 220 23/6</t>
  </si>
  <si>
    <t>Đầu A2, 30t y tá, 3 năm, no English, học TA để nói chuyện với người nước ngoài và làm việc partime khi có TA, Đang học REP 1 năm khoá giao tiếp từ mất gốc - còn 6 tháng : 12tr/năm - 8 buổi/1 tháng, 30-1h/day, TA linh hoạt, muốn B1 - 3 tháng + 6 tháng, nó ah cảm xúc, 1 lớp 10 người, Bình Định, now HCM city.......</t>
  </si>
  <si>
    <t>```json
{
  "Occupational Group": "Health &amp; Healthcare",
  "Position": "Mid-level/Specialist (&gt;3 years)",
  "Learning Purpose Group": "Study for the future (English does not directly impact job performance, and the goal is more about social interaction)."
}
```</t>
  </si>
  <si>
    <t>, Dưới A2, chuẩn bị thi toiec 450, 25t - 1999, an Architecture and thiết kế nội thất, học TA để có cv lương cao, k dùng TA trong cv, 30m/day, muốn TA linh hoạt - cuối năm nay,</t>
  </si>
  <si>
    <t>```json
{
  "Occupational Group": "Design &amp; Architecture",
  "Position": "No clear",
  "Learning Purpose Group": "Study for the future (English is not used often in the job and only slows down progress slightly)"
}
```</t>
  </si>
  <si>
    <t>- A2, B1, toeic 2011 760, 2 con, quê Quảng Ngãi, HCM city, nhân viên thuế ở taxe government for 4 years, học TA để phát triển bản thân và đi du lịch, k học TA trong 1 thời gian dài, sau khi làm ở cục thuế k học và nói TA, con sắp vào lớp</t>
  </si>
  <si>
    <t>toeic &gt;850, B1, 1995, 28t, accountant, quê Bắc Giang, Hà Nội 10 năm, teachnology company, làm công ty Shack Bình, cv k cần dùng TA, học TA để làm cty nước ngoài mặc dù công việc tốt, muốn làm ở cty nước ngoài và sống ở nước ngoài, 2h/day, đôi lúc quên, muốn cải thiện phát âm, chỉ cần nói chuyện được thôi, lười. Cháu học BUV,</t>
  </si>
  <si>
    <t>Giữa A1, 40t, Huấn luyện nội tâm - 2 years , học TA để phục vụ cv và để làm việc với nnn trên thế giới, 1h/day, muốn TA nâng cao 1 năm,</t>
  </si>
  <si>
    <t>```json
{
  "Occupational Group": "Education &amp; Training",
  "Position": "Mid-level/Specialist (&gt;3 years)",
  "Learning Purpose Group": "Study for the current"
}
```</t>
  </si>
  <si>
    <t>, 48t, Dưới-giữa A1, purchasing at CTT - supplying equipment for 30years, only W email, học TA để thiện E, 30m-1h/day, muốn TA giao tiếp</t>
  </si>
  <si>
    <t>25t, Dưới A2, Khánh Hoà province, Maths and Vietnamese teacher in primary school, học TA để tìm việc mới và kết bạn, muốn sang Mỹ với dì làm nail, 30m-1h/day practice with duolingo and the Coach, K cần thi chứng chỉ - 3 tháng........ muốn TA linh hoạt</t>
  </si>
  <si>
    <t>kế toán, muốn đổi việc qua công ty đa quốc gia , đang nghỉ việc, cv trước k dùng TA, 3-4h/day, có học vài TT, muốn giao tiếp linh hoạt trogn môi trường công việc 3 tháng- 6tháng,</t>
  </si>
  <si>
    <t>_x005F_x0008_Dứới A1, 38t lam sale 3 năm, bắt đầu cv cần TA, chị bỏ TA lâu rồi, nghe kém, học TA để phục vụ cv với người nước ngoài và sale thiết bị ý tế, Muốn TA linh hoạt trong năm nay, tiếp xúc app thiếu môi trường, 2 tiếng nếu rảnh - trước khi đi ngủ 10-15phút, toeic. B1,B2.</t>
  </si>
  <si>
    <t>```json
{
  "Occupational Group": "Sales",
  "Position": "Mid-level/Specialist (&gt;3 years)",
  "Learning Purpose Group": "Study for the current"
}
```</t>
  </si>
  <si>
    <t>36t, Dưới A1, Nam Định, Người mua hàng - Sông Hồng joint stock company for 10 years, sometimes W, học TA để giao tiếp với nnn, 1h/day, chưa từng học TTTA nào, muốn TA linh hoạt - 6 tháng or 1 năm, có học Doulingo,
 CÓ THỂ UPSALE NHƯNG HƠI KHÓ VÌ K CÓ THỜI GIAN HỌC</t>
  </si>
  <si>
    <t>```json
{
  "Occupational Group": "Production/Manufacturing &amp; Supply Chain",
  "Position": "Senior (&gt;5 years)",
  "Learning Purpose Group": "Study for the future (English does not directly impact job performance, and the goal is more about social interaction)."
}
```</t>
  </si>
  <si>
    <t>, Dưới A1, 34t, a doctor - spa chuyên về da liễu, 3 con, thích làm đẹp và đi du lịch, phòng khám Hoàng Tuấn 4 năm, 5m/day, học để dạy con , k ah cv mấy, 1 bé lớp 2. 1 bé lớp 1, và 1 babi, muốn TA cơ bản.</t>
  </si>
  <si>
    <t>```json
{
  "Occupational Group": "Health &amp; Healthcare",
  "Position": "Mid-level/Specialist (&gt;3 years)",
  "Learning Purpose Group": "Study for the future (English is not used often in the job and only slows down progress slightly)."
}
```</t>
  </si>
  <si>
    <t>, 24t - 2000, Giữa A1, Japanese technology company, IT, 2 years, cty k dùng TA thường xuyên, học TA để giao tiếp với bạn bè (philipines and indo) và công việc, 15m/day, từng học TA 6 tháng nhưng k theo được, cũng đang học Tiếng Nhật, muốn TA linh hoạt, lười - k có nhiều thời gian,</t>
  </si>
  <si>
    <t>42t, Dưới A1 Chị có cty riêng - thương mại + chủ cửa hàng handmade cookies và đồ ăn healthy ( gạo lứt ) 6 năm, 3 con - đang nghỉ hè - con rất là nghịch, học TA để nói chuyện với con và bạn nước ngoài, k có nhiều thời gian, muốn giao tiếp linh hoạt - k đặt thời gian, 30m-1h/day + công việc khá rối.</t>
  </si>
  <si>
    <t>36t, Dưới A2, accountant, HCM city, quê Hậu Giang, Medicine company for 10 years, k dùng TA trong cv, 3h per a week, k học TTTA nào, học TA để đổi việc - chưa có mục tiêu rõ ràng, TA linh hoạt đủ để giao tiếp, nếu nghiêm túc vào 1h/ buổi tối, mentor - 3 tháng + tự học,</t>
  </si>
  <si>
    <t>, Dưới A2, 27t, HCM, quê Đắc Lắc, Cung ứng nguồn lực - customer service for human resources company over 1 year, học TA để lấy lại gốc, giao tiếp thông thường và đi du lịch, 20m/day, trước học Lớp học Tiếng Anh với người bản xứ - nhưng chỉ 2 tháng, muốn TA linh hoạt - 1 năm,</t>
  </si>
  <si>
    <t>```json
{
  "Occupational Group": "Admin &amp; HR",
  "Position": "Junior/Employee (&lt;3 years)",
  "Learning Purpose Group": "Study for the future (English is not used often in the job and only slows down progress slightly)"
}
```</t>
  </si>
  <si>
    <t>2k1, Dưới A1, Phú Yên, freelancer, 2h/day, đang học PET 4 kĩ năng - khoá 4 tháng đã học 3 tháng, aim 36-42 để đi theo dạng work &amp; holiday k vội.</t>
  </si>
  <si>
    <t>2000, Giữa cuối A2, aim toeic 600 - 700+800, 2 kỹ năng cuối tháng 5, Biên Hoà, DHXH và NV, receptonist at dancing centre, ít dùng TA trong cv, 2h/day, Muốn TA có cv lương cao và nói chuyện với người nn cơ bản, muốn TA linh hoạt 3-6 tháng B1, muốn làm cabin crew VN airline.... HCM city, 160, cao. Đồng Nai,</t>
  </si>
  <si>
    <t>- , A1, Dưới A2, 35t, single, sale at industry chemistry, HCM city, k dùng TA trong một thời gian dài, sometimes use E with China and Korea, now just W and R, đang chịu trách nhiệm thị trường Campuchia, Học TA để đổi việc trong tương lại và phục vụ cv bây giờ, 30/day, no english class. 8h-5h ( 6h hoặc hơn ). muốn TA giao tiếp linh hoạt, 3 tháng, k ảnh hưởng cv.</t>
  </si>
  <si>
    <t>Dưới A2, 37t, accountant over 10 years at mommy and babycare servince company, no English, muốn đổi việc ở cty nước ngoài, đang học tiếng trung, 30m/day, Đang học khoá Native X for 6 months - mới học 2 tháng, Muốn giao tiếp B1.</t>
  </si>
  <si>
    <t>Dưới A1, HN, engineer, technical company over 5 years, never use E at work, 2h/day, học TA để improve and find new job, chừa từng học TTTA nào, muốn giao tiếp linh hoạt, muốn 1 năm ok,</t>
  </si>
  <si>
    <t>Dưới - Giữa A2, toeic 450, Đồng Nai, 31t, engiiner, 9 năm, Quản lý khối cơ điệnj của sân Long Thành, leader, k dùng TA nhiều, học TA để phát triển bản b ản thân và kết bạn nước ngoài, cty thường 30mins/day, giao tiếp linh hoạt, 3-6 tháng, k ah công việc,</t>
  </si>
  <si>
    <t>Dưới A2, toeic 515 R và L, 39t, HN, BIBV for 10 years, relationship coparation, k dùng E, Cải thiên E và dạy con lớp 3, trước 20m/day, bây giờ k có time vì phải học nghiệp vụ, muốn TA giao tiếp linh hoạt, mục tiêu thi toeic 4 kĩ năng,</t>
  </si>
  <si>
    <t>ielts overall 5.0, Dưới A2, speaking k tốt, Buôn Me Thuật, 2 con, Giảng viên Đại Học Tây Nguyên ngành dược, Muốn thi VSTEP B2 học Nghiên cứ sinh ở Đại học Y thành phố HCM đầu tháng 8 thi,</t>
  </si>
  <si>
    <t>toiec 450, Dưới A1, quê Phú Yên, 34t, 2 con gái, đứa thứ 2 quá nhỏ 11 tháng - nên phải chăm con, trước làm designer - online hỗ trợ chồng, đang nghỉ việc ở nhà chăm con, học TA để giao tiếp với con, k có thời gian cố định học TA, sau 11h trưa thứ 2,4,6 chị học được vì bé ngủ.</t>
  </si>
  <si>
    <t>HN, Dưới A1, Hưng Yên, 35t, enginner, television company for 10 years, học TA để tự tin giao tiếp, 5m/day, chưa học TTTA, cv k cần quá nhiều TA chỉ W and R, Muốn TA giao tiếp tiếp cơ bản, mục tiêu vài tháng - 1 năm, anh bắt đầu từ đâu, con cái còn bé, ....... 
 ngọc L N</t>
  </si>
  <si>
    <t>hẹn 17h40 thứ 4
 30/3 
 Tdv, Giữa cuối A2, 1996, Toeic 795 R L 2021, 28t, special specailst at pacific airlline, dùng TA W R more than S, muốn cải thiện trình độ TA phục vụ công việc linh loạt 3 tháng, 30m/day, Đình Đinh.</t>
  </si>
  <si>
    <t>```json
{
  "Occupational Group": "Other",
  "Position": "Mid-level/Specialist (&gt;3 years)",
  "Learning Purpose Group": "Study for the current"
}
```</t>
  </si>
  <si>
    <t>27t, Dưới A1, teacher dạy mầm non, HN, quê Bắc Giang, muốn học lại từ đầu, cv k dùng TA, học TA để nâng cấp giao tiếp và dạy con, 1h/day, học khó nên nản, giao tiếp linh hoạt, 6 tháng - 1 năm. K có thời gian đi học trung tâm.</t>
  </si>
  <si>
    <t>27t, Dưới A1, sale manager, travel agency for 7 years, có 2 con, học TA để phục vụ cv, 1h/day, Đà Nẵng, quê Nghệ An, trước có TTTA nhưng bỏ ngang ( bận ),</t>
  </si>
  <si>
    <t>40t, Dưới A2, officer policeman at investigation department, no E, học TA để học nhiều hơn và nói chuyện với con - muốn join international training, 1-2 times/week, muốn TA linh hoạt - k có mục tiêu cụ thể. 
 Nói bồi,</t>
  </si>
  <si>
    <t>```json
{
  "Occupational Group": "Other",
  "Position": "Junior/Employee (&lt;3 years)",
  "Learning Purpose Group": "Study for the future (English does not directly impact job performance, and the goal is more about social interaction)."
}
```</t>
  </si>
  <si>
    <t>24t-1999, Dưới A0,A1, sale - Điện Máy Chợ Lớn, Tiền Giang, cv ít dùng TA, Muốn học TA phục vụ cv sau này - giao tiếp, muốn TA linh hoạt - chưa đặt thời gian, chưa biết học như nào - chưa, 15m/day, Văn bằng 2 QTKD , 6-9 tháng - mentor,</t>
  </si>
  <si>
    <t>A0, A1, 36t, kinh doanh tự do - cafe for 5 năm, học TA có hướng đi mới do kinh doanh - đi úc - tìm hiểu sơ sơ chưa làm gì cả - ielts 6.0 và PET - 
 6 - 9 tháng học TA giao tiếp - mentor, 1 năm học thi ielts + 6-9 tháng PET, 2 năm.</t>
  </si>
  <si>
    <t>1991, Dưới A1,A2, Phuc Tho - HN, Kĩ sư cơ khí - NSN company for 9 years, only W email, học TA để phục vụ cv và tăng lương, 1h/day, muốn TA cơ bản linh hoạt - phục vụ cv, aim toeic 550 R L sang năm thi, 3-6 tháng S và 3-6 toeic, 
 ngọng N L</t>
  </si>
  <si>
    <t>toeic A2,B1, HCM city, Nam Định, 280/400 S + W, 31t, HR, IT company for 6 years, đang học Chinese, hiếm học TA, k có thời gian cố định học TA vì chỉ học theo sở thichs, Học TA để phục vụ cv, từng học TTTA nhưng lâu rồi, muốn cải thiện vốn từ + câu phức tạp hơn + ielts.</t>
  </si>
  <si>
    <t>```json
{
  "Occupational Group": "Admin &amp; HR",
  "Position": "Mid-level/Specialist (&gt;3 years)",
  "Learning Purpose Group": "Study for the future (English is not used often in the job and only slows down progress slightly)."
}
```</t>
  </si>
  <si>
    <t>Dưới A1, 30t, Vũng tàu city, kiểm tra chất lượng bóng at foodball company for 2 years, no English, learn E just for fun để say này có đi du lịch đi chơi nói được TA, 20m/day, muốn TA linh hoạt - k đặt mốc thời gian, đang gặp vấn đề khó nhớ từ vựng,</t>
  </si>
  <si>
    <t>Dưới A1/A2, HCM city, Web developer, gameloft company for 12 years, thường có meeting by English - cty nhiều người nước ngoài - anh ngại nói , học TA để cải thiện trình độ và tìm cv mới, 1h/day, muốn TA B1 linh hoạt - cty khác test A2, muốn cuối năm - 6 tháng,</t>
  </si>
  <si>
    <t>, Dưới A1, 33t, ở nhà chăm con, con 2 đứa - 1 đứa còn bé xíu 6 tháng, muốn tìm kiếm cv cần TA, k có thời gian cố đinh, trước làm nhà kho và vân hành trong nhà máy nhiệt điện Thanh Hoá, quê Nghệ An.</t>
  </si>
  <si>
    <t>Dưới A2 42t, Port and logistic at HP port for 16 years, sometimes use E with customers học TA để phục vụ cv, 30m-1h/day, đã học rất nhiều TTTA nhưng nhiều lý do : Học1 khoá thôi, k có thời gian, cv bận k sắp xếp. 
 Bí từ, endings souds, sai cấu trúc câu, muốn giao tiếp TA linh hoạt 6 tháng, đang học TT TA giao tiếp TA 1h/2 buổi/tuần.</t>
  </si>
  <si>
    <t>Dưới A0, A1, 36t, buôn bán về thịt heo for 10 years, muốn học TA để để dạy con lớp 3 và đi du lịch, chưa học TTTA, 6-9 tháng nếu có mentor</t>
  </si>
  <si>
    <t>2000 B1, toeic 740, công ty sản xuất phụ kiện xe 2 months, K có nhiều cơ hội nói TA trong cv, học TA để phục vụ cv và kết ban nước ngoài, 15m/day, 7r-7r hoặc 9h tối. Sếp nói TA k giỏi ( người Hàn ), Giao tiếp TA linh hoạt k đặt nặng 
 Từ vựng và cấu trúc câu, Sóc Trăng, Vĩnh Long province , group leader,</t>
  </si>
  <si>
    <t>2k4, trường CN TP HCM, học CNTT, k học TA, muốn ielts 6.0 1 năm nữa, học TA 1 year, 30mín/day, từng học VUS 5.5 nghỉ ngang,</t>
  </si>
  <si>
    <t>ielts 6.0 thi tháng 9 năm ngoái, speaking 5.0, đang học Thạc sĩ MBA ở KTQD bằng TA, đang làm sale.</t>
  </si>
  <si>
    <t>B1,B2, quê HN, moved to HCM city 1 year ago, work at Manulifee issurance industry for 17 years, but now - works as strategy department at foreign company, only W and S 1/weak, Học TA để tăng khả năng giao tiếp trong cv vì chị gặp khó khăn khi giải thích trong các buổi meeting, 30/day,</t>
  </si>
  <si>
    <t>Dưới A2, 505 toeic, 24t - 2000, chemical engineer - Bình Dương province for 1 year, muốn trở thành expert trong lĩnh vực chemical, học TA để tìm kiếm cv mới, cv k dùng TA nhưng hay đọc Tài liệu bằng TA, học TA giao tiếp để đổi việc trong tương lai, 2h/day, Tiếng Anh giao tiếp linh hoạt 6 tháng,</t>
  </si>
  <si>
    <t>Dưới A0, A1, 43t, warehouse manager, Le Group factory for 10 years, k dùng English, cty sắp có nhiều dự án với cty nước, cty có giáo viên nước ngoài - đang dừng lại vì học viên k hiểu, Hà Nội, 30-1h/day,</t>
  </si>
  <si>
    <t>HN, quê Yên Bái, English teacher, Tốt nghiệp sư phạm Hà Nội, Primary - Singapore international school for 5 years, 1h/day, học TA vì nói chuyện nhiều với con và mở rộng them kiến thức</t>
  </si>
  <si>
    <t>22t _x005F_x0008_Dưới A2, 2k1, Bà Rịa Vũng Tàu, purchasing offcier &lt;6 months, 8h/day, 2h/đi xe, sometimes speak E with suppplier, 2h/day in Prep for Ielts and the Coach, muốn học TA để du học Thạc sĩ Hà Lan ngành quản trị khách sạn aim 6.0 6 tháng.</t>
  </si>
  <si>
    <t>Linh Tâm, 26t
 Dưới A1, học TA 4-5 năm1h/day, Học đại học Phật Giáo, muốn nói TA lưu loát 2-3 tháng, từng học TT online Mai Lâm Crazy,</t>
  </si>
  <si>
    <t>37t, Giữa A2, industrial zone in HL, 2 con, admin atrative officer, 3 years, inly W, sometimes S, phục vụ cv muốn lương cao và chức cao, gia đình đang gặp khó khăn tài chính, thời gian học phụ thuộc vào gia đình. 20-30m/day. Mục TA linh hoạt,</t>
  </si>
  <si>
    <t>Dưới A2, Trước làm ở Medical device company for 6 years, 28t, 
 dùng TA để W và R, Học TA để giao tiếp và có cv lương cao, 1-2h/day, khi học đại học có học TA để lấy bằng, Chưa kết hôn, Đông Nai 
 Bí từ vựng và cv lương cao, muốn TA gioa tiếp nâng cao 6 tháng cơ bản mentor 6 tháng linh, 6 tháng - năm. từ sáng 6 giờ chiều. Chưa kết hôn.</t>
  </si>
  <si>
    <t>```json
{
  "Occupational Group": "Health &amp; Healthcare",
  "Position": "Mid-level/Specialist",
  "Learning Purpose Group": "Study for the future (English is not used often in the job and only slows down progress slightly)."
}
```</t>
  </si>
  <si>
    <t>học sinh, Cuối A1, Sư, 32t, Đại Học Phât Pháp 2 năm, 30 mins, học TA một cách tự nhiên trong mọi khía cạnh cuộc sống, hay quên, muốn TA linh hoạt trước - sau nâng cao, Vũng Tàu. 
 3 tháng lấy gốc, 6-9 tháng học linh hoạt.</t>
  </si>
  <si>
    <t>```json
{
  "Occupational Group": "Education &amp; Training",
  "Position": "Student",
  "Learning Purpose Group": "Study for the future (English is not used often in the job and only slows down progress slightly)."
}
```</t>
  </si>
  <si>
    <t>2k2 Giữa A2 cuối, toiec 670, sinh viên năm 4, Bách khoa, Control and Automation engineering, Quê Ninh Bình, đang ở HN, chơi bóng bàn 1l/tuần, muốn trở thành Automation engiiner, ít dùng TA trong trường, muốn học TA để phục vụ cv, 1h/day before - now 3h/day, muốn thi Ielts 7.0 cuối năm nay. Bk 5 năm . Tự học - mới bắt đầu. 
 Ngữ pháp</t>
  </si>
  <si>
    <t>28t 1996, B1 B2, toeic 710 - VSTEP Hà Nội, 18/4 phỏng vấn - thiết vị Y tế cty nước ngoại, cv thường dùng TA để comunicate with singapore parners, Muốn giao tiếp tốt hơn - 1 tháng, âm trong từ your, single mom có 1 con gái, Gái Bách Khoa</t>
  </si>
  <si>
    <t>26t, Dưới A2, Đồng Nai, clothes shopp less than 1 year, cv k dùng TA, muốn nói TA với đồng nghiệp và anh trai đang đi du học ÚC, 30-1h/day, 500k-1tr/ month chưa từng học TT, học TA linh hoạt, 6 tháng. toiec 2 kĩ năng để làm giáo viên TA. aim 750-800. Trưa và chín giờ tối. Thái Bình 
 Speaking ............ 
 Bí từ - Ngat</t>
  </si>
  <si>
    <t>```json
{
  "Occupational Group": "Sales",
  "Position": "Intern (0-1 year)",
  "Learning Purpose Group": "Study for the future (English does not directly impact job performance, and the goal is more about social interaction)."
}
```</t>
  </si>
  <si>
    <t>, Giưã A2, 36, Thái Nguyên city, Hà Nội 13 năm sale, làm I ông mô, cho thuê gian hàng, nhãn hàng nước ngoài - nhà 3 người - con 7t, mới làm &gt; 1 month, k dùng TA trong cv, muốn học TA để cải thiện kĩ năng và giao tiếp TA với nnn và đồng nghiệp nnn, công ty I ông mô, 30m/day, muốn TA linh hoạt - 3-6 tháng/ chưa ah nhiều - áp lực sau này.... Đợt này hơi bận để làm bài test công tty-chuyên môn tiếng Việt. 
 Phát âm - - hơi tệ [ IPA - endings - buổi 2 - phát âm sai]
 Cấu trúc câu - - sai ngữ pháp + Nói bồi 
 Từ vựng -</t>
  </si>
  <si>
    <t>toiec 550, Cuối A1, 30t, team leader /sale manager at food company học TA để lương cao và phát triển bản thân - giao tiếp được, 4 năm, k dùng TA, 30m-1h/day, 2 năm học TA. HCm city, 
 Phản xạ - Bí từ - k có môi trường. 
 Giao tiếp trục tiếp - hiệu quả.</t>
  </si>
  <si>
    <t>```json
{
  "Occupational Group": "Sales",
  "Position": "Manager/Head",
  "Learning Purpose Group": "Study for the future (English is not used often in the job and only slows down progress slightly)."
}
```</t>
  </si>
  <si>
    <t>Ielts 5.5 2019, 40t, Teacher biotechnology - university, 3 con, Ha Noi, 14 years, ít dùng S, muốn học TA để cải thiện S và dạy con, lazzy nên thường dành thời gian lướt mạng,</t>
  </si>
  <si>
    <t>```json
{
  "Occupational Group": "Education &amp; Training",
  "Position": "Senior (&gt;5 years)",
  "Learning Purpose Group": "Study for the future (English is not used often in the job and only slows down progress slightly)"
}
```</t>
  </si>
  <si>
    <t>35t, A0, A1, Kĩ sư bảo trì - manager, Nhà máy xi Măng, Tây Ninh, ít dùng TA, đôi khi đọc tài liệu, học TA vì thỉnh thoảnh 4-5 lần có chuyên gia, công ty chuyển hướng sang nước ngoài, 2-3h/day, mất phương hướng, muốn giao tiếp TA linh hoạt 6 tháng - 1 năm,</t>
  </si>
  <si>
    <t>A0, A1, Thái Nguyên city, nhân viên văn phòng - cty tư nhân for 3 years, chị học để giao tiếp bình thường nói chuyện với con ( lớp 6 ), 1h/day, chưa học TTTA nào,</t>
  </si>
  <si>
    <t>```json
{
  "Occupational Group": "Admin &amp; HR",
  "Position": "Mid-level/Specialist (&gt;3 years)",
  "Learning Purpose Group": "Study for the future (English does not directly impact job performance, and the goal is more about social interaction)."
}
```</t>
  </si>
  <si>
    <t>Dưới A2, 1992, quê Thái Bình, Hà Nội, project mananer at telecomunication for 6 years , 2 con 1 trai -1 gái, học TA để giao tiếp và dạy con lớp 3 và nâng cao, no English at work bz co-workers are VNese, 15m/day, TA linh hoạt - 3 tháng,</t>
  </si>
  <si>
    <t>```json
{
  "Occupational Group": "IT",
  "Position": "Manager/Head",
  "Learning Purpose Group": "Study for the future (English does not directly impact job performance, and the goal is more about social interaction)."
}
```</t>
  </si>
  <si>
    <t>26t, Giữa A2, sale assistant , IT company 3 years, Japanese company, chị biết TN, k dùng TA, công việc đang k ổn do project k ổn, lâu k học TA, 30-1h/day, k thích học TT, học onl thấy k hiệu quả, 1 nhóm, quên TA nhiều - lâu rồi k học, 6-7 năm k học TA, chị có khiếu ngoại ngữ. Học để nhớ để dùng. Chỉ muốn giao tiếp linh hoạt, k đặt thời gian + 3-6 tháng,. quê Nam ĐỊnh, Hà Nội. N1 tiếng Nhật. 
 Ending souds.</t>
  </si>
  <si>
    <t>```json
{
  "Occupational Group": "Sales",
  "Position": "Mid-level/Specialist (&gt;3 years)",
  "Learning Purpose Group": "Study for the future (English is not used often in the job and only slows down progress slightly)"
}
```</t>
  </si>
  <si>
    <t>, Dưới A1, A2, Vstep B1 2 năm rồi, foodtake engineer, UMC company, 8 years, 2 con, sometimes use E, học TA để đọc hiểu tài liệu và giao tiếp với đoàn nước ngoài + thi Vstep nhưng điểm k như mình mong muốn - chị đang thi Thạc Sĩ - tháng 8, 30m/day, tháng nay ít khi học, muốn TA linh hoạt - k đặt mục tiêu time , chưa học TTTA, từng học Doulingo,</t>
  </si>
  <si>
    <t>- 28t, Dưới A2, HN, software tester - GEM Corporation nhưng làm thuê cho Viettel for over 3 years, cty k dùng TA nhiều, Học TA để đổi việc và tăng lương - năm tới đổi việc, 1h/day, giao tiếp được chứng chỉ toeic 3 tháng giao tiếp - 3 tháng toeic aim 800. 
 Bí từ - Bí từ - thiếu môi trường TA</t>
  </si>
  <si>
    <t>Quảng Trị, 35t, Dưới A2 ở Huế, software developer at Japan company, chỉ W, Muốn học TA để tự tin giao tiếp với kh ( Nhật ) - k cần nhất thiết giao tiếp TA, 10-15m/day, 1tr-2tr/month, k có nhu cầu làm việc ngoài, dạy con - con học trường quốc tế P... Muốn TA giao tiếp linh hoạt - học TA for fun - lỡ có khách hàng về VN. Dịch tiếng anh theo kiểu Vietlish. Mất motivation. Sợ dạy sai cho con, 
 Phát âm _ từ vựng và phản xạ.</t>
  </si>
  <si>
    <t>```json
{
  "Occupational Group": "IT",
  "Position": "No clear",
  "Learning Purpose Group": "Study for the future (English is not used often in the job and only slows down progress slightly)"
}
```</t>
  </si>
  <si>
    <t>Dưới A2, toeic &gt;500 - 7,8 năm trước, 28t, single, chủ cửa hàng bán đồ điện tự 2 years, học TA just for fun và quan trọng, 20-30m/day, muốn TA giao tiếp linh hoạt, trong tương lai cũng muốn thi Ielts, sau 8h anh rảnh.</t>
  </si>
  <si>
    <t>, Dưới A2, 26t, Pharmacist over 2 years , stellar pharmacy, sometimes use E with boss ( Germany ), học TA để talk with foreigners, k học TTTA nào, 30m/day, 3-4times/week, Muốn TA giao tiếp linh hoạt, 6 tháng-1năm, 7h-6h tối (7h-8h)
 Bí từ nhiều 
 Phát âm</t>
  </si>
  <si>
    <t>Dưới A1, toeic &gt; 600 6-7 năm trước, 32t - single, Sale at Pharmacist company for 6 years, HN, 30m/day, cv k use TA, học TA vì thích nhưng k có mục tiêu và muốn có việc lương cao, muốn TA giao tiếp linh loạt ( phát âm cẩm, nghe nói tốt ), 6 tháng - 9 tháng( mãi mãi ).</t>
  </si>
  <si>
    <t>Dưới A2, 26t, Nha Trang, international airport, cashier, CRTC - Cam Ranh city &lt; 1 year, rarely use E - mostly HDV và tài xế, k có thời gian cụ thể - làm 12h/day - chỉ học được trong thời gian rảnh, muốn tự tin giao tiếp TA - toeic &gt; 500 - cuối năm nay,</t>
  </si>
  <si>
    <t>Dưới A2, 40t, freelancer, teacher dạy art and English for kids 1 year, muốn cải thiện TA để có thể làm việc với nnn hoặc dự định bán tranh ra nước ngoài, viết + nói văn bản bằng TA, k học TA nhiều, 2-3 times/day, 30-1h/day, trước từng học TA 2-3 năm trước. Muốn TA linh hoạt-mục tiêu 1 năm. 
 Bí từ - cấu trúc trúc. Hà Nội.</t>
  </si>
  <si>
    <t>```json
{
  "Occupational Group": "Education &amp; Training",
  "Position": "Junior/Employee (&lt;3 years)",
  "Learning Purpose Group": "Study for the future (English is not used often in the job and only slows down progress slightly)."
}
```</t>
  </si>
  <si>
    <t>30t, David, Có quốc tịnh Mĩ, HCM city, sắp đi Mẽo tháng sau, computer science, gia đình sống ở Mỹ, học TA vì muốn tìm cv ở Mẽo, 1h/day, học TA 10 năm rồi, từng học một số TTTA và thấy hiệu quả, TA giao tiếp linh hoạt để làm việc 3 tháng, trước có đi du học ở Mỹ, ở Mỹ 9 năm trước ở Mĩ, mới về VN.</t>
  </si>
  <si>
    <t>Dưới A2, 30t, Japanese company - architecture, leader, học TA vì muốn du học ngành Kiến trúc - Canada, k dùng TA trong cv, 2h-4h/day, yêu cầu : 6.0 - 6.5 ielts,</t>
  </si>
  <si>
    <t>```json
{
  "Occupational Group": "Design &amp; Architecture",
  "Position": "Manager/Head",
  "Learning Purpose Group": "Study for the future (English is not used often in the job and only slows down progress slightly)."
}
```</t>
  </si>
  <si>
    <t>38t, B1, làm ty nước ngoài nhưng k làm trực tiếp với nnn nhiều, chỉ hay tham gia meeting, sale development manager 3 years, cty chuyên về payment, khách hàng VN nhưng đồng nghiệp nnn, 30m/day, HCM, quê Quảng Trị, muốn TA linh hoạt 
 Từ vựng + phản xạ - môi trường.</t>
  </si>
  <si>
    <t>```json
{
  "Occupational Group": "Sales",
  "Position": "Mid-level/Specialist (&gt;3 years)",
  "Learning Purpose Group": "Study for the future (English is not used often in the job and only slows down progress slightly)."
}
```</t>
  </si>
  <si>
    <t>Giữa A2, 35t, 2 con, Gốc Trung Quốc - sinh ra ở VN, dự định đi du lịch Canada [ hoặc có đinh hướng xa hơn ] và kinh doanh, business women 2 năm, cv almost use Chinese + sometimes E, 2h/day, Có nhiều freetime, salary is not quite high, từng học TT nhưng k hiệu quả, có mua sách học ngữ pháp TA về học cùng. Chị làm sản xuất thuỷ tinh. Muốn TA nâng cao. HCM city , năm sau đi 3 tuần - 
 Bí từ + cấu trúc câu. 
 Muốn học Ielts 6.0.
  9 tháng 
 3 tháng tiếng anh 
 6 tháng ielts 6.0</t>
  </si>
  <si>
    <t>Dưới A2, toeic &lt; 500, salemen - owner for 8 years - bán đồ gia dụng và dụng cụ mát xa [ funiture ], rarely use E, Học TA để k quên, dạy con và thu nhập cao hơn, - sometimes traveling, 15-30m/day, có học Doulingo,</t>
  </si>
  <si>
    <t>Dưới A1, 38t, K đi làm - mới nghỉ 1 năm, sắp đi Canada thăm gia đình - gia đình chồng đinh cư bên đó, học để biết TA, đang học lớp online TA,</t>
  </si>
  <si>
    <t>Dưới A1, 30t, Quy Nhơn city, education company for 12 years, 15m/day, học TA để giao tiếp cơ bản với nnn, từng học nhưng bỏ ngang. 
 Thiếu vốn từ - thiếu môi trường</t>
  </si>
  <si>
    <t>23t, Dưới A2, Đồng Nai province, work at home bz her family has a small grocery shop, muốn học TA vì muốn xem phim k cần cần sub, 30m/day, từng học TTTA, muốn giao tiếp linh hoạt, 6 tháng, muốn đi Japan đi làm vì đại học học chemical, đang học Japanese, 1-2 năm nữa, định về TP. HCM kiếm việc lại - tốt nghiệp được 1 năm.
 Thiếu từ vựng - cuối tháng này - muốn</t>
  </si>
  <si>
    <t>Dưới A2,B1, toeic 650, 31t Vũng Tàu, logistic officer - cty VN - 2 years, 2 kids, thích shopping and traveling, sometimes use E, học TA để giao tiếp với nnn và cơ hội trong tương lai và phát triển thân - học để nhớ, bận rộn với con cái, 3-4times/day -15m/day, chưa học TT nào,</t>
  </si>
  <si>
    <t>Dưới A2, Toiec thi thử &gt;500, 24t, Bình Tân district - HCM, quê Tiền Giang, Software engineering at Technology company for over 2 years, , sometimes use to read document and have a meeting with customers, 1h/day, học TA over 2 years, từng học TTTA để thi chứng chỉ 4 years ago, Muốn TA linh hoạt, 6 tháng, có học Doulingo, học TA để có cv lương cao - đổi việc. 
 Lời khuyên 6 tháng giao tiếp - 6 tháng toiec 750</t>
  </si>
  <si>
    <t>Dưới A2, 29t, đã kết hôn, 1 con mới đẻ, designer at Technology company, rarely use Eng vì làm ở công ty VN, only R and W, học TA để muốn có công việc ở cty nước ngoài - tuỳ vào trình độ 1-2 năm nữa, 1-2h/day, từng học TTTA, 1 năm Tiếng 6 tháng giao tiếp 6 tháng chứng chỉ,</t>
  </si>
  <si>
    <t>```json
{
  "Occupational Group": "Design &amp; Architecture",
  "Position": "No clear",
  "Learning Purpose Group": "Study for the future (English is not used often in the job and only slows down progress slightly)."
}
```</t>
  </si>
  <si>
    <t>, Dưới A1,A2, HCM, 57t, muốn học TA để đi du lịch một mình vì con hay bận, accountant for 20y, có thể làm việc tại nhà, chị có nhiều thời gian, 30m/day, TA giao tiếp linh hoạt, em gái dạy Hoá ở PDP.</t>
  </si>
  <si>
    <t>Dưới A1, vừa là Lính và engineer - nghiên cứu, bên quân đội, đang học cao học ở Học viện kĩ thuật quân sự - thạc sĩ, học TA để pass E exam 4 kĩ năng chứng chỉ B2 đầu ra, 30m/day, tuỳ ngày, muốn trong 2-3 tháng tới, anh muốn tự học, cv k dùng TA nhiều chỉ đọc R, VSTEP B1 của trường tổ chức.</t>
  </si>
  <si>
    <t>ielts 6.0 2019, B1 29t, doctor 4 years , HCM, thường dùng TA với nhiều doctor từ nước ngoài, Reading tốt nhưng S k tốt, 1h-2/day, trong 2 tháng nay. Speaking 5.5 hoặc 6.0, lâu k dùng TA, Muốn cải thiện S linh hoạt vơi nnn Châu Âu và Úc- lack of fluentcy, Muốn, Đà Nẵng, overall 7.5 k kĩ năng nào dưới 7.0.</t>
  </si>
  <si>
    <t>Dưới A0,A1, mới bắt đầu học, k biết giao tiếp, Manager cty cơ kí, Hóc Môn - HCM city, học TA để giao tiếp với khách hàng [ thường qua mail ] , khách hàng Hàn Quốc, có học Doulingo, Hách Não,</t>
  </si>
  <si>
    <t>550, Giữa cuối A2, 1 con sale, chemistry global group của Singapho in VN, học TA để giao tiếp với khách hành và đn nước ngoài, HCM city, thích phong cách của boss-người Mai Lai, dùng TA jusst W R and Speaking with boss sometimes, 30m/day, từng học TT 3-4 trước trong 1 năm - offine, muốn TA linh hoạt, k đặt thời gian. 
 Từ vựng - bí từ 
 Cấu trúc câu.</t>
  </si>
  <si>
    <t>25t, A0,A1, Gián phim cách nhiệt, Cty Ngôi Sao, học TA cho vui và chưa có mục tiêu cụ thể - giao tiếp, 30m-1h/day, hết 12 mình học nghề luôn k học cao đẳng hay đại học, HCM city, quê Miền Tây.</t>
  </si>
  <si>
    <t>hẹn 16h50
 26t, Giữa A1, Nha Trang, bartender at Hồng Tầm 5 sao resort for 4 years, cv có dùng TA, học TA để phục vụ cv, 30/nday, muốn B1 B2, đặt mục tiêu 3 tháng - thực tế thì k. k ah công việc. 3tr/ tháng 
 Thiếu từ vựng 
 Câu trúc câu 
 Phát âm thiếu âm cuối khá nhiều</t>
  </si>
  <si>
    <t>```json
{
  "Occupational Group": "Hospitality &amp; Tourism",
  "Position": "Mid-level/Specialist (&gt;3 years)",
  "Learning Purpose Group": "Study for the current"
}
```</t>
  </si>
  <si>
    <t>Dưới A2, account retail company for 2 years, mới cưới 2 tuần, Gò Vấp district - HCM city, quê Đà Nẵng, born in Đồng Nai, use E not much, học TA để đổi việc, 2h/day, có từng học TTTA nhưng toàn nghỉ, chổng là người nước ngoài - Singphore, 
 Ending 
 Bí từ</t>
  </si>
  <si>
    <t>29t, Dưới A2 HCM city, founder at laundry brand over 10 years, k dùng TA trong cv vì có bạn nnn, 1-2h/day, muốn TA linh hoạt, k đặt mục tiêu - 3 tháng mentor.</t>
  </si>
  <si>
    <t>```json
{
  "Occupational Group": "Other",
  "Position": "Director &amp; C-level/Executive",
  "Learning Purpose Group": "Study for the future (English is not used often in the job and only slows down progress slightly)."
}
```</t>
  </si>
  <si>
    <t>B1, toeic 700 3-4 năm rồi, teamleader - software engineer at PASE business solution, not use E much, học TA do k có môi trường nói TA, 5-10m/day, học để duy trì</t>
  </si>
  <si>
    <t>Cuối 1, Dưới A2, Tommy, Cần Thơ, Mê Koong, chuyên viên giáo dục, Phòng giáo dục và đào tạo của phòng giáo dục Quận Hóc Môn over 10 years, Giáo viên toán, Học TA vì quê có nhiều nnn nên anh muốn học để giao tiếp với họ 2009 , 2h/day, tưng học ở TT nhưng là basic. Chỗ có khu du lịch, Muốn TA giao tiếp linh hoạt 6 tháng,....... giáo viên Toán của trường cấp 2 Lê Lợi. 
 Thiếu từ vựng - thiếu môi trường</t>
  </si>
  <si>
    <t>-bé lớp 5 sau 1/6 mới học được
 4/6 khách chưa xếp được lịch
 6/6 knm</t>
  </si>
  <si>
    <t>, an engineer, an education company, Giữa A1, Quy Nhơn - Bình Định, 37t, 10 năm, sometimes use A, thường làm cả ngày, muốn học TA để kết bạn nn và làm việc công ty nước ngoài, 1h/day, thời sinh viên có học TT 4 tháng 10 năm. Trước phỏng vấn do k đạt bị fail + chỉ cần giao tiếp k càn bằng cấp. Giao tiếp cơ bản - linh hoạt cố gắng k đặt mục tiêu rõ ràng tầm 6 tháng, chưa có ý định học. chưa tính - chưa làm thế nào cho đúng. 6 tháng hoàn thiện cơ bản - tự hơn hoặc mãi mãi. 
 Bí từ - thiếu môi trường - thực hành 
 Cấu trúc câu - sai ngữ pháp</t>
  </si>
  <si>
    <t>(zl) k up 
 2/4 tháng 4 em bận, tháng 5 mới học được
 G: cần chứng chỉ ra trường, cần ielts 4.5 (tự ôn k thấy tiến bộ) -&gt; yếu nói nên luyện thêm -&gt; tự tin hơn thôi 
 T: rảnh, chờ thi ielts thôi (cuối tháng 6) -&gt; chưa thi thử
 N3A1</t>
  </si>
  <si>
    <t>(zl) 
 1/4 tháng 5 mới học được, rảnh mới vào tí
 G: muốn học để biết thêm thôi, học cùng con (út hơn 2 tuổi)
 T: 20'-30'/ngày
 N3A1 bận</t>
  </si>
  <si>
    <t>(zl)
 G: cải thiện ta -&gt; hàng ngày gặp người nước ngoài cũng muốn nói chuyện
 T: 15-20' -&gt; 1,5h-2h/tuần
 N3 bận</t>
  </si>
  <si>
    <t>(zl) c6-&gt; c2
 2/4 tháng 5 mới học được
 G: học để đi Nhật (sau này làm nhà hàng khách sản) học thêm tiếng anh -&gt; t8-t9 đi Nhật 
 T: 90'/ngày
 N3A1</t>
  </si>
  <si>
    <t>```json
{
  "Occupational Group": "Hospitality &amp; Tourism",
  "Position": "No clear",
  "Learning Purpose Group": "Study for the future (English is not used often in the job and only slows down progress slightly)."
}
```</t>
  </si>
  <si>
    <t>push
 G: học để tự tin hơn, thỉnh thoảng có nc với giáo viên bản ngữ
 T: 30'-1h 
 chỉ rảnh tối thứ 3 
 N3A2</t>
  </si>
  <si>
    <t>, sáng thứ 3, thứ 5 và sáng chủ nhật
 G: cải thiện thêm, nói chuyện với người nước ngoài
 T: busy, làm 3 job -&gt; học t3,t5,cn -&gt; 1,5-2h/tuần
 N3A1</t>
  </si>
  <si>
    <t>(zl) đang tìm việc, cần ta hoặc tiếng trung
 G: lương cao, du lịch thế giới
 T: 1h/ngày 
 N3 sv A1</t>
  </si>
  <si>
    <t>, rảnh tối 21h-21h30, t7 9h-9h30 
 G: nâng cao khả năng giao tiếp, thêm về chuyên ngành kế toán sau chuyển đổi ngành nếu cần (ưu tiên giao tiếp trong đời sống)
 T: 20-30'/ngày (tối muộn)
 N3 bận</t>
  </si>
  <si>
    <t>```json
{
  "Occupational Group": "Finance &amp; Banking",
  "Position": "No clear",
  "Learning Purpose Group": "Study for the future (English does not directly impact job performance, and the goal is more about social interaction)."
}
```</t>
  </si>
  <si>
    <t>11 ngày k lên app học -&gt; push
 3/4 chặn tn, rảnh tối 19h trở, rảnh t7, sn 2k3
 G: cải thiện tiếng anh, cải thiện body languague
 T: 30'/ngày
 N3</t>
  </si>
  <si>
    <t>rảnh tối
 G: muốn cải thiện tiếng anh, thăng chức trong cv (Tháng 6/25 review)
 T: 20'/ngày -&gt; 3-4 ngày/tuần -&gt; 1h-1,5h/tuần
 N2 bận</t>
  </si>
  <si>
    <t>(zl) 
 G: chuẩn bị cho tương lai-&gt; chuyển việc, có học để làm học ngành ô tô -&gt; lập trình nhúng (6th-1 năm)
 T: 1h/ngày
 N2</t>
  </si>
  <si>
    <t>4/4 gls, đang đi đường, nt k rep3/4 knm
 G: học để tự tin hơn, lâu không nói tiếng anh, muốn dạy con 5 tuổi
 T: 1h/ngày
 N3A1</t>
  </si>
  <si>
    <t>, chưa biết 6b
 G: có con gái đang học ở Úc, vì muốn sang Úc thăm con và du lịch 
 T: trước tết học 3 lần/tuần-&gt; giờ bận quên
 N3 bận</t>
  </si>
  <si>
    <t>rảnh tối sau 20h 
 4/4 chưa chốt được lịch, gls,</t>
  </si>
  <si>
    <t>G: dùng cho cv, thường thì giao tiếp bằng email 
 T: không nhiều -&gt; push 30'/ngày
 N3 lazy</t>
  </si>
  <si>
    <t>G: dùng cho cv, giao tiếp với KH (hàn - lớ lớ thôi) 15'/ngày (daily meeting)
 T: 30'/ngày
 N2A2</t>
  </si>
  <si>
    <t>-&gt; knm</t>
  </si>
  <si>
    <t>nhắc học btvn -&gt; nt k rep
 4/4 chị có thể học nhưng phải từ tuần sau, rảnh tối, cuối tuần cũng bận lắm
 G: hơi già nhưng thích học, muốn phát triển mỗi ngày-&gt; muốn nói ta chuyên nghiệp hơn
 T: bận, k học mỗi ngày được
 N3B1 bận
 sau 22/4 mới học tiếp b2</t>
  </si>
  <si>
    <t>chưa học được mấy
 G: cải thiện bản thân, cv có làm việc với 1 số đối tác nước ngoài 
 T: 15-30'/ngày
 N3 bận</t>
  </si>
  <si>
    <t>(zl) , đang ở nước ngoài 4/4 tb1 3/4 tb1
 G: lâu k dùng nên học lại, từng thi toeic 760
 T: 30'/ngày
 N3 bận</t>
  </si>
  <si>
    <t>học tối, t7cn
 G: cv k dùng ta-&gt; chỉ muốn cải thiện ta vì bạn bè giỏi ta
 T: busy lately -&gt; 30'-1h
 N3 , sức khỏe k tốt lắm</t>
  </si>
  <si>
    <t>push né cn, thứ 2, tối sau 20h
 G: giao tiếp với mn, học nói chuyện với con
 T: 30'/ngày-&gt; đi làm về trễ, làm việc nhà
 N3A1 bận</t>
  </si>
  <si>
    <t>(zl) 
 G: major cần tiếng anh, thấy ta cũng quan trọng (chọn TA hoặc TQ)
 T: try 30'/ngày 
 N2A2 k up cần học thuật</t>
  </si>
  <si>
    <t>, quên luôn học app, 2 GT
 G: từng làm cho cty nước ngoài, muốn làm cho DN nước ngoài-&gt; năm nay và năm sau goal muốn làm cho cty lớn (quản lý hoặc giám đốc)
 T: phụ thuộc vào công việc, rảnh học mỗi ngày, bận thì học 3-4 ngày/tuần
 N2A2</t>
  </si>
  <si>
    <t>bận t2,5,6
 G: hay tiếp xúc với KH nước ngoài (phil, ấn độ) - hiện tại cần phiên dịch, tần suất 1 tháng 1 lần
 T: 4h/ngày 
 N3</t>
  </si>
  <si>
    <t>zl 0353354188 4/4 chặn tk, knm
 G: vì cv cần hỗ trợ visa cho KH -&gt; cần giao tiếp với KH
 T: chỉ học vào cuối tuần, 1h/tuần, push 20-30'/ngày
 N2 bận</t>
  </si>
  <si>
    <t>chưa biết 6b 
 G: muốn giao tiếp với người nước ngoài (linh mục, sơ khác) - học chung chung thôi
 T: cố gắng 30'/ngày, thời gian hạn chế
 N3 bận k up</t>
  </si>
  <si>
    <t>, rảnh hành chính 4/4 knm, chặn tn
 G: muốn giao tiếp tốt, kết bạn nước ngoài -&gt; muốn tự tin hơn
 T: 30'-1h
 N3A1 nội trợ</t>
  </si>
  <si>
    <t>(zl) 
 G: nghĩ là giỏi ta nên học 
 T: 5h/ng -&gt; có vẻ khá rảnh
 N3</t>
  </si>
  <si>
    <t>13/4 knzl, chặn tn
 G: tự tin, phát triển bản thân
 T: 1-2h/ngày
 N3A2</t>
  </si>
  <si>
    <t>, mua cho con lớp 10
 3/4 tmn1, gl: knm
 G; giao tiếp với nước ngoài, quan trọng, điểm công
 T: 30'/ngày</t>
  </si>
  <si>
    <t>```json
{
  "Occupational Group": "Students",
  "Position": "Student",
  "Learning Purpose Group": "Study for the current"
}
```</t>
  </si>
  <si>
    <t>lịch làm theo ca
 G: muốn nói chuyện với người nước ngoài-&gt; chuẩn bị cho tương lai (1-2 năm tới muốn làm cty nước ngoài)
 T: 30-1h/ngày 
 N3A2</t>
  </si>
  <si>
    <t>G: 90% khách nước ngoài, muốn tăng phản xạ
 T: 15'/ngày, target 3h/tuần
 N3A2</t>
  </si>
  <si>
    <t>12 ngày k lên app học -&gt; push 
 23/4 chưa học
 13/4 knzl
 G: học ta vì thích, thấy cũng cần -&gt; giỏi ta cũng giúp ích nhiều, có nhiều tài liệu nước ngoài
 T: học 30'-1h, trong khoảng 19h-21h , bận chơi với con
 N3A1</t>
  </si>
  <si>
    <t>G: kết bạn, lương cao 
 T: 20'/ngày -&gt; push 30'-1h
 N3 lười</t>
  </si>
  <si>
    <t>không nhớ mua app gì, hỏi nhiều cái linh tinh, rất ồn, chưa chốt được lịch
 G: học cải thiện thêm-&gt; tự tin hơn, thích tiếng anh
 T: 15-30'/ngày
 N3 bận</t>
  </si>
  <si>
    <t>3/4 chặn tn, knm
 G: học ta để đi du học canad, đang thi PTE được 46 -&gt; cần lên 50+, giao tiếp học thêm thôi
 T: 1h-2h/ngày
 N3</t>
  </si>
  <si>
    <t>, biết 3b
 G: công việc lương cao, là ngôn ngữ phổ biến
 T: tb 30'/ngày
 N3A1</t>
  </si>
  <si>
    <t>(zl), chưa biết 6b
 G: phục vụ cho công việc sắp tới, chuẩn bị du lịch (nói tiếng việt cũng phản xạ chậm, nói mãi không xong) - vừa nói vừa cười
 T: bận -&gt; 30'/ngày
 N3 bận</t>
  </si>
  <si>
    <t>(zl) 
 10/4 chặn tk, tháng 5 mới học được , cho sđt kb zl
 G: học để phục vụ công việc, chuẩn bị tương lai, cv cần giao tiếp mỗi ngày để báo cáo -&gt; hiện tại chưa đáp ứng được cv, họp thì thấy lo lắng
 T: 30'/ngày
 N2A1</t>
  </si>
  <si>
    <t>(zl), chưa biết 6b
 G: cần giao tiếp với người nước ngoài (tùy theo dự án)
 T: 30'-1h/ngày
 N2A1</t>
  </si>
  <si>
    <t>vẫn chưa bắt đầu học
 13/4 kn zl
 G: lương cao, chuyển việc không biết bao giờ, học trước thôi (cv hiện giờ vẫn ok)-&gt; mục tiêu chỉ cần giao tiếp bt thôi là được rồi
 T: maybe 30'/ngày
 N3 bận</t>
  </si>
  <si>
    <t>push, chưa biết 6b
 G: rảnh nên muốn học ta để dạy con gái
 T: 15-30'
 N3A2 bận</t>
  </si>
  <si>
    <t>, chưa biết 6b
 G: cải thiện ta cho cv, tự tin hơn
 T: busy-&gt; try 30'-1h
 N3 bận cuối A2 -&gt; B1</t>
  </si>
  <si>
    <t>(zl) 5/4 knm, chặn tn-&gt; gửi kb k đồng ý
  G: có dự án tiếng anh nên muốn học để cải thiện
 T: 10-15'/ngày -&gt; motivation giảm</t>
  </si>
  <si>
    <t>, mua xong chả học mấy
 G: cải thiện bản thân, phục vụ cho cv -&gt; tự tin hơn
 T: 30'-1h/ngày
 N3Cuối A2 k up</t>
  </si>
  <si>
    <t>, rảnh tối sau 20h
 G: dùng cho công việc, nói chuyện với sếp mỗi ngày có phiên dịch -&gt; chuyên báo cáo
 T: 30'-1h/ngày - bận 
 N2</t>
  </si>
  <si>
    <t>G: dùng cho cv, boss là người nước ngoài, phát triển rõ ràng hơn
 T: 20'/ngày 
 N2 bận</t>
  </si>
  <si>
    <t>, chưa biết 6b
 G: học ta để giúp học sinh học ta tốt hơn
 T: 30-45'/ngày
 N3 cuối A2 gv ta nghỉ hưu k up</t>
  </si>
  <si>
    <t>l2 11/4 knm2 10/4 lh - đang đi đường, chặn tn
 G: cải thiện ta cho công việc, cần thuyết trình, thảo luận với buyer, sếp người nước ngoài nói tiếng việt giỏi nên thiếu môi trường (cv k dùng đến nói, muốn phát triển thêm), nói với đối tác
 T: 30'/ngày
 N2A2</t>
  </si>
  <si>
    <t>(zl) 
 10/4 tháng 5 mới học được
 G: cv lương cao, chuẩn bị tương lai, giao tiếp với mọi người
 T: 30'/ngày
 N3A2</t>
  </si>
  <si>
    <t>(zl)
 G: cải thiện kỹ năng -&gt; tìm cv mới lương cao hơn (cv k dùng ta), trước làm cho cty nước ngoài -&gt; cải thiện thêm
 T: 30'-1h 
 N3A2 bận</t>
  </si>
  <si>
    <t>G: thích học tiếng anh lâu rồi nhưng k có nhiều thời gian để học-&gt; muốn chuyển việc vì muốn lương cao -&gt; hết tháng 4, chưa tìm được việc ưng í
 T: 30'/ngày
 N2A2</t>
  </si>
  <si>
    <t>(zl) 
 G: cần giao tiếp với đối tác outsource, tần suất weekly report 15-20', có phiên dịch
 T: 30'-1h/ngày
 N2</t>
  </si>
  <si>
    <t>quên lịch
 1/4 chặn tk, rảnh tối, sau 19h, cho sđt kb zl
 G: cải thiện tiếng anh, lương cao, hiện tại k cần lắm, đang cần phiên dịch
 T: 20'/ngày
 N3 bận</t>
  </si>
  <si>
    <t>(zl) 
 1/4 giữa tháng 4 mới học được, đang tìm người thân đi lạc không có tâm trí học
 G: cải thiện giao tiếp, thỉnh thoảng nc với leader sẽ nói bằng tiếng anh
 T: 30'/ngày
 N3</t>
  </si>
  <si>
    <t>rảnh tối từ 19h30
 G: giao tiếp trong cuộc sống thôi vì cv k dùng, gặp gỡ bạn bè -&gt; tự tin hơn
 T: 1h/ngày (9-10h tối)
 N3A1</t>
  </si>
  <si>
    <t>G: du lịch thế giới, tự tin khi giao tiếp với người nước ngoài -&gt; đời sống, định đi Sing T9/24
 T: 1h/ngày
 N3</t>
  </si>
  <si>
    <t>G: lương cao trong tương lai
 T: 1h/ngày
 N3 sv3</t>
  </si>
  <si>
    <t>G: cv lương cao, mkt job -&gt; chuẩn bị cho tương lai
 T: 15-40'/ngày
 N3A2</t>
  </si>
  <si>
    <t>```json
{
  "Occupational Group": "Marketing &amp; Communication",
  "Position": "No clear",
  "Learning Purpose Group": "Study for the future (English is not used often in the job and only slows down progress slightly)"
}
```</t>
  </si>
  <si>
    <t>(zl) 
 G: có người yêu ở US
 T: có nhiều time nhưng cần thêm động lực 
 N3 k up
 18/4 sang Mỹ</t>
  </si>
  <si>
    <t>zl 0869363062
 G: muốn nói tiếng anh tốt hơn, kết bạn, tự tin hơn, học cùng con
 T: 15'/ngày
 N3 bận</t>
  </si>
  <si>
    <t>G: cty muốn mở rộng thị trường nước ngoài nên KH mới sẽ là nước ngoài 
 T: 30'/ngày
 N2, có học 1 lớp 2 ngày/tuần với gv online người Việt, có 1 tt cho trẻ em, 1 năm
 học theo lớp đông, dạy trọn đời</t>
  </si>
  <si>
    <t>6/5 knm
 26/4 knm</t>
  </si>
  <si>
    <t>G: giỏi ta thì có thêm cơ hội
 T: 30'/ngày
 N3A1 bận</t>
  </si>
  <si>
    <t>, chưa biết 3b, zl: 0357669370
 26/4 chặn tk, knm
 G: tìm việc lương cao và muốn học thêm ta để giỏi hơn thôi, mong muốn tìm việc bằng ta, có muốn pv -&gt; đang tìm việc, cv hiện tại vẫn ok
 T: 2h/ngày
 N2A1</t>
  </si>
  <si>
    <t>(zl) 
 G: trước học ielts tầm 5.0, mục đích chính là phục vụ đại học, tự ti vào bản thân
 T: 20-30'
 N2B1</t>
  </si>
  <si>
    <t>(zl) 
 G: ta quan trọng với sự nghiệp, học để tốt hơn 
 T: 15'/ngày 
 N3B1 bận</t>
  </si>
  <si>
    <t>(zl)
 5/5 chặn tn, knm
 G: cải thiện tiếng anh để cải thiện công việc, dùng nhiều tiếng Hàn
 T: rất bận, có con nhỏ -&gt; 15-20'/ngày
 N3A1 bận</t>
  </si>
  <si>
    <t>(zl) 
 G: dùng ta cho công việc, cty quốc tế (dùng chủ yếu viết nên nghe nói kém)-&gt; k trả lời được, thấy tốt hơn thôi
 T: 
 N3A1</t>
  </si>
  <si>
    <t>(zl)
 5/5 tb1
 G: rất thích học ta
 T: 30-45'/ngày
 N3A1</t>
  </si>
  <si>
    <t>(zl)
 G: cải thiện ta
 T: 15-30'</t>
  </si>
  <si>
    <t>G: thấy ta chưa tốt nên muốn cải thiện tốt nghiệp 
 T: 2-3h/week 
 N3A2 bận</t>
  </si>
  <si>
    <t>G: cần bằng B2 để ra trường, ielts: 5.5
 T: 30'/ngày
 N2A1 thi ielts k up</t>
  </si>
  <si>
    <t>G: học sau đi làm, tính làm ở Sài Gòn còn chưa biết cty -&gt; chuẩn bị cho tương lai
 T: 1-2h/ngày
 N3A1</t>
  </si>
  <si>
    <t>G: muốn cải thiện để phục vụ cho công việc (hiếm khi nc tiếng anh, chủ yếu viết)-&gt; học thêm 
 T: 30'/ngày
 N3A2</t>
  </si>
  <si>
    <t>zl 0901405953 -&gt; cho sđt kb zl
 G: cải thiện bản thân thêm do lâu k dùng quên ngữ pháp
 T: 30' có con 6 tuổi
 N3A2</t>
  </si>
  <si>
    <t>5/5 knm, chặn tn
 G: cải thiện tiếng anh để giao tiếp trôi chảy với đồng nghiệp nước ngoài, lương cao 
 T: 30'-1h/ngày
 N2A2</t>
  </si>
  <si>
    <t>, bác sĩ rất bận
 G: dùng cho công việc (hay dùng gg dịch), bệnh viện được hỗ trợ nhiều nên không có áp lực về ngoại ngữ, có lễ tân, bệnh nhân có phiên dịch -&gt; học tự tin hơn
 T: 30'/ngày -&gt; try</t>
  </si>
  <si>
    <t>, chỉ học được t7,cn
 26/4 chặn tn, gọi từ chối
 G: thấy tiếng anh chưa tốt lắm nên cải thiện thêm, quản lý là người Việt nên không dùng ta, giờ sếp mới là người nước ngoài
 T: 20'/ngày -&gt; 4 ngày/tuần
 N2A2 bận</t>
  </si>
  <si>
    <t>G: cải thiện kỹ năng tiếng anh, hỗ trợ công việc ở cty, cv k dùng , làm giấy tờ là nhiều-&gt; muốn cải thiện bản thân
 T: 30'/ngày
 N3A1 bận</t>
  </si>
  <si>
    <t>G: cải thiện tiếng anh, cv lương cao hơn, cv k dùng ta, chỉ viết email
 T: 20'/ngày
 N3A1 bận</t>
  </si>
  <si>
    <t>G: muốn cải thiện tiếng anh, phát âm
 T: &lt; 30'/ngày, 2-3h/week
 N3A1 bận</t>
  </si>
  <si>
    <t>G: giao tiếp với mọi người 
 T: 2h/ngày
 N3A2</t>
  </si>
  <si>
    <t>, push, tối sau 20h, 
 12/5 gls, đang lái xe
 11/5 knm</t>
  </si>
  <si>
    <t>, sn 2k2
 G: tiếng anh quan trọng nên học, thích du lịch, định đi Thái Lan
 T: 1h/ngày
 N3A2 sv4</t>
  </si>
  <si>
    <t>G: làm cho cty quốc tế, hỗ trợ cho công việc, có 1 vài đồng nghiệp nước ngoài -&gt; thỉnh thoảng nói chuyện -&gt; muốn tự tin 
 T: 30'-1h/ngày
 N3A2</t>
  </si>
  <si>
    <t>(zl) 
 G: phúc lợi tốt, để đọc tài liệu, môi trường tốt, lương cao -&gt; chuẩn bị tương lai 
 T: 30'/ngày 
 N3A1</t>
  </si>
  <si>
    <t>, 13 GT
 6/5 knm2
 26/4 chặn tn, knm</t>
  </si>
  <si>
    <t>9/5 tmn1, gl: knm
 G: muốn tự tin hơn, sau đi du lịch -&gt; đi TQ sắp tới, Bắc Kinh, Thượng Hải - coi hàng hóa ntn -&gt; có plan nhập hàng
 T: 30'-1h/ngày
 N3A1</t>
  </si>
  <si>
    <t>G: công việc lương cao, chưa có kế hoạch chuẩn bị trước thôi
 T: 30'-1h/ngày
 N3A2</t>
  </si>
  <si>
    <t>, từ 14/5 sẽ rảnh, push
 G: lương cao, xem phim k cần sub
 T: 30'/ngày
 N3A2 bận</t>
  </si>
  <si>
    <t>(zl) 
 G: giao tiếp với người nước ngoài, chuẩn bị cho tương lai
 T: 30'/ngày
 N3A2</t>
  </si>
  <si>
    <t>G: giao tiếp đời sống thôi
 T: 30'-1h/ngày
 N3A1</t>
  </si>
  <si>
    <t>push, làm sales đầu tháng rất bận, xin hẹn cuối tuần
 G: lương cao (học trên app), đơn giản nghe nói cơ bản được -&gt; tự tin hơn, mega là cty đa quốc gia, đa phần là người Ấn nên khó nghe khó nói
 T: 1h/ngày
 N3</t>
  </si>
  <si>
    <t>(zl) 
 9/5 k gọi được</t>
  </si>
  <si>
    <t>(zl)
 11/5 knm, chưa hẹn được lịch 9/5 tm1, gl: gls
 G: muốn chuyển nghề -&gt; quan hệ khách hàng -&gt; cần tiếng anh để giao tiếp
 T: 30'/ngày (sáng)</t>
  </si>
  <si>
    <t>(zl)
 G: cải thiện tiếng anh để hỗ trợ cho công việc, muốn dạy các bạn lớn hơn, cũng định hướng nước ngoài, đi định cư làm nail Mỹ
 T: 45'/ngày
 N2A2 gv tiếng anh</t>
  </si>
  <si>
    <t>```json
{
  "Occupational Group": "Education &amp; Training",
  "Position": "No clear",
  "Learning Purpose Group": "Study for the future (English is not used often in the job and only slows down progress slightly)."
}
```</t>
  </si>
  <si>
    <t>G: support công việc (đồng nghiệp là người nước ngoài) -&gt; dùng body languague
 T:20'/ngày lazy
 N2A1</t>
  </si>
  <si>
    <t>G: có thể 1 năm nữa sẽ chuyển việc -&gt; học cải thiện bản thân, muốn làm đầu bếp
 T: 1h/ngày
 N3A1</t>
  </si>
  <si>
    <t>G: phục vụ công việc, hiện tại không dùng, chuẩn bị cho tương lai thăng tiến đi lên
 T: 1h/ngày
 N3A1</t>
  </si>
  <si>
    <t>chưa biết 3b
 G: du lịch, phát triển bản thân
 T: 30'/ngày
 N3A2</t>
  </si>
  <si>
    <t>, rảnh từ 20h-22h, trưa 12h-1h 
 G: giao tiếp với KH, hỗ trợ công việc, từng có đồng nghiệp nói tiếng anh mỗi ngày -&gt; giờ k có môi trường nên muốn luyện tập thêm thôi 
 T: 30'/ngày
 k up B1</t>
  </si>
  <si>
    <t>(zl) 
 G: đổi việc trong tương lai, thấy tiếng anh quan trọng nên quyết định học -&gt; phụ thuộc vào tiếng anh
 T: 1h/ngày
 N2A2</t>
  </si>
  <si>
    <t>, 3 GT
 G: cv k cần tiếng anh nhiều, rất muốn nâng cao giá trị bản thân
 T: 15-30'/ngày
 N3A1 bận</t>
  </si>
  <si>
    <t>(zl)
 G: thích ta nên học, tự tin hơn
 T: phụ thuộc vào thời gian, 15-20'
 N3B1 bận</t>
  </si>
  <si>
    <t>G: học cải thiện thêm, muốn học tự nhiên 
 T: 30'/ngày
 k up B1</t>
  </si>
  <si>
    <t>, push,
 G: dùng cv tương lai, kết bạn nước ngoài
 T: 5'/ngày-&gt; try 30'/ngày
 N3A1 siêu bận</t>
  </si>
  <si>
    <t>(zl) 
 G: cải thiện bản thân
 T: 1h/ngày
 N3A1</t>
  </si>
  <si>
    <t>(zl)
 G: hồi xưa học ta rồi nhưng quên rồi, biết mặt chữ nhưng không nói được -&gt; đi du lịch đi chơi, T5 đi Canada (1 tháng chơi với bạn bè)
 T: 1h/ngày
 N3A1 real</t>
  </si>
  <si>
    <t>, cho sđt kb zl
 G: du lịch thế giới, sang năm định đi Thái
 T: 1h học tối từ 8h-9h
 N3A1</t>
  </si>
  <si>
    <t>G: dùng cho cv, t/a cần thiết -&gt; muốn giao tiếp trôi chảy hơn
 T: 30' bận 
 N2A2 k up, muốn học business sâu k phù hợp với toco</t>
  </si>
  <si>
    <t>knm 10/5 knm, đã kb zl, chưa hẹn được lịch 6/5 knm 26/4 knm
 G: có kế hoạch du học - năm tới - Virginia (phát âm tiếng Việt: Vơ-gin-ni-a; phát âm tiếng Anh: /vərˈdʒɪnjə/) - tiểu bang ở Mỹ
 T: 1h/ngày
 N2A1</t>
  </si>
  <si>
    <t>(zl) 
 G: dùng cho cv, chuẩn bị cho tương lai
 T: 30'-1h
 N3A2</t>
  </si>
  <si>
    <t>6/5 máy bận1
 G: cải thiện tiếng anh cho cv, kết bạn 
 T: 2 lần / tuần, 10'/ngày
 N3A2 bận</t>
  </si>
  <si>
    <t>cho sđt kb zl
 G: thấy xấu hổ khi nc tiếng anh nên thiếu tự tin
 T: busy, 15'
 N3A2 bận</t>
  </si>
  <si>
    <t>push, học tối
 G: giao tiếp với người nước ngoài (đồng nghiệp và khách)-&gt; tùy đợt ,đang có phiên dịch 
 T: 15-30'</t>
  </si>
  <si>
    <t>, rảnh sáng, làm chiều tối
 G: nhà hàng có khách nước ngoài (ít), đang phục vụ KH này thấy ta chưa tốt lắm nên muốn học thêm
 T: 15'-1h
 N3A2</t>
  </si>
  <si>
    <t>, push , chỉ rảnh tối sau 20h 
 9/5 knm
 G: lương cao, chuẩn bị tương lai -&gt; đổi môi trường, rào cản là tiếng anh
 T: 1h/ngày
 N3A1</t>
  </si>
  <si>
    <t>26/4 knm, chặn tn
 G: giao tiếp trong công việc tốt hơn (k thường xuyên, thỉnh thoảng present)
 T: 30'/ngày
 N3A2</t>
  </si>
  <si>
    <t>G: giờ cần học ta, để tăng khả năng hiểu biết 
 T: 30-45'/ngày
 N3A1 real sv up</t>
  </si>
  <si>
    <t>, sn 2k1
 G: cv yêu cầu ta nhiều, muốn tìm việc lương cao (hiện tại k dùng ta) -&gt; chuẩn bị tương lai
 T: 30'-1h/ngày
 N3A2</t>
  </si>
  <si>
    <t>6/5 knm</t>
  </si>
  <si>
    <t>(zl) 
 G: cải thiện tiếng anh do lâu k dùng, thỉnh thoảng viết email, k có nhiều cơ hội giao tiếp với người nước ngoài
 T: 1-2h
 N3A2</t>
  </si>
  <si>
    <t>(zl), 0đ GT
 G: giao tiếp với chuyên gia trong lĩnh vực chuyên môn-&gt; hay giao tiếp qua viết dùng tool ok, muốn cải thiện nói
 T: 1-2h/ngày
 N3A1</t>
  </si>
  <si>
    <t>(zl)
 G: cải thiện cho công việc, tự tin hơn -&gt; cv không có giao tiếp-&gt; làm giáo viên tiếng anh 
 T: 30'/ngày
 N2A2</t>
  </si>
  <si>
    <t>G: lương cao hơn -&gt; chuẩn bị tương lai thôi, cứ học thôi
 T: 30'-1h/ngày
 N3A1</t>
  </si>
  <si>
    <t>(zl)
 G: cải thiện bản thân
 T: 30'-1h
 N3A1</t>
  </si>
  <si>
    <t>(zl)
 G: học vui thôi
 T: 15'-30'/ngày
 N3A1 bận</t>
  </si>
  <si>
    <t>G: cải thiện ta kiếm việc lương cao -&gt; làm việc cho môi trường quốc tế, nghĩ thế-&gt; chuẩn bị trước 
 T: 1-2h
 N3A1</t>
  </si>
  <si>
    <t>( 1năm)
 K đạt được 
 Học TA để: cvc lg cao
 Tgian học: 3h-4h/w
 Htai học KYNA English, ( học được 3-4b rồi), 45m/b, giáo trình học dài, trước học Bitu học 100% ng Phi, mỗi ngày có chủ đề, 25p/buổi, đki thoe gói 2b/w. KYNA thấy oke hơn</t>
  </si>
  <si>
    <t>17/1 lh
 đầu A1, nghe 70%, nói bập bẹ, làm văn phòng, tây ninh, chỉ thi thoảng check mail tiếng anh, không giao tiếp bao giờ, học để phát triển thêm, nếu sau này chuyển việc, muốn giao tiếp linh hoạt, nhưng chưa có thời gian cụ thể, chưa đi học ở đâu</t>
  </si>
  <si>
    <t>```json
{
  "Occupational Group": "Admin &amp; HR",
  "Position": "No clear",
  "Learning Purpose Group": "Study for the future (English is not used often in the job and only slows down progress slightly)"
}
```</t>
  </si>
  <si>
    <t>16/1 đã nhắn llại qua zalo
 25/12 báo 15/1 học được
 23/12 tắt máy ngang
 22/12 knm3
 22/12 tắt máy ngang
 13/12 knm1
 Học TA để: gtiep cvc ( (sắp tới hcuyển sang chuyên viên kĩ thuật nên cần TAGT), (khoảng tháng 3) du lịch
 Tgian học: 2h/d
 K học đâu</t>
  </si>
  <si>
    <t>xếp b3
 29/2 10h sáng test buổi 2, tạo thiện cảm, để upsales buổi 3
 20/2 hẹn 22/2 10h</t>
  </si>
  <si>
    <t>20/07 lh</t>
  </si>
  <si>
    <t>5/8 lh (đang xếp lịch)</t>
  </si>
  <si>
    <t>14/07 miss1 tđv
 13/07 lh</t>
  </si>
  <si>
    <t>14/07 lh
 13/07 knm2
 13/07 knm1</t>
  </si>
  <si>
    <t>14/07 miss1 tđv
 14/07 lh</t>
  </si>
  <si>
    <t>28/08 lh
 (trả lời nh nh chưa đúng trọng tâm lắm,dùng từ chưa ổn, pxa lâu, pam ch chuẩn, từ vựng có)</t>
  </si>
  <si>
    <t>19/9 lh
 K học đâu (muốn học lại từ đầu để nói được)
 bảo là chăc schắn tham gia, nh vẫn cần cân nhắc thêm, học thêm 2b để xem nhưu nào cho chắc chắn, hỏi chi phí thfi bảo k cao, k có vđề gì, tất cra oke. 8980k</t>
  </si>
  <si>
    <t>10/07 16h07 khách bận gls
 10/07 17h20 knm 1
 11/07 9h41 khách bận gls
 11/07 lh</t>
  </si>
  <si>
    <t>10/07 15h knm1</t>
  </si>
  <si>
    <t>từ chối hỗ trợ
 11/07 11h42 knm1
 11/07 lh</t>
  </si>
  <si>
    <t>14/07 lh</t>
  </si>
  <si>
    <t>12/07 lh</t>
  </si>
  <si>
    <t>15/07 miss1 tđv 
 14/07 lh</t>
  </si>
  <si>
    <t>22/07 đã xếp lịch
 21/07 lh (đang xếp lịch)
 12/07 lh
 12/07 khách bận gls</t>
  </si>
  <si>
    <t>11/07 lh</t>
  </si>
  <si>
    <t>20/07 lh (zalo)
 20/07 knm1</t>
  </si>
  <si>
    <t>18/07 lh 
 17/07 knm3
 17/07 knm2
 15/07 knm1</t>
  </si>
  <si>
    <t>15/07 lh</t>
  </si>
  <si>
    <t>13/07 miss 1, bận xin rời lịch
 11/07 1h43 lh
 11/07 11h19 khách bận gls</t>
  </si>
  <si>
    <t>18/9 lh (đang đợi kb zalo, xếp lịch tuần sau)
 9/9 knm1</t>
  </si>
  <si>
    <t>17/07 lh
 15/07 knm2
 15/07 knm1</t>
  </si>
  <si>
    <t>18/07 lh (zalo)
 18/07 knm2
 17/07 knm1</t>
  </si>
  <si>
    <t>18/07 lh (ib zalo)
 17/07 knm2
 15/07 knm1</t>
  </si>
  <si>
    <t>25/07 đã xác nhận lichj tđv
 22/07 lh (đang đợi xác nhận lịch qua zalo)
 21/07 khách bận gls
 20/07 knm1</t>
  </si>
  <si>
    <t>24/8 lh
 19/08 knm2
 8/8 knm1</t>
  </si>
  <si>
    <t>22/07 lh 
 20/07 khách bận gls</t>
  </si>
  <si>
    <t>22/07 knm
 20/07 khách bận gls</t>
  </si>
  <si>
    <t>17/07 lh</t>
  </si>
  <si>
    <t>25/07 lh</t>
  </si>
  <si>
    <t>25/07 lh 
 25/07 knm1</t>
  </si>
  <si>
    <t>xếp care 2
 29t, nha sĩ, k rõ ràng k cấp bách, học để xem ytb k cần phụ đề và muốn nch với người NN</t>
  </si>
  <si>
    <t>2/8 lh
 29/07 knm1</t>
  </si>
  <si>
    <t>9/8 knm1</t>
  </si>
  <si>
    <t>8/8 lh zalo đang xếp lịch</t>
  </si>
  <si>
    <t>19/9 lh
 (pxa lâu, hiểu câu hỏi nh k tl được, pam)
 K học đâu (1 năm trc học 2 TT - AROMA + NEW YORK)</t>
  </si>
  <si>
    <t>16/8 lh</t>
  </si>
  <si>
    <t>2/8 lh 
 25/7 lh</t>
  </si>
  <si>
    <t>8/8 lh</t>
  </si>
  <si>
    <t>4/8 lh xếp tđv 
 3/8 knm1
 27/7 lh</t>
  </si>
  <si>
    <t>xếp care 2 xong
 Khoa L11 học liên thông cao đẳng FPT, kì 4 sẽ học chuyên sâu TACN, từng học gia sư 3 năm trước thiên ngữ pháp từ vựng; Linh L7 k cấp bách rõ ràng -&gt; A1/N3</t>
  </si>
  <si>
    <t>27/07 lh
 26/07 knm1</t>
  </si>
  <si>
    <t>lại (xếp care 2)
 14/8 miss care 2
 3/8 lh xếp care 2
 2/8 gls
 40t, làm XNK hơn 10 năm, mục tiêu 6 tháng gt linh hoạt tự tin, k đạt được cũng ksao, app hơi ít từ vựng nâng cao và cụm hay -&gt; cuối A2-đầu B1</t>
  </si>
  <si>
    <t>2/8 knm
 29/7 lh</t>
  </si>
  <si>
    <t>28/7 lh
 28/07 knm2
 27/07 knm1</t>
  </si>
  <si>
    <t>22/08 lh
 17/8 knm3
 9/8 knm2
 29/07 knm1</t>
  </si>
  <si>
    <t>29/07 lh (zalo, đang đi du lịch, đầu tuần sau lh)
 29/07 knm1
 28/07 khách bận gls</t>
  </si>
  <si>
    <t>17/8 lh
 3/8 gls</t>
  </si>
  <si>
    <t>14/8 lh</t>
  </si>
  <si>
    <t>Htai học onl (20ng) (thầy riêng) (4kn-cty tổ chức) (2b/t)-k quá tập trung giao tiếp (hiệu quả 50%). (phản xạ lâu, hay trả lời từ, cụm từ nhiều, nhưng có ptrien ý trong câu trả lời)</t>
  </si>
  <si>
    <t>21/2 knm3
 20/2 knm2
 19/2 knm1</t>
  </si>
  <si>
    <t>1/8 miss tđv
 28/07 lh</t>
  </si>
  <si>
    <t>28/07 lh
 28/07 knm2
 27/07 knm1</t>
  </si>
  <si>
    <t>16/8 lh
 2/8 knm1</t>
  </si>
  <si>
    <t>29/08 lh</t>
  </si>
  <si>
    <t>care 6
 31/8 care 5
 24/8 care 4
 17/8 care 3
 9/8 care 2
 8t học từ năm 4t, nói rất tốt, muốn gt với người nước ngoài -&gt; đầu B1</t>
  </si>
  <si>
    <t>4/8 lh zalo đang xếp lịch
 3/8 knm
 1/8 chưa liên hệ lại được để xếp lịch
 28/7 lh</t>
  </si>
  <si>
    <t>17/8 miss tđv
 16/8 lh
 29/07 knm1</t>
  </si>
  <si>
    <t>27/07 lh</t>
  </si>
  <si>
    <t>31/7 lh</t>
  </si>
  <si>
    <t>26/10 lh</t>
  </si>
  <si>
    <t>29/07 lh</t>
  </si>
  <si>
    <t>3/8 lh</t>
  </si>
  <si>
    <t>trình độ A1 đg làm dev backend, muốn học lương cao hơn , giao tiếp cơ bản , cuối năm đạt đc, ko ảnh hưởng gì , ko đi học ở đâu , hiện tại ko đi học ở đâu</t>
  </si>
  <si>
    <t>5/8 lh</t>
  </si>
  <si>
    <t>8/8 lh
 31/07 knm1</t>
  </si>
  <si>
    <t>1/8 miss tđv (bận)
 31/07 lh</t>
  </si>
  <si>
    <t>10/8 lh</t>
  </si>
  <si>
    <t>vẫn đang xếp lịch 9do htai đi du lịch nên bận)
 25/8 miss tđv
 15/8 lh</t>
  </si>
  <si>
    <t>đang xếp lịch tđv
 16/8 lh sau (bận trong tháng)
 5/8 knm1</t>
  </si>
  <si>
    <t>sang tháng gọi lại
 10/8 gls
 Tgian học: 1h/d
 Ch học đâu
 KK: Pam, từ vựng</t>
  </si>
  <si>
    <t>26/8 miss tđv
 23/08 lh
 17/8 kllđ
 5/8 lh đang xếp lichj</t>
  </si>
  <si>
    <t>2/8 lh</t>
  </si>
  <si>
    <t>22/9 lh
 21/9 knm
 18/9 knm
 7/9 lh lại xếp tđv k được
 30/8 knm 31/8 hẹn test 17h30</t>
  </si>
  <si>
    <t>21/9 lh
 29/08 miss tđv
 26/08 lh</t>
  </si>
  <si>
    <t>Học TA để: gtiep nnn, đổi cvc (có thể tg lai ch biết lúc nào), tg lai muốn sdung TA trong cvc
 Tgian học: 1h/d
 K học đâu</t>
  </si>
  <si>
    <t>Htai em học DES (hơn 10ng-thág 9/10 nghỉ do hoàn thành xong-kém hiệu quả do lười)-ctrinh thấy k phù hợp, cách giảng dạy k phù hợp</t>
  </si>
  <si>
    <t>13/9 knm1</t>
  </si>
  <si>
    <t>25/08 lh</t>
  </si>
  <si>
    <t>26/08 lh
 26/08 miss tđv</t>
  </si>
  <si>
    <t>26/08 lh (đang xếp lịch qua zalo)</t>
  </si>
  <si>
    <t>15/9 lh
 (đã từng học hack não, giờ the coach) (pxa lâu một chút, pam ch hay, thỉnh thoảng dùng từ ch đúng ngữ cảnh)</t>
  </si>
  <si>
    <t>12/9 lh
 30/08 knm1</t>
  </si>
  <si>
    <t>6/9 lh</t>
  </si>
  <si>
    <t>21/9 lh
 31/8 lh (nhưng hết tuần này, hết tuần sau mới rảnh hơn)
 Hỏi vợ, cần suy nghĩ thêm, chưa đến bước tư vấn giá đã bảo suy nghĩ rồi, bảo công tư vấn giá hơn 4tr gì đấy</t>
  </si>
  <si>
    <t>16/8 knm1</t>
  </si>
  <si>
    <t>(htai k tiện học do bận quá, 18/10 bắt đầu)
 20/9 mtđv
 13/9 mtđv
 7/9 lh</t>
  </si>
  <si>
    <t>10/10 lh
 02/10 knm1
 8980k hỏi gđ</t>
  </si>
  <si>
    <t>Học TA để thăng chức (thiếu qly) (cuối năm nay xét) lg cao (1 tuần gặp boss 1-2 lần- email bằng TA), dạy
 Tgian học: 45m-1h/d
 K học đâu
 26/1 knm6
 23/9 knm5
 23/9 knm4
 21/9 knm3
 18/9 knm2
 30/08 knm1</t>
  </si>
  <si>
    <t>7/9 lh (đang xếp lịch qua zalo)</t>
  </si>
  <si>
    <t>7/9 knm1
 (đã từng thi IELTS 6.0 Speaking-vẫn còn hạn)</t>
  </si>
  <si>
    <t>23/9 lh
 Tgian học: 20m-30m/d
 K học đâu, trc có học (học gần hết k hiệu quả lắm nên nghỉ, bận quá)
 k ưuu tien cho việc học, ch nghe đến giá đã từ chối, bảo suy nghĩ thêm xem ưu tiên cho cvc hơn hay cho vc học hơn</t>
  </si>
  <si>
    <t>11/9 miss tđv
 9/9 lh
 (học tăng số buổi)</t>
  </si>
  <si>
    <t>30/8 knm1 31/8 chưa hẹn được lịch
 Trc có học ILA n k hiệu quả (GVNN), htai IELTS ONL (Inter cra)- mới đki học trong 4th - 1 khóa- đầu ra cam kết 5.5-tuần sau học - 6tr8-2b/.t-2h</t>
  </si>
  <si>
    <t>Đầu A2: có ptrien ý nhưng lâu, ấp úng, thiếu tư vựng,
 42t, HCM, làm việc ở nhà, online, - làm cty của chồng qly - TA Food, mới apply vào Tôn Đức Thắng (chuyên viên phòng sau đh - tháng 10 đi làm
 Học TA: du lịch, gtiep nnn, cvc có thể gtiep TA 
 15-20m/d học TA (douling, elsa)
 Gtiep lh (6th) =&gt; k ah
 Htai k học đâu
 chưa đến giá đã từ chối rồi, bảo để chị xem thêm vì htai cvc mới nh ch tiếp cận được, ch giành tgian họcn được</t>
  </si>
  <si>
    <t>```json
{
  "Occupational Group": "Education &amp; Training",
  "Position": "Mid-level/Specialist",
  "Learning Purpose Group": "Study for the future (English is not used often in the job and only slows down progress slightly)."
}
```</t>
  </si>
  <si>
    <t>11/9 bận (lh zalo, ch xếp được lịch)
 hàng tháng làm báo cáo bằng TA thôi)-thuyết trình TA (cuối năm nay có 1 bài thi TA thuyết trình-k bắt buộc</t>
  </si>
  <si>
    <t>21/9 knm3
 19/9 knm2
 13/9 knm1</t>
  </si>
  <si>
    <t>7/9 lh</t>
  </si>
  <si>
    <t>20/9 lh (em học, đang đợi kban zalo)
 18/9 knm2
 11/9 knm1</t>
  </si>
  <si>
    <t>lại xếp lịch care 2
 30/8 hẹn test lúc 16h30
 30/8 đã test trình độ giữa A1</t>
  </si>
  <si>
    <t>(zalo đang kết nối)
 12/9 knm
 12/9 lh (gls, chiều gọi)
 26/08 knm1</t>
  </si>
  <si>
    <t>11/9 lh (đang xếp lịch zalo)</t>
  </si>
  <si>
    <t>18/9 lh
 9/9 gls</t>
  </si>
  <si>
    <t>19/9 lh</t>
  </si>
  <si>
    <t>5/9 lh (xếp lịch test qua zalo)
 30/8 knm 31/8 hẹn test 17h, ko tham gia test</t>
  </si>
  <si>
    <t>Htai đi làm thêm (siêu thị)
 htai có bằng B1 (thi tại trường) (nghe+đọc)</t>
  </si>
  <si>
    <t>20/9 lh
 18/9 knm2
 9/9 knm1
 bận đi học luôn, nên ch nói gì về chtr cả, ch up</t>
  </si>
  <si>
    <t>05/09 lh</t>
  </si>
  <si>
    <t>20/9 mtđv
 19/9 lh
 htai ch có nhu cầu, chi phí c hoàn toàn bỏ ra được, htai bận có nh việc cần giải uyết nên ch tgia được ngay,</t>
  </si>
  <si>
    <t>16/9 m tđv
 11/9 lh</t>
  </si>
  <si>
    <t>18/9 knm3
 12/9 knm2
 26/08 knm1</t>
  </si>
  <si>
    <t>9/9 lh</t>
  </si>
  <si>
    <t>11/9 miss care 2
 30/8 hẹn test lúc 10h ngày 31/8 đã test</t>
  </si>
  <si>
    <t>12/9 lh
 7/9 knm1
 Tgian học: 2h/d
 K học đâu (trc học riêng thầy (IELTS), có học gtipe rồi
 K nhớ từ vựng khi học</t>
  </si>
  <si>
    <t>18/9 lh
 9/9 knm1</t>
  </si>
  <si>
    <t>(báo là khi nào rảnh thì liên hệ lại)
 19/9 lh</t>
  </si>
  <si>
    <t>19/9 lh
 18/9 knm2
 15/9 knm1</t>
  </si>
  <si>
    <t>K học đâu (trc học khóa ngắn hạn pam)-tgian đợt này thư hơn)</t>
  </si>
  <si>
    <t>19/9 lh (đang xếp lịch zalo)</t>
  </si>
  <si>
    <t>15/9 knm1</t>
  </si>
  <si>
    <t>02/10 lh (đang kết nối zalo)
 27/9 knm1</t>
  </si>
  <si>
    <t>16/9 m tđv
 13/9 lh</t>
  </si>
  <si>
    <t>20/9 knm2
 18/9 knm1</t>
  </si>
  <si>
    <t>19/10 lh
 14/10 knm3
 13/10 knm2
 11/10 knm1</t>
  </si>
  <si>
    <t>15/9 lh (đang xếp lịch zalo)</t>
  </si>
  <si>
    <t>đg làm media, cuối A1, , 23 tuổi , HCM, 6pm , học phát triển bản thân , muốn lên linh hoạt , 6 tháng , ko ảnh hưởng gì , chưa đi học ở đâu, hiện tại ko đi học ở đâu , bạn gt app
 5480k chia 3 đợt, cọc 500k</t>
  </si>
  <si>
    <t>```json
{
  "Occupational Group": "Marketing &amp; Communication",
  "Position": "No clear",
  "Learning Purpose Group": "Study for the future (English does not directly impact job performance, and the goal is more about social interaction)."
}
```</t>
  </si>
  <si>
    <t>Htai học Aten (cty thuê-học được 1 tháng - chỉ gtiep -2b/tuần-8ng-1.5h) - cũng có hiệu quả (khóa học trong 4th)</t>
  </si>
  <si>
    <t>02/10 lh (đang xếp lịch qua zalo)</t>
  </si>
  <si>
    <t>13/9 lh</t>
  </si>
  <si>
    <t>18/9 lh
 7/9 knm1</t>
  </si>
  <si>
    <t>1/3 lh</t>
  </si>
  <si>
    <t>02/10 lh
 23/9 knm1</t>
  </si>
  <si>
    <t>02/10 knm
 27/9 knm1</t>
  </si>
  <si>
    <t>28/9 knm1</t>
  </si>
  <si>
    <t>03/10 gls</t>
  </si>
  <si>
    <t>26/9 lh</t>
  </si>
  <si>
    <t>04/10 knm1</t>
  </si>
  <si>
    <t>13/10 gls
 11/10 knm
 02/10 tắt máy ngang
 26/9 kllđ</t>
  </si>
  <si>
    <t>27/9 lh</t>
  </si>
  <si>
    <t>28/9 lh (đang xếp lịch zalo)
 k có nhu cầu luôn từ đầu</t>
  </si>
  <si>
    <t>htai bận lắm, nh sổ scáh, k tgia được, hết tháng 10 mới tgia được
 3980k - giá k cao, k có vấn đề gì cả, chỉ k có tgian thôi</t>
  </si>
  <si>
    <t>03/10 lh</t>
  </si>
  <si>
    <t>04/10 lh</t>
  </si>
  <si>
    <t>28/9 lh (đang xếp lịch zalo)
 Tgian học: 30m/d
 K học thêm, trước học topica native
 KK:pam, vocab</t>
  </si>
  <si>
    <t>26/10 vẫn ch xếp lịch được 
 11/10 lh (đang xếp lịch zalo)
 03/10 gls (đang bận)
 Học TA để: học ở nước ngoài (Japan, Korean) (dự định xa-năm sau) (cvc yc)
 Tgian học:: 30m-1h/d
 Htai đang học cô giáo ng Philip-học được 1-2 tháng-</t>
  </si>
  <si>
    <t>02/10 knm
 28/9 gls
 k có nhu cầu</t>
  </si>
  <si>
    <t>28/9 lh
 anh bận, htai học nh ctrinh, sợ overload, k tiếp nhận được hết</t>
  </si>
  <si>
    <t>16/9 trình độ A1 , 31 tuổi , kinh doanh về thời trang , mục tiêu muốn đi du lịch đi 5 6 nước học phát triển bản thân, ngoài triển brand qua nước ngoài , muốn lên B1, 6 tháng nữa, ko ảnh hưởng gì , hồi xưa co học topica rồi nghỉ , bây giờ đg đi học trung tâm, khóa 8 tháng , học chưa học 1 tháng
 Htai anh cần suy nghiĩ thêm, xem bên khác như nào, (anh có tham khảo bên khác cũng học 44b-ctrinh gtiep 1:1, phí hơn 4tr)</t>
  </si>
  <si>
    <t>02/10 lh</t>
  </si>
  <si>
    <t>02/10 knm1
 pxa, pam, thiếu từ, chưa vận dụng từ được trong câu tl
 Tgian học: 30m/d
 K học đâu
 htai đang học douling gou (hv chia sẻ rất nh)</t>
  </si>
  <si>
    <t>02/10 lh
 28/9 knm1</t>
  </si>
  <si>
    <t>(ch nói gì đã hỏi gthieu khóa học à?)
 bận, suy nghĩ về thời gian, xem tgian này có ưu tiên cho học TA k
 nhớ up ở nh buổi tiếp theo</t>
  </si>
  <si>
    <t>02/10 lh
 28/9 knm1
 Học TA để: gtiep mn, nh cơ hội trong cvc, sắp nghỉ việc (muốn gtiep sếp để bày tỏ), muốn tìm cvc khác lquan TA (từ giờ đến cuối năm)
 3980k đóng trước 2tr, đã cọc 500k</t>
  </si>
  <si>
    <t>07/10 lh</t>
  </si>
  <si>
    <t>06/10 lh</t>
  </si>
  <si>
    <t>02/10 lh
 28/9 knm1
 mới gthieu ctrinh đã từ chối, bảo tự học được, muốn học hết trên app đã</t>
  </si>
  <si>
    <t>06/10 lh
 K học đâu, trc học 1:1 gtiep, AROMA, khóa 6th-cũng tốn-ch hiệu quả-sau khóa học k có luyện nên vẫn vậy, k tiến bộ
 cọc 500k, đầu tháng 11 đóng tiếp 1tr5 để thma gia học, ctrinh ch biết chọn cái nào
 lo lắng về hiệu quả vì vậy nên học thử trước, trc học TT k hiệu quả nên mất niềm tin</t>
  </si>
  <si>
    <t>11/10 nghe nh k nói gì
 07/10 knm
 có giảm 1 tr nêý đki mỗi khóaa, nh cần suy nghĩ thêm về tgian, có tập trung vào học được k</t>
  </si>
  <si>
    <t>12/10 lh</t>
  </si>
  <si>
    <t>13/10 lh
 12/10 knm1
 Tgian học: 30m/d
 K học đâu
 KK: nghe, trả lời dài
 k đủ tc, jtư vấn 5480k chia 2 đợt, cọc 500k, mai tl</t>
  </si>
  <si>
    <t>3/11 đã lh lại (ch học được)
 11/10 lh (đang xếp lịch zalo) (khi nào tiện thì báo lại)</t>
  </si>
  <si>
    <t>KK khi học từ vựng, speak (bận lắm-k muốn ra TT-đắt, k take care được 1:1, nếu 1:1 thfi đắt quá)</t>
  </si>
  <si>
    <t>lại (chỉ rảnh 9r tối thôi, bận lắm)
 11/10 lh</t>
  </si>
  <si>
    <t>10/11 vẫn muốn hỗ trợ, mai kết nỗi zalo
 1/11 lh lại, vẫn muốn nhânj hỗ trợ học, nh k nói khi nào học được, bảo khi nào oke thì nhắn zalo
 lh rồi nh vẫn k đồng ý kban zalo, k phản hồi gì cả, rõ ràng lúc gọi vẫn oke
 02/10 lh</t>
  </si>
  <si>
    <t>15/9 lh (đang xếp lịch qua zalo)</t>
  </si>
  <si>
    <t>Mới đi làm 1 tuần
 Học TOEIC 4 kĩ năng, 3b/tuần/1h30/buổi, phí 6tr cho 2 kĩ năng, nếu đki 4 kĩ nnăg luôn thì phí chỉ cần đóng thêm 3tr nữa. Học lớp &lt;20ng. Học được 1 tháng rồi
 5480k chia 2 đợt, cọc trc 500k</t>
  </si>
  <si>
    <t>3/11 lh</t>
  </si>
  <si>
    <t>8/11 gls
 2/11 khách ấn tắt máy</t>
  </si>
  <si>
    <t>(ptrien ý nh còn ấp úng, có từ vựng nh ch vận dụng hết từ vào câu tl)
 Htai học ở 1 ng quen (15-20ng/lớp) - học luyện thi B1 4 kn- 2b/tuần-thấy học oke</t>
  </si>
  <si>
    <t>24/11 lh</t>
  </si>
  <si>
    <t>K học đâu, trước có học TT, onl Topica nh k hiệu quả (có hỏi 1:1)</t>
  </si>
  <si>
    <t>09/10 lh (đang xếp lịch zalo)</t>
  </si>
  <si>
    <t>28/11 gls đang đi đường</t>
  </si>
  <si>
    <t>21/10 knm3
 19/10 knm2
 16/10 knm1</t>
  </si>
  <si>
    <t>20/9 mtđv
 19/9 lh</t>
  </si>
  <si>
    <t>10/10 lh
 5980k, chia 2 đợt, đang suy nghĩ
 lo lắng tgian, chi phí, hiệu quả</t>
  </si>
  <si>
    <t>09/10 lh</t>
  </si>
  <si>
    <t>10/10 lh
 06/10 knm1</t>
  </si>
  <si>
    <t>24/10 khách tắt máy 
 23/10 knm
 19/10 lh (đang xếp lịch zalo)
 14/10 knm1</t>
  </si>
  <si>
    <t>2/11 lh</t>
  </si>
  <si>
    <t>28/10 lh (xếp lịch qua zalo)
 27/10 knm1</t>
  </si>
  <si>
    <t>9/9 knm1</t>
  </si>
  <si>
    <t>2/11 bắt máy rồi, báo loa k nghe rõ. Tắt đi gọi lại thì k nghe
 Tgian học: 30m/d
 Học TA ở TT, học 2-3ng/lớp, 2b/tuần, học cả 4 kĩ năng, thiên về gtiep, học nửa năm, kéo dài 2 năm, trình độ B2</t>
  </si>
  <si>
    <t>23/10 bận lắm (có gì nhắn lại sau)
 20/10 lh (nh ch xếp lịch được)
 15/10 knm3
 11/10 knm2
 06/10 knm1</t>
  </si>
  <si>
    <t>3/11 gls+lh
 Học TA để: gtiep nnn, du lịch, cvc có sdung TA (định hướng ra nước ngoài-2 năm nữa) (sang năm học tiếng Đức)
 Tgian học: 1-2h/d
 K học đâu</t>
  </si>
  <si>
    <t>09/10 c2
 29/9 tđv
 27/9 lh
 3980k chia đợt, hỏi lại gđ đã, tối tl
 Học TA để: cvc tg lai, gtiep nnn *trg cần 500 TOEIC- 2kn)
 Tgian học: 2h/d
 Htai học thêm
 16/2 hỏi lại đang học khóa toeic qua video, tự học thôi
 5480k chia 3 đợt (2tr</t>
  </si>
  <si>
    <t>8/11 lh lại r, bận ch xếp được lịch, có gì nhắn lại
 27/10 lh</t>
  </si>
  <si>
    <t>30/11 lh
 29/11 knm
 22/11 tháng 12 liên hệ lại xem có học được k
 14/11 knm2
 14/11 gls
 1/11 knm1</t>
  </si>
  <si>
    <t>23/11 lh
 22/11 knm3
 14/11 knm2
 1/11 knm1
 31/10 gls</t>
  </si>
  <si>
    <t>14/10 tắt máyngang
 13/10 knm2
 12/10 máy bận</t>
  </si>
  <si>
    <t>12/10 lh
 chê giá cao, từ chối lảng tránh</t>
  </si>
  <si>
    <t>19/9 knm1
 chị k có tiền, mỗi tháng chỉ bỏ ra được 500k thôi (bảo cọc nh k, thấy còn lâu mơií đủ tiền để học)</t>
  </si>
  <si>
    <t>30/11 lh lại xếp lịch b1
 2/11 lh lại nh k nghe máy (nhắn k tl)
 1/11 lh (đang xếp lịch)
 27/10 knm1</t>
  </si>
  <si>
    <t>24/10 mtđv
 23/10 lh
 20/10 gls
 14/10 knm2
 11/10 gls</t>
  </si>
  <si>
    <t>11/10 lh
 02/10 gls (cuối tuần gọi lại)
 Trình độ: đầu A2 (có trien ý, nh còn ấp úng, nghe ch tốt)
 NN:: Thái Nguyên-svien năm 3-Thai Nguyen Uni of Tech-automation electrical engineer
 6480k, hỏi lại gia đình, trả lời sau, buổi sau up tiếp</t>
  </si>
  <si>
    <t>16/10 knm1</t>
  </si>
  <si>
    <t>21/9 lh (mai gọi lại)
 19/9 knm1
 (nghe hiểu được, vđề pxa, vđề pam, có từ vựng, nh vận dụng ch linh hoạt, có ptrien ý</t>
  </si>
  <si>
    <t>16/10 lh</t>
  </si>
  <si>
    <t>31/10 lh</t>
  </si>
  <si>
    <t>17/10 lh</t>
  </si>
  <si>
    <t>21/11 lh
 13/11 knm1</t>
  </si>
  <si>
    <t>31/10 lh
 bận, với cả k đủ chi phí</t>
  </si>
  <si>
    <t>30/11 lh
 29/11 knm1
 Mua app để riện học hơn, do bận
 trước học ở TT, học 1-2 tháng r bỏ, học ctr giao tiếp, ctr kéo dài 60 bài, 20b/30b, ctr theo level (nghỉ do bận),, khoảng 20ng/lớp
 Từ chối ngay từ ban đầu, xong mới tư vấn được ndung ctr thì bảo bận, gửi lại tt sau, hoặc trao đổi ở buổi 3</t>
  </si>
  <si>
    <t>11/10 lh
 02/10 knm1</t>
  </si>
  <si>
    <t>16/10 knm1
 5980k hướng chia đợt (2 đợt), suy nghĩ về tgian, gần tết bận, thấy chi phí cũng k cao, k thấp, chi trả được (suy nghĩ thêm, tl sau) giữa t11 cods thể tgia được</t>
  </si>
  <si>
    <t>17/11 knm Đông Mai
 10/11 cho số kết bạn zalo</t>
  </si>
  <si>
    <t>25/10 lh
 3980k chia 2 đợt, cọc trc 200k, mai ht nốit</t>
  </si>
  <si>
    <t>2/11 lh
 Học TA để: ptrien bản thân, du lịch 
 Tgian học: 15-30m.d
 K học đâu</t>
  </si>
  <si>
    <t>(xếp lịch zalo)</t>
  </si>
  <si>
    <t>16/11 lh</t>
  </si>
  <si>
    <t>21/11 lh
 16/11 knm2
 13/11 knm1</t>
  </si>
  <si>
    <t>06/10 lh
 02/10 gls
 5980k-suy nghĩ xem ccó nên ưu tiên cho việc học hơn k</t>
  </si>
  <si>
    <t>bận lắm, k có tgian rảnh, đi làm cả tuần, rảnh mỗi tý lúc trưua nghỉ trưa thôi
 ch gthieu ctrinh đã từ chối bận rồi</t>
  </si>
  <si>
    <t>13/11 lh</t>
  </si>
  <si>
    <t>17/10 lh (đang xếp lịch zalo)</t>
  </si>
  <si>
    <t>11/11 lh</t>
  </si>
  <si>
    <t>21/11 lh
 17/11 knm1
 Học TA để: pvu cvc sau này, trg yc đầu ra TOEIC 800 (học trong 2 năm rưỡi, mơi shọc trong 2 tháng)
 Tgian học: 2h/d</t>
  </si>
  <si>
    <t>17/11 lh
 13/11 gls
 11/11 gls
 9/11 knm1
 Mục tiếp lh hơn (sớm thì tốt-4-5th nữa)
 Htai học IELTS (học 1:1)</t>
  </si>
  <si>
    <t>7/12 khách tắt máy
 21/11 T12 học được
 17/11 kllđ</t>
  </si>
  <si>
    <t>14/11 lh
 Trước học toeic, htai học gtiep , khóa 40 buổi, 15ng, đã học được gần hết rồi, khóa hcỉ dạy ngữ pháp cban, có luyện thêm speaking., hocjj xong khóa này nâng cấp lên khóa khác (IELTS)</t>
  </si>
  <si>
    <t>15/10 knm2
 11/10 knm1
 ch tư vấn xong, đang tư vấn ndung ctrinh thì con khóc</t>
  </si>
  <si>
    <t>14/11 lh</t>
  </si>
  <si>
    <t>22/11 lh
 21/11 khách ấn tắt máy
 15/11 knm1</t>
  </si>
  <si>
    <t>23/10 knm2
 19/10 knm1</t>
  </si>
  <si>
    <t>K học đâu (hôm trc bảo k học đâu, htai lại bảo có đi học 1 khóa 4 kí năng)
 K nhớ được từ vựng
 suy nghĩ về vấn đề tgian</t>
  </si>
  <si>
    <t>14/11 lh
 K đạt được k ah
 Học TA để: nch nnn,, du lịch sang Mỹ thăm con (tháng 12 năm nay, sang 10ngày)
 Tgian học: 10m/d
 K học đâu</t>
  </si>
  <si>
    <t>21/11 lh
 16/11 knm1
 Tgian học: 1h/d
 K học đâu, mới đậy học 1 khóa giao tiếp onl (3ng/lớp) (hoàn thành xongg 1 tháng), học tất cả 3 tháng (2b/tuần)</t>
  </si>
  <si>
    <t>29/11 lh
 22/11 T12 học
 21/11 knm2
 15/11 knm1</t>
  </si>
  <si>
    <t>24/11 lh
 22/11 knm2
 15/11 kllđ</t>
  </si>
  <si>
    <t>Học TA để: cvc lg cao hơn, 
 Tgian học: 2h/d
 Trc từng học thêm rồi Phi
 đang tư vấn, ch nói đến tgian và chi phí đã từ chối rồi. Tuần sau nói về chi phí tiếp</t>
  </si>
  <si>
    <t>25/11 lh</t>
  </si>
  <si>
    <t>14/11 khách tắt máy
 11/11 knm2
 9/11 knm1</t>
  </si>
  <si>
    <t>3/1 knm1
 5/12 T1 học được
 30/11 knm1</t>
  </si>
  <si>
    <t>02/10 lh
 tl tối nay, hướng 3980k, chia 2 đợt, cọc trc 
 Học TA để: muốn cải thiện
 Tgian học: 30m-1h/d
 K học đâu</t>
  </si>
  <si>
    <t>30/11 lh
 22/11 T12 học
 21/11 knm1
 16/11 knm1</t>
  </si>
  <si>
    <t>21/11 lh (con học, bạn lớp 11)
 13/11 knm1
 Tgian học: 1h/d
 K hcọ đâu, trc có học gia sư học theo giáo trình trên trường (học từ lớp 10), học lớp đông người</t>
  </si>
  <si>
    <t>4/12 gọi k nhấc máy
 29/11 liên hệ lại sau (T2 tuần sau học được)
 10/11 T12 học</t>
  </si>
  <si>
    <t>(lh xếp lịch qua zalo)
 13/12 knm1
 5/12 kllđ
 Học TA để: pvu cvc (hàng ngày gtiep - khoảng 3-4h hoặc 7-8h/ngày)
 Tgian học: 1h/d
 K học đâu
 Chọn học app vì bận, k có tgian</t>
  </si>
  <si>
    <t>3/1 lh
 14/12 đầu tháng sau học được
 29/11 gọi k nhấc máy, nhắn zalo báo htai đang ở nước ngoài, có gì về rồi nhắn lại 
 28/11 kllđ</t>
  </si>
  <si>
    <t>13/12 lh
 30/11 knm1</t>
  </si>
  <si>
    <t>Tgian học: 10m/d
 K học đâu
 KK: k có tgian, mtrg luyện tập, k có tiền học TA
 8980k, chia 2 đợt, muốn hoccj appp trc</t>
  </si>
  <si>
    <t>18/1 lh</t>
  </si>
  <si>
    <t>20/11 lh</t>
  </si>
  <si>
    <t>26/10 lh (HV mua app cho bạn, đang đợi xin sđt của bạn để kết nối) =&gt; đã kết nối được</t>
  </si>
  <si>
    <t>11/10 lh
 10/10 gls</t>
  </si>
  <si>
    <t>30/11 lh lại xếp b1
 24/11 lh
 22/11 gls (con học, cần trao đổi với con)
 13/11 bảo k nghe rõ, xong tắt máy, nhh gọi lại thì k nghe</t>
  </si>
  <si>
    <t>27/11 lh
 Học TA để: tìm việc lg cao (sang năm), dạy con
 Tgian học:30m/d
  K học đâu (k có tgian), cách đây 2 năm có đi học gtiep lớp đông ng, k học được hết</t>
  </si>
  <si>
    <t>13/11 knm1
 Học TA để: ptrien cvc, gtiep mn (cvc gtiep nnn, từ thiện) (nh ít)
 Tgian học: 3-5h/d
 K học đâu</t>
  </si>
  <si>
    <t>26/10 lh (đang xếp lịch zalo)
 Tgian học: 30m/d
 K học đâu (mới kết thúc được 1 tháng, học 16ng/lớp, 3 buổi/tuần, học giao tiếp, khóa kéo dài 7 tháng, - học thấy lên trình được chút)</t>
  </si>
  <si>
    <t>23/10 lh</t>
  </si>
  <si>
    <t>7/12 lh
 13/11 học tháng 12 được
 Tgian học: 1h/d
 Htai k học đâu, trc đây học theo ngữ pháp nhiều nên k theo được, lớp đông người, kéo dài 3 tháng
 bận k sắp xếp được tgian, học 1b/tuần cũng k được, chi phí thì thấy oke</t>
  </si>
  <si>
    <t>22/11 lh
 21/11 knm3
 17/11 knm2
 13/11 knm1</t>
  </si>
  <si>
    <t>22/11 lh
 21/11 khách tắt máy
 17/11 khách tắt máy
 13/11 khách tắt máy</t>
  </si>
  <si>
    <t>21/11 lh
 15/11 ch qđinh được có học hay k (tối trao đổi lại)</t>
  </si>
  <si>
    <t>29/12 lh</t>
  </si>
  <si>
    <t>15/11 lh</t>
  </si>
  <si>
    <t>28/11 lh</t>
  </si>
  <si>
    <t>K học đâu, trc cps học nh k hiệu quả, học 6th, nh mà e học 3th, chi phí 10tr, học toeic (2kn)
 205 test lại
 cuối A1 (pxa còn lâu, pam ch tốt lắm, có tạo câu nh ch đúng cấu trúc ngữ pháp) 
 htai đang đi làm-telesales-(mới làm được 1 tháng- 
 học TA để ptrien bản thân , nh cơ hội trong tg lai
 2h.d 
 Khóa 5480k:2</t>
  </si>
  <si>
    <t>22/11 ch qdinh học hay k (đợi phản hồi zalo)
 16/11 knm2
 13/11 knm1
 Học TA để: ptrien bản thân, gtiep KH trong tg lai
 Tgian học: 30m-1h/d
 Gần đây toeic lấy bằng,</t>
  </si>
  <si>
    <t>8/12 khách ấn tắt máy
 28/11 knm1
 Tgian học: 30-40m/d
 K học đâu, chỉ học ở trg
 có công việc part time-social media maanger -online</t>
  </si>
  <si>
    <t>```json
{
  "Occupational Group": "Marketing &amp; Communication",
  "Position": "No clear",
  "Learning Purpose Group": "Study for the future (English is not used often in the job and only slows down progress slightly)."
}
```</t>
  </si>
  <si>
    <t>2/11 lh
 1/11 knm1
 Học TA để: pvu cvc sau này (ước mơ làm tiếp viên hàng không)
 Tgian học: 20-30m/d
 K học đâu</t>
  </si>
  <si>
    <t>21/11 lh
 14/11 knm2
 11/11 knm1</t>
  </si>
  <si>
    <t>27/11 lh
 Học TA để: cvc lg cao (trước sếp có cho cơ hội thăng chức nh ch đủ khả năng), htai k cần gtiep
 Tgian học: 30m/d
 K học đâu (bận lắm)</t>
  </si>
  <si>
    <t>13/10 lh
 06/10 knm2
 06/10 knm1
 Tgian học: 30m-1h/d
 K học đâu, trc học TT, sauu đó học onl với GVNN
 rất bận</t>
  </si>
  <si>
    <t>16/1 liên hệ lại bảo có gì nhắn sau qua zalo
 29/11 giữa T1 học được
 K đạt được sẽ cố gắng 
 Học TA để: bvien yc có bằng TA tối thiểu B1 (3-4th), gtiep ny (ny học NNA)
 Tgian học: 2h/d
 K học đâu
 Học app vì ny chỉ cho</t>
  </si>
  <si>
    <t>22/12 lh
 18/12 ch xếp lịch được
 Tgian học: 50m/d
 Vừa rồi học khóa gtiep cban vừa kết thúc, k học liên fmạch được do bận, kéo dài 2 tháng, lớp 1:1 , k hiệu quả, k có hứng thú học lắm, 1.5-2h/b, số buổii sắp xếp dựa trên lịch rảnh</t>
  </si>
  <si>
    <t>6/12 mtđv
 6/12 lh
 Tgian học: 30m/d
 Trc học TAGT-Cách đây mấy tháng, hơn 20ng/lớp, do k áp dụng nh nên quên, học cũng thấy hiệu quá, kéo dài 4 thág</t>
  </si>
  <si>
    <t>5/12 lh</t>
  </si>
  <si>
    <t>Tgian học: 30m/d
 Htai học TOEIC 4 kn, đã học được 8 tháng, ctrinh này kéo dài 1 năm, 20ng/lớp, 2b/tuần</t>
  </si>
  <si>
    <t>4/12 mtđv
 29/11 hẹn gọi lại nh k bắt máy
 29/11 gls
 Tgian học: 30m/d
 Trước học TT, đi lại bận, cvc bận, nên bỏ, cách đây 5-6, ctr gtiep-30bạn, học được 1-2 tháng, kéo dài 18-24 tháng, đóng phí theo quý</t>
  </si>
  <si>
    <t>9/11 lh
 Học TA để: tốt nghiệp (toeic 4 kĩ năng)
 Tgian học: 1-2h/d
 K học đâu</t>
  </si>
  <si>
    <t>4/1 giữa tháng 1 học được 
 25/12 đầu tháng sau học được
 23/12 knm2
 18/12 knm1</t>
  </si>
  <si>
    <t>30/11 lh</t>
  </si>
  <si>
    <t>6/12 mtđv
 6/12 lh
 Học TA để: đi nước ngoài (Cana, IELTS 5.0) (dự định thôi, k chắc chắn), du lịch
 Tgian học:: 1-2h/d
 K học đâu, trc đây từng học TOEIC 2 kn (5-7 năm nay),</t>
  </si>
  <si>
    <t>25/12 lh
 22/12 knm2
 1/12 knm1
 Học TA để: gtiep KH (đa phần viết mail/chat, 1 tháng video/meeting khoảng 4-5 lần, năm tới thì có thể nh hơn)
 Tgian học: 1h/d
 K học đâu, vì k có tgian, anh có book 1 anh nước ngoài thỉnh thoảng có trao đổi gtiep TA</t>
  </si>
  <si>
    <t>25/10 lh
 Học TA để: tháng 5 tới đi nhận bằng tốt nghiệp (off, ở Mỹ), pvu cvc
 Tgian học: 30m-1h/d
 Đã đi học ở đâu chưa"
 Đnag học onl khóa Thạc sĩ Hạnh Phúc bằng TA</t>
  </si>
  <si>
    <t>22/12 lh
 1/12 lh (báo 15/12 học được)
 Tgian học: 1-1.5h/d
 Htai học TA gtiep với GVNN (Nga), lớp 11-12ng, có hiệu quả, hocj được ggần 2 năm rồi, học đến khi ra trg, k cam kết, htai đang tạm nghỉ ra tết học tiếp</t>
  </si>
  <si>
    <t>đã xếp được lịch b1
 17/1 nhắn lại qua zalo
 3/1 liên hệ lại 15/1 học được
 29/11 đầu T1 học được</t>
  </si>
  <si>
    <t>25/12 giữa tháng 1 học 
 23/12 knm2
 18/12 knm1</t>
  </si>
  <si>
    <t>4/1 lh (5' sau gọi lại), đã gọi lại
 29/11 T1 học được
 Học TA để tìm cvc mới (cuối năm sau), cvc k sdung TAGT, nếu có TA có thể apply 1 vị trú khác
 Tgian học:2-3h/d
 Có học app Douling
 tự học hết (do bận gần tết)</t>
  </si>
  <si>
    <t>Học TA để: du lịch, 
 Tgian học: 30m/d
 gần đây học IELTS (học 3 năm trc), htai k học đâu</t>
  </si>
  <si>
    <t>23/12 lh
 22/12 gls
 4/12 knm1</t>
  </si>
  <si>
    <t>5/12 lh
 Học TA để: nghe hiểu được ctr học TA ở Sing (sắp tói), gtiep nnn trog mt học vfa cs thường ngày
 Tgian học:30m/d
 Htai học ctr TA ở lớp thôi (chiếm khoảng 30% giao tiếp)</t>
  </si>
  <si>
    <t>20/10 lh
 17/10 knm1</t>
  </si>
  <si>
    <t>18/12 lh
 Tgian học: 1h.d
 Htai học thêm tiếng trung, nên dành tgian nh hơn cho tiếng trung
 Htai cũng tự học TA nên k biết bắt đầu từ đâu</t>
  </si>
  <si>
    <t>18/12 lh</t>
  </si>
  <si>
    <t>19/1 kllđ
 17/1 đã lh (nhắn lại zalo)
 22/12 giữa tháng sau học
 4/12 gls</t>
  </si>
  <si>
    <t>31/10 lh
 Tgian học:1h/d
 K học đâu,, với cra bận nữa , trc học gtiep, lớp đông , khóa 3 tháng, cũng có hiệu quả
 5480k chia 3 đợt
 HV KĨ TÍNH</t>
  </si>
  <si>
    <t>21/11 lh</t>
  </si>
  <si>
    <t>11/12 đã hẹn được b1
 8/12 tắt máy ngang
 30/.11 khách tắt máy</t>
  </si>
  <si>
    <t>6/12 lh
 Học TA để: du lịch, tg tác với con, pvu cvc nh k bắt buộc và k nhiều
 Tgian học: 30m/d
 K học đâu
 muốn tự học do kk nhiều từ vựng
 đi du lịch 1lần/tuần, ở Lotte, đi du lịch 2-3lần /năm</t>
  </si>
  <si>
    <t>6/12 lh</t>
  </si>
  <si>
    <t>Tgian học: 1h/d
 Mới đăng kí khó giao tiếp onl, cả khóa 1tr5, học onl, học 20ng/l, 32 buổi. Nhà khó khăn, mỗi tháng có 2tr, 1tr tiền nhà, còn 1tr tiêu</t>
  </si>
  <si>
    <t>11/10 lh
 5480k chia đôi, cộc trc 500k
 suy nghĩ thêm về chi phí và thời gian</t>
  </si>
  <si>
    <t>15/11 lh lại, tắt máy 
 14/11 lh + mtđv
 10/11 knm1</t>
  </si>
  <si>
    <t>18/12 khách ấn máybận
 Tgian học:1h.d
 Htai đang học với bạn (sáng dạy TA cho chị 1h), học đến Tết âm thôi, đã tgia được 5 tháng (nghe chủ yếu-học IELTS, chị ngại nói trong buổi hocj)
 Học app vì ngại gtiep, học thử thấy oke, thích</t>
  </si>
  <si>
    <t>5/12 lh
 1/12 đã lh lại hẹn 2/12 lh lại tiếp
 30/11 gls</t>
  </si>
  <si>
    <t>3980k, chia 2 đợt,. suy nghĩ thêm xem có nên học tgian này hay k. buổi sau trả lời</t>
  </si>
  <si>
    <t>5/12 lh
 1/12 knm1
 Học TA để: gtiep nnn cvc (htai k), tg lai có thể có
 Tgian học: 30m/d
 K học đâu, chỉ học app (k ttheo học TT được do mất công, tgian)</t>
  </si>
  <si>
    <t>26/10 lh
 26/10 gls
 5980k hoc het 5b da</t>
  </si>
  <si>
    <t>13/12 lh
 4/12 khách ấn máy bận</t>
  </si>
  <si>
    <t>4/12 lh
 Học TA để: nhắn tin đối tác nnn, nói ít llắm, thi lấy bằng (B2) (2 năm nữa)
 Tgian học: nh nhất 30m/d
 Trc học thi toeic được 500 (2014), htai k học đâu</t>
  </si>
  <si>
    <t>16/10 lh 
 Tgian học: 1-3h/d
 K học đâu, 2 năm trc có học TA - 
 Đời sống, giao việc trong trg học, du lịch</t>
  </si>
  <si>
    <t>6/12 ch biết có học được k, để suy nghĩ</t>
  </si>
  <si>
    <t>30/12 đã kết nối lại để xếp lịch nh ch phản hồi
 22/12 lh
 9/12 knm1</t>
  </si>
  <si>
    <t>17/2 đã lh lại qua zalo
 20/1 tháng sau liên hệ lại xem học được ch, chứ htai ch qdinh được là tháng sau có học được k
 19/1 knm4
 17/1 knm3
 11/1 knm2
 27/12 knm1 (ch tìm thấy zalo)</t>
  </si>
  <si>
    <t>10/11 lh (k học được trong tháng)
 bận, chỉ rảnh tối từ 9h, với cn thôi</t>
  </si>
  <si>
    <t>17/2 đã xếp được b1
 17/2 đã lh zalo
 16/1 nhận tt qua tết học
 11/1 kllđ
 27/12 kllđ
 Học TA để: pvu việc học, pvu cvc sau khi ra trường có lg cao
 Tgian học: 1-2h/d
 k học đâu</t>
  </si>
  <si>
    <t>11/12 lh
 Tgian học: 30m/d
 Htai học ở Hello English, 3b/tuần, học từ đâu tháng 10, 30'/day, học TA chuyên ngành của chị, kéo dài 5-6 tháng, học k thấy hiệu quả mấy, nên mới đki The Coach
 đang học ctr khác nên k song song được</t>
  </si>
  <si>
    <t>9/11 lh
 Tgian học: 50m-1h/d
 K học đâu, ngày xưa học onl 6th - 4 kĩ năng (cách đây 2 năm-6ng). Mới kết thúc khóa học cách đây nửa tháng nữa</t>
  </si>
  <si>
    <t>11/12 mtđv
 8/12 lh
 30/11 knm1</t>
  </si>
  <si>
    <t>Tgian học: 3h/d
 cũng đang dùng douling
 mua app vì tiện hơn học, k có tgian nh, ch có kế hoạch học thêm, muốn tự học troing tgian này</t>
  </si>
  <si>
    <t>17/1 đã nhắn lại qua zalo
 18/12 mua cho em học, sang tháng sau mới có thể học</t>
  </si>
  <si>
    <t>Tgian học: 1h/d
 K học đâu (có chia sẻ giai đoạn đầu tự học trước, sau đó thì mới suy nghĩ có học thêm ngoài hay k )
 biết appp qua Shark Linh</t>
  </si>
  <si>
    <t>Học TA để: pvu cho việc làm thêm (htai k gtiep nh, thỉnh thoảng mới có nnn thôi), pvu cvc tg lai làm gvta
 Tgian học: 15m/d
 k HỌC THÊM ĐÂU, chỉ học ở trg. gặp khó khăn học từ vựng
 Làm thêm 2b/tuần
 Vì ngại nên mua app</t>
  </si>
  <si>
    <t>13/12 lh được r, vẫn ch xếp được lịch
 6/12 knm1</t>
  </si>
  <si>
    <t>suy nghi them ve tgian, 5480k, hoi lai gd</t>
  </si>
  <si>
    <t>13/12 lh
 5/12 knm1
 hỏi là học có mất tiền k
 Tgian học: 30m/d
 trc học toeic (550-600), kéo dài 3 tháng, hiệu quả, lớp đôbg 25ng</t>
  </si>
  <si>
    <t>12/12 nhắn lại hết tuần sau tham gia được
 9/12 knm1
 Học TA để: du học (có thể cơ hội), htai đang có tgian nên muôn học 
 Tgian học: 1h/d
 K học đâu
 đã từng học TT thấy mô hình k phù hợp, bận (k theo được lịch cố định) nên muốn học app</t>
  </si>
  <si>
    <t>12/12 ch qdinh học được hay k, có gì nhắn lại sau</t>
  </si>
  <si>
    <t>15/11 knm1</t>
  </si>
  <si>
    <t>14/12 lh
 Học TA để: dạy con, GVTA (sang năm-k chắc chắn-giữa/cuối năm sau)-tiểu học/THCS
 Tgian học: 1h/d
 Mới đki học IELTS 6.0 (học được 3th rồi, kéo dài t3,t4 năm sau)</t>
  </si>
  <si>
    <t>```json
{
  "Occupational Group": "Education &amp; Training",
  "Position": "No clear",
  "Learning Purpose Group": "Study for the future (English does not directly impact job performance, and the goal is more about social interaction)"
}
```</t>
  </si>
  <si>
    <t>14/12 lh</t>
  </si>
  <si>
    <t>22/12 đã chốt lihcj tđv
 8/12 gls do htai đang đi ctac (sang đầu tuần sau lh lại)
 Học TA để: gtiep KH (ít lắm vì đa phần làm với ng Việt--tập âòn nước ngoaiù có thể nh hơn) (htia học TAGT vi sx được tgian)
 Tgian học: 20-30m/d (5ngày/tuần)
 1 năm trc có học thêm nh k tập trung,, 2b/tuần, học 1:1, học xong k dùng nên quên, học k hiệu quả</t>
  </si>
  <si>
    <t>có trao đổi kết nối qua zalo 
 13/12 26/12 mới thi xong
 12/12 knm1</t>
  </si>
  <si>
    <t>25/12 lh
 23/12 knm2
 18/12 knm1
 Tgian học: 1h/d
 K học đâu, vì bận dô mới qua cty mới, chỉ học the coach thôi</t>
  </si>
  <si>
    <t>22/12 hv nhắn có gì báo lại lịch sau (kết nối zalo)
 18/12 gls</t>
  </si>
  <si>
    <t>Học TA để: gtiep nn, cvc sau này
 Tgian học: 4-5h/d
 K hcọ đâu</t>
  </si>
  <si>
    <t>14/12 lh
 Học TA để:pvu cvc sau này, gtipe nnn
 Tgian học:1h/d
 Trc đây học lớp đông ng, học 4 kĩ năng, kéo dài 9th, có hiệu quả, học từ năm nhất</t>
  </si>
  <si>
    <t>23/12 khách ấn tắt máy 
 18/12 knm1</t>
  </si>
  <si>
    <t>25/12 có học, dang xếp lịch zalo
 23/12 gls đang bận
 22/12 khách ấn máy bận
 13/12 đang xếp lịch, rảnh mỗi tối
 Học TA để: thích, cơ hội nghề nghiệp
 Tgian học:30m-1h/d
 Đã từng học TA nhiều, ielts/tofle, gần đây học toeic, nh k có tgoan thep tiếp, theo được nửa khóa</t>
  </si>
  <si>
    <t>13/12 gls+đã gọi lại nh knm1</t>
  </si>
  <si>
    <t>18/12 lh
 Học TA để: du lịch, hội thảo (chỉ nghe thôi, 1 năm 2-3 lần)
 Tgian học: 30-40m/d
 K học đâu
 học app vì muốn tự học trc để khá hơn rồi mới học onl sau
 du lịch 1 lần/tháng</t>
  </si>
  <si>
    <t>(k cần nhanh nh cân chắc, 4-6th)
 K đạt được k ah
 Học TA để: tìm việc sau khi ra trường
 Tgian học: 1.5h/d
 K học đâu</t>
  </si>
  <si>
    <t>13/12 lh
 9/12 knm1</t>
  </si>
  <si>
    <t>1/11 kllđ</t>
  </si>
  <si>
    <t>Trc học app Antore, GV kèm 1:1, ctr k phù hợp, GV hay nghỉ-nên nản, k thấy có động lực, nghiỏ có được hoàn phí 50%-70%
  đi du lịch nh nơi ở VN, 
 học app vì học 1:1 phí đắt, TTT thì k có ở chỗ ở, chị nghĩ chị cần cải thiện để học 1:1 sẽ hiệu quả hơn
 Học TA để: gtiep với GV của con, về tình hình học tập (k nhiều, 1 năm 4-5 lần) du lịch
 Tgian học:1h/d</t>
  </si>
  <si>
    <t>4/1 lh
 18/12 đầu tháng 1 học được, htai đang làm nhà, bận
 K đạt được ah tâm lý
 Học TA để: kban, pvu cvc (nh k giao tiếp nh)
 Tgian học: 30m/d
 K học đâu, cty cũng cho đi học nh do tc công việc k tgia được</t>
  </si>
  <si>
    <t>12/12 gls</t>
  </si>
  <si>
    <t>16/12 knm1</t>
  </si>
  <si>
    <t>22/12 lh
 16/12 knm1</t>
  </si>
  <si>
    <t>13/12 lh đợi kban zalo
 12/12 knm1
 Học TA để: gtiep trong cvc (cvc k gtiep nh) (thời gian tới gtiep khoảng 50%), thi chứng chỉ OPIC (tập trung gtiep chủ đề về cvc, xh)
 Tgian học: htai hơi bận (30m/d)
 Trc cũng học gtiep (10ng/lớp), kéo dài hơn 3th, hoàn thành hết, cũng có hiệu quả, 3b/tuần
 App hay =&gt; học thời điểm htai này</t>
  </si>
  <si>
    <t>18/12 giữa tháng sau học được</t>
  </si>
  <si>
    <t>15/12 tđv
 8/12 đang đợi kban zalo (ch biết có thể sx tgia học được hay k). có gì nhắn lại sau</t>
  </si>
  <si>
    <t>6/1 lh
 8/12 đầu T1 học được (học tối thôi)
 Tgian học: 1h/d
 K học đâu
 tự tháy mình kk ở phản pxa, từ vựng</t>
  </si>
  <si>
    <t>8/1 lh
 Học TA để: tham dự hội nghị (1-2 lần/th, k nh), nghiên cứu công nghệ
 Tgian học: 1h/d
 K học đâu (kk nghe, pxa, thiếu ý)</t>
  </si>
  <si>
    <t>24/1 knm
 23/1 báo lại xem có học qua zalo , htai ch biết
 23/1 knm
 23/1 kllđ
 19.1 tắt mày ngang
 13/1 tắt máy ngang
 5/1 kllđ</t>
  </si>
  <si>
    <t>lại qua zalo được, báo qua rằm học
 19/1 hv bảo tháng sau liên hệ lại học chắc oke hơn 
 17/1 knm1
 8/1 tắt máy ngang</t>
  </si>
  <si>
    <t>3/1 nhắn 16/1 học được
 3/1 số máy đang sdung dvu chặn cuộc gọi
 Học TA để: pvu cvc ( mail chủ yếu), ptrien bản thân
 Tgian học: 30m/d (do khas bận)
 học chứng chỉ IELTS (3 năm trc), khóa 5.5+, học onl, lớp đông ng (20ng/lớp)</t>
  </si>
  <si>
    <t>26/12 knm1</t>
  </si>
  <si>
    <t>Học TA để: pvu cvc (viết email nhiều, nói ít), tháng 5 năm sau xét lương, nch con
 Tgian học: 30m/d
 K hcọ đâu</t>
  </si>
  <si>
    <t>20/1 bận lắm, có gì sx qua zalo
 11/1 tắt máy ngang
 3/1 tắt máy ngang</t>
  </si>
  <si>
    <t>Tgian học:30m/d
 Htai học lớp TA mới học khoảng gần 2 tháng-kéo dài hơn 6t hnág--học đông 10-12ng-, htai đang học ngữ pháp trc, sau là kháo giaoo tiếp,</t>
  </si>
  <si>
    <t>3/1 tắt máy ngang
 K đạt được k ah
 Học TA để: lg cao (thăng chức), kban, nch với con
 Tgian học: 1h/d
 K học đâu</t>
  </si>
  <si>
    <t>5/1 lh</t>
  </si>
  <si>
    <t>(HV sợ lừa đảo)</t>
  </si>
  <si>
    <t>27/12 lh</t>
  </si>
  <si>
    <t>6/1 lh
 Học TA để: giúp cvc (htai KH có nh ít), ptrien bản thân, du lịch
 Tgian học: 45-60'/d
 K học đâu</t>
  </si>
  <si>
    <t>30/12 kllđ</t>
  </si>
  <si>
    <t>13/1 lh
 6/1 knm1
 Học TA để: ptrien bản thân, nếu có đkien thì sẽ tìm việc mới (ch rõ khi nào)
 Tgian học: 1h/d
 Mấynăm trc học TT, nh k hiệu quả, đi lại mất tgian, (3-4 năm trc), học từ căn bản, 10-15ng/lớp, ghi chép nh, 3b/tuần, khóa kéo dài 3 th, hocj hết khóa</t>
  </si>
  <si>
    <t>25/1 knm1
 Học TA để: đi nước ngoài(định cư Mỹ-chồng chị ở Mỹ-mới kết hôn được mấy tháng) ( 1 năm nữa)
 Tgian học: 1-2h/d
 Trc có tgia học TT, nh học được 1 tháng nên bỏ (2tr/tháng), cũng có học thầy onl 1:1 GVVN, ctrinh gtiep cban, học 3b/tuần, 1h/b, học được 3-4 tháng nh cũng k theo hết được, thầy cũng k gửi btvn nhiều thấy cũnng hiệu quả, 3tr nh vướng mắc kte nên tự học 
 tự học thấy bị lười, k có ai push học</t>
  </si>
  <si>
    <t>12/1 lh
 Học TA để: đi Canada (khoảng 1 năm sau) IELTS tối thiểu (5.0)
 Tgian học: 1-2h/.d
 Htai bạn dạy onl học ctr gtiep, htai học ngữ pháp và phát âm học cả ở TT (học ielts-học được mấy buổi</t>
  </si>
  <si>
    <t>11/1 kllđ</t>
  </si>
  <si>
    <t>8/11 lh lại
 31/10 lh</t>
  </si>
  <si>
    <t>19/1 lh
 17/1 knm1</t>
  </si>
  <si>
    <t>31/10 lh
 Học TA để: muốn làm GVTA, muốn thi IELTS (7.0-cuối năm sau sẽ thi)
 Tgian học: 30m-1h/d
 K học đâu
 5480k chia 2 đợt (t2 tl)</t>
  </si>
  <si>
    <t>27/12 lh
 K đạt được: k ah
 Học TA để: gtiep mn toàn TG, 3 năm nữa chị định cư Mỹ
 Tgian học: 30m/d
 Trc học lâu rồi nh k tập trung được vì bận nên bỏ, học cách đây 2 năm, dạy gtiep, lớp 4ng</t>
  </si>
  <si>
    <t>12/1 gls (nhắn zalo)
 Học TA để: tìm công việc mới (ra tết)-nếu có TA trong cvc thì tốt, ptrien bản thân
 Tgian học: 30m/d
 Trc có học thêm cách 78 năm</t>
  </si>
  <si>
    <t>17/2 đã lh qua zalo
 19/1 nhận tt bận, sang tháng học được
 6/1 lh
 6/1 knm1</t>
  </si>
  <si>
    <t>12/1 lh</t>
  </si>
  <si>
    <t>28/12 lh</t>
  </si>
  <si>
    <t>6/1 con học, đang đợi kban zalo</t>
  </si>
  <si>
    <t>27/12 khách tắt máy</t>
  </si>
  <si>
    <t>4/1 tđv
 3/1 lh
 Học TA để: pvu cvc lquan đối tác nc ngoài (năm tới làm nh hơn)
 Tgian học: 1h/d
 K học đâu (bận lắm, nên chỉ tranh thủ học)
  Muốn lquan đến cvc nh hơn</t>
  </si>
  <si>
    <t>21/2 lh
 17/2 đã lh lại qua zalo
 19/1 tháng sau học được
 19/1 knm
 12/1 tắt máy ngang</t>
  </si>
  <si>
    <t>(sớm thì tốt) (3-4th)
 K đạt được k ah
 Học TA để: gtiep bạn/nnn (do học vẽ, tg lai muốnn ptrien bán tranh cho ng nước ngoài)
 Tgian học: 1h/d
 K học đâu
 Học app do tình cờ thấy qc trên fb
 htai làm thêm tại nhà</t>
  </si>
  <si>
    <t>3/1 lh
 Học TA để: thăng chức, du lịch
 Tgian học: 30m-1h/d
 gần đây k học đâu, cách đây khoảng 3 năm học pam/ngữ pháp (thi toeic), lớp 40ng/lớp, 2b/tuần, thấy hiệu quả,nh k chú triọng gtiep
 2-3 thnág đi du lịch 1 lần</t>
  </si>
  <si>
    <t>13/1 knm2
 12/1 knm1</t>
  </si>
  <si>
    <t>12/1 lh
 Học TA để: họp với KH nước ngoài (ng (Ấn Độ)(htai ch tgia được do kn TA-tgian tới khaonrg 1lần/tuần), định cư (MỸ/ÚC) (2-3 năm sau)
 Tgian học:30m/d 
 K học đâu</t>
  </si>
  <si>
    <t>6/1 lh
 Tgian học: 2h/d
 Htai học PTE, mới học 1 tháng, học thi chứng chỉ, học 3b/tuần, lớp 20ng, học 4 kĩ năng, (k tập trung vào gieo tiếp nh), ctr kéo dài 5th, cam kết lấy được 58đ tg đương ielts 6.5</t>
  </si>
  <si>
    <t>27/12 knm1
 Tgian học: 30m/d
 K học đâu, tự học k gặp nh vđề khó khăn 
 học app vì k có tgian, tiênj hơn</t>
  </si>
  <si>
    <t>19/1 đã nhắn lịch qua zalo
 12/1 lh (xếp lịch qua zalo)</t>
  </si>
  <si>
    <t>3/1 knm1</t>
  </si>
  <si>
    <t>6/1 lh
 Học TA để: pvu cvc (chỉ chat, email), cói thể trao đổi với sếp
 Tgian học: 30m/d
 k học đâu, học 1:1 gv Phi, cách đấy 1-2 tháng, nh k có giáo trình cụ thể, thấy có tiến bộ</t>
  </si>
  <si>
    <t>3/1 ch biết có học được k, nhắn zalo rồi qdinh</t>
  </si>
  <si>
    <t>15/1 lh</t>
  </si>
  <si>
    <t>(6th)
 K đạt được k ah
 Học TA để: ptrien bản thân (xemphim, nghe nhạc)
 Tgian học:: 1h.d
 K học đâu</t>
  </si>
  <si>
    <t>16/1 tắt máy ngang</t>
  </si>
  <si>
    <t>17/2 đã lh qua zalo
 15/1 cuối T2 (20-25/2 học được)</t>
  </si>
  <si>
    <t>13/11 gls
 2/11 knm1</t>
  </si>
  <si>
    <t>11/1 lh (đã oke trao đổi ngay, xong nhắn zalo lại bảo k tiện, có việc đột xuất)
 30/12 knm1
 Học TA để: pvu cvc (gtiep ít, mail nh hơn, nh sau này có thể nh hơn-gtiep sếp) (mới qua cty mới nên ccần TA - qua được 2 năm)
 Tgian học: 1h/d
 Tự học hết (kk phản xạ, pam)</t>
  </si>
  <si>
    <t>15/1 lh
 K đạt được ah ít
 Học TA để: cvc tốt trong tg lai, du lịch, htai cũng trao đổi TA trong cv (hầu hàng ngày-chat nhiều)
 Tgian học: 1h/d (4-5b/tuần)
 K học đâu</t>
  </si>
  <si>
    <t>16/1 lh</t>
  </si>
  <si>
    <t>17/2 đã lh zalo
 23/1 qua tết học được
 23/1 knm2
 18/1 đợi kban qua zalo (do sđt đăng kí là sđt của con, ng học là mẹ)
 15/1 knm1
 Học TA để: du lịch-thăm con ở Úc , tìm việc mới-muốn sdung TA trong cvc ở ÚC - tg lai xa
 Tgian học: 1h/d 
 k học đâu</t>
  </si>
  <si>
    <t>25/11 lh
 24/11 knm1</t>
  </si>
  <si>
    <t>15/2 lh
 23/1 có nhắn zalo hiện tại ch học được, qua tết liên hẹ lại
 23/1 knm1</t>
  </si>
  <si>
    <t>(6th) (vì có offer len vị trí mới)
 K đạt được muốn đạt được (nếu có ng hướng dẫn)
 Học TA để: nch với giảng viên nnn (mỗi ngày) thi IELTS (k vội) (5.5)
 Tgian học: 1h/d
 K học đâu
 được học tại TT, nên k có tgian (vì có con nhỉ, cvc) ,nên học The Coach</t>
  </si>
  <si>
    <t>13/1 kllđ
 13/1 gls
 12/1 gls</t>
  </si>
  <si>
    <t>Học TA để: kban, khám phá, học điều mới, có thể làm GVTA 
 Tgian học: 3h/w
 Htai học IELTS,, lớp 14ng/lớp, mới học được 1-2 tuần, đầu ra 5h5 (xuất phát 4.5), 2b/t, 3h/b, 10tr/khóa, được nói nh</t>
  </si>
  <si>
    <t>Học TA để: pvu cvc (thỉnh thianrg có hội thảo-thuyết trình 1 lần/tháng), kban
 Tgian học:1h/d
 Đxa từng học gtiep 1:1 nh k nói được, gvvn, từ tháng 8 (buổi có học buổi không), htai đang dừng mặc dù khóa vẫn còn buổi học, thấy hiệu quả ít.</t>
  </si>
  <si>
    <t>```json
{
  "Occupational Group": "No clear",
  "Position": "No clear",
  "Learning Purpose Group": "Study for the future (English is not used often in the job and only slows down progress slightly)."
}
```</t>
  </si>
  <si>
    <t>9/1 knm1</t>
  </si>
  <si>
    <t>13/1 lh</t>
  </si>
  <si>
    <t>9/1 vợ nghe báo chồng đang đi ra ngoài, gls
 K đạt được k ah
 Học TA để: có nh cơ hội hơn trong cvc (cvc chủ yếu viết TA)
 Tgian học: 3om/d (rất bận, nh sẽ cố gắng)
 K học đâu, tự học</t>
  </si>
  <si>
    <t>18/1 lh
 Học TA để: dạy con, đi du lịch (sắp tới đi du lịch), cvc (mở quán cafe-gtiep nnn nh ít ng Hàn với Nhật)
 Tgian học: 1h/d
 k học đâu</t>
  </si>
  <si>
    <t>22/2 đã xếp lịch b1
 17/2 đã lhh zalo
 13/1 qua tết học được</t>
  </si>
  <si>
    <t>11/1 knm2
 30/12 knm1</t>
  </si>
  <si>
    <t>23/1 lh
 23/1 knm3
 19/1 knm2
 18/1 knm1
 K đạt được cũng có ah nh là tg lai
 Học TA để: học thạc sĩ (cuối năm nay ra trg), học hiểu tài liệu TA, hội thảo nhiều 
 Tgian học: 1-2h/d
 K học đâu</t>
  </si>
  <si>
    <t>18/1 knm1
 rảnh hơn), ptrien bản thân, du lịch, dạy con
 Tgian học: 1h/d (buổi tối)
 K học dâu</t>
  </si>
  <si>
    <t>22/2 để chị nhắn lại lịch zalo, htai đi ctac
 17/2 đã lh zalo
 13/1 đầu T2 học được
 9/1 knm1
 Học TA để: tgian tới muốn nch với sép (sớm gtiep được với sếp thì tốt), ielts speaking &gt; 6.5
 Tgian học: 1h/d
 Trc có bằng TOEIC, htai k học đâu</t>
  </si>
  <si>
    <t>23/1 mtđv
 19/1 đã xếp lịch qua zalo
 19/1 knm
 13/1 tuần sau nữa học được</t>
  </si>
  <si>
    <t>13/1 ch biết học được hay k, t2 trả lời</t>
  </si>
  <si>
    <t>23/1 đã xếp lịch b1
 22/1 check lại zalo rồi nhắn lại sau
 20/1 knm3
 19/1 knm2
 18/1 knm1</t>
  </si>
  <si>
    <t>9/1 lh
 Học TA để: đang học khóa yoga thiền học ctr nước ngoài nên muốn gtiép với mentor (lớp kéo dài 4 năm), tham gia hội thảo nước ngoài 
 Tgian học:: 1h.d
 K học đâu</t>
  </si>
  <si>
    <t>8/11 lh (dang xep lich zalo)
 Học TA để: pvu cvc (cũng cần), du lịch, hội thảo
 Tgian học: 30m/d
 K học đâu</t>
  </si>
  <si>
    <t>18/1 đã chốt lịch qua zlao
 17/1 knm1</t>
  </si>
  <si>
    <t>19/1 khách ấn từ chối
 12/1 khách ấn từ chối
 Học TA để công việc trong tgian tới (ch nghĩ đến có sdung đến TA gtiep hay k, nh cần thiết) (1-2 tháng xin việc)
 Tgian học: 1-2h/d
 K học đâu</t>
  </si>
  <si>
    <t>20/2 lh
 17/2 knm2
 15/2 knm1
 30/1 đã nhắn lại qua zalo
 29/1 htai chị bận, có gì nhắn zalo</t>
  </si>
  <si>
    <t>11/1lh</t>
  </si>
  <si>
    <t>22/12 lh 
 12/12 knm1
 Học TA để: pvu cvc (thường có đoàn nước ngoài nên ccần gtiep -1 tháng 1 lần, đọc sắch
 Tgian học: 30m-1h/d
 trc học IELTS, học cách đây hơn 3 năm</t>
  </si>
  <si>
    <t>23/1 đã xếp lịch b1 zalo
 18/1 đã liên hệ lại, ch xếp lịch được
 12/1 có xếp lịch qua zalo nh lúc gọi bận
 12/1 knm1
 Học TA để: nch con, ptrien bản thân
 Tgian học:: 1-2h/d
 K học đâu (nếu học 1 mình thì chi phhí đắt, học TT thì k phù hợp lứa ttuổi)</t>
  </si>
  <si>
    <t>19/1 lh
 13/1 knm1
 Học TA để: gtiep đồng nghiệp nnn (cũng gtiep nh k bắt buộc)
 Tgian học: 1h/d
 Trc học 1 khóa gtiep rồi, kéo dài 5th, cũng thấy hiệu quả, lớp 1:1 , 3b/t, 12tr,</t>
  </si>
  <si>
    <t>13/1 lh
 K đạt được k ah htai, cps thể ah tg lai
 Học TA để: pvu cvc (k gtiep TA trong cvc-học để gtiep đồng nghiệp-ptrien hơn trong cvc)
 Tgian học: 2h/d
 K học đâu, tự học hết</t>
  </si>
  <si>
    <t>18/1 máy bận
 Học TA để: ptrien cvc (sắp tới khoảng tháng 2, 3 - cvc sdung TAGT-30%-còn lại là vban bằng TA), đọc sách TA, tìm hiểu vật liệu bằng TA
 Tgian học: 1-1.5h/d
 K học đâu
 k học khóa học viì thấy k thú vị, thích app The Coach này hơn nên học, chủ động được tgian</t>
  </si>
  <si>
    <t>17/2 đã ll lại qua zalo
 19/1 nhận tt tháng này ch tiện học
 18/1 máy bận
 13/1 knm2
 11/1 knm1
 \K đạt được k ah
 Học TA để: pvu cvc gtiep 1tuần/lần nh chỉ nghe thôi chứ k nói
 Tgian học: 1-2h/d
 K học đâu</t>
  </si>
  <si>
    <t>23/2 lh
 23/2 knm4
 22/2 knm3
 21/2 knm
 19/2 knm
 19/1 tháng sau học đươc
 17/1 có gì xếp lịch qua zalo (đang đợi kban)
 30/12 knm1
 Học TA để: ptroen ban thân, thuyết trình (thỉnh thoảng - 1 tháng 1 lần)
 Tgian học: 15-20m/d
 Năm ngoái học British Council, lúc học có cải thiện phản xạ oke nh ngưng học thì lại đâu vào đấy, học gtiep 1.5h/d, học lớp &lt;15-20ng</t>
  </si>
  <si>
    <t>18/1 lh
 Học TA để: tìm cvc (làm tiếp viên hàng không) (qua tết) (ra tết timmf ccv cũng muốn lquan TA)
 Tgian học: 2h/d
 Trc học TOEIC Ms. Hoa, thoe hết khóa (kéo dài 3th), 2b/dw, ch hiệu quả lắm</t>
  </si>
  <si>
    <t>24/1 lh
 Tgian học: 30m/d
 học gtiep onl, học 1:1, học được 6-7th, thấy cũng hay, nh ctr là gtiep thường ngày, anh ít sdung nên cũng k nhớ nhiều</t>
  </si>
  <si>
    <t>26/1 qua tết học được
 K đạt được: k ah nh đến cvc, nh có thể ah đến mục tiêu (hg ptrien ở cty mới)
 Học TA để: pvu cvc (k nhiều, 50%-họp 1b/ttuần), kban
 Tgian học: 30m/d
 Trc đây mấy tháng học 1:1 (theo lộ trình CEFR), kéo dài 9th (nh mất 11th học xong do bận), 3b/w, 1h/d, khóa gtiep có nh buổi học nói, gtiep, thấy cũng hiệu quả, cam kết đầu ra B1</t>
  </si>
  <si>
    <t>30/.1 lh</t>
  </si>
  <si>
    <t>Học TA để: ptrien cvc (tgian tới), thi toeic (tháng 6 năm nay) (do học liên thông nên cần) (2kn)
 Tgian học: 30m-60m/d
 K học đâu</t>
  </si>
  <si>
    <t>```json
{
  "Occupational Group": "Students",
  "Position": "No clear",
  "Learning Purpose Group": "Study for the future (English is not used often in the job and only slows down progress slightly)."
}
```</t>
  </si>
  <si>
    <t>đầu tuần sau báo alị học được k
 5/3 knm
 15/2 đầu tháng 3 học được
 24/1 qua tết học được</t>
  </si>
  <si>
    <t>26/1 knm1
 25/1 khách từ chối</t>
  </si>
  <si>
    <t>30/1 knm1</t>
  </si>
  <si>
    <t>16/2 lh zalo
 15/2 knm1
 25/1 qua tết học
 Học TA để: học IELTS (học dược sĩ), ptrien bản thân
 Tgian học: 20-30m/d
 K hcọ đâu
 Bận</t>
  </si>
  <si>
    <t>```json
{
  "Occupational Group": "Health &amp; Healthcare",
  "Position": "Student",
  "Learning Purpose Group": "Study for the future (English does not directly impact job performance, and the goal is more about social interaction)."
}
```</t>
  </si>
  <si>
    <t>17/2 đã xếp lịch zalo
 15/2 tắt máy ngang
 2/3 qua tết học được
 26/1 ng dùng là vợ, gọi thì chồng nghe, đợi kban zalo</t>
  </si>
  <si>
    <t>23/1 lh (đầu tháng 3 học được, con nhỏ)</t>
  </si>
  <si>
    <t>17/2 lh
 15/2 knm1
 30/1 qua tết liên hệ lại xem học được ch, htai ch biết
 26./1 đang bận, gls</t>
  </si>
  <si>
    <t>26/1 qua tết có thể sx học được
 25/1 tối về xem lại lịch rồi nhắn lại sau lịch 
 25/1 gls
 Học TA để: xin việc sau khi ra trg (htia đang thực tập nhân sự -cũng k cần) - tai cũng k bắt buộc lắm về TA
 Tgian học: 1h/d
 K học đâu</t>
  </si>
  <si>
    <t>```json
{
  "Occupational Group": "Admin &amp; HR",
  "Position": "Intern (0-1 year)",
  "Learning Purpose Group": "Study for the future (English is not used often in the job and only slows down progress slightly)"
}
```</t>
  </si>
  <si>
    <t>24/1 lh</t>
  </si>
  <si>
    <t>(6th)
 K đạt được k ah
 Học TA để: ptrien bản tahan, chuẩn bị cho tg lai (hy vọng làm ở cty nước ngoài)
 Tgian học: 30m/d
 K học đâu</t>
  </si>
  <si>
    <t>xếp b3
 31/1 10h 1/2
 Anh Hoài - giáo viên Vật Lý tại trường C3 - Cuối A1
 Hiện tại không sử dụng tiếng anh trong công việc
 Anh đặt mục tiêu có thể giao tiếp tốt để dạy con, và tìm việc lương cao hơn - hiện tại thì chưa cần gấp.
 Trước đây chỉ tự học, không học trung tâm. Khó học vì không biết đúng/ sai, hiệu quả.
 Học the coach vì thấy chủ đề phù hợp</t>
  </si>
  <si>
    <t>30/1 lh</t>
  </si>
  <si>
    <t>Tgian học: 2h/d
 Htai đang học TAGT (tgua được 2 tháng rồi), đến T7 năm sau kết thúc, lớp 8 ng (ctr k giúp chị tiến bộ, khả năng chị noií được là do chị tự học, GV Phi, hai mấy triệu,</t>
  </si>
  <si>
    <t>xếp lịch 2
 1/2 5/2 19h &gt; đổi sang thứ 4, 7/2 lúc 17h
 1/2 đang ăn cơm, chiều gọi lại
 31/1 20h tối gọi lại
 Công Minh - Mike - lap 
 học tiếng anh để có chứng chỉ ielts. go to the canada ASAP. 5.0.
 đã có mục tiêu học: thường dành 2 ngày để viết, tiếp theo luyện tập nói với bạn gái. Học nghe và đọc. \
 đã tham gia học trước đó, gv dạy rất nhiều. tôi có thể tập tiếng anh. 
 I see the coach lueyenj nói tốt. rất thích nó và muốn cải thiện tiếng anh bây giờ</t>
  </si>
  <si>
    <t>31/1 lh</t>
  </si>
  <si>
    <t>5/3 knm
 23/1 tháng 3 học được</t>
  </si>
  <si>
    <t>mẹ mổ mắt nên ch tgia được. khoảng 6/3 liên hệ lại
 19/2 lh</t>
  </si>
  <si>
    <t>Học TA để: du học ÚC (tháng 7 năm nay), tháng 3 thi PTE (để lấy bằng đi du lịch)
 Tgian học: 1h/d
 Htai học TT, học được từ tháng 7 năm ngoài, 3 tháng nữa kết thúc, thấy hiệu quả phần viết và pam, 3b/t</t>
  </si>
  <si>
    <t>15/2 lh
 30/1 kllđ
 Tgian học: 1h/d
 Trc học thi TOEIC (&gt;600 năm 2022)-, học TT (học từ năm 2019-2020)</t>
  </si>
  <si>
    <t>8/12 lh</t>
  </si>
  <si>
    <t>(2-3th)
 K đạt được k ah
 Học TA để: pvu cvc (thỉnh thoảng)
 Tgian học: 15-20m/d
 k học đâu</t>
  </si>
  <si>
    <t>( 1-hơn 1 năm )
 K đạt được: có thể ah đến kế hoạch 
 Học TA để: thi IELTS (7.0) (chị muốn thi để đổi cvc sang cty khác - cuối năm năy muốn đổi)
 Tgian học: 3h/d 
 Htai k học đâu</t>
  </si>
  <si>
    <t>Mai - banker BIDV - 32t - làm ở bank được 9 năm - Cuối A1 - Đầu A2
 thỉnh thoảng dùng tiếng anh với đồng nghiệp, công ty có đồng nghiệp nước ngoài
 Trước đây đã học tiếng anh rồi. học ở nativeX, nhưng học 2 tháng trước, sau đó nghỉ luôn. 
 muốn học tiếng anh vì khi quay lại công việc, bận nên không học được, học trong thười gian này, 
 học 1h / ngày
 muốn nói được thoát ý phát âm. 4 tháng nữa. giao tiếp nâng cao.
 học</t>
  </si>
  <si>
    <t>26/1 lh
 25/1 kllđ</t>
  </si>
  <si>
    <t>26/1 lh
 25/1 gls
 Học TA để: sắp tới muốnc huyển việc có thể tiếp nhận những hồ sơ bệnh án bằng TA đọc nhiều), gtiep với con, ptrien bản thân, du lịch
 Tgian học: 30m/d
 K học đâu</t>
  </si>
  <si>
    <t>13/12 knm2
 5/12 knm1
 Tgian học:1-2h/d
 K học đâu
 học app vì linh động tgian hơn, nếu học TT có tiếng ồn</t>
  </si>
  <si>
    <t>25/11 knm2
 25/11 knm1</t>
  </si>
  <si>
    <t>Học TA để: gtiep KH nnn (thỉnh thoảng, ít), ptrien bản thân, thi IELTS (ch biết bao giờ)
 Tgian học: 1h/d
 K học đâu</t>
  </si>
  <si>
    <t>26/1 lh</t>
  </si>
  <si>
    <t>23/12 đã kết nối qua zalo
 22.12 gls đang mệt
 14/12 knm1
 Học TA để: gtiep nnn (lâu lâu mới có), ptrien bản thân
 Tgian học: 3b/tuần, 20'/b
 Htai có lớp gtiep, vào tự nói chuyện thôi</t>
  </si>
  <si>
    <t>17/2 lh</t>
  </si>
  <si>
    <t>17/2 nhận tt cuối t2 học được
 17/2 khách ấn máy bận
 15/2 knm2
 3/2 knm1</t>
  </si>
  <si>
    <t>nhắn lại lịch qua zalo</t>
  </si>
  <si>
    <t>17/2 lh
 Học TA để: đồng hành cùng con, du lịch 
 Tgian học: 1h/d
 Htai học ở TT, 10ng/lớp, 2b/tuần, gtiep, kéo dài 6th, học được 4th rồi, TT funny English, k được liuyện nói nh, 2h/b</t>
  </si>
  <si>
    <t>3/2 trao đổi qua zalo</t>
  </si>
  <si>
    <t>1/3 lh
 28/2 khách ấn tắt máy
 27/2 gls</t>
  </si>
  <si>
    <t>12/12 knm1
 Tgian học:1h/d
 K học đâu
 học app vì có ng gthieu hay, tự nỗ lực,</t>
  </si>
  <si>
    <t>Học TA để: pvu cvc gtiep mn chuẩn bị cho tg lai có thể luân chuyển bộ phận, hiện tại làm nội địa
 Tgian học: 15-30m/d
 K học đâu</t>
  </si>
  <si>
    <t>20/2 lh
 17/2 knm
 15/2 tắt máy ngang
 3/2 khách ấn từ chối</t>
  </si>
  <si>
    <t>5/3 đã nhắn zalo
 15/2 đầu t3 học được
 1/2 qua tết liên hệ lại</t>
  </si>
  <si>
    <t>28/2 lh
 K đạt được k ah
 Học TA để: tìmviệc mới (1-2th tới) , nch với con
 Tgian học: 1h/d
 K học đâu</t>
  </si>
  <si>
    <t>17/2 nhận tt qua tuần liên hệ lại, htai ở quê k học được
 15/2 knm1
 30/1 qua tết học được
 Học TA để: gtiep nnn ở quán pizza của chồng của chị, muốn đi nước ngoài (Canada-vô chừng, ch biết khi nào)
 Tgian học: 1h/d
 K học đâu</t>
  </si>
  <si>
    <t>28/11 knm1</t>
  </si>
  <si>
    <t>( sơm nhất có thể, chậm nhất t12 năm nay)
 30m-1h/d (học trên doulingo)
 k học đâu</t>
  </si>
  <si>
    <t>(1 năm)
 K đạt được k ah
 Học TA để: nch với bạn, với con
 Tgian học: 30m-1h/d
 Htai học gtiep onl 1:1, mới học được 1 th, 3th/khóa, có hiệu quả, 4b/tuần, 1h/w, gvien phi</t>
  </si>
  <si>
    <t>(3th)
 K đạt được k ah
 Học TA để: xin việc mới (trong năm nay)
 Tgian học: 3h/d
 Trc học gtiep, cách đây mấy tháng, chắc do bản thân k phù hợp, học được 2th, học 1:1, ndung ctr thiên về ngữ pháp, muốn nói nhiều nh ch có, 1h/b, nói 15m/b</t>
  </si>
  <si>
    <t>29/1 hẹn 16h
 27/1 knm1
 26/1 hẹn 27/1 14h
 Phước - product ower, technology company. - Giữa A2
 Mục tiêu: đạt B1 có thể cố gắng B2. Chưa có thời gian, vì học từ từ nên rất thong dong. 
 Công việc không dùng tiếng anh, Hhocj tiếng anh vì muốn cơ hội tốt để tìm việc lương cao hơn.
 và tiếng anh quan trọng, học để nói chuyện khi du lịch.
 Trước đây có học cả onl và off class. thích học app vì có 2 tính năng: 1 là cum từ. 2 là linh hoạt hơn về phần mở rộng câu.</t>
  </si>
  <si>
    <t>21/2 đầu tháng 3 học được
 20/2 knm1</t>
  </si>
  <si>
    <t>(k rõ)
 K đạt được 
 Học TA để: gtiep bnhan, đồng nghiệp (10%)
 Tgian học:30m/d
 k học đâu</t>
  </si>
  <si>
    <t>26/2 đang đi công tác, tuần sau liên hệ lại</t>
  </si>
  <si>
    <t>17/2 lh
 Học TA để: con đi du học nên muốn học (Mỹ) (th8 năm nay sang Mỹ học), pvu cvc (yc gtiep thành thạo bằng TA-nh k quá qtring)
 Tgian học: 30m-1h/d
 K học đâu
 cty bắt học elsa</t>
  </si>
  <si>
    <t>(4-5th tơií thì tốt)
 K đạt được k ah
 Học TA để: muốn làm việc với đối tác nước ngoài bằng TA
 Tgian học: 2h/d
 K học đâu 
 tuần sau đang dự định đi TQ để du học được học bổng</t>
  </si>
  <si>
    <t>Tgian học:30m/d
 Năm ngoái học Bitu gtiep 1:1 GVNN, 30'/buổi,, kéo dài 3th-36 buổi, thực tế hhọc 1/2 khóa (do tgian học k phù hợp), thấy cũng hiệu quả, được lựa chọn topic mình thích, mỗi lần học 1 thầy cô khác nhau, hoàn thành phí 1 lần luôn, 3tr6/khóa
 Học the Coach vì quảng cáo thấy hay</t>
  </si>
  <si>
    <t>1/2 lh</t>
  </si>
  <si>
    <t>3/2 đã xếplịch qua zalo
 1/2 tắt máy ngang</t>
  </si>
  <si>
    <t>15/2 lh
 3/2 knm2
 30/1 knm1
 26/1 kllđ</t>
  </si>
  <si>
    <t>26/12 lh
 Tgian học:1h/d 
 Trc học IELTS, nh do bận và lười nên ch hiệu quả, lớp 12ng, học 1 năm rồi, mỗi tuần 2b, htai k học nữa
 học app vì muốn duy trì thói quenn thôi, đỡ quên
 từ chối 1:1 vì có dự định khác cần học</t>
  </si>
  <si>
    <t>11/12 đợi kban zalo</t>
  </si>
  <si>
    <t>19/12 lh
 Tgian học: 30
 K học đâu 3-4 năm rồi
 học app vì thấy hay</t>
  </si>
  <si>
    <t>xếp lịch b4
 23/1 16h18: Hẹn 17h30 bắt đầu học
 Dương Bá Sang - 19t - Đại học công nghệ Sài Gòn
 Trình độ: Đầu A1
 Học tiếng anh để tìm công việc tốt (liên quan đến ngành công nghệ thông tin) - Mục tiêu 1 năm tới phải có thể giao tiếp được linh hoạt. Nếu không đạt được thì ảnh hưởng rất nhiều đến kế hoạch của bạn
 Có thể học được 90p/ buổi học.
 Chưa học tiếng anh ở đâu, chỉ học ở trường, không học ở đâu cả. Vì học ở trung tâm quá mắc, còn học app thấy app tuyệt vời. Cải thiện nhất là phần phản xạ
 Hẹn 10h sáng thứ 3 tuần sau trao đổi buổi 2</t>
  </si>
  <si>
    <t>(sớm thì tốt)
 K đạt được k ah
 Học TA để: cvc liên quan doanh nghiệp nước ngoài, muốn tập trung vào mảng XNK
 Tgian học: 30m/d
  K học đâu</t>
  </si>
  <si>
    <t>19/2 lh</t>
  </si>
  <si>
    <t>Học TA để: ptrien bản thân
 Tgian học: 1h-1.5h/d
 Trc học 1:1 rồi</t>
  </si>
  <si>
    <t>hơn 
 K đạt được 
 Học TA để: nch với con, du lịch
 Tgian học:: bận lắm, 1h/d
 K học đâu</t>
  </si>
  <si>
    <t>17/2 knm1</t>
  </si>
  <si>
    <t>27/1 lh</t>
  </si>
  <si>
    <t>28/2 lh
 26/2 knm1</t>
  </si>
  <si>
    <t>17/2 knm2
 15/2 knm1
 31/1 ch qđinh được có học hay k</t>
  </si>
  <si>
    <t>(2-3th)
 K đạt được: k ah
 Học TA để; lg cao, cty định hướng global (dang dự định thôi nên muốn nvien học)
 Tgian học: 20m/d
 K học đâu</t>
  </si>
  <si>
    <t>xếp lịch b2
 20/2 hẹn 18h 21/2
 17/2 hẹn 17h30 gọi lại
 Hoang - 32t - designer 
 thường dùng tiếng anh: customers and friends. sometimes use for document, emails.
 Hiện tại có tiệm xăm, nhân sự có thể nói tiếng anh. có khách hàng quý, không thể trò chuyện 
 phấn đấu lên mức 2. Mức 2. hiện tại bắt đầu tháng vừa rồi, mỗi ngày khoảng 1 tiếng vào app the coach. vào học, công việc bận, 
 Thực ra tiếp xúc với App, đưa ra ngoại cảnh tương tác với NPC. sửa lại câu nói của mình, nhìn được cái sai. 
 draw, sing and play bas, play.
 trước đây dùng duolingo, trước đây có học qua loa với người bạn nước ngoài.</t>
  </si>
  <si>
    <t>(sớm thì tốt nh ch biết bao lâu)
 K đạt được k ah
 Học TA để: gtiep KH nước ngoài (thỉnh thoảng) (cũng có phiên dịch)
 Tgian học: 30m-1h/d
 Htai học TA onl, đh Việt Trì, 1:1, học hết khóa rồi, ctr gtiep, cũng có hiệu quả, 5b/t, 1h/b</t>
  </si>
  <si>
    <t>17/2 lh
 Học TA để: đổi cvc (có sdung TA trong cvc) (ch biết bao giờ, khi nào thấy khả năng TA oke thì đổi), dạy con
 Tgian học: 1h-1.5h/d
 Trc học khóa pam, có đến câu lạc bộ, chủ yếu tự sửa, từ năm 2018, có mua khóa onl mất 4tr nh ch học hết, pam, vidoe có sắn, k có gvien,,k thấy hiệu quả</t>
  </si>
  <si>
    <t>(cư shọc thôi ch biết bao giờ)
 K đạt được 
 Học TA để: du lịch, nch con, dự định cho con đi du học có thể sang thăm 
 Tgian học: 30m/d
 K học đâu</t>
  </si>
  <si>
    <t>(1-2 năm)
 K đạt được
 Học TA để: ptrien bản thân để có thể có nh cơ hội hơn trong cvc (htai cvc k dùng TA), du lịch , htai đang học đh mở- ngôn ngữ Anh nữa
 Tgian học: 30-45m/d</t>
  </si>
  <si>
    <t>```json
{
  "Occupational Group": "Students",
  "Position": "No clear",
  "Learning Purpose Group": "Study for the future (English is not used often in the job and only slows down progress slightly)"
}
```</t>
  </si>
  <si>
    <t>15/2 knm1
 31/1 qua tết học</t>
  </si>
  <si>
    <t>20/2 lh
 17/2 knm1</t>
  </si>
  <si>
    <t>3/2 knm2
 1/2 knm1</t>
  </si>
  <si>
    <t>1/2 lh
 Học TA để: cho việc học (trg yc đầu ra B5), cvc sau này (2-3 năm sau ra trg)
 Tgian học: 1-2h/d
 Học ở trg thôi</t>
  </si>
  <si>
    <t>18/12 đầu tuần sau mới bắt đầu được (kết nối qua zalo)
 Tgian học: 30m-1h/d
 có team 3-6ng cũng có ng dạy gtiep nch bình thường, mới bắt đầu 1 tuần, 1h/tuần, k mất phí
 học app vì bận đi làm về trễ, học theo kiểu TT thấy nnhàm chán</t>
  </si>
  <si>
    <t>3/2 lh lại nh ch xếp được lịch
 1/2 kllđ</t>
  </si>
  <si>
    <t>(2-3th)
 K đạt được k ah
 Học TA để: cvc sdung TA gtiep nh hơn trong tgian tới (htai chưa sdung TA gtiep), ptrien bản thân
 Tgian học: 1-2h/d 
 Mới đi học thêm, sau đó nghỉ tết ch học tiếp, khóa học gtiep, học gia sư 1:1, đã học được 2.5th, 1h/b, 
 muốn cải thiện pam, học từ vựng sao cho nhớ, nếu học với The Coach oke thì đki the Coach</t>
  </si>
  <si>
    <t>(4th)
 K đạt được k ah
 Học TA để: pvu cvc say khi ra trường (tháng 8 năm sau ), du lịch, trg yc 450 toeic (2kn)
 Tgian học: 2h/d
 Cách đây 1-2 năm học onl 1:1 Langmaster, khóa gtiep 6th, 2h/b, 3b/t, có hiệu quả với listening</t>
  </si>
  <si>
    <t>( 2 năm tới IELT 6.5)
 K đạt được k ah
 Học TA để: đỡ buồn, pvu cvc (tư vấn TA)
 Tgian học: 30m/d
 K học đâu</t>
  </si>
  <si>
    <t>1/3 lh
 28/2 gls</t>
  </si>
  <si>
    <t>(ch test xong thì có việc)
 22/2 lh
 20/2knm1</t>
  </si>
  <si>
    <t>( 3-6th)
 K đạt được: k ah
 Học TA để: viết email, làm chứng từ TA, muốn học ptrien bản thân
 Tgian học: 30m/d
 K học đâu</t>
  </si>
  <si>
    <t>27/12 lhlại k nghe máy
 26/12 lh lại xếp lịch b1 k nghe máy, nhắnn k tl
 25/12 lh
 23/12 knm3
 22/12 knm2
 11/12 knm1
 Học TA để: đi pvan đi nước ngoài (khi nào thấy oke thì đki đi) (pvan 2 lần rớt), đi Mỹ (có chị chồng ở bên đó)
 Tgian học: 1-2h/d
 Tự học (htai), trc học IELTS (khó quá bỏ), cách đây 6 năm)
 học app vì tiện lơi, đi học TT hải di chuyển k có tgian</t>
  </si>
  <si>
    <t>(6th-1 năm)
 K đạt được k ah
 Học TA để: du lịch, ptrien bản thân
 Tgian học: 30m-1h/d
 K học đâu</t>
  </si>
  <si>
    <t>5/3 lh</t>
  </si>
  <si>
    <t>5/12 lhTgian học:1h/d (5 ngày/tuần)
 Htai k học đâu, năm ngoái học 1:4, 1:1 (do bận quá nên học 2 khóa r ngưng), học 4 kĩ năng, 1 level học 3 tháng (6-7tr/level)</t>
  </si>
  <si>
    <t>Học TA để: nch với con,. ptrien bản thân
 Tgian học: 30m-1h/d
 K học đâu</t>
  </si>
  <si>
    <t>(1th) (được nghỉ đúng 1 tháng thôi, tháng sau quay lại học ở trg)
 K đạt được k ah
 Học TA để: cvc tốt, nch với bạn ng Pháp
 Tgian học: 3-4h/d
 K học đâu</t>
  </si>
  <si>
    <t>(cứ học thôi)
 K đạt được
 Học TA để: dạy TA ở TT TA (dự định thôi cũng k chắc chắn), ptrien bản thân
 Tgian học: 15-20m/d
 học onl, mua khóa học nh k có mentor</t>
  </si>
  <si>
    <t>3/1 knm1
 26/12 hẹn 4/1 bắt đầu học</t>
  </si>
  <si>
    <t>3/1 đang họp gls
 11/12 t1 học được</t>
  </si>
  <si>
    <t>( k biết bao giờ)
 K đạt được
 Học TA để: thỉnh thoảng có đoàn nước ngoài đến thăm cũng muón nch TA với họ nh bắt buộc , ptrien bản thân gtiep hàng ngày thôi, thích nữa 
 Tgian học: 30m-1h/d
 K học đâu</t>
  </si>
  <si>
    <t>hơn 
 K đạt được 
 Học TA để: pvu cvc 
 Tgian học: 30m/d
 K học đâu</t>
  </si>
  <si>
    <t>6/1 tắt máy ngang</t>
  </si>
  <si>
    <t>(6th-1y)
 K đạt được cũng có ah
 Học TA để: pvu cvc (lâu lâu có họp với nnn-sắp tới 3-4 có cuộc họp nnn), ptrien bản thân
 Tgian học: 10m/d-thời gian này cố gắng thì 30m/d
 K học đâu</t>
  </si>
  <si>
    <t>K đạt được 
 Học TA để: ptrien bản thân
 Tgian học: 30m/d
 K học</t>
  </si>
  <si>
    <t>28/2 lh</t>
  </si>
  <si>
    <t>7/3 knm1</t>
  </si>
  <si>
    <t>22/12 lh
 Tgian học:2h.d
 Htai học thêm TOEIC học lớp 20ng, kéo dài 4th, mới học hơn tháng, thấy hiệu quả, đầu ra 600+
 học 2kn</t>
  </si>
  <si>
    <t>lại xem học được chưa</t>
  </si>
  <si>
    <t>Tgian học: 4h/d
 K học đâu, có học vài app nhh k ai hỗ trợ, nên bị nản
 Học app vì k tiện đi lại, mất tgian đi lại</t>
  </si>
  <si>
    <t>(6th) 
 K đạt được k ah
 Học TA để: cvc tốt sau khi ra trường
 Tgian học: 1h/d
 học cách đây hơn 6th, ctr gtiep, 10ng/lớp, 1h/d,</t>
  </si>
  <si>
    <t>(ch biết bao giờ)
 K đạt được 
 Học TA để: ptrien bản thân
 Tgian học: 30m/d
 Học TT ILA, 4 năm trước, 10ng/lớp, 3th, hiệu quả,, gvnn</t>
  </si>
  <si>
    <t>6/3 lh</t>
  </si>
  <si>
    <t>18/12 lh
 Học TA để: kban, cơ hội trong cvc (tìm việc onl trên mạng-qua tết âm--80% muốn)
 Tgian học:: 1-1.5h/d
 Trc mua hack não, htai đang hhoj luôn
 k học đâu
 có tham khảo NativeX,, học app The Coach vì lh tgian</t>
  </si>
  <si>
    <t>(6th)
 K đạt được k ah
 Học TA để: du lịch, ptrien bản thân (có thể phục vụ cho tg lai liên quan đến cvc)
 Tgian học: 1h/d
 K học đâu</t>
  </si>
  <si>
    <t>(6th)
 K đạt được: k ah
 Học TA để: nch với bạn, du lịch
 Tgian học: 30m/d
 K học đâu</t>
  </si>
  <si>
    <t>Tgian học: tối thiểu 1h/d
 tgia cũng nh ctrinh học rồi: năm ngoái học ở TT học giao tiếp rồi dịch nghỉ học trong 6 hay 9 tháng k nhớ rõ (6ng/lớp), cô Hằng. ví dụ gtiep đơn thuần thì oke, chuyên sâu hơn thfi khó ch theo kịp
 thích shopping, 2 lần/tuần. thích đi du lịch: đã từng đi rất nhiều nước</t>
  </si>
  <si>
    <t>(ch có mục tiêu cụ thể)
 K đạt được 
 Học TA để: sống ở ÚC (tháng 7 năm nay)
 Tgian học: 1.5h/d
 K học đâu</t>
  </si>
  <si>
    <t>(1 năm)
 K đạt được k ah
 Học TA để: thăng chức (1 năm nữa)
 Tgian học: 15m.d
 K học đâu
 K có tgian nên muốn học app</t>
  </si>
  <si>
    <t>30/12 thứ 4 tuần sau gọi lại xếp lịch</t>
  </si>
  <si>
    <t>7/3 tháng 4 liên hệ lại xem tiện học ch</t>
  </si>
  <si>
    <t>17/2 đã nhắn qua zalo
 25/12 nhận tt HV đi du lịch, qua tết tây lh lại
 25/12 khách ấn máy bận
 22/12 kllđ</t>
  </si>
  <si>
    <t>30/12 knm1
 Học TA để: ptrien bản thân, nh cơ hội hơn trong tg lai
 Tgian học: 1-2h/d
 K học đâu, 2 năm trc có học IELTS</t>
  </si>
  <si>
    <t>26/1 lh
 25/1 knm2
 25/1 knm1</t>
  </si>
  <si>
    <t>(1 năm tới)
 K đạt được k ah
 Học TA để: ptrien bản thân, tg lai có thể muốn làm remote trao đổi TA
 Tgian học: 1h/d
 Hơn 1 năm trc học gtiep với GVNN, cấp app, học sau 1 tuần có 1:1 với GVNN, pass thì học tiếp level, Wall street English</t>
  </si>
  <si>
    <t>(3th)
 K đạt được: k ah
 Học TA để: muốn dạy TA kèm cấp 1 trong tương lai ( nếu sau 1 năm oke)
 Tgian học: 10m/d
 K học đâu:
 học tiếng Hoa được 1 tgian rồi</t>
  </si>
  <si>
    <t>(6th)
 K đạt được k ah
 Học TA để: tìm cvc mới lương cao, pvu cvc gtiep TA mỗi ngày
 Tgian học: 30m-1h/d
 Trc học IELTS (3 tháng) cách đây 1 năm, cũng được nói nh trong buổi học, nh viết nhiều, học TT, 6b/w, 3-7ng/lớp, cũng có hiệu quả</t>
  </si>
  <si>
    <t>K đạt được k ah
 Học TA để: thấy TA quan trọng, ptrien bản thân, pvu cvc (sắp tới đổi sang dạy bằng TA ở trg)
 Tgian học: 4h/d
 K học đâu</t>
  </si>
  <si>
    <t>```json
{
  "Occupational Group": "Education &amp; Training",
  "Position": "No clear",
  "Learning Purpose Group": "Study for the current"
}
```</t>
  </si>
  <si>
    <t>(ch biết bao giờ)
 K đạt được 
 Học TA để: bổ sung thêm hồ sơ làm đại CV (GV mầm non định hướng)
 Tgian học: 1h-2h/d
 Trc vài tháng học trong lớp nên chưa thấy đủ, ctr gtiep A1-A2, kéo dài 4.5th,, hocj nhớ nghỉ thì quên, 3b/t, 1.5h/b, lớp đông nên gvien hỏi câu nên lăpj lại các câu tlời, 4tr-6tr</t>
  </si>
  <si>
    <t>(6th)
 K đạt được k ah
 Học TA để:làm việc ở cty nước nngoài (htai đang tạm hoãn cvc cũ ) (tìm việc mới sớm thì tốt)
 Tgian học: 2h/d, 3ngày/t
 K hcọ đâu</t>
  </si>
  <si>
    <t>(5th)
 K đạt được: k ah
 Học TA để: cuối năm dùng TAGT (meeting zoom), du học ÚC (có thể, nếu cvc oke thì k đi), htai ở homestay có nnn nên cũng gtiep thường ngày
 Tgian học: 3-4h/d
 Htai học thêm gtiep, học được 1 tháng, thấy hiệu quả, 1.5h/b, lớp 5-10ng</t>
  </si>
  <si>
    <t>(6th)
 K đạt được k ah
 Học TA để: pvu cvc (đoànn nước ngoài đến 1 tháng 1 lần)
 Tgian học: 15-30m/d
 Thi xong B1 rồi
 Trc ôn để thi, chỉ ôn phần viết thôi</t>
  </si>
  <si>
    <t>4/3 lh</t>
  </si>
  <si>
    <t>(6th)
 K đạt được k ah
 Học TA để: đổi cvc lg cao, hơn (năm sau) du lịch
 Tgian học: 1h/w
 Htai học tiếng Trung-2-3tháng nữa xong (htai học tiếng TRung bận quá)</t>
  </si>
  <si>
    <t>(2th)
 K đạt được k ah
 Học TA để: kvban, pvu cvc (có khách du lịch Tây nhiều, hay tiếp xúc với khách)
 Tgian học: 1-2h/d
 K học đâu</t>
  </si>
  <si>
    <t>16/3 lh 
 11/3 knm1</t>
  </si>
  <si>
    <t>(1 năm)
 K đạt được k ah
 Học TA để: con học ở Mỹ để sang thăm con (ở khoảng 2 tuần hoặc vài tháng) (sang năm), dự định định cư nh chưa biết bao giờ 
 Tgian học: 1h/d
 K học đâu</t>
  </si>
  <si>
    <t>K đạt được 
 Học TA để: lg cao hơn, du lịch
 Tgian học: 30m-1h/d
 K học đâu</t>
  </si>
  <si>
    <t>(3th)
 K đạt được: k ah nh em muốn
 Học TA để: pvu việc học, cvc sau ra trg
 Tgian học: 2h/d
 K học đâu</t>
  </si>
  <si>
    <t>3/1 lh (hỗ trợ 3b)
 Học TA để: đi nước ngoài để học (Japan-dự kiến chứ có kế hoạch cụ thể)), có nh cơ hội hội trong cvc (sau này các trg ĐH cũng định hướng dạy giảng bằng TA (kế hoạch thôi chứ ch biết bao giờ)
 Tgian học: 1h/d
 K học đâu, trc học nh TT rồi, cách đây 6-7 năm</t>
  </si>
  <si>
    <t>(k có áp lực, cứ học thôi)
 Thời gian: 1h/d
 k học 
 mới thi toeic 570</t>
  </si>
  <si>
    <t>( ch biết bao giờ)
 K đạt được 
 Học TA để: thi IELTS (1-2 năm sau) (7.5)
 Tgian học: 30m/d
 Trc có học khoảng 2 năm trước, 6.0 speaking ielts</t>
  </si>
  <si>
    <t>( k có đặt mục tiêu)
 K đạt được 
 Học TA để: thích, ptrien bản thân, nch con
 Tgian học: 30m-1h/d
 K học đâu</t>
  </si>
  <si>
    <t>Tgian học:: 1h/d
 Htai đanng học ở TT, học IELTS, lớp đôngg ng, cam kết 6.5 thì thôi, học được 1 năm từ mất gốc. 30tr, 3b/w, thực ra cũng k hiệu quả lắm, em nghĩ học ít ng thì sẽ hiêu quả k, k được gitep nh, gtiep 3 câu hỏi với GV. cònm lại tự giao tiếp</t>
  </si>
  <si>
    <t>28/12 knm1
 Tgian học: 3-4h/d
 Tự học k học đâu
 Học app do k có tgian đi lại, chỉ đôngj được tgian, ở TT hay kéo dài ctr</t>
  </si>
  <si>
    <t>11/1 lh</t>
  </si>
  <si>
    <t>13/3 lh</t>
  </si>
  <si>
    <t>(ch biết bao giờ)
 K đạt được 
 Học TA để: cvc sau khi ra trường, trg yc đầu ra 750 4 kĩ năng
 Tgian học: 30m/d
 K học đâu</t>
  </si>
  <si>
    <t>Học TA để: gtiep TA trong công việc (lquan tàu biển/cs hàng ngày) (60%)
 Tgian học:: 30m/d
 K học đâu
 học app và k học ctr chuyên sâu vì ễ học</t>
  </si>
  <si>
    <t>đã kết nối zalo cài hẹn 26/3 liên hệ lại xếp lịch
 13/3 2 tuần sau kết nối lại</t>
  </si>
  <si>
    <t>26/1 đã kết nối qua zalo
 25/1 knm1</t>
  </si>
  <si>
    <t>(2-3th)
 K đạt được k ah
 Học TA để: gtiep kh ít lắm, ptrien bản thân (htai dùng tiếng Trung nhiều hơn)
 Tgian học: 20-30m/d
  K học đâu</t>
  </si>
  <si>
    <t>(6th
 K đạt được k ah
 Học TA để: gtiep đồng nghiệp (sắp tới muốn gtiep nh hơn, thg thì chat nh hơn)
 Tgian học: 15m/d
 Trc học Worldstreet English, ctr gtiep, onl, 5ng/ớp,, bận nên bỏ , học được 3-4th, kéo dài 9th, 1h/b</t>
  </si>
  <si>
    <t>Học TA để: gtiep KH (ít lắm), ptrien bản thân
 Tgian học: 15m-30m/d
 cũng học lớp gần nhà, nh trình độ thấp k phù hợp, cô giáo gần nhà,, nên nghỉ</t>
  </si>
  <si>
    <t>(6th)
 K đạt được k ah
 Học TA để: muốn đổi cty nn làm việc (6 th tới -còn tùy thuộc vào trình độ TA ntn)
 Tgian học: 1h/d
 K học đâu</t>
  </si>
  <si>
    <t>12/1 knm1</t>
  </si>
  <si>
    <t>( 3th)
 K đạt được k ah
 Học TA để: ptrien bản thân, muốn thi toeic (2kn), ielts (cơ quan cũng yc)
 Tgian học: 1h/d
 htai k học đâu</t>
  </si>
  <si>
    <t>(6th)
 K đạt được k ah
 Học TA để: đọc tài liệu TA (thích nghiên cứu), pvu cvc (mt khách sạn, thi thoảng gặp khách nước ngoài)
 Tgian học: 1h/d
 Trc học TA doanh nghiệp được hơn 1 năm rồi, GVNN</t>
  </si>
  <si>
    <t>(vài tháng tới)
 K đạt được: 
 Học TA để: cvc có gtiep TA (gần như 100%) đọc nữa, vị trí mới 
 Tgian học: 30m/d
 K học đâu</t>
  </si>
  <si>
    <t>(3th)
 K đạt được: k ah
 Học TA để: ptrien bản thân
 Tgian học:: 1h/d 
 K học đâu</t>
  </si>
  <si>
    <t>30/1 knm2
 29/1 knm1</t>
  </si>
  <si>
    <t>(6th-1 nămm)
 K đạt được k ah
 Học TA để: thi PTE (tự muốn, 3 tháng nữa)
 Tgian học: 2h/d
 Khọc đâu</t>
  </si>
  <si>
    <t>(6th) - k ah
 cách đây 6th có học thêm 1:1, kéo dài 6th, ctr gtiep , học ở TT, 1-1.5h/b, 2b/w, học cũng thấy hiệu quả nh ch gtiep được quá nhiều , k có btvn , theo chủ đề mỗi buổi 1 chủ đề, k luyện tập ở nhà, đến buổi vào học thôi, chủ yếu nghe ở nhà thôi, mentor VN sau đó cũng học cùng gv Phi, 100-150k/b</t>
  </si>
  <si>
    <t>(2th)
 K đạt được cũng ah
 Học TA để: pvu cvc gtiep KH, đổi cvc
 Tgian học: 2h/d
 K học đâu</t>
  </si>
  <si>
    <t>laij xếp lịch b2
 15/2 hẹn 19/2 20h15
 27/1 muốn qua tết, hẹn qua tết hỗ trợ
 Chi - was a bank - tiếng anh giúp tôi trong công việc. nó giúp tôi giao tiếp với mng, hy vọng app hỗ trợ mình
 8 years
 yêu công việc nhưng muốn chuyển công ty, vì đã làm khá lâu. Chưa có định hướng thời gian cụ thể
 không dùng tiếng anh trong công việc, hy vọng có thể dùng trong việc mới, có việc mới trong ngân hàng quốc tế. 
 Trước đây tham gia nhiều lớp tiếng anh, không tự tin nên khả năng tiếng anh. 
 Muốn cải thiện khả năng giao tiếp tiếng anh tốt, lưu loát hơn, tự tin hơn
 not too much: sometimes dùng vài phần mềm, nghĩ là nhiều ngày không học. 15mins.</t>
  </si>
  <si>
    <t>3/1 sang tuần liên hệ lại xem học được ch, htai bận</t>
  </si>
  <si>
    <t>(3th)
 K đạt được chị cũng k biết nữa
 Học TA để: gtiep TA trong cvc (họp với sếp bằng TA cũng gtiep hằng ngày)
 Tgian học: 2h/d
 K học đâu vì k cố tgian
 khó khăn nghe sếp nói, vốn từ ít</t>
  </si>
  <si>
    <t>12/1 knm1
 Tgian học: 30m/d
 K học đâu
 KK phản xạ, bí cách diễndạt, 
 Học app vì k có tgian đi ra ngoài</t>
  </si>
  <si>
    <t>( từ giờ đến cuối năm)
 K đạt được k ah
 Học TA để: pvu cvc (công tác it, đọc tài liệu , hội thỏa ít, thi IELTS (cuối năm dự kiến)
 Tgian học: 1h.d
 Trc học rồi ielts cách đây 3 năm</t>
  </si>
  <si>
    <t>(3-6th) tại sắp tới đi du lịch bên Mỹ (3th)-kah
 thời gian: 30m-1h/d
 k học</t>
  </si>
  <si>
    <t>(4th)
 K đạt được k ah
 Học TA để: xem vid TA, pvu cvc (k gtiep, nếu có TA thì tăng lương)
 Tgian học: 2h/d
 K hcọ đâu</t>
  </si>
  <si>
    <t>23/1 chị đang bận, k nghe máy được
 23/1 knm
 19/1 knm
 18/1 knm
 16/1 mtđv (đã liên hệ lại bảo kban zalo nh ch thấy)
 11/1 đã lh lại xếp lịch do hôm trc mtđv
 9/1 lh</t>
  </si>
  <si>
    <t>(1 năm)
 K đạt được k ah
 Học TA để: cố bạn nnn nên muốn gtiep, ptrien bản thân
 Tgian học: 1h/d
 hồi đại học học thêm thi toeic (2 kĩ nnăg), học TT. onl, lớp 20ng/lớp , ctr kéo dài 3th</t>
  </si>
  <si>
    <t>```json
{
  "Occupational Group": "No clear",
  "Position": "Intern (0-1 year)",
  "Learning Purpose Group": "Study for the future (English does not directly impact job performance, and the goal is more about social interaction)"
}
```</t>
  </si>
  <si>
    <t>6/1 đang đợi kban zalo
 Tgian học:1h/d
 Trc học 1:1 khoảng 4th, khó này gtiep nh 3 th dầu hộc khóa pam rồi nh chán nên k muốn học (dạy pam, ngữ pháp)</t>
  </si>
  <si>
    <t>(6th-1năm) 
 Thời gian: 30m/d 
 Trc có học gtiep cban (học được 20buổi), lúc đó chỉ học trên lớp thôi, về nhà k ôn tập, cảm nhận thấy hiệu quả), học 4-5ng/lớp, 1h/b, 3b/t, nói được 20p/ng</t>
  </si>
  <si>
    <t>20/2 lh
 15/2 knm1
 26/1 qua tết học được
 K đạt được: k ah
 Học TA để: du lịch ptrienn bản tahan
 Tgian học: 30m/d
 K học đâu</t>
  </si>
  <si>
    <t>(2 năm) - k ah
 Thời gianl 30-40m/d
 K học đâu</t>
  </si>
  <si>
    <t>11/1 gọi lại khacsh ấn từ chối
 9/1 ch kban zalo, ch cf được có tgai đuọc theo lịch đã sx k</t>
  </si>
  <si>
    <t>(2 năm)-k ah
 K học đâu</t>
  </si>
  <si>
    <t>nhận tt khi nào học được thì nhắn lai
 gần cuối A2
 c Ngọc-33t-HN-marketing of exhibition (7ys)
 Học TA: dạy con
 Thời gian: 30m/d
 K học đâu</t>
  </si>
  <si>
    <t>```json
{
  "Occupational Group": "Marketing &amp; Communication",
  "Position": "Senior (&gt;5 years)",
  "Learning Purpose Group": "Study for the future (English does not directly impact job performance, and the goal is more about social interaction)."
}
```</t>
  </si>
  <si>
    <t>(3th)
 K đạt được k ah
 Học TA để: sếp nnn nên gtiep với sếp (thỉnh thoảng gặp), check mail TA 
 Tgian học: 45m/d
 K học đâu</t>
  </si>
  <si>
    <t>27/2 lh
 số 12 buổi
 Học TA để: thi toeic (2 kĩ năng đọc nghe) (6th sau-mình muốn), ptrien bản thân, đọc sách TA
 Tgian học: 30m-1h/d
 3 tháng trc học TT, học gtiep cban, kéo dài 3th, cũng thấy hiệu quả, 3b/tuần, 1.5h/d,</t>
  </si>
  <si>
    <t>(3th)
 K đạt được k ah
 Học TA để: cvc tốt hơn (trong năm nay-muốn có cvc sdung TA nh ngại pvan, nh k gấp),, du lịch 
 Tgian học: 1h-2h/d
 Trc học TT, cách đây 2-3 năm, WallStreet,học có hiệu quả, học hết ctr đó, nh lúc đó bận, học tới level 16/20</t>
  </si>
  <si>
    <t>( bao lâu cũng được)
 Thời gian: 1 ngày làm 8 tiếng, 1h/d
 K học đâu 
 Thây kk nghe nói</t>
  </si>
  <si>
    <t>mới học được
 16/4 nhắn lại tháng này k tiện, 18/5 mới tiện
 8/4 đã kết nối zalo
 8.4 thứ 5 tuần này báo lại học được k vì htai k biét</t>
  </si>
  <si>
    <t>(sớm thì tốt-5-6th)
 K đạt được k ah
 Học TA để: pvu cvc (đọc tìa liệu TA hợp đồng), nh k sdung TAGT nhiều
 Tgian học: 30m-1h/d
 K học đâu
 năm 1995 thi bằng đạt C</t>
  </si>
  <si>
    <t>(3-4th)
 K đạt được k ah
 Học TA để: tìm cvc mới ( năm sau) (định cư-pvan xong hết rồi chỉ chờ thôi) (ÚC)
 Tgian học:1h/d
 Anh ngữ Ms. Hoa, ctr gtiep, kéo dài 2th, học cũng k thấy hiệu quả, 1.5h/d, 2b/t</t>
  </si>
  <si>
    <t>(3th)
 K đạt được k ah
 Học TA để; du lịch (3-4 lần/năm), dạycon (lớp 6)
 Tgian học: 30m/d 
 K học đâu</t>
  </si>
  <si>
    <t>(6th)
 K đạt được k ah
 Học TA để: cpvu cvc (báo cáo, gtiep sếp k nhiều lắm), ptrien bản thân
 Tgian học: 1h/d
 Cty học 1.5h/d, 6ng/lớp, cũng gtiep , mới học được hơn tháng</t>
  </si>
  <si>
    <t>( 1-2th)-k ah
 15m-1h/d 
 cách đây 3 năm có học ở TT (2 kn)., gần 600 toeic., gần 20ng/lớp. 2-3b/w</t>
  </si>
  <si>
    <t>-cuối năm nay hoặc đầu năm sau
 1h/d
 cách đây 3 năm học VUS học ngữ pháp nhiều hơn, k chuyên quá nhiều về gtiep, chi phí học k biết vì ba mẹ đóng</t>
  </si>
  <si>
    <t>(3th)
 Thời gian: 1h/d
 Htaii k học đâu, cách đây 3-4 năm học toeic (2 kĩ năng)</t>
  </si>
  <si>
    <t>18/1 lh
 Học TA để: có khóa học training với ql (GVNN) (đang ưnngs tuyển để ttgia) (60 bạn thì chọn 10 bạn-vào giảng viênn nội bộ) (quý 2 năm nay tgia) (tập trung gtiep)
 Tgian học: qh/d
 Có tham gia lớp TOEIC (học được 2 tháng, 1 tháng ôn đề, học thầy là bạn học của HV luôn,</t>
  </si>
  <si>
    <t>(1y)-k ah nh muốn
 k học đâu</t>
  </si>
  <si>
    <t>(hết năm nay)
 Thời gian: 1-2h/d 
 Học ở English House cũng hơn 40tr, khóa 9th, học được 3th, ctr gtiep, 3ng/lớp, nh nói cơ bản k lquan đến cvc</t>
  </si>
  <si>
    <t>(2th)
 Thời gian: 30m/d
 Cách đây học onl, 2 th, 3b/w, 1h/d, ctr k được luyện tập nói nh</t>
  </si>
  <si>
    <t>(k biết bao giờ)
 K đạt được: 
 Học TA để: tháng tới đi Cana 
 Tgian học: 1-2h/d (bắt đầu từ tháng 5)
 K học đâu</t>
  </si>
  <si>
    <t>(6th-1 năm)
 học TA để: pvu cvc (k gtiep nh - chắc chắn tg laii gtiep - do trình độ TA thấp nên ch giao nhiệm vụ nh cái lqua TA)
 TGian: 1h/d
 htai đki học onl- mới đang theo 1 tuần- học pre ielts - có video hướng dẫn nh cũng có 1 vài buổi mentor hướng dẫn cho hv</t>
  </si>
  <si>
    <t>(6th)
 K đạt được k ah
 Học TA để: muốn xin việc mới (tháng 5 xin việc mới) (cvc k sdung TAGT)
 Tgian học: 3-4h/d
 K học đâu</t>
  </si>
  <si>
    <t>(6th)-nếu k đat được thì sẽ k có nh cơ hội nh dự án trong cvc
 trước thi toeic 400 
 2h/d 
 vừa đki 1:1 GV Phi, học TT , học được 3b rồi. 2b/t, 30m/b, 20b/khóa, 80k/b,</t>
  </si>
  <si>
    <t>(trong năm nay)-k ah
 Thời gian: 30m-1h/d
 K hcọ đâu</t>
  </si>
  <si>
    <t>(6th)
 K đạt được k ah
 Học TA để: vị trí tốt hơn (chuẩn bị tương lai), du học (ch biết bao giờ, ở đâu(
 Tgian học: 30m-1h/d
 K học đâu</t>
  </si>
  <si>
    <t>(trong năm nay) - k ah 
 dành được 2-3h/w
 htai đang học thêm 1 TT, 3-4th, ctr về gtiep cvc, học 1:1 , 1b/w, thời gian tùy mình đăng kí 30p/2h trong 1b, htai đang đăng kí 60p/b, học GVNN, thấy cũng hiệu 
 hỏi chi phí nh k tloi</t>
  </si>
  <si>
    <t>25/1 HV hẹn trao đổi qua zalo</t>
  </si>
  <si>
    <t>Học TA để: mong mỏi nói được TA (du lịch, sân bay), cvc sắp tới có đối tác nước nngoài (giữa hoặc cuối 2024-cần gtiep)
 Tgian học:1h/d
 Mới tới TT học 3 tháng, nhưng nghỉ rồi (kéo dài 3th), lớp 5-7ng, học cũng có hiệu quả, 2b/w</t>
  </si>
  <si>
    <t>(1 năm)-kah
 1h.d 
 Htai học văn bằng 2 nữa (quản trị kinh doanh), đh Hoa Sen, 3.5 năm
 htai học IELTS FIGHTER, học được 6th rồi, kéo dài 6th-1n, 2b/w, 2h/b, 15p, 30tr/6th</t>
  </si>
  <si>
    <t>25/1 nhắn lại qua zalo</t>
  </si>
  <si>
    <t>Học TA để: cơ hội để hợp tác đối tác nước ngoài, ptrien bản thân
 Tgian học: 1-2h/d
 Mới bắt đâug học từ cuối t11, TAGT, thấy cũng hiệu quả,</t>
  </si>
  <si>
    <t>15/2 lh
 25/1 giữa T2 gọi lại</t>
  </si>
  <si>
    <t>(3-4th)
 K đạt được: k thi được
 Học TA để: bằng TA di học nước ngoài (ÚC), giờ htai đang học thạc sĩ thiên về IT (cuối năm nay) (IELTS 5.5-6), tháng 8 đi thi
 Tgian học: 1h/d
 3 năm trước học IELTS ở TT YOLA, lớp hơnn 10ng, 2b/t, 2h/b, học gần 2 năm, thi đầu vào 3.0, sau đó thì đạt 4.5-5.0, 6tr/khóa, tổng &gt;20tr</t>
  </si>
  <si>
    <t>```json
{
  "Occupational Group": "IT",
  "Position": "Student",
  "Learning Purpose Group": "Study for the future (English is not used often in the job and only slows down progress slightly)"
}
```</t>
  </si>
  <si>
    <t>(1 năm)
 K đạt được k ah
 Học TA để: ptrien cvc (học văn bằng VSTEP-B1/B2) (6-7tháng nữa), gtiep nnn (2-3 lần /tuần)
 Tgian học: 30m-1h/d
 K học đâu</t>
  </si>
  <si>
    <t>có liên hệ lại qua zalo và CC nh knm
 B1
 c Linh -làm ở bộ phận cskh (gtiep nnn mỗi ngày)-BEAT COLOR Com (cty về dvu chinhr sửa ảnh bds)
 học ta pvu cvc 
 1h/</t>
  </si>
  <si>
    <t>```json
{
  "Occupational Group": "Real Estate",
  "Position": "No clear",
  "Learning Purpose Group": "Study for the current"
}
```</t>
  </si>
  <si>
    <t>lại rồi 
 3/6 lh 
 28/5 lh
 7/5 tháng 6 học được, htai đang học ctr khác chỗ ng quen</t>
  </si>
  <si>
    <t>(ch biết bao giờ)
 30m/d
 k học đâu</t>
  </si>
  <si>
    <t>(6th)- k ah
 30m/d 
 k học đâu</t>
  </si>
  <si>
    <t>(k có tgian rõ ràng nh hy vọng trong năm nay-k ah)
 thời gian: &lt;2h/d
 học đh có học ta luyện thi toeic (thi được 510- 2 năm trc), 15-20ng/lớp, 3b/w, 1,5h/d, kéo dài 7th, 13tr</t>
  </si>
  <si>
    <t>(muốn trong năm) - k ah
 Thời gian: 30m-1h/d
 htai học IELTS FIGHTER (buổi trc hỏi thì bảo k học đâu, nay gọi thì bảo tý nữa có phần thi speaking ielts ở Ms Hoa</t>
  </si>
  <si>
    <t>7.5 knm1</t>
  </si>
  <si>
    <t>25/4 gls (chiều gọi oke)</t>
  </si>
  <si>
    <t>( 1 năm nữa)- k ah
 30m/d 
 k học đâu</t>
  </si>
  <si>
    <t>(7th sau)-k ah
 Thời gian: 15-20m/d
 Trc học elsa, doulingo
 có học TT Việt Mỹ-ielts-</t>
  </si>
  <si>
    <t>(4-5th)-kah
 trc 4 năm có học thêm TA, học onl, học theo video thôi tự học thôi, 1 tháng 1 lần zoom mà lớp cũng đông. 1 khóa gần 4tr, trong 6th. k hiệu quả 
 1-2h/d</t>
  </si>
  <si>
    <t>(1-2th)-k ah-nh muốn 
 30m/d 
 tự học thấy tự do, nh k có ng sửa</t>
  </si>
  <si>
    <t>31/5 tối phản hồi lại, vì giờ đang k ở nhà ch trao đổi được với con 
 24/5 đã nhắn zalo 
 10.5 con học, tháng 6 mới học được
 7.5 con lớp 6 học, hỏi xem con có học k</t>
  </si>
  <si>
    <t>(6th-kah)
 tối thiểu 1h/d 
 thích du lịch 1-2 lần/ năm
 k học đâu</t>
  </si>
  <si>
    <t>(hết năm nay)- k ah
 30m-1h/d 
 học app vì k có tgian, htai cũng học doulingo</t>
  </si>
  <si>
    <t>(2-3th)-k ah
 30m-1h/d
 k học đâu</t>
  </si>
  <si>
    <t>(2th)
 K đạt được k ah
 Học TA để: pvu cvc (gtiep 80%)
 Tgian học: 30m-1h/d 
 k học đâu
 8/3 lh</t>
  </si>
  <si>
    <t>(2 năm)
 K đạt được k ah
 Học TA để: ptrien bản thân, du lịch, dạy con
 Tgian học: 30m-1h/d 
 K học đâu</t>
  </si>
  <si>
    <t>( hy vọng 3th-6th)
 tối thiểu 30m.d 
 tự học, k học đâu</t>
  </si>
  <si>
    <t>(3th)-k ah 
 30m/d
 học app vì chỉ cần gtiep thôi, có mt để nói chuyện nhiều hơn</t>
  </si>
  <si>
    <t>nh đang mất niềm tin (1 năm)-k ah
 Htai đang học Wallstreet, online, htai đang ngưng do bận, 2b/w, học 2 kĩ năng nghe nói, cũng có hiệu quả, tuần này bắt đầu học lại, học với mentor VN, buổi ngoại khóa là nnn</t>
  </si>
  <si>
    <t>( k rõ bao giừo)
 thời gian: 30m-1h/d
 trc đây 5 năm học ở New York schoool, cho ng lớn tuổi, 8th, 1.5h/b, 12ng/lớp, k có thực hành , lúc học thấy hiệu quả</t>
  </si>
  <si>
    <t>(sớm thì tốt- nh ch biết bao giờ)
 thời gian học: 2h/d
 k học đâu</t>
  </si>
  <si>
    <t>Học TA để: nếu có thể sẽ làm cty nước ngoài cuộc pvan gần đây 1 tháng sau (giữa t3) (LÀM THÊM THÔI)
 Tgian học: 2h/d
 Trc học workshop (1 năm trc)-k hiệu quả-lớp đông nên thế, cũng có thể do khả năng, lớp &gt;10ng, ctr IELTS-học 1-2 th,-phí 8-10tr langmaster (gần 1 năm trc)-theo được 6th-học 1:1 , ctr gtiep -&gt;20tr</t>
  </si>
  <si>
    <t>29/1 lh
 Tgian học: 1h/d
 Trc học mấy lớp, nh do lớp đông, GV thay đổi liên tục, bận nữa nên bỏ. Khóa gần đây là AROMA, học gtiep, kéo dài 3 tháng, nh chỉ học 1 tháng nghỉ do k tiếp thu (do đổi GV ), phí 10tr, 2bb/tuần, 1.5h/b, nghỉ được mấy tháng nay rồi</t>
  </si>
  <si>
    <t>( 6-8th-k ah)
 tối đa 1h.d 
 3 năm trước học TT, nh theo được 1 th nghỉ do k sx được tgian, học 180k/tháng, đóng tiền theo tháng, 2b./w, 1.5-2h/d, 10-20ng/lớp</t>
  </si>
  <si>
    <t>26/2 lh</t>
  </si>
  <si>
    <t>( sớm thì tốt) 
 1h.d (tối đa) 
 k học đâu</t>
  </si>
  <si>
    <t>(1 năm- k ah)
 30m-1h/d
 trước học về khóa phát âm , kéo dài 6th, 3b/w, 1.5h/d, khoảng 6-7ng, học thấy hiệu quả</t>
  </si>
  <si>
    <t>(6th)
 K đạt được k ah
 Học TA để: tìm cvc lg cao, (1-2 năm nữa) du lịch
 Tgian học: 1h/d
 Htai học TT 10X, học off, học được mấy tháng rồi, đăng kí ở đấy 1 năm, , tổng khóa hơn 30tr, mới hoàn thành 1/2 phí, htai đang đình chỉ do bận, 4-5ng/lớp, học thấy hiệu quả, hết tháng 4 sẽ bắt học</t>
  </si>
  <si>
    <t>(từ đến cuối năm)-k ah
 30m/d
 k học đâu</t>
  </si>
  <si>
    <t>(1 năm)
 K đạt được k ah nhiều
 Học TA để: gtiep nnn (20-30%), chuyển qua mt nn (1 năm sau nếu được)
 Tgian học: 30m-1h/d
 K học đâu
 Trc học xong thi toeic 600 (đọc, nghe)</t>
  </si>
  <si>
    <t>23/5 tháng 6 học được 
 22/5 knm2 
 21/5 knm1 
 16/5 hv bảo k nhớ có dùng k, để về ktra lại báo lại sau</t>
  </si>
  <si>
    <t>( 6ht) 
 đã từng hỏi ctr học thêm (Hội đồng Anh-học off, nh anh muốn học onl)
 30m/p
 k học đâu</t>
  </si>
  <si>
    <t>học lại được r nh ch biết ngày nào, có gì tự nhắn lại zalo (đã kết nối zalo) 
 23/5 nhận tt t6 chắc học được 
 16.5 đã kết nối zalo, htai đang đi sg, mấy hôm nữa 
 16/5 gls đang chạy xe</t>
  </si>
  <si>
    <t>( 1 năm-k ah)
 30m/d 
 anh là tín đồ của anh Hiệp, có mua hack não
 trc học TT 3th, 1.5h/b, 3b/w, 20-30ng/lớp, k được luyện nói nhiều, 
 cí thi đậu B1 (VSTEP),</t>
  </si>
  <si>
    <t>(5-6th)-k ah
 30m/d
 k học đâu</t>
  </si>
  <si>
    <t>lại
 10/4 đầu tháng 5 liên hệ lại xem học được ch</t>
  </si>
  <si>
    <t>(6th)
 K đạt được k ah
 Học TA để: gtiep KH (sự kiến-thỉnh thoảng) (k bắt buộc nh chị muốn, t6 này đi du lịch nn
 Tgian học: 1h-1.5h/d
 Htai học 1:1, học được mấy tháng nay, 3b/t, 45p/b, , ctr kéo dài 2-3th, hơn 30b, gvvn, hiệu quả</t>
  </si>
  <si>
    <t>(2th) - k ah
 K học đâu</t>
  </si>
  <si>
    <t>(sớm thì tốt 
 htai đang tự học theo 1 ctr , thấy cũng oke cải thiện nhiều (vì luyện phát âm phản xạ tốt, học theo cụm)
 30m/d</t>
  </si>
  <si>
    <t>(6th)
 Thời gian học: 1h/d 
 K học đâu</t>
  </si>
  <si>
    <t>(9th)-k ah
 Thời gian: 30m-1h/d
 k học đâu</t>
  </si>
  <si>
    <t>(1 năm)- k ah
 htai chăm con nhỏ, khoảng 30m-1h/d 
 k học đâu</t>
  </si>
  <si>
    <t>(6th-1 năm)- k ah
 1-2h/d 
 cách đây 5-6 năm học VUS, cũng thấy hiệu quả (offline)- khoảng 15ng, 3b/w (1b gvnn), 3h/b, 1.8tr/tháng</t>
  </si>
  <si>
    <t>(2th)
 K đạt được: k ah 
 Học TA để: gtiep TA mỗi ngày trong cvc
 Tgian học:: 30m/d
 K học đâu</t>
  </si>
  <si>
    <t>xếp lịch b7 
 17/4 lh push-&gt; chưa kb zl -&gt; đổi lịch-&gt; chưa biết 6b
 G: không tự tin khi nói ta nên học thêm
 T: không rõ về thời gian -&gt; try by best -&gt; k học mỗi ngày
 N3A2 bận</t>
  </si>
  <si>
    <t>(sớm thì tốt)
 K đạt được 
 Học TA để: pvu cvc (khó khăn trong việc giải thích)
 Tgian học: 30m/d
 K học đâu
 học app the coach vì k có tgian</t>
  </si>
  <si>
    <t>(3th-k ah)
 30m/d 
 k học đâu
 chị muốn biết được nh cụm từ để gtiep</t>
  </si>
  <si>
    <t>( ch biết bao giờ)
 45p-1h/d
 t10 năm ngoái học ở TT, htai đang bảo lưu (được 3-4 tháng rồi), 2b/w, 2h/h, gtiep với gvnn, 12ng/lớp</t>
  </si>
  <si>
    <t>(k rõ)
 Thời gian: 1h
 K học đâu</t>
  </si>
  <si>
    <t>bay )-đã thi PTE (pass rồi 5.0 IELTS thi từ năm ngoái)
 Mục tieu: gtiep cban trc (2th) sau đó linh hoạt (6-8-10th)-k ah
 Thời gian: 30m/d 
 Trc học PTE ở TT 3h/b, ngyaf nào cũng học , học 1:1, &gt;50tr, học theo mẹo có câu hỏi</t>
  </si>
  <si>
    <t>đã liên hệ lại
 8/4 tháng 5 học được</t>
  </si>
  <si>
    <t>( 6th-k ah )</t>
  </si>
  <si>
    <t>(3th)-k ah
 2h/d
 tự học chủ yếu vì k có tgian, cvc nhiều</t>
  </si>
  <si>
    <t>(6th - k ah)
 1-2h/d 
 từng thi toeic 750 ( 2kn) thi 2 năm trước
 k học đâu</t>
  </si>
  <si>
    <t>(3-4th)
 K đạt được cũng có thể ah
 Học TA để: tìm việc mới, pvu cvc gtiep TA
 Tgian học: 3h/d
 Trc học thêm onl 1:1, 3th trước, chỉ học gtiep thôi, học 3th, cũng có hiệu quả</t>
  </si>
  <si>
    <t>( cứ học thôi k có tgian cụ thể)
 học cả doulingo 
 30m/d (tgian tối đa)
 k học đau</t>
  </si>
  <si>
    <t>(3th-k ah)
 2h/d 
 k học đâu</t>
  </si>
  <si>
    <t>( k biết bao giờ)
 k đi làm thêm, chỉ học thôi</t>
  </si>
  <si>
    <t>Học TA để: pvu cvc gtiep sếp ng Tây Ban Nha
 Tgian học: 1h/d
 Đang học tiếng Trung, học trc Tết, được 2th</t>
  </si>
  <si>
    <t>(bao lâu cũng được)
 30m.d 
 trc có dung elsa, htai sdung doulingo 
 k học thêm đâu</t>
  </si>
  <si>
    <t>B1 (6th-k ah)
 tối đa 1h.d 
 2020 có học Ms Hoa, học toeic, lớp &gt;10ng, k hiệu quả, &gt;10tr/ 4 khóa/2th 1 khóa , 2b.w, 1.5h/b
 htai học tiếng Triung vào t2, t5</t>
  </si>
  <si>
    <t>(trc khi ra trường-1 năm nữa ra trg)
 K đạt được k ah
 Học TA để: kban, tìm việc sau khi ra trường, IELTS (7.5)
 Tgian học:: 30m/d
 Htai học TT IELTS, TT SunUni, học 4 kĩ năng, học được hơn 1 năm rồi. học thấy hiệu quả 1 chút, 2b/t, 2h/b, k được luyện khóa &gt;30tr</t>
  </si>
  <si>
    <t>( 1 năm)- k ah 
 1h/d 
 cũng học TT, gia sư svien hoặc gvien, học khủng khiếp nhiều lần</t>
  </si>
  <si>
    <t>(cuối năm nay)
 K đạt được: k ah
 Học TA để: nhiều cơ hôi trong công việc
 Tgian học: 1h/d
 Trc học ở cô giáo onl 1:1, ctr gtiep (6th)</t>
  </si>
  <si>
    <t>(hết năm nay)
 K đạt được k ah
 Học TA để: pvu cvc (viết mail thôi), ptrien bản thân
 Tgian học: 30m-1h/d
 K học đâu</t>
  </si>
  <si>
    <t>(k biết bao giờ)
 1h/d
 htai đang học TT toeic master, mới đki khoảng vài tuần nữa mới học, 2b/w, 1.5h/b, ctr kéo dài 6th, 9tr</t>
  </si>
  <si>
    <t>(k vội)
 K đạt được
 Học TA để: nch với con, du lịch
 Tgian học: 30m/d
 Học 1:1 với cô giáo 2b/t, 1h/b, lớp dạy gtiep, học được 6-7th rồi, khóa đầu tập trung ngữ pháp, khóa 2 đang theo chủ đề, thấy hiệu quả, vẫn theo tiếp trong tgian tới</t>
  </si>
  <si>
    <t>(3-6th)
 K đạt được k ah (nh em muốn)
 Học TA để: pvu cvc sau khi ra trg (liên quan marketing, phân tích dữ liệu)
 Tgian học: 3-4h/d
 K học đâu</t>
  </si>
  <si>
    <t>(trong năm nay)
 K đạt được k ah
 Học TA để: pvu cvc sau này trường
 Tgian học: 30m/d
 Htai học gtiep, 3b/w, 4ng/lớp, học 6th rồi.</t>
  </si>
  <si>
    <t>(6-9th)
 K đạt được k ah
 Học TA để: trao đổi sếp (thường xuyên) (ng ÚC)
 Tgian học: 30-45m/d
 Trc học ở TT, năm 2020, lớp gtiep, 15-16ng/lớp, 1.5h/b, 3b/t</t>
  </si>
  <si>
    <t>trong năm nay- k ah
 Thời gian: 15-30m/d
 K học đâu</t>
  </si>
  <si>
    <t>(6-7th)
 K đạt được k ah
 Học TA để: thi toeic ( năm sau thi, &gt;700) (2 kĩ năng)
 Tgian học: 1h/d
 k học đâu ( tự học tthì k có ng luyện tập cùng)</t>
  </si>
  <si>
    <t>28/5 giữa tháng 6 mới học được</t>
  </si>
  <si>
    <t>(cuối năm)
 K đạt được k ah
 Học TA để: pvu cvc (gtiep nnn)
 Tgian học: 1h/d
 K học đâu</t>
  </si>
  <si>
    <t>( sớm thì tốt nh ch biết bao giờ)
 K đạt được k ah
 Học TA để: trao đổi đối tác
 Tgian học: 30m/d
 K hoc đâu</t>
  </si>
  <si>
    <t>Thời gian: 30m/d
 Htai học cả ELSA (khóa IELTS 6.0)</t>
  </si>
  <si>
    <t>(7-8th)
 K đạt được k ah
 Học TA để: pvu cvc (k nhiều, chủ yếu dịch và mail), ptrie bản thân
 Tgian học: 1h/d
 K học đâu</t>
  </si>
  <si>
    <t>(1 năm)
 K đạt được: k ah
 Học TA để: pvu cvc (đọc hiểu tài liệu thôi k nói), sau này định làm remote (gtiep TA-1-2 năm nữa)
 Tgian học: 30m/d
 K học đâu</t>
  </si>
  <si>
    <t>(3th)
 K học đâu</t>
  </si>
  <si>
    <t>(1 năm)
 K đạt được k ah
 Học TA để: ptrien bản thân
 Tgian học: 20-40m/d
 K học đâu</t>
  </si>
  <si>
    <t>(2-3th)-k ah
 Thời gian: 3-4h/d
 10 năm trc có học TA, htai k học đâu</t>
  </si>
  <si>
    <t>( 3-6th-k ah)
 30-40m/b
 trc có học TT tiếng Anh, cũng được nh k theo được vì việc cá nhân , ctr gtiep, lớp đông ng, 15ng/lớp, 1h/d học từ thời svien</t>
  </si>
  <si>
    <t>K đạt được: 
 Học TA để: họp (cần nghe hiểu TA
 Tgian học: 30m-1h./d
 K học đâu</t>
  </si>
  <si>
    <t>(3th)
 K đạt được k ah
 Học TA để: làm việc với nnn (gtiep câu ngắn thôi) (1 tuần 1-2 lần)
 Tgian học: 1h/d
 Gần đây học ctr gtiep , học ngắn hạn (3th, 2b/tuần, 1.5h/b), 10ng/lớp, k được luyện nói, kết thúcc được 3-4th</t>
  </si>
  <si>
    <t>(sớm thì tốt-từ giờ đến tháng 5)
 K đạt được k ah
 Học TA để: sắp tới kinh doanh với đối tác nước ngoaiì tháng 5 đi (ptrien cvc)
 Tgian học: 30-45m/d
 K học đâu
 vì k có tgian nên k học TT
 26/3 lh</t>
  </si>
  <si>
    <t>(cư shọc thôi)
 K đạt được 
 Học TA để: làm việc đối tác nước nước ngoài , du lịch 
 Tgian học:: 30m-1h/d
 K học đâu</t>
  </si>
  <si>
    <t>xếp lihcj b2
 9/4 knm1
 26/3 học b1: trình độ A1, 49t, k có tg học nhiều, 15p 1 ngày, muốn học để phục vụ cho công việc,</t>
  </si>
  <si>
    <t>(6th)
 K đạt được k ah
 Học TA để: ptrien cvc, ( cũng muốn làm việc mt nn) (1 năm sau)
 Tgian học: 15-30m/d
 K học đâu</t>
  </si>
  <si>
    <t>(sớm thì tốt-6th)
 K đạt được cũng bất lợi trong cvc
 Học TA để: pvu cvc (email thường xuyên, họp, nói thì ít ) chị k nghe được mn nói, pxa châm)
 Tgian học:1h/d
 Trc đây học gtiep onl 1:1 nh thấy k hiệu quả lắm (do giáo trình ch vận dụng được nhiều), 1h/b, gv được chọn , htai còn 30b chưa học hết, tổng 72h/b, htau bảo lưu , 12tr/khóa, tgian tới dự định dùng nốt học nốt</t>
  </si>
  <si>
    <t>(2-3th)
 K đạt được k ah
 Học TA để: kban, gtiep nnn trong cty ( 1tuần 3-4 lần)
 Tgian học: bận lắm, 1h/d
 Htai học gtiep onl nhưng htai tạm dừng do chưa đủ học viên, học được 1-2 tuần, khóa kéo dài 2th, 3b/t, 1.5h/b, học từ bắt đầu,</t>
  </si>
  <si>
    <t>hơn nh học tgian dài, ch biết bao giờ)
 K đạt được 
 Học TA để: tìm việc tốt
 Tgian học: 3h/d
 Trc học TT nhỏ thôi</t>
  </si>
  <si>
    <t>xếp b2 rồi
 25/3 học b1: trình độ A2, học vì muốn cải thiện thêm cho mình, ko có tg học đc nhiều</t>
  </si>
  <si>
    <t>(2-3th)- k ah
 tối thiểu là 30m/d
 tuần tới bắt đầu học thêm, ctr về nói và viết, 2b/w, 1h/b</t>
  </si>
  <si>
    <t>( 6th-k ah)
 1h/d 
 k học đâu 
 k có tgian cố định để đến TT</t>
  </si>
  <si>
    <t>(10th)
 K đạt được k ah
 Học TA để: pvu cvc tg lai (tìm vieẹc mới)
 Tgian học: 45m/d
 K học đâu</t>
  </si>
  <si>
    <t>(3-4th)
 K đạt được k ah (thấy còn sớm nên ch gấp)
 Học TA để: pvu cvc sau này, chường yc đầu V STEP/IELTS (B2)
 Tgian học: 2-3h/d
 Trc học thêm ielts cách đây hơn năm, chủ yếu đọc và nghe, nói về viết thì ít. ctr kéo dài 3-4th. 15-20ng/lớp. học onl, k hiệu quả
 thích tự học hơn</t>
  </si>
  <si>
    <t>(k ah)- phải cố gắng
 30m/d
 học đủ thứ hết . gần đây hoc 3th online 1:1, cũng k thấy tiến bộ, mentor ng VN, rảnh giờ nào thì nhắn tin học, 2b.w,, 1h15p , muốn học nói nhưng học thì k được nói nhiều 400$/khóa=&gt;9tr/khóa</t>
  </si>
  <si>
    <t>(6th)
 K đạt được k ah
 Học TA để: có công việc tốt (mới sinh em be được 3 th tthôi nên dự định thế), dạy con
 Tgian học: 1h/d
 Vài tháng trước mua học onl AROMA, khóa học 48h, học được gần 30h, chị thấy cũng ch hiiệu quả vì chị mong chờ nhiều hơn ở khóa học đó (chị muốn học về nhân sự)</t>
  </si>
  <si>
    <t>(ch biết bao giờ)
 K đạt được 
 Học TA để: nch với bạn nnn, ptrien bản thân
 Tgian học:: 1h/d
 K học đâu</t>
  </si>
  <si>
    <t>(cứ học thôi nh sớm thì tốt)
 K đạt được 
 Học TA để: tgian tới đi training (1 tuần) ở nước ngoài (tháng 5 /6 )
 Tgian học: 30m/d
 K học đâu</t>
  </si>
  <si>
    <t>(3th)
 K đạt được k ah
 Học TA để: chuyển mt làm việc có sdung TA (trong năm nay)
 Tgian học: 2-3h/d
 K học đâu</t>
  </si>
  <si>
    <t>(3th)
 K đạt được k ah
 Học TA để: nh cơ hội hơn trong cvc
 Tgian học: 30m-1h/d
 K học đâu</t>
  </si>
  <si>
    <t>( hết năm nay)
 K đạt được: k ah
 Học TA để: thi thoảng gặp khách nước ngoài, công tác, ptrien bản thân
 Tgian học: 40m-1h/d 
 K học đâu</t>
  </si>
  <si>
    <t>(trong năm nay) (tháng 12 dương lịch muốn hoàn thành)
 K đạt được k ah
 Học TA để: ptrien bản thân, ptrine nghề nghiệp (tiếp xúc các bnạ nnn)
 Tgian học: 15p/d 
 K học đâu</t>
  </si>
  <si>
    <t>(k biết bao giờ)
 K đạt được 
 Học TA để: dạy con, thích
 Tgian học: 15-20m/d
 K học đâu</t>
  </si>
  <si>
    <t>(3-6th)
 K đạt được k ah
 Học TA để: du lịch, sdung trong cvc (đọc tài liệu)
 Tgian học: 1-2h/d
 K học đâu, mới thi toeic 620</t>
  </si>
  <si>
    <t>(6th)
 k học đâu</t>
  </si>
  <si>
    <t>(6th)
 K đạt được k ah
 Học TA để: pvu cvc (k thường xuyên lắm)
 Tgian học: 30m/d
 K học đâu</t>
  </si>
  <si>
    <t>(6th)
 K đạt được k ah
 Học TA để: pvu cvc sau này 6th-1 năm dùng gtiep trong cvc
 Tgian học: 2-3h/d
 1 năm trc học TT, 3 tháng . htai học English Homestay, học được mấy buổi, ctr gtiep , 3b/t, 2h.d</t>
  </si>
  <si>
    <t>(trong năm 2024)
 K đạt được k ah
 Học TA để: pvu cvc (ptrien cvc của mình, htai k dùng TA trong cvc)
 Tgian học: 30m/d
 cách đây mấy năm học 1:1 gv Sing, kéo dài 6th, nh k theo hết, 1h/b có lúc 30m/b, 2b/t, thấy hiệu quả, TT talk Englíhs</t>
  </si>
  <si>
    <t>( 2th-k ah ) 
 k học đâu,</t>
  </si>
  <si>
    <t>(3-6th)
 K đạt được: k ah
 Học TA để: cvc làm việc nh nnn (training bằng TA)
 Tgian học: 45m/d
  K học đâu</t>
  </si>
  <si>
    <t>( trong năm nay)-k ah
 cũng tùy hứng, siêng thì thì 5p, nếu có btvn thì 30m/d (tối thiểu)
 k học đâu khoảng &gt;10 năm rồi</t>
  </si>
  <si>
    <t>lần 2 k kban zalo (báo hv kban zalo và nhắn lại lịch phù hợp của học viên 
 11/6 mtdv lần 1 k kban zalo
 10/6 lh 
 6/6 knm3 
 30/5 knm2 
 29.5 knm1</t>
  </si>
  <si>
    <t>(hết năm nay)-kah
 1h/d tối đa</t>
  </si>
  <si>
    <t>bắt đầu học 4-8ng/lớp, ctr tập trung gtiep</t>
  </si>
  <si>
    <t>30.5 knm2 
 29/5 knm1</t>
  </si>
  <si>
    <t>(2th)
 K đạt được 
 Học TA để: pvu cvc (tài liệu TA), sắp tới thi B1 (mình muốn - tháng 8-9 dự định vậy), ptrien bản thân 
 Tgian học: 30m/d
 Htai học TA TT, 10ng/lớp, học từ tháng 11 năm ngoái, ctr 4 kĩ năng, nói ít thôi, quay video hội thoại, 2b/t, học thấy hiệu quả</t>
  </si>
  <si>
    <t>(9th) 
 1-2h/d 
 cũng đang đki 1 lớp gtiep gần nhà, đki rồi, sang tuần đi học (2b./w, 3ng/lớp, 1.5h/b)</t>
  </si>
  <si>
    <t>(4th)-k ah
 Thời gian: 2h/d
 Trc học TT Langmaster, phí (6tr)/3m, 3b/w, 1.5h/b, 2ng/lớp</t>
  </si>
  <si>
    <t>(1 năm-k ah)
 Dành được 2h/d
 Htai đang học viết email (nh tự học)
 K học đâu</t>
  </si>
  <si>
    <t>(1 năm)
 K đạt được k ah
 Học TA để: du lịch, kban , ptrien bản thân, ptrien sp của địa phương
 Tgian học: 1h-2h/d
 Trc học ngành NNA ĐH HN, k học đâu, trc học ở TT ở với nnn, thấy hiệu quả</t>
  </si>
  <si>
    <t>(6th)
 K đạt được k ah
 Học TA để: chỉ mail bằng TA, ptrien bản thân, tìm việc tốt (ch biết khi nào)
 Tgian học: 1h.d
 K học đâu</t>
  </si>
  <si>
    <t>1h/d (tối thiểu)
 cách đây 6th học VUS, học toeic , 2tr/tháng, 3th/khóa, học thấy hiệu quả nh về ngữ pháp, 1.5h/b,</t>
  </si>
  <si>
    <t>(k biết bao giờ)
 K đạt được 
 Học TA để: xin cvc lg cao, thi ielts 
 Tgian học: 1-2h/d
 K học đâu
 Trc thi IELTS speaking 5.5</t>
  </si>
  <si>
    <t>hết năm nay
 1h/d
 học thêm nhiều chố nh k hiệu quả, học ở topica native , langmaster, ocean edu
 =&gt; học nh k được gtiep nhiều , &lt;5tr/khóa, 2-3th/khóa, lớp đông ng</t>
  </si>
  <si>
    <t>(b1 trước, tháng 7 mới bắt đầu học 
 28/5 bữa giờ chị bận quá, ngưng 2 tuần nay k học gi, 20/06 bắt đầu học được</t>
  </si>
  <si>
    <t>(6th)
 K đạt được: k ah
 Học TA để: du lịch, đọc tài liệu TA 
 Tgian học: 30m/d
 K học dâu</t>
  </si>
  <si>
    <t>K đạt được 
 Học TA để: pvu cvc 
 Tgian học: 2-3h/d
 K học đâu, tựhọc</t>
  </si>
  <si>
    <t>(3-6th)-k ah
 tối thiểu 30m/d 
 k học đâu</t>
  </si>
  <si>
    <t>(3th-kah)
 sau 15/06 dành ra 1h/d
 05/06 chị mới bắt đầu làm btap được
 k học đâu</t>
  </si>
  <si>
    <t>(6th)- kah 
 30m-1h/d 
 k học đâu
 cvc k đòi hỏi TAGT tiếp nhiều, nên muốn cải thiện dần dần thôi</t>
  </si>
  <si>
    <t>( cứ học thôi k biết bao giờ)
 15-20m/d</t>
  </si>
  <si>
    <t>(1-2 năm)-k ah 
 30m/d tbinh 
 k học đâu</t>
  </si>
  <si>
    <t>16.5 tháng 6 học được</t>
  </si>
  <si>
    <t>( hết năm nay-k ah)
 1h/d
 htai đang học ctr gtiep &amp; toeic , học được 7 năm rồi, tbinh 15ng/lớp, mentor ng Việt Nam, học thấy hiệu quả nh mình ch chú tâm, 2b/w, 2,5h/b, chỗ này ng quen gthieu, 1tr4/tháng,</t>
  </si>
  <si>
    <t>( k biết bao giờ )
 30m-1h/d
 k học đâu</t>
  </si>
  <si>
    <t>( 3th)-k ah</t>
  </si>
  <si>
    <t>( 1-2 năm)- k ah
 30m-1h/d 
 trc cũng đki 1 vào khóa nh k cso tgian nên k theo được. năm ngoái học 1:1, 2-3b/w, 2h/b, học được 3th, cũng thấy k hiệu quả (học cban cũng ch ptrien được nhiều) ctr gtiep</t>
  </si>
  <si>
    <t>( 6th-k ah)
 trc có học thêm lớp nhóm 7-8ng, ctr gtiep liên quan đến chuyên ngành, khóa 3th-&gt;2tr, 2h/b, học thấy hiệu quả có gvnn, 3b/w 
 1.5h/d (tối thiểu)</t>
  </si>
  <si>
    <t>```json
{
  "Occupational Group": "No clear",
  "Position": "No clear",
  "Learning Purpose Group": "No clear"
}
```</t>
  </si>
  <si>
    <t>hơn (6th)
 k học đâu</t>
  </si>
  <si>
    <t>( &lt;1 năm)-k ah
 k học được TT vì bận 
 2h/tuần (tối đa)
 cách đây hơn 2 năm học thi B1, nh đậu B2, thấy có hiệu quả, 4 kĩ năng, ctr luyện thi 2h/d học thạc sĩ , 2-3tr/khóa, , ctr kéo dài &gt;10b</t>
  </si>
  <si>
    <t>)
 K đạt được k ah
 Học TA để: pvu cvc (thi thoảng đối tác bên nhà sx qua, cũng có KH) (30%)
 Tgian học: 15m-30m/d
 K học đâu</t>
  </si>
  <si>
    <t>, push
 9/5 chặn tn, knm
 G: cải thiện kỹ năng nói -&gt; tự tin hơn
 T: 15'/ngày
 N3A1 bận</t>
  </si>
  <si>
    <t>(6th)
 htai đang học văn bằng 2TA (mới học thôi, được 1 học kì)</t>
  </si>
  <si>
    <t>```json
{
  "Occupational Group": "No clear",
  "Position": "Student",
  "Learning Purpose Group": "Study for the future (English is not used often in the job and only slows down progress slightly)"
}
```</t>
  </si>
  <si>
    <t>( 2-3-th-k ah)
 k học đâu
 có qtam ctr 1:1</t>
  </si>
  <si>
    <t>(3-6th)-k ah (nh cố gắng đạt)
 học 1h/d vào tối
 Hồi svien học thêm, htai k học đâu</t>
  </si>
  <si>
    <t>(6th-kah)
 30m-1h/d
 k học đâu</t>
  </si>
  <si>
    <t>( cứ học thôi k có tgian cụ thể) 
 htai nói bồi với sếp-gtiep như tình hình hiện tại cũng k có ah gì 
 học lấy chứng chỉ chuyên ngành (học tối 2,4,6-học 2h/b, bắt đầu học 7h tối)
 k học đâu 
 dành được 1-2h/d</t>
  </si>
  <si>
    <t>( 6th-k ah)</t>
  </si>
  <si>
    <t>( cuối năm - k ah</t>
  </si>
  <si>
    <t>( 6th- k ah)
 k học đâu</t>
  </si>
  <si>
    <t>( k biết bao giừo)
 30m-1h/d
 cách đây 2-3 năm có học wallstreet, hỏi chi phí nh k tiết lộ, học thấy hiệu quả</t>
  </si>
  <si>
    <t>(6th-1 năm)- k ah
 1h.d 
 cách đây 3th, ctr gtiep, 3b/tuần, 1h/b, 
 ch kịp hỏi chi phí thì bảo có vc bận</t>
  </si>
  <si>
    <t>( trc t10 năm nay) 
 2-3h/d 
 k học đâu</t>
  </si>
  <si>
    <t>(k có tgian cụ thể)
 k học đâu</t>
  </si>
  <si>
    <t>lại 
 7/6 lh</t>
  </si>
  <si>
    <t>( 1 năm đổ lại - k ạ )
 3-4h/d 
 k học đâu 
 tự học k có</t>
  </si>
  <si>
    <t>( k có đặt mục tiêu)
 20-30m/d
 trc có thử học TT 10ng.lớp, 3-4tr/tháng, gtiep, 2-3h/b</t>
  </si>
  <si>
    <t>(3-4th-k ah)
 30-45m/d
 năm ngoái học ctr gtiep ở TT, 12ng/lớp, 3b/w, 1.5h/b, k gtiep nhiều lắm, 5-6tr/khóa, 1-2thansg/khóa</t>
  </si>
  <si>
    <t>(3-6th) -nh chị muốn đạt được (chồng chị bảo tìm hiểu kĩ nên chị muốn đạt được cho chồng biết, cho con noi gương theo)
 thời gian: tối thiểu 30m/d
 k học đâu</t>
  </si>
  <si>
    <t>(cứ học thôi chứ k chắc chắn là bao lâu)
 30m/d tối đa 
 hồi 2013 học 1:1 với gvien 150k/b, 2-3b/w, ctrinh gtiep</t>
  </si>
  <si>
    <t>(2-3th)-k ah
 30m-1h/d, 
 hiện tại luyện thi 2 kĩ năng toeic 850
 htai cũng học 1:1, đã đki rồi, kéo dài 2.5th, kyna 
 cách đây 4 năm học toeic, kéo dài 3-4th
 thi toeic 750 2 kĩ năng</t>
  </si>
  <si>
    <t>(3-6th)- k kah
 30m/d
 k học đâu</t>
  </si>
  <si>
    <t>( ch rõ bao giờ)
 2h/d (tố đa)
 cấch đây 7 năm tgia học onl, ngày nào cũng học, học TT, cũng có GVNN, 3th/khóa, &gt;1tr/thnasg, học thấy hiệu quả</t>
  </si>
  <si>
    <t>( 6th - k ah)
 4h/d tối thiểu 
 k học đâu</t>
  </si>
  <si>
    <t>bắt đầu học được 
 giữa a1
 a Mâu-Huế- 36t-electrical engineer- ( &gt;9ys)
 học ta để du lịch (cũng đi nước ngoài một vài lần-đi chơi 1-2 lần), môi trường qte (cũng có thể-nếu TA tốt chứ k có cụ thể là khi nào) 
 Hồi đh thi toeic 400
 gtiep cban ( ch rõ ràng chắc khoảng 3-5th)-k ah
 k học đâu 
 1-1.5h/d</t>
  </si>
  <si>
    <t>( từ giờ đến cuối năm)-cũng ah
 15-30m/d 
 k học đâu</t>
  </si>
  <si>
    <t>(6th-k ah)
 4 ngày/tuần, tbinh 30m-1h/d 
 trc có học 1 số ctr TA onl, theo hướng tự học onl mua khóa có video hướng dẫn và tư học,</t>
  </si>
  <si>
    <t>(1 năm) - k ah
 2h.d 
 k học đâu
 htai học liuee quan đến cvc 7h-10h tối các ngày trong tuần trừ CN</t>
  </si>
  <si>
    <t>(6th-k ah)
 tối đa 30m/d 
 k học chuyên sâu vì sẽ phảu đầu từ nhiều , htai còn nuôi con học thêm , 2-3tr/tháng</t>
  </si>
  <si>
    <t>( 6th) - kah 
 30m/d (tối thiểu) 
 k học đâu</t>
  </si>
  <si>
    <t>up, k cs động lực học, sợ k theo hết (3980k:2) 
 giữa A1
 c Trang-29t-HCM-housewife- (9ys)
 học ta để nch với con học lớp 2 trg quốc tế Hàn Quốc, chồng ng Hàn, muốn ptrien bản thân thôi, muốn học thêm 1 ngôn ngữ mới 
 thời gian: 30m-1h/d 
 k có mục tiêu cụ thể
 k học đâu</t>
  </si>
  <si>
    <t>(k biết bao giờ)
 40m-1h/d
 học nail cả tuần từ sáng đến chiều, học đến thi thì xong</t>
  </si>
  <si>
    <t>nhận tt 24/6 mới quay lại học được 
 giữa a2 
 c Sương- Vũng Tàu-36t-teacher-trường THPT-dạy chemistry 
 học ta du lịch ( ít nhất 1-2 lần), đi Mỹ (nh cũng còn lâu 7-8 năm nữa), nh trc mắt 2 năm thì cần đạt IELST 6,5 để học ở nước khác 
 1h.d 
 cách đây 5 năm, học ctr gtiep , qua Phi học kết hợp du lịch, 1:1, học 2th, 20tr/tháng bao cả ăn ở học</t>
  </si>
  <si>
    <t>( sớm thì tốt-k ah)
 htai học thêm 1:1 Freetalk, học được 1 tuần, 30m/b, (thấy 30p quá ít), học gtiep, cũng có ngữ pháp, 3b/w, kéo dài 6th, 
 5h/d</t>
  </si>
  <si>
    <t>( 6th-k ah)
 k học đâu</t>
  </si>
  <si>
    <t>( 1-2 năm -k ah)
 30m-1h/d 
 k học đâu</t>
  </si>
  <si>
    <t>( 1 năm)
 tối thiểu 30m/d
 trc cói hoch TA gtiep cách đây 3-4 năm, kéo dài 3-4 th/khóa, 5-6tr/khoá, học thấy hiệu quả, nh k sdung nên quên, &gt;10ng.lơp,s 1,5/b</t>
  </si>
  <si>
    <t>(&lt;6th-cũng hơi khó khăn để hòa nhập với mt mới nếu k đạt được)
 2h.d
 htai k học đâu</t>
  </si>
  <si>
    <t>hơn ( 1th)
 k học đâu</t>
  </si>
  <si>
    <t>(3th-k ah)
 30m/d
 tự học hết</t>
  </si>
  <si>
    <t>(k có mục tiêu cụ thể)
 k học đâu</t>
  </si>
  <si>
    <t>( trong năm nay - cũng cố gắng - k ah )
 1h.d 
 k học đâu</t>
  </si>
  <si>
    <t>( k phải nhu cầu quá cấp thiết, theo sở thích bản thân thôi chứ k có định hình bao lâu)
 k học dâu
 1h.d (tối đa)</t>
  </si>
  <si>
    <t>( cứ học thôi)
 đang học thêm TA được 1 năm, hết 11 tháng, học nữa thì đki 1 năm nữa, nh chị sẽ k học nữa, k có nhiều khung giờ cho mình học, ctr gtiep , có 4 kĩ năng luôn, nh được gtiep nhiều, 2b/tuần 10ng/lớp, hiệu quả, 80tr/1 năm 
 30m/d
 cũng học tiếng Hàn (2b/w), học trang điểm (2b/w)</t>
  </si>
  <si>
    <t>( 5-6th-kah)
 cách đây 2 năm học thêm TT, ctr gtiep, học thấy hiệu quả tiến bộ lúc đó, nh khi k học nưac lại quay lại lúc ban đầu, kéo dài &gt;1 năm, 9-10tr/3 khóa, , 4-6ng/lớp, chủ yếu nói thôi nên gtiep nhiều, học 1h-1h20p/buổi,
 học tiếng trung tối 2,4,6</t>
  </si>
  <si>
    <t>(6th) - k ah
 1h/d (tối thiểu)
 k học đâu</t>
  </si>
  <si>
    <t>( 1-2 năm nữa)-k ah
 30m/d ( tối đa)
 k học đâu</t>
  </si>
  <si>
    <t>(5-6th)- k ah
 1h-1h30/d
 trc cũng học thêm nhiều rồi, nh qua 1 tgian k sdung thì quên , cách đây 4-5 năm, phí 2-3tr/khóa học toeic/gteip</t>
  </si>
  <si>
    <t>( sớm thì tốt nh cũng bận nhiều nên chỉ tranh thủ thôi-k ah )
 30m/d (tối thiểu)
 k học đâu</t>
  </si>
  <si>
    <t>- k ah 
 htai đang học trung tâm để lấy toeic, học được 3-4th rồi, ctr kéo dài đến hết năm nay, học 4 kĩ năng, cô giáo VN, được 15-20m/b gtiep, học k thấy hiệu quả lắm, 3b/w, 1.5h/d, 20ng/lớp, 16tr/khóa 
 htai chậm nói vì k có ng luyện tập</t>
  </si>
  <si>
    <t>(4-5th-k ah)
 k học đâu
 1h.-2hd</t>
  </si>
  <si>
    <t>3/6 gửi lại thông tin học qau zalo, htai đang bận 
 30.5 knm1 
 27/5 gls đang bận</t>
  </si>
  <si>
    <t>( đầu sang năm)
 30m/d (htai đang bận 
 mới học xong 1 khóa gtiep cban, cty hỗ trợ học, 20ng/lớp, cũng thấy bình thường, học với gvnn, ngày nào cũng học, hcoj trong 3 tuần, 9h sáng-4h chiều</t>
  </si>
  <si>
    <t>( k biết khoảng bao lâu )
 30m-1h/d 
 cách đây 7-8 năm học TA gtiep với GV Phi-onl/off</t>
  </si>
  <si>
    <t>( k có mục tiêu cụ thể) do bận rộn cvc hàng ngày (hành chính 8h, về chăm sóc con)
 k học đâu
 30m/d tối đa</t>
  </si>
  <si>
    <t>(2-3th)-k ah 
 1-2h.d
 cách đây 1 năm học TT kéo dài 2th, 20b, 4b/w, 1.5h/b, 3ng/lớp, khoảng 6tr/khóa, cũng hiệu quả, lúc ý học đang ở trình độ chưa biết gì, học gtiep là chính, mỗi buổi luyện tập cũng ít , học bảng IPA , từ mới</t>
  </si>
  <si>
    <t>( 3-4th)
 1h/d tối đa
 5 năm trc học thêm đẻ thi 4th/khóa, 5tr/khóa, 1.5h.b , lớp khoảng 50ng, học để tốt nghiệp , để thi 
 htai k học đâu, tự học thấy k khó khăn</t>
  </si>
  <si>
    <t>(6th-1 năm)- k ah
 30m/d (tối thiểu)
 k học đâu</t>
  </si>
  <si>
    <t>( 3th ah)
 trc có học văn bằng 2 TA</t>
  </si>
  <si>
    <t>mới bắt đầu học được) 
 c Mi- 27t-operation officer-cty quốc tế
 học ta để pvu cvc gtiep với nnn (tài liệu TA và mail nhiều, gtiep khi nào có họp mới nói)
 k có mục tiêu cụ thể gì
 1h/d (tối đa)</t>
  </si>
  <si>
    <t>(6th-k ah)
 k học đâu
 30m-1h/d</t>
  </si>
  <si>
    <t>SV năm 2</t>
  </si>
  <si>
    <t>hẹn 26/12 C2</t>
  </si>
  <si>
    <t>hẹn 21/12 C3</t>
  </si>
  <si>
    <t>công nhân kĩ thuật, lắp ráp máy móc xuất khẩu</t>
  </si>
  <si>
    <t>sinh viên năm 2
 hẹn 15/12 C2</t>
  </si>
  <si>
    <t>hẹn 7/12 C1</t>
  </si>
  <si>
    <t>bán vé tàu</t>
  </si>
  <si>
    <t>bé lớp 3</t>
  </si>
  <si>
    <t>SV năm nhất logistics</t>
  </si>
  <si>
    <t>```json
{
  "Occupational Group": "Production/Manufacturing &amp; Supply Chain",
  "Position": "Student",
  "Learning Purpose Group": "Study for the future (English is not used often in the job and only slows down progress slightly)"
}
```</t>
  </si>
  <si>
    <t>l
 7/12 p2knm
 6/12 p1knm
 5/12 nt ko rep
 3/12 bùng test 
 28/11 lh</t>
  </si>
  <si>
    <t>hẹn 21/12 C3
 thợ cơ khí, đọc bản vẽ, học cả TA và tiếng TQ</t>
  </si>
  <si>
    <t>```json
{
  "Occupational Group": "Production/Manufacturing &amp; Supply Chain",
  "Position": "No clear",
  "Learning Purpose Group": "Study for the future (English is not used often in the job and only slows down progress slightly)."
}
```</t>
  </si>
  <si>
    <t>dạy Tin học</t>
  </si>
  <si>
    <t>hẹn 22/12 C2</t>
  </si>
  <si>
    <t>sinh viên năm học dược</t>
  </si>
  <si>
    <t>l
 19/12 nt ko rep
 12/12 lh</t>
  </si>
  <si>
    <t>l
 19/12 nt ko rep
 13/12 lh</t>
  </si>
  <si>
    <t>thích, muốn đi du lịch, mỗi ngày học 1 chút, ko gấp =&gt; N3</t>
  </si>
  <si>
    <t>sv năm 3 Marketing, sắp thi cả học kì và B1, bận ko có time học, chưa tư vấn</t>
  </si>
  <si>
    <t>sinh viên năm nhất</t>
  </si>
  <si>
    <t>l
 17/12 bùng test 
 3/12 lh</t>
  </si>
  <si>
    <t>nhân viên thủ thư</t>
  </si>
  <si>
    <t>l
 17/12 nt ko rep
 13/12 lh</t>
  </si>
  <si>
    <t>l
 19/12 nt ko rep
 10/12 bùng test
 7/12 busy, kêu bận ko học đc
 3/12 lh</t>
  </si>
  <si>
    <t>SV năm 2 nhưng đang bảo lưu kết quả học, chủ yếu ở nhà học TA, mong muốn xong sớm thi chứng chỉ để đi du học càng sớm càng tốt</t>
  </si>
  <si>
    <t>l
 17/12 busy, đi làm cả ngày + tối chăm con
 13/12 bùng test 
 8/12 lh</t>
  </si>
  <si>
    <t>l
 28/12 lhl
 19/12 bùng test 
 10/12 bùng test 
 6/12 lh</t>
  </si>
  <si>
    <t>hẹn 14/1 C3
 sv năm 3 ngành Hóa, muốn hết năm 4 thi ielts để đi nước ngoài, nhưng đang bận thi</t>
  </si>
  <si>
    <t>sắp đi du học Canada, cần thi ielts lên 5.</t>
  </si>
  <si>
    <t>làm ở phòng lab</t>
  </si>
  <si>
    <t>ielts 5.5</t>
  </si>
  <si>
    <t>gv dạy Tin học cấp 2, cv ko dùng TA, A1, thích học và muốn đi du lịch</t>
  </si>
  <si>
    <t>sv năm nhất, đầu A1, ngành Chăn nuôi, muốn học TA GT để có cv lương cao, đang học TA NP ở trường nhưng ko thấy hiệu quả</t>
  </si>
  <si>
    <t>GV TA mầm non, đã thi ielts được 5.5, muốn học GT để thi lại chứng chỉ trong 1 năm</t>
  </si>
  <si>
    <t>l
 12/1 nt ko rep
 10/1 lh
 nv mua hàng của NGO, đầu A2</t>
  </si>
  <si>
    <t>l
 16/1 hẹn ra tết
 9/1 lh
 nhân viên bán thực phẩm chức năng Herbal Life, muốn học tốt TA GT để nch với đồng nghiệp nước ngoài, mục tiêu 6 tháng-1 năm</t>
  </si>
  <si>
    <t>l
 12/1 nt ko rep
 9/1 lh</t>
  </si>
  <si>
    <t>nv kho của nhà hàng Hạ Long, A1, muốn học TA để tìm cv lương cao hơn</t>
  </si>
  <si>
    <t>l
 9/1 tháng 2 mới học được</t>
  </si>
  <si>
    <t>l
 10/1 bùng test 
 5/1 lh
 kĩ sư thiết kế, A1, muốn GT tốt để nch vs người nước ngoài ở công ty</t>
  </si>
  <si>
    <t>l
 17/1 xin lùi ra tết học
 5/1 lh
 A1, toàn nói TV, kĩ sư TĐH, học TA để 1 năm nữa chuyển sang công ty nước ngoài, chưa học ở đâu</t>
  </si>
  <si>
    <t>nha sĩ đã nghỉ hưu, gần 60t, A1, học TA để đi du lịch</t>
  </si>
  <si>
    <t>gv trường QT, A2, khả năng TA tốt, muốn 3-6th tới IELTS 6.</t>
  </si>
  <si>
    <t>l
 16/1 xin qua tết học
 5/1 lh
 nv văn phòng, A1, chưa biết cách đặt câu hoàn chỉnh</t>
  </si>
  <si>
    <t>quản lí hồ bơi, cuối A1, muốn giỏi GT trong 1 năm để đi Mỹ định cư</t>
  </si>
  <si>
    <t>```json
{
  "Occupational Group": "Hospitality &amp; Tourism",
  "Position": "Manager/Head",
  "Learning Purpose Group": "Study for the future (English does not directly impact job performance, and the goal is more about social interaction)."
}
```</t>
  </si>
  <si>
    <t>quản lí kĩ thuật hàng hải ở Viettel, cuối A1, muốn giỏi trong vòng 1 năm nữa</t>
  </si>
  <si>
    <t>```json
{
  "Occupational Group": "Other",
  "Position": "Manager/Head",
  "Learning Purpose Group": "Study for the current"
}
```</t>
  </si>
  <si>
    <t>l push test 
 11/1 bùng test 
 9/1 bùng test 
 7/1 lh</t>
  </si>
  <si>
    <t>học sinh lớp 10, cuối A1, học khối A1, kém NP và phát âm</t>
  </si>
  <si>
    <t>kế toán, muốn học TA tốt để xin làm ở ngân hàng, A1</t>
  </si>
  <si>
    <t>l
 9/1 lh
 kế toán tại công ty nước ngoài, đầu A1, muốn giỏi TA asap vì cv 100% dùng TA</t>
  </si>
  <si>
    <t>l
 17/1 bùng test 
 9/1 lh</t>
  </si>
  <si>
    <t>l với chồng
 12/1 nt ko rep
 9/1 lh
 0818118119</t>
  </si>
  <si>
    <t>l
 12/1 nt ko rep
 10/1 lh</t>
  </si>
  <si>
    <t>l
 30/1 nt ko rep
 12/1 lh</t>
  </si>
  <si>
    <t>l
 14/1 busy, chưa test đc
 10/1 lh</t>
  </si>
  <si>
    <t>mất gốc toàn bộ, muốn 1 tháng sau đi Úc nhưng tư vấn 1-1 lại suy nghĩ</t>
  </si>
  <si>
    <t>lớp 4, nghe nói tốt</t>
  </si>
  <si>
    <t>kế toán, muốn đổi việc nhưng đang học 1-1 vs gv Philippines</t>
  </si>
  <si>
    <t>l
 21/2 nt ko rep
 16/2 bùng test
 6/2 lh
 đang học gv 1-1, cuối A1, học TA</t>
  </si>
  <si>
    <t>SV năm nhất, học SPKT, học TA để giao tiếp vs cô TA và ra trường, kiếm việc làm 
 đầu A1</t>
  </si>
  <si>
    <t>gv mầm non, A1, muốn học TA để update bản thân và sd khi đi hội thảo, mục tiêu 1 năm</t>
  </si>
  <si>
    <t>kế toán công ty giày dép ở KCN, cần TA pvcv, A1
 đã tư vấn, chưa báo giá + buổi, bảo suy nghĩ thêm</t>
  </si>
  <si>
    <t>l
 15/2 bùng test 
 7/2 lh
 làm HR cho 1 công ty về thức ăn động vật, ko dùng TA, tự học 1 năm, nghe nói ổn, cần luyện thêm phát âm, A2
 đang học 1-1 vs gv Philippines</t>
  </si>
  <si>
    <t>CEO 1 công ty startup về may mặc, đầu A2, nói TA khá tốt nhưng cần chỉnh phát âm và cấu trúc câu 
 đang có ý định mua TOFU</t>
  </si>
  <si>
    <t>```json
{
  "Occupational Group": "Production/Manufacturing &amp; Supply Chain",
  "Position": "Director &amp; C-level/Executive",
  "Learning Purpose Group": "Study for the current"
}
```</t>
  </si>
  <si>
    <t>l
 14/2 bùng test 
 9/2 lh</t>
  </si>
  <si>
    <t>HR tại 1 phòng khám, cuối B1, cần TA để đổi cv và giao tiếp vs người nước ngoài khi đi tour</t>
  </si>
  <si>
    <t>l
 15/2 ko xếp đc lịch test 
 10/2 lh</t>
  </si>
  <si>
    <t>thợ làm bánh, 2-3 năm nữa định sang Canada mở tiệm bánh, A1, mới học TA được 1 năm, khá bận hay đi công tác</t>
  </si>
  <si>
    <t>kế toán nghỉ ở nhà làm freelancer, A1, phát âm sai rất nhiều + ngọng + hình thành câu chán, đã tư vấn nhưng suy nghĩ</t>
  </si>
  <si>
    <t>l
 20/2 nt ko rep
 16/2 lh</t>
  </si>
  <si>
    <t>kiến trúc sư, vừa nghỉ việc do stress, ở nhà 1 năm, muốn thi IELTS 6.
 đã tư vấn nhưng chưa báo giá</t>
  </si>
  <si>
    <t>l
 16/2 nt ko rep
 15/2 lh</t>
  </si>
  <si>
    <t>nv văn phòng công ty nội thất, A1, sếp người nước ngoài</t>
  </si>
  <si>
    <t>kế toán công ty TQ, cuối A1, trước học DH ngôn ngữ Anh, 42 tuổi nhưng muốn học thêm TA để chuyển sang công ty khác dùng cả 2 thứ tiếng,</t>
  </si>
  <si>
    <t>l
 20/2 bùng test 
 17/2 lh
 banker, đầu A1, phát âm và nói kém, chưa có mục tiêu + thời gian cụ thể, học vì thích</t>
  </si>
  <si>
    <t>nv quản lí sản phầm công nghệ, nghe nói khá tốt, phát âm thiếu âm đuôi, cuối A1 đầu A2, muốn giỏi TA để tự tin dùng trong cv trong 6 tháng</t>
  </si>
  <si>
    <t>```json
{
  "Occupational Group": "IT",
  "Position": "Manager/Head",
  "Learning Purpose Group": "Study for the future (English is not used often in the job and only slows down progress slightly)"
}
```</t>
  </si>
  <si>
    <t>bán quần áo tại nhà, giữa A1, phát âm + loại từ chưa tốt, học để nch đi chơi vs bạn nước ngoài &amp; tìm ny nước ngoài, đang học 1 khóa mỗi ngày 30p, mong lên A2 trong 3 tháng</t>
  </si>
  <si>
    <t>sale assistant, 97, giữa A1, kêu mất gốc, phát âm + tạo câu hơi khó, muốn đổi việc hoặc thăng chức trong tg tới, muốn đạt cơ bản trong 4 tháng tới, 8 tháng sau học nâng cao, lv ở công ty dệt của người Đài Loan</t>
  </si>
  <si>
    <t>kĩ sư xây dựng, 25t, A2, ghép câu và phát âm khá ok, muốn học TA GT vì thích và lv vs người nước ngoài</t>
  </si>
  <si>
    <t>đầu A1, nv văn phòng, muốn TA giỏi 6 tháng để đi du lịch</t>
  </si>
  <si>
    <t>desinger, giữa A2, nói tốt, thỉnh thoảng sai ngữ pháp, muốn TA giỏi để lv vs khách nước ngoài và đọc tài liệu</t>
  </si>
  <si>
    <t>tu sĩ ở Chùa, bận rộn học cả Tiếng Trung + tiếng Anh + Phật học</t>
  </si>
  <si>
    <t>sv năm 3 ngành ngân hàng, học ko dùng TA, đầu A1, nghe và phát âm rất kém, muốn học tốt sớm để ra trường 550 TOEIC và có cv lương cao, trước từng học Trung tâm 2 3 năm</t>
  </si>
  <si>
    <t>```json
{
  "Occupational Group": "Finance &amp; Banking",
  "Position": "Student",
  "Learning Purpose Group": "Study for the future (English is not used often in the job and only slows down progress slightly)"
}
```</t>
  </si>
  <si>
    <t>kĩ sư xử lí nước, 98. giữa A1, hình thành câu và phát âm kém, muốn học tốt TA 6 tháng tới để chuyển việc lương cao</t>
  </si>
  <si>
    <t>y tá ở bv tư, giữa A1, muốn có người thực hành TA cùng trong 1 tháng để giỏi và care khách Tây</t>
  </si>
  <si>
    <t>nv mua hàng ở bệnh viện, giữa A1, muốn chuyển việc càng sớm càng tốt sang 1 công ty dùng TA</t>
  </si>
  <si>
    <t>bé lớp 4, nghe nói tốt theo lứa tuổi</t>
  </si>
  <si>
    <t>kế toán công ty nhãn mác may mặc, đầu A1, muốn đổi việc trong 1-2 năm tới</t>
  </si>
  <si>
    <t>kế toán trưởng công ty về nhà đất TP HCM, giữa A1, muốn giỏi TA trong 1-3 tháng tới để phục vụ cv</t>
  </si>
  <si>
    <t>```json
{
  "Occupational Group": "Finance &amp; Banking",
  "Position": "Manager/Head",
  "Learning Purpose Group": "Study for the current"
}
```</t>
  </si>
  <si>
    <t>giáo viên cấp 1, nghe nói phát triển ý rất tốt</t>
  </si>
  <si>
    <t>sinh viên, mới sang Mỹ với bố mẹ, nghe nói rất tốt, muốn học TA đỉnh cao trong mấy tháng tới</t>
  </si>
  <si>
    <t>nv phòng lab, đầu A1, nói kém, 40% cv là nch vs sếp Ấn và đồng nghiệp nước ngoài</t>
  </si>
  <si>
    <t>98, mất gốc, muốn đạt TA cơ bản 3-6th tới để pv đời sống, ko dùng trong cv</t>
  </si>
  <si>
    <t>nv văn phòng, giữa A1, trong cv dùng ít TA, cần TA tốt để chuyển việc trong tg tới</t>
  </si>
  <si>
    <t>hs lớp 10, học bổ túc, ko được học TA trên trường, học để có cv lương cao</t>
  </si>
  <si>
    <t>sv năm cuối Quan hệ công chúng, giữa A1, đang kèm 1-1, muốn học để giao tiếp và đi du lịch</t>
  </si>
  <si>
    <t>làm việc ở 1 công ty nước ngoài, B1, nghe nói rất tốt, muốn luyện kĩ năng nghe để lv với sếp Nam Phi, Đức và Ấn</t>
  </si>
  <si>
    <t>A2, ghép câu khá tốt, yếu âm đuôi, đang làm nvvp xuất nhập khẩu, muốn 3 4 tháng nữa chuyển sang làm sale cho khách nước ngoài, trước từng học ở 1 tt TA</t>
  </si>
  <si>
    <t>sv năm 3 sư phạm Sinh học, nghe nói cuối A1, muốn giỏi TA trong 6 tháng tới để học tốt môn chuyên ngành + du học nước ngoài + tìm cv lq đến TA</t>
  </si>
  <si>
    <t>nhân viên an toàn môi trường y tế, đã từng học IELTS, A2, nói tốt, muốn đổi việc trong mấy tháng nữa và tìm lại khả năng TA</t>
  </si>
  <si>
    <t>lại 
 13/3 ko thể lh được</t>
  </si>
  <si>
    <t>kế toán, giữa A1, muốn giỏi TA để chuyển việc + dạy con cái + update bản thân cùng chồng trong 1 năm tới, muốn thi TOEIC 500 sau đó thi IELTS</t>
  </si>
  <si>
    <t>kĩ sư xây dựng, quê NĐ làm ở HN, đang học TA online của 1 trung tâm khác 2b/ tuần, cv có dùng TA GT với đối tác nhưng ít, muốn chuyển việc trong năm nay sang 1 công ty dùng TA</t>
  </si>
  <si>
    <t>trưởng phòng design về thiết bị ánh sáng, đầu A1, nghe nói kém, muốn giỏi TA 3-6th tới để giao tiếp chủ động vs khách ko cần dùng phiên dịch</t>
  </si>
  <si>
    <t>```json
{
  "Occupational Group": "Design &amp; Architecture",
  "Position": "Manager/Head",
  "Learning Purpose Group": "Study for the current"
}
```</t>
  </si>
  <si>
    <t>QA tại 1 công ty Hàn, đầu A1, muốn đi nước ngoài và thi chứng chỉ nhưng up kêu ko có tiền</t>
  </si>
  <si>
    <t>IT freelancer tại nhà, Đak Lak, muốn học tốt TA GT để nch với bạn nước ngoài tự tin và phục vụ cv, có care về lộ trình lên các level trên</t>
  </si>
  <si>
    <t>kĩ sư IT, HN, đầu A2, ko có nhu cầu</t>
  </si>
  <si>
    <t>tuổi hs nhưng bỏ học, chạy Grab, mất gốc, đầu A1, muốn học để sd</t>
  </si>
  <si>
    <t>freelancer bất động sản, đầu A1, nghe nói kém, muốn A1 trong 6 tháng để update bản thân và nch vs người nước ngoài, đi du lịch</t>
  </si>
  <si>
    <t>```json
{
  "Occupational Group": "Real Estate",
  "Position": "No clear",
  "Learning Purpose Group": "Study for the future (English does not directly impact job performance, and the goal is more about social interaction)."
}
```</t>
  </si>
  <si>
    <t>nv của công ty thứ 3 về thuế quan, A2, nghe nói khá tốt, muốn dùng TA xịn hơn trong cv, lương cao nhưng bận</t>
  </si>
  <si>
    <t>kế toán, sắp chuyển việc, muốn học TA để apply công ty mới nch vs khách Tây, đầu A1, mục tiêu 3 tháng</t>
  </si>
  <si>
    <t>nv mua hàng, 40t. TP HCM, muốn học TA GT để dạy con gái và nch vs đối tác, 6 tháng nhưng ko được ko sao, tháng trước vừa học 1 khóa onl nhưng được 1 tháng là bỏ vì ko hiệu quả và bận</t>
  </si>
  <si>
    <t>đầu A1, làm QC, thích học TA, muốn giỏi trong 1 năm</t>
  </si>
  <si>
    <t>kĩ sư phần cứng điện thoại, cần TA nhưng bận chăm con</t>
  </si>
  <si>
    <t>mất gốc, làm QC ở 1 công ty về vải, check chất lượng data, cần TA GT để nch vs khách hàng</t>
  </si>
  <si>
    <t>nv cơ điện ở 1 công ty về gạch, ko dùng TA trong cv, nhưng muốn giỏi trong 1 năm để sau này chuyển việc và đi du lịch, đầu A1, ngọng l n nghe nói kém, đã học nhiều app và trung tâm nhưng bỏ dở do ko có động lực</t>
  </si>
  <si>
    <t>sv năm 3 ĐH Tôn Đức Thắng, đầu A1, nghe nói kém, phản xạ chậm, muốn 3 tháng nữa thi IELTS 5.5 để ra trường, đang học lớp luyện của gv trên trường 2b/tuần, khóa 7 tháng</t>
  </si>
  <si>
    <t>Hưng lớp 6 0345737994
 giữa A1, nghe được, đặt được câu đơn giản</t>
  </si>
  <si>
    <t>Quản lí, làm IT, B2, nghe nói tốt, muốn phát triển ý và dùng TA linh hoạt hơn trong GT</t>
  </si>
  <si>
    <t>0839726568
 chỉ huy quân đội, 1 2 tuần mới về nhà 1 lần, đầu A1, muốn cuối năm thi B1 để học thạc sĩ</t>
  </si>
  <si>
    <t>Làm ở trung tâm TA cho kid, giữa A1, muốn học TA để update bản thân và pv cv</t>
  </si>
  <si>
    <t>kĩ sư IT của panasonic, đầu A2, phát âm và ngữ pháp thỉnh thoảng vấp, rất bận, làm việc 100% bằng TA với 20-30% TA GT, chỉ có thể học vào cuối tuần</t>
  </si>
  <si>
    <t>SV năm cuối ngành Môi trường, đầu A1, trường yc B1, muốn học tốt để GT và tìm việc trong tương lai, trước từng học ở 1 trung tâm 6-9 tháng</t>
  </si>
  <si>
    <t>đầu bếp tại 1 nhà hàng TQ, cuối A1, học để cải thiện bản thân, ko đặt mục tiêu rõ ràng, chưa học ở đâu bao h</t>
  </si>
  <si>
    <t>kĩ sư code Samsung Bắc Ninh, giữa A1, có thể học 2h 1 ngày, chưa học ở đâu, muốn học để 6th-1 năm nữa chuyển việc</t>
  </si>
  <si>
    <t>SV năm nhất Kinh Công, học Ngôn ngữ Trung, đầu A1, muốn học tốt TA để pv việc học và tìm việc trong tương lai</t>
  </si>
  <si>
    <t>PM, TPHCM, cuối A1, phát âm + xếp câu chưa ok, muốn học tốt để chuyển việc sang công ty quốc tế, chưa học ở đâu, đi làm chủ yếu SD TA đọc viết</t>
  </si>
  <si>
    <t>BA, giữa A1</t>
  </si>
  <si>
    <t>mất gốc, ko biết How are you là gì, muốn học để có thể chuyển việc trong tương lai, mục tiêu từ giờ đến cuối năm, đang học onl 1 trung tâm khác tuần 2b</t>
  </si>
  <si>
    <t>giảng viên DH quân sự, dạy ko dùng TA, muốn học để update bản thân, ko có mục tiêu cụ thể</t>
  </si>
  <si>
    <t>công nhân, giữa A1, muốn học để sang Canada sống, đang học 2 khóa khác</t>
  </si>
  <si>
    <t>designer website, Huế, đầu A1, muốn học tốt GT để làm việc vs khách Trung Đông, đã từng học trung tâm nhưng thấy ko hiệu quả</t>
  </si>
  <si>
    <t>đầu A1, nghỉ ở nhà trông kho, muốn học TA để giao tiếp nhưng ko biết sau này cv có dùng TA ko, chưa học TA ở đâu</t>
  </si>
  <si>
    <t>SV năm nhất, giữa A1, học IT trường DH Quốc tế TPHCM, muốn học tốt TA GT để sau có cv lương cao + thi chứng chỉ 4.5 ielts ra trường</t>
  </si>
  <si>
    <t>nhân viên thuế, học vì thích và đi du lịch, ko có động lực, mua nhiều app nhưng bị chán và bỏ giữa chừng, đầu A1</t>
  </si>
  <si>
    <t>SV năm nhất ngành cơ khí sửa chữa, đầu A1, nghe + phát âm kém, muốn GT TA trôi chảy, phục vụ việc học trên lớp + cv sau này</t>
  </si>
  <si>
    <t>Kĩ sư IT cho công ty HQ nhưng ko dùng TA, giữa A1, 6 tháng tới muốn giỏi TA GT để chuyển việc vào cuối năm, hồi SV có học nhiều trung tâm nhưng ko hiệu quả</t>
  </si>
  <si>
    <t>Kĩ sư Vinfast, giữa A1, phát âm kém + ậm ừ, muốn GT tiếp để nch vs khách và tạo môi trường cho con, đặt mục tiêu 3-6th, khá bận</t>
  </si>
  <si>
    <t>kĩ sư cơ khí, đầu A2, nghe nói khá tốt, biết phát triển ý, muốn học tốt TA trong 2 năm tới, SD TA GT với khách ĐNA và đi du lịch, có ô tô</t>
  </si>
  <si>
    <t>hs lớp 12 trường chuyên, tháng sau thi ielts target 7.0</t>
  </si>
  <si>
    <t>Hv trình độ cao, trên B1, target IELTS 7 chấm, đang làm tư vấn viên freelancer về tài chính</t>
  </si>
  <si>
    <t>SV năm cuối, học cao đẳng dược, muốn học TA để giao tiếp và tìm cv sau này + thích học TA, tự học, đặt mục tiêu 6 tháng GT linh hoạt</t>
  </si>
  <si>
    <t>quản lí cơ sở bán sơn, đầu A1, muốn học để dạy con, tạo mt cho con và du lịch công tác, đã từng học app nhưng bỏ dở</t>
  </si>
  <si>
    <t>sv năm 3 Marketing, giữa A1, học 2 môn trên trường bằng TA nhưng ko hiểu hết phải học lại ở nhà, trường yc B1 ra trường, muốn giao tiếp vs mn và muốn tìm cv TA trong tương lai</t>
  </si>
  <si>
    <t>```json
{
  "Occupational Group": "Marketing &amp; Communication",
  "Position": "Student",
  "Learning Purpose Group": "Study for the future (English is not used often in the job and only slows down progress slightly)"
}
```</t>
  </si>
  <si>
    <t>Kĩ sư nông nghiệp, muốn học tốt TA GT để chuyển việc, trong 3 tháng tới muốn có TA GT cơ bản, chưa từng học ở đâu</t>
  </si>
  <si>
    <t>```json
{
  "Occupational Group": "Agriculture",
  "Position": "No clear",
  "Learning Purpose Group": "Study for the future (English is not used often in the job and only slows down progress slightly)."
}
```</t>
  </si>
  <si>
    <t>A2, nghe nói tốt, đang làm business cho công ty của mình + IT, muốn học tốt TA để lv vs khách nước ngoài, dự định trong năm nay thi IELTS 7, đang học ở 1 trung tâm luyện thi 2b/tuần</t>
  </si>
  <si>
    <t>y tá, mất gốc, mới quay lại học được 1 tuẩn, mong muốn GT cơ bản để chuyển việc, cv ko dùng TA, chưa học ở đâu</t>
  </si>
  <si>
    <t>sn 99, A2, nghe và phát triển ý tốt, mới quit job để ở nhà phụ giúp gia đình + relax, muốn trở thành gv TA hoặc có 1 cv kinh tế lq đến TA</t>
  </si>
  <si>
    <t>nv quản lí đơn hàng ở 1 công ty bao bì hộp giấy, cuối A1, muốn có TA tốt để gt với khách nước ngoài, ko đặt mục tiêu, đang học lớp tiếng Nhật</t>
  </si>
  <si>
    <t>NV kế toán xuất nhập khẩu, A1, muốn học TA để dùng trong CV và dạy con</t>
  </si>
  <si>
    <t>đang học nghề nail, cuối A1, học để có thể sau đi nước ngoài, đang học 1 khóa trung tâm 6 tháng A2</t>
  </si>
  <si>
    <t>2k, giữa A1, đang học nghề đầu bếp, muốn GT cơ bản trong 6 tháng tới, muốn xem phim chơi game ko cần sub, chưa học ở đâu</t>
  </si>
  <si>
    <t>```json
{
  "Occupational Group": "Hospitality &amp; Tourism",
  "Position": "Student",
  "Learning Purpose Group": "Study for the future (English does not directly impact job performance, and the goal is more about social interaction)."
}
```</t>
  </si>
  <si>
    <t>kế toán</t>
  </si>
  <si>
    <t>cuối A1 đầu A2, kế toán công ty dây cáp, học để cải thiện bản thân và dạy con trai, mục tiêu 1 năm, đã từng học nhiều trung tâm nhưng thấy ko hiệu quả</t>
  </si>
  <si>
    <t>hs lớp 8, A2, nghe nói tốt, muốn học để 6 năm nữa đi du học nước ngoài, đặt mục tiêu 3th nữa lên B1, học được 30p mỗi ngày, hiện tại ko học ở đâu</t>
  </si>
  <si>
    <t>nhân viên giao hàng ở 1 công ty sản xuất, ko dùng TA GT trong cv, muốn học để có thể GT linh hoạt trong 6 tháng, 2 năm nữa chuyển việc, chưa học ở đâu</t>
  </si>
  <si>
    <t>23t, DH FPT Polytechnic, đầu A1, nghe nói kém, muốn 6 tháng tới học tốt TA để nch vs mn + pv cv tương lai, học IT</t>
  </si>
  <si>
    <t>```json
{
  "Occupational Group": "IT",
  "Position": "Student",
  "Learning Purpose Group": "Study for the future (English does not directly impact job performance, and the goal is more about social interaction)."
}
```</t>
  </si>
  <si>
    <t>SV năm cuối ngành luật, tháng 7 ra trường nhưng đã đạt 600 TOEIC, đầu A1, nghe nói kém, muốn học để 1 2 năm nữa làm cho cty nước ngoài, chưa học ở đâu</t>
  </si>
  <si>
    <t>SV năm cuối tài chính ngân hàng TPHCM, A2, muốn học TA để pv cv tương lai, chưa đặt mục tiêu, đang đi luyện TOEIC trung tâm</t>
  </si>
  <si>
    <t>```json
{
  "Occupational Group": "Finance &amp; Banking",
  "Position": "Student",
  "Learning Purpose Group": "Study for the future (English does not directly impact job performance, and the goal is more about social interaction)."
}
```</t>
  </si>
  <si>
    <t>giữa A1, kĩ sư cho công ty Hàn nhưng ko dùng TA, đặt mục tiêu 6 tháng thi chứng chỉ speaking TOEIC, nhưng mới dk khóa học 3 tháng ở công ty</t>
  </si>
  <si>
    <t>quản lí sale ở 1 khách sạn, mới thi B2, nghe nói khá tốt, muốn học để thi IELTS 7.0 6 tháng tới
 chỉ học được buổi tối</t>
  </si>
  <si>
    <t>```json
{
  "Occupational Group": "Hospitality &amp; Tourism",
  "Position": "Manager/Head",
  "Learning Purpose Group": "Study for the future (English is not used often in the job and only slows down progress slightly)."
}
```</t>
  </si>
  <si>
    <t>kế toán + mở kinh doanh riêng, dùng TA gt vs đối tác, A2, nghe nói tốt, muốn học để 6 tháng tới pv được nhân viên bằng TA, chưa học ở đâu</t>
  </si>
  <si>
    <t>QC, trước đây làm cho công ty Nhật, mới nghỉ việc, đang xin việc mới làm cho công ty Hàn nhưng dùng TA, mục tiêu đạt TA cơ bản trong 3 tháng tới, ở Mê Linh, giữa A1</t>
  </si>
  <si>
    <t>A1, nói bồi nhiều, mở công ty, dược sĩ, học nhiều khóa nhưng ko dùng nên hay quên, muốn học tốt trong 6 tháng tới để update bản thân và nch vs con</t>
  </si>
  <si>
    <t>kĩ sư dữ liệu, cuối A1 đầu A2, cv hiện tại ko dùng TA, muốn học tốt để sau này chuyển việc, chưa học ở đâu</t>
  </si>
  <si>
    <t>nv kinh doanh ở 1 nhà hàng, giữa A1, muốn có TA để pv cv, nc vs khách nước ngoài, có thể chuyển việc trong TL</t>
  </si>
  <si>
    <t>```json
{
  "Occupational Group": "Hospitality &amp; Tourism",
  "Position": "Junior/Employee (&lt;3 years)",
  "Learning Purpose Group": "Study for the future (English is not used often in the job and only slows down progress slightly)"
}
```</t>
  </si>
  <si>
    <t>nv xuất nhập khẩu nhưng ko dùng TA GT trong cv, học để năm sau đi du lịch nước ngoài, A2, chưa học ở đâu</t>
  </si>
  <si>
    <t>IT, cv ko dùng TA, A2, muốn sang công ty nước ngoài làm sắp tới, nhưng chưa set time cụ thể, chưa từng học ở đâu</t>
  </si>
  <si>
    <t>Vy Lớp 3</t>
  </si>
  <si>
    <t>developer 2k con gái, đầu A1, nghe nói kém, muốn 1 năm nữa chuyển việc sang làm outsource với khách nước ngoài, chưa đi học ở đâu</t>
  </si>
  <si>
    <t>Kĩ sư môi trường ở TP HCM, A2, trước thi B1 TA hồi học thạc sĩ, muốn học TA để phục vụ cv nch với khách nước ngoài và đi công tác</t>
  </si>
  <si>
    <t>```json
{
  "Occupational Group": "Other",
  "Position": "No clear",
  "Learning Purpose Group": "Study for the current"
}
```</t>
  </si>
  <si>
    <t>nội trợ, mất gốc, làm thợ may ở nhà, muốn học TA để nch vs 3 con nhỏ, mục tiêu hết năm gt cơ bản, chưa học ở đâu bao h</t>
  </si>
  <si>
    <t>SV năm 3, muốn học TA để pv cv sau này, A1, muốn học tốt TA để thi chứng chỉ trong năm nay</t>
  </si>
  <si>
    <t>SV, đang học ngành Quản lí nhà hàng, đi làm thêm phải gt vs khách nước ngoài nhưng ko nói được, đầu A1, muốn học tốt càng sớm càng tốt để pv cv, chưa học ở đâu</t>
  </si>
  <si>
    <t>```json
{
  "Occupational Group": "Hospitality &amp; Tourism",
  "Position": "Student",
  "Learning Purpose Group": "Study for the future (English is not used often in the job and only slows down progress slightly)"
}
```</t>
  </si>
  <si>
    <t>HR tại đài truyền hình 20 năm, giữa A1, muốn học TA tốt để đi du lịch và thi IELTS 4.5, đang học khóa 1-1 1 tiếng/ngày</t>
  </si>
  <si>
    <t>```json
{
  "Occupational Group": "Admin &amp; HR",
  "Position": "Senior (&gt;5 years)",
  "Learning Purpose Group": "Study for the future (English does not directly impact job performance, and the goal is more about social interaction)."
}
```</t>
  </si>
  <si>
    <t>cuối A1, làm ở 1 công ty cố vấn tài chính FBI, muốn học TA để nch vs khách nước ngoài (30%) và đi du lịch, chưa học ở đâu</t>
  </si>
  <si>
    <t>Dev 98, học để cuối năm chuyển việc, cuối A1, hay bị quên âm đuôi, trước học 1 khỏa GT 4 tháng hồi DH</t>
  </si>
  <si>
    <t>hs lớp 12, giữa A1, có thể dành khoảng 3-4h học TA mỗi ngày, muốn học TA để pv cv sau này, chưa học ở đâu, mới bắt đầu học lại TA được 1 2 tháng</t>
  </si>
  <si>
    <t>sv năm 2 ngành Marketing, giữa A1, nghe nói chưa tốt, muốn học TA tốt để 3 tháng nữa thi TOEIC, pv việc học trên lớp TA chuyên ngành + có cv lương cao trong TL</t>
  </si>
  <si>
    <t>kế toán ko dùng TA, học để biết sau này có thể dùng trong cv + dạy con, ko có mục tiêu cụ thể, do có nhiều time nên học, chưa học ở đâu, giữa A1</t>
  </si>
  <si>
    <t>Lính cứu hỏa 10 năm nhưng muốn chuyển nghề, làm xuất nhập khẩu, nói tốt nhưng chưa đặt được câu, bị nói bồi, giữa A1, muốn trước tháng 8 đạt đc TA GT cơ bản để đi làm, chưa học ở đâu</t>
  </si>
  <si>
    <t>```json
{
  "Occupational Group": "Other",
  "Position": "Senior (&gt;5 years)",
  "Learning Purpose Group": "Study for the future (English is not used often in the job and only slows down progress slightly)."
}
```</t>
  </si>
  <si>
    <t>sale hàng inox ở nhà, nhưng dạy hs Tiểu học học TA tại nhà, nghe nói cuối A1, muốn 3 tháng tới linh hoạt GT để mở lớp, chưa học ở đâu</t>
  </si>
  <si>
    <t>NV lễ tân tại 1 khách sạn ở Cát Bà HP, A2, chưa học ở đâu, mới học TA gần đây được 1 tháng vì cv trước ko dùng TA, muốn TA GT linh hoạt trong 6 tháng tới để gt vs khách nước ngoài và có cơ hội thăng tiến lương cao</t>
  </si>
  <si>
    <t>SV năm cuối ngành Luật, sn 97 nhưng học lại DH, đầu A1, muốn học TA để cải thiện bản thân + sd trong cv TL, đã học ở trung tâm 2 tháng nhưng ko hiệu quả + đã học lấy lại gốc
 0934097458</t>
  </si>
  <si>
    <t>đầu A1, làm ở KCN Bắc Ninh, phải nch vs nv kĩ thuật nước ngoài nhưng ko hiểu nên toàn dùng gg dịch để đối phó, muốn học tốt TA tốt càng sớm càng tốt để pv cv và có cơ hội thăng tiến, trước học ở 1 nơi nhưng bận nên bỏ dở</t>
  </si>
  <si>
    <t>HN, nhà Tây Hồ, làm ở Viettel, A2, nghe nói khá tốt, muốn học TA để update bản thân + 3 tháng nữa đi công tác Nga</t>
  </si>
  <si>
    <t>quản lí kênh Youtube, ko kể rõ về nghề nghiệp, muốn học TA nâng cao, đạt mục tiêu từ giờ đến cuối năm, đang học 1-1 với gv 2b/tuần mỗi buổi 1,5h</t>
  </si>
  <si>
    <t>Làm ở gara oto nhưng đang dành đc 4h/ngày học TA, đặt mục tiêu 3 tháng GT linh hoạt để sang Úc làm việc và định cư, chưa học ở đâu, đầu A1 kém</t>
  </si>
  <si>
    <t>làm ở công ty Shipping tàu Trung Quốc, B1, nghe nói tốt, đang học 1 khóa 1-1</t>
  </si>
  <si>
    <t>Trà My lớp 7</t>
  </si>
  <si>
    <t>SV năm nhất Cao đẳng sư phạm mẫu giáo, đầu A1, muốn học TA tốt trong 3 tháng tới để pv việc học + cv tương lai định dạy ở trường quốc tế, chưa từng học ở đâu</t>
  </si>
  <si>
    <t>```json
{
  "Occupational Group": "Education &amp; Training",
  "Position": "Student",
  "Learning Purpose Group": "Study for the future (English is not used often in the job and only slows down progress slightly)"
}
```</t>
  </si>
  <si>
    <t>B1, học chuyên ngành TA</t>
  </si>
  <si>
    <t>seaman, tuần sau ra biển, hẹn học xong chặng 1 ôn, cuối A1, phát âm kém</t>
  </si>
  <si>
    <t>QA, 30% là giao tiếp với khách hàng nước ngoài, hay phải dùng gg dịch để viết mail, cuối A1, muốn có TA tốt để chuyển việc, trước học nhiều khóa 1-1 nhưng ko dành nhiều thời gian nên ko thấy quá hiệu quả, vừa học xong khóa 3 tháng của Langmaster</t>
  </si>
  <si>
    <t>làm việc lq đến tài chính ngân hàng, A2, muốn học TA linh hoạt trong 6 tháng tới để lv ở bank hoặc công ty nước ngoài + du lịch + dạy con, trước học ở trung tâm</t>
  </si>
  <si>
    <t>làm việc trong nhà máy quân đội, đầu A1, gần như mất gốc, muốn học TA cơ bản trong 6 tháng tới để năm sau lv với đối tác nước ngoài</t>
  </si>
  <si>
    <t>QC ở 1 công ty về công nghệ TP HCM nhưng mới nghỉ, đang tìm cv mới cho công ty nước ngoài, giữa A1, bị nói bồi nhiều, muốn học đạt TA cơ bản dùng trong họp hành - càng sớm càng tốt, trước học ở nhiều nơi nhưng bị nản hay bỏ dở</t>
  </si>
  <si>
    <t>mất gốc, ở Vinhome Oceanpark, mẹ đơn thân, đang thất nghiệp, muốn học TA tốt trong 3-6 tháng nữa để sau đi làm, chưa đi học ở đâu</t>
  </si>
  <si>
    <t>Gv về văn hóa giao tiếp ẩm thực ở 1 trường DH, 50t gọi bằng cô, đầu A2, gt được nhưng hay run, học TA ko để dạy mà để đi làm nghiên cứu công tác nước ngoài, trước học 1-1 về phát âm nhưng ko hiệu quả, muốn đi từ cơ bản lên nâng cao</t>
  </si>
  <si>
    <t>tháng 6 mới học được</t>
  </si>
  <si>
    <t>63t, gv dạy Toán ở trường cấp 3, muốn học TA tốt để gt với gv người nước ngoài + hãnh diện vs hs + đi du lịch, trước học ở TOPICA 1 năm nhưng muốn gt nhiều hơn</t>
  </si>
  <si>
    <t>đang là học sinh của 1 trường công giáo, sắp làm linh mục, rất bận với việc học, đang được nghỉ hè đến tháng 8, giữa A1, học để muốn GT với cha hoặc học sinh khác của nước ngoài, chưa học ở đâu</t>
  </si>
  <si>
    <t>tu sĩ ở nhà thờ 2 năm, đầu A1, muốn học TA cơ bản để dạy các em bé trong nhà thờ + nch với giáo sĩ, chưa học ở đâu</t>
  </si>
  <si>
    <t>0357042114
 nv hair salon, cuối A1 bập bẹ nhưng tự tin, muốn học TA để năm nay hoặc năm sau lấy chồng Anh, sang Anh định cư</t>
  </si>
  <si>
    <t>kế toán lv ở 1 công ty 4 năm, chán cv nên muốn học TA để chuyển việc + định cư Mỹ trong 1 2 năm nữa, chưa học TA ở đâu, tự học 2 tháng</t>
  </si>
  <si>
    <t>CS tại Mobiphone, A2, học TA nâng cao để nch vs khách nước ngoài khi đến làm sim thẻ, trước học ở nhiều trung tâm TOEIC và onl rồi nhưng ko thấy hiệu quả nhiều</t>
  </si>
  <si>
    <t>PM ở công ty game, cuối A1 đầu A2, muốn TA linh hoạt trong 6th để GT vs khách nước ngoài mà ko cần phiên dịch, chưa học ở đâu</t>
  </si>
  <si>
    <t>giảng viên IT 98, A2, muốn học TA tốt càng sớm càng tốt để 2 tháng nữa đi hội thảo, chưa học ở đâu</t>
  </si>
  <si>
    <t>NV mua bán hàng ở Hưng Yên, A2, nói tốt nhanh, muốn học TA để 6th tới thi IELTS 6.5, chưa học ở đâu</t>
  </si>
  <si>
    <t>nv marketing, 22t, A2, muốn học tốt TA để gt với khách nước ngoài, đang học 1 khóa ở trung tâm 2b/tuần</t>
  </si>
  <si>
    <t>quản lí hệ thống IT, cuối A1 đầu A2, muốn TA nâng cao để gt với khách nước ngoài về đời sống sau buổi họp hàng tuần + sau này làm công ty nước ngoài, chưa học ở đâu</t>
  </si>
  <si>
    <t>sư thầy, nghe nói khá tốt và tự nhiên, A2, muốn học TA để 1 năm nữa đạt TA cơ bản, sang các nước Ấn, Thái, Myanma, Sri Lanka, trước học Topica 6 tháng nhưng hiệu quả chậm</t>
  </si>
  <si>
    <t>SV năm 3, học ngành Thú y, A2, đang học TA ở trung tâm IELTS, 3b/tuần, muốn đạt TA GT linh hoạt</t>
  </si>
  <si>
    <t>zl chồng 098 9507282
 driver, A0.5, học TA cơ bản 6th để gt vs khách nước ngoài, chưa học ở đâu</t>
  </si>
  <si>
    <t>banker, hơn 40t, A1, thi Toeic 600 nhưng lâu ko ôn lại, học để đi du lịch, mục tiêu ko cụ thể</t>
  </si>
  <si>
    <t>99, kĩ sư vật liệu SAMSUNG, đầu A1, rich, nhà HN làm ở Thái Nguyên, muốn 3-6th nữa GT cơ bản, 1 năm lên B1, học ở nhiều nơi rồi nhưng ko có time ôn nên ko hiệu quả</t>
  </si>
  <si>
    <t>SV năm 2 Bách Khoa, học ngành AI dùng hoàn toàn TA chương trình tiên tiến, hình thành câu + phát âm kém, A1, muốn đạt trình độ B2, đầu năm 3 phải thi IELTS hoặc TOEIC 600</t>
  </si>
  <si>
    <t>NV nhà kho vật liệu xây dựng, ko dùng TA, học TA muốn đạt mức cơ bản, chưa đặt mục tiêu, muốn 1 2 năm nữa chuyển việc, chưa học ở đâu</t>
  </si>
  <si>
    <t>gv dạy sinh học cấp 2, học TA để biết, ko có mục tiêu cụ thể, chưa học ở đâu, đầu A1</t>
  </si>
  <si>
    <t>NV kinh doanh đồ nội thất mới nghỉ việc, cuối A1 đầu A2, muốn học tốt để pv cv, chưa học ở đâu</t>
  </si>
  <si>
    <t>B1, nghe nói tốt, trainer</t>
  </si>
  <si>
    <t>developer 2k, giữa A1, muốn học linh hoạt để pv cv sau này, cv hiện tại ko dùng, học khóa 1-1 2 tháng nhưng ko được thực hành nhiều nên ko thấy tiến bộ</t>
  </si>
  <si>
    <t>Kế toán ko dùng TA, A1, muốn GT linh hoạt pass pv xin việc trong năm nay, học 1 khóa gia sư 2 tháng ko hiệu quả</t>
  </si>
  <si>
    <t>researcher về da người tại 1 trường DH, A2, nghe nói tốt tự tin, muốn học tốt TA linh hoạt để giao tiếp với người nước ngoài + nghiên cứu + tham gia hội thảo + sau này chuyển việc, chưa học TA ở đâu</t>
  </si>
  <si>
    <t>SV năm cuối ngành thú y DH nông nghiệp, cuối A1 đầu A2, muốn GT TA linh hoạt tring 6th tới để đi Đức thực tập và du học nước ngoài, 1 năm nữa thi IELTS, đang học 1 trung tâm luyện IELTS về ngữ pháp và phát âm 2b/tuần</t>
  </si>
  <si>
    <t>```json
{
  "Occupational Group": "Agriculture",
  "Position": "Student",
  "Learning Purpose Group": "Study for the future (English is not used often in the job and only slows down progress slightly)"
}
```</t>
  </si>
  <si>
    <t>bác sĩ ở phòng khám, B1, Target Speaking 7.0 1-2 tháng nữa thi huhu, trước học ở trung tâm, muốn học để pv cv tương lai và update bản thân</t>
  </si>
  <si>
    <t>0382789096
 kế toán, cv ko dùng TA, giữa A1, muốn học để có TA GT linh hoạt để đặt mục tiêu 1 năm nữa chuyển việc, chưa học ở đâu</t>
  </si>
  <si>
    <t>Kĩ sư phần mềm ở ngân hàng, cv ko dùng TA, giữa cuối A1, muốn học TA để update bản thân, muốn GT linh hoạt trong 1 năm, chưa học ở đâu</t>
  </si>
  <si>
    <t>SV 2k, đang đi làm IT fulltime, nghe nói thái độ hơi khó chịu, A2 B1, chưa học ở đâu</t>
  </si>
  <si>
    <t>SV năm 3 DH Tôn Đức Thắng HCM, nghe nói trôi chảy, A2, muốn học tốt trong 3th hè GT linh hoạt, đang học Trung tâm IELTS 3b/tuần, 2h/buổi</t>
  </si>
  <si>
    <t>dược sĩ tại 1 công ty, cuối A1, cv ko dùng TA, muốn học để update bản thân, muốn gt linh hoạt, học Gt ở 1 trung tâm 10 năm trước</t>
  </si>
  <si>
    <t>SV năm nhất ở ĐN, đầu A1, gần như mất gốc, muốn gt linh hoạt để pv cv sau này về quản trị khách sạn + thi chứng chỉ ra trường, học ở nhiều nơi nhưng ko hiệu quả</t>
  </si>
  <si>
    <t>lớp 4 Hải Anh</t>
  </si>
  <si>
    <t>nv văn phòng, giữa A1, muốn học TA để sau này có thể chuyển việc, chưa biết bao h chuyển, muốn lương cao, mong muốn TA GT linh hoạt trong 6 tháng, chưa học ở đâu</t>
  </si>
  <si>
    <t>làm việc ở 1 công ty Nhật, cv ko cùng TA, giữa A1, muốn học TA tốt để pv cv tương lai vì muốn cuối năm đổi cv mới, học nhiều nơi nhưng ko hiệu quả</t>
  </si>
  <si>
    <t>SV năm 2 ngành IT ở DH Phan Thiết, đầu A1, ngại và học kém, muốn TA linh hoạt, chưa đặt thời gian cụ thể, chưa học ở đâu</t>
  </si>
  <si>
    <t>GV dạy mỹ thuật cấp 1 ở Tây Ninh, muốn GT linh hoạt để nch vs đồng nghiệp và các bé hs người nước ngoài, cuối A1 đầu A2, lâu rồi chưa học ở đâu</t>
  </si>
  <si>
    <t>kĩ sư năng lượng mặt trời, đầu A1, nghe nói kém, muốn TA GT linh hoạt, ko có mục tiêu cụ thể, chưa học ở đâu</t>
  </si>
  <si>
    <t>admin page tại Anh ngữ Miss Hoa, A0.5, cv ko dùng TA, muốn GT Linh hoạt 3-6th để đi du lịch và update bản thân, trước học Toeic Miss Hoa nhưng ko tiến bộ và bỏ dở</t>
  </si>
  <si>
    <t>2K3, làm bartender khách sạn Vinpearl, đầu A1, cv ko dùng TA, muốn TA linh hoạt để gt vs khách nc ngoài, chưa học ở đâu, mới học TA đc 2 tháng</t>
  </si>
  <si>
    <t>đầu A1, nghe nói kém, thiếu tự tin, mong muốn B2 ASAP để học xong thạc sĩ đi du học, làm media ở bộ y tế, chưa học ở đâu</t>
  </si>
  <si>
    <t>nhân viên y tế, A0.5, mục tiêu ko rõ ràng, muốn GT linh hoạt để update bản thân, chưa học ở đâu</t>
  </si>
  <si>
    <t>kĩ sư về kết cấu thép, giữa A1, nói bồi nhiều, muốn TA GT linh hoạt trong 3 tháng để gt vs khách, học ở trung tâm nhưng nghỉ lâu rồi</t>
  </si>
  <si>
    <t>Nv R&amp;D ở 1 công ty lốp xe, cuối A1 đầu A2, cv ko dùng TA. ngữ điệu tốt, muốn học TA để chuyển việc trong 1 năm nữa và 2 năm nữa đi du học Úc, chưa học TA ở đâu</t>
  </si>
  <si>
    <t>Làm kinh doanh tại 1 công ty công nghệ, cv ko dùng TA, đầu B1, muốn học tốt TA để ko bị quên kiến thức, 6 tháng lên được B1, chưa học ở đâu, trước học trường cấp 2 quốc tế</t>
  </si>
  <si>
    <t>SV năm 3 ngành Du lịch, A2, muốn lên B2 tháng 3 năm sau, ko có chi phí nhiều, chưa học ở đâu, đang học tài liệu B2</t>
  </si>
  <si>
    <t>98, cuối A1, nói ko tốt nhưng cuối tuần thi IELTS, target 5.0 5.5, sắp làm bác sĩ</t>
  </si>
  <si>
    <t>Kĩ sư xây dựng, đầu A1, muốn học TA linh hoạt ASAP để giao tiếp với sếp và đồng nghiệp pv công việc tự tin hơn, trước học ở trường DH nhưng bỏ lâu rồi</t>
  </si>
  <si>
    <t>A2 B1, nói TA tốt, sư cô, muốn học TA GT nâng cao để thi ielts 6.5 vào năm sau, muốn học TA để trở thành công dân toàn cầu, sd máy tính, đọc tài liệu, học ở 1 trung tâm 4 tháng và thấy tiến bộ</t>
  </si>
  <si>
    <t>SV năm nhất ngành quản lí dữ liệu, cuối A1 đầu A2, mong muốn GT nâng cao để thi TOEIC Speaking + pv cv sau này là quản lí dữ liệu, chưa học ở đâu</t>
  </si>
  <si>
    <t>A2, kĩ sư xây dựng, đang công tác tại Hà Nam, muốn học TA nâng cao trong 6th -1 năm để gt vs boss và phục vụ cv tương lai muốn làm cho công ty nước ngoài, trước học thầy Philippin và tiến bộ</t>
  </si>
  <si>
    <t>A2, admin trợ lí cho 1 công ty phụ tùng buôn bán vs nước ngoài, muốn học TA linh hoạt để chuyển sang 1 cv buôn bán online như Ebay gt vs khách nước ngoài + dạy con, trc học ở 1 tt nhưng ko hiệu quả</t>
  </si>
  <si>
    <t>cô giáo dạy hs 5 tuổi tại nhà, đầu A1, nghe nói kém, muốn TA linh hoạt trong 6th để sau này gt vs con, chưa học ở đâu</t>
  </si>
  <si>
    <t>lv ở lab</t>
  </si>
  <si>
    <t>cuối A1, sv năm cuối Marketing, muốn GT nâng cao 1-3 năm, pv học + cv sau này, chưa học ở đâu</t>
  </si>
  <si>
    <t>cuối A1, nói tự tin nhưng bị bồi nhiều do tx vs khách hàng nước ngoài 100%, muốn TA GT linh hoạt trong 6th để pv cv linh hoạt vs ng châu Âu, trc học 1 lớp thầy dạy ở cảng nhưng bỏ lâu r</t>
  </si>
  <si>
    <t>cuối A2 đầu B1, nghe nói tốt, marketer, muốn pv cv tương lai</t>
  </si>
  <si>
    <t>Hs lớp 8, giữa A1, muốn học TA để gt linh hoạt, chưa đặt mục tiêu, chưa học ở đâu</t>
  </si>
  <si>
    <t>điều dưỡng ở 1 trung tâm y tế, giữa A1, muốn đạt TA GT cơ bản để gt vs khách nước ngoài + học văn bằng 2 và cao học, chưa học ở đâu</t>
  </si>
  <si>
    <t>Hs lớp 7, đầu A1, muốn đạt TA GT linh hoạt để phục vụ việc làm clip về Animation trên Youtube, chưa học ở đâu</t>
  </si>
  <si>
    <t>đầu A1, designer bên MKT, muốn học TA GT cơ bản để tự tin hơn có cơ hội đi dự hội thảo nước ngoài, học 1-1 1 time dài nhưng ko hq nhiều, đang tạm ngưng</t>
  </si>
  <si>
    <t>cuối A1 đầu A2, nội trợ + kế toán freelancer, muốn học TA GT linh hoạt trong 6th để 1 năm nữa định cư Canada, trc học 1 trung tâm 2th nhưng ko phù hợp nên nghỉ</t>
  </si>
  <si>
    <t>banker, lv ở phòng sản phẩm, A2, muốn học TA GT nâng cao để pv cv, do cv phải gt vs người nước ngoài nhiều nhưng chưa tự tin, trước học ở 1 vài trung tâm nhưng ko hiệu quả</t>
  </si>
  <si>
    <t>IT developer</t>
  </si>
  <si>
    <t>```json
{
  "Occupational Group": "IT",
  "Position": "No clear",
  "Learning Purpose Group": "No clear"
}
```</t>
  </si>
  <si>
    <t>SV năm cuối quản trị kinh doanh, giữa A1, muốn GT TA linh hoạt trong 6 tháng, chưa học ở đâu</t>
  </si>
  <si>
    <t>cuối A1, nghe nói bồi ko thành câu đầy đủ, bartender nhưng muốn cuối năm chuyển việc, yc TA linh hoạt trong 6th để find a new job, chưa học ở đâu</t>
  </si>
  <si>
    <t>GV dạy toán TV cấp 1, đầu A2, nhà ở vùng nông thôn Quảng Nam, muốn có môi trường GT, muốn học TA để update bản thân, chưa học ở đâu</t>
  </si>
  <si>
    <t>giữa A1, nói bồi rất nặng, muốn TA GT cơ bản để giỏi như các manager khác + tham gia họp tự tin hơn, chưa học ở đâu</t>
  </si>
  <si>
    <t>2k1, sale nông sản cho người nước ngoài, giữa A1, muốn học TA GT cơ bản ASAP để pv cv linh hoạt, chưa học TA GT ở đâu, trc chỉ học Toeic nên nghe dc</t>
  </si>
  <si>
    <t>```json
{
  "Occupational Group": "Agriculture",
  "Position": "No clear",
  "Learning Purpose Group": "Study for the current"
}
```</t>
  </si>
  <si>
    <t>0973314665
 giữa cuối A1, tự tin thành lập câu nhưng cần sửa phát âm + ngữ pháp, kế toán dùng 80% TA trong cv vì họp teams vs khách, muốn 3-6th TA linh hoạt, học TT rồi nhưng thấy ko dùng nên quên</t>
  </si>
  <si>
    <t>99, sale bất động sản, đầu A1, muốn GT cơ bản trong 4 5th để mở rộng thị trường ra khách nước ngoài, chưa học ở đâu</t>
  </si>
  <si>
    <t>kĩ sư xây dựng thất nghiệp, giữa A1, muốn học TA linh hoạt để tìm việc, đang học onl 3b/1 tuần, 1 buổi 45p, chê giá cao học 30p</t>
  </si>
  <si>
    <t>IT, cuối A1 đầu A2, cv hiện tại làm vs người Hàn nên ko dùng TA, muốn học TA để pv cv nếu sau này chuyển việc, chưa học ở đâu</t>
  </si>
  <si>
    <t>NV xuất nhập khẩu nc ngoài, học tiếng Pháp nên TA kém, giữa A1, muốn TA GT tốt để pv công việc và nch vs sếp nc ngoài ASAP vì phải dùng gg dịch, chưa học TA ở đâu</t>
  </si>
  <si>
    <t>quản lí của 1 xưởng dịch vụ oto, đầu A2, muốn TA GT nâng cao 1 năm để gt vs khách người Nhật, trước học ở nhiều trung tâm r</t>
  </si>
  <si>
    <t>cuối A1, tài xế taxi cho công ty du lịch và làm cho tập đoàn Mitsubishi của người Nhật, muốn học TA GT linh hoạt để gt vs khách + thi chứng chỉ để dự định đi nc ngoài, trc học GT 3 tháng xong nghỉ</t>
  </si>
  <si>
    <t>bác sĩ tại 1 bệnh viện, giữa A1, nói bồi nhiều, muốn học TA cơ bản trong 3th để giao tiếp vs khách nước ngoài, chưa học ở đâu</t>
  </si>
  <si>
    <t>Nhân viên văn phòng, giữa A1, muốn học TA GT để nch vs sếp tổng ở buổi họp hàng tháng, chưa học ở đâu, muốn GT cơ bản trong 6th</t>
  </si>
  <si>
    <t>```json
{
  "Occupational Group": "Admin &amp; HR",
  "Position": "Junior/Employee (&lt;3 years)",
  "Learning Purpose Group": "Study for the current"
}
```</t>
  </si>
  <si>
    <t>nv mua hàng của FPT, cv ko dùng TA, đầu A2, muốn học TA để update bản thân học lâu ko tiến bộ + có thể chuyển việc trong tl, trước học tt rồi nhưng thấy NP tốt hơn nhưng vẫn ko gt dc, nói bồi</t>
  </si>
  <si>
    <t>kĩ sư điện, đầu A1, muốn chuyển việc ASAP, muốn GT TA linh hoạt trong 3th, chưa học ở đâu</t>
  </si>
  <si>
    <t>cuối A1, kế toán kiểm toán cho công ty Nhật, muốn TA gt linh hoạt 3-6th để nch vs đồng nghiệp và pv cv, trc học ở 1 tt 6th nhưng ko hq</t>
  </si>
  <si>
    <t>HS lớp 11, A1, muốn học TA GT tốt để hè năm sau thi IELTS 6.5, trc học trung tâm nhưng ko hq, đang học nhóm cô giáo 3b/tuần</t>
  </si>
  <si>
    <t>NV văn phòng, đầu A1, muốn TA linh hoạt để update bản thân, cv ko dùng TA, tự học lâu ko hq, chưa học ở đâu</t>
  </si>
  <si>
    <t>SV năm 4 tương lai làm họa sĩ, muốn học TA nâng cao 1 năm để đi du học, cuối A1 đầu A2, chưa học ở đâu</t>
  </si>
  <si>
    <t>A0, ko hiểu cả How are you, 2K, thất nghiệp chưa đi làm, học TA cơ bản để pv cv tương lai, bỏ học lâu rồi, ko học DH, chưa đi học ở đâu</t>
  </si>
  <si>
    <t>giữa A1, nói bồi nhiều ngữ pháp và phát âm kém, gv cấp 1, muốn GT linh hoạt để update bản thân trong 3th, chưa học ở đâu</t>
  </si>
  <si>
    <t>99, kĩ sư IT, cuối A1 đầu A2, muốn học tốt TA GT nâng cao để pv cv tham gia dự án vs khách Châu Âu, trc học ở 1 tt 2 tháng nhưng nản nên bỏ dở, ko có động lực học, nhưng bây h cần gấp rút</t>
  </si>
  <si>
    <t>SV năm cuối học luật, A2</t>
  </si>
  <si>
    <t>Quản lí công ty bảo vệ, A0.5, mới học TA nhưng nghe hiểu ko được, đang học từ vựng và các cấu trúc câu, chưa học ở đâu, tự học được 3 tháng, muốn 6th nữa đạt TA GT cơ bản để mở rộng quan hệ trong cv vs khách nước ngoài và pv việc học lại đại học Luật môn chuyên ngành TA</t>
  </si>
  <si>
    <t>```json
{
  "Occupational Group": "Other",
  "Position": "Manager/Head",
  "Learning Purpose Group": "Study for the future (English does not directly impact job performance, and the goal is more about social interaction)."
}
```</t>
  </si>
  <si>
    <t>SV năm 2, đầu A1, học ngành tâm lí, muốn GT linh hoạt để học + đi du học + học lên cao, chưa học ở đâu</t>
  </si>
  <si>
    <t>HR cho 1 công ty có vốn đầu tư nước ngoài, cuối A1 đầu A2, muốn TA GT linh hoạt để có cơ hội thăng tiến và dùng nhiều TA GT hơn, chưa học ở đâu, có hỏi về khóa 1-1</t>
  </si>
  <si>
    <t>HS lớp 8, A2, muốn thi IELTS nắm lớp 11, đang học trung tâm 1 năm rồi, 3b/tuần</t>
  </si>
  <si>
    <t>Kế toán trưởng của 1 công ty sản xuất, đầu A1, muốn học TA linh hoạt trong 6 tháng để thăng tiến + chuyển ra SG làm nếu có cơ hội, chưa học ở đâu</t>
  </si>
  <si>
    <t>giữa A1, QC của 1 công ty nội thất, muốn học TA GT linh hoạt để phục vụ cv + nch vs sếp người nước ngoài, chưa học ở đâu, mua nhiều app nhưng động lực học ko cao nên hay bỏ sở, lần này quyết tâm học</t>
  </si>
  <si>
    <t>SV năm cuối ngành du lịch, muốn làm HDV cho người nước ngoài, cuối A1, nói bồi + phát âm chưa chuẩn, muốn năm sau thi IELTS 5.5 6.0, đặt mục tiêu GT linh hoạt trong 6th, trc học 1 khóa phát âm IPA, hiện tại chưa học ở đâu</t>
  </si>
  <si>
    <t>```json
{
  "Occupational Group": "Hospitality &amp; Tourism",
  "Position": "Student",
  "Learning Purpose Group": "Study for the future (English is not used often in the job and only slows down progress slightly)."
}
```</t>
  </si>
  <si>
    <t>98, giữa A1, manager của nv phục vụ sảnh, muốn học TA GT linh hoạt 3-6th để update bản thân và pv cv, chưa học ở đâu</t>
  </si>
  <si>
    <t>Nội trợ, giữa cuối A1, muốn học TA để update bản thân và có thể gt vs ng nước ngoài nếu có cơ hội, đang học 1-1 3b/tuần</t>
  </si>
  <si>
    <t>25t, làm HSE, đang học khóa gt langmaster (8 bạn/lớp, 2b/tuần), muốn nhảy việc, đã học Elsa
 KHÔNG CÓ NHU CẦU DK THÊM</t>
  </si>
  <si>
    <t>trainer tại Manulife, A2, muốn học TA GT linh hoạt để gt vs con và maybe gt vs sếp, chưa có target, trc học 2 năm ở tt TA thấy tự tin hơn nhiều</t>
  </si>
  <si>
    <t>SV năm 3 DH thương mại, muốn TA GT linh hoạt 6th để pv cv sau này, đầu A1, trc học TA ở 1 tt nhưng ko hq</t>
  </si>
  <si>
    <t>A2, nghe nói khá tốt nhưng hay quên âm đuôi, gv dạy địa lí cấp 2, nhưng muốn mấy tháng nữa mở lớp dạy TA cho các em nhỏ, tự học 3 năm vs 1 bạn nữa, muốn 3th nữa GT linh hoạt và có thể thi TOEIC trong tương lai</t>
  </si>
  <si>
    <t>B1, nghe nói tốt, ielts 6.5 từ 2018, làm IT</t>
  </si>
  <si>
    <t>Kĩ sư QC, cuối A1 đầu A2, hiện tại ko học TA mỗi ngày vì bận cv, cv dùng kĩ năng nghe đọc, muốn TA cơ bản 3th để GT trong cv tự tin hơn + pv cv sau này, chưa học ở đâu</t>
  </si>
  <si>
    <t>kĩ sư về thang máy ở Đà Nẵng, A2, muốn học TA B2 để pv cv hiện tại gt vs khách nước ngoài, chưa học ở đâu</t>
  </si>
  <si>
    <t>36t, An Giang, muốn thi Toeic 2 kĩ năng tối thiểu 350, dạy con, muốn nổi bật -&gt; cuối A1</t>
  </si>
  <si>
    <t>accountant tại 1 resort ở Cam Ranh, giữa A1, muốn học TA GT linh hoạt để nch vs đồng nghiệp + tìm 1 cv khác, chưa học TA ở đâu</t>
  </si>
  <si>
    <t>Thắng, 9t tiểu học, Ha Noi, thích chơi game, đá bóng, xem TV, học toán, TA trên trường có GV nước ngoài (nói 5 lần/buổi) -&gt; đầu vào A1, N3</t>
  </si>
  <si>
    <t>A2, nghe nói tự tin vì lv với khách nước ngoài 50%, muốn thi IELTS 6.5 ASAP, trc học 1 trung tâm nhưng thấy ko hq, làm trong lĩnh vực may mặc nhưng ko tiện nói rõ cv</t>
  </si>
  <si>
    <t>Kế toán, giữa A1, muốn TA linh hoạt để gt vs nhà đầu tư Sing ASAP, đang học thử 1 khóa 3b/tuần</t>
  </si>
  <si>
    <t>20t, sv khoa học máy tính, đã học ielts tt 6-7 tháng k hiệu quả, đang học khóa ielts khác gv dạy ngoài, mục tiêu 6-6.5 -&gt; A1</t>
  </si>
  <si>
    <t>sinh viên năm 2, giữa A1, muốn học TA để pv cv tương lai + 2 năm nữa thi IELTS 7, chưa học ở đâu bao h, đang có ý định tìm hiểu khóa IELTS</t>
  </si>
  <si>
    <t>0943357768
 32t, Lam Dong, GVTA tiểu học 10 năm, yếu từ vựng nâng cao, phát âm ổn, biết mở rộng ý tưởng, phản xạ ổn, CT bồi dưỡng nghiệp vụ cao siêu k thực tế k áp dụng cho đời sống, k cấp bách k rõ ràng -&gt; đầu vào A2, N3</t>
  </si>
  <si>
    <t>```json
{
  "Occupational Group": "Education &amp; Training",
  "Position": "Senior (&gt;5 years)",
  "Learning Purpose Group": "Study for the future (English is not used often in the job and only slows down progress slightly)."
}
```</t>
  </si>
  <si>
    <t>Housewife, đầu A1, muốn học TA linh hoạt để từ h đến cuối năm định cư, trước làm thợ may, trc học ở 1 trung tâm 4-5 tháng nhưng nghỉ vì ko theo được các bạn SV cùng lớp</t>
  </si>
  <si>
    <t>cuối A1 đầu A2, tự tin GT, muốn học TA linh hoạt trong 2 năm để pv cv gt vs khách nước ngoài ko cần phiên dịch, hiện tại đang học TA ở 1 trung tâm 1h/ngày</t>
  </si>
  <si>
    <t>giữa A1, đang học thạc sĩ Điện DHBKHN, lên lab từ 7h sáng đến 8 9h tối, 2 năm nữa dự định đi du học, muốn TA GT nâng cao thi chứng chỉ, chưa học ở đâu bao h</t>
  </si>
  <si>
    <t>Kĩ sư cơ khí mở công ty riêng, A0.5, mới học lại TA được 2 tháng bập bẹ, ko hiểu ko trl được những câu cơ bản, muốn TA GT linh hoạt 1 năm - ASAP để gt vs khách nước ngoài chủ động mà ko cần người support, đang học 1 khóa ở trung tâm 3b/tuần</t>
  </si>
  <si>
    <t>CSKH của FPT, wfh cả tuần, đọc tài liệu bằng TA, muốn TA linh hoạt 3-6th tới để giao tiếp vs khách bằng TA, đầu A1, chưa học ở đâu</t>
  </si>
  <si>
    <t>kế toán công ty chứng khoán, cv ko dùng TA, làm ở đây được 10 năm rồi, ko có ý định chuyển việc, muốn TA GT linh hoạt để update bản thân + dạy con + đi du lịch nc ngoài Tour Châu Âu, chưa học ở đâu</t>
  </si>
  <si>
    <t>giữa A1, sale manager tại 1 công ty TQ bán thiết bị diệt chuột, muốn học TA GT để thi B1 lấy chứng chỉ Tiếng Trung + đi tìm việc mới, ASAP vì ko được phải để tháng 1 mới lấy dc bằng, chưa học ở đâu</t>
  </si>
  <si>
    <t>kế toán, giữa cuối A1, muốn học TA linh hoạt để gt vs con + sang chơi nước ngoài vs chồng, trc học nhiều tt nhưng thấy ko hq nên bỏ dở, đã có chứng chỉ B1 aptis</t>
  </si>
  <si>
    <t>GV tiểu học, cuối A1, muốn học TA GT linh hoạt để update bản thân + dạy 3 con + dạy cho hs định cư trong tương lai, trước học hơn 1 năm ở Topica nhưng ko hiệu quả</t>
  </si>
  <si>
    <t>GV tiểu học 10 năm môn Toán TV, cuối A1 đầu A2, muốn học TA GT nâng cao để dạy thêm môn TA tăng thu nhập, trc học ở nhiều tt nhưng ko luyện tập</t>
  </si>
  <si>
    <t>HR của 1 công ty về nội thất, cuối A1, muốn học TA GT linh hoạt trong 2 năm để update bản thân + có nền sau có thể chuyển việc, học ở nhiều trung tâm rồi nhưng thấy ko hiệu quả + ko siêng học</t>
  </si>
  <si>
    <t>Giữa A1, Kĩ sư điện bên thang máy, làm được 10 năm, cv chỉ dùng đọc hiểu tài liệu, muốn TA cơ bản để có thể mua hàng nch vs khách nước ngoài trong TL + dạy con lớp 4 học, chưa học ở đâu</t>
  </si>
  <si>
    <t>SV năm cuối DH BK HCM, chuyên ngành Cơ khí ko dùng TA, đầu A1, muốn học TA GT linh hoạt để thi TOEIC trong 3 tháng nữa + pv cv sau này, chưa học ở đâu</t>
  </si>
  <si>
    <t>l
 3/8 lh
 gv TA, mới từ Mỹ về</t>
  </si>
  <si>
    <t>SV năm 3, giữa cuối A1, nghe và hình thành câu khá tốt, muốn học TA GT linh hoạt trong 6th để chứng tỏ vs bạn + pv cv quản lí mơ ước trong tương lai, chưa học ở đâu</t>
  </si>
  <si>
    <t>cảnh sát tại Bà Rịa Vũng Tàu, cv khá bận, chỉ học được sau 11h30 hoặc sau 21h, muốn GT TA cơ bản và sau đó lên nâng cao B1 để pv cv nch vs tội phạm hoặc nạn nhân nước ngoài, học thêm ở nhiều nơi nhưng ko sx dc time nên hay bỏ, đang học bên Kynna được 8b</t>
  </si>
  <si>
    <t>sửa oto ở Hạ Long, cv ko dùng TA, mới học lại TA qua các app, đầu A1, muốn 3-5th nữa đạt GT cơ bản để sang cuối năm sang Úc, chưa học ở đâu, học được 1h/ngày</t>
  </si>
  <si>
    <t>Sắp là tân SV ĐH Tôn Đức Thắng, giữa cuối A1, muốn học TA nâng cao 2 năm sau thi IELTS 6.5, chưa học ở đâu, 1-2 tuần nữa thi đầu vào TA ở trường</t>
  </si>
  <si>
    <t>NV làm công nghiệp nhựa và tài chính, giữa A1, muốn học TA để đi du lịch và update bản thân, cv ko dùng TA, chưa học TA ở đâu, muốn đạt TA GT linh hoạt</t>
  </si>
  <si>
    <t>kế toán, đầu A1, học để update bản thân, mục tiêu GT cơ bản trong 6th, lười, mỗi ngày dành 20p học, chưa học ở đâu</t>
  </si>
  <si>
    <t>giữa A1, PT nên giờ làm linh hoạt theo lịch hẹn của khách, muốn học TA nâng cao trong 1 năm để thỉnh thoảng GT vs khách nước ngoài + update bản thân, chưa học ở đâu</t>
  </si>
  <si>
    <t>A2, kế toán tại 1 công ty dịch vụ Marketing nước ngoài, sếp và đồng nghiệp là người Nhật, phải thuyết trình và gt TA nhiều, khoảng 50%
 muốn TA GT linh hoạt ASAP để tự tin hơn trong cv, trước học 1 khóa nhưng ko thấy tiến bộ</t>
  </si>
  <si>
    <t>SV năm 2 ngành Logistics, A2, muốn học TA để pv cv sau này, chưa học ở đâu</t>
  </si>
  <si>
    <t>giũa A1, NV tại Foxcon, muốn TA GT linh hoạt trong 3 tháng, mỗi ngày học 20p ko đều, chưa học ở đâu, muốn chuyển việc trong tl, cv ht ko dùng TA</t>
  </si>
  <si>
    <t>Hs lớp 12, chưa học TA ở đâu, giữa A1, ngại giao tiếp với người lạ, muốn học TA để thi THPTQG</t>
  </si>
  <si>
    <t>HS lớp 12, đang đợi vài tháng nữa đi du học, muốn học TA để sang CANADA, đầu A1, nghe nói chậm, chưa học ở đâu, mục tiêu TA nâng cao IELTS 6.5
 HỎI BỐ MẸ</t>
  </si>
  <si>
    <t>lớp 4</t>
  </si>
  <si>
    <t>sale dược phẩm, kinh doanh tại nhà, nghe nói tốt tự tin, A2, muốn học TA để giao tiếp khi đi công tác nước ngoài + dạy con + đọc sách, trc học mấy khóa TA GT của bạn và thấy hq
 ĐANG HỌC 1 KHÓA THUYẾT TRÌNH, ĐỢI HỌC HẾT 6 BUỔI</t>
  </si>
  <si>
    <t>A0, muốn dùng TA cơ bản để chuyển việc trong tg tới, đang làm cho SAMSUNG, chưa học ở đâu</t>
  </si>
  <si>
    <t>làm việc ở Sở Y tế, giữa A1, muốn học TA để update bản thân, cv văn phòng soạn thảo ko dùng TA, ko có thời gian nhiều nên tranh thủ học, chưa học ở đâu</t>
  </si>
  <si>
    <t>SV năm 3 ngành Dược, giữa A1, hay bí từ, muốn học TA nâng cao để làm về mảng Marketing Dược, mất gốc nên mới học lại, khá chăm, hiện tại đang học cùng lúc 3 app: THE COACH - MOCHIMOCHI - PREP</t>
  </si>
  <si>
    <t>```json
{
  "Occupational Group": "Health &amp; Healthcare",
  "Position": "Student",
  "Learning Purpose Group": "Study for the future (English is not used often in the job and only slows down progress slightly)."
}
```</t>
  </si>
  <si>
    <t>giữa cuối A1, học ngành du lịch mới ra trường nhưng ko muốn làm đúng ngành, hiện tại đang làm makeup artist để học TA tìm việc, muốn học TA nâng cao cuối năm thi TOEIC 750, để tìm việc dùng TA hoàn toàn, chưa học ở đâu, phát âm khá tốt</t>
  </si>
  <si>
    <t>A2, bác sĩ bệnh viện Ung bướu HN, muốn học TA GT linh hoạt để tham gia hội thảo nch tự tin như đồng nghiệp + đọc tài liệu update bản thân, cv ko dùng nhiều TA GT, chưa học ở đâu, khá bận vì cv</t>
  </si>
  <si>
    <t>giữa A1, kĩ sư xây dựng, lv ở 1 công ty ở ĐN được 5 năm, lương thấp nên muốn học TA để chuyển việc lương cao hơn, chưa học TA ở tt bao h, trc học Cake nhưng ko hay nên bỏ, chưa đạt mục tiêu cụ thể, học dc 30p-1h mỗi ngày</t>
  </si>
  <si>
    <t>98, kế toán tại 1 công ty có sếp người Nhật, giữa A1, phát âm kém, muốn TA GT linh hoạt để gt vs sếp + du lịch + tìm việc dùng TA nhiều hơn, trc học ở 1 tt rồi nhưng học xong ko áp dụng lại quên, khá bận, dành được 15-30p học ko đều mỗi ngày</t>
  </si>
  <si>
    <t>nv kĩ thuật hỗ trợ khách hàng ở 1 công ty về USB linh kiện đt, cuối A1 đầu A2, tự tin nhưng nói ngọng, phát âm khó nghe :(((
 công việc sử dụng Tiếng Trung, thỉnh thoảng mới dùng TA nhưng đọc viết, muốn TA GT linh hoạt để có base chuyển việc trong tl muốn làm cho Apple, chưa học ở đâu</t>
  </si>
  <si>
    <t>giảng viên ĐH Kinh tế tài chính Quốc tế, A2, muốn học TA linh hoạt ASAP để gt vs các đoàn khách nước ngoài + nhận job lq đến TA ở trường, trc học vs GV Philippin thấy hiệu quả nhưng ko dùng lại quên</t>
  </si>
  <si>
    <t>A2, nghe nói khá tốt, đang tự mở business riêng về logistic, muốn học TA linh hoạt trong 3-6th để pv cv xịn hơn, gt vs khách để bán hàng, chưa học ở đâu</t>
  </si>
  <si>
    <t>Farmer, giữa A1, muốn đạt ielts tối thiểu 5.5 để 3-4th nữa sang Úc định cư, đang học 1 lớp 3b/tuần/1h</t>
  </si>
  <si>
    <t>Kĩ sư IT, giữa A1, 99, muốn TA linh hoạt B1 trong 6 tháng, chưa học ở đâu, ngoan, ôn được sau 18h và t6 t7 cn, mới quay lại học TA được 1 2th</t>
  </si>
  <si>
    <t>Nv lắp đặt mạng FPT, giữa A1, muốn học TA cơ bản để update bản thân + có cơ hội chuyển việc trong TL, chưa học ở đâu, trước B2 ngữ pháp ở trường cao đẳng, mới từ Nhật về</t>
  </si>
  <si>
    <t>Tester ở 1 công ty công nghệ được 10 năm, giữa A1, muốn học TA GT linh hoạt để pv cv hiện tại + có nền chuyển việc, chưa học ở đâu ngoài Elsa
 quan tâm phần phát triển ý</t>
  </si>
  <si>
    <t>Officer, cv ko dùng TA, muốn dùng TA để pv đời sống + nếu tốt thì đổi việc, mục tiêu 6 th nhưng ko dc ko sao, chưa học ở đâu, mới bắt đầu lại dc 1 tháng, chưa học ở đâu</t>
  </si>
  <si>
    <t>l
 31/8 TDV: cuối A1, học để giao tiếp linh hoạt trong 3 tháng, đang học tại trung tâm 4 kĩ năng nhưng chán và thấy ko phù hợp vs pp học, thấy ko hiệu quả
 SV năm 2 ngành sư phạm Văn, đang học thêm tiếng Hàn giữa tháng 10 thi</t>
  </si>
  <si>
    <t>```json
{
  "Occupational Group": "Education &amp; Training",
  "Position": "Student",
  "Learning Purpose Group": "Study for the future (English does not directly impact job performance, and the goal is more about social interaction)."
}
```</t>
  </si>
  <si>
    <t>giữa A1, tailor đã nghỉ việc, mới sinh em bé và có 4h học TA mỗi ngày, mới học TA được 2 tháng, đặt mục tiêu 2 năm GT linh hoạt để dùng TA Tiếng Thái pv cho việc dịch thuật ở công ty chồng người Thái, trc học TA 1tt nhưng ko hiểu gì nên out, ám ảnh học ở tt</t>
  </si>
  <si>
    <t>tester FPT Đà Nẵng, giữa A1, nói chậm bồi, phát âm chưa tốt, nghe được, muốn học TA Linh hoạt để ko phụ thuộc vào BA khi gt vs khách, trc chỉ học ở các app, chưa đặt mục tiêu cụ thể</t>
  </si>
  <si>
    <t>kế toán trưởng + đồng sáng lập công ty kiến trúc xây dựng, giữa A1, nói bồi nhiều, ngữ pháp và phát âm kém, cv hiện tại ko dùng TA, muốn TA GT linh hoạt để tìm khách nc ngoài + đi du lịch + thi chứng chỉ, trc học nhiều tt nhưng thấy ko hiệu quả, muốn tìm 1 course và 1 mentor push học</t>
  </si>
  <si>
    <t>```json
{
  "Occupational Group": "Design &amp; Architecture",
  "Position": "Manager/Head",
  "Learning Purpose Group": "Study for the future (English is not used often in the job and only slows down progress slightly)"
}
```</t>
  </si>
  <si>
    <t>kĩ sư ô tô Vinfast, A2, muốn học TA GT linh hoạt để pv cv, target 3-4th nữa thi TOEIC 650 700, học nhiều tt và app rồi, muốn cải thiện sớm nhưng ko dc thì ko ah do cv dùng 10 20% TA GT</t>
  </si>
  <si>
    <t>Nghiên cứu sinh hiện đang ở nhà học TA, A2, khá tự tin khi gt, muốn học TA để 1 năm tới thi IELTS 7.0 đi du học, chưa học ở đâu trước đây, nhưng hiện tại đang mua 1 khóa học phát âm 3 tháng onl dành cho người đi làm học 5-6h30 sáng</t>
  </si>
  <si>
    <t>mới đi làm, giữa A1, muốn học TA GT linh hoạt để pv cv, tìm lương cao, hiện tại đã đi làm ngành cơ khí hàng hải, chưa học ở đâu, trc học khóa IELTS 2 tháng đạt đầu ra 4.0</t>
  </si>
  <si>
    <t>A2, nghe nói tốt, cv gặp đối tác và nhà đầu tư nước ngoài, mỗi tuần 2b họp, muốn chuyển sang nc ngoài 100% TA, target 6.5 IELTS, dk học nhiều nơi nhưng bận nên bỏ dở</t>
  </si>
  <si>
    <t>cuối A1 đầu A2, muốn học tốt TA GT để update bản thân + dạy con trai, nhiều khi muốn học nhưng thiếu động lực, mới bỏ việc ở ngân hàng về quê mở cửa hàng nước hoa được 1 năm, 8 năm trước có học 1 khóa IELTS của bạn cùng ĐH, hiện tại thời gian rảnh nhiều nhưng sợ thiếu động lực</t>
  </si>
  <si>
    <t>đầu A1 bập bẹ, muốn học TA GT linh hoạt để update bản thân + dạy con học, sale thủy sản nên ko dùng TA trong cv mặc dù sếp người Hoa nhưng có phiên dịch, chưa gấp học, mỗi ngày dành dc 15-30p học Duolingo, chưa tự tin học THE COACH vì thấy mình mất gốc, hiện tại ko học ở đâu</t>
  </si>
  <si>
    <t>0901456350
 kinh doanh tại nhà, giữa A1 bập bẹ sai ngữ pháp và phát âm nhiều, muốn TA linh hoạt để tham gia các khóa thiền nch vs thiền sư + đi nước ngoài học thiền + nch vs anh rể người Scotland, mục tiêu 2 năm :v
 trc học tt nhưng ko hiệu quả, bỏ nghề GV vật lí vì ko có time cho bản thân + lương thấp 
 rất muốn có GV dạy kèm, học 1 mình trên app nản</t>
  </si>
  <si>
    <t>tester, 98, giữa cuối A1, muốn học TA GT linh hoạt để update bản thân + sau này maybe chuyển việc, ko có mục tiêu cụ thể, cv hiện tại dùng 10-20% TA GT, công ty Nhật ko dùng nhiều TA, chưa học ở đâu</t>
  </si>
  <si>
    <t>giữa A1, khá kém, hiện đang ở nhà dạy nhảy Jumba cho trẻ con tại trung tâm + dành time học TA, mục tiêu 600 để tháng 3 thi TOEIC 600 apply Tiếp viên hàng ko Vietjet, hiện đang tự học sách + học thầy 1-1 tại quán cf, trc học tt nhưng mới nghỉ</t>
  </si>
  <si>
    <t>giữa A1, nghe hiểu được nhưng trl bị bồi + chỉ có keyword, SV năm cuối ngành IT, đang đi thực tập online, đã học xong 1 khóa TOEIC thi thử dc 600, muốn đạt TA GT linh hoạt để pv cv tương lai, hôm nay bắt đầu học khóa TOEIC 4 kĩ năng, 3b/tuần</t>
  </si>
  <si>
    <t>```json
{
  "Occupational Group": "IT",
  "Position": "Intern (0-1 year)",
  "Learning Purpose Group": "Study for the future (English is not used often in the job and only slows down progress slightly)"
}
```</t>
  </si>
  <si>
    <t>SV năm 4 Y đa khoa, giữa A1, muốn học TA GT linh hoạt để ra trường B1 + pv cv sau này, chưa học TA ở đâu, đang học app PREP</t>
  </si>
  <si>
    <t>kế toán tại 1 công ty nước ngoài về năng lượng tái tạo, muốn GT linh hoạt để nch vs sếp và đồng nghiệp người châu Âu, A2, nghe nói pt ý khá tốt, học ở nhiều tt rồi nhưng ko thấy hiệu quả</t>
  </si>
  <si>
    <t>Tester FPT, B1 nói rất tốt, muốn nâng cao trình độ hiện tại để pv cv tốt hơn + sau này tìm việc khác, 50% sd TA trong cv, call vs khách, trc học nhiều khóa IELTS rồi, hiện tại ko học đâu, mục tiêu 3th nữa TOEIC từ 700 lên 800</t>
  </si>
  <si>
    <t>Giảng viên DHBK HCM, dạy kĩ thuật điện, A2, muốn học TA GT để học Doctor trong 6th nữa đạt IELTS 6.0, trc học 1 khóa IELTS nhưng bận kinh doanh nên chưa thi và Speaking bị kém nhất do ko có mt luyện tập</t>
  </si>
  <si>
    <t>giữa A1, pattern maker tại 1 công ty may mặc được 7 năm, muốn TA GT linh hoạt để gt vs đồng nghiệp và sếp người Ấn + thăng tiến tăng lương, TA ht dùng để đọc hiểu văn bản, chưa học ở đâu</t>
  </si>
  <si>
    <t>30/8 TDV
 Năm ngoái chị thi ielts 6.5, lâu r chị không dùng, lâu ko học nên quên mất, là giảng viên môn sinh học, mấy kỳ tới chị phải dạy bằng TA nên muốn học thêm, mua app để luyện nói hằng ngày</t>
  </si>
  <si>
    <t>nhân viên mua hàng tổng thầu cơ điện, A2, muốn học TA GT linh hoạt để pv cv tự tin gt vs khách, chưa học ở đâu, nhưng ko có mục tiêu cụ thể do ngày học được 15-30p - có 2 con nhỏ</t>
  </si>
  <si>
    <t>sv mới ra trường nửa năm, giữa A1, QC 1 công ty công nghệ nhưng chê lương thấp, muốn chuyển việc trong năm sau, đang học TA vì muốn làm cho công ty nước ngoài, hiện tại đang học 1 lớp nhóm bạn 3b/tuần, T2 T4 T5</t>
  </si>
  <si>
    <t>designer tại nhà, làm freelancer, cuối A1 đầu A2, muốn học TA GT linh hoạt để đàm phán, kiếm job nước ngoài tăng thu nhập + dạy con, đặt mục tiêu 6th quyết tâm, trc học ở 1 vài tt nhưng động lực ko cao + input nhiều quá ko học kịp nên bỏ dở, hiện tại chỉ học app</t>
  </si>
  <si>
    <t>Kĩ sư lv tại văn phòng, cv ko dùng TA, chỉ muốn gt vs sếp người Malay + có TA tốt để lv ở công ty nước ngoài, mới học lại TA được 5 tháng nhưng đầu A2 - bồi nhiều, hiện đang học 1 khóa 1-6 có GV nước ngoài</t>
  </si>
  <si>
    <t>GV mầm non gần như mất gốc, đầu A1, ở Buôn Ma Thuột, đang dạy các bé mẫu giáo mẫu câu và từ đơn giản, muốn học TA cơ bản rồi nâng cao để có thể dạy các bé lớn hơn thêm thu nhập, chưa học thêm ở đâu, lo lắng về chi phí</t>
  </si>
  <si>
    <t>saler bán kính tại 1 công ty bán lẻ, đầu A1, muốn học TA GT linh hoạt để thi IELTS 6.5 ASAP để sang Canada, trc học nhiều tt nhưng ko hiệu quả do ko sx được time, bây h học được 1h/ngày từ 11h30 đến 13h, ko ôn tối đc do có con nhỏ, ht chỉ học trên app, mở cam nhưng ngại ko nhìn cam</t>
  </si>
  <si>
    <t>nội trợ, 42t, cuối A1, nhà giàu vc, muốn học TA nâng cao để update bản thân + nch vs con cái + tìm 1 cv dùng TA nhẹ nhàng hơn cv ở ngân hàng trước đây, nội trợ nhưng khá bận ( học đàn, học nhảy, nấu ăn), chưa học TA ở đâu, 20 năm nay ko dùng TA</t>
  </si>
  <si>
    <t>quản lí 1 công ty về sản xuất vỏ bình ga, chức gần cao nhất công ty, quản lí 1 team có phiên dịch, phải lv nhiều vs khách nước ngoài, nhưng ko tự tin nghe nói, muốn chủ động hơn ko cần phiên dịch + muốn tham gia các CLB trong Nam, trc học TA ở 1 vài tt có Topica nhưng bận nên ko theo dc, đặt mục tiêu 5 năm :v</t>
  </si>
  <si>
    <t>kiến trúc sư, cuối A1, cv sd đọc tài liệu và gt vs đối tác bằng TA khoảng 20%, muốn đạt trình độ linh hoạt trong 1 năm để có thể tự tin trình bày từ chuyên ngành vs khách - ko cần MKT phiên dịch, chưa học ở đâu, học 1-2h/ngày nhưng học nhiều từ vựng vẫn thấy ko SD được</t>
  </si>
  <si>
    <t>kĩ sư phần mềm ở ĐN, A2, muốn học TA GT linh hoạt để thi IELTS 3-6th tới, hiện tại đang học 1 app luyện thi IELTS theo band, trc đây học 1 khóa IELTS 2-3th</t>
  </si>
  <si>
    <t>làm việc ở phòng đào tạo 1 trường ở Quãng Ngãi, đầu A2, muốn học TA GT linh hoạt để sắp tới sd trong cv, mới bắt tay vào tập trung học TA được 2 tháng, đang học 1 lớp lq đến ngành, sau này muốn đi du lịch nc ngoài + thi IELTS, chưa học ở đâu</t>
  </si>
  <si>
    <t>54t, kĩ sư bảo dưỡng máy bay, giữa cuối A1, muốn học TA GT linh hoạt để update bản thân, chưa học ở đâu, hay bị bí từ và đặt câu mất nhiều time</t>
  </si>
  <si>
    <t>HR tại 1 công ty nhà nước, A2 nch tự tin dù ko dùng trong cv, tự xem phim vs show học thụ động, muốn học TA GT linh hoạt để chuyển việc trong 2 năm tới + học thạc sĩ trong nước theo chương trình nước ngoài, mới sinh con, chưa học TA nhiều, ht ko học ở đâu, dành đc 30p, đang ở nhà</t>
  </si>
  <si>
    <t>nv văn phòng tại phòng thí nghiệm 1 công ty da giày Đài Loan, cv dùng đọc hiểu cơ bản, muốn học TA GT cơ bản rồi lên linh hoạt trong 1 năm để gt vs sếp + có cơ hội thăng tiến, trc học 1 khóa cơ bản cho người mất gốc 2-3th bỏ, ko thấy hq</t>
  </si>
  <si>
    <t>Đào, giữa A1, sale quần áo online, muốn học TA GT để sang năm sang Úc định cư, ko có mục tiêu vì thuộc dạng đi ké, ko có chứng chỉ ko sao, ko đạt dc ko sao, trc học 1 tt nhưng ko hiệu quả, thái độ ko hợp tác</t>
  </si>
  <si>
    <t>nhân viên xuất nhập khẩu, giữa A1, nghe ko tốt lắm, muốn học TA vì thích + dạy con + update bản thân, cv hiện tại chỉ dùng đọc hiểu nhưng theo form, trc học nhiều lần nhưng nản hay bỏ dở, chưa học thêm ở đâu</t>
  </si>
  <si>
    <t>lv tại 1 công ty cơ khí, đầu A2, muốn học TA GT để gt vs khách nc ngoài tự tin hơn, thỉnh thoảng mới gặp khách, 1 năm mấy người, trc học 1 khóa vs người Philippin 3 tháng, nghỉ dc nửa năm r, muốn học vs người Việt hơn</t>
  </si>
  <si>
    <t>lv ở Thế giới di động, cv ht ko dùng TA GT, manager, muốn học TA GT linh hoạt target giữa năm sau lên được 7.0, đang A2 gt tự tin, muốn TA OK rồi chuyển sang mt lv nước ngoài, sắp cưới nên khá bận, dành được 15-30p/ngày</t>
  </si>
  <si>
    <t>```json
{
  "Occupational Group": "Sales",
  "Position": "Manager/Head",
  "Learning Purpose Group": "Study for the future (English is not used often in the job and only slows down progress slightly)"
}
```</t>
  </si>
  <si>
    <t>sv năm nhất ngành kĩ sư XD, mới thi A2 đầu vào ở trường Tôn Đức Thắng, muốn học TA GT pv cv sau này, trường yêu cầu đầu ra, năm 3 định thi IELTS tối thiểu 5. hoặc hơn 500 TOEIC</t>
  </si>
  <si>
    <t>đầu A1, ko hiểu câu hỏi, QA ở công ty may mặc đc 1th, dùng TA đọc hiểu tài liệu viết mail, ko dùng TA GT, muốn nghe nói khi đi nhà máy hay gặp khách, chưa học ở đâu. tự học từ chuyên ngành</t>
  </si>
  <si>
    <t>l
 31/8 TDV: giữa A1, mong muốn đạt ilets 6.5 trong 1 năm tới, chưa học thêm tiếng Anh ở đâu, sv năm 2 tại Đại học quốc gia</t>
  </si>
  <si>
    <t>Văn thư tại DH Việt Đức, 30% cv là giao tiếp với giáo viên, thực tập sinh hoặc các phòng ban khác bằng TA, cuối A1 đầu A2, muốn nói tốt + sau này thi IELTS 6.0 hoặc B2, chưa học ở đâu, nhưng đang bận con nhỏ 1,5t nên chỉ học được 30p/ngày</t>
  </si>
  <si>
    <t>hs lớp 10, A2, tự tin sd TA, muốn học TA linh hoạt để cuối năm lớp 11 thi IELTS 6.0 6.5, bố là GV TA cấp 2, trước đây từng học ở 2 trung tâm, hiện tại ko học ở đâu, ở Thái Nguyên</t>
  </si>
  <si>
    <t>Bác sĩ cấp cứu, ở Phú Thọ, cuối A1, muốn học TA GT linh hoạt để pv đời sống, update bản thân, trong cv chủ yếu dùng đọc hiểu, nếu có TA GT thì có thể dùng trong meeting hoặc học thêm chuyên ngành, tư vấn đặt mục tiêu 3-6th, khá bận</t>
  </si>
  <si>
    <t>kĩ thuật viên X-quang, cuối A1 đầu A2, muốn học để update bản thân + đi du lịch, học được 30-60p/ngày, chưa học TA ở đâu</t>
  </si>
  <si>
    <t>0968777721
 kế toán, giữa A1, thừa s nhiều, ko thích công ty hiện tại, muốn học TA linh hoạt để tìm việc mới, mục tiêu 6.0 IELTS (trước thi ở 1 trung tâm :v), đặt mục tiêu 1-1,5 năm, hiện tại đang học t3 t5 vs em gái về từ vựng thuyết trình chuyên ngành</t>
  </si>
  <si>
    <t>A2, nghe nói tốt, nhưng muốn master phát âm + diễn đạt ý, đã từng đạt 6.5 IELTS, 37t chưa lập ra đình, trước từng làm bên Myanma, bây h lại mới sang Đức du học, 1 tuần học 2 buổi tiếng Đức để dùng để đi làm + gt trong đời sống, còn muốn học TA để đi học trên trường
 Đức chênh 5h với VN</t>
  </si>
  <si>
    <t>cuối A1, giám đốc quan hệ khách hàng ở Vietin bank, muốn học TA GT linh hoạt để gt mở rộng thị trường ra FDI nước ngoài mà ko cần phiên dịch, rất bận hay đi tiếp khách + học được từ 9h30 tối, đang học 1 khóa 2b/tuần nhưng bận nên toàn nghỉ</t>
  </si>
  <si>
    <t>```json
{
  "Occupational Group": "Finance &amp; Banking",
  "Position": "Director &amp; C-level/Executive",
  "Learning Purpose Group": "Study for the current"
}
```</t>
  </si>
  <si>
    <t>Kĩ sư cơ khí điện lv ở Phủ Lý, cuối A1, muốn học TA GT để thăng tiến trong cv + nch vs sếp, hiện tại chỉ dùng TA đọc hiểu văn bản, trc hồi sv học tt để ra trường, lâu rồi ko học ở đâu</t>
  </si>
  <si>
    <t>kĩ sư cơ khí, cuối A1, cv ko dùng TA nhiều, chỉ dùng để nch vs các chuyên gia khi họ sang VN, muốn 3th tới chuyển việc nhưng ko có mục tiêu rõ ràng học TA, ngày dành dc 15p học app, chưa học ở đâu</t>
  </si>
  <si>
    <t>SV năm nhất, ngành CN Y sinh, cuối A1, muốn học TA GT linh hoạt để 1 2 năm nữa thi IELTS, trc học 1 tt 6th nhưng thấy nặng nề nên bỏ, ht ko học ở đâu</t>
  </si>
  <si>
    <t>đầu A1, gv dạy Toán, tự mở trung tâm ở Hội An, muốn GT linh hoạt để nch vs học sinh và phụ huynh người nước ngoài + đi du lịch, 2/9 muốn đi mấy nước ĐNA nhưng ko nói được TA nên ngại ko dám đi, đặt mục tiêu LINH HOẠT 6TH-1 NĂM, ko ảnh hưởng, chưa học TA ở đâu
 QUAN TÂM KHÓA 1-1</t>
  </si>
  <si>
    <t>l
 31/8 TDV
 giữa A1, mong muốn GT cơ bản trong 3 tháng, sv năm 3, chưa học tiếng anh ở đâu ngoài trung tâm, học tiếng Anh để ra trường có công việc tốt</t>
  </si>
  <si>
    <t>nhà báo 22 năm, A2, viết báo tiếng Pháp, đã đi 22 nước tác nghiệp, muốn học TA GT để nch vs người nước ngoài khi đi công tác, thành thạo tiếng Pháp, chưa học ở đâu, thích tennis và golf nên chắc giàu</t>
  </si>
  <si>
    <t>A2, Kế toán tại 1 công ty sản xuất ở HP, muốn chuyển việc vì chán, 1 năm nữa muốn về làm GV dạy TA cho trẻ, chưa có mục tiêu level cụ thể, trc học nhiều khóa tt và 1-1 rồi nhưng bỏ dở do bận</t>
  </si>
  <si>
    <t>manager sản phẩm của công ty nhựa, cv ko dùng TA, muốn update bản thân + có TA cv có thể dùng vs khách, mới học 1 khóa 3 tháng, mới nghỉ dc 2 tháng</t>
  </si>
  <si>
    <t>l do đi du lịch và bận
 nv mua hàng, cv ko dùng TA GT mà chỉ đọc hiểu, đầu A2, muốn học để update bản thân hoặc sang năm đổi việc, chưa học ở đâu</t>
  </si>
  <si>
    <t>Kế toán, giữa A1, chỉ trả lời được cụm ngắn, cv ko dùng TA GT, muốn học để update bản thân + sau này có cơ hội thì chuyển việc, trc học 1 tt 1 năm nhưng ko tiến bộ</t>
  </si>
  <si>
    <t>```json
{
  "Occupational Group": "Finance &amp; Banking",
  "Position": "Mid-level/Specialist",
  "Learning Purpose Group": "Study for the future (English is not used often in the job and only slows down progress slightly)"
}
```</t>
  </si>
  <si>
    <t>A2, SV năm 2 ngành NN Nhật, DH HN, 22 tuổi mới thi lại, Thanh Oai, 2 tháng nữa đi trao đổi bên Nhật, muốn học TA để sang Nhật + pv cv sau này lv công ty nước ngoài, chưa học ở đâu</t>
  </si>
  <si>
    <t>giữa A1, kĩ sư IT lâp trình app, cv chỉ dùng đọc hiểu nt vs khách Thái, muốn học TA IELTS 6.5 mục tiêu 1,5 năm năm, thích học TA + pv cv + dạy con, chưa học ở đâu</t>
  </si>
  <si>
    <t>Tester ở 1 công ty công nghệ, A0, mới bắt đầu quay lại học TA, muốn học TA GT để có nhiều cơ hội hơn trong TL, đang học 1 lớp ngữ pháp được 1 năm rồi nhưng ko thấy tiến bộ, ko có mục tiêu cụ thể, hỏi gì cũng mông lung</t>
  </si>
  <si>
    <t>đầu A1, y tá nhãn khoa, cv ko dùng TA, muốn học TA linh hoạt để tham gia hội thảo + thỉnh thoảng nch vs bệnh nhân nước ngoài, ko có mục tiêu cụ thể nên nhanh nản, chưa học ở đâu</t>
  </si>
  <si>
    <t>lv kế toán ở công ty logistics, đầu A2, học update bản thân, nói mất âm đuôi và trọng âm + bồi nhưng nói nhanh, chưa học ở đâu</t>
  </si>
  <si>
    <t>cuối A1, kĩ sư cơ điện tại nhà máy, muốn học TA GT để nch vs đối tác người nước ngoài trong dự án, bị trl cụm chứ ko đặt câu, chưa học TA ở đâu</t>
  </si>
  <si>
    <t>thất nghiệp, kĩ sư xây dựng và kiến trúc mới bị công ty layoff, đầu A2, bồi nhiều + phát âm kém, muốn TA GT linh hoạt trong 6th để đi xin việc (bị nhiều công ty deny vì TA kém), chưa học thêm ở đâu</t>
  </si>
  <si>
    <t>banker, 3 ngày wfh/tuần, A2, muốn học TA để cải thiện Speaking vì cv chỉ dùng đọc hiểu + nói ít khi họp, đặt mục tiêu TA linh hoạt 6th, chưa học ở đâu, khá bận, chỉ dành 15p học/ngày</t>
  </si>
  <si>
    <t>A2, đại diện pháp lí của 1 công ty BDS, đang làm mảng trong nước nên ko dùng TA, muốn sắp tới sang mảng nước ngoài để có cơ hội thăng tiến, đang học 1 khóa 3-5 người 2b/tuần/1,5h với GV nước ngoài được 2 tuần nhưng thấy kiến thức dễ chưa tiến bộ nhiều</t>
  </si>
  <si>
    <t>```json
{
  "Occupational Group": "Real Estate",
  "Position": "Director &amp; C-level/Executive",
  "Learning Purpose Group": "Study for the future (English is not used often in the job and only slows down progress slightly)."
}
```</t>
  </si>
  <si>
    <t>nhà thơ + làm nông trại ở Hải Dương, B1, nghe nói phát triển ý tốt, muốn học TA để thi ielts lên band cao nhất có thể, muốn thuyết trình ở các diễn đàn nước ngoài + làm thơ TA, chưa học ở đâu</t>
  </si>
  <si>
    <t>```json
{
  "Occupational Group": "Agriculture",
  "Position": "No clear",
  "Learning Purpose Group": "Study for the future (English does not directly impact job performance, and the goal is more about social interaction)."
}
```</t>
  </si>
  <si>
    <t>phân phối phụ tùng công nghiệp, A2, nói nhanh nói nhiều nhưng ngữ pháp bồi/phát âm thừa s, muốn điều chỉnh nói chậm rõ ý hơn, chưa học ở đâu, phái đi công tác nch vs đối tác rất nhiều, cực bận</t>
  </si>
  <si>
    <t>sv năm 3, chuyên ngành TA ĐH Đà Lạt, A2, muốn học TA GT để sau này làm lễ tân ở hotel, trc học 1 tt TA GT, hiện tại mới mua tài liệu IIG để tự học, năm sau thi chứng chỉ TOEFL 5/6 để ra trường + TOEIC 800</t>
  </si>
  <si>
    <t>cuối A1, làm bảo dưỡng máy bay trong quân đội, muốn học TA GT linh hoạt B1 trong 1 năm, muốn gt vs các chuyên gia Nga bằng TA vì tiếng Nga ko tốt, chưa học ở đâu</t>
  </si>
  <si>
    <t>giữa A1, nói bồi rất nhiều + phát âm kém, làm kĩ sư tại 1 công ty thiết kế công trình XD, cv ko dùng TA, muốn GT cơ bản rồi lên linh hoạt, thích học + có cơ hội chuyển việc sau này, đang học 1 khóa IELTS 2b/tuần t2 t5</t>
  </si>
  <si>
    <t>banker, giữa A1, muốn học TA GT linh hoạt để gt vs khách hàng nước ngoài ở cv phụ, dành được 15p/ngày học TA, có mỗi khung giờ 17h30-18h30 thứ 357 là ôn được, chưa học ở đâu</t>
  </si>
  <si>
    <t>sv năm nhất FPT, A0, muốn học để update bản thân + cv IT ngon nghẻ, ở trường học TA nhưng ko đúng với trình độ và vấn đề nên muốn tìm trung tâm học</t>
  </si>
  <si>
    <t>A2, nghe nói tốt, nhưng phát âm chưa chú trọng + quên âm đuôi, đang làm saler cho 1 công ty về giải pháp công nghệ, cv ko dùng TA, muốn học trc để nắm bắt cơ hội trong tl, chưa học ở đâu</t>
  </si>
  <si>
    <t>Bs nội trú, 1998, đầu A2, muốn học TA GT linh hoạt để gt trong cv tương lai, đọc hiểu tự tin, hiện tại đi thực tập từ 8h sáng đến 9h tối rất bận, trc học 2 khóa IELTS 6 tháng nhưng ko dùng nên quên, ht ko học đâu</t>
  </si>
  <si>
    <t>đầu bếp tại 1 xưởng nấu ăn mặt đất cho sân bay Vietnam Airline, A2, nghe nói tốt nhưng hơi bồi, cv ko dùng TA, lâu ko học nên muốn duy trì đỡ quên + muốn sang năm thi chứng chỉ IELTS để sang nước ngoài nấu ăn, chưa học ở đâu</t>
  </si>
  <si>
    <t>đầu A2, SV năm 3, ngành Y, bs đa khoa, muốn học TA GT linh hoạt để pv việc học + cv sau này, chưa học ở đâu</t>
  </si>
  <si>
    <t>```json
{
  "Occupational Group": "Health &amp; Healthcare",
  "Position": "Student",
  "Learning Purpose Group": "Study for the future (English is not used often in the job and only slows down progress slightly)"
}
```</t>
  </si>
  <si>
    <t>Kĩ sư phòng lab bộ phận R&amp;D, công ty cá hộp, đầu A2, nghe nói tốt, muốn TA GT linh hoạt trong 6th-1 năm để nch vs khách nước ngoài tự tin hơn, tối làm thêm 1 job nữa nên khá bận, chỉ dành đươc 15-20p/ngày học app</t>
  </si>
  <si>
    <t>sv năm nhất, ngành QTKD, học ở Thái Nguyên, việc học ở trường ko dùng TA, muốn học TA cơ bản rồi lên nâng cao, chưa mục tiêu cụ thể, chưa học ở đâu, ở 1 mình vì bố mẹ đi XKLD nước ngoài, nhà có vẻ nghèo hic</t>
  </si>
  <si>
    <t>GV dạy môn Văn hóa ở trường đại học Đà Lạt, muốn học TA GT linh hoạt mục tiêu 1 năm IELTS 6.5, 2 năm nữa chuyển sang dạy song ngữ do nhà trường yêu cầu, cv ko dùng TA, chỉ đọc tài liệu, chưa học ở đâu, học được 2-3h/ngày 
 có tư vấn khóa 1-1 rồi nhưng bảo suy nghĩ</t>
  </si>
  <si>
    <t>kĩ sư IT, mới nghỉ việc do chán, đầu A2, nghe tốt nhưng muốn cải thiện NÓI, trc làm cho công ty nc ngoài nch vs sếp bằng TA, muốn lên B2 trong 6th để update bản thân, chưa học ở đâu, nhưng mua nhiều tài liệu tự học</t>
  </si>
  <si>
    <t>2k, đầu A2, làm nv xuất nhập khẩu ở công ty Nhật, nói bồi phát âm chưa tốt lắm, muốn học TA GT linh hoạt trong 1 năm để sử dụng trong cv hiện tại và tương lai, chưa học ở đâu</t>
  </si>
  <si>
    <t>banker, giữa A1, cv ko dùng ít nào TA luôn, muốn học TA GT linh hoạt để năm sau công ty yêu cầu thi TOEIC 600 + nc vs con trai 4t + tham gia các cuộc họp, chưa học ở đâu</t>
  </si>
  <si>
    <t>CSKH tại ngân hàng, thỉnh thoảng mới gặp người nước ngoài, cuối A2 nghe nói tốt, muốn học TA GT linh hoạt để nch vs con hoặc đi du lịch, trc học văn bằng 2 ngoại ngữ, chưa học thêm ở đâu</t>
  </si>
  <si>
    <t>bank teller, đầu A1, mới quay lại học TA, hỏi gì cũng ko biết trl hic, cv ht ko dùng TA, muốn 1 năm sau đạt TOEIC 4 kĩ năng 650, chưa học ở đâu, rảnh mọi tối
 có hỏi về học thêm ngữ pháp</t>
  </si>
  <si>
    <t>luật sư tài chính của Vinfast, B1, nghe nói tốt, muốn học TA GT để tăng phản xạ và nói được nhiều tình huống chủ đề linh hoạt, trc học nhiều khóa IELTS hồi SV</t>
  </si>
  <si>
    <t>kĩ sư điện đã nghỉ hưu, A0.5, muốn học TA để đi du lịch nước ngoài, nhiều lần đi và ngại nên đau + ko nch dc vs bạn trai của cháu người Mỹ, trc học 1 tt và 1-1 nhưng vẫn ko hiệu quả, mua nhiều app
 ở nhà nhưng bận lu bu nhiều việc, học được 1h/ngày</t>
  </si>
  <si>
    <t>giữa A1, nói bồi nhiều, kế toán tại 1 công ty food, cv thỉnh thoảng viết mail bằng TA, đang học cả TA và Tiếng Nhật, muốn TA linh hoạt để nhận các task bằng TA có cơ hội thăng tiến, chưa học TA ở đâu</t>
  </si>
  <si>
    <t>0349606949
 kĩ sư lập trình oto cho công ty HQ, giữa A1, muốn học TA GT linh hoạt trong 6th để có cơ hội thăng tiến trong tl, trc học khóa phát âm 2th nhưng ko hq</t>
  </si>
  <si>
    <t>đầu A2, trainer cho doanh nghiệp, đang làm ở sam sung được 8 năm, muốn học TA GT linh hoạt để năm sau muốn chuyển việc - có cơ hội thăng tiến, có con gái bám nên tối ko ôn dc bài, chưa học ở đâu</t>
  </si>
  <si>
    <t>đầu A1, admin cho sale bán đất động sản, cv ko dùng TA, mới làm ở công ty mới được 4 ngày, muốn học TA GT linh hoạt để tìm cv khác nhưng chưa đặt mt cụ thể, đang học 1 khóa học 3b/tuần/1h nhưng thấy tiến bộ chậm</t>
  </si>
  <si>
    <t>```json
{
  "Occupational Group": "Real Estate",
  "Position": "Junior/Employee (&lt;3 years)",
  "Learning Purpose Group": "Study for the future (English is not used often in the job and only slows down progress slightly)"
}
```</t>
  </si>
  <si>
    <t>cuối A1 đầu A2, gv dạy Văn trường c3 + tư vấn du học dùng TA vs đối tác, đang học 1 khóa luyện B1 3b/tuần, rất thích app thấy tiến bộ nhưng bận ko duy trì dc, muốn đạt B1 trong 1 năm tới, tăng phản xạ</t>
  </si>
  <si>
    <t>giữa A1, kế toán cho 1 trường mẫu giáo, muốn học TA GT IELTS 8.5 trong 2 năm để làm gv dạy IELTS cho hs cấp 1 cấp 2, đang học 1 khóa IELTS 2b/4h/tuần</t>
  </si>
  <si>
    <t>Làm giấy tờ hành chính tại ủy ban xã, cv ko dùng TA, muốn học TA GT để 1 2 năm nữa sang Úc làm việc, mong muốn TA GT linh hoạt trong 6th, cv khá bận, tối còn đi dạy Toán full tuần đến 9h tối, trc hồi SV học TOPICA nhưng bỏ dở</t>
  </si>
  <si>
    <t>Đầu A2 nhưng bồi nhiều, kĩ sư nuôi trồng thủy sản, ở Trà Vinh nhưng lv xa nhà 150 km, muốn học TA GT để pv cv khi mua hàng vs đối tác nước ngoài dù gặp ít + thích học TA nhưng học ko đều do ko có động lực, muốn lên TA linh hoạt, chưa đặt mt, chưa học ở đâu</t>
  </si>
  <si>
    <t>99, A0.5, làm kĩ sư chăn nuôi ở 1 trang trại, cv ko dùng TA, muốn học TA GT linh hoạt để update bản thân và sau này có cơ hội nch vs người nước ngoài, chưa đặt mục tiêu cụ thể, mới quay lại học TA, chưa học ở đâu</t>
  </si>
  <si>
    <t>Cuối A1, designer freelance + mở cf shop ở nhà, muốn học TA linh hoạt để gt vs khách nước ngoài + đọc tài liệu + nghiên cứu, chưa đặt tg cụ thể, rất bận chỉ dành được 15-30p/ngày</t>
  </si>
  <si>
    <t>giữa A1, 19 tuổi nhưng ko đi học mà ở nhà đóng thanh long cho mẹ xuất khẩu, muốn học TA GT linh hoạt B1 B2 trong 3 tháng tới để đi định cư Mỹ, chưa học TA ở đâu</t>
  </si>
  <si>
    <t>Marketer, A2, phát âm chưa tốt, cv ít dùng TA GT nhưng muốn học để dạy con + có cơ hội pt cv, muốn học TA GT linh hoạt để 4 tháng nữa lên B1, 1 năm rưỡi nữa thi IELTS, trc học 1 trung tâm 9 tháng nhưng học xong ko dùng nên quên</t>
  </si>
  <si>
    <t>SV năm 2 ngành sư phạm Sinh, đầu A1, muốn update bản thân. ko có mục tiêu time cụ thể, ngày học 15p
 lười, ko có động lực, đi dạy đàn piano + đi theo Đạo + viết content nên bận</t>
  </si>
  <si>
    <t>Kế toán trưởng công ty công nghệ, cv chỉ dùng đọc hiểu, nghe nói khá tốt cơ bản, bận ko dành dc time học, muốn tự học</t>
  </si>
  <si>
    <t>A2, nghe nói tốt, làm manager ở 1 công ty đóng gói nước ngoài, cv dùng TA GT nhiều, muốn học để linh hoạt ở nhiều tình huống chủ đề</t>
  </si>
  <si>
    <t>HS lớp 7, nghe nói tốt, muốn hoch TA GT để du học, học tt 3 năm từ l1-l3, gờ tự học</t>
  </si>
  <si>
    <t>Kĩ sư IT, đầu A1, bồi rất nặng, cv dùng rất ít TA GT, muốn học TA từ cơ bản lên linh hoạt trong 3 4th tới, để tìm cv mới và gt vs các kĩ sư cầu nối nước ngoài dễ hơn, muốn lv remote cho công ty bên Úc, trc học 1 khóa ở tt 1 năm nhưng ko hq</t>
  </si>
  <si>
    <t>đầu A1, bán mĩ phẩm onl tại nhà + viết content TV, cv ko dùng gì đến TA, muốn học TA GT để nch và dạy con 3t 6t học, mục tiêu 3-6th GT cơ bản rồi lên linh hoạt, chưa học TA GT ở đâu</t>
  </si>
  <si>
    <t>đầu A2, SV năm 3 NN Anh về tin học, chuyên ngành Quan hệ quốc tế, muốn học TA GT lên B2 trong 6th, trc học 1 tt 1 năm nhưng đông nên ko thấy hq, ko cam kết đầu ra</t>
  </si>
  <si>
    <t>giữa A1 bồi nhiều, ở Huế, NV văn phòng mảng công nghệ, cv dùng đọc hiểu TA, muốn học TA GT linh hoạt trong 1 năm nữa để chuyển việc, trc học ở 1 tt 6th nhưng thấy ko hq</t>
  </si>
  <si>
    <t>giữa A1, nv bán thiết bị y tế cho các bệnh viện ở TP HCM, cv chủ yếu dùng TV, thinrg thoảng có sếp nc ngoài nch, muốn có cơ hội thăng tiến và tự tin hơn, học 2 khóa 1-1 nhưng ko hiệu quả nên cứ 1 tháng là bỏ do ko phù hợp nd và pp học</t>
  </si>
  <si>
    <t>A2, PM ở HN, muốn học TA GT linh hoạt để gt 50% vs khách hàng, chưa học ở đâu</t>
  </si>
  <si>
    <t>kế toán, đầu A1, mới quay lại học TA được 2 tháng, muốn học TA cơ bản ASAP để sang năm sang thăm chồng ở bên HQ + 1 năm nữa ra HCM kiếm việc làm lq đến TA, chưa học ở đâu</t>
  </si>
  <si>
    <t>Kế toán 18 năm tại 1 công ty bán thuốc, cv ko dùng TA, muốn học TA để update bản thân + đi du lịch, xem phim, chưa học TA ở đâu, chưa có mục tiêu cụ thể</t>
  </si>
  <si>
    <t>lv tại 1 công ty hàng không, A2, muốn học TA GT linh hoạt để 1 năm nữa thi IELTS 6.5, chưa học ở đâu, khá bận, dành được 30p/ngày nhưng ko đều</t>
  </si>
  <si>
    <t>nội trợ, cuối A1, muốn học TA GT linh hoạt trong 6 tháng, trc làm giám sát ở 1 rạp phim nhưng ko dùng TA, con ốm nên nghỉ 1 năm, giờ muốn tìm cv lq đến TA để sắp tới đi làm, chưa học ở đâu</t>
  </si>
  <si>
    <t>làm R&amp;D tại 1 công ty dược, cuối A1, muốn học TA GT linh hoạt để bắt cơ hội trong cv + gt vs đồng nghiệp, tự tin khi đi hội thảo, chưa đựa mục tiêu cụ thể, chưa học ở đâu</t>
  </si>
  <si>
    <t>đầu A1, sv năm 3 ngành kế toán trường Kinh Kỹ, nhà ở HN, đi làm thêm mỗi tối 3h về chốt đơn hàng cho chị gái, ngày đi học full trên trường, muốn học TA linh hoạt trong 4th để sau này làm về Logistics, đang đam mê học TA + sau này đi du lịch, nch tự tin hơn 
 có quan tâm học chuyên sâu hơn, hẹn buổi 2 tư vấn</t>
  </si>
  <si>
    <t>QA tại 1 công ty thực phẩm, cv ko dùng TA, đầu A1, muốn học TA GT cơ bản trong 3 4th để ra tết chuyển việc, chưa học TA GT ở đâu</t>
  </si>
  <si>
    <t>GV TA mầm non, học chuyên ngành TA, giữa năm sau muốn thi ielts 7.0, chưa học ở đâu</t>
  </si>
  <si>
    <t>02/10 lh
 Học TA để: gtiep nnn, du lịch, cuối năm đi nước ngoài (đi chơi) châu Âu, (sang khoảng 1 tháng)
 Tgian học: 30m/d
 Tự học</t>
  </si>
  <si>
    <t>nhân viên văn phòng về phân tích số liệu tài chính, đầu A1, cv ko dùng TA, muốn học vì lâu ko học sợ quên, chưa có mục tiêu cụ thể, chưa học ở đâu, sau 21h mới học dc 10p/ngày</t>
  </si>
  <si>
    <t>giáo viên tại đại học, đang học văn bằng 2 NNA từ 6h30-9h mỗi tối, bận học được 30p/ngày, muốn học TA GT lên B1 trong 3-6th để học thạc sĩ, trc học 1 khóa Philippins 3th 17 triệu</t>
  </si>
  <si>
    <t>worker tại nhà máy ở Bắc Ninh, A2, quê Bắc Giang, cv trong nhà máy thì ko dùng TA nhưng 1 tuần họp 2 buổi với sếp và đối tác nước ngoài người Mỹ và TQ, muốn 3-6th lên GT linh hoạt cuối B1, chưa học ở đâu</t>
  </si>
  <si>
    <t>SV năm nhất ngành QTKD quốc tế, học 1/2 bằng TA, muốn học TA GT linh hoạt trong 6 tháng để pv việc học và cv sau này, muốn nhìn rõ sự tiến bộ nhanh chóng, chưa học ở đâu</t>
  </si>
  <si>
    <t>Designer thiết kế nhà công nghiệp, đầu A2, nói chậm, muốn học TA GT cải thiện bản thân, tăng khả năng phản xạ + gt tự tin hơn vs khách hàng nc ngoài, trc học 1 khóa 9 tháng ở 1 tt và thấy tiến bộ, mong muốn 1 năm tới ielts 6.5</t>
  </si>
  <si>
    <t>nv xuất nhập khẩu, đầu A2, muốn TA GT linh hoạt để tìm việc lq đến sale quốc tế hoặc tự tin hơn trong cv hiện tại, chưa học ở đâu, đặt 6th GT linh hoạt</t>
  </si>
  <si>
    <t>Kĩ sư phần mềm, bận, A2, nói nhanh ko rõ, muốn học TA GT để sang Úc lv trong năm sau thi C1, cv ko dùng TA GT</t>
  </si>
  <si>
    <t>B1, nghe nói tốt tự tin, freelancer, làm coaching training cho các manager ở các công ty, cv ht ko dùng TA, muốn học TA GT để 6th tới thi IELTS min 6.0 pv cv + chồng con nói TA giỏi + mở rộng đối tượng khách nước ngoài, trc học TA GT ở 1 tt nhưng ko tập trung nên ko hq</t>
  </si>
  <si>
    <t>researcher, nghe nói tốt, muốn học TA GT linh hoạt để tự tin hơn gt vs khách + thi IELTS tối thiểu 6.5, chưa học ở đâu</t>
  </si>
  <si>
    <t>giám sát batender của 1 khách sạn ở Hạ Long, A2 nghe nói tốt, muốn học TA linh hoạt để thăng tiến nch vs manager nhưng chưa đặt mục tiêu cụ thể, cách đây 2 tháng học 1 khóa 2-3th và thấy tiến bộ</t>
  </si>
  <si>
    <t>lv tại Mitsubishi phân phối thiết bị phụ tùng máy móc, nghe nói đầu A2, cv thỉnh thoảng gt vs người Nhật hoặc đi gặp đối tác, muốn thi IELTS, nói nhiều vòng vo, chục năm trc từng học 1 khóa 6th hơn 20tr nhưng ko hiệu quả
 khá bận, đang học nhiều khóa khác về cv trên mạng</t>
  </si>
  <si>
    <t>nội trợ + có 1 cv làm thêm ko tiện nói, thỉnh thoảng dùng TA đọc hiểu, trc làm GV mầm non, nghỉ dc 2 năm ở nhà chăm con, muốn TA linh hoạt để gt vs con trai 4 tuổi, chưa đặt mục tiêu cụ thể, chưa học ở đâu</t>
  </si>
  <si>
    <t>NV phát triển đầu tư, cuối A1, nói nhiều, muốn học TA GT linh hoạt để gt tự tin vs khách hàng khi đi gặp đối tác đầu tư + có cơ hội thăng tiến, 2k, trc học 2 tt nhưng 4-5b bỏ dở</t>
  </si>
  <si>
    <t>quản lí xưởng sx túi handmade xuất khẩu sang Anh, nhưng chỉ quản lí sx từ xa, ko dùng TA GT, muốn học để bằng bạn bè update bản thân, chưa đặt mục tiêu, trc học 2 khóa tt nhưng nghỉ lại quên</t>
  </si>
  <si>
    <t>graphic designer, giữa A1, muốn học TA GT linh hoạt để năm 2025 sang Úc định cư, đang học 1-1 với gv người nước ngoài 2b/tuần thấy tiến bộ nhanh, trc học nhiều tt nhưng ko có động lực nên bỏ ngang</t>
  </si>
  <si>
    <t>SV năm nhất GTVT, A0.5, học lại từ đầu, năm sau phải học các môn nghe giảng bằng TA, đang học khóa IELTS 2B/tuần</t>
  </si>
  <si>
    <t>Kĩ sư hóa học lv cho 1 công ty công nghệ, đầu A1, muốn học TA GT để tự tin gt vs khách hàng và đồng nghiệp người nước ngoài ko cần phiên dịch, chưa học ở đâu, rất bận, học 30p/ngày</t>
  </si>
  <si>
    <t>A2, nghe nói tốt, muốn học TA GT linh hoạt 6th để kiếm cơ hội cv trong tl, đang học 1 khóa online TA GT</t>
  </si>
  <si>
    <t>SV năm 2 Luật, A2, muốn học TA GT linh hoạt 7.0 để ra trường + cv tốt, mới học 1 khóa ielts 2 tháng thấy tiến bộ nhiều, khóa kéo dài 2-3 năm</t>
  </si>
  <si>
    <t>bs gây mê ở BV, đầu A1, nghe nói kém, muốn học TA để đọc tài liệu y khoa :v cv dùng rất ít TA GT, đặt mt 6th lên B1, ko đạt đc ko sao, trc học 1 khóa phát âm nhưng ko dùng lại quên, lười học</t>
  </si>
  <si>
    <t>giữa cuối A1, nói bồi nhiều nhưng tự tin, sắp làm quản lí spa chi nhánh ở ĐN, muốn học TA GT linh hoạt trong 6th, mục tiêu nch vs khách nươc ngoài + update bản thân + dạy con, ko đạt đc ko ảh, chưa học ở đâu 
 trc làm giảng viên ĐH ngành tài chính ngân hàng =&gt; làm HR công ty du lịch =&gt; chủ spa</t>
  </si>
  <si>
    <t>SV năm nhất, đầu A2, quay lại học TA 5th gần đây, học KH máy tính của QG, muốn học TA GT linh hoạt B2 để ra trường + định cư nước ngoài, mong muốn cuối năm 2 có luôn B2, chưa học ở đâu
 đi quân sự 1 tháng 8/1 mới về</t>
  </si>
  <si>
    <t>A2, nghe nói tốt, phát âm thiếu âm đuôi + chưa biết mở rộng WHY HOW, làm seller cho 1 công ty dịch vụ bảo dưỡng của nước ngoài, dùng TA GT khoảng 50% trong cv, muốn cải thiện gt linh hoạt phản xạ tốt trong 1 năm, trc học nhiều tt nhưng thấy ko hq</t>
  </si>
  <si>
    <t>HS lớp 6, nghe nói khá tốt, bận vì đi học thêm nhiều</t>
  </si>
  <si>
    <t>sale manager tại 1 công ty nội ngoại thất xuất khẩu sang Châu Âu, muốn học TA GT linh hoạt để update bản thân, chưa đặt mt cụ thể, cv hầu như chỉ dùng đọc hiểu mail, chưa học ở đâu, ngày học dc 30p-1h</t>
  </si>
  <si>
    <t>SV năm nhất ngành Logistics, cuối A1 đầu A2, muốn học TA GT linh hoạt để pv cv sau này, ngày dành được 30p-1h học, chưa học TA ở đâu
 Up b2 lại bảo đang học tt</t>
  </si>
  <si>
    <t>đầu A1, NV R&amp;D cho 1 công ty sản xuất, dùng TA Đọc hiểu chứ ko dùng TA GT, muốn học TA GT cơ bản 1 năm để dạy con và có cơ hội thăng tiến, mới học TA dc 6th, chưa học ở đâu, bận nhưng dành được 1h/ngày</t>
  </si>
  <si>
    <t>kĩ sư phần mềm, đầu A2, muốn học TA GT để có nền linh hoạt, 6th sau chuyển việc, chưa học ở đâu</t>
  </si>
  <si>
    <t>giữa cuối A1, bồi nhiều + ngọng ln, NV quản lí chất lượng của 1 tập đoàn máy khâu Mỹ, cv dùng chủ yếu đọc hiểu, có gt ít vs khách và đồng nghiệp, chưa học ở đâu, mục tiêu TA GT linh hoạt nhưng bận nên chưa đặt mt, chồng ko có nhà, có 2 con</t>
  </si>
  <si>
    <t>đầu A1, lv tại đoàn thanh niên thành phố Cẩm Phả, cv ko dùng TA, muốn học TA GT để update bản thân, trc học tt 1 năm hồi SV</t>
  </si>
  <si>
    <t>nv công ty may mặc, giữa A1, nói bồi và phát âm chưa tốt, đang học cả Tiếng TQ nên ko có time dành cho TA</t>
  </si>
  <si>
    <t>giữa A1, 98, GV dạy toán cấp 2 ở Thanh Hóa, có homestay ở Bãi Đông, muốn học TA để gt vs khách nước ngoài, chưa học ở đâu</t>
  </si>
  <si>
    <t>kĩ sư, A2 nói ít, chủ yếu đọc tài liệu + gt ít và dễ, muốn học TA GT linh hoạt để tháng 4 chuyển việc, chưa học ở đâu</t>
  </si>
  <si>
    <t>kĩ sư, giữa A1, nghe nói kém, cv ht ko dùng TA, muốn học TA linh hoạt để chuyển việc, chưa học ở đâu, chưa đặt mt cụ thể, ngày dành dc 2h học</t>
  </si>
  <si>
    <t>kế toán cho công ty xuất nhập khẩu, cuối A1, nói bồi, cv ko dùng TA GT, muốn học lên B1 trong 6 tháng để update bản thân + đi du lịch, tự tin trc nói tốt nhưng lâu ko dùng bị quên</t>
  </si>
  <si>
    <t>giữa A1, gv mầm non + trợ giảng cho lớp cấp 1 cấp 2 ngữ pháp, nhưng nghe nói ko tốt, muốn học TA GT cơ bản nhưng chưa có mục tiêu cụ thể, chưa học TA ở đâu</t>
  </si>
  <si>
    <t>giữa A1, quản lí xí nghiệp, nghề thợ may, đang ở Canada sang chơi nhà con gái, muốn học TA GT linh hoạt để pv cv và du lịch, chưa học ở đâu, ngày dành được 1 tiếng học</t>
  </si>
  <si>
    <t>98, giữa cuối A1, sell cổ phiếu, cần gặp đối tác nhà đầu tư người nước ngoài nhưng mong muốn chủ động gt ko cần phiên dịch đi theo + phục vụ khóa học kinh doanh đang học, đặt mục tiêu 1 năm gt linh hoạt, trc học ở nhiều tt</t>
  </si>
  <si>
    <t>sale nông sản ở nhà, giữa A1, muốn học TA linh hoạt trong 6th - ko được ko ah, muốn tạo mt nch vs 2 con + giúp chồng (chồng có công ty về xuất khẩu dùng TA), chưa học ở đâu, có hỏi lộ trình 3th</t>
  </si>
  <si>
    <t>nội trợ + bán hàng onl, A2, muốn học TA GT linh hoạt để sang New Zealand định cư cùng chồng, tháng này đi, sang đó thi PTE để đi học về nghề, chưa học ở đâu, trc học NNA tại ĐH mở</t>
  </si>
  <si>
    <t>nội trợ + đi làm thêm quản lí lớp học cho công ty gia đình, cv ko dùng TA, muốn học TA GT linh hoạt để đi du lịch, update bản thân, 1 tháng nữa mở cửa hàng bán đồ Organic hướng tới khách phân khúc cao, chưa có mục tiêu cụ thể, chưa học ở đâu</t>
  </si>
  <si>
    <t>Giữa A1, Bán tour cho 1 công ty Nhật, cần gt vs người nước ngoài, cần gt linh hoạt để pv cv phụ + sau này đi tìm 1 cv khác dùng nhiều TA hơn, học ở 4-5 năm rồi nhưng thấy ko hiệu quả, dành được 20-30p mỗi ngày để học</t>
  </si>
  <si>
    <t>gia sư TA tại trung tâm, A2, đang học 1 khóa IELTS 2b/tuần, tối đi dạy các bé 4 5t, ngày dồn time học TA thi IELTS để đi du học, mong muốn band 6.5</t>
  </si>
  <si>
    <t>đầu A1, NV MKT, học TA ko rõ mt, ko đặt tg cụ thể, sắp nhảy việc nên bận, mặc dù nói ngày dành dc 2-4h học TA, nghe cách nch khó chịu, chưa học ở đâu
 Vừa muốn định cư, thi chứng chỉ</t>
  </si>
  <si>
    <t>cuối A1, làm công chức, nói bồi nặng, cv ko yc TA nhưng muốn update bản thân đẻ đi du lịch + tham gia họp nghe được mà ko cần phiên dịch, đặt mục tiêu hết năm 2024 lên dc B2, chưa học ở đâu</t>
  </si>
  <si>
    <t>SV năm nhất NNA Ulis, đầu A2, bồi và rối khi nói, Hoài Đức, muốn học TA GT linh hoạt để sau này làm GV dạy TA, chưa học ở đâu</t>
  </si>
  <si>
    <t>Kế toán tại 1 công ty HQ, cuối A1 đầu A2, muốn học TA GT để tương lai tìm 1 cv lương cao và đi du lịch, chưa học ở đâu, chưa đặt mt cụ thể nên lười, ngày học 15p</t>
  </si>
  <si>
    <t>đầu A2, nói bồi nhiều, CEO của 1 công ty công nghệ, muốn học TA GT linh hoạt để tạo mqh với 50% khách hàng nước ngoài, chưa học ở đâu</t>
  </si>
  <si>
    <t>```json
{
  "Occupational Group": "IT",
  "Position": "Director &amp; C-level/Executive",
  "Learning Purpose Group": "Study for the current"
}
```</t>
  </si>
  <si>
    <t>chăn nuôi ở Nghệ An, A0, mới bắt đầu học lại TA, chưa biết cả How are you, muốn học TA để update bản thân, chưa học ở đâu</t>
  </si>
  <si>
    <t>A2, diễn đạt chậm rãi, làm việc cho công ty bất động sản, muốn học TA GT linh hoạt để pv cv, đồng nghiệp nói rất tự tin trôi chảy nên muốn update bản thân</t>
  </si>
  <si>
    <t>giữa A1, bán quần áo onl off, cv ko dùng TA, muốn học TAGT linh hoạt để dạy con gái 7t học trường song ngữ + update bản thân, chưa học ở đâu</t>
  </si>
  <si>
    <t>0388071007
 kĩ sư xd, giữa A1, cv chỉ dùng đọc hiểu và ít gt, muốn học TA linh hoạt để update bản thân + sau này tham gia dự án mở rộng thị trường, chưa học ở đâu
 chưa đặt mt cụ thể</t>
  </si>
  <si>
    <t>Lớp 10, có gia sư 1-1 tại nhà rùi, học để đi du học và thi IELTS</t>
  </si>
  <si>
    <t>Bảo Châu, lớp 3, ngại</t>
  </si>
  <si>
    <t>nội trợ, đầu A2, muốn học TA GT linh hoạt để 1 năm nữa sang Canada (yêu cầu IELTS 4.0), muốn 3th nữa GT linh hoạt và target 5.0 sang Canada lv ở siêu thị, chưa học ở đâu, con trai mới bị gãy chân hic</t>
  </si>
  <si>
    <t>Trainer tại Vingroup, đào tạo cán bộ công nhân viên, muốn học TA GT linh hoạt để pv trực tiếp cv, hiện tại ko tự tin nên hay lẩn tránh gặp đồng nghiệp, cv rất bận hay đi công tác, học ko đều, có ngày 15-30p
 chưa biết đặt mục tiêu, cần tư vấn
 đang học 1 khóa khác</t>
  </si>
  <si>
    <t>A2, nghe nói tốt, C Nguyên, manager quản lí chất lượng ở công ty thực phẩm làm 11 năm, công ty đa quốc gia nên sd TA GT nhiều, muốn tự tin hơn và update bản thân do đồng nghiệp nói rất tốt, chưa học ở đâu
 7h30</t>
  </si>
  <si>
    <t>kĩ sư điện, giữa A1, take care đội nhóm xử lí vấn đề lq đến năng lượng điện, cv ko dùng TA GT, viết mail rep tn dùng gg dịch, thỉnh thoảng đi dự hội thảo vs đối tác nc ngoài nhưng ko tự tin nch, chưa học ở đâu</t>
  </si>
  <si>
    <t>98, technical service, B1 B2, muốn học để chuyển việc, chưa học ở đâu</t>
  </si>
  <si>
    <t>SV năm cuối ngành kinh doanh, giữa A2, nghe nói khá tốt, muốn học TA GT linh hoạt để đạt Aptis C, chưa học ở đâu</t>
  </si>
  <si>
    <t>NV CSKH tại 1 công ty về bảo hành vòng bi, cuối A1 nói bị vòng vo, muốn TA GT linh hoạt để pv cv và 2 năm sau học cao học, chưa học ở đâu</t>
  </si>
  <si>
    <t>hs lớp 12, giữa A1, muốn học TA GT linh hoạt để làm tiếp viên hàng ko và ngầu, chưa học ở đâu, chưa đặt mục tiêu tg cụ thể</t>
  </si>
  <si>
    <t>cuối A1 đầu A2, SV năm nhất ngành cơ khí DH công nghệ TPHCM, muốn học TA để pv cv tương lai + thi TOEIC 4 kĩ năng ra trường, ko tự tin vs kĩ năng nói nên ko dám mở mồm nơi đông người, chưa học ở đâu</t>
  </si>
  <si>
    <t>sale dược sĩ phân phối thuốc, cv ko dùng TA, muốn học để 6th nữa appy tập đoàn lớn dùng TA, chưa học ở đâu, muốn đổi việc nhưng lười và ko có động lực học dù ngày dành được 1-3h</t>
  </si>
  <si>
    <t>đầu A2, gv dạy Toán trường c3 + bán bảo hiểm, muốn học TA GT linh hoạt để tự tin dùng khi cần + dạy con, chưa học ở đâu, chưa có mt cụ thể</t>
  </si>
  <si>
    <t>Sale sp nhà máy, 2k, mới học TA GT được 2th, muốn học TA linh hoạt trong 6th để giữa năm sau chuyển sang bộ phận gặp mặt khách hàng nước ngoài trực tiếp, hiện tại chỉ dùng mail, nhất định phải giỏi TA
 hiện tại muốn học onl trước do chưa có time, lười nên mỗi ngày học dc 30p
 trc học 1 tt 2 tháng, mỗi buổi 30-45p 1 2b/ tuần chê ít và thấy ko hq nên nghỉ sau khi học xong khóa cơ bản</t>
  </si>
  <si>
    <t>A0, quản trị kinh doanh tại 1 công ty XNK của Pháp, trc dùng TA linh hoạt nhưng năm ngoái bị mất trí nhớ nên giờ học lại từ đầu, đi làm cần có trợ lí phiên dịch, thử học ở 1 vài tt nhưng bị áp lực nên bỏ dở ngang</t>
  </si>
  <si>
    <t>đầu A1, nv văn phòng mảng thương mại điện tử, cv dùng TA đọc hiểu mail text + gt ít nhưng ko tự tin nên toàn nhờ đồng nghiệp, muốn học TA linh hoạt để tự tin chủ động hơn, chưa học ở đâu, chưa đặt mt cụ thể, ko biết cách học hiệu quả, học 1 mình ko có động lực</t>
  </si>
  <si>
    <t>làm việc ở CDC y tế, cv ko dùng TA, muốn học để update bản thân, muốn lên B1 B2 trong 6th, ko dc ko sao, chưa học ở đâu</t>
  </si>
  <si>
    <t>đầu A2, nv văn phòng tại 1 công ty bất động sản, cv ko dùng TA, muốn học để 3-6th nữa chuyển việc, chưa học ở đâu, dành được 1-2h học TA</t>
  </si>
  <si>
    <t>```json
{
  "Occupational Group": "Real Estate",
  "Position": "Junior/Employee (&lt;3 years)",
  "Learning Purpose Group": "Study for the future (English is not used often in the job and only slows down progress slightly)."
}
```</t>
  </si>
  <si>
    <t>Trợ lí giám đốc 1 công ty về môi trường, đầu A2, muốn học TA GT linh hoạt để gt tự tin hơn với sếp người Canada, trc học Anh ngữ Miss Hoa nhưng ko thấy phù hợp pp, lười và ko có động lực học</t>
  </si>
  <si>
    <t>hs lớp 12, học để pv cv, chưa học ở đâu, đầu A2, ngại</t>
  </si>
  <si>
    <t>Product owner ở Shopee, A2 nghe nói tốt, muốn học TA GT để đàm phán vs khách hàng và sau này có cơ hội nhảy việc sang GOOGLE hoặc học MBA, trc học 1 khóa IELTS nhưng bỏ ngang</t>
  </si>
  <si>
    <t>lập trình viên, cv khá bận rộn nên chỉ dành 30p-1h học mỗi ngày</t>
  </si>
  <si>
    <t>HR của 1 công ty xuất nhập khẩu, cv ko dùng TA, chỉ đọc hiểu mail, muốn sau tết chuyển việc, nhắm 1 công ty Thái Lan nhưng học yêu cầu TA nên rén, mong muốn học TA GT linh hoạt 6th, hiện đang học khóa cùng 1 bạn nữa - đến nhà GV 2b/tuần, tối trông con bận nên sau 10h mới học dc</t>
  </si>
  <si>
    <t>banker, giữa A1, làm bên gt với đối tác, cv ko dùng TA, muốn học để update bản thân, chưa học ở đâu, lười ko có động lực</t>
  </si>
  <si>
    <t>GV TA cho các bé đến 10t tại nhà, muốn học TA linh hoạt để nâng cao phát âm và trôi chảy, đã thi toeic và có chứng chỉ sư phạm, chưa học ở đâu</t>
  </si>
  <si>
    <t>Trainer cho 1 công ty công nghệ của Nhật, cv ko dùng TA GT, muốn học để mấy năm nữa chuyển việc nhưng hiện tại đang học 1 khóa lq đến ngành, về nhà thì ko có thời gian học do con quấy, N3 real, ngày dành được 10-15p học</t>
  </si>
  <si>
    <t>manager của 1 tt dạy tiếng Nhật và du học, cv ko dùng TA, muốn học để não bộ ko bị quên + thi PTE vào tháng 4 năm sau + đưa con đi du học, đang học PTE 1 tuần 4 buổi, dành được 15p học THE COACH</t>
  </si>
  <si>
    <t>```json
{
  "Occupational Group": "Education &amp; Training",
  "Position": "Manager/Head",
  "Learning Purpose Group": "Study for the future (English is not used often in the job and only slows down progress slightly)"
}
```</t>
  </si>
  <si>
    <t>GV TA cấp 3 vùng núi, được nhà trường cử đi học 1 khóa IELTS miễn phí trong 3th, học gần xong rồi, hết tháng 12 thi nhưng ko tự tin, ngày học được 3-4h, trc dạy tiếng pháp, học văn bằng 2 TA</t>
  </si>
  <si>
    <t>cuối A1 nhưng nghe nói ko tự tin, lâu ko dùng TA, thích học TA nhưng rất bận, cuối năm rất bận ko sx dc thời gian</t>
  </si>
  <si>
    <t>Giữa cuối A1, Kĩ sư tự động hóa cho công ty sản xuất lon nước, làm tại Myanmar, cv dùng TA nên muốn GT TA linh hoạt + sau này về VN phát triển, chưa học ở đâu, đặt mục tiêu 2th GT linh hoạt nên mỗi ngày học 1h</t>
  </si>
  <si>
    <t>Bs tại 1 bệnh viện nhưng 6th sau muốn chuyển việc sang bv khác dùng nhiều TA GT hơn, dành được 30p học/ngày, muốn TA GT linh hoạt, học 1 mình ko có động lực, đang học 1 khóa 1-4 được 1th và thấy tiến bộ</t>
  </si>
  <si>
    <t>giữa cuối A1, làm thủ tục xuất nhập khẩu, cv chỉ dùng đọc hiểu, ko tự tin gt, muốn học TA GT linh hoạt trong 6th để update bản thân + dùng tự tin trong cv, chưa học ở đâu</t>
  </si>
  <si>
    <t>đầu A1, Kĩ sư xây dựng, cv ko dùng TA, muốn học TA GT linh hoạt để sau này chuyển việc, đặt mục tiêu 1 năm, chưa học ở đâu</t>
  </si>
  <si>
    <t>giữa A1, công nhân ở xưởng sx tai nghe, cv ko dùng TA, muốn học vì thích và thấy cv nhàm chán nên muốn học cái mới + maybe sau này dùng trong cv, chưa có mt cụ thể, chưa học ở đâu
 lười mệt nên ngày học 20p</t>
  </si>
  <si>
    <t>đầu A1, kế toán tại khách sạn 5 sao, cv thỉnh thoảng dùng TA GT, muốn học TA GT để update bản thân + tự tin chuyển sang bên lễ tân, chưa học ở đâu
 đặt 2th lên linh hoạt, có 1h học mỗi ngày</t>
  </si>
  <si>
    <t>HR ở công ty quốc tế, 100% dùng TA, A2, nghe nói nhanh nhưng sợ sai ngữ pháp, muốn học TA GT linh hoạt, chưa học ở đâu, bận ko có time học app</t>
  </si>
  <si>
    <t>```json
{
  "Occupational Group": "Admin &amp; HR",
  "Position": "No clear",
  "Learning Purpose Group": "Study for the current"
}
```</t>
  </si>
  <si>
    <t>cuối A1 đầu A2, phiên dịch tiếng Hàn ở công ty sx, cv ko dùng TA, muốn học để update bản thân + sau này nhận dự án có TA, muốn gt linh hoạt trong 6th, chưa học ở đâu, lười</t>
  </si>
  <si>
    <t>hs lớp 11, A2 nghe nói tốt, muốn học TA GT linh hoạt để nửa năm nữa thi IELTS 7.5-8, chưa học ở đâu do ko tin tưởng hiệu quả + kinh phí</t>
  </si>
  <si>
    <t>giữa A2, giám sát ở Viettel, cv ít dùng TA GT, muốn học để update bản thân và cv yêu cầu TOEIC 650, mt 1 năm tới GT linh hoạt, chưa học ở đâu
 chỉ ôn dc tối</t>
  </si>
  <si>
    <t>A2, giảng viên đại học Văn hóa chuyên ngành nghiên cứu thị trường + GV yoga, muốn học TA GT linh hoạt B2 mục tiêu 3-6th, hiện đang học bằng master 50% bằng TA, chưa học ở đâu, bận dành được 10p học The coach, đang học cả Elsa</t>
  </si>
  <si>
    <t>Officer tại 1 sân bay được 7 năm, đầu A1, muốn học TA để tháng 6 7 năm sau thi TOEIC 450 nghe nói vì công ty yêu cầu để tăng lương, học TA GT để làm quen dần vs TA, chưa học ở đâu
 ngày dành được 1-2h để học nhưng ko có kỉ luật</t>
  </si>
  <si>
    <t>```json
{
  "Occupational Group": "Hospitality &amp; Tourism",
  "Position": "Senior (&gt;5 years)",
  "Learning Purpose Group": "Study for the current"
}
```</t>
  </si>
  <si>
    <t>SV năm nhất, Tây Hồ HN, rất bận nên ko học được</t>
  </si>
  <si>
    <t>A2, đi làm tại nhà máy biến thế, công ty logistic, làm bên quản lí đơn hàng - làm chứng từ hải quan, cv dùng mail chứ ít dùng TA GT, muốn học TA linh hoạt để ra tết chuyển việc, trc học để thi TOEIC 4 kĩ năng, sau đó tự học, ngày dành được trung bình 15p học</t>
  </si>
  <si>
    <t>giữa A1, Kĩ sư điện, cv ko dùng TA GT, chỉ đọc hiểu vs người Nhật, muốn học TA GT để có cơ hội apply công ty khác + sống ở nc ngoài, mục tiêu TA GT linh hoạt trong 6th-1 năm, ko dc ko sao, chưa học ở đâu</t>
  </si>
  <si>
    <t>làm việc cho đảng, cv hiện tại ko dùng TA GT nhưng đang học 1 khóa văn bằng 2 TA do cv yêu cầu, chưa có mục tiêu cụ thể, lười và hay quên, chưa học thêm ở đâu</t>
  </si>
  <si>
    <t>đầu A1, kế toán, cv ko dùng TA, muốn học TA GT linh hoạt trong 1 năm để pv cv sau này, chưa học ở đâu</t>
  </si>
  <si>
    <t>Bs phẫu thuật, A2, học TA qua nhiều nguồn khác nhau, muốn học TA GT để thi IELTS + tự tin hơn khi gt vs bệnh nhân nước ngoài, chưa học ở đâu</t>
  </si>
  <si>
    <t>kĩ sư IT, làm ở công ty được 5 năm giờ mới chuyển việc, đang học TA ở 1 khóa khác, bận ko học dc app</t>
  </si>
  <si>
    <t>cuối A1 đầu A2, QC quản trị hệ thống và tư vấn cho các phòng ban, cv chỉ dùng đọc hiểu ko dùng GT, chưa học ở đâu, muốn học TA GT linh hoạt trong 6th để chuyển việc trong tl</t>
  </si>
  <si>
    <t>SV năm 2 chuyên ngành TA, B1, muốn học TA GT linh hoat, chưa học ở đâu</t>
  </si>
  <si>
    <t>SV năm nhất sư phạm TA ĐH Vinh, cuối A1 đầu A2, muốn học TA GT lên B1 nhưng chưa đặt mt cụ thể bao lâu, đk ra trường là C1 7.0 IELTS, chưa học ở đâu</t>
  </si>
  <si>
    <t>đầu giữa A1, kĩ sư phần mềm lv ở Samsung, cv chủ yếu đọc hiểu tài liệu, gt ít, muốn TA GT nâng cao thi TOEIC 4 kĩ năng, nhưng chưa đặt thời hạn, chưa học ở đâu 
 có thể dành 2-3 tiếng học mỗi ngày nhưng ko biết lộ trình học và cách test lại trình độ sau khi học</t>
  </si>
  <si>
    <t>Đầu A1, gv dạy Tin học cho trường cấp 1, cv ko dùng TA, muốn học TA GT để update bản thân, chưa học ở đâu, chưa có mục tiêu cụ thể</t>
  </si>
  <si>
    <t>giữa A1, SV năm cuối tài chính, muốn học TA GT để pv cv tương lai lv cho công ty nước ngoài lương cao, chưa học TA GT ở đâu, chưa đặt mục tiêu cụ thể</t>
  </si>
  <si>
    <t>SV năm cuối ĐH Hàng Hải, giữa A1, muốn học TA GT linh hoạt để pv cv sau này muốn làm kinh tế biển gt nhiều vs khách nước ngoài + đi du lịch, chưa học ở đâu</t>
  </si>
  <si>
    <t>nhân viên văn phòng của 1 công ty nhà nước, đầu A1, cv ko dùng TA, muốn gt linh hoạt vì thích + đi du lịch + maybe dùng trng cv sau này, chưa đặt mục tiêu, chưa học ở đâu</t>
  </si>
  <si>
    <t>đầu A2 phát âm kém, học trường Quốc tế, 2K1, SV mới ra trường, tuần sau bắt đầu đi làm cho 1 công ty bán visa định cư, khách người Việt nhưng sếp người nc ngoài nên muốn GT linh hoạt - mục tiêu IELTS 7.5 8.0 để lv nc ngoài trong tl, trc học 1 2 tt nhưng đông nên ko thấy hiệu quả, tự học nhưng lười, dành 5-10p học</t>
  </si>
  <si>
    <t>engineer ở FPT, đầu giữa A1, muốn học để pv cv + thi TOEIC trong năm nay, trc học 1 khóa ở công ty nhưng ko thấy hiệu quả, chưa học ở đâu, ngày dành dc 1-2h học</t>
  </si>
  <si>
    <t>kĩ sư phần mềm, A2 nghe nói pt ý tốt, muốn gt linh hoạt để nch vs đồng nghiệp người nc ngoài + họp, chưa học ở đâu, tự học ở Elsa Duolingo, hiện tại ko hứng thú học app nên dành ít time học, nếu dc thì dành dc 1h học/ngày</t>
  </si>
  <si>
    <t>giữa A1, làm sale + cskh tại gara oto về phụ tùng xe, cv ko dùng TA, học để update bản thân, trc học tt 6th nhưng ko hq, ko có mt cụ thể</t>
  </si>
  <si>
    <t>HR của VC CORP, đầu A2, cv chủ yếu dùng đọc hiểu, nghe nói ít, muốn 5th nữa chuyển việc sang 1 công ty công nghệ, chưa học thêm ở đâu, đang nghỉ tết nên học được 1h/ngày</t>
  </si>
  <si>
    <t>23t, kĩ sư bên giao hàng của Viettel, bận nên chỉ dành được 15p học mỗi ngày, mới quay lại học TA dc 2th, nghe nói cuối A1 đầu A2</t>
  </si>
  <si>
    <t>A2, SV năm 2 DH Quốc tế của Úc, chương trình học 100% TA, muốn học để tăng phản xạ khi gt vs giảng viên, chưa học ở đâu</t>
  </si>
  <si>
    <t>HS lớp 9, hỏi câu nào cũng ko hiểu hic, chưa học thêm ở đâu, muốn cho em hs lớp 5 học</t>
  </si>
  <si>
    <t>trưởng phòng xuất nhập khẩu, A2, nhưng phát âm hay miss các ending sounds, cv dùng đọc hiểu là chính, gt vs người nc ngoài qua call ít, đặt mục tiêu GT linh hoạt trong 1 năm, chưa học ở đâu, ngày dành được 30p</t>
  </si>
  <si>
    <t>giữa cuối A1, bồi nhiều, 18t nhưng đi làm cho 1 nhà hàng ở Đà Nẵng, muốn học TA GT linh hoạt để nch vs khách order + sau này tìm việc, chưa học ở đâu, 2 tháng nữa đi nghĩa vụ, 2 năm sau mới về</t>
  </si>
  <si>
    <t>giữa A1, banker tại SCB, làm được 10 năm nhưng giờ có nhiều biến động nên định chuyển việc trong tl, cv ko dùng TA, muốn TA GT linh hoạt, chưa đặt mt cụ thể, chưa học ở đâu</t>
  </si>
  <si>
    <t>2K2, chưa tốt nghiệp nhưng đi làm Software Engineer, mới pass Toeic 4 kĩ năng, muốn học GT linh hoạt để sau này tìm cv lương cao hơn + gt vs đồng nghiệp nc ngoài trong công ty, chưa đặt mt cụ thể, học đc 30-1h/ngày</t>
  </si>
  <si>
    <t>đầu A1, GV dạy TV cấp 1, muốn học TA GT để update bản thân và dạy con, chưa học ở đâu, chê app câu dài ko nói dc nên đang học Duolingo nhưng học 15p, 9 10h mới xong việc nên bận ko có time học</t>
  </si>
  <si>
    <t>đầu A2 nhưng bồi, manager ở khách sạn Hạ Long, muốn học TA GT linh hoạt để pv cv gt vs Tây, chưa học ở đâu, chưa đặt mt cụ thể, muốn có người push động lực do lười</t>
  </si>
  <si>
    <t>cuối A1, manager CEO công ty tổ chức event và chạy media, muốn học TA GT linh hoạt 3-6th ASAP để mở rộng mối làm ăn vs các công ty nước ngoài, chưa học ở đâu, lâu ko dùng nên ko tự tin vs TA, ngày dành dc 30p học</t>
  </si>
  <si>
    <t>```json
{
  "Occupational Group": "Marketing &amp; Communication",
  "Position": "Director &amp; C-level/Executive",
  "Learning Purpose Group": "Study for the current"
}
```</t>
  </si>
  <si>
    <t>cuối A1 đầu A2, làm kế toán 1 công ty xuất nhập khẩu, muốn học TA GT linh hoạt trong 6th để pv cv + thi IELTS, đang học 1 lớp luyện thi IELTS được 1 năm và sắp hết khóa, ngày dành được 2h học</t>
  </si>
  <si>
    <t>SV năm cuối ĐH kiến trúc, đầu A1, thiếu tự tin, muốn học TA GT linh hoạt và sau này thi IELTS để đi làm việc ở nước ngoài, chưa đặt mục tiêu tg, chưa học ở đâu, ngày học được 1h</t>
  </si>
  <si>
    <t>```json
{
  "Occupational Group": "Design &amp; Architecture",
  "Position": "Student",
  "Learning Purpose Group": "Study for the future (English is not used often in the job and only slows down progress slightly)."
}
```</t>
  </si>
  <si>
    <t>nhân viên massage ở resort Nha Trang, đầu A1, nghe nói kém, muốn học TA GT linh hoạt để tự tin nch vs khách khi massage + sếp và đồng nghiệp người nc ngoài, mt 1 năm, học được ban ngày, đang học 1-1 vs bạn</t>
  </si>
  <si>
    <t>```json
{
  "Occupational Group": "Hospitality &amp; Tourism",
  "Position": "Junior/Employee (&lt;3 years)",
  "Learning Purpose Group": "Study for the current"
}
```</t>
  </si>
  <si>
    <t>dev nữ, giữa A1, muốn học TA linh hoạt để tự tin dùng trong cv, chưa đặt mt cụ thể, đầu năm ngoái mới học 1 khóa 1-1 3th nhưng thấy ko hiệu quả, dành được 30p học/ngày</t>
  </si>
  <si>
    <t>đầu A1, nghe ko hiểu gì, kĩ sư XD, muốn học TA linh hoạt để update bản thân, chưa học ở đâu</t>
  </si>
  <si>
    <t>lớp 5, nghe nói khá tốt nhưng chưa áp dụng dc cấu trúc câu</t>
  </si>
  <si>
    <t>Kĩ sư cơ điện cho công ty xd, A2, nghe nói tốt, muốn học TA GT linh hoạt để update bản thân + gt linh hoạt hơn vs đối tác, chưa đặt mt cụ thể, trc học 1 khóa IELTS 3th thấy gt ok hơn</t>
  </si>
  <si>
    <t>GV TA cấp 1, đầu A2, nói bồi nhiều, muốn học TA GT linh hoạt và thi lại chứng chỉ trong năm nay để gt tự tin hơn vs gv nước ngoài mà trường liên kết, chưa học ở đâu</t>
  </si>
  <si>
    <t>đầu A1, dược sĩ tại nhà, cv ko dùng TA, muốn học TA GT linh hoạt để 1 2 năm nữa đi Úc định cư, từ hồi SV đến h chưa học ở đâu</t>
  </si>
  <si>
    <t>G10
 SV năm 4 trường DH thương mại, chuyên ngành Marketing, muốn học TA GT để pv cv tương lai là Data Analysis</t>
  </si>
  <si>
    <t>cuối A1 đầu A2, nv văn phòng tại 1 công ty về đĩa nhớ trong máy tính, cv đọc hiểu là chính + gt rất ít, muốn học GT linh hoạt trong 1 năm để update bản thân, tự tin hơn khi dùng + maybe chuyển việc trong tl, chưa học ở đâu</t>
  </si>
  <si>
    <t>giữa A1 nói bồi nhiều, nhân viên bảo trì mạng viễn thông, cv ko dùng TA, thỉnh thoảng có mail TA, muốn TA gt cơ bản để tìm 1 cv phù hợp hơn khi lớn tuổi + tạo động lực học TA cho con cái, trc học tt mấy tháng nhưng bận nên drop</t>
  </si>
  <si>
    <t>manager của 1 công ty xây dựng, đầu A2, muốn học TA GT để update bản thân, ko có mục tiêu nên ngày học ngày ko, chưa học ở đâu</t>
  </si>
  <si>
    <t>```json
{
  "Occupational Group": "Design &amp; Architecture",
  "Position": "Manager/Head",
  "Learning Purpose Group": "Study for the future (English does not directly impact job performance, and the goal is more about social interaction)."
}
```</t>
  </si>
  <si>
    <t>đầu A2 nói bồi nhiều, manager kĩ sư tại 1 nhà máy HQ, cv ko dùng TA, có phiên dịch tiếng Hàn, muốn học TA GT linh hoạt để tìm cv khác ở nước ngoài, đang học 1 khóa 3b/tuần và thấy tiến bộ</t>
  </si>
  <si>
    <t>giữa A1, 24t, làm chứng từ hàng xuất khẩu, cv chủ yếu viết mail, ít dùng GT, muốn GT linh hoạt để gt tự tin vs khách + chuyển việc lương cao, mt 1-2 năm, chưa học ở đâu, ngày học dc 1h</t>
  </si>
  <si>
    <t>kế toán mới nghỉ việc, cuối A1 đầu A2 tự tin nch TA nhưng bồi và khó diễn đạt ý, trc làm công ty nc ngoài nhưng ko dùng GT nhiều, muốn học GT linh hoạt nhưng chưa đặt mt cụ thể - ra tết đi làm Quản lí tài chính ở công ty đa quốc gia, đang dành 3-4h học Bitu mỗi ngày nhưng lười ko học The coach, trc học 1 tt 3th thấy tự tin hơn</t>
  </si>
  <si>
    <t>```json
{
  "Occupational Group": "Finance &amp; Banking",
  "Position": "Manager/Head",
  "Learning Purpose Group": "Study for the future (English is not used often in the job and only slows down progress slightly)."
}
```</t>
  </si>
  <si>
    <t>đầu A2, hs lớp 12 vừa tốt nghiệp, đi làm ở 1 xí nghiệp nhưng ko phù hợp nên nghỉ ở nhà luyện TA, muốn lên TA GT linh hoạt để đi xin việc, ngày dành được 40p-1h học trên app, chưa học ở đâu</t>
  </si>
  <si>
    <t>giữa A1, bác sĩ huyết học ở bv Hải Phòng, đang học nốt 1 chứng chỉ nên nghỉ làm ở cơ quan 3th nữa, đang có time rảnh nên học TA GT linh hoạt để update bản thân, chưa có mt cụ thể, chưa học ở đâu</t>
  </si>
  <si>
    <t>kĩ sư phần mềm, B1 nghe nói tốt, đang học 1 khóa 1-1 vs người nc ngoài của công ty, muốn gt tốt hơn 2-3th nữa để thăng chức và nch tự nhiên hơn vs khách</t>
  </si>
  <si>
    <t>giữa A1, nói bồi nhiều, SV năm 5 đh Y HN ngành răng hàm mặt, học và cv sau này ko dùng TA GT, muốn học TA linh hoạt để đọc tài liệu trên mạng thôi, đặt mt 1-2 năm nữa, chưa học ở đâu</t>
  </si>
  <si>
    <t>giữa A1, kĩ sư công ty giấy, muốn học TA GT linh hoạt để gt tự tin hơn vs khách nc ngoài dù tần suất gặp ít + chủ yếu đọc tài liệu TA, đặt mt 1 năm và muốn thi IELTS, trc học ở 1 vài tt nhưng ngắn nên tự học từ đó đến h</t>
  </si>
  <si>
    <t>quân nhân nữ, A2, muốn học TA GT nâng cao IELTS 7.0 trong năm sau, cv ko dùng TA, học để update, rảnh tối</t>
  </si>
  <si>
    <t>SV năm 2 ngoại thương, nghe nói đầu A1, bồi, học tài chính quốc tế, đầu A1, muốn học TA GT linh hoạt trong 3 tháng để thi IELTS, đang học IELTS 3B/tuần</t>
  </si>
  <si>
    <t>G10 
 kĩ sư nông nghiệp, trc đi thực sinh ở Isarel, cv hiện tại chỉ dùng đọc hiểu, đã hoàn thành xong hết giấy tờ nên ra tết là sang Đan Mạch theo chương trình thực tập sinh ở trường, chưa học thêm ở đâu</t>
  </si>
  <si>
    <t>```json
{
  "Occupational Group": "Agriculture",
  "Position": "Intern (0-1 year)",
  "Learning Purpose Group": "Study for the future (English is not used often in the job and only slows down progress slightly)"
}
```</t>
  </si>
  <si>
    <t>B1 nghe nói tốt, cô 50t, lv ở cục Sở hữu trí tuệ, cv dùng TA đọc hiểu nhiều hơn, thỉnh thoảng công tác và nch vs đối tác nước ngoài, bận cv gia đình và cv đến 9h30 mới học dc</t>
  </si>
  <si>
    <t>A2, nghe nói tốt, kế toán tại 1 công ty của Đức, muốn học TA GT ASAP để pv cv gt vs đồng nghiệp, trc học ở tt, dành được 15p học mỗi ngày</t>
  </si>
  <si>
    <t>kế toán công ty Dầu khí, A2 nói rất tốt, cv dùng đọc hiểu và gt TA do có người nc ngoài, muốn học để pv cv + đời sống, chưa học ở đâu</t>
  </si>
  <si>
    <t>nội trợ fulltime 2 năm nay, trc đây làm HR 5 năm tại Casper công ty điều hòa, cv ko dùng TA GT, mong muốn GT linh hoạt để năm nay đi tìm cv mới, chưa học ở đâu, dành được 1h học/ngày, 2 em bé</t>
  </si>
  <si>
    <t>```json
{
  "Occupational Group": "Admin &amp; HR",
  "Position": "Senior (&gt;5 years)",
  "Learning Purpose Group": "Study for the future (English is not used often in the job and only slows down progress slightly)."
}
```</t>
  </si>
  <si>
    <t>30t, đầu A1, Bs khoa Nhi đang học cao lên, rất bận, ko dành được 30p học mỗi ngày</t>
  </si>
  <si>
    <t>giữa cuối A1, kiểm sát viên tại 1 công ty Luật, muốn lên B2 pv cv + đi công tác tham gia các khóa học nc ngoài, hay trì hoãn muốn có gv kèm, đã tư vấn 1-1</t>
  </si>
  <si>
    <t>đầu A2, HR tại 1 công ty môi giới việc làm cho người VN, cv ko dùng TA, mong muốn TA GT linh hoạt để dạy con, chưa có mt cụ thể bao lâu, trông con đến 11h nên dành dc 30p học ban ngày, chưa học ở đâu</t>
  </si>
  <si>
    <t>đầu A2, GV TA cấp 1, muốn học TA GT linh hoạt để có lương cao hơn + dạy con và thi IELTS trong tl, 2018 có thi đầu vào được 5.5, chưa học ở đâu, học dc 30p/ngày + ôn ban ngày
 MONG MUỐN CÓ TUTOR, kêu học app chán</t>
  </si>
  <si>
    <t>giữa cuối A1, banker tại Agribank, muốn học TA GT linh hoạt 3-6th tới để pv cv sau này maybe thăng tiến + update bản thân, ko đạt dc ko sao, hồi SV có đi học tt còn bây h thì tự học app</t>
  </si>
  <si>
    <t>giữa A1, phát âm kém và bồi nặng, kĩ sư hóa học, cv ko dùng TA GT, muốn đạt TA GT linh hoạt trong 1 năm để gt vs con + tìm 1 cv lương cao, chưa học ở đâu</t>
  </si>
  <si>
    <t>A0, SV năm Nhất ĐH Nam Cần Thơ, mất gốc, muốn học TA GT để pv chuyên ngành Marketing + cv tương lai, chưa học ở đâu</t>
  </si>
  <si>
    <t>banker, đầu A2 nhưng bồi nhiều, cv hiện tại có dùng TA GT nhưng ko tự tin nên chủ yếu đổi sang rep mail, muốn tháng 6 TA GT linh hoạt để lv vs khách nước ngoài + thi TOEIC 4 kĩ năng để có động lực học, 1th gần đây bận nên ko học nhiều, chưa học ở đâu</t>
  </si>
  <si>
    <t>đầu A1, SV năm 3 ngành dược ĐH Y HP, muốn học TA GT linh hoạt lên B1 trong 1 năm để ra trường + pv cv sau này, chưa học ở đâu, bây h mới thấy TA quan trọng nên mua app học nhưng lười học 15p/ngày</t>
  </si>
  <si>
    <t>chuyên gia phân tích tài chính ở VP bank, muốn tìm cv lương cao ở công ty nc ngoài nhưng hay phải OT vì tết, dành được 5p học app mỗi ngày</t>
  </si>
  <si>
    <t>cô 57t, giữa A1, mới học TA được 2th xong bỏ 1th nên giờ bị quên, muốn học TA cơ bản để đi du lịch 1 mình, đang muốn học cách đọc IPA, trc học 2 khóa TA nhưng lớp đông học nhanh nên cô đuối nên bỏ</t>
  </si>
  <si>
    <t>nv phân tích dữ liệu của Cocacola, cuối A1, phát âm bỏ hết âm đuôi + bồi, cv dùng đọc hiểu TA qua mail, muốn TA GT linh hoạt để tự tin nch vs vendor người nước ngoài (1 2 lần/tuần) + pv cv tương lai, muốn tăng điểm TOEIC 650 -&gt; 800 hoặc IELTS 5.5, chưa học ở đâu</t>
  </si>
  <si>
    <t>đầu A2, mở 1 tiệm nail và tạp hóa ở nhà, đang đợi phỏng vấn để sang nc ngoài, muốn học TA GT linh hoạt trong 3th để 3-6th nữa sang USA với chồng, chưa học ở đâu, chủ yếu mua các app tự học, ngày học dc 1h</t>
  </si>
  <si>
    <t>đầu A1, muốn học TA GT để đầu tháng 5 sáng Nam Sudan làm việc 1 năm cho phái đoàn Liên hợp quốc vì nhiệm vụ hòa bình, hiền, mong muốn lên B1 - IELTS 6.0, chưa học ở đâu, từ tháng 1 có thể dành 5-7h/ngày</t>
  </si>
  <si>
    <t>thai phụ làm việc bận rộn, cv chủ yếu dùng TA đọc hiểu, ít GT, muốn học TA GT linh hoạt để tháng 8 (sau khi đẻ xong 4th) mục tiêu dạy con + update bản thân, tháng 4 đẻ =&gt; trong quá trình nghỉ đẻ muốn học 1 khóa cấp tốc 3th, học nhiều tt onl off nhưng bận nên ko thấy hq, mỗi ngày học 30p từ 9h-9h30 tối sau khi đi làm về</t>
  </si>
  <si>
    <t>B1 nghe nói tốt, manager tại 1 công ty về môi trường nước/xử lí nước/thủy sinh, cv dùng đọc hiểu + gt 100% bằng TA vs sếp ngồi bên cạnh + tham gia họp vs người nc ngoài, trc học Ms Hoa nhưng bỏ sở do dịch, đang tự học, chưa có mt cụ thể, muốn GT tự tin và nghe hiểu dc hết sếp nói + cách mở rộng ý</t>
  </si>
  <si>
    <t>B1, nghe nói rất tốt, muốn học TA GT để duy trì ko bị quên và học thêm từ vựng update bản thân thôi, chưa học ở đâu, muốn nch vs người cùng trình độ</t>
  </si>
  <si>
    <t>manager IT của 1 công ty công nghệ, giữa A1, bồi phát âm kém, muốn học TA GT để tự tin hơn khi họp 2b/tuần với đối tác, mong muốn GT linh hoạt ASAP nhưng mỗi ngày dành 15p học app, đang học Kinna 2b/tuần nhưng ko thấy tiến bộ</t>
  </si>
  <si>
    <t>giữa A1, sale ở FPT, cv dùng mail TA thôi, muốn học TA GT linh hoạt để sale khách nước ngoài, đang học văn bằng 2 TA ở Hanu nên bận, chưa học TA GT ở đâu</t>
  </si>
  <si>
    <t>GV cấp 1 ở Buôn Ma Thuột, cuối A2 nghe nói tốt, học để update bản thân, bận chỉ dành 15-20p học/ngày, nghèo</t>
  </si>
  <si>
    <t>A2, quản lí tài chính, cv dùng ít TA GT mà chủ yếu đọc hiểu, đang học 1 khóa vs gt nước ngoài, khá bận</t>
  </si>
  <si>
    <t>```json
{
  "Occupational Group": "Finance &amp; Banking",
  "Position": "Manager/Head",
  "Learning Purpose Group": "Study for the future (English is not used often in the job and only slows down progress slightly)"
}
```</t>
  </si>
  <si>
    <t>G10
 98, cuối A1 đầu A2, NV số liệu mới pass pv tại Tôn Hoa Sen, cv ko dùng TA, muốn học để có nền tảng tốt sau đó pv cv tương lai, chưa học ở đâu, mới trượt pv vì kém TA nên quyết tâm học</t>
  </si>
  <si>
    <t>manager tại 1 công ty BDS, giữa A2 nghe nói khá tốt, muốn học TA GT để pv cv, sếp là người nc ngoài, cuối năm bận nên chỉ dành được 10p học</t>
  </si>
  <si>
    <t>giữa cuối A1, lv tại 1 công ty dầu khí, phải dùng TA GT trực tiếp vs khách nước ngoài khoảng 70-80%, muốn học TA GT linh hoạt trong 3th để tự tin hơn trong cv + chuyển việc, dành được 1h học/ngày</t>
  </si>
  <si>
    <t>0913845845
 47t, bác sĩ phẫn thuật ung thu ở bệnh viện, muốn học TA GT linh hoạt lấy lại như ngày xưa (bằng C năm 2000 ở DHSP) do lâu ko dùng nhiều, bây h GT vs khách nước ngoài ko tự tin, học được 30p/ngày</t>
  </si>
  <si>
    <t>giữa A1, sale ở công ty BDS, muốn học TA GT để 3th nữa lên linh hoạt để chuyển việc, đang học 1 khóa GT 246, bận học cố gắng học dc 30p</t>
  </si>
  <si>
    <t>developer ở FPT, giữa A1, nói bồi nhiều, muốn học TA GT để pv cv vì gt vs khách nc ngoài và nhận nhiều dự án mới, học khóa GT ở công ty</t>
  </si>
  <si>
    <t>NV xuất nhập khẩu ở 1 công ty logistic, đầu A2, muốn học TA GT linh hoạt để tìm kiếm cv có cơ hội tốt hơn, chưa học ở đâu, đặt mục tiêu 1 năm</t>
  </si>
  <si>
    <t>giữa A1, SV năm 2 đh Thủ Dầu Một, chuyên ngành OTO, muốn thi TOEIC 600 hoặc IELTS để ra trường làm cho hãng, đã học 9th ở trung tâm và thấy khá hiệu quả, đang học những buổi đầu tiên của khóa IELTS nhưng thấy khó ko theo kịp mà 2,5t nữa mới hết khóa
 MUỐN GIA HẠN HỌC 1-1</t>
  </si>
  <si>
    <t>A2, nhân viên mua hàng của công ty giải pháp môi trường, cv đa phần sd TA mail để deal giá, mong 1 năm gt linh hoạt để tự tin mua hàng qua call, trc học nhiều tt nhưng ko hq</t>
  </si>
  <si>
    <t>giữa A1, kế toán công ty sơn, cv ít dùng TA GT, muốn học để pv cv hiện tại + cv tương lai, chưa học ở đâu</t>
  </si>
  <si>
    <t>HS lớp 6</t>
  </si>
  <si>
    <t>đầu A1, làm ở phòng đào tạo DH Y HN, làm việc lq đến tài liệu mail TA + chuẩn bị hội thảo có người nc ngoài, muốn 6-10th tới GT linh hoạt để tự tin hơn trong cv khi gt vs đồng nghiệp hoặc khách, nhưng bận mỗi ngày sau 11h đêm mới học dc vì dạy con, trc học VB2 TA nhưng h quên hết r</t>
  </si>
  <si>
    <t>đầu A2, 99, làm ngân hàng MB nhưng đang nghỉ sinh, muốn học TA GT nâng cao để 1 năm nữa thi TOEIC 4 kĩ năng 850 hoặc IELTS 6., pv cv gt vs đối tác + có cơ hội thăng tiến + chuyển việc sang logictics, chưa học ở đâu, ngày học dc 1h</t>
  </si>
  <si>
    <t>0903903456
 A2, kiến trúc sư, cv ko dùng TA, muốn học TA GT linh hoạt để ra tết đổi việc sang mt nói TA nhiều hơn + có cơ hội thăng tiến, trc học 1 tt dc 1 th rồi bỏ tự học, cv giờ rảnh hơn lên wfh học dc 30p
 MONG MUỐN TÌM 1 LỘ TRÌNH CỤ THỂ BÀI BẢN 3-6TH</t>
  </si>
  <si>
    <t>đầu A1, chủ shop quần áo, muốn học TA GT linh hoạt và thi IELTS 5. vì 2-3 năm nữa là đi sang USA hoặc Canada để định cư, chưa học ở đâu, mới mua thêm 1 app luyện IELTS nhưng bận chưa học nhiều, ngày dành dc 30p học</t>
  </si>
  <si>
    <t>đầu A2, QC ở 1 công ty sản xuất TQ, muốn học TA GT linh hoạt để 6th nữa chuyển việc sang Copywriting, cv hiện tại chỉ dùng đọc hiểu, chưa học ở đâu</t>
  </si>
  <si>
    <t>Cuối A1 đầu A2, Kiến trúc sư, cv ko dùng TA GT, chỉ đọc tài liệu, muốn học TA GT để update bản thân + đi du học Ý, đang tự học cả tiếng Ý, mục tiêu chưa rõ ràng</t>
  </si>
  <si>
    <t>giữa A1, nội trợ, mới sinh em bé + bán hàng nhỏ lẻ, trước làm dược sĩ cũng ko dùng TA, muốn học TA GT linh hoạt trong 6 tháng để 4 năm nữa sang Úc + nch vs con, chưa học ở đâu, bận dành được 15-20p học</t>
  </si>
  <si>
    <t>A1, QC tại Traphaco công ty dược phẩm, muốn học TA GT linh hoạt để dạy con + maybe pv cv sau này, chưa học TA ở đâu, bắt đầu học lại từ đầu</t>
  </si>
  <si>
    <t>hs lớp 5, con nghe nói và phản xạ rất tốt, đã đi học thêm từ lớp 1, đang học onl cô giáo dạy ở HN</t>
  </si>
  <si>
    <t>đầu A1, kĩ sư điện, muốn học TA GT để có cơ hội việc làm sau này chuyển việc nhưng chưa biết bao h chuyển, cv hiện tại dùng ít đọc hiểu tài liệu, chưa học ở đâu, dành dc 2h/ngày học</t>
  </si>
  <si>
    <t>cuối A1 đầu A2, 24t, đang làm việc ở công ty Logistics có vốn đầu tư nước ngoài, đồng nghiệp nhiều người nước ngoài, muốn 3-6th nữa TA GT linh hoạt để tham gia vào các cuộc nch tự tin hơn, chưa học ở đâu</t>
  </si>
  <si>
    <t>giám đốc ngân hàng, 6.5 nghe nói tốt, đang học 1 khóa tiếng TQ</t>
  </si>
  <si>
    <t>```json
{
  "Occupational Group": "Finance &amp; Banking",
  "Position": "Director &amp; C-level/Executive",
  "Learning Purpose Group": "No clear"
}
```</t>
  </si>
  <si>
    <t>đầu A1, nhân viên kiếm tra chất lượng sản phẩm giày dép, cv ko dùng đọc hiểu, thỉnh thoảng gt vs sếp, muốn học TA GT linh hoạt trong 6th để chuyển việc, đang học 1 khóa 3b/tuần miễn phí ở công ty nhưng 1 năm ko tiến bộ
 hv dở dở ương ương cứ hỏi đi hỏi lại là hoàn toàn miễn phí đúng ko?</t>
  </si>
  <si>
    <t>0559876780
 giữa A1, SV năm nhất DH y tế ở Đồng Nai, muốn học TA GT linh hoạt trong 6th để sang năm 2 học TA chuyên ngành + pv cv sau này + gt vs người nc ngoài, chưa học ở đâu</t>
  </si>
  <si>
    <t>NV văn phòng tại 1 công ty sx thiết bị y tế, muốn TA GT linh hoạt trong 4th để ra tết chuyển sang cv dùng nhiều TA hơn, dành được 2h học/ngày, chưa học ở đâu</t>
  </si>
  <si>
    <t>cuối A1, GV TA cấp 2 tại 1 xã nhỏ ở Gia Lai, ngữ pháp kém do ko có mt luyện tập 18 năm, tự ti khi xây dựng 1 club để cải thiện TA cho hs nhưng mình còn nói ko tốt nên đầu tư khóa học, chưa học ở đâu</t>
  </si>
  <si>
    <t>đầu A2, 97, bs nội trú, 1 năm nữa ra trường, sắp phải thuyết trình ở trường nên muốn học TA GT linh hoạt từ giờ đến tháng 6 7 + pv cv sau này nch vs bs nước ngoài, chưa học ở đâu, TOEIC 890 2 kĩ năng</t>
  </si>
  <si>
    <t>đầu A1, bs Nhi ở Nghệ An, muốn 1 năm sau đạt TA GT linh hoạt để chuyển sang bv quốc tế + dạy con, chưa học ở đâu, ngày học dc 30p
 CÓ HỎI VỀ HỌC NTN SAU 6B</t>
  </si>
  <si>
    <t>giữa A1, sale bán chung cư, cv chủ yếu nch vs người Việt, muốn học TA GT linh hoạt để nch vs con gái + tự tin hơn khi gặp khách nước ngoài, hồi SV có đi học 1 tháng về phát âm, học đc 1h/ngày</t>
  </si>
  <si>
    <t>98, saler tại công ty phụ gia, cv hiện tại chỉ dùng TA đọc hiểu, muốn học TA GT linh hoạt trong 1-2 năm tới để chuyển sang công ty nước ngoài gt vs khách + chuyên gia, ngày dành được 1h học, chưa học ở đâu</t>
  </si>
  <si>
    <t>đầu A1, làm việc ở spa tự mở, mới học TA GT 3th gần đây nhưng bận ko học được nhiều, cv ko dùng TA, muốn học để update bản thân, đặt mục tiêu 1 năm lên linh hoạt, ngày dành dc 15p học, chưa học ở đâu</t>
  </si>
  <si>
    <t>0989692992
 A2, kĩ sư IT, cv ko dùng TA GT, muốn học GT linh hoạt 1 2 năm để update + có cơ hội sau này làm ở công ty quốc tế, chưa học ở đâu</t>
  </si>
  <si>
    <t>Khánh - sv năm nhất - Cuối A1
 tutor - dạy toán 9 - 3 months. 
 học tiếng anh vì sẽ có nhiều things.
 việc lương cao, giao tiếp tốt với mng bằng tiếng anh, hy vọng cải thiện bản thân với ngôn ngữ thứ 2
 tin nó là app tốt. có thể học tốt với app này.
 dành chút thowifgian để học tiếng anh.</t>
  </si>
  <si>
    <t>thất nghiệp hiện đang ở nhà nhưng bận cv gd, nói bồi nhiều, giữa A1, muốn học TA GT linh hoạt để update bản thân + xin việc ở resort, trc học ở tt nhưng thấy ko hiệu quả + muốn học 1-1 nhưng nghèo 
 tuần này dành 15p/ngày, tuần sau 30p/ngày</t>
  </si>
  <si>
    <t>đầu A2, banker tại VCB, làm tín dụng nên thỉnh thoảng mới có khách nước ngoài, đọc hiểu TA ít, đặt mục tiêu 6th gt linh hoạt + thi chứng chỉ B1 để nộp cho cơ quan (trước thi TOEIC nhưng đã hết hạn), mục tiêu chủ yếu pv đời sống: đi du lịch.., chưa học ở đâu, tối rảnh, GIÀU ĐI LÀM BẰNG OTO
 có hỏi về lộ trình sau khi học xong 6b</t>
  </si>
  <si>
    <t>đầu A2, nv xuất khẩu, cv chủ yếu dùng TA đọc hiểu, chỉ gt vs sếp Đài Loan nhưng rất ít, muốn giữa năm chuyển việc sang 1 công ty lớn hơn dùng TA nhiều hơn, trc hồi năm 2 có đi học 2 khóa TA GT và thấy hiệu quả, giờ làm 2 cv + học 2 thứ tiếng, chỉ học dc sau 10h30 tối</t>
  </si>
  <si>
    <t>đầu A2, kĩ sư cơ khí, cv ko dùng nhiều TA GT, muốn học TA GT để mấy tháng nữa đi học ĐH ở Phần Lan, đã pass IELTS 6.0, chưa học ở đâu</t>
  </si>
  <si>
    <t>giữa A2, giám đốc 1 công ty xuất khẩu gạo, trc làm cho công ty đa quốc gia xong về tự mở công ty, muốn học TA GT linh hoạt để gt vs khách tự nhiên về đời sống, trc học 1 tt năm 2000 nhưng học phí đắt nên học 1 khóa, sau đó tự mượn tài liệu tự học, bận t3 t5 đi đánh tennis</t>
  </si>
  <si>
    <t>```json
{
  "Occupational Group": "Agriculture",
  "Position": "Director &amp; C-level/Executive",
  "Learning Purpose Group": "Study for the future (English does not directly impact job performance, and the goal is more about social interaction)."
}
```</t>
  </si>
  <si>
    <t>99, kĩ sư phần mềm công ty tài chính, giữa A1, hình thành câu ngắn, cv chủ yếu dùng đọc hiểu, ko gt, muốn học TA GT linh hoạt trong 4 5th để năm nay chuyển việc, chưa học ở đâu</t>
  </si>
  <si>
    <t>đầu A2 accent tốt, SV năm 4, đang làm sale parttime, muốn tự học nửa tháng rồi nhận ht</t>
  </si>
  <si>
    <t>```json
{
  "Occupational Group": "Sales",
  "Position": "Student",
  "Learning Purpose Group": "Study for the future"
}
```</t>
  </si>
  <si>
    <t>Study for the future</t>
  </si>
  <si>
    <t>đầu A2, SV năm 3 ngành dệt may DHBKHN, đã pass TOEIC đầu ra, muốn học TA GT linh hoạt 1 năm để pv cv sau này, chưa học ở đâu</t>
  </si>
  <si>
    <t>0913220938
 HS lớp 4, Vũ, nghe nói tốt, con học ở Vin school, trên lớp học 2 tiết TA/ngày, chưa học ở tt bên ngoài</t>
  </si>
  <si>
    <t>NV văn phòng ngành luật, cv ko yc TA, muốn học để update bản thân + sau này maybe đi tìm việc khác, 7 8 năm trc đã thi IELTS 5.5 nhưng bỏ lâu ko dùng, lúc đó học 1 tt luyện thi mấy tháng, từ đó trở đi tự học, chưa có mục tiêu cụ thể nên lười, thích thì mở ra học, có thể học 1h/ngày</t>
  </si>
  <si>
    <t>đầu A2, marketer tại 1 công ty thiết bị điện gia dụng, cv chỉ dùng TA đọc hiểu, muốn học TA GT linh hoạt để chuyển việc + tự tin khi gt đặc biệt với con gái, chưa học ở đâu, hồi SV có thi IELTS 6. nhưng lâu ko dùng nên quên</t>
  </si>
  <si>
    <t>0345319314
 đầu A1, kĩ sư tại 1 công ty xây dựng nhưng làm văn phòng, muốn học TA GT linh hoạt để tự tin tham gia các cuộc họp,mục tiêu 1 2 năm, hiện đang học 1 khóa 6 người có GV nước ngoài tuần 2b nhưng ko mất phí</t>
  </si>
  <si>
    <t>0931119395
 đầu A1, hỏi hiểu nhưng ko trl được bằng TA, kế toán + nuôi trồng tôm, khu vực gần nhà ko có tt TA/ công ty lớn nên muốn đi học phải đi xa, muốn học TA GT linh hoạt trong 6th để tìm 1 cv văn phòng gần nhà, trc học 1 tt 3th nhưng thấy ko hiệu quả do ko phù hợp trình độ (ko dạy phát âm cơ bản)</t>
  </si>
  <si>
    <t>A2 nhưng nói bị ngắt bồi nhiều, lv cho 1 công ty sản xuất garment, dùng tiếng TQ thành thạo, muốn học thêm TA để sd linh hoạt trong cv và đời sống tự tin hơn, đang học 1 khóa 1-1, còn 18h là kết thúc khóa</t>
  </si>
  <si>
    <t>cuối A1 bồi rất nặng nhưng nói nhanh, kiểm hàng + xuất hàng + xử lí complain từ Mỹ, cv dùng TA đọc hiểu mail là chính, muốn tự tin hơn khi gt vs các sếp người Mỹ + tìm cv trong tl, đặt mt nhiều lần xong ko có động lực, trc học 6th khóa 1:2 nhưng học xong ko luyện lại quên</t>
  </si>
  <si>
    <t>Thiên Ân, đầu A1, 28t nhưng học lại DH mở hệ từ xa, ngày thường bán quần áo ở shop thỉnh thoảng có Tây + đi học sắp tới có môn TA + học để 4th nữa thi PTE sang nước ngoài vs chồng, mới học lại dc 3th, chưa học ở đâu</t>
  </si>
  <si>
    <t>Chuyên viên gd đặc biệt cho các bé tự kỉ, đọc tài liệu TA + gt vs sếp và 1 bé nc ngoài bằng TA, muốn TA GT linh hoạt, chưa học ở đâu</t>
  </si>
  <si>
    <t>Chị Diễm - designer - Giữa A2
 Không dùng TA trong cv. học vì thích và update bản thân
 muốn TA GT linh hoạt trong 6th</t>
  </si>
  <si>
    <t>A0.5, kĩ sư xây dựng, mới quay lại học TA do giữa năm chuyển việc (công ty cũ hết việc), muốn gt linh hoạt để tìm dc cv tốt, chưa học ở đâu</t>
  </si>
  <si>
    <t>```json
{
  "Occupational Group": "Design &amp; Architecture",
  "Position": "Junior/Employee (&lt;3 years)",
  "Learning Purpose Group": "Study for the future (English is not used often in the job and only slows down progress slightly)."
}
```</t>
  </si>
  <si>
    <t>cảnh sát ở Dak Lak, muốn học TA GT cơ bản để update bản thân, mỗi ngày học được 10p, chỉ ôn được sau 21h</t>
  </si>
  <si>
    <t>đầu A2, leader business tại 1 công ty giày dép TQ, cv chủ yếu rep mail TA, gt tiếng Trung là chủ yếu, thỉnh thoảng dùng TA GT vs khách nhưng có phiên dịch, muốn học TA GT linh hoạt trong 3th để tự tin nch vs khách + dạy con gái, chưa học ở đâu</t>
  </si>
  <si>
    <t>đầu A2, Kĩ sư QC phòng lab, cv hiện tại dùng đọc hiểu chuyên ngành ko gt, muốn học TA GT linh hoạt để pv cv khi gt vs người nc ngoài, học ở nhiều tt nhưng ko có động lực nên thấy ko hq</t>
  </si>
  <si>
    <t>giữa A1, manager phụ trách lên đơn order tại 1 công ty bán lẻ đồ ăn khô, chủ yếu gt vs khách Việt, 10% là khách nước ngoài nhưng cần gt trực tiếp nên muốn học TA GT linh hoạt để tự tin lv ko cần phiên dịch, chưa học ở đâu</t>
  </si>
  <si>
    <t>Giám đốc tài chính tại 1 công ty ở BN, nhà ở time city, muốn học TA GT linh hoạt để pv cv + giúp con trai làm hồ sơ du học và thi SAT IELTS, du học sinh Pháp và có 1 ks cho khách nước ngoài, chưa học ở đâu</t>
  </si>
  <si>
    <t>```json
{
  "Occupational Group": "Finance &amp; Banking",
  "Position": "Director &amp; C-level/Executive",
  "Learning Purpose Group": "Study for the future (English is not used often in the job and only slows down progress slightly)."
}
```</t>
  </si>
  <si>
    <t>2k, A0.5, pha chế ở 1 quán cf + quay tiktok về health, cv hiện tại ko dùng TA, muốn học để update bản thân + pv cv sau này, chưa đặt mt cụ thể, chưa học ở đâu</t>
  </si>
  <si>
    <t>đầu A2, marketer tại 1 công ty giáo dục IT của HQ, muốn học TA GT linh hoạt để sd cả tiếng HQ + Anh trong cv, chưa học ở đâu, đang học thêm tiếng TQ 2b/tuần</t>
  </si>
  <si>
    <t>đầu A2, dược sĩ bán thuốc tại nhà + dạy thêm TA cấp 1 2, đang học văn bằng 2 để đi dạy ở trường tư c3, muốn học TA GT linh hoạt để update bản thân, chưa học ở đâu</t>
  </si>
  <si>
    <t>LỚP 6, nghe nói tốt</t>
  </si>
  <si>
    <t>giữa A1, manager về nghiên cứu thị trường, muốn học TA GT linh hoạt để gt vs sếp mà ko cần phiên dịch + thăng tiến, đk học khóa 12 tháng nhưng mới học dc 1 tháng</t>
  </si>
  <si>
    <t>```json
{
  "Occupational Group": "Marketing &amp; Communication",
  "Position": "Manager/Head",
  "Learning Purpose Group": "Study for the current"
}
```</t>
  </si>
  <si>
    <t>đầu A1, sale admin ở 1 công ty du lịch, cv ko dùng TA, muốn học TA GT linh hoạt để update bản thân + đi du lịch, chưa học ở đâu, dành được 1h học/ngày</t>
  </si>
  <si>
    <t>đầu A2, SV năm 3 DH Mở HN, chuyên ngành TA nhưng gt ko tốt bị bồi nhiều + phát âm quên ending sounds, quê Phúc Thọ, đang đi làm thêm nhưng lương thấp nên muốn sau này trở thành cô giáo dạy TA lương cao, mong muốn trc khi ra trường có bằng 6.5 IELTS đạt đầu ra</t>
  </si>
  <si>
    <t>SV năm 1
 SV năm nhất FPT, đầu A1, chuyên ngành MKT, muốn học TA GT linh hoạt trong 6th để pv việc học và cv sau này, chưa học ở đâu, bận (đang học thêm pts, kĩ năng pv việc học) + lười nên học 15p/ngày</t>
  </si>
  <si>
    <t>thư kí tại 1 tòa án, cv ko dùng TA, muốn học TA GT linh hoạt và thi TOEIC + dạy con + tìm 1 công việc thêm bán hàng onl trên mạng dùng TA, vừa dk 1 khóa Native X</t>
  </si>
  <si>
    <t>ĐẦU A2, RỐI KHI MỞ RỘNG Ý
 Long - công ty nông nghiệp - Thái Bình - 13yrs làm việc
 Không dùng TA GT trong công việc. Đối tác từ TQ, India 
 job: chỉ nhắn tin hoặc email cho đồi tác, du lịch nước ngoài + tìm cv mới + học thêm kiến thức mới
 Mục tiêu: giao tiếp trôi chảy, cơ bản - chưa có thời gian cụ thể. 6 tháng
 Đã học ở 1 số trung tâm. 
 Không dành nhiều thời gian, vì dùng thời gian duolingo 1 ít 1 ngày,</t>
  </si>
  <si>
    <t>```json
{
  "Occupational Group": "Agriculture",
  "Position": "Senior (&gt;5 years)",
  "Learning Purpose Group": "Study for the future (English is not used often in the job and only slows down progress slightly)"
}
```</t>
  </si>
  <si>
    <t>(đki áp cho e trai)
 Long Nhật - 11t - HN - đầu A1
 Học app để tự tin giao tiếp hơn, vì bạn ngại nói chuuyeenj với người.</t>
  </si>
  <si>
    <t>cuối A1 đầu A2, nv mua hàng công ty nước ngoài về thủy tinh, sd đọc hiểu + gt vs sếp khi họp nhưng ko tự tin + sau này tìm cv sd TA + thi chứng chỉ, chưa học ở đâu</t>
  </si>
  <si>
    <t>đầu A2, assistant tại 1 công ty cơ điện ảnh, muốn chuyển việc trong 2-3th nữa nên muốn học TA GT linh hoạt, chưa học ở đâu, ngày học dc 10-20p</t>
  </si>
  <si>
    <t>01223422760
 Giang - 27t - HCMC - Giữa A2
 CSKH, không dùng TA
 TA khá tốt, lưu loát, phản xạ nhanh, câu nói tự nhiên.
 GT vs nnn, đi du lịch.</t>
  </si>
  <si>
    <t>đầu A2 nói được nhiều nhưng hơi bồi + quên âm đuôi, IT làm việc cho 1 công ty bên Mỹ nhưng cv chủ yếu dùng gt TV, chỉ đọc hiểu tài liệu bằng TA, muốn học TA GT linh hoạt để 3th tới chuyển việc, năm ngoái có đi học thêm 1 khóa onl 5th thấy hiệu quả</t>
  </si>
  <si>
    <t>A2, nghe nói tốt, manager kinh doanh, học tiếng Pháp nhưng h làm cho công ty dùng 15% TA GT, muốn học TA GT linh hoạt để 6th nữa IELTS 7.0, thời gian này khá bận</t>
  </si>
  <si>
    <t>đầu A2, manager ở BIDV, cv ko dùng TA, muốn học TA GT linh hoạt 1 năm để update bản thân + pv cv sau này, trc học ở 1 tt nhưng cv bận nên bỏ ngang, mua nhiều app nhưng chưa biết cách học hiệu quả
 có hỏi về học ntn sau 6b, ôn dc từ 5-6h</t>
  </si>
  <si>
    <t>```json
{
  "Occupational Group": "Finance &amp; Banking",
  "Position": "Manager/Head",
  "Learning Purpose Group": "Study for the future (English does not directly impact job performance, and the goal is more about social interaction)."
}
```</t>
  </si>
  <si>
    <t>22t, mở quán trà sữa tự kinh doanh, thuê người làm nên chỉ quản lí, cv ko dùng TA, muốn học TA GT cơ bản để nch vs bạn nước ngoài + có cv sau này dùng TA, trc học ở tt nhưng thấy ko hq do lớp đông và tg học ko phù hợp + học 1-1 nhưng thấy ko hq do thầy ko dạy kĩ và học phí cao</t>
  </si>
  <si>
    <t>SV năm 2 ngành kinh doanh quốc tế HUTECH, đang học 1 khóa 1 năm ở tt khác, lười nên học 10p-20p mỗi ngày</t>
  </si>
  <si>
    <t>giữa A1, quản lí tài chính của 1 công ty thức ăn, cv chỉ dùng đọc hiểu nhắn giá cả khi gt vs khách nước ngoài, muốn học TA GT linh hoạt để pv việc đi khám bệnh ở Sing, chưa đặt mt cụ thể, 1 năm trc học 1 khóa ielts 6th onl 1-1 nhưng bận nên ko thấy hq</t>
  </si>
  <si>
    <t>kĩ sư lv cho công ty thức ăn chăn nuôi, giữa cuối A1, muốn học TA GT vì mỗi tuần có 1 cuộc họp vs người nước ngoài nhưng ko hiểu họ nói gì, trc học Topica 5th nhưng thấy ko hiệu quả</t>
  </si>
  <si>
    <t>quản lí kho của 1 công ty thuốc thú y, cv ko dùng TA, muốn học để update bản thân, chưa học ở đâu</t>
  </si>
  <si>
    <t>đầu A2, 42t, banker tại MB, muốn học TA GT linh hoạt để làm pt sản phẩm và dự án vs khách nước ngoài, đang học 1-1 2b/tuần vs gv Philippin</t>
  </si>
  <si>
    <t>giữa A2, NV bán hàng logistics, đọc hiểu viết mail mỗi ngày, thỉnh thoảng dùng TA GT vs khách, muốn học TA GT linh hoạt trong 3 tháng tới để pv cv, trước học NNA TA thương mại nhưng lâu ko dùng nên thui chột, chưa học ở đâu</t>
  </si>
  <si>
    <t>đầu A1, fix mạng, mở công ty riêng làm freelancer, cv chủ yếu đọc tài liệu TA, ko gt, muốn 6th tới TA GT linh hoạt để tìm khách nước ngoài pt cv, học nhiều tt nhưng bận nản nên bỏ ngang</t>
  </si>
  <si>
    <t>đầu A1, ca trưởng phục vụ của 1 nhà hàng ở Cam Ranh Khánh Hòa, muốn học TA GT để gt vs khách khi có problem, chưa đặt mt cụ thể, trc học 2 khóa (6th) ở tt nhưng bận lười nên ko hq</t>
  </si>
  <si>
    <t>lớp 5, bé học tốt, nghe nói phản xạ nhanh, học trường song ngữ, ko đi học thêm</t>
  </si>
  <si>
    <t>A0.5, ko đi học DH, đang làm thêm phục vụ, bắt đầu học tiếng Hàn để 2-3 năm nữa đi HQ, muốn học thêm TA Cơ bản để dùng khi cần, chưa học ở đâu</t>
  </si>
  <si>
    <t>Chị Linh - 30t - làm assistant manager tại Real Estate Company - Trình độ B1
 từng làm ở công ty Sing 4 năm, 2 năm nay chuyển công ty không dùng tiếng anh nhiều
 Mục tiêu: Muốn học để mở rộng ý và trao đổi câu nói dài hơn.
 Thời gian học của chị khá linh hoạt, rảnh là có thể học, không cố định thời gian.
 Trước đây có học app easy english, nhưng không học mở rộng câu, và không có động lực nên bỏ (từ năm 2020)
 Thấy the coach mở rộng thêm về ý, đúng với mục tiêu chị mong muốn</t>
  </si>
  <si>
    <t>```json
{
  "Occupational Group": "Real Estate",
  "Position": "Manager/Head",
  "Learning Purpose Group": "Study for the future (English is not used often in the job and only slows down progress slightly)."
}
```</t>
  </si>
  <si>
    <t>đầu A1, bs phẫu thuật tại Bệnh viện Hải Dương, muốn học TA GT càng giỏi càng tốt để update bản thân, chưa đặt mt cụ thể, chưa học ở đâu, bận nên dành được 20-30p/ngày</t>
  </si>
  <si>
    <t>đầu A2, 24t, bs tại bv Phổi TW, cv đọc tài liệu và thỉnh thoảng tham gia hội thảo nch vs bs nc ngoài, muốn học TA GT linh hoạt và lên C1 trong 3 năm nữa để có cơ hội thăng tiến, chưa học ở đâu, đi trực tối t2 t5</t>
  </si>
  <si>
    <t>cuối A1 bổi nặng, HR manager cho 1 công ty sữa, cv dùng 10% TA GT vs khách thôi, muốn học GT linh hoạt để sau này pv cv tốt hơn + tìm việc trong tl, trc học 1 năm vs thầy Anh và thấy tiến bộ nhưng dịch nên nghỉ, dành được 15-30p/ngày</t>
  </si>
  <si>
    <t>```json
{
  "Occupational Group": "Admin &amp; HR",
  "Position": "Manager/Head",
  "Learning Purpose Group": "Study for the future (English is not used often in the job and only slows down progress slightly)"
}
```</t>
  </si>
  <si>
    <t>giữa A1, kế toán nam tại tập đoàn petrol, cv hiện tại ko dùng TA, muốn học TA để đi du lịch + dạy con + chuẩn bị cho cv tương lai, chưa học ở đâu, đây là app đầu tiên mua, đặt mục tiêu TA GT linh hoạt trong 6th-1 năm, học dc 1h/ngày</t>
  </si>
  <si>
    <t>đầu A1, coder cho 1 công ty BDS, 96, muốn học TA GT linh hoạt trong 1 năm để chuyển việc, ko vội, chưa học ở đâu</t>
  </si>
  <si>
    <t>giữa A1 nói bồi nhiều và hay rối, SV năm nhất DH FPT, nhà ở Quốc Oai, chuyên ngành IT, muốn học TA GT linh hoạt 2-4th nữa và thi TOEIC 800 đầu ra của trường, chưa học ở đâu</t>
  </si>
  <si>
    <t>đầu A1, công nhân tại xưởng giày, cv ko dùng TA, muốn học TA GT linh hoạt để tìm cv khác, hồi SV học tt nhưng bỏ bẵng đến h ko dùng, đặt mt GT Linh hoạt trong 1 năm nhưng chưa có động lực học</t>
  </si>
  <si>
    <t>A2, trước học lớp chuyên Anh, đang làm QC tại 1 công ty IT, muốn học TA GT linh hoạt để trong năm nay chuyển việc, chưa học ở đâu, bận chăm con 6 tháng nên học được 15-30p/ngày</t>
  </si>
  <si>
    <t>đầu A2, lv ở công ty logistic, cv chủ yếu đọc hiểu rep mail, nghe hiểu tốt, muốn học TA GT linh hoạt 6h - 1 năm để tự tin nch vs đồng nghiệp nc ngoài và hàng xóm, chưa học ở đâu</t>
  </si>
  <si>
    <t>giữa A2, quản lí tại 1 công ty bất động sản - tìm khách hàng tiềm năng, cv dùng đọc hiểu tài liệu và ít gt, muốn học TA GT linh hoạt trong 6th để sang năm chuyển việc, trc thi IELTS + học 1 khóa gt 6th rồi</t>
  </si>
  <si>
    <t>18t, cao đẳng sư pham TW, chuyên ngành thiết kế đồ họa, muốn học TA GT linh hoạt trong 2-3 năm để pv cv sau này, chưa học ở đâu</t>
  </si>
  <si>
    <t>A2, diễn đặt hơi vòng vo, software engineer, quê Thanh Hóa lv ở TPHCM, muốn học TA GT linh hoạt pv cv + thi TOEIC 4 kĩ năng, chưa đặt tg cụ thể, từng học nhiều tt nhưng ko thấy hiệu quả do drop vì bận, hiện tại tự học được nửa năm, ngày dành được 30p học</t>
  </si>
  <si>
    <t>đầu A2, mở 1 công ty về du học HQ, muốn học TA GT linh hoạt để gt vs các thầy bên HQ bằng TA mà ko cần phiên dịch, đang học cả tiếng HQ, chưa học ở đâu</t>
  </si>
  <si>
    <t>CEO của 1 công ty công nghệ, master tiếng Nhật, cv chỉ dùng đọc hiểu tài liệu TA, học TA để 2-3 năm nữa mở rộng thị trường bây h ko cần, dạo này ko học, ko dành đc 30p/ngày</t>
  </si>
  <si>
    <t>```json
{
  "Occupational Group": "IT",
  "Position": "Director &amp; C-level/Executive",
  "Learning Purpose Group": "Study for the future (English is not used often in the job and only slows down progress slightly)."
}
```</t>
  </si>
  <si>
    <t>PHÁT ÂM + MỞ RỘNG Ý, GIỮA CUỐI A1
 Tiếng anh khá nhát, câu từ chưa tốt, để nói tiếng anh tốt cần thời gian dài
 nghĩ theo hướng của mình
 Đông - samsung thái nguyên - 32t - son and sẽ có son khác
 7yrs
 Không dùng tiếng anh trong công việc. dùng tiếng anh công ty phần lớn hàn quốc, yeu cầu tiếng hàn
 vị trí yêu cầu tiếng hàn, quản lý tiếng hàn. Làm việc có phiên dịch.
 Trước khi tham gia the coach, tham gia lớp học tại cty, thi optis. Làm xong đến lớp học, 2 tiếng. cảm thấy sự hiệu quả, thiên về đào tạo thi optis, khoảng thời gian đấy khiến mình về muộn, không chủ động được quá tải nên không thực sự quá hiệu quả.
 Ngày xưa trước khi học the coach, tham gia chương trình dành cho sinh viên chưa biết gì.
 Dung the coach dễ chịu nhất, thời gian linh động, thời gian, có Ai hỗ trợ nói chuyện hay. lồng tiếng. tạo cho mình thích thú. câu chuyện ngắn trong phần . truyện ngắn cũng sẽ hoc jđược từ vựng. 
 lộ trình chưa học được quá nhiều.
 nhờ 1 chút: đang đi làm, hạn chế nói được khi về nhà. ngoài ra đi làm vẫn dành chút thời gian, đang hàng ngày viết 1 ít tiếng anh, viết bổ sung từ vựng, cấu trúc câu. Viết theo dưới dạng bản thân</t>
  </si>
  <si>
    <t>Tuyet - HCMC - Cuối A1
 học TA để có nhiều cơ hội trong CV + Dạy con. Tham gia tổ chức hướng về cộng đồng dạy tiếng anh cho cộng
 tạm thời giao tiếp cơ bản - 6 12 tháng.
 CHƯA HỌC Ở ĐÂU
 BẬN, HỌC ĐƯỢC 10 -15p thôi</t>
  </si>
  <si>
    <t>giữa A1, bs tại bv 108, đọc hiểu tài liệu TA + gt vs bs nước ngoài, muốn học TA GT linh hoạt và thi IELTS 6.0 để sang năm thi do bv yêu cầu + tháng 4 đi sang Hàn tập huấn, học ở 1 vài tt rồi nhưng lười nên ko hq</t>
  </si>
  <si>
    <t>dược sĩ ở bv, cv ko dùng TA, học để update bản thân, trc học 1 tt 4th nhưng ko hq</t>
  </si>
  <si>
    <t>đầu A2, SV năm 3 ngành Marketing, đang đi thực tập MKT tại 1 công ty garment, muốn học TA GT linh hoạt để pv cv sau này, đã thi IELTS 6.0 năm 2022, chưa học ở đâu</t>
  </si>
  <si>
    <t>```json
{
  "Occupational Group": "Marketing &amp; Communication",
  "Position": "Intern (0-1 year)",
  "Learning Purpose Group": "Study for the future (English does not directly impact job performance, and the goal is more about social interaction)."
}
```</t>
  </si>
  <si>
    <t>đầu A2, bác sĩ khoa huyết học, muốn học TA GT linh hoạt để gt vs bệnh nhân nước ngoài, tham gia hội thảo + gt vs con cái, chưa học ở đâu, chưa đặt mt cụ thể (1-2 năm)</t>
  </si>
  <si>
    <t>A2, sale căn hộ cho khách tây, muốn học TA GT linh hoạt để pv cv, học nhiều khóa 1-1 rồi, mới dk Bitu</t>
  </si>
  <si>
    <t>SV Năm 4 DH Thăng Long, chuyên ngành Du lịch, muốn học TA GT ASAP để 3th nữa ra trường đi làm, mới thi TOEIC 810, chưa học GT ở đâu, rảnh nên dành được 1-2h học/ngày</t>
  </si>
  <si>
    <t>A2, 24t, giám sát của công ty sự kiện, thỉnh thoảng dùng TA GT vs đối tác nước ngoài, muốn học TA GT linh hoạt để sang năm chuyển việc, chưa học ở đâu, học được 2h/ngày</t>
  </si>
  <si>
    <t>```json
{
  "Occupational Group": "Marketing &amp; Communication",
  "Position": "Manager/Head",
  "Learning Purpose Group": "Study for the future (English is not used often in the job and only slows down progress slightly)."
}
```</t>
  </si>
  <si>
    <t>đầu A2, tự mở 1 quán bia ở Đà Nẵng, đi oto đi làm cách 7km, muốn học TA GT linh hoạt để dạy con + đi Mỹ định cư cuối năm nay + thích học TA, chưa học ở đâu</t>
  </si>
  <si>
    <t>SV năm 2 ngành Business, giữa A1, muốn học TA GT nâng cao lên 6. IELTS trong 1 năm tới vì đầu ra yêu cầu + pv cv sau này, dành được 30p-1h học, trc học 1 tt nhưng lớp đông nên 4th nghỉ</t>
  </si>
  <si>
    <t>đầu A2, kế toán tại 1 công ty sx may mặc Hong Kong, sd đọc hiểu tài liệu TA + gt TA ít vs sếp và họp hành, muốn gt linh hoạt để tự tin hơn trong cv, chưa học ở đâu, cv bận nên sau 20h học dc</t>
  </si>
  <si>
    <t>98, cuối A1 bí từ/ bí ngữ pháp và phát âm chưa tốt, Kĩ sư cơ khí, hiện đang làm cho 1 công ty Nhật nhưng ko dùng TA GT, ra tết chuyển ngành sang làm IT để có cv lương cao hơn + muốn TA GT linh hoạt trong 4 THÁNG để lv vs người nc ngoài, trc học ở 1 tt nhưng thấy ko hiệu quả do ko biết nhiều từ vựng, ngày dành được 2h học trên app vì thích học TA</t>
  </si>
  <si>
    <t>đầu A2, kĩ sư xây dựng đang lv parttime, cv ko dùng TA GT, muốn GT linh hoạt ASAP để phỏng vấn chuyển việc, trc luyện thi TOEIC của khóa học ở trường chứ chưa học ở đâu khác</t>
  </si>
  <si>
    <t>giữa A1, 2K1, đang làm seller tại 1 hệ thống bán giày dép, thỉnh thoảng có nnn nhưng ko tự tin nch, muốn học TA GT linh hoạt để đi tìm việc dùng TA, dành được 1h học, chưa học ở đâu</t>
  </si>
  <si>
    <t>cuối A1 đầu A2, giàu, nội trợ fulltime, muốn học TA GT linh hoạt để nch vs con + đi du lịch, học cả tiếng TQ, ngày dành 1h nch vs gv nước ngoài ở TOPICA, học nhiều khóa rồi nhưng hay bỏ ngang</t>
  </si>
  <si>
    <t>46t, đầu A2 nói chậm, sale máy xay gạo, cv chủ yếu dùng đọc hiểu mail + thỉnh thoảng tham gia hội thảo hay đi công tác nhưng có phiên dịch, muốn học TA GT linh hoạt để tự tin sd và có cơ hội cv lương cao trong TL, trc học 1 khóa ở TA Không gian nhưng học nhanh quá nên ko luyện tập và ghi nhớ kịp</t>
  </si>
  <si>
    <t>sale person ở 1 công ty kinh doanh, A2, nghe nói khá tốt nhưng nói như hết hơi và mệt, muốn học TA GT để update bản thân và tự tin hơn khi gt vs khách nc ngoài dù chủ yếu dùng đọc hiểu, trc học 1 khóa ở tt 1 năm nhưng lâu ko dùng nên quên, lười và ko có động lực học dù 1 ngày dành dc 1h học</t>
  </si>
  <si>
    <t>cuối A1 đầu A2 bồi nhiều, làm designer thiết kế đồ gốm sứ thờ cúng ở xưởng tại nhà, muốn học TA GT linh hoạt để update bản thân + du lịch + dạy con + tìm kiếm khách hàng nước ngoài trong tương lai, trc học 1 trung tâm 3-4th nhưng thấy dễ và ko có mt luyện tập
 CÓ OTO, NHÀ HỒ TÂY, XƯỞNG BÁT TRÀNG huhu</t>
  </si>
  <si>
    <t>cuối A1, bồi nhiều + phát âm kém, kĩ sư chăm sóc khách hàng lq đến kĩ thuật, sd đọc hiểu + gt vs đồng nghiệp nnn hàng ngày, muốn học TA GT linh hoạt để pv cv hiện tại + tìm việc trong tl + cuối năm 2025 định cư Canada, vừa học 1 khóa luyện IELTS nhưng bận quá nên ko thấy hq</t>
  </si>
  <si>
    <t>đầu A2, diễn đạt ý lòng vòng và vấp, kế toán nam, cv ko dùng TA, muốn học TA để thi IELTS 6.5 và có cơ hội chuyển việc trong tl, chưa học ở đâu</t>
  </si>
  <si>
    <t>99, đang làm nv văn phòng tại 1 công ty TQ, ko dùng TA, dùng tiếng TQ trôi chảy, muốn học thêm TA GT linh hoạt trong 9th để phát triển thêm cv, trc tết học 1 khóa tt nhưng bỏ ngang vì ko tiến bộ, lười nên học 15p/ngày</t>
  </si>
  <si>
    <t>A0.5, kế toán tại 1 công ty công nghệ, cv gần đây có lq đến nhập khẩu hàng nên mới dùng TA đọc hiểu mail, muốn chuyển việc trong mấy tháng nữa nên bắt đầu học lại TA, chưa học ở đâu</t>
  </si>
  <si>
    <t>0339363739
 cuối A1 đầu A2, bán mỹ phẩm onl, muốn học TA GT linh hoạt để ko quên kiến thức (trc thi ielts 5.5) + đi du lịch, gt vs bạn bè, update bản thân, chưa đặt mt, nên lười, chưa học ở đâu</t>
  </si>
  <si>
    <t>Thành, 26t, đang học năm nhất cao đẳng FPT, muốn học TA GT linh hoạt 6th-1 năm để pv đời sống (nghe nhạc, xem phim ko cần sub, chơi game vs nnn..) + maybe pv cv sau này, chưa học ở đâu</t>
  </si>
  <si>
    <t>đầu A2, cảnh sát tại Bắc Kạn, gần Hồ Ba Bể, cv chủ yếu ko dùng TA, muốn học để update bản thân/ hướng dẫn du khách nếu có cơ hội + pv cv sau này, chưa học ở đâu</t>
  </si>
  <si>
    <t>giữa A1, sale ở SeABank, cv ko dùng TA, muốn học TA GT linh hoạt vì thích TA + khi tự tin với TA sẽ chuyển việc, chưa học ở đâu, chưa đặt mt cụ thể</t>
  </si>
  <si>
    <t>nội trợ, trc đây là kế toán cũng chỉ dùng TA đọc hiểu, muốn học TA GT linh hoạt để 3-4th nữa thi IELTS 5.0 con sắp sang New Zealand + sang Mỹ định cư, chưa học ở đâu</t>
  </si>
  <si>
    <t>0352050402
 A2, 96, có con gái nhỏ, muốn học TA GT để chuyển việc vì xa nhà (150km), đặt mt 4-5th nữa GT linh hoạt để lv cho công ty nước ngoài, chưa học ở đâu, đang chăm con 4th + học thạc sĩ nên bận</t>
  </si>
  <si>
    <t>đầu A2, Bác sĩ, học tiếng Pháp, đang ở nhà học thạc sĩ, muốn học TA GT linh hoạt để pv cv (tham gia hội thảo, nch vs bệnh nhân nc ngoài, đọc sách TA), chưa học ở đâu</t>
  </si>
  <si>
    <t>giữa A1, GV dạy vẽ của 1 trung tâm cho kids, muốn trong 1 năm GT linh hoạt để nch vs các bé người nc ngoài + pv cv sau này gt vs hv người lớn, đang ôn thi TOEIC để cuối tháng 3 thi nên học app 5-10p/ngày</t>
  </si>
  <si>
    <t>giữa A1, bồi nhiều, officer tại 1 công ty sx đồ chơi của TQ, chủ yếu viết mail, muốn học TA GT linh hoạt để tự tin gt vs khách nếu có cơ hội + pv cv tương lai, chưa học ở đâu</t>
  </si>
  <si>
    <t>đầu A1, kĩ sư nhiệt, cv dùng đọc hiểu tài liệu, ko dùng dc TA GT do chưa tự tin, muốn thi IELTS 5.5 trong năm nay, đang học IELTS 1 năm rồi nhưng kém nên bảo lưu + còn 2 khóa nữa, dở dở ương ương + nói lắp</t>
  </si>
  <si>
    <t>giữa A1, kĩ sư xây dựng, cv ko dùng TA, muốn học vì thích TA, đặt mt linh hoạt 6th-1 năm, trc học Topica 3th nhưng tiến bộ chậm do lười, bận nên sau 21h mới học dc</t>
  </si>
  <si>
    <t>96, A0 học lại từ đầu, tốt nghiệp lớp 12 xong ở nhà làm nội trợ trông con, chưa đi làm bao h, muốn học TA GT nâng cao để thi IELTS 5.5-6. định cư Canada, chưa học ở đâu</t>
  </si>
  <si>
    <t>sv năm 2, học IT của HUTECH, đăng kí 5 khóa của tt luyện thi IELTS, đã học được 3/5 khóa</t>
  </si>
  <si>
    <t>đầu A2, nói chậm ề à, SV năm 2 đh Văn Lang chuyên ngành Tài chính, muốn học TA để ra trường + pv cv, đang học 1 khóa ở tt được 3/9 tháng nhưng thấy ko hq như mong đợi</t>
  </si>
  <si>
    <t>giữa A1, kĩ thuật viên tại Cảng SG, cv hiện tại dùng 40% TA GT, muốn học TA GT linh hoạt để pv cv gt tự tin hơn + đi du lịch, lười chưa đặt mt nên ngày rảnh cũng chỉ học 10p, chưa học ở đâu</t>
  </si>
  <si>
    <t>giữa A2, kế toán tại 1 công ty Trung Quốc sản xuất máy xây dựng, cv hiện tại sd 100% TA đọc hiểu, muốn học TA GT linh hoạt để tự tin gt vs đồng nghiệp và pv cv với tỉ lệ GT nhiều hơn có nhiều cơ hội hơn, chưa học ở đâu</t>
  </si>
  <si>
    <t>đầu A2, kĩ sư phần mềm tại 1 công ty quốc tế, muốn học TA GT linh hoạt để gt vs đồng nghiệp nnn khi tham gia meeting, chưa học ở đâu</t>
  </si>
  <si>
    <t>hẹn mãi ko được lịch, toàn sau 10h mới rep</t>
  </si>
  <si>
    <t>đầu A2, team lên kế hoạch bán sản phẩm, công ty sell phông bạt, cv 100% TA, muốn học TA GT linh hoạt để tự tin gt vs khách + tham gia triển lãm, chưa học ở đâu</t>
  </si>
  <si>
    <t>giữa A2, GV dạy IT, hiện tại đang dùng tài liệu TA nhưng dạy bằng TV, muốn TA GT linh hoạt để dạy 100% TA, chưa học ở đâu, tự học nghe TA rất nhiều, dành được 30p học app/ngày</t>
  </si>
  <si>
    <t>HR, khó tính, học để pv cv dù dùng ít GT, chưa học ở đâu</t>
  </si>
  <si>
    <t>52t nhưng bắt gọi là chị huhu, mới nghỉ việc đang làm nội trợ fulltime, trc làm kế toán ko dùng TA GT, muốn học TA GT linh hoạt để tìm việc mới khi có cơ hội + đi du lịch, chưa học ở đâu, lười nên dành 15p học/ngày
 ko thích mở cam</t>
  </si>
  <si>
    <t>cuối A1 đầu A2, 98, làm việc ở 1 công ty Logistics của Pháp, nói tiếng Pháp trôi chảy, muốn học TA GT linh hoạt để sd trong cv, chưa học ở đâu, dành 1h học tiếng Trung + 3h học TA/ngày
 ĐI LÀM BẰNG OTO</t>
  </si>
  <si>
    <t>đầu A2, sư thầy đang học đại học Phật giáo TPHCM, thầy học Anh Văn Phật Giáo nên có môn thuyết trình TA, 3 năm nữa muốn sang Silanka tự túc để học cao hơn về Phật Giáo, chưa học ở đâu, dành được 2h học/ngày</t>
  </si>
  <si>
    <t>B2, quản lí chi nhánh của 1 công ty chuyển đổi số, lv vs khách HQ NB, muốn học TA GT linh hoạt, chưa học ở đâu, trc đây dạy IT bằng TA cho NGO thấy tiến bộ nhiều</t>
  </si>
  <si>
    <t>0828882787
 đầu A2, nói tự tin, artist makeup + sale dịch vụ makeup cho khách Úc, ko tự tin nên chat nhưng gọi điện trực tiếp chốt dc dễ hơn nên muốn học TA GT linh hoạt để có lương cao hơn + dạy con 2t, chưa học ở đâu</t>
  </si>
  <si>
    <t>đầu A2, SV năm nhất ngành HR, muốn học TA GT nâng cao để lấy bằng TOEIC 4 Kĩ năng hoặc IELTS ra trường + làm tiếp viên hàng không, chưa học ở đâu</t>
  </si>
  <si>
    <t>đầu A2, nói bồi nhiều + phát âm miss hết âm đuôi, kĩ sư phần mềm ở 1 công ty âm nhạc + làm cv parttime gt vs khách nước ngoài + 2 năm nữa sang Mỹ định cư, muốn học TA GT linh hoạt, chưa học ở đâu</t>
  </si>
  <si>
    <t>đầu A2, C Tùng 97, bs quê Ninh Bình nhưng ở Vũng Tàu, cv hiện tại dùng đọc hiểu là chính, muốn học TA GT linh hoạt để gt vs bệnh nhân nnn + tham gia hội thảo, chưa học ở đâu, học dc 1-2h/ngày</t>
  </si>
  <si>
    <t>đầu A1, học lại từ đầu, designer, cv ko dùng TA, tháng 8 tới chuyển việc nên muốn học TA GT linh hoạt, chưa học ở đâu, rảnh sau 8h tối trở đi</t>
  </si>
  <si>
    <t>đầu A1, nghe được nhưng ko trl được, kế toán tự do, cv ko dùng TA, mới học lại TA, muốn học TA GT để nch vs con gái sợ TA + bạn bè nnn, chưa học ở đâu, học dc 1h/ngày</t>
  </si>
  <si>
    <t>đầu A2, R&amp;D tại 1 công ty sx thức ăn cho động vật, cv 100% sd TA, muốn học TA GT linh hoạt để gt tự tin hơn trong cv, học 1 vài khóa ở công ty nên thấy 1 năm trở lại có tiến bộ</t>
  </si>
  <si>
    <t>đầu A2 nói bồi và quên âm đuôi, QA của 1 công ty công nghệ, sd 100% TA GT vì khách và đồng nghiệp là nnn, muốn học TA GT linh hoạt để pv cv + gt lq đến đời sống vs đồng nghiệp, trc công ty cho học 1 vài khóa tt nhưng toàn tự nói nên ko thấy tiến bộ nhiều và bị quên</t>
  </si>
  <si>
    <t>đầu A1, kế toán tại 1 công ty xây dựng, cv ko dùng TA, muốn học TA GT linh hoạt để update bản thân + có cơ hội chuyển việc sau này, 7-8 năm trc học ở tt và thấy tiến bộ nhưng dừng là quên luôn do ko dùng</t>
  </si>
  <si>
    <t>hẹn nhiều lần ko được</t>
  </si>
  <si>
    <t>đầu A1, officer tại 1 công ty xuất nhập khẩu nhưng cv ko dùng TA, muốn học để update bản thân + dạy con, chưa học ở đâu, chưa đặt mục tiêu, học dc 30p/ngày</t>
  </si>
  <si>
    <t>đầu A1, SV năm 2 dh Luật, chủ yếu đọc tài liệu TA, muốn học TA GT linh hoạt để đạt TOEIC 600 ra trường + đặt mục tiêu 9th nữa đi dẫn tour nch được vs nnn, chưa học ở đâu</t>
  </si>
  <si>
    <t>2k1, giữa A1, lễ tân tại 1 ks ở PQ, sd 98% TA GT vs khách nhưng ko tự tin, muốn học TA GT linh hoạt để pv cv + cuối năm đi Úc du học, học 3 tt rồi nhưng đuối nên ko theo kịp, đang mùa cao điểm du lịch nên bận</t>
  </si>
  <si>
    <t>đầu A2, 32t, kĩ sư điện, cv ko dùng TA, muốn học để chuyển việc hoặc sang nc ngoài lv, mục tiêu TA GT linh hoạt trong 6th, chưa học ở đâu</t>
  </si>
  <si>
    <t>đầu A2 Nói bồi nặng, đầu bếp tại 1 nhà hàng Italia, muốn học TA GT linh hoạt để nch vs sếp + nch vs nnn vì nhà gần hồ Tây, chưa học ở đâu, rảnh mọi tối
 tự học nhiều pp nhưng thấy ko hq</t>
  </si>
  <si>
    <t>đầu A1, mở quán bán trà sữa, cv ko dùng TA, muốn học TA GT linh hoạt để update bản thân + gt vs bạn nnn + dạy con, chưa học ở đâu, học dc 1-2h/ngày</t>
  </si>
  <si>
    <t>đầu A2, trc học thạc sĩ nên đầu ra TA B2 nhưng lâu ko dùng nên quên, bs thú y, cv ko dùng TA GT mà chỉ đọc dịch tài liệu, muốn học TA GT linh hoạt để update bản thân, chưa học ở đâu, chưa đtặ mt cụ thể nên lười</t>
  </si>
  <si>
    <t>đầu A2, trợ lí dự án tại 1 công ty XD, muốn học TA GT linh hoạt để pv cv, chưa học ở đâu, học dc 30-60p/ngày, ôn sau 21h
 đòi hỏi học chuyên sâu tình huống họp hành</t>
  </si>
  <si>
    <t>0979381511
 đầu A1, officer, mua bán vật tư qua tàu bè, phải gt vs khách bằng TA nhưng ko tự tin nên tắt máy chat, muốn học TA GT linh hoạt để pv cv + có cơ hội thăng tiến + đi công tác + du lịch, trc học 1-1 3th nhưng bận nên ko hq
 tối rảnh nhưng ko học do ko đặt mt cụ thể, ko biết cách học, ở 1 mình</t>
  </si>
  <si>
    <t>đầu A2, IT lv ở Nashtech, muốn học TA GT linh hoạt để pv cv, trc học Cambly 1 năm nhưng nghỉ 2 năm rồi, dành được 15-30p/ngày</t>
  </si>
  <si>
    <t>đầu A1, làm chủ tiệm bánh và trà sữa ở Dak Lak, cv ko dùng TA, muốn học TA GT linh hoạt để 1-2 năm nữa định cư Canada + dạy con, chưa học ở đâu</t>
  </si>
  <si>
    <t>đầu A2, 30t, nội trợ chăm 3 đứa con + kế toán cho công ty chồng, muốn học TA GT linh hoạt để ko bị quên kiến thức cũ + dạy con, trc đi du học Sing nhưng về ko dùng bị thui chột TA, ko có động lực nên lười học</t>
  </si>
  <si>
    <t>đầu A1, 99, SV năm 6 DH Y đa khoa, muốn học TA GT để update bản thân, chưa học ở đâu, dành dc 1h/ngày</t>
  </si>
  <si>
    <t>đầu A2 nói chậm vì nghĩ ghép câu, kĩ sự IT nữ, cv hiện tại chỉ dùng đọc hiểu, muốn học TA GT linh hoạt 3th và sau này thi IETLS, trc học Miss Hoa nhưng thấy ko hq nên nghỉ dc 1th rồi</t>
  </si>
  <si>
    <t>giữa A1 bồi nhiều, SV năm 3 DH Việt Pháp, học trên trường dùng toàn bộ TA nhưng hạn chế trl bài vì ko tự tin, muốn học TA GT linh hoạt để pv việc học và cv sau này, chưa học ở đâu</t>
  </si>
  <si>
    <t>đầu A1 nghe hiểu phát âm kém, banker tại HD bank, cv ko dùng TA, muốn học để sang năm sang Mỹ định cư, chưa học ở đâu, học 30p/ngày</t>
  </si>
  <si>
    <t>29t, tester mới nghỉ việc tại Viettel, đang có con nhỏ, muốn học TA GT linh hoạt để tìm việc mới xịn hơn trong tl, chưa học ở đâu</t>
  </si>
  <si>
    <t>đầu A2, dược sĩ</t>
  </si>
  <si>
    <t>```json
{
  "Occupational Group": "Health &amp; Healthcare",
  "Position": "No clear",
  "Learning Purpose Group": "No clear"
}
```</t>
  </si>
  <si>
    <t>giữa cuối A1, HP city, đi làm bằng oto, manager tại 1 công ty logistic, cv chỉ dùng viết, muốn học TA GT linh hoạt để update bản thân, học nhiều khóa, mới học 1 khóa 1-1 vs gv nnn</t>
  </si>
  <si>
    <t>98, A0 mới quay lại học TA 1th, saler bán vật dụng bóng đèn ở cửa hàng, cv rất ít khách nc ngoài, muốn học TA GT trong 1-1,5 năm để sang Úc làm việc, chưa học ở đâu</t>
  </si>
  <si>
    <t>QA của 1 công ty TQ, đầu A1, mới học lại TA từ đầu, nói Tiếng Trung khi đi làm nhưng muốn học thêm TA để có cơ hội thăng tiến, tháng 3 tới thi tiếng Trung nên đang học 2h/ngày, học TA 30p/ngày, từ t3 trở đi dồn toàn tâm học TA, target 1 năm - 1,5 năm lên linh hoạt</t>
  </si>
  <si>
    <t>giữa A1, kĩ sư phần mềm FPT, muốn học TA GT linh hoạt vì mỗi ngày phải họp report 30p vs sếp và nnn, trc học nhiều tt nhưng thấy ko tiến bộ, dành được 1h/ngày</t>
  </si>
  <si>
    <t>A0.5, học lại từ đầu, SV năm 3 DH Lâm nghiệp, đầu ra TOEIC 450, năm sau học TA chuyên ngành, muốn học TA GT linh hoạt để pv cv sau này, chưa học ở đâu</t>
  </si>
  <si>
    <t>A0, kế toán tại công ty Á Châu, cv ko dùng TA, muốn học TA GT linh hoạt để dạy con + pv cv tương lai chuyển việc, chưa học ở đâu, mới có em bé nên nghén mệt</t>
  </si>
  <si>
    <t>cuối A1, NV tại 1 công ty may mặc nước ngoài, muốn học TA GT linh hoạt để pv cv do ko tự tin dùng trong cv (dùng 60% gt TA vs đồng nghiệp và sếp người nc ngoài), học ở nhiều tt nhưng ko tiếp thu được, sợ và chán học TA</t>
  </si>
  <si>
    <t>đầu A1, 55t ở Vĩnh Long, mới học lại từ đầu, ông chủ tiệm cầm đồ, muốn học TA GT linh hoạt để nch vs con gái 5 tuổi + em họ người Mỹ, chưa học ở đâu</t>
  </si>
  <si>
    <t>giữa cuối A1 nhưng bồi nhiều, cho vay tín dụng lv ở ngân hàng, cv ko dùng TA, muốn học TA GT linh hoạt để đi sang Mỹ thăm em gái, chưa học ở đâu, trc học NEU hệ quốc tế nhưng lâu ko dùng quên hết, chưa đặt mt cụ thể + bận làm và chăm con nên dành dc 15p học</t>
  </si>
  <si>
    <t>đầu A2, kĩ sư tại Zalo, cv chỉ dùng TA đọc hiểu, muốn học TA GT linh hoạt để tìm cv mới trong tl, học 2 khóa ở tt nhưng bỏ ngang do bận, học dc 1-2h/ngày</t>
  </si>
  <si>
    <t>GIỮA A1
 Nghiep - 38t - worker technical services - hushung company
 CSKH, phân tích mẫu, vì sao gây ra lỗi. 
 không thích lắm, làm lâu xin việc khác khó, tiếng anh không tốt, lớn tuổi. 
 thi thoảng dùng tiếng anh để nói chuyện với sếp
 muốn học để tìm công việc. mảng xnk - thích vậy đi khó
 thời gian không cố định, ngồi trong phòng không đọc được, nghe được. 
 học trên công ty rảnh là lấy ra.</t>
  </si>
  <si>
    <t>25t, kĩ sư IT, giữa A1, đọc hiểu TA, muốn học TA GT linh hoạt để pv cv tương lai + 2 năm nữa thi IELTS 6.5 đầu ra thạc sĩ, chưa học ở đâu</t>
  </si>
  <si>
    <t>cuối A1 đầu A2, freelancer viết content ở Thái Bình, cv ko yc TA, học vì thích + dạy TA miễn phí cho các bé cấp 1, chưa có định hướng dùng TA trong cv tương lai, chưa học ở đâu</t>
  </si>
  <si>
    <t>đầu A1, nói được căn bản, câu chưa đúng ngữ pháp, phát âm chưa tốt, học để pv cv, muốn GT linh hoạt 3th</t>
  </si>
  <si>
    <t>giữa A1, nv văn phòng tại 1 cơ quan nhà nước, dùng TA đọc hiểu, ko dùng TA GT, muốn học TA GT linh hoạt để update bản thân, đang học văn bằng 2 ngoại ngữ nên bận, dành được 10p/ngày</t>
  </si>
  <si>
    <t>A2 diễn đạt tốt, nv văn phòng tại 1 công thức ăn, cv có dùng TA GT, muốn học linh hoạt để pv cv và đời sống, khó sx thời gian học được 30p/ngày</t>
  </si>
  <si>
    <t>Giữa cuối A1, kĩ sư phần mềm Samsung, đọc hiểu là chính + tham gia meeting vs nnn, muốn học TA GT linh hoạt để pv cv + thi OPIC, chưa học ở đâu, học dc 30p/ngày do có con nhỏ
 mong muốn có lộ trình cụ thể</t>
  </si>
  <si>
    <t>SV năm 4 ngành kĩ sư hóa học, đầu A1, nói bồi nặng, muốn học TA GT linh hoạt trong 6th để pv cv sắp tới vì 6th nữa ra trường, trc học 1 tt luyện thi B1 5th rồi bỏ, ko luyện nhiều Speaking, học được 1-2h/ngày</t>
  </si>
  <si>
    <t>giữa A1, dược sĩ tại Pharma, cv làm thí nghiệm phòng lab chủ yếu dùng đọc hiểu, dạo gần đây 1 tuần phải gt vs thanh tra nước ngoài 1-2 lần + muốn chuyển việc trong năm nay dùng nhiều TA + mua bán linh kiện nc ngoài nên cần học TA GT linh hoạt trong 6th-1 năm, chưa học ở đâu, mua nhiều app và dk học được 1 2 buổi nhưng nản bỏ</t>
  </si>
  <si>
    <t>giữa cuối A1, QA-QC supervisor, lv cho công ty nước ngoài nhưng có phiên dịch, nhưng muốn tự chủ động và nch vs con bằng TA, muốn học TA GT linh hoạt + thi chứng chỉ trong tương lai để định cư nước ngoài, hồi lớp 6 ghét cô giáo nên bỏ học TA, chưa học ở đâu
 tự test thấy A2 huhu</t>
  </si>
  <si>
    <t>giữa cuối A1, bồi nhiều, kĩ sư điện tự động của 1 công ty dệt, cv hầu như ko dùng TA, muốn học TA GT linh hoạt để tìm việc mới trong tl, chưa học ở đâu, học dc 30p/ngày</t>
  </si>
  <si>
    <t>2K, giữa A2 nghe nói khá tốt nhưng bồi, làm CSKH ở 1 công ty bảo hiểm nhân thọ, cv chỉ dùng TA đọc hiểu, ko có mt luyện tập TA, tháng 4 muốn chuyển việc nên đặt mt 3th GT linh hoạt, chưa học TA GT ở đâu</t>
  </si>
  <si>
    <t>A0.5, làm việc ở Tràng An golf, muốn học TA GT cơ bản để pv cv khi gt vs khách Hàn Nhật + dạy con, trc học 1-1 được 1th nhưng bận quá nên bỏ ngang</t>
  </si>
  <si>
    <t>55t, đầu A2, manager tại 1 công ty thiết bị công nghiệp, trc sang Malay và bán vé máy bay nên vốn TA khá ổn, muốn học TA GT linh hoạt để pv cv gt vs đối tác nnn + mail nhiều, chưa học ở đâu</t>
  </si>
  <si>
    <t>đầu A2
 Nga - 30t - officier tại shoppe 
 Công việc dùng thường xuyên, chủ yếu là viết mail, và nghe người ta nói, ít trao đổi lại và sử dụng tiếng anh.
 Mục tiêu: học tiếng anh để cải thiện bản thân, có thêm từ vựng, kiếm việc lương cao hơn, và có thể giao tiếp với đồng nghiệp.
 Trước đây đã từng học tiếng anh, nhưng bỏ từ 2020 rồi, sau đó học the coach vì thời gian này khá ít thời gian rảnh DÀNH ĐƯỢC 15P HỌC/NGÀY</t>
  </si>
  <si>
    <t>giữa A1, kiến trúc sư, muốn học TA GT linh hoạt để update bản thân + sau này có thể chuyển việc, chưa có mt cụ thể, chưa học ở đâu, có con nhỏ nên ko ôn tối dc</t>
  </si>
  <si>
    <t>lớp 6</t>
  </si>
  <si>
    <t>giữa A1, kĩ sư IT nhưng lag đù, cv dùng nhiều TA GT khi họp vs khách, muốn học để có cơ hội việc làm lương cao hơn, 2 năm trc học ở tt nhưng gần đây tự học quên nhiều, mục tiêu 1 năm mà mỗi ngày học app 5p</t>
  </si>
  <si>
    <t>giữa A1, 2K1, kĩ sư IT, muốn học TA GT linh hoạt 1 năm để tự tin họp vs nnn + tìm cv mới trong tl, chưa học ở đâu</t>
  </si>
  <si>
    <t>CEO của 1 công ty vận tải, làm cv như 1 kế toán quản lí giấy tờ, giữa A1, muốn học TA GT linh hoạt để nch vs con + maybe pv cv sau này, đặt mt lên cuối A2 trong 1 năm vì đã học 1 năm rồi, ngày học dc 1-2h, chưa học ở đâu</t>
  </si>
  <si>
    <t>```json
{
  "Occupational Group": "Production/Manufacturing &amp; Supply Chain",
  "Position": "Director &amp; C-level/Executive",
  "Learning Purpose Group": "Study for the future (English does not directly impact job performance, and the goal is more about social interaction)."
}
```</t>
  </si>
  <si>
    <t>đầu A1, dạy hs tiểu học ở nhà, cv hiện tại ko dùng TA. trc còn dùng 1 ít để dạy mầm non, hiện tại muốn học TA GT cơ bản để nh vs bé 7th tuổi, chưa học ở đâu, bận chăm con nên học 30p/ngày</t>
  </si>
  <si>
    <t>A2</t>
  </si>
  <si>
    <t>A0.5, mở spa làm nail, muốn học TA GT vì lâu bị quên + muốn tham gia hội thảo event pt cv, trc học 2 khóa ở tt nhưng lâu rồi nên quên hết, đang học thêm môn tattoo nên chỉ ôn dc tối</t>
  </si>
  <si>
    <t>đầu A1, SV năm nhất DH Thăng Long, muốn học TA GT linh hoạt để lấy chứng chỉ TOEIC 450 + làm hdv du lịch trong tl, đang đi làm pv quán, học được 2h/ngày</t>
  </si>
  <si>
    <t>A2, officer tại tt TA, quản lí lớp chứ ko dạy học, muốn học TA GT linh hoạt để nch vs gv nước ngoài, tham gia hội thảo + có cơ hội thăng tiến, trc học chuyên ngành TA, chưa học ở đâu</t>
  </si>
  <si>
    <t>giữa A1 ngại nói, Kĩ sư IT lv ở VP bank, muốn học TA GT linh hoạt để tự tin hơn khi dùng trong cv (mặc dù chỉ nghe meeting) + updtae bản thân, trc học Cambly và 1 khóa tt nhưng bận nên hay nghỉ, dành 20p học do lười và đi làm về muộn</t>
  </si>
  <si>
    <t>cuối A1 đầu A2, 98, GV trợ giảng mầm non, muốn học TA GT linh hoạt trong 3th và 6th tới thi TOEIC 6 kĩ năng, muốn gt tự tin vs giáo viên lớp, trc học 1 tt hồi đh nhưng ko hiệu quả nhiều</t>
  </si>
  <si>
    <t>đầu A2, bác sĩ hồi sức cấp cứu tại bv Bình Dương, cv ko dùng TA, muốn học TA GT linh hoạt để update bản thân + IELTS 6.5 pv cho việc học thạc sĩ 6th tới, chưa học ở đâu, học được 10-20p/ngày</t>
  </si>
  <si>
    <t>đầu A2, 98, freelancer nghiên cứu thị trường của Coca, cv ko dùng TA, muốn học TA GT linh hoạt để 3 4 th nữa chuyển việc + thi chứng chỉ TOEIC, trc học 1 vài tt nhưng thấy ko tiến bộ nên bỏ ngang</t>
  </si>
  <si>
    <t>A2, nội trợ, trc đây làm phục vụ + trợ lí có thỉnh thoảng dùng TA GT, muốn học TA GT nâng cao để cuối năm sau thi IELTS 7.0 trở lên + sang năm kiếm việc, chưa học ở đâu 
 KHÔNG UP</t>
  </si>
  <si>
    <t>đầu A2, phó phòng tại ngân hàng, cv thỉnh thoảng dùng TA GT, muốn học TA GT để update bản thân, trc học TA nhiều và chuyên Anh nhưng làm ngân hàng 10 năm nên thui chột nhiều, chưa học ở đâu</t>
  </si>
  <si>
    <t>giữa A1, Kế toán tại 1 công ty kiểm toán của chồng, cv hiện tại giao dịch giấy tờ bằng TA, muốn học TA GT linh hoạt 6th để làm sang mảng mới gt vs nnn, chưa học ở đâu</t>
  </si>
  <si>
    <t>giữa A1, 99, saler tại công ty thiết bị vs, cv ko dùng TA, muốn học TA linh hoạt để 1 năm tới chuyển việc, đặt quyết tâm trong 1 năm, chưa học ở đâu</t>
  </si>
  <si>
    <t>giữa A1, CEO của 1 công ty xử lí nước thải môi trường, cv đọc hiểu TA, muốn học TA GT linh hoạt để mở rộng đối tượng khách hàng nước ngoài + du lịch, chưa học ở đâu, mục tiêu 1-2 năm nữa, bận học 15-30p/ngày</t>
  </si>
  <si>
    <t>```json
{
  "Occupational Group": "Other",
  "Position": "Director &amp; C-level/Executive",
  "Learning Purpose Group": "Study for the current"
}
```</t>
  </si>
  <si>
    <t>đầu A1, SV năm 3 học viện Phụ nữ VN, đang làm thu âm freelancer, muốn học TA GT linh hoạt để update bản thân, chưa học ở đâu</t>
  </si>
  <si>
    <t>cuối A1, sv năm 2 DH Duy Tân Đà Nẵng, ngành quản trị khách sạn, muốn học TA GT linh hoạt để pv việc học + cv sau này, chưa học ở đâu</t>
  </si>
  <si>
    <t>cuối A1, kĩ sư tại 1 công ty công nghệ, cv trước đây dùng nhiều TA GT vs chuyên gia nhưng bây h ít hơn nên ko có môi trường luyện tập, muốn học TA GT để pv cv hiện tại + có kế hoạch tìm cv mới dùng nhiều TA hơn, trc học nhiều tt nhưng 5 năm trở lại đây tự học</t>
  </si>
  <si>
    <t>giữa cuối A1, bác sĩ sản tại Đồng Nai + đi làm thêm ở phòng khám, cv ko dùng TA GT, muốn học TA GT linh hoạt để update bản thân, chưa học ở đâu</t>
  </si>
  <si>
    <t>giữa A1, tài xế taxi ở NB, muốn học TA GT để thỉnh thoảng nch vs khách nnn + nch vs 2 con cấp 1, chưa học ở đâu, học được min 30p/ngày</t>
  </si>
  <si>
    <t>giữa A1, banker làm tín dụng tại VIB, cv chủ yếu đọc hiểu TA, thỉnh thoảng GT vs sếp nhưng câu đơn giản, 2 năm nữa sang Mỹ định cư nên muốn học TA GT linh hoạt, trc học nhiều tt rồi nhưng bận oải với time ko linh hoạt nên bỏ ngang, học được 45p/ngày</t>
  </si>
  <si>
    <t>giữa A1, thợ may váy cưới + gv dạy yoga, 35t chưa lấy chồng, cv hầu như ko dùng TA, muốn học TA GT linh hoạt để nch tự tin vs thầy giáo Ấn Độ khi tham gia lớp học, trc học nhiều tt nhưng ko dùng nên ko thấy hq</t>
  </si>
  <si>
    <t>19t nhưng ko đi học đh, đang luyện thi IELTS để du học, hiện tại học 1 khóa TA onl + 1 khóa off
 KHÔNG UP</t>
  </si>
  <si>
    <t>HS lớp 11 ở Kiên Giang, muốn học TA GT linh hoạt để 6th-1 năm nữa đi du học Mĩ, đang học 1 lớp thầy dạy 2b/tuần, học được 2 tháng rồi và thấy cũng hq, ngày học dc 1-1,5h, hơi đơ đơ</t>
  </si>
  <si>
    <t>đầu A2, kĩ sư tại 1 công ty điện tử TQ, muốn học TA GT 3-5th để nch linh hoạt vs khách hàng vì sau đó phải quay lại học tiếng TQ, ngày dành được 1-2h để học, 2 tuần nữa dành được 2-3h, chưa học ở đâu</t>
  </si>
  <si>
    <t>đầu A2, nói chậm, 2k5, SV năm nhất DH KHTN, muốn học TA GT linh hoạt để hết năm 4 đi du học Úc + thi IELTS 6.5, mới hoàn thành xong khóa IELTS từ 2.5 lên 3.5, học được 2h/ngày</t>
  </si>
  <si>
    <t>A0.5, GV dạy thể dục ở Thanh Hóa, cv ko dùng TA, muốn học TA GT cơ bản để đồng hành cùng con lớp 1, chưa học ở đâu</t>
  </si>
  <si>
    <t>cuối A1, SV năm 3 DH hàng hải ngành xuất nhập khẩu, muốn học TA GT linh hoạt để 1,5 năm nữa ra trường pv cv tương lai + pv cv parttime bán sách và đồ lưu niệm cho người nước ngoài, chưa học ở đâu</t>
  </si>
  <si>
    <t>đầu A2, sv năm 4 Răng hàm mặt DH Y HN, muốn học TA GT linh hoạt để dịch tài liệu + thi chứng chỉ TOEIC hoặc B2 ra trường + pv cv sau này, học được 2/4 khóa luyện Reading và Listening nhưng đắt nên nghỉ</t>
  </si>
  <si>
    <t>đầu A2, nv văn phòng tại công ty nhà nước, cv ko dùng TA, muốn học TA GT linh hoạt để đi du lịch nn + con sắp sang Mỹ du học, chưa học ở đâu, học được 30p/ngày</t>
  </si>
  <si>
    <t>0936480075
 giữa A1, kĩ sư IT quản lí hệ thống container, cv ko dùng TA GT, muốn học lên linh hoạt để có cơ hội chuyển việc + học 30 năm rồi nên muốn master, trc đây đã học tt 1 năm nhưng ko thấy tiến bộ, muốn đẩy nhanh sự tiến bộ nên thấy app chán</t>
  </si>
  <si>
    <t>Thảo - Alice - 22t - Enegy Company
 Hiện tại muc tiêu học TA để giao tiếp với sếp, supporter với công ty. Vì đó là người Hàn. Phải trao đổi bằng tiếng anh (thi thoảng mới gặp sếp)
 Học TA lên level cao hơn, cải thiện khả năng nghe nói, hiện tại chị có thể nghe nói chậm, nhưng nếu nói nhanh thì khong thể nghe được nhiều. Nên muốn cải thiện làm sao để vừa nghe nói bằng tiếng anh, có thể nghĩ bằng tiếng anh và ý nói được thoát ra linh hoạt hơn
 Thời gian chưa có rõ, sẽ cố gắng đến giữa năm - nếu không đạt được thì tiếp tục trau dồi
 Trước đây đã hcoj tiếng anh ở trung tâm, nhưng không hiệu quả nên ngưng lại để tìm pp học khác
 Mỗi ngày có thể học tiếng anh 1 tiếng</t>
  </si>
  <si>
    <t>đầu A1, nv hành chính tại 1 công ty xuất nhập khẩu, muốn học TA GT cơ bản rồi lên linh hoạt để gt vs đồng nghiệp người Ấn Độ, chưa học ở đâu, đang học tiếng Trung tối 246
 muốn học từ 3 năm trc nhưng trì hoãn nhiều lần</t>
  </si>
  <si>
    <t>2k, đầu A2, kế toán tại 1 công ty HQ, hầu như ko dùng TA GT, muốn học TA GT linh hoạt để có ý định chuyển việc, chưa học ở đâu, dành được 30p-90p/ngày</t>
  </si>
  <si>
    <t>32t, giữa A1, manager tại 1 công ty môi trường, chủ yếu viết mail, muốn học TA GT để tự tin gt vs khách hàng + pv cv tai trái là mua bán hàng quần áo secondhand từ nước ngoài - đang ko tự tin nên phải chat, trc học 1 tt nhưng bỏ dở, học được 1h/ngày nhưng chưa có pp nên thấy ko hq</t>
  </si>
  <si>
    <t>98, A0, mới sang Nhật làm nhân viên dọn phòng khách sạn + giới thiệu món ăn cho khách, muốn học TA GT để pv cv nch vs khách Nhật (Nhật + Anh đều kém), sẽ ở Nhật 3 năm, chưa học ở đâu, ngày dành được 1-3h học sau 17h30 giờ Việt rảnh</t>
  </si>
  <si>
    <t>```json
{
  "Occupational Group": "Hospitality &amp; Tourism",
  "Position": "Junior/Employee (&lt;3 years)",
  "Learning Purpose Group": "Study for the future (English is not used often in the job and only slows down progress slightly)."
}
```</t>
  </si>
  <si>
    <t>đầu A1, kĩ sư phần mềm, cv ko dùng TA GT, muốn học TA GT linh hoạt để 1 2 năm nữa công ty lv vs đối tác nnn, chưa học ở đâu, dành 15p học/ngày</t>
  </si>
  <si>
    <t>đầu giữa A2, nội trợ ở nhà dc 4 năm do có con, trc đó đi làm Quản lí dự án đảm bảo tiến độ dự án, dùng nhiều TA GT, trc từng sang Sing lv và thi IELTS 5.5, từng học 1 vài khóa TA, mong muốn TA GT linh hoạt trong 6th để đi xin việc</t>
  </si>
  <si>
    <t>```json
{
  "Occupational Group": "No clear",
  "Position": "Manager/Head",
  "Learning Purpose Group": "Study for the current"
}
```</t>
  </si>
  <si>
    <t>giữa A1, sv năm nhất ngành Luật, muốn học TA GT linh hoạt từ h đến hết năm 2 để thi chứng chỉ ra trường + pv cv sau này, học được 1-2h/ngày, chưa học ở đâu</t>
  </si>
  <si>
    <t>24t, giữa A1, học xong quản trị du lịch lữ hành ở đh, đi nghĩa vụ được 2 năm, tháng 10 là xong, muốn học TA GT linh hoạt để pv cv tương lai, đang học cả tiếng Trung, chưa học ở đâu, học được 1-2h/ngày</t>
  </si>
  <si>
    <t>giữa A1, SV năm 2 ngành quản trị doanh nghiệp DH điện lực, muốn học TA GT linh hoạt trong 1 năm để pv cv tương lai, chưa học ở đâu</t>
  </si>
  <si>
    <t>đầu A2, 34t, single, manager của 1 gara oto startup của Nhật, muốn học TA GT linh hoạt để đi công tác nch vs nnn + pv cv sau này, chưa học ở đâu, học được 1-2h/ngày</t>
  </si>
  <si>
    <t>2k, đang làm dược sĩ bán thuốc ở hiệu thuốc, cv ko dùng TA GT, muốn học TA GT cơ bản rồi linh hoạt để update bản thân, trc học nhiều tt nhưng bỏ dở vì thấy ko hq, học dc 1h/ngày
 muốn có mt gt</t>
  </si>
  <si>
    <t>đầu A2, UIUX designer cho 1 công ty công nghệ outsource, muốn học TA GT linh hoạt để meeting vs khách nnn Singapore (thấy nghe khó), trc học ở nhiều tt và thấy tiến bộ, học dc 30p/ngày</t>
  </si>
  <si>
    <t>giữa A1, SV năm 2 ĐH nông lâm, chuyên ngành IT, muốn học TA GT linh hoạt trong 3th để pv cv sau này + thi toeic 450, đi làm thêm ở 1 tiệm tạp hóa, chưa học ở đâu</t>
  </si>
  <si>
    <t>cuối A1 đầu A2, lập trình viên của app giải trí, ko dùng TA GT, muốn học TA GT linh hoạt để tự tin gt khi làm job phụ lập trình vs nnn + update bản thân, thích học Duolingo hơn</t>
  </si>
  <si>
    <t>đầu A2, kĩ sư xây dựng, cv ko dùng TA, muốn học TA GT linh hoạt để chuyển việc trong mấy tháng nữa, chưa học ở đâu, học DUOLINGO mỗi ngày 1h và THE COACH 30p</t>
  </si>
  <si>
    <t>giữa A1, nói bồi và phản xạ chậm/ chưa để ý phát âm, mở 1 công ty nhỏ tại nhà về viễn thông/ lắp đặt mạng các tòa chung cư, cv hiện tại ko dùng TA GT, muốn học để dạy con lớp 1 + có thể pv cv sau này, học ở nhiều tt rồi nhưng thấy ko tiến bộ nên mong muốn lần này sẽ có thể cải thiện tốt, học được 1h/ngày</t>
  </si>
  <si>
    <t>giữa cuối A1, bs phẫu thuật + học thạc sĩ ở HN, muốn học TA GT linh hoạt để gt tự tin vs chuyên gia nnn khi tham gia hội thảo, trc học 1 khóa Topica nhưng bận nên học dc mỗi cơ bản, học dc 1h/ngày</t>
  </si>
  <si>
    <t>giữa A1, nói bồi nhiều, quản lí chi nhánh buôn bán vật dụng quần áo, cv chủ yếu dùng mail text TA, muốn học TA GT linh hoạt để gt vs nhà cung cấp nnn, chưa học ở đâu</t>
  </si>
  <si>
    <t>giữa A1, làm lập trình tại 1 công ty nước đóng chai, cv đọc hiểu tài liệu TA + thỉnh thoảng gặp nnn nên muốn gt cơ bản, chục năm trc học tt</t>
  </si>
  <si>
    <t>giữa A1, chậm, SV năm 4 DH dược, muốn học TA GT cơ bản lên linh hoạt rồi sang năm thi TOEIC 4 kĩ năng ra trường + tìm cv theo brand nước ngoài, mới học xong 1 khóa 2 tháng bổ trợ đọc nghe</t>
  </si>
  <si>
    <t>Đầu A1, Sv dh nông lâm TPHCM nhưng thiếu chứng chỉ toeic 450 thi 3 lần ko pass ko ra dc trường, đang đi làm kiểm nghiệm tại phòng thí nghiệm, muốn học TA GT linh hoạt để pv cv gt vs chuyên gia nnn ko cần phiên dịch, chưa học khoá GT nào</t>
  </si>
  <si>
    <t>```json
{
  "Occupational Group": "Agriculture",
  "Position": "Student",
  "Learning Purpose Group": "Study for the current"
}
```</t>
  </si>
  <si>
    <t>98, giữa A1, designer freelancer làm clip tiktok fb cho KOL, cv ko dùng TA, muốn học TA GT linh hoạt để đi du lịch nc ngoài + nch vs bạn bè, cháu học trường quốc tế, chưa học ở đâu, học dc 30p-1h/ngày</t>
  </si>
  <si>
    <t>giữa A1 Nói bồi nhiều, SV năm 2 CNTT tại ĐN, muốn học TA GT linh hoạt để sang năm thi IELTS cuối 2025 sang Mỹ (chị họ làm bs, giau và hay đi du lịch nên thích sang ở cùng), chưa học ở đâu, đang làm thêm 1 quán ăn có nhiều nnn nhưng ko tự tin gt</t>
  </si>
  <si>
    <t>giữa A1, HR của 1 công ty làm cửa máy lạnh, cv hiện tại dùng đọc hiểu viết mail, muốn học TA GT để họp quý share vs sếp người Thái + 4 5 năm nữa định cư bên Mỹ, chưa học ở đâu, đnag học 1 khóa chuyên ngành nên tầm 21h mới ôn dc, học 30p/ngày</t>
  </si>
  <si>
    <t>2K, kĩ sư điện, giữa A1, cv chỉ dùng đọc hiểu tài liệu, muốn học TA GT linh hoạt 1-2 năm để chuyển việc - TA tốt mới chuyển, chưa học ở đâu, học được 30p/ngày vào buổi tối</t>
  </si>
  <si>
    <t>giữa A1, kế toán tại 1 công ty xây dựng, cv ko dùng TA, muốn học TA GT linh hoạt từ h đến cuối năm để sang năm chuyển việc làm dự án vs nnn + tháng 6 năm sang học cao học, chưa học ở đâu</t>
  </si>
  <si>
    <t>giữa A2 nhưng bồi nhiều, làm kĩ sư tại công ty công nghê Chợ tốt, muốn học TA GT nâng cao để tháng 6 thi IELTS 6.5 + làm việc cho công ty Sing + thăng chức, trc học vs gv Philippins nhưng thấy ko hiệu quả do đường truyền kém :v 30t vẫn single</t>
  </si>
  <si>
    <t>Cuối A1 đầu A2, kế toán, cv ko dùng TA, muốn học TA GT linh hoạt để nch vs con 6t, trc học 2tt nhưng ko liền mạch và ko có mt luyện tập nên quên</t>
  </si>
  <si>
    <t>cuối A1, banker, phân tích tài chính, lv vs người Ấn, mong muốn mở rộng ý, muốn TA GT linh hoạt để nghe hiểu dc người Ấn, chưa học ở đâu, học được 30p/ngày</t>
  </si>
  <si>
    <t>38
 đầu A2, 38t, banker bên bộ phận đào tạo, cv ko dùng TA, muốn học TA GT linh hoạt để dạy con lớp 5 học, chưa học ở đâu, thi TOEIC 750, bận nên học dc tầm 15-30p/ngày</t>
  </si>
  <si>
    <t>đầu A2, MKT và PR trong lĩnh vực tiêu dùng nhanh, cv chỉ dùng đọc hiểu là chính, muốn học TA GT linh hoạt trong 2 năm tới để chuyển việc, trc học FTU đi học nhiều tt thấy tiến bộ nhưng chục năm ko dùng nên quên</t>
  </si>
  <si>
    <t>đầu A2, 98, lv quản lí chuỗi cung ứng ở 1 công ty hóa chất (deal khách nnn + tìm khách hàng tiềm năng - cố vấn chứ ko trực tiếp làm), cv ít dùng TA GT, muốn học để pv cv sau này + update bản thân, chưa học ở đâu</t>
  </si>
  <si>
    <t>Đầu A2, 28t, kĩ sư cơ khí sửa chữa máy móc ở xưởng, cv dùng 20% TA GT khi nch vs sếp Hàn, muốn học TA GT linh hoạt để làm ở vị trí khác dùng nhiều TA hơn + thi chứng chỉ vì thích, dành được 1h học/ngày, trc học 1 tt GT 3 tháng ở Lang nhưng thấy ko hiệu quả do ko có mt gt</t>
  </si>
  <si>
    <t>đầu A2, môi giới BDS, cv ko dùng TA, muốn học TQ để chuyển việc lv vs người ở biên giới, đang học tiếng TQ 3b/tuần, chú trọng học tiếng TQ hơn</t>
  </si>
  <si>
    <t>```json
{
  "Occupational Group": "Real Estate",
  "Position": "No clear",
  "Learning Purpose Group": "Study for the future (English is not used often in the job and only slows down progress slightly)"
}
```</t>
  </si>
  <si>
    <t>Đầu A1, officer tại bv tại Đồng Nai, cv ko dùng TA, muốn học để update bản thân, chưa học ở đâu, học được 30p/ngày</t>
  </si>
  <si>
    <t>giữa A1, kĩ sư Nissan, Quảng Trị, cv ko dùng TA GT, muốn học để update bản thân, trc học 1 vài tt nhưng lười nên bỏ ngang, dành được 30p-1h/ họcngày</t>
  </si>
  <si>
    <t>đầu A1, trl cụt ngủn, lập trình viên công ty công nghệ, đọc hiểu là chính, muốn học TA GT linh hoạt để họp, học 1-1 3th ko thấy tiến bộ
 KHÔNG UP</t>
  </si>
  <si>
    <t>99, giữa A1, NV xuất nhập khẩu cho 1 công ty Ấn Độ, cv hiện tại chủ yếu dùng TA đọc hiểu, ít gt vs sếp, muốn học TA GT linh hoạt trong 6th + thi TOEIC 4 kĩ năng để pv cv tương lai vì muốn 1 năm sau chuyển việc, 4 năm trc học 1 tt nhưng ko thấy tiến bộ</t>
  </si>
  <si>
    <t>18t, hs lớp 12, Hà Nội, học khối D, muốn học TA GT linh hoạt và thi IELTS sau này để pv cv, chưa học ở đâu, xin tiền bố mẹ mua app</t>
  </si>
  <si>
    <t>cuối A1 đầu A2, 24t, kĩ sư phần mềm, mới đạt IELTS 6.5, muốn học TA GT linh hoạt để mấy tháng nữa sang Sing lv, học nhiều khóa và app GT rồi, có vẻ cợt nhả và lười (học tùy tâm trạng)</t>
  </si>
  <si>
    <t>cuối A1, thừa nhiều âm s
 Anh Phụng - 37t - kĩ sư bảo trì.
 sếp là người Nhật, muốn học TA để giao tiếp, vì công ty có phiên dịch nhưng nhiều khi họ dịch không đúng ý mình mong muốn 
 Muốn học TA GT linh hoạt trong 1 năm
 Đôi khi anh không thể nghe, không thể nói tiếng anh dài- hiện tại anh tranh thủ thời gian học
 Trước kia học ở Kyna, nhưng dạy nhiều lý thuyết, nên không hiệu quả.
 Anh có thể học 1h/ ngày tiếng anh</t>
  </si>
  <si>
    <t>cuối A1, làm thuế ở 1 công ty logistic, cv ko dùng TA, muốn học TA GT linh hoạt để t8 t9 tìm việc mới + lấy chồng nnn, học ở nhiều tt lắm rồi nhưng thấy lí thuyết quá nên ko tiến bộ</t>
  </si>
  <si>
    <t>giữa A1, trl ngắn cụt ngủn gây khó chịu, tester QC tại 1 công ty ở SG nhưng wfh tại nhà, muốn học TA GT linh hoạt để update bản thân, bảo Duolingo dễ quá, chưa học ở đâu</t>
  </si>
  <si>
    <t>đầu A2, bartender, gt vs khách nc ngoài, muốn học TA GT linh hoạt để tháng 6 7 sang Úc + pv cv hiện tại, trc học 1 tt 6th và thấy hq</t>
  </si>
  <si>
    <t>giữa cuối A1, ngại ko muốn mở cam và kêu mình học dốt, kế toán tại 1 công ty Thép, cv ko dùng TA, muốn học TA GT để update bản thân + dạy con lớp 1, chưa học ở đâu</t>
  </si>
  <si>
    <t>làm ở tỉnh ủy nên cv ko yc TA, học để update bản thân
 IELTS 6.5 KHÔNG UP</t>
  </si>
  <si>
    <t>giữa A1, GV dạy Sinh học cấp 3, muốn học TA GT linh hoạt để update bản thân, đang học 1 khóa luyện phát âm 3b/tuần vào t246</t>
  </si>
  <si>
    <t>giữa A1, R&amp;D của công ty làm bánh Hữu Nghị, cv thỉnh thoảng dùng TA GT vs chef nnn nhưng có phiên dịch, muốn học TA GT để pv cv hiện tại + update bản thân, mới fail 1 job vì TA kém, trc học 1 tt nhưng thấy pp ko phù hợp, học dc 1h/ngày</t>
  </si>
  <si>
    <t>Giao dịch viên ngân hàng VCB, thỉnh thoảng gt vs khách nnn, muốn học TA GT linh hoạt để đi tiếp khách nnn, đang học 1 lớp 10 người dc 3 tuần
 KHÔNG UP</t>
  </si>
  <si>
    <t>B1, SV năm 2 đh liên kết với Úc, nghe nói tốt, muốn học TA GT để thi IELTS sang Úc hoặc kiếm việc ở VN, thấy học app hay và hiệu quả
 KHÔNG UP</t>
  </si>
  <si>
    <t>đầu A1, GV dạy Sinh cấp 3, cv ko dùng TA, muốn học TA GT linh hoạt để cuối năm sang Mỹ định cư vs chồng + làm nail quán chồng mở, đang học 1 khóa TA GT 3 người được 1 vài buổi nhưng chưa thấy tiến bộ</t>
  </si>
  <si>
    <t>đầu A2, nv mua hàng ở 1 công ty xử lí nc, chủ yếu dùng mail, thỉnh thoảng có supplier nnn nhưng ko tự tin gt, muốn học TA GT linh hoạt trong năm nay để pv cv + du lịch, trc học nhiều khóa và thấy tiến bộ nhưng sau đó ko có mt luyện nên quên, lười nên học 15p/ngày</t>
  </si>
  <si>
    <t>giữa A1, bác sĩ sản tại Nghệ An, cv ko dùng TA, muốn học TA GT linh hoạt để dạy con lớp 3 học, chưa học ở đâu, ôn dc sau 11h
 LƯỜI</t>
  </si>
  <si>
    <t>đầu A1, nói bồi rất nặng, nv văn phòng lv cho công ty nhà nước, cv ko dùng TA, muốn học TA GT linh hoạt để thỉnh thoảng lại sang Canada vs con gái, chưa học ở đâu, dành được 30p học/ngày
 HỎI VỀ PP HỌC</t>
  </si>
  <si>
    <t>đầu A2, kĩ sư điều hòa Daikin, muốn học TA GT linh hoạt để gt vs đồng nghiệp nnn khi họp onl, chưa học ở đâu, học dc 1h/ngày</t>
  </si>
  <si>
    <t>đầu A2, HR tại 1 công ty sản xuất tại BN, cv dùng mail TA chứ ko dùng GT, muốn học TA GT linh hoạt để 1 năm tới chuyển việc, trc học ở 1 tt luyện TOEIC nhưng thấy ko hq, dành được 30p học/ngày</t>
  </si>
  <si>
    <t>đầu A2, nghe nói khá tốt, đang làm kế toán cho 1 công ty của Việt và 1 công ty của Úc, muốn học TA GT linh hoạt trong 6th để gt vs đồng nghiệp nnn qua Whatapps + năm sau thi IELTS, chưa học ở đâu</t>
  </si>
  <si>
    <t>2k1, kĩ sư phần mềm, cv chỉ dùng đọc hiểu, muốn học TA GT để có ý định chuyển việc trong tương lai lv cho công ty nc ngoài, chưa học ở đâu, học dc 30-45p/ngày</t>
  </si>
  <si>
    <t>giữa cuối A1, 27t, developer, TP HCM, thỉnh thoảng dùng TA GT, muốn học TAGT linh hoạt để update bản thân, học ở nhiều tt và 1-1 rồi nhưng thấy pp ko hq, đã nghỉ dc 2 3th để tự học, bận nên học được 20p/ngày</t>
  </si>
  <si>
    <t>A2, 52t, quản lí ở 1 công ty sx thực phẩm, cv ko dùng TA, muốn học TA GT linh hoạt để đi du lịch nc ngoài, sang Canada thăm con, trc học nhiều tt nhưng lười nên thấy ko hq nhiều</t>
  </si>
  <si>
    <t>đầu A2, 24t, kế toán tại 1 công ty nhiệt điện, cv ko dùng TA GT, muốn học vì đã học rất lâu tốn rất nhiều tiền nên muốn học lại cho tốt, trc học nhiều tt, dành được 2h học/ngày</t>
  </si>
  <si>
    <t>giữa A1, dược sĩ, cv hiện tại ko dùng TA GT, muốn học TA GT linh hoạt để thời gian tới đi công tác nc ngoài, trc học 1 tt và thấy tiến bộ</t>
  </si>
  <si>
    <t>26t, đầu A2, giảng viên Học viện tài chính + làm kế toán, đã thi B2 TOEIC IELTS, muốn gt linh hoạt trong 2-3 năm tới để chuyển sang dạy hệ CLC, chưa học ở đâu</t>
  </si>
  <si>
    <t>đầu giữa A2, kĩ sư phần mềm tại 1 công ty công nghệ, cv chủ yếu đọc hiểu, ko dùng TA GT, muốn học TA GT linh hoạt để làm freelancer trong 6th, sau đó học thêm về chuyên ngành, chưa học ở đâu</t>
  </si>
  <si>
    <t>giữa A1, nhân viên văn phòng, lv tại 1 công ty may ở Hưng Yên, muốn học TA GT linh hoạt để chuyển việc trong TL + dạy con gái, chưa học ở đâu, học được 30p/ngày</t>
  </si>
  <si>
    <t>giữa A1, nhân viên phòng xét nghiệm của bệnh viện, muốn học TA GT linh hoạt và thi IELTS 5.5 để sau này sang Canada định cư hoặc pv việc học thạc sĩ, chưa học ở đâu, đang học văn bằng 2 môn TA được 0,5/3 năm</t>
  </si>
  <si>
    <t>cuối A2, lễ tân khách sạn ở tp HCM, nghe nói tốt, muốn học TA GT linh hoạt để pv cv hiện tại + tương lai + dạy con, chưa học ở đâu, bận chăm con nên học được 20-30p, nghèo
 KHÔNG UP</t>
  </si>
  <si>
    <t>giữa A1, SV năm 4/5 DH nông lâm, ngành sinh học, cv tương lai là kĩ sư nông nghiệp, đi học và đi làm thêm sale bất động sản, muốn học TA GT linh hoạt để thi B1 ra trường trong năm nay + pv cv tương lai, trc dk 1 khóa tt nhưng xa nên bỏ dở</t>
  </si>
  <si>
    <t>giữa cuối A1, kế toán, cv ko dùng TA, muốn học TA GT linh hoạt để pv cv sau này + dạy con 4t, chưa học ở đâu</t>
  </si>
  <si>
    <t>giữa A1, kĩ sư cơ khí tại 1 công ty chế tạo máy, cv hiện tại chủ yếu dùng TA đọc hiểu, có nnn nhưng ko lv trực tiếp mà qua sếp, muốn học TA GT linh hoạt 3-6th để update bản thân + sd trong cv tự tin, chưa học ở đâu, học 45p/ngày</t>
  </si>
  <si>
    <t>đầu A2, kĩ sư phần mềm, muốn học TA GT linh hoạt để pv cv hiện tại họp vs nnn tự tin ko cần phiên dịch + tháng 10 chuyển việc, học 1 khóa 1 năm thấy tiến bộ nhưng nghỉ 2 năm rồi, đang học Elsa, ngày học được 2-3h, làm wfh 4 ngày 1 tuần
 LƯỜI</t>
  </si>
  <si>
    <t>B1, nói tốt, giảng viên tại trường cao đẳng nghề, muốn học TA GT linh hoạt để gt trôi chảy + pt ý tốt hơn, mới thi được B2, bận nên ít có tg học app
 KHÔNG UP</t>
  </si>
  <si>
    <t>giữa cuối A1, thẩm phán, cv ko dùng TA, muốn học TA GT linh hoạt để update bản thân (hồi bé mơ ước học giỏi TA), chưa học ở đâu, chưa đặt mt cụ thể, bận nên học 30p/ngày</t>
  </si>
  <si>
    <t>giữa A1, 2k1, gv dạy các bé tự kỉ ở trung tâm, cv ko dùng TA, muốn học TA GT để chuyển việc dùng TA (dịch thuật, dạy học...), chưa học ở đâu, học được 1h/ngày</t>
  </si>
  <si>
    <t>đầu A2, làm content creator + chăm sóc khách hàng mua bảo hiểm, chủ yếu dùng TA đọc hiểu, muốn học TA GT linh hoạt để chuẩn bị đi pv xin việc mới, đang học gv Philippines 9/12 tháng và thấy hiệu quả</t>
  </si>
  <si>
    <t>con gái lớp 10 học
 cuối A1 đầu A2, mua thủy hải sản của nông dân mang về nhà máy chế biến và xuất khẩu, cv ko dùng TA, muốn học TA GT linh hoạt để update bản thân, trc học 1 tt được 4 5 th nhưng bận nên bỏ dở, dành được 15-20p học/ngày</t>
  </si>
  <si>
    <t>B1, cố vấn học tập tại VinUni, cv dùng 80% TA, muốn học TA GT linh hoạt để cuối năm thi IELTS 6.5 7.0, bận</t>
  </si>
  <si>
    <t>A0, 18t nghỉ học làm thợ may, đã học xong tiếng TQ để tháng 9 đi Đài Loan du học, muốn học TA vì sau này muốn học Logistic dùng TA, chưa học ở đâu</t>
  </si>
  <si>
    <t>cuối A1 đầu A2, thừa đuôi s nhiều, CEO của 1 công ty về chính sách phát triển nông nghiệp ở Hội An, cv dùng nhiều TA GT khi đi dự hội thảo vs nnn nhưng ko tự tin và rối, muốn học TA GT linh hoạt để tự tin dùng trong cv, chưa học ở đâu, bận 
 MONG MUỐN CÓ LỘ TRÌNH CỤ THỂ</t>
  </si>
  <si>
    <t>```json
{
  "Occupational Group": "Agriculture",
  "Position": "Director &amp; C-level/Executive",
  "Learning Purpose Group": "Study for the current"
}
```</t>
  </si>
  <si>
    <t>giữa cuối A1, 98, kế toán tại 1 công ty công nghệ của HQ, sd chủ yếu đọc hiểu, 1 tuần báo cáo vs sếp HQ 1 lần, muốn 6th tới GT linh hoạt để pv cv + update bản thân (5th nữa lên leader), chưa học ở đâu, dành được 2h học/ngày</t>
  </si>
  <si>
    <t>```json
{
  "Occupational Group": "Finance &amp; Banking",
  "Position": "Junior/Employee (&lt;3 years)",
  "Learning Purpose Group": "Study for the current"
}
```</t>
  </si>
  <si>
    <t>A2, tổ chức họp + sale cho 1 công ty training cấp chứng chỉ cho các công ty khác, cv sd đọc hiểu + gt vs đồng nghiệp nnn nhưng ko tự tin, muốn học TA GT linh hoạt để update bản thân và tự tin sd trong cv, chưa học ở đâu</t>
  </si>
  <si>
    <t>đầu A2, nói bồi nhiều nhưng khá tự tin, sale bất động sản, muốn học TA GT để tự tin gt deal + làm hồ sơ vs khách nnn, mong muốn 1th lên TA GT linh hoạt và sau này thi chứng chỉ - mong muốn higher higher, trc học Langmaster và thấy hq nhưng bỏ lâu rồi
 LƯỜI</t>
  </si>
  <si>
    <t>giữa A1, giảng viên FTU môn Luật, dạy ko dùng TA GT, muốn học TA GT linh hoạt để pv đi hội thảo nc ngoài + du lịch + dạy thêm TA, trc học TOPICA 6th thấy hiệu quả nhưng ko luyện tập nên quên dần</t>
  </si>
  <si>
    <t>A0.5, 2K, IT, lv cho 1 công ty Nhật, cv ko dùng TA GT, muốn học TA GT linh hoạt để sang năm chuyển việc do công ty này ko có cơ hội pt, chưa học ở đâu, dành được 1-3h học/ngày</t>
  </si>
  <si>
    <t>công chức, giữa A1, cv ko dùng TA, muốn học TA GT linh hoạt để nch vs 3 con nhỏ, chưa đặt mt cụ thể</t>
  </si>
  <si>
    <t>giữa A1, kĩ sư XD, nói bồi và phát âm kém, muốn học TA GT linh hoạt để gt vs sếp và đối tác, đồng nghiệp, chưa học ở đâu</t>
  </si>
  <si>
    <t>cuối A1, 30t, quản lí kho vận tại 1 công ty sx dầu ăn, cv dùng đọc hiểu, muốn học TA GT linh hoạt để tự tin sd khi chuyên gia nnn về thăm 1 tháng/lần, học 1 khóa nhưng bận nên bỏ ngang</t>
  </si>
  <si>
    <t>Đầu A2, sale oto, cv ko dùng TA, muốn học TA GT linh hoạt lên B2 trong 1 năm để thăng tiến hoặc chuyển việc sang làm nhà máy sản xuất, chưa học ở đâu, học dc ít nhất 1h/ngày</t>
  </si>
  <si>
    <t>giữa A2, PM tại 1 công ty xây dựng của Pháp, cv gt nhiều vs sếp, muốn học TA GT linh hoạt để pv cv (lead các cuộc họp, thăng tiến..), chưa học ở đâu
 BẬN VÀ GIỎI =&gt; KHÔNG UP</t>
  </si>
  <si>
    <t>giữa A1, SV năm 3 DH Thương Mại, muốn học TA GT linh hoạt để đạt đầu ra IELTS 6.5 hoặc tương đương, chưa học ở đâu, lười nên học 20p/ngày</t>
  </si>
  <si>
    <t>đầu A2, Kĩ sư tại 1 nhà máy công ty nước ngoài, muốn học TA GT linh hoạt để pv cv nc vs chuyên gia nước ngoài tự tin hơn dù có phiên dịch + có công ty riêng nên muốn tìm thêm đối tác nc ngoài, trc học 1 tt được 6th nhưng thấy ko tiến bộ, tự học 30p/ngày</t>
  </si>
  <si>
    <t>đầu A1, mới học lại TA, lv bên gia công tại 1 công ty sản xuất dược phẩm, cv ko dùng TA, đang học văn bằng 2 Luật kinh tế nên cần TA GT linh hoạt để đặt đầu ra B1 + dạy con lớp 1, chưa học ở đâu, mới có con nhỏ, có thời gian nhưng lười do chưa có mt cụ thể</t>
  </si>
  <si>
    <t>đầu A1, mới quay lại học TA, GV dạy Hóa trường c2, cv ko dùng TA GT, 6-7 năm trước học ở tt tầm 6th kiểu học thuộc, muốn chuyển việc sang nghiên cứu mà yêu cầu TA GT 6.5, mục tiêu ASAP nhưng nghĩ mất 2 năm, dành được 1h học/ngày</t>
  </si>
  <si>
    <t>```json
{
  "Occupational Group": "Education &amp; Training",
  "Position": "Mid-level/Specialist (&gt;3 years)",
  "Learning Purpose Group": "Study for the future (English is not used often in the job and only slows down progress slightly)"
}
```</t>
  </si>
  <si>
    <t>giữa A1, Co-founder của 1 tập đoàn cổ phần về xây dựng, cv hiện tại ko dùng TA, muốn học TA GT linh hoạt để update bản thân + dùng trong cv sau này, trc học nhiều khóa nhưng ko hq</t>
  </si>
  <si>
    <t>```json
{
  "Occupational Group": "Design &amp; Architecture",
  "Position": "Director &amp; C-level/Executive",
  "Learning Purpose Group": "Study for the future (English is not used often in the job and only slows down progress slightly)"
}
```</t>
  </si>
  <si>
    <t>giữa cuối A1, banker đã nghỉ việc, hiện tại bán mỹ phẩm cho cửa hàng mẹ, cv ko dùng TA, muốn học TA GT để nch vs họ hàng bên Mỹ + ôn lại các kiến thức cũ ngày xưa thi IELTS 5.5, trc ôn thi chứng chỉ chứ chưa chú tâm học TA GT</t>
  </si>
  <si>
    <t>giọng khó chịu
 đầu A2, kĩ sư thiết kế nội thất, cv hiện tại có nnn nhưng ko dùng để GT mà chỉ chat, làm đc 3th nhưng thấy stress và muốn chuyển tiếp, muốn học TA GT linh hoạt để pv cv sắp tới + update bản thân, trc học 1 khóa 6th nhưng ko luyện nên ko tiến bộ</t>
  </si>
  <si>
    <t>đầu A1, coder tại 1 công ty công nghệ, muốn học TA GT linh hoạt để tự tin sd trong cv, hiện tại ko tự tin nch call nên phải chat, chưa học ở đâu, bận chăm 2 con nhỏ nên học 1h/ngày</t>
  </si>
  <si>
    <t>đầu A1, hiện tại đang ở Úc, mới sang dc 3 tuần, ở Nhật 4 năm rồi sang Úc nên phải học lại TA, muốn học TA GT linh hoạt để pv cv làm tủ bếp nội thất, trc học nhưng ko hiệu quả
 QUAN TÂM KHÓA 1-1</t>
  </si>
  <si>
    <t>đầu A2, kĩ sư tại 1 công ty công nghệ, muốn học TA GT linh hoạt và sau đó tự đặt target thi IELTS 6.0 để tự tin hơn khi gt vs khách nn + đi công tác + chuyển việc trong tl, chưa học ở đâu</t>
  </si>
  <si>
    <t>đầu A1, lái xe taxi tại ĐN, muốn học TA GT linh hoạt để pv việc đón khách nnn (chỉ chỗ đón, hướng dẫn du lịch) + có động lực học vì thấy người HQ Ấn Độ giỏi hơn mình, chưa học ở đâu</t>
  </si>
  <si>
    <t>cuối A1 đầu A2, kĩ sư đo lường tại 1 công ty công nghệ, đọc tài liệu TA + thỉnh thoảng gt vs chuyên gia nước ngoài, muốn học TA GT để tự tin hơn trong cv, chưa học ở đâu</t>
  </si>
  <si>
    <t>cuối A1 đầu A2, CEO của 1 công ty thiết kế nội thất, học để update bản thân, chưa học ở đâu, dành được 30p học/ngày</t>
  </si>
  <si>
    <t>```json
{
  "Occupational Group": "Design &amp; Architecture",
  "Position": "Director &amp; C-level/Executive",
  "Learning Purpose Group": "Study for the future (English is not used often in the job and only slows down progress slightly)."
}
```</t>
  </si>
  <si>
    <t>giữa A1, kĩ thuật viên làm vỏ dt ở Samsung, cv ko dùng TA, muốn học TA GT linh hoạt để update bản thân + dạy con, chưa học ở đâu</t>
  </si>
  <si>
    <t>giữa A1, nói bồi nặng, nhân viên theo dõi đơn hàng vận chuyển của công ty may mặc, sd TA khi viết mail + thỉnh thoảng gt vs đối tác nước ngoài, muốn học TA GT linh hoạt để thăng tiến trong cv hiện tại khi nhận thêm job dùng nhiều TA hơn + có thể chuyển việc sớm, chưa học ở đâu</t>
  </si>
  <si>
    <t>đầu A2, seller ván gỗ, cv lương cao, chủ yếu dùng TV vì bán nội địa, muốn học TA GT linh hoạt 1-2 năm để thỉnh thoảng nch vs nnn khi họ đến xem hàng 1 tuần/lần, trc học 1 khóa 1-1 của bạn nhưng bận nên bỏ ngang</t>
  </si>
  <si>
    <t>cuối A1 đầu A2, y tá tại 1 bệnh viện, học TA để dạy con 18 tháng tuổi, chưa học ở đâu</t>
  </si>
  <si>
    <t>giữa A1, 98, làm kĩ thuật QC tại 1 công ty Mỹ phẩm, cv ko dùng TA, muốn học TA GT linh hoạt trong 6th-1 năm để pv cv sau này nếu muốn chuyển việc, chưa học ở đâu, học được 1h/ngày</t>
  </si>
  <si>
    <t>0358012913
 đầu A2, giọng khó nghe như Quảng Nam, QA của 1 công ty công nghiệp nặng, cv dùng TA GT vs sếp HQ, muốn học TA GT pv cv, chưa học ở đâu</t>
  </si>
  <si>
    <t>đầu A2, businessman bán phân bón vật tư nông nghiệp, gt vs nnn nhiều + muốn thi B2 học lên tiến sĩ, mới dk 1-1 xong
 KHÔNG UP</t>
  </si>
  <si>
    <t>giữa A1, kĩ sư điện, cv ko dùng TA GT chỉ đọc tài liệu TA, muốn học TA GT linh hoạt 3th để đi du lịch mỗi năm 1 nước, chưa học ở đâu</t>
  </si>
  <si>
    <t>giữa cuối A1, QA tại 1 công ty làm về web, cv hiện tại chỉ dùng đọc hiểu, muốn học TA GT linh hoạt để pv cho cv tương lai (đi pv thấy toàn yc TA), chục năm trc học 1 tt nhưng chủ yếu luyện phát âm, học được 1h/ngày</t>
  </si>
  <si>
    <t>giữa A1, SV năm nhất BS đa khoa, muốn học TA GT linh hoạt để gt vs bạn bè nc ngoài + pv cv sau này, chưa đặt mt cụ thể, chưa học ở đâu</t>
  </si>
  <si>
    <t>C Hoa, 35t, bán văn phòng phẩm online, muốn học TA cơ bản lên linh hoạt (đặt mt 1-2 năm) để gt vs con lớp 2 3, chưa học ở đâu, dành được 1h học</t>
  </si>
  <si>
    <t>98 làm CS ở công ty logistic, muốn học TA GT linh hoạt để cuối năm chuyển việc, đang học ở nhà 1 gv lớp 5 người được 3/6th nhưng thấy ko hq
 KHÔNG UP</t>
  </si>
  <si>
    <t>đầu A2, dev FPT nhưng đang học trung tâm 4b/tuần, học dc 1th/6th 
 KHÔNG UP</t>
  </si>
  <si>
    <t>đầu A1, fashion designer tại Trống Đồng palace, chủ yếu dùng đọc hiểu, muốn học TA GT linh hoạt để mua hàng bên nc ngoài + pv cv sau này, đang muốn chuyển việc, đang làm thêm job phụ buổi tối nên học 15p/ngày</t>
  </si>
  <si>
    <t>kế toán tại 1 công ty công nghệ, đang học trung tâm 3b/tuần
 KHÔNG UP</t>
  </si>
  <si>
    <t>đầu A1, 2k, lái xe công nghệ tại Phú Quốc, muốn học TA GT linh hoạt trong 2 năm để làm hướng dẫn viên du lịch cho nnn, chưa học ở đâu, nhưng cv bận từ sáng đến 10h tối</t>
  </si>
  <si>
    <t>B1, nghe nói chậm rãi nhưng đúng NP, làm sale cho 1 công ty về thép nhựa, muốn học để gt vs nnn tự tin, học nhiều khóa rồi và thấy tiến bộ
 KHÔNG UP</t>
  </si>
  <si>
    <t>đầu A2, PM của 1 công ty dịch vụ hàng hải, cv dùng đọc viết mail và gt vs khách nnn, muốn học TA GT linh hoạt để gt làm thân nch về đời sống vs đối tác, đang học khóa 1-1 được 2 tuần ở tt</t>
  </si>
  <si>
    <t>20t, sv năm 2 cao đẳng học IT, học TA ở trường 1 năm vs nnn nhưng thấy ko hq, muốn học TA GT linh hoạt để pv cv sau này, chưa học ở đâu, chưa đặt mt cụ thể</t>
  </si>
  <si>
    <t>đầu A1, lv tại test chất lượng sp ở phòng thí nghiệm Ajimoto, cv chỉ dùng đọc hiểu ko dùng GT, muốn học TA GT linh hoạt để pv cv cv tương lai vì đang học thêm về social media, chưa học ở đâu, mt TA cơ bản 1 năm :v</t>
  </si>
  <si>
    <t>7
 25t, đầu A1, đang bán hàng tại siêu thị, muốn học TA GT linh hoạt trong 1 năm để chuyển việc sd TA + thích học TA, chưa học ở đâu, học dc 2h/ngày</t>
  </si>
  <si>
    <t>giữa A1, kĩ sư tại 1 công ty XD, cv chỉ dùng đọc hiểu tài liệu, muốn học TA GT linh hoạt 6th để update bản thân + thăng tiến trong cv, chưa học ở đâu, học được 1h/ngày</t>
  </si>
  <si>
    <t>cuối A1, nói bồi nặng - ko để ý loại từ và ngữ pháp, HR của 1 công ty sếp Đức, dùng văn bản TA và gt vs sếp bằng TA, muốn học TA GT linh hoạt 3th để sd tự tin trong cv, trc học 1 khóa tốn tiền nhưng ko thấy hq 1 chút nào</t>
  </si>
  <si>
    <t>giữa A1, cảnh sát tại Lạng Sơn, cv ko dùng TA, muốn học để update bản thân, chưa học ở đâu, dành 16h làm việc/ngày, học được 30p/ngày</t>
  </si>
  <si>
    <t>A2, GV dạy TA cấp 1, muốn học TA GT linh hoạt để pv cv, chưa học ở đâu, học được 15p/ngày</t>
  </si>
  <si>
    <t>giữa cuối A1, làm database bên CMC, cv dùng viết mail meeting vs khách nnn, muốn học TA GT linh hoạt để tự tin dùng khi meeting, trc học 2 tt nhưng dễ quá và ko có động lực nên bỏ ngang</t>
  </si>
  <si>
    <t>đầu A2, Quản lí chất lượng của 1 công ty về đồ gỗ nội thất, cv chỉ dùng đọc hiểu, muốn học TA GT linh hoạt để thăng tiến trong cv, trc học 1 vài tt nhưng thấy ko phù hợp trình độ và ko tiến bộ nhiều, 3 4 năm nay tự học, học dc 1-2h/ngày</t>
  </si>
  <si>
    <t>10
 giữa A2, logistics tại công ty giày da, đọc hiểu và gt hằng ngày bằng TA vs sếp và khách nnn, muốn học TA GT linh hoạt để pv cv + đi du học nếu có cơ hội, trc học tt 2 năm và thấy tiến bộ, học dc 1h/ngày</t>
  </si>
  <si>
    <t>giữa A2 nghe nói tốt nhưng phát âm chưa để ý âm đuôi trọng âm, lv tại 1 công ty Logistic, cv dùng 90% TA GT (thuyết trình, meeting, report vs khách nnn), muốn học TA GT linh hoạt để pv cv, đặc biệt là sửa phát âm vì bị giọng địa phương, đã học rất nhiều khóa TA để sửa phát âm + học văn bằng ngoại ngữ
 KHÔNG UP</t>
  </si>
  <si>
    <t>giữa A1, làm việc ở cục hải quan HP, cv chỉ đọc hiểu ko dùng GT, muốn học TA GT linh hoạt để sang nc ngoài thăm con trai + có thể chuyển việc hoặc định cư nc ngoài, 2018 có học ở tt nhưng ko dùng nên quên, rảnh sau 17h
 MONG MUỐN TÌM ĐƯỢC 1 LỘ TRÌNH PHÙ HỢP VÀ DUY TRÌ HỌC</t>
  </si>
  <si>
    <t>giữa cuối A1, bs tại bv Tai mũi họng HN, cv ht chỉ dùng đoc hiểu, muốn học TA GT linh hoạt thi IELTS 6.5 trong 9th để cuối năm 2025 đi du học Đài Loan, đang học 1 khóa IELTS ở tt 3b/tuần được 2th
 KHÔNG UP</t>
  </si>
  <si>
    <t>đầu A2, BS tại bệnh viện Nhi + mở phòng khám riêng, muốn học TA GT linh hoạt để gt vs đồng nghiệp nnn, đọc tài liệu + đi du lịch, trc học TOPICA nhưng thời gian chặt chẽ nên khó theo</t>
  </si>
  <si>
    <t>48
 giữa A1, 93, đang học để trở thành mục sư trong 4 năm nữa, muốn học TA GT linh hoạt để sau này lv vs nnn + đi du học, chưa học ở đâu, đang nghỉ hè nên học dc nhiều, chăm</t>
  </si>
  <si>
    <t>giữa A1, kĩ sư XD, muốn học TA GT linh hoạt trong năm nay để gt vs nhà đầu tư nnn ko cần phiên dịch + dạy con học, trc học phát âm 2th nhưng bận nên bỏ ngang, học dc 30p/ngày</t>
  </si>
  <si>
    <t>đầu A2, sv năm 3 chuyên ngành tiếng TQ tại Ulis, muốn học TA GT để năm sau thi IELTS 6.5, chưa học ở đâu, nhưng học bận nên dành 15-20p học/ngày</t>
  </si>
  <si>
    <t>giữa A1, chỉ nghe và trl theo keyword ko biết tạo câu, kế toán, muốn học TA GT cơ bản r linh hoạt để nch vs bé lớp 8 (2 mẹ con đều ngại nch bằng TA) + gt vs bạn bè, muốn có môi trường GT, chưa học ở đâu</t>
  </si>
  <si>
    <t>SV năm 2 ngành cơ khí DHBK ĐN, giữa A1, đang đi làm thêm 4b/tuần quán cf + tham gia clb bóng rổ, muốn học TA GT linh hoạt để pv việc học + cv sau này + tham gia clb TA, chưa học ở đâu, học 30p/ngày</t>
  </si>
  <si>
    <t>cuối A1 đầu A2, kĩ sư điện tại Hitachi, cv dùng TA đọc hiểu và thỉnh thoảng dùng TA GT để nch vs đồng nghiệp nnn, muốn học TA GT để tháng 9 chuyển việc, chưa học ở đâu, học được 1h/ngày</t>
  </si>
  <si>
    <t>giữa A1, CS tại 1 công ty sữa, cv ko dùng TA, muốn học TA GT linh hoạt để update bản thân + sang Châu Âu thăm con, trc có học nhưng rất lâu rồi ko dùng TA nên muốn học lại</t>
  </si>
  <si>
    <t>59t, kế toán tại 1 công ty về cát ở Phú Thọ mặc dù nhà ở TPHCM, cv ko dùng TA, đã từng đi công tác Nam Phi 1 năm nên học dc cách nói bồi, muốn học TA GT linh hoạt để update bản thân đi du lịch nc ngoài + nch vs cháu, mua nhiều app nhưng ko học dc, giờ làm việc có thể ôn ban ngày linh hoạt</t>
  </si>
  <si>
    <t>giữa A1, 23t, kế toán tại 1 công ty xây dựng, cv ko dùng TA, muốn học TA GT cơ bản rồi lên linh hoạt trong 6 tháng để sau này chuyển việc và update bản thân, đang học 1 lớp IELTS lấy gốc và học trong 1,5 năm, học dc 30p/ngày
 KHÔNG UP</t>
  </si>
  <si>
    <t>đầu A2, thiết kế đồ họa, cv chỉ dùng đọc hiểu, muốn học TA GT linh hoạt để update bản thân, trc học nhóm với bạn dạy chứ chưa học tt, học được 30p/ngày</t>
  </si>
  <si>
    <t>đầu A2, kĩ sư bảo dưỡng ở 1 công ty may nc ngoài, cv dùng TA GT vs sếp người Pháp, muốn học TA GT linh hoạt để có cơ hội thăng tiến, bận nên học 10p/ngày</t>
  </si>
  <si>
    <t>34
 cuối A1, 97, bs y học cổ truyền, cv ko dùng TA, muốn học TA GT linh hoạt trong 6th để update bản thân, đi làm từ 10h sáng đến 9h tối nên bận ít thời gian học, học dc 30p/ngày, chưa học ở đâu</t>
  </si>
  <si>
    <t>đầu A2, manager kiểm định tại VP bank, cv ko dùng TA, muốn học TA GT để update bản thân học thứ mới, trc học 1 khóa nhưng thấy ko tiến bộ, đang học 1 khóa nghiệp vụ 3th nên rất bận</t>
  </si>
  <si>
    <t>43
 48t, giữa cuối A1, nói bồi nhiều + hình thành câu lâu, làm IT ở VCB, cv chủ yếu dùng đọc hiểu, muốn gt linh hoạt để thỉnh thoảng phải call vs khách nnn khi có sự cố + gt vs bạn nnn của chồng + update bản thân, chưa học ở đâu, NÓI RẤT NHIỀU 
 MUỐN TÌM KHÓA 1-1 ONLINE</t>
  </si>
  <si>
    <t>giữa cuối A1, kế toán tại 1 công ty kiến trúc, cv dùng đọc hiểu và thỉnh thoảng gt TA vs sếp nnn, đang học văn bằng 2 TA, muốn học TA GT linh hoạt trong năm nay để update bản thân + con nói giỏi TA nên muốn nch vs con + đi du lịch, gặp nnn, tự tin dùng trong cv, chưa học ở đâu
 MUỐN CÓ NGƯỜI HỌC CÙNG ĐỂ CÓ ĐỘNG LỰC HỌC</t>
  </si>
  <si>
    <t>45t, giữa A1, banker tại ACB làm bên mảng tín dụng cho vay, ko dùng TA trong cv, muốn học TA GT linh hoạt ASAP để 1 năm nữa sang Mỹ định cư, trc hồi sv có đi học và nói tốt nhưng do cv nên thui chột bây h thấy học lại khó
 học được sau 10h tối do bận đi làm và chăm con 3t, ôn dc sau 17h
 LAZY</t>
  </si>
  <si>
    <t>em gái 16
 2k9, sắp lên lớp 10, muốn học TA GT linh hoạt để 1 2 năm nữa thi IELTS thi ĐH, chưa học ở đâu</t>
  </si>
  <si>
    <t>B1, làm việc tại 1 công ty đầu tư về năng lượng, cv dùng đọc hiểu mail và gt TA vs đối tác nnn, muốn học TA GT linh hoạt trong 1 năm rồi thi B2 CFR, chưa học ở đâu, học dc 30p/ngày</t>
  </si>
  <si>
    <t>Tâm, 99, giữa A1, Huế, thiết kế thời trang freelancer + làm phụ bếp tại 1 nhà hàng pizza, muốn học TA GT linh hoạt để gt vs khách nnn vs cv chính design, chưa học ở đâu, học được 2h/ngày, đặt mt 3 năm lên linh hoạt hic
 BUSY</t>
  </si>
  <si>
    <t>Cuối A1 đầu A2, 31t, kĩ sư developer operation, cv chủ yếu dùng đọc viết, muốn học TA GT linh hoạt để chuyển việc trong TL, học nhiều tt khóa học và app sách rồi nhưng bận nên bỏ ngang và ko có mt nên quên</t>
  </si>
  <si>
    <t>giữa A1, giảng viên tại dh Nguyễn Trãi chuyên ngành Thiết kế thời trang, cv ko dùng TA, muốn học TA GT linh hoạt để dạy con + đi du lịch, học nhiều tt, gần đây nhất là tháng 4 thấy hiệu quả nhưng bận nên nghỉ, học dc 1h/ngày</t>
  </si>
  <si>
    <t>12
 cuối A1, nói bồi nặng và phát âm kém, senior supervisor tại 1 công ty về gia vị, mục tiêu TA GT linh hoạt 6th để hằng ngày nch vs sếp người Ấn và gt vs đồng nghiệp nnn 1 tháng mấy lần, hồi sv học 1 khóa ở bộ Ngoại giao, bận, đi làm từ 6h sáng đến 8h tối</t>
  </si>
  <si>
    <t>```json
{
  "Occupational Group": "Production/Manufacturing &amp; Supply Chain",
  "Position": "Senior",
  "Learning Purpose Group": "Study for the current"
}
```</t>
  </si>
  <si>
    <t>Senior</t>
  </si>
  <si>
    <t>22
 giữa cuối A1, nói bồi nhiều, làm bảo hiểm cho 1 công ty tài chính, cv ít dùng TA, muốn học TA GT linh hoạt để có cơ hội thăng tiến, chưa học ở đâu, con nhỏ 11th nên khá bận học được 30p/ngày</t>
  </si>
  <si>
    <t>giữa A1, kĩ sư IT, cv chỉ dùng TA đọc hiểu, muốn học TA GT linh hoạt để pv cv tương lai 6th nữa chuyển việc, học dc 30p/ngày</t>
  </si>
  <si>
    <t>cuối A1, khá kĩ tính, 39t, kế toán tại 1 công ty FDI, cv dùng đọc hiểu mail TA + 1 năm họp vs khách nnn 1 lần, muốn học TA GT linh hoạt lên B2 trong 1 năm, chưa học ở đâu</t>
  </si>
  <si>
    <t>đầu A2, làm nhân viên tại 1 cơ quan nhà nước lq đến chính trị đảng, lq đến đảng ủy dưới trướng ông Nguyễn Phú Trọng, cv dùng TA GT khi gt vs các nhà đầu tư nnn, 10 năm trước học 1 tt thấy tiến bộ nhưng nghèo nên bỏ</t>
  </si>
  <si>
    <t>```json
{
  "Occupational Group": "No clear",
  "Position": "Junior/Employee (&lt;3 years)",
  "Learning Purpose Group": "Study for the current"
}
```</t>
  </si>
  <si>
    <t>30
 giữa cuối A1, nội trợ được 3 năm, có 1 trai 1 gái, trc làm kế toán nhưng ko dùng TA, muốn học TA GT linh hoạt để năm sau đi làm lại nhưng lv cho công ty nc ngoài nên yc TA, chưa học ở đâu, tranh thủ học 1h/ngày khi con ngủ trưa</t>
  </si>
  <si>
    <t>giữa A1, thiết kế đồ họa, cv dùng ít đọc hiểu, muốn học TA GT linh hoạt để update bản thân + pv cv sau này 1-2 năm nữa chuyển việc, trc học tt và onl nhưng học xong quên, 1 năm trở lại đây ko học, bận tối 246 học chuyên ngành</t>
  </si>
  <si>
    <t>giữa A1, SV năm 2 FPT Quy Nhơn, chuyên ngành kinh doanh quốc tế, có nhiều môn phải thuyết trình bằng TA, muốn học TA GT trong 1 năm để pv việc học và cv sau này, chưa học ở đâu, học dc 1-2h/ngày</t>
  </si>
  <si>
    <t>22
 cuối A1, diễn đạt ý khó, CEO của 1 công ty quản lí nguồn nước, muốn học TA GT linh hoạt để gt tự tin vs nnn chứ ko cần qua người khác + thi thạc sĩ trong năm sau, dk khóa học nhưng bận nên bỏ hết, học dc 30p/ngày</t>
  </si>
  <si>
    <t>cuối A1 đầu A2, IT, cv chủ yếu đọc hiểu, muốn học để pv cv thăng tiến + 1 2 năm nữa sang nc ngoài lv, chưa học ở đâu, học dc 1h/ngày</t>
  </si>
  <si>
    <t>18
 đầu A2, 44t, sĩ quan quân đội làm việc trong nhà máy sx vũ khí, muốn học TA GT linh hoạt để gt vs nnn 1 2 tháng/lần tự tin chủ động ko cần phiên dịch + đi công tác/ nch vs con, 3 năm trc học Topica dc 2th nhưng bận quá nên bỏ ngang, học dc 1-2h/ngày</t>
  </si>
  <si>
    <t>đầu A2, 24t, làm bên quan hệ khách hàng cá nhân, cv ko dùng TA, muốn học để 2 3 năm nữa chuyển việc + sang nc ngoài thăm người thân, trc học 1 khóa ngắn nhưng thấy ko tiến bộ, học dc 30p-1h/ngày</t>
  </si>
  <si>
    <t>giữa A1, nv xuất nhập khẩu, cv dùng chủ yếu đọc hiểu mail + 1th gọi điện cho khách nnn mấy lần, muốn học TA GT linh hoạt để pv cv tự tin hơn + nch vs thầy cô giáo dạy nhảy ở chung cư, nửa năm trc học 1-1 vs gv thấy hq nhưng học xong ko ôn nên quên, học dc 30p/ngày</t>
  </si>
  <si>
    <t>23
 đầu A2, giảng viên dh Hàng Hải, cv hiện tại chỉ đọc tài liệu TA, muốn học TA GT linh hoạt để duy trì + nch vs nnn hay con cái, chưa học ở đâu, học dc 30p/ngày
 từ năm 2016 trở về trc hay đi tàu nên dùng TA GT nhiều, sau ko dùng nữa</t>
  </si>
  <si>
    <t>47
 đầu A2, nói bồi rất nặng + phát âm quên hết đuôi, bs Sản, đang lv tại 1 bv tư, muốn học TA GT linh hoạt để update bản thân vì hồi trẻ chưa học tốt và ko có thời gian học, dành dc 30p học/ngày</t>
  </si>
  <si>
    <t>B1, phó giám đốc của 1 công ty BDS du lịch dịch vụ, muốn học TA GT linh hoạt để pv cv
 KHÔNG UP</t>
  </si>
  <si>
    <t>```json
{
  "Occupational Group": "Real Estate",
  "Position": "Director &amp; C-level/Executive",
  "Learning Purpose Group": "Study for the current"
}
```</t>
  </si>
  <si>
    <t>11
 giữa cuối A1, bác sĩ nhi tại VNVC, muốn học TA GT linh hoạt để nch tự tin vs bệnh nhân nnn + sau này học thạc sĩ, năm ngoái thi TOEIC nhưng ko dùng đến, 6 năm trc học ở 1 vài tt nhưng thấy ko hq, học dc 30p/ngày</t>
  </si>
  <si>
    <t>đầu A1, y tá tại bv Xanh Pôn, cv ko dùng TA, muốn học TA GT thi B1 để ra trường (đang học BV Y Nam Định - cao đẳng liên thông lên đại học), chưa học ở đâu, lười nên học 10p/ngày</t>
  </si>
  <si>
    <t>21
 cuối A1, nói bồi, desinger nhà gỗ, cv dùng TA đọc hiểu và GT rất nhiều vs nnn, muốn học TA GT linh hoạt trong 6th để pv cv + thăng tiến, bận</t>
  </si>
  <si>
    <t>4
 A0, học lại từ đầu, làm tự do ngành đông y cổ truyền, cv dùng tiếng Trung để mua hàng, muốn học TA GT cơ bản để update bản thân, chưa học ở đâu, học được 30p/ngày</t>
  </si>
  <si>
    <t>giữa A1, quản lí cho 1 công ty oto + đào tạo nhân sự công ty + mở riêng 1 cửa hàng mt, rất bận nên chỉ ôn dc tối thứ 357 và sau 21h mới tiện, cv bt ko dùng TA, nhưng t10 cần dùng TA GT để gt vs sếp nnn, chưa học ở đâu</t>
  </si>
  <si>
    <t>A2, kế toán tại 1 khách sạn ở TP HCM, cv ko dùng TA, muốn học TA GT linh hoạt để đi du lịch + làm phiên dịch cho mục sư ở nhà thờ, 10 năm trc học tt</t>
  </si>
  <si>
    <t>A0.5, đang bắt đầu học lại từ đầu và khá quyết tâm, kĩ sư bán quạt công nghiệp, cv chủ yếu dùng đọc hiểu, thỉnh thoảng gt vs sếp nnn, muốn học TA GT cơ bản trong 6th-1 năm để pv cv, chưa học ở đâu</t>
  </si>
  <si>
    <t>cuối A1, bán bảo hiểm oto, cv ko dùng TA, muốn học để update bản thân vì lâu ko học quên + cuối năm chuyển việc, muốn học TA GT linh hoạt và sau này có thể thi chứng chỉ, đã học thử 1 vài app nhưng chưa đi học ở đâu
 LAZY</t>
  </si>
  <si>
    <t>37
 giữa A1, manager tại ngân hàng, cv ko dùng TA, muốn học để update bản thân + tạo động lực cho con, hồi dịch học khóa 4 người onl 1 năm và thấy tiến bộ nhưng sau ko dùng nên quên, đang có con 4t nên hay quấy khó học</t>
  </si>
  <si>
    <t>41
 cuối A1 đầu A2, anh Thuấn 34t, HN, developer, cv dùng đọc hiểu và gt call 30p/ngày vs nnn báo cáo, muốn TA GT linh hoạt 3-6th để pv cv + xem phim nch vs nnn, trc học onl 1 khóa thấy ko tiến bộ nên mua nhiều app tự học, học dc 1h/ngày</t>
  </si>
  <si>
    <t>22
 đầu A1, trợ lí giám đốc đứng trên team leader giải quyết vấn đề của công ty sx giấy bìa carton, cv ko dùng TA GT nhiều, muốn học TA GT linh hoạt để sắp tới có nhiều đối tác nnn lv vs công ty, chưa học ở đâu, ko biết bắt đầu học ntn, học đc 1h/ngày</t>
  </si>
  <si>
    <t>11
 giữa A1, R&amp;D tại phòng nghiên cứu công nghệ sinh học, cv 8 năm nay ko dùng TA GT, chỉ đọc hiểu cơ bản theo form, muốn học TA GT cơ bản để update bản thân nch vs nnn + du lịch, trc học 1 tt, bận và lười nên học 20p/ngày</t>
  </si>
  <si>
    <t>```json
{
  "Occupational Group": "Production/Manufacturing &amp; Supply Chain",
  "Position": "Mid-level/Specialist",
  "Learning Purpose Group": "Study for the future (English does not directly impact job performance, and the goal is more about social interaction)."
}
```</t>
  </si>
  <si>
    <t>6
 A0.5, người Hoài Đức, làm ở xưởng sản xuất phụ kiện quần áo, cv ko dùng TA, muốn học TA GT cơ bản để update bản thân, chưa học ở đâu, học dc 1h/ngày, giờ làm linh hoạt</t>
  </si>
  <si>
    <t>đầu A2, giao dịch viên VCB, cv ko dùng TA, muốn học để update bản thân (xem phim, du lịch,...), từng học ở 1 tt khóa nghe nói và mua nhiều app khác, lười nên học dc 15-30p/ngày</t>
  </si>
  <si>
    <t>35
 giữa cuối A1, HR của 1 công ty sx túi xách, cv ko dùng TA, muốn học TA GT linh hoạt 6th để update bản thân + 1 2 năm nữa chuyển việc, chưa học ở đâu, học dc 30p/ngày</t>
  </si>
  <si>
    <t>đầu A2, kế toán của 1 công ty XD, cv hiện tại ko dùng TA, muốn học TA GT linh hoạt + thi chứng chỉ IELTS 6.0 vì công ty sắp go global với 3 nước yêu cầu nv nói TA tốt để deal vs khách, trc học 3 4th bên Không Gian thấy tiến bộ nên nghỉ, dành được 1 2h học/ngày
 có hỏi về lộ trình sau 6b muốn học thêm vì chưa biết nên học ntn</t>
  </si>
  <si>
    <t>98, đang bán hàng và đăng bài cho tiệm vàng + shop mẹ và bé, cv ko dùng TA, muốn TA GT linh hoạt để trong năm nay đi xin việc ở 1 công ty điện của TQ + muốn học vs con nhỏ 1,5t, mới tạch PV vì TA Kém, chưa học ở đâu, học được 2h/ngày</t>
  </si>
  <si>
    <t>19
 mới về VN, ở Nhật 4 năm làm ở viện dưỡng lão chăm sóc người cao tuổi, bị lẫn tiếng Nhật vs tiếng Anh nên ko nói được gì, đang ở nhà chưa đi làm, muốn học TA GT cơ bản để update bản thân, muốn học thêm tiếng Đức, học được ít nhất 30p/ngày</t>
  </si>
  <si>
    <t>16
 giữa A1, GV mầm non, cv ko dùng TA, muốn học TA GT linh hoạt để chuyển việc sang trường song ngữ, trc học 1 2 tt nhưng bỏ ngang, đang nghỉ việc ở nhà, học được 30p/ngày</t>
  </si>
  <si>
    <t>A2, nghe nói tốt, 2k, developer, muốn học TA GT linh hoạt để gt tự tin diễn đạt ko vòng vo vs khách, học ở nhiều tt nhưng thấy ko hq 
 KHÔNG UP</t>
  </si>
  <si>
    <t>2k1, GV tiểu học + dạy thêm, muốn học TA GT linh hoạt để dạy toán bằng TA Cambridge, đi làm từ 6h30 sáng đến 9h30 tối, chưa học ở đâu
 KHÔNG UP</t>
  </si>
  <si>
    <t>giữa A1, QA ngành may mặc mới nghỉ việc, muốn học TA GT linh hoạt để pv cv sắp tới (2-3th nữa đi làm lại), đang học 1 khóa 2b/tuần về ngành may mặc nhưng thấy ko hq nên hết khóa 20b sẽ dừng</t>
  </si>
  <si>
    <t>đầu A2, nói bồi và phát âm ko tốt, kĩ sư xây dựng công ty nhà nước, dùng TA đọc hiểu mail + gt thuyết trình vs khách hàng nnn 2-3 lần 1 tuần, đã học 1 khóa 1-1 của bạn nhưng ko chăm nên quên
 GIÀU, OTO + CHƠI TENNIS</t>
  </si>
  <si>
    <t>đầu A2, nv mua bán hàng ở 1 công ty sx quần áo trẻ em, cv sd đọc hiểu mail + thỉnh thoảng nch trực tiếp vs sếp người UK, muốn học TA GT linh hoạt để pv cv hiện tại + update bản thân, nch tự tin vs bạn bè nnn, trc học 1 khóa Pre-IELTS nhưng bỏ do bận, học 15-20p/ngày</t>
  </si>
  <si>
    <t>Hưng, 2k4, A0, mất gốc, nghỉ ở nhà để học TA - đi làm cho khách sạn gần nhà ở Hạ Long, chưa học ở đâu</t>
  </si>
  <si>
    <t>Hs lớp 11, muốn học TA GT linh hoạt để sau này thành gv TA, chưa học ở đâu</t>
  </si>
  <si>
    <t>đầu A2 muốn học pt ý vì bí ý, làm CS tại 1 công ty về phần cứng máy tính, cv chủ yếu dùng mail, thỉnh thoảng họp, muốn học TA GT linh hoạt để tự tin dùng trong cv, đặt mục tiêu 6th quyết tâm, chưa học ở đâu
 HỎI NHIỀU VỀ PP HỌC</t>
  </si>
  <si>
    <t>đầu A2, Seller tại FPT telecom được 8 năm rồi, cv chủ yếu dùng TA khi viết mail + 1 tháng họp 1 2 lần vs khách hàng nnn nhưng ám ảnh sợ TA ngại, muốn học TA GT linh hoạt rồi thi IELTS vì muốn có cơ hội thăng tiến, năm ngoái học 1 tt, 8 th rồi ko học lại, ôn được sau 17h30</t>
  </si>
  <si>
    <t>anh Phương 41t, làm trang trại tại nhà + lái xe phục vụ các hđ gia đình + trang trí đám cưới, đã học xong khóa A1 A2 ở tt nhưng bận nên nghỉ ko học tiếp + muốn tìm gv bản xứ để học IELTS luôn để thi 6.0 sang Úc
 KHÔNG UP
 LƯỜI</t>
  </si>
  <si>
    <t>11
 giữa cuối A1, bồi, 46t, kĩ sư tại đường sắt VN, cv đọc tài liệu nhưng dùng công cụ, thỉnh thoảng đi công tác nc ngoài có phiên dịch nhưng muốn nch tự tin để chủ động, 10 năm trc học 1 tt, học được 30p/ngày</t>
  </si>
  <si>
    <t>0961212003
 giữa cuối A1, 2k1, trc học luật kinh tế, đang làm nv luật về hôn nhân dân sự li hôn, cv chỉ dùng đọc hiểu, muốn học TA GT linh hoạt để chuyển việc về luật kinh doanh + thi TOEIC 4 kĩ năng lên 800 trong năm nay, chưa học ở đâu</t>
  </si>
  <si>
    <t>giữa A1, gv dạy kĩ năng sống, cv ko dùng TA, muốn học TA GT linh hoạt để sd TA dạy cho hv ĐNA trong tl, chưa học ở đâu, cv hay họp đột xuất, học dc 5-10p</t>
  </si>
  <si>
    <t>14
 giữa cuối A1, banker mảng tín dụng, cv ko dùng TA, muốn học TA GT linh hoạt trong 1 năm để chuyển sang mảng khác dùng TA có cơ hội pt hơn + update bản thân dùng trong cs, hồi đh có học 1 lớp nhưng bỏ ngang, học dc 30p/ngày</t>
  </si>
  <si>
    <t>đầu A2, nói bồi + phát âm, kế toán tại 1 công ty bán tour, cv sd đọc hiểu và gt vs sếp nnn, muốn học TA GT linh hoạt ASAP 1 2th nữa để tự tin sd trong cv hiệu quả call ko cần nt, chưa học ở đâu</t>
  </si>
  <si>
    <t>60t, lv tại 1 công ty kho vận về dược, cv ko dùng TA, muốn học TA GT cơ bản để tăng cường trí nhớ + đi du lịch nc ngoài, chưa học ở đâu, học được vào các tối</t>
  </si>
  <si>
    <t>policewoman, làm việc ở cục kiểm soát, trước đây lv vs khách trong nước, mới chuyển sang bên lv vs khách nước ngoài, muốn học TA GT linh hoạt để pv cv</t>
  </si>
  <si>
    <t>giữa A1, hỏi nhiều, kĩ sư xây dựng, cv ko dùng TA, muốn học TA GT linh hoạt để chuyển việc trong thời gian tới, đang tìm việc rồi, 5 năm trc học 1 tt nhưng thấy ko hq, học dc 1h/ngày
 HỎI BAO LÂU LÊN DC MỨC LINH HOẠT</t>
  </si>
  <si>
    <t>```json
{
  "Occupational Group": "Design &amp; Architecture",
  "Position": "Senior (&gt;5 years)",
  "Learning Purpose Group": "Study for the future (English is not used often in the job and only slows down progress slightly)"
}
```</t>
  </si>
  <si>
    <t>đầu A2, nói tiếng Nhật ok, kĩ sư IT lv tại Nhật, muốn học TA GT linh hoạt để năm sau về VN tìm việc mới, chưa học ở đâu</t>
  </si>
  <si>
    <t>A0.5, toàn trl bằng TV, y tá, cv ko dùng TA, muốn học TA GT linh hoạt trong 6th để update bản thân, chưa học ở đâu, học dc 30p/ngày</t>
  </si>
  <si>
    <t>17
 đầu A2, banker tại Vietin bank, cv ko dùng TA, muốn học TA GT linh hoạt để cuối năm đi du học Phần Lan, 20 năm ko dùng TA nhưng 4th nay học Native X thấy tiến bộ (sắp hết khóa), học dc 1h/ngày</t>
  </si>
  <si>
    <t>đầu A1, 43t, phát âm + ngữ phép kém, businessman của 1 công ty năng lượng mặt trời (tìm đối tác bán hàng + làm trong nhà máy), cv yc TA GT khi lv vs các nhà đầu tư nnn nhưng ko muốn phụ thuộc vào phiên dịch vì dịch ko sát nghĩa, đang học văn bằng 2, học được 30p/ngày</t>
  </si>
  <si>
    <t>giữa A1,nói bồi nặng + phát âm sai nhiều khó nghe, chủ của 1 bên cung cấp phân bón cho 2 công ty khác, muốn học TA GT linh hoạt để gt tự tin vs các nhà phân phối đến chào hàng + sang nn du lịch thăm em, trc học ở Không Gian 1 2 năm thấy tiến bộ nhưng đi làm ko dùng nên quên</t>
  </si>
  <si>
    <t>```json
{
  "Occupational Group": "Agriculture",
  "Position": "Manager/Head",
  "Learning Purpose Group": "Study for the future (English is not used often in the job and only slows down progress slightly)."
}
```</t>
  </si>
  <si>
    <t>đầu A1, bán cà phê ở Bà Rịa + bán mỹ phẩm túi xách online, cv ko dùng TA, muốn học TA GT linh hoạt để 2 năm nữa sang Mỹ định cư, rảnh các buổi chiều, chưa học ở đâu</t>
  </si>
  <si>
    <t>12
 đầu A2, nhưng nói bồi nặng và phát âm chưa tốt, trưởng phòng R&amp;D công ty máy nóng lạnh Ariston, muốn học TA GT linh hoạt trong 6th để sd TA liên phòng ban + meeting vs người Ý + thi TOEIC 700, đang học 2 khóa TOEIC &amp; GT tối T2 5 nên khóa GT thấy sinh viên ít từ vựng và học ko phù hợp, học dc 30p/ngày
 QUAN TÂM KHÓA 1-1</t>
  </si>
  <si>
    <t>28
 đầu A2, back-end engineer tại Panasonic, cv dùng viết mail và gt TA ít nhưng muốn tự tin hơn ở mức linh hoạt, trc học 1 khóa off về ngữ pháp nhưng ko thấy tiến bộ, học dc 15p/ngày</t>
  </si>
  <si>
    <t>20
 giữa cuối A1, gv dạy Toán cấp 3, muốn học TA GT linh hoạt để update bản thân, đi du lịch + thi thạc sĩ + có thể pv cv tương lai, hồi SV học nhưng bận và học ko hq, học được 15-20p/ngày</t>
  </si>
  <si>
    <t>20
 đầu A2, doanh nhân lv tại công ty mỹ phẩm HQ, hiện tại chỉ dùng đọc hiểu, muốn học TA GT linh hoạt 3th để đi công tác + tìm nhà phân phối nnn + đi du lịch, đang học khóa 1-1 offline 2th/1 năm, học dc 1h/ngày</t>
  </si>
  <si>
    <t>18
 giữa A1, officer tại 1 công ty kinh doanh thịt bò, cv ko dùng TA, muốn học TA GT linh hoạt để làm giáo viên TA, đang học hệ từ xa sư phạm Anh, chưa học ở đâu, học dc 2h/ngày
 MÔNG LUNG KO BIẾT NÊN HỌC TỪ ĐÂU VÀ THEO DÕI TIẾN BỘ NTN</t>
  </si>
  <si>
    <t>12
 giữa cuối A1, rối khi ht câu, giảng viên kế toán tại ĐH Đồng Nai, cv chỉ dùng đọc hiểu nghiên cứu, muốn học TA GT linh hoạt lên B1 để tháng 1 thi theo yc của trường + thuyết trình khi tham gia semina vs nnn, chưa học ở đâu, có 2 con nhỏ nên khá bận, học dc 30p/ngày</t>
  </si>
  <si>
    <t>15
 cuối A1, kĩ sư phần mềm, sd đọc hiểu và 1 tuần meeting vs khách 1 lần nhưng nói được vì lq chuyên ngành, muốn học TA GT linh hoạt để có cơ hội thăng tiến, chưa học ở đâu, đang học Elsa, học được 30p/ngày</t>
  </si>
  <si>
    <t>9
 giữa A1, manager tại 1 công ty sx kim loại, cv dùng đọc hiểu vb nhưng dùng công cụ, học TA GT linh hoạt để gt vs khách nnn ko cần phiên dịch + có cơ hội thăng tiến + pv cv tương lai, học được 2h/ngày</t>
  </si>
  <si>
    <t>B1, kĩ sư IT 
 KHÔNG UP</t>
  </si>
  <si>
    <t>29
 đầu A2, kinh doanh shop váy onl trên fb, trc làm Marketer, cv ko dùng TA, muốn học TA GT linh hoạt để update bản thân/du lịch/ dạy con/ rất thích học, trc học Elsa nhưng chỉ luyện phát âm nên sau 1 năm bỏ</t>
  </si>
  <si>
    <t>16
 giữa cuối A1, bs nội khoa, cv ko dùng TA GT mà chỉ đọc tài liệu, muốn học TA GT linh hoạt để update bản thân, bận nên cố gắng học dc 30p/ngày</t>
  </si>
  <si>
    <t>26
 Nghe nói tốt
 KHÔNG UP</t>
  </si>
  <si>
    <t>43
 đầu A2, diễn đạt dài dòng + phát âm chưa tốt, giảng viên Luật kinh doanh tại Thương Mại Uni, cv ko dùng TA GT, muốn học TA GT linh hoạt để dạy chương trình CLC + đi học nước ngoài hoặc công tác, chưa học ở đâu, học dc 2h/ngày</t>
  </si>
  <si>
    <t>16
 giữa A1, businessman ở công ty hóa chất công nghiệp, sd TA viết mail nhưng có công cụ + gt đơn giản vs khách nnn, muốn học TA Linh hoạt để gt tự tin vs khách + gt vs con, đã học tt và gv nnn 1-1 nhưng bận nên bỏ
 ĐI OTO, THÍCH ĐÁNH TENNIS VÀ GOLF</t>
  </si>
  <si>
    <t>10
 cuối A1, nội trợ, chồng người TQ, trc đây làm nv xuất nhập khẩu 9 năm nhưng chỉ dùng đọc hiểu, 3 năm tới muốn sang TQ định cư cùng chồng, đang học tiếng TQ mỗi ngày để dạy con, chưa học ở đâu</t>
  </si>
  <si>
    <t>9
 2k, đầu A1, nhân viên kho vận bên công ty lắp đặt thiết bị PCCC, cv 1 năm qua dùng viết mail công văn có sd gg dịch, sắp tới chuyển sang bộ phận MKT cần gt vs nnn nên muốn học TA GT linh hoạt để pv cv + chuyển việc trong tl, chưa học ở đâu, học dc 1h/ngày
 MUỐN TÌM KHÓA HỌC NHƯNG KO BIẾT HỌC Ở ĐÂU</t>
  </si>
  <si>
    <t>15
 cuối A1, quản lí kĩ thuật của 1 công ty nội thất, chỉ dùng đọc hiểu ít GT, muốn học TA GT linh hoạt để thăng tiến lên quản lí sản xuất - đi gt vs đại diện nnn, học được 2h/ngày</t>
  </si>
  <si>
    <t>goal: phát âm, có từ vựng
 năm 2</t>
  </si>
  <si>
    <t>18/12 knm1
 16/12 knm1</t>
  </si>
  <si>
    <t>chưa thống nhất đc. lịch test, trình độ A2, làm techcombank, làm Be, làm quản lí, , a phải sử dụng hằng ngày , anh muốn giao tiếp đc linh hoạt , 3 tới 6 tháng nữa đạt đc, lâu lắm rồi ko học, a thấy cho a đc 1 số mẫu câu 
 16/12 knm2
 15/12 knm1</t>
  </si>
  <si>
    <t>15/12 đg bận gọi lại sau</t>
  </si>
  <si>
    <t>trình độ A1, nghe hiểu khó, phát âm chưa chuẩn, sau khi học xong đại học giao tiếp đc mức linh hoạt, chưa đi học ở đâu bao giờ, có đi làm thêm hơi bận
 16/12 knm2
 15/12 knm1</t>
  </si>
  <si>
    <t>18/12 knm1</t>
  </si>
  <si>
    <t>, trình độ A2, nghe hiểu tốt, nói cơ bản, yếu phát âm , muốn giao tiếp đc với khách hàng, trao đổi thương lượng, học viên tự hỏi chương trình 1:1
 18/12 lh, chưa biết lịch trc đc có gì check lại</t>
  </si>
  <si>
    <t>, trình độ A1, nghe hiểu tốt, nói bồi, phát âm kém, hiện tại có sếp người Hàn thìnht hoảng trao đổi cv, muốn giao tiếp cơ bản, muốn đc chỉnhphát âm cho buổi học, ko cải thiện ko vấn đề gì
 18/12 knm1</t>
  </si>
  <si>
    <t>16/12 gọi lại sau</t>
  </si>
  <si>
    <t>care để up TOCO</t>
  </si>
  <si>
    <t>19/12 knm1</t>
  </si>
  <si>
    <t>22/12 knm1</t>
  </si>
  <si>
    <t>25/12 knm2
 22/12 knm1</t>
  </si>
  <si>
    <t>25/12 knm3
 22/12 knm2
 20/12 knm1</t>
  </si>
  <si>
    <t>25/12 knm2
 20/12 knm1</t>
  </si>
  <si>
    <t>4/4 knm3
 25/12 knm2
 22/12 knm1</t>
  </si>
  <si>
    <t>4/1 knm1</t>
  </si>
  <si>
    <t>, trình độ giữa A2, học để giao tiếp với con, thỉnh thoảng giao tiếp cới đói tác , muốn được cải thiện về phản xạ nói
 7/1 knm1</t>
  </si>
  <si>
    <t>7/1 knm2
 5/1 knm1</t>
  </si>
  <si>
    <t>7/1 thuê bao</t>
  </si>
  <si>
    <t>9/1 đg bận gọi lại sau
 7/1 knm1</t>
  </si>
  <si>
    <t>bận nên mỗi ngày chỉ học đc 15 hay 20 phút thôi
 9/1 đg bận gọi lại sau</t>
  </si>
  <si>
    <t>9/1 đg bận gọi lại sau</t>
  </si>
  <si>
    <t>, bận qua tết mới học đc</t>
  </si>
  <si>
    <t>trình độ đầu A2, phát âm ổn, điển đạt kéo dài ý chưa đc nhiều, có đi học cô giáo trực tiếp ở ngoài</t>
  </si>
  <si>
    <t>13/1 knm1</t>
  </si>
  <si>
    <t>9/2 knm2
 6/2 knm1
 2/2 đg bận gọi lại sau</t>
  </si>
  <si>
    <t>2/2 knm1</t>
  </si>
  <si>
    <t>9/2 knm1</t>
  </si>
  <si>
    <t>, bận chưa học đc luôn, 2 tuần nữa mới học đc
 2/2 knm1</t>
  </si>
  <si>
    <t>3/2 knm1</t>
  </si>
  <si>
    <t>sinh viên năm 2</t>
  </si>
  <si>
    <t>trình độ A2, phát âm âm đuôi còn yếu, diễn đạt ý khá ổn, làm IT, muốn chuyển việc làm backend, muốn trong năm nay cải thiện đc, giao tiếp linh hoạt</t>
  </si>
  <si>
    <t>6/2 mua cho người khác học dgd xin số</t>
  </si>
  <si>
    <t>học viên ko có nhu cầu học toco do vợ sắp sinh
 8/2 trình độ đầu A2, phát âm chưa tốt, đg làm resort ở Phúc quốc muốn học để phát triển cv, mới làm đc mấy tháng
 6/2 knm, zl 0962808181</t>
  </si>
  <si>
    <t>, trình độ A1, trả lời cụt , phát âm kém, hiện tại làm về kĩ thuật,, học để dùng cho cv, muốn học đc giao tiếp linh hoạt, 
 6/2 knm1</t>
  </si>
  <si>
    <t>, dgd bận chưa biết ôn đc lịch nào</t>
  </si>
  <si>
    <t>7/2 đg bận gọi lại sau</t>
  </si>
  <si>
    <t>đg bận nên chưa đặt lịch buổi 1</t>
  </si>
  <si>
    <t>0342294177, học viên học lớp 11</t>
  </si>
  <si>
    <t>10/2 cho số kết nối zalo 
 9/2 knm1</t>
  </si>
  <si>
    <t>15/2 knm3
 13/2 knm2
 10/2 knm1</t>
  </si>
  <si>
    <t>10/2 knm1</t>
  </si>
  <si>
    <t>13/2 knm1</t>
  </si>
  <si>
    <t>liên hệ bố học 0916182608</t>
  </si>
  <si>
    <t>, mua cho con học lớp 3</t>
  </si>
  <si>
    <t>15/2 knm1</t>
  </si>
  <si>
    <t>trình độ A1, học lớp 4</t>
  </si>
  <si>
    <t>10/3 chưa thống nhất đc lịch học</t>
  </si>
  <si>
    <t>27/2 knm1</t>
  </si>
  <si>
    <t>16/3 đg bận họp gọi lại sau</t>
  </si>
  <si>
    <t>hoc tiếng anh gia tiếp rồi , đg chuyển việc có đi phỏng vấn rồi 
 27/2 trình odọ A2, nghe tốt, phát âm chưa chuâne lắm</t>
  </si>
  <si>
    <t>7/3 knm2
 28/2 knm1
 24/2 ko có nhà gọi lại sau</t>
  </si>
  <si>
    <t>28/2 đg bận gọi lại</t>
  </si>
  <si>
    <t>1/3 knm1</t>
  </si>
  <si>
    <t>trình độ giữa A2, làm quản lí cấp cao ở 1 cty</t>
  </si>
  <si>
    <t>```json
{
  "Occupational Group": "No clear",
  "Position": "Senior",
  "Learning Purpose Group": "No clear"
}
```</t>
  </si>
  <si>
    <t>2/3 thuê bao</t>
  </si>
  <si>
    <t>3/3 knm1</t>
  </si>
  <si>
    <t>24/3 thuê bao
 18/3 thuê bao</t>
  </si>
  <si>
    <t>18/3 knm1</t>
  </si>
  <si>
    <t>, làm dev, học để cv tốt hơn, 6 tháng đạt đc , giao tiếp hơn cơ bản 1 tí, ko đạt đc ko ảnh hưởng gì
 21/3 thuê bao 2
 16/3 thuê bao</t>
  </si>
  <si>
    <t>trình độ đầu B1 =))), dgd làm ở sân bay, kiểm tra hàng hóa, muốn đạt đc càng sớm càng tốt</t>
  </si>
  <si>
    <t>6/3 đg bận liên hệ sau</t>
  </si>
  <si>
    <t>trình độ đầu A2, lâu lâu a có cuộc họp với mail với Đài Loan , làm quản lí
 trc a đi học topica, học tiến bộ nhanh nhất có thể, làm kĩ sư cơ khí</t>
  </si>
  <si>
    <t>trình độ cuối A1, phát âm chưa tốt, đg làm tester</t>
  </si>
  <si>
    <t>16/3 knm1</t>
  </si>
  <si>
    <t>trình độ đầu b1 , phát âm chưa tốt , hiện tại giao tiếp của mình cũng ok rồi , mìnhc hỉ cần hướng dẫn mình phát âm thôi , đg làm kĩ sư 
 9/3 knm1</t>
  </si>
  <si>
    <t>trình độ cuối A1, phản xạ chậm , đg làm logistic, làm supervisor, học để dạy con, muốn cải thiện phục vụ cv
 16/3 knm3
 15/3 knm2
 9/3 knm1</t>
  </si>
  <si>
    <t>làm CEO về công nghệ , học để đàm phán , anh ucnxg đi học nhiều nơi , muốn 6 tháng tới có thể giao tiếp đc linh hoạt , ko đạt đc thì a đã cố gắng hết sức</t>
  </si>
  <si>
    <t>21 tuổi đg làm phục vụ tại nhà hàng , trình độ A1, phát âm kém, nghe hiểu kém, đg học ielts tại việt Mỹ hơn 7 triệu
 10/3 knm1</t>
  </si>
  <si>
    <t>,làm kĩ sư cơ khí , chưa đi học ở đâu 6 tháng , ko ảnh hưởng gì</t>
  </si>
  <si>
    <t>, trình độ cuối A1, thường hay viết mail , giao tiếp cơ bản , 1 năm , chỉ học ở trường cho qua , hướng dân xcác chủ đề học</t>
  </si>
  <si>
    <t>7/4 knm2
 6/4 knm1</t>
  </si>
  <si>
    <t>, trình độ đầu A2, sv năm cuối ngôn ngữ anh , muốn học làm cô giáo , và muốn đi phỏng vấn , chưa đi học ở đâu</t>
  </si>
  <si>
    <t>trình độ đầu A1 . nói sai ngữ pháp, phát âm chưa tốt , học vi thấy quên trc học ngôn ngữ anh 
 7/4 đg bận 
 6/4 đg đi thực tập có gì gọi lại sau</t>
  </si>
  <si>
    <t>, trình độ đầu A2, làm quản lí, cv ko dùng nhiều , n mình muốn học để cải thiện , kĩ sư điện , muốm đc linh hoạt , 6 tháng nữa</t>
  </si>
  <si>
    <t>trình độ A1, muốn học giao tiếp cơ bản, 3 tháng nữa đạt đc, có đi học n cách giảng ko ok lắm, chị muốn e bổ sung từ vựng trong công việc , chị đg làm về nhân sự, cần có môi trươừng</t>
  </si>
  <si>
    <t>làm CEO công ty kiến truc sđi 5 nước và gân fhêtt Vn , muốm học để đi du lịch và giao tiếp, sau 1 năm tới giao tiếp cơ bản 
 14/3 knm1</t>
  </si>
  <si>
    <t>```json
{
  "Occupational Group": "Design &amp; Architecture",
  "Position": "Director &amp; C-level/Executive",
  "Learning Purpose Group": "Study for the future (English does not directly impact job performance, and the goal is more about social interaction)."
}
```</t>
  </si>
  <si>
    <t>14./3 knm1</t>
  </si>
  <si>
    <t>cho số kêt sbạn zalo</t>
  </si>
  <si>
    <t>16/3 thuê bao</t>
  </si>
  <si>
    <t>lam kĩ sư điện tử phòng chays chưa cháy , ko sử dụng tiếng anh, ko dùng gì tiếng anh , trình độ đầu A2, nói vớ vẩn cấu trúc , tỏ ra giỏi lắm , giao tiếp trơiư chảy, ko ảnh hưởng gì</t>
  </si>
  <si>
    <t>trình độ A1 , muốn 3 tháng nữa có thể giao tiếp cơ bản , đg làm quản lí marketing, 1 năm linh hoạt , có đi học trung tâm , 1 tiếng 1 ngày</t>
  </si>
  <si>
    <t>trình độ A1, phát âm chưa tốt , muốn học tiếng anh maybe để chuyển việc , xưa có đi học ở trung tâm , học 9 tháng ở trung tâm , học mấy bài thấy nhớ lâu, em muốn đạt đc mức linh hoạt, 6 tháng nữa đạt đc , chị hướng dẫn e cần làm gì</t>
  </si>
  <si>
    <t>trình độ A1 , làm ở samsung , giao tiếp linh hoạt , 6 tháng , nguy cơ rất lớn làm quản lí, 1 ngày dành đc 1 tiếng 
 12/4 knm3
 10/4 knm2
 6.4 knm1</t>
  </si>
  <si>
    <t>trình độ A1, muốn đọc hiểu thôi mục đích ko phải mua app giao tiếp
 3/4 knm1</t>
  </si>
  <si>
    <t>trình độ cuối A1, đg làm supervisor ở samsung, sắp tới muốn học thạc sỹ luật , có học tiếng anh giao tiếp , đi học trung tâm , học lớp trung cấp đi học ielts chán ko học nữa, anh muốn e sửa phát âm cho anh, phản xạ nhanh hơn, cứ học thôi, đi 4 nước ngoài</t>
  </si>
  <si>
    <t>làm dev fullstack, trình độ cuối A1, học tiếng anh phục vụ cho công việc</t>
  </si>
  <si>
    <t>trình độ A1, con học</t>
  </si>
  <si>
    <t>trình độ A1, giới thiệu tuổi sai , mình muốn học để xin việc khác, giao tiếp cơ bản , 6 tháng nữa, chưa đi học bao giờ , ngày xưa học lâu rồi , phát âm chị thấy khó</t>
  </si>
  <si>
    <t>, trình độ A1, nghe hiểu kém, ít từ vựng, muốn giao tiếp cơ bản hằng ngày , 6 tháng , ko ảnh hưởng gì, dạy thêm ở nhà, học do thích, dạy con</t>
  </si>
  <si>
    <t>trình độ đầu A2 , làm social media, làm quản lí , làm giám đốc kĩ thuật, muốn muốn giao tiếp linh hoạt</t>
  </si>
  <si>
    <t>đg bận gọi lại sau
 11/4 knm
 4/4 ko mua nha, gọi lại thuê bao</t>
  </si>
  <si>
    <t>10/4 knm2
 7/4 knm1</t>
  </si>
  <si>
    <t>trình độ A1 , giao tiếp cơ bản , 6 tháng nữa đạt đc , chuẩn bị thi B1 để năm 4 ra trường , phát âm chưa chuẩn 
 6/4 knm1</t>
  </si>
  <si>
    <t>con học</t>
  </si>
  <si>
    <t>trình độ cuối A1, đg làm quản lí ở samsung, muốn học thi opik , công việc cũng cần 1 chút , chưa đi học ở đâu bao h, trc học online 1 khóa , khá lâu rồi , muốn nói đc cần nhiều càng tốt 
 6/4 knm3
 5/4 knm2
 4/4 knm1</t>
  </si>
  <si>
    <t>5/4 chưaq hẹn dc lịch ôn, 0906166994 số zalo</t>
  </si>
  <si>
    <t>cho số kết nối zalo, học văn hóa chuyên thông sv năm 2, muốn học mở rộng kiến thức, chưa đi học bao giờ , giao tiếp linh hoạt , sau 6 thnags đạt đc, A1 
 11/4 knm1</t>
  </si>
  <si>
    <t>13/4 thuê bao 1</t>
  </si>
  <si>
    <t>cho số zalo kết nối, tháng 10 tới 11 năm nay thi ielts, muốn 6 chấm tới 6,5, trình độ A1</t>
  </si>
  <si>
    <t>trình độ A1, đg làm nội trợ , muốn học vì có thơid gian rảnh học cho biết , giao tiếp cơ bản 1 năm tới</t>
  </si>
  <si>
    <t>17/4 knm1</t>
  </si>
  <si>
    <t>3 tới 4 ngày nữa mới cần hỗ trợ</t>
  </si>
  <si>
    <t>0763521531 đg làm tài xế, trình độ A1, sếp là người Nhật , muốn học giao tiếp công việc hiện tại, muốn thay đổi cv , muốn giao tiếp linh hoạt, cố gắng 1 năm , ko ảnh hưởng gì</t>
  </si>
  <si>
    <t>nhà sư , trình độ cuối A1 , muốn học để đọc sách tiếng anh trong phật giáo , muốn giao tiếp linh hoạt., càng nhanh càng tốt 
 17/4 knm1</t>
  </si>
  <si>
    <t>21/4 knm3
 20/4 knm2
 17/4 knm1</t>
  </si>
  <si>
    <t>12/4 knm1</t>
  </si>
  <si>
    <t>19/4 knm1</t>
  </si>
  <si>
    <t>, chị hay đi làm về 8 h tối
 7/4 knm
 6/4 đg bận chưa đặt đc lịch</t>
  </si>
  <si>
    <t>sinh viên năm 2, quê nam định, học điều dưỡng , muốn học thi chứng chỉ , muốn đtạ đc B2, 2 năm nữa đtạ đc, ko có thì ko ra đc trường , giao tiếp cơ bản, trình độ A0 ko biết nói gì, e phát âm ko chuẩn
 10/4 knm2
 7/4 knm1</t>
  </si>
  <si>
    <t>0944809992 số zalo</t>
  </si>
  <si>
    <t>trình độ A1 , làm bác sĩ da liễu , muốn giao tiếp linh hoạt , 1 năm nữa đtạ đc, muốn đc chỉnh sửa phát âm , muốn đc cải thiện phản xạ
 4/4 knm1</t>
  </si>
  <si>
    <t>19/4 knm2
 17/4 knm1, gọi n nghe ko đc</t>
  </si>
  <si>
    <t>đg làm quản lí ở samsung, 6 tháng tới phải cải thiện kĩ năng nói muốn giao tiếp đc , chỉnh sửa cho anh phát âm , lâu lắm ko đi học ở đâu, trình độ A1
 5/4 knm1</t>
  </si>
  <si>
    <t>Nguyễn Tuyết0945027869</t>
  </si>
  <si>
    <t>đg làm kế toán ở cục quản lí vốn, muốn học tiếng anh để thay đổi công việc , mức linh hoạt , 6 tháng sau , co ảnh hưởng , chưa đi học ở đâu, chị muốn cách học từ cho hiệu quả , trình độ A1 , lúc test đg đi tập gym trông có tiền</t>
  </si>
  <si>
    <t>trình độ đầu A2, muốn giao tiếp ciư bản ko thường xuyên sử dụng, 1 ngày chỉ dành đc 15 phút thôi, đg làm quản lí sale về cty điện , 6 thanhgs nữa giao tiếp đc linh hoạt 3 khóa mất dưới 10 triệu ,</t>
  </si>
  <si>
    <t>, sinh viên viên năm nhất , đg học công nghiệp, học ngôn ngữ anh , trình độ A1, chưa đi học giao tiếp , muốn giao tiếp linh hoạt 
 20/4 knm2
 17/4 knm1</t>
  </si>
  <si>
    <t>17/4 đg đi xe gọi lại sau</t>
  </si>
  <si>
    <t>trình độ cuối A1, chủ yếu nói bồi , đg làm lĩnh vực tài chính , muốn học tiếng anh để nâng cao trình độ , muốn giao tiếp linh hoạt càng nhanh càng tốt
 6/4 knm1</t>
  </si>
  <si>
    <t>trình độ A1 , 23 tuổi , học để phát triển bản thân
 17/4 knm2
 14/4 knm1</t>
  </si>
  <si>
    <t>mua cho con con đi học thêm nhiều</t>
  </si>
  <si>
    <t>12/4 knm2
 8/4 knm1</t>
  </si>
  <si>
    <t>zalo Thanh Thuỳ</t>
  </si>
  <si>
    <t>, trình độ A1, làm kế toán, muốn giao tiếp cơ bản , ko muốn học áp lực , sau khi test xong buổi 1 hỏi học bao nhiêu phút nhắn 30 phút từ chối học</t>
  </si>
  <si>
    <t>đg làm logistic ko dùng mấy tiếng anh làm leader , làm nhân viên mụct ieeu phát triển bản thân A1, giao tiếp cơ bản , 1 năm cũng đc ko sao cả</t>
  </si>
  <si>
    <t>, làm kiến truc sư, mới nghỉ việc , muốn học để làm trong môi trường có tiếng anh, học rất nhiều trung tâm rồi , trình độ A1, học chưa có mục tiêu,</t>
  </si>
  <si>
    <t>cho số kết nối zalo T5Đinh Hoàng0944452268, đg làm tự do, muốn học để thay đổi công việc , muốn học để thay đổi công việc , trình độ A1,</t>
  </si>
  <si>
    <t>, làm dược sĩ tại hiệu thuốc, trình độ cuối A1, mục tiêu chị muốn học để làm lễ tân ở ngoài , muốn giao tiếp cơ bản trước , tầm tháng 8 đạt đc vì chị đi nước ngoài du lịch , ko đạt đc có ảnh hưởng</t>
  </si>
  <si>
    <t>đg làm kế toán công ty thương mại, trình độ cuối A1, chị học cho vui thôi, định thi toeic, ko biết nữa</t>
  </si>
  <si>
    <t>trình độ cuối A1, đg làm kĩ sư, đg là supervisor, y tế, 1 tuần 2 , 3 lần, học ko tiến bộ , trc có đi học , muốn linh hoạt, 6 tháng nữa, có ảnh hưởng</t>
  </si>
  <si>
    <t>```json
{
  "Occupational Group": "Health &amp; Healthcare",
  "Position": "Manager/Head",
  "Learning Purpose Group": "Study for the current"
}
```</t>
  </si>
  <si>
    <t>làm tester , muốn giao tiếp đc linh hoạt , trình độ đầu A2
 13/4 chưa xêp đc lịch</t>
  </si>
  <si>
    <t>14/4 knm1</t>
  </si>
  <si>
    <t>45 tuổi làm kĩ sư xây dựng làm chủ , in HCM city, trình đô cuối A1, 30 phút , mục tiêu học vì thích nói tiếng anh , chưa đi học ở đâu ạ , biết tiếng nga và tieng pháp , muốn giao tiếp đc linh hoạt</t>
  </si>
  <si>
    <t>sinh viên năm 2 đg làm lead sale team , làm full time, đi học ở trường buổi tối, đg học ielts trung tâm buổi tối, ít đc nói trình độ A1, giao tiếp linh hoạt, muốn 3 tháng tới , ko đạt đc e sẽ bị ảnh hưởng công việc nhiều</t>
  </si>
  <si>
    <t>```json
{
  "Occupational Group": "Sales",
  "Position": "Student",
  "Learning Purpose Group": "Study for the current"
}
```</t>
  </si>
  <si>
    <t>trình độ A1 , kĩ thuật viên ở phòng thí nghiệm, muốn giao tiếp trình độ cơ bản, sau 2 tháng nữa, ảnh hưởng nhiều , chưa đi học ở đâu bao giờ,</t>
  </si>
  <si>
    <t>, đg làm manual test sắp nhận việc mới vào thứ 4 tuần tới , trình độ đầu A2 , trình độ mong muốn linh hoạt , 5 6 tháng , chị vẫn làm cho cty việt nam thôi</t>
  </si>
  <si>
    <t>, 20 tuổi , đg học đại học nông lâm , sv năm 2 , mục tiêu thi toeic , giao linh hoạt , 3 hay 4 tháng nữa, ko ảnh hưởng gì , em chỉ học trên lớp, có đi làm thêm phụ</t>
  </si>
  <si>
    <t>```json
{
  "Occupational Group": "Agriculture",
  "Position": "Student",
  "Learning Purpose Group": "Study for the future (English does not directly impact job performance, and the goal is more about social interaction)."
}
```</t>
  </si>
  <si>
    <t>, trình ođọ A1,làm thợ may, học vì đam mê, lâu rùi ko học , muốn học giao tiếp cơ bản</t>
  </si>
  <si>
    <t>trình độ A1 , 7 tuổi , đi học thêm tiếng anh ,</t>
  </si>
  <si>
    <t>dgd làm dev, dev game, cty ở Hà Nội , trình độ A1, muốn học thêm để phát triển bản thân , học nhiều chỗ lắm rùi , sn 95 , giao tiếp đc linh hoạt , ko đặt thời gian</t>
  </si>
  <si>
    <t>số zalo 0918303053 đg là giám đốc , cty nhỏ có 5 người , làm về thiết bị xăng dầu , muốn học để giao tiếp linh hoạt , trình độ cuối A1, muốn 6 tháng nữa</t>
  </si>
  <si>
    <t>đg ko đi làm ở nhà chỉ học ielts, trình độ 7.0 , ko đạt dc thì cố gắng thôi</t>
  </si>
  <si>
    <t>đg làm tài xế taxi, trình fộ cuối A1, đầu A2, 
 19/5 knm2, sống và làm việc Quảng Bình , ko dùng đến tiếng anh , muốn học để chuẩn bị đi xuất khẩu lao động , đi newzeland , 3 tới 6 tháng, ko ảnh hưởng gì
 15/5 knm1</t>
  </si>
  <si>
    <t>0914706134 làm kĩ sư nông nghiệp , cv ko dùng gì tới tiếng anh , học để phát triển bản thân , trình độ A1</t>
  </si>
  <si>
    <t>muốn học đi du lịch , công việc , dạy con 2 tuổi rưỡi , giám đóc phòng giao dịch, xưa đi học vẹt thôi , giao tiếp linh hoạt , 3 tới 6 tháng , trình độ A1</t>
  </si>
  <si>
    <t>trình độ giữa A1, đg làm nhân viên, cv hiện tại ít dùng ít thôi chỉ sửa dụng mail, mình muốn giao tiếp cơ bản , 6 tháng nữa đạt đc , chưa đi học ở đâu, ko ảnh hưởng gì nếu ko đạt đc mục tiêu</t>
  </si>
  <si>
    <t>```json
{
  "Occupational Group": "No clear",
  "Position": "Junior/Employee (&lt;3 years)",
  "Learning Purpose Group": "Study for the future (English is not used often in the job and only slows down progress slightly)."
}
```</t>
  </si>
  <si>
    <t>trình độ A1 làm nhân viên cho công ty gạch, ko dùng tiếng anh giao tiếp ở cv hiện tại, hiện tại muốn học để dạy con , trc đây chị có mua rất nhiều khóa cho con , chị cứ học thôi tại cũng ko đặt mục tiêu</t>
  </si>
  <si>
    <t>, đg làm nhân viên văn phong cho cty giày , trình độ A1, hiện tại muốn giao tiếp với bên Pháp còn hiện tại chỉ làm cho việt nam, giao tiếp cơ bản , mục tiêu 6 tháng , ko ảnh hưởng , ko học ở đâu</t>
  </si>
  <si>
    <t>32 tuổi , làm công nhân ở khu công nghiệp Bình Dương, kĩ sư set up máy móc, trình độ giữa A1, trao đổi với người Thái người Nhật, ko thường xuyên lắm , 6 tháng giao tiếp cơ bản , ko ảnh hưởng gì , làm việc theo ca , hồi sinh viên có đi học anh ngữ thôi</t>
  </si>
  <si>
    <t>Ko Rop, đg làm sale cả kĩ sư, trình độ A1, , muốn giao tiếp linh hoạt
 17/5 đg bận ko liên hệ đc</t>
  </si>
  <si>
    <t>trình độ A1, đg làm sale manager, phân bón, thuốc trừ thuốc , giao tiếp tương đối nhiều, muốn học dùng cho công việc, muốn giao tiếp mức cơ bản , sợ nhất thời gian , 6 tháng nữa đạt đc,</t>
  </si>
  <si>
    <t>trình độ A1 muốn học để cv mức lương cao , làm cho công ty thương mại n về kĩ thuật , làm về chất lượng sp về nhựa , giao tiếp linh hoạt , năm nay muốn đạt đc , ko ảnh hưởng gì</t>
  </si>
  <si>
    <t>đg làm cho cty sx, trình độ cuối A1 rất bận
 8/5 knm1</t>
  </si>
  <si>
    <t>con học lớp 8 , trình độ A2</t>
  </si>
  <si>
    <t>đg làm giảng viên trg Tôn Đức Thắng , muốn học sử dụng cho công việc , hay phải thuyết trình trong các buổi hội thảo , trình độ đầu A2 , muốn có phản xạ tốt , nói tiếng bồi cũng đc, nói giao tiếp linh hoạt , 6 tháng , ko đtạ đc ko sao
 6/5 đg đi đường</t>
  </si>
  <si>
    <t>đg làm freelancer, 32 tuổi, quê ở Thuận Thành Bắc Ninh, muốn học để nâng cấp bản thân , sau này muốn kinh doanh nên muốn học , trình độ cuối A1</t>
  </si>
  <si>
    <t>40 tuổi , đg làm quản lí , học để nâng cao bản thân, trình độ A1, chưa đi học ở đâu , 6 tháng giao tiếp đc cơ bản , 1 tiếng học mỗi ngày</t>
  </si>
  <si>
    <t>, trình độ cuối A1, đg làm kĩ sư tự do , làm kĩ sư xây dựng , công viêc ko dùng tiếng anh, học để phát triển bản thân , đi học ở langmaster từ 2015 , 6 tháng có thể giao tiếp linh hoạt</t>
  </si>
  <si>
    <t>trình độ đầu A2, đg làm cho công ty bán lẻ , làm công ty thiết bị y tế , làm về sản phẩm , thường xuyên giao tiếp với đối tác người nước ngoài , 1 năm nữa giao tiếp linh hoạt , ko ảnh hướng quá nhiều , chuyên môn chủ yếu đọc dịch</t>
  </si>
  <si>
    <t>đg làm quản lí xây dựng cuối A1 thi thoảng chuyên gia nước ngoài, muốn học để chuyển việc , giao tiếp cơ bản , 6 tháng , ko đtạ đc chẳng sao</t>
  </si>
  <si>
    <t>cho số kết nối zalo Cẩm Linh Phan, đg ở Lâm Đồng, đg làm nhân viên về rau củ , xuất nhập khẩu , chưa giao tiếp trong cv, muốn đổi việc , muốn giao tiếp đc linh hoạt , 6 tháng tới 1 năm , ko ảnh hưởng , chưa đi học ở đâu, trình độ cuối A1</t>
  </si>
  <si>
    <t>zalo 0708121229</t>
  </si>
  <si>
    <t>0947272033, cho số kết nối zalo, dg làm ở pessi, trình độ cuối A1, học để thăng tiến trong công việc, cv chỉ dùng đọc hiểu , trc có đi học bristish coucil, tự học , muốn giao tiếp linh hoạt , 6 tháng tới , ko đật đc ko ảnh hưởng lắm, Hậu Nguyễn</t>
  </si>
  <si>
    <t>muốn học giao tiếp cơ bản để đi Úc, 6 tháng nữa đạt đc , ko ảnh hưởng gì, trình độ đầu A1</t>
  </si>
  <si>
    <t>21 tuổi, học đại học Vinh, học ngành luật, muốn học ra trường để có thu nhập cao, em đi học JNK học 4 tháng , ctrinh 6 tháng đóng 8 triệu , muốn giao tiếp linh hoạt , cứ học thôi , cứ xin chị e là chị e cho , học theo chủ đề</t>
  </si>
  <si>
    <t>đg làm marketing , review bar , pub , có tiếng anh sẽ làm bên nước ngoài , nó chỉ là dự định trong tương lai của e thôi , chưa đi học ở đâu bao h , trình độ đầu A2, trình độ linh hoạt, 6 tháng , 
 17/5 knm1</t>
  </si>
  <si>
    <t>đg làm QC ở cty cơ khí Honda, làm quản lí , trình độ A1, đg muốn học , khách hàng Mỹ, sếp bắt buộc đi học vì lên quản lí yêu cầu , từ lúc ra trg chưa đi học , giao tiếp cơ bản tới tháng 9, sau đó học giao tiếp linh hoạt , ảnh hưởng tới cv, nhiều đấy 
 10/5 knm1</t>
  </si>
  <si>
    <t>48 tuổi , trình độ đầu A2 , chị đg làm sale nội thất , chị hay giao tiếp với khách nước ngoài, chị muốn giao tiếp linh hoạt cải thiện nghe , ko đặt mục tiêu , vì ko đạt đc ko ảnh hưởng gì</t>
  </si>
  <si>
    <t>0987995753 trình độ đầu A1 ko biết nói gì, mục tiêu học để nói chuyện với người nước ngoài , cv có dùng n chỉ đọc thôi , muốn giao tiếp cơ bản , thời gian càng sớm càng tốt , có ảnh hưởng n cũng phải chịu thui, 1 ngày dành đc 30 phút để học , trc cũng đi học mấy lớp ngữ pháp n bỏ ngang vì cv bận , hiện tại ko đi học ở đâu 
 10/5 ko biết học đc ko, T5Redheat0705179898</t>
  </si>
  <si>
    <t>trình độ A2, đg làm quản lí bộ phận chăm sóc khách hàng, , dịch vụ chăm sóc khách hàng , cv ko dùng tiếng anh giao tiếp thường xuyên chủ yếu là report, sếp người Ấn, nếu giao tiếp đc với sếp thì cv tốt hơn, muốn linh hoạt , 6 tháng tới 1 năm , trc chủ yếu tự học , bây h ko đi học ở đâu , thời gian làm việc của e thì ko cố định đc do làm việc theo ca</t>
  </si>
  <si>
    <t>trình độ đầu A1, đg làm quản lí ở cty khí , học để phát triển bản thân, mục tiêu giao tiếp cơ banr, ko ảnh hưởng gì, chưa đi học giao tiếp ở đâu bao giờ</t>
  </si>
  <si>
    <t>đg làm lễ tân ở resort ở Thai Bình, muốn học lên 4.5 ielts 2 năm , ko ảnh hưởng gì, ko đạt đc ko ảnh hưởng gì</t>
  </si>
  <si>
    <t>đg ko đi làm gì, trình độ cuối A1, học ngoại thương, kinh tế quốc tế. nưa xtháng nữa , em muốn hoc để giao tiếp đc á, chưa đi học ở đâu bao giơ , trình độ cuối A1</t>
  </si>
  <si>
    <t>, 37 tuổi , đg ở Hải Phòng, trình độ A1 làm tự do , muốn học để đi du lịch, có thể dạy cho con, học linh hoạt , 5 năm nữa phải nói thật tốt , ko ảnh hưởng gì , chỉ mua mấy app về nhà</t>
  </si>
  <si>
    <t>trình độ đầu A2, đg làm nhân viên kĩ thuật, sống tại Hải Phòng, học để dyạ con và để phát triển bản thân , muốn giao tiếp linh hoạt ,</t>
  </si>
  <si>
    <t>trình độ A1, muốn hoch gai tiếp với đối tác Trung Quốc, muốn 6 tháng đạt đc, muốn giao tiếp cơ bản</t>
  </si>
  <si>
    <t>đg làm ngân hàng làm 5 năm trình độ A1, làm về tín dụng , chưa học bao h, mục tiêu : học để cải thiện thu nhập, giao tiếp với người nc ngoài lưu loát hơn, mong muốn giao tiếp cơ bản , chưa đặt time
 15/5 đg bận ko tiện traod dổi</t>
  </si>
  <si>
    <t>đhg làm dev fullstack , trình độ cuối A1, cty Australia , 2 năm kinh nghiệm, trình độ cơ bản , linh hoạt , 3 tháng nữa đtạ đc , ko ảnh hưởng , trc đây chưa đi học bao h</t>
  </si>
  <si>
    <t>, muốn học để giao tiếp với người nước ngoài , lâu lâu có chở khách, giao tiếp cơ bản , sau 1 năm , ko ảnh hưởng gì vì nó chỉ sở thích thôi , trình độ A1</t>
  </si>
  <si>
    <t>trình độ A1, đg làm dược sĩ, chưa đi học giao tiếp bao h , học để sau này cv có dùng thì dùng ,</t>
  </si>
  <si>
    <t>16/5 mua cho con lớp 7 học</t>
  </si>
  <si>
    <t>trình độ đầu A1, làm tự động hóa, ko dùng tiếng anh , muốn học để chuyển công ty khác , muốn giao tiếp đc linh hoạt 6 tháng, có ảnh hưởng , chưa đi học giao tiếp ở đâu ,</t>
  </si>
  <si>
    <t>cho số kết nối zalo Huy Nguyen, trình độ A1, muốn học nâng cấp bản thân , 6 tháng hay 1 năm muốn giao tiếp cơ bản , chưa đi học bao giờ</t>
  </si>
  <si>
    <t>đg làm kĩ sư khai thác dầu khí , quản lí công trình biển tàu biển, trình độ A1, mình thấy khả năng phát triển ko còn nữa mình cần đổi , tự học nhiều khó khăn , muốn nâng cao vốn từ vựng , 1 năm nửa năm luyện thi ielts, giao tiếp cơ bản, 1 năm nữa đạt đc</t>
  </si>
  <si>
    <t>đg làm xuất nhập khẩu hạt nhựa , làm quản lí , trình độ cuối A1, có dùng tiếng anh qua email rồi , mình muốn học để nâng cao khả năng nghe nói thôi sau này mình có đổi cv chẳng hạn , có đi học tiếng anh giao tiếp rồi n mà bỏ , giao tiếp linh hoạt , 3 tháng , ko đtạ đc ko ảnh hưởng gì</t>
  </si>
  <si>
    <t>trình độ cuối A1 , dành đc 15 phút học mỗi ngày làm battender, quan bar, có nhiều khách nước ngoài , em có học duolingo , muốn giao tiếp linh hoạt , ko đặt mục tiêu 
 16/5 knm1</t>
  </si>
  <si>
    <t>đg học trường đại học bách khoa, đg ở Tây Hồ, sinh viên năm 3 , mục tiêu 3 năm nữa e muốn đi du học, học công nghệ thông tin , muốn giao tiếp đc linh hoạt , trình độ cuối A1
 17/5 knm1</t>
  </si>
  <si>
    <t>người học 0986005591, trình độ A1, muốn học tiếng anh để thêm kiến thức để dạy con , muốn giao tiếp linh hoạt , chưa đặt mục tieu, chưa đi học ở đâu bao giờ , sợ. nhất về phần phát âm, 30 phút 1 ngày
 19/5 thuê bao
 18/5 đg bận gọi lại</t>
  </si>
  <si>
    <t>T5huynh thanh vu0378566365, 40 tuổi , đg làm trong công ty nội thất , làm nhân viên quản lí quản lí chất lượng trình độ A1, muốn học giao tiếp với khách hàng nước ngoài, giao tiếp cơ bản , đối tác người Mỹ và người chấu Âu, trc có đi học ở trung tâm , trc đây học ở topica lớp 5 hay 6 người cũng ko thấy hiệu quả, hiên tại ko đi học ở đâu, hiện tại muốn từ h tới cuối năm muốn đạt đc</t>
  </si>
  <si>
    <t>trình độ cuối A1, đg làm kĩ sư, muốn học dạy con, thay đổi con, muốn giao tiếp linh hoạt , 4 tới 6 tháng, ko đạt đc ko ảnh hưởng gì</t>
  </si>
  <si>
    <t>trình độ đầu A1, chưa biết nói gì hết, chị muốn học tiếng anh giao tiếp để phục vụ cho cv chị đg làm thêm bán hàng mỹ phẩm , hiện tại ko đi học ở đâu , ko có thời gian học , hiện tại 30 phút tới 1 tiếng , muốn lên linh hoạt , ko ảnh hưởng gì , phát âm chị chưa tốt</t>
  </si>
  <si>
    <t>đg làm cty bán , mục tiêu học tiếng anh chuẩn bị trc để sau có dự định chuyển việc, chưa học tiếng anh giao tiếp ở đâu , giao tiếp cơ bản, trình độ A1, đặt mục tiêu 1 ngày học bài 
 17/5 chưa hẹn đc lịch</t>
  </si>
  <si>
    <t>đg là kĩ viên cơ khí , muốn học giao tiếp để đi giao máy khách người nước ngoài khu vực đông nam á, , giao tiếp cơ bản , chưa đi học ở đâu , sau 6 tháng , ko ảnh hưởng gì, trình độ A1</t>
  </si>
  <si>
    <t>trình độ A1 , ko làm gì đg thất nghiệp, muốn học để sau này kết bạn với người nước ngoài , dự định đi học thêm ở nước ngoài , trc đi giao hàng thôi , muốn giao tiếp linh hoạt, sau 3 tháng , ko ảnh hưởng gì , ko đi học ở đâu tự hc</t>
  </si>
  <si>
    <t>trình độ A1, làm fullstack , muốn học tiếng anh để phục vụ cho cv , 6 tháng giao tiếp cơ bản</t>
  </si>
  <si>
    <t>học lướp 9 số zalo0792771985 , mẹ mua cho , tầm 20 tuổi phải nói tiếng anh giỏi 
 14/6 knm1</t>
  </si>
  <si>
    <t>làm supervisor, chưa đi học ở đâu, muốn học để lên chức , muốn cuối năm nay muốn giao tiếp linh hoạt , muốn phải làm , hiện mình rất ít nói vốn từ ko đc nhiều , chưa linh hoạt , trình độ A1
 1/6 knm1</t>
  </si>
  <si>
    <t>zalo Dung Vu, lam ở sân bay , muốn học , cv sử dụng tương đối làm việc email, muốn giao tiếp linh hoạt , 6 tháng nữa muốn đạt đc , ko ảnh hưởng gì, trc đây học cũng lâu lắm rồi , trình độ A1
 25/5 cho số kết nối zalo</t>
  </si>
  <si>
    <t>trình độ cuối A1 , làm công ty vận chuyển hai phỏng , hiện tại thì ít ko sử dụng mây, cư học cải thiện dần dần</t>
  </si>
  <si>
    <t>kĩ sư môi trường trình độ A1 , muốn học để dạy con , công việc dùng ít , là học viên , muốn giao</t>
  </si>
  <si>
    <t>,trình độ A1, 29 tuổi , làm designer, giao tiếp công việc ,cv hiện tại ko dùng chier đọc tài liệu , ko đi học ở đâu , muốn giao tiếp cơ bản trong 3 tháng , ko ảnh hưởng gì,</t>
  </si>
  <si>
    <t>đg bận ko tiện traod dổi, trình độ đầu A2, đg làm nhân viên chăm sóc sức khỏe , mục tiêu muốn thi ielts cv chỉ viết báo cáo, traod dổi email, chị tự học với có người dạy kèm phần speaking , từ h cuối năm muốn nói đc tốt , vì cũng có nhiều time học 
 26/5 đg bận họp, số zalo 0973277330</t>
  </si>
  <si>
    <t>```json
{
  "Occupational Group": "Health &amp; Healthcare",
  "Position": "Junior/Employee (&lt;3 years)",
  "Learning Purpose Group": "Study for the current"
}
```</t>
  </si>
  <si>
    <t>trình độ A1, làm dev, giao tiếp linh hoạt, 1 tới 2 năm nữa, ko ảnh hưởng gì , trc có học đi học khóa toeic đc 730</t>
  </si>
  <si>
    <t>, dev , fullstack , trinh độ cuối , đg học 1 khóa tiếng anh giao tiếp ở cty , công ty mở cho học , mục tiêu muốn đtạ đc lên B2, khoảng 1 năm ,</t>
  </si>
  <si>
    <t>trinh độ A1 , hiện tại thỉnh thoảng mới giao tiếp, ko cần thiết lắm, có giao dịch, hay dùng email, ko đi học bao giờ , muốn giáo tiếp cơ bản trong cv thôi, hiện tại đg làm tư vấn thuế</t>
  </si>
  <si>
    <t>đg sở hữu 1 cty riêng có 4 người , có cty về cung cấp pin đồng hồ , sau này muốn làm sang về sản xuất sang Trung Quốc, muốn giao tiếp đc linh hoạt, trong năm nay muốn học , chưa đi học giao tiếp bao giờ , trình độ A1</t>
  </si>
  <si>
    <t>, trình độ A1, làm giám đốc công ty thực phẩm hơn 20 năm năm sau đi định cư ở Canada, hiện tại có đi học ielts để lấy bằng đi định cư , muốn giao tiếp được linh hoạt , càng nhanh càng tốt 
 26/5 đg bận</t>
  </si>
  <si>
    <t>```json
{
  "Occupational Group": "Production/Manufacturing &amp; Supply Chain",
  "Position": "Director &amp; C-level/Executive",
  "Learning Purpose Group": "Study for the future (English is not used often in the job and only slows down progress slightly)."
}
```</t>
  </si>
  <si>
    <t>đg là giám đốc công cty công nghệ , muốn giao tiếp nói đc tự nhiên thôi , hiện tại muốn giao tiếp linh hoạt , chưa biết đặt bao lâu</t>
  </si>
  <si>
    <t>```json
{
  "Occupational Group": "IT",
  "Position": "Director &amp; C-level/Executive",
  "Learning Purpose Group": "Study for the future (English does not directly impact job performance, and the goal is more about social interaction)."
}
```</t>
  </si>
  <si>
    <t>, trình độ A2, làm sư , muốn giao tiếp linh hoạt ,</t>
  </si>
  <si>
    <t>trình độ A1 , đg học 1 cuốn sách với 1 cô giáo , trình độ A1, muốn học để chuyển việc, muốn học giao tiếp nhiều hơn , về phỏng vân hay công nghệ , mất nhiều chi phí cho khóa kia , muốn linh hoạt sau 2 tháng nữa , ko đtạ đc có gặp vấn đề</t>
  </si>
  <si>
    <t>, làm thiết kế, mục tiêu 3 hay 4 tháng nữa giao tiếp cơ bản ko ảnh hưởng gì, trc kia có học ở ngoài trung tâm chắc 10 năm rồi, hiện tại ko học ở đâu, trình A1</t>
  </si>
  <si>
    <t>đg làm dev, trình độ A1, muốn làm cho nước ngoài , muốn giao tiếp đc cơ bản , 6 tháng tới mong muốn đc , ko ảnh hưởng gì , trc đây thì chưa đi học ở đâu, bây h cũng ko đi học ở đâu</t>
  </si>
  <si>
    <t>trình độ A1 , có cửa hàng bán máy tính , anh có dự định đi nước ngoài , định đi canada, năm sau đi , muốn giáo tiếp linh hoạt , 1 năm nữa đạt đc , ko ảnh hưởng gì , ko đi học ở đâu</t>
  </si>
  <si>
    <t>đg làm dev, họp hàng tuần , thingr thoảng mới cần nói , giao tiếp linh hoạt , 1 năm , ko ảnh hưởng gì , trc có đi học n học để ra trường chứ chưa học để giao tiếp, trình độ A1,</t>
  </si>
  <si>
    <t>```json
{
  "Occupational Group": "IT",
  "Position": "Intern (0-1 year)",
  "Learning Purpose Group": "Study for the future (English does not directly impact job performance, and the goal is more about social interaction)."
}
```</t>
  </si>
  <si>
    <t>, sinh viên năm 3 học 8 tới 9năm , học y đa khoa, , mục tiêu thi CEFR, muốn thi chứng chỉ B1, B2 , muốn 2 năm nữa đạt đc , hiện tại ko đi học ở đâu , cuối A1</t>
  </si>
  <si>
    <t>trình độ A2, đg làm chăm sóc khách hàng , muốn học để chuyển việc , chưa đi học ielts, muốn giao tiếp linh hoạt 6 tháng nữa, ko áp lực ko ảnh hưởng gì</t>
  </si>
  <si>
    <t>đg bận gọi lại sau làm kĩ sư sửa chữa , 42 tuổi , đâuA1 làm ở vinamilk, học giao tiếp đời sống thôi , phát triển bản thân , 1 năm giao tiếp cơ bản , ko đi học ở đâu</t>
  </si>
  <si>
    <t>trình độ A1 , đg làm ở pandoara, đg làm leaader, 30 phut mỗi ngày , công việc hiện tại sếp người Hàn Quốc , mục tiêu linh hoạt , 5 tháng tới 6 tháng , ko ảnh hưởng gì , chưua đi học ở đâu</t>
  </si>
  <si>
    <t>làm dev, làm dự án cho Úc trình độ đầu A2, muốn học để =đi sang nước ngoài du lịch, ko cấp bách</t>
  </si>
  <si>
    <t>trình độ A1, quản lí sale , mục tiêu giao tiếp để phục vụ cv mới học MBA, muốn giao tiếp linh hoạt, 2 tới 3 năm 
 5/6 knm1</t>
  </si>
  <si>
    <t>trình đọ A1, đhg học trường đh quy nhơn, sv năm 2, quản trị kinh doanh , muốn cải thiệnd diễm số , sau này đi xin việc , dlên B1 sau1, 2 năm đạt đc , ko ảnh hưởng gì, hè đi làm thêm</t>
  </si>
  <si>
    <t>trình độ A1, sv năm cuối ,đg học công nghệ sinh học, giao tiếp linh hoạt, ielts 5.0, đg hc ở trung tâm , ko học seaking nhiều , muốn 2 tháng nữa đtạ đc,</t>
  </si>
  <si>
    <t>làm thương vụ xong cả kế toán làm quản lí chứng từ, học để trao đổi với sếp người Nhật , muốn giao tiếp cơ bản , 1tới 2 tháng , ko ảnh hưởng gì n càng sớm càng tốt</t>
  </si>
  <si>
    <t>, đg làm leader sale đg làm cty Đức trình độ A1, muốn giao tiếp linh hoạt , 6 tháng đath đc, ko ảnh hưởng gì, cũng đi học 1 số khóa online</t>
  </si>
  <si>
    <t>trình độ đầu cuối A1 , làm nhà máy socola, làm quản lí , 3 tới 5 tháng tới , giao tiếp linh hoạt, cũng ko gấp</t>
  </si>
  <si>
    <t>đg làm QA, trình độ A1 , muốn giao tiếp đc linh hoạt , 3 hay 4 tháng , ko ảnh hưởng gì , chưa đi học bao giờ</t>
  </si>
  <si>
    <t>đg làm dev, là front end, trình độ A1, muốn học để phục vụ công việc , muốn linh hoạt 2 năm nữa, ko ảnh hưởng , hiện tại ko đi học ở đâu</t>
  </si>
  <si>
    <t>trình độ cuối A1, đg làm kế toán, trong tương lai muốn làm cho cty nước ngoài , muốn giao tiếp linh hoạt , hết năm nya , ko ảnh hưởng gì , ko đi học ở đâu, đg học 1 số khóa học về kế toán khá bận</t>
  </si>
  <si>
    <t>bận đg đi đường, trình độ A1 , làm cho tổ chức phi chính phủ về biến đổi khí hậu, muốn giao tiếp để trao đổi với đối tác nước ngoài , muốn giáo tiếp cơ bản, chưa rõ, ko đi học ở đâu</t>
  </si>
  <si>
    <t>muốn học nói chuyện với con , trình độ A1 , xem phim nghe nhạc , chưa đi học ở đâu , muốn giao tiếp cơ bản đời sống hằng ngày</t>
  </si>
  <si>
    <t>trình độ cuối A1, sv năm 3 , mục tiêu học để , co đi học khóa 1 năm rưỡi , 10 triệu , muốn giao tiếp linh hoạt , 1 năm đc , ko đạt đc thì hơi phí , có đi làm thêm online tự bỏ tiền ra mua app</t>
  </si>
  <si>
    <t>sinh ra ở Huế, mới tốt nghiệp, e đg làm ở cty , e học cntt, em có đi học giao tiếp tiếng anh , bận quá nên nghỉ , trình độ cuối A1</t>
  </si>
  <si>
    <t>trình độ A1, đg làm sale thiết bị máy tính và điện thoại , cv ko dùng tiếng anh, cấp trên là người nước ngoài , muốn giao tiếp linh hoạt, 6 tháng tới , ko ảnh hưởng gì , cố gắng làm sao đạt đc, hiện tại chưa đi học ở đâu</t>
  </si>
  <si>
    <t>chưa xếp đc lịch</t>
  </si>
  <si>
    <t>trình độ cuối A1 vẩn chuyển vinfast, chỉ làm email, muốn linh hoạt 6 tháng nữa, có ảnh hưởng, muốn chuyển việc, hiện tại ko học ở đâu , ko có thời gian luôn</t>
  </si>
  <si>
    <t>làm lễ tân khách sạn ở cửa lò, trình độ A1 muốn học dùng cho cv, hiện tại có nhiều nước ngoài , giao tiếp trên cơ bản , ko biết bao lâu đạt đc, cv đg yêu cầu gấp 
 7/6 đg bận gọi lại sau</t>
  </si>
  <si>
    <t>A1, dgd làm nhân viên bán hàng , bán phụ liệu may mặc , khách hàng hay gọi điện , muốn giao tiếp linh hoạt , 6 tháng tới 1 năm , nó cũng ảnh hưởng trc mình có học ở trung tâm gần nhà học người nước ngoài , tại ko có thời gian , sức khỏe ko khỏe , ko có nhiều thời gian 
 7/6 knm1</t>
  </si>
  <si>
    <t>có sếp người nước ngoài người Ấn ĐỘ , muốn học để traod dổi với sếp, cv ít khí trao đổi , 6 tháng muốn giao tiếp linh hoạt , chưa đi học bao giơ, trình độ cuối A1</t>
  </si>
  <si>
    <t>trình độ A1 , làm bác sĩ nghỉ hưu , bác sĩ mắt đi du lịch sang thăm con làm bên Mỹ , con làm kĩ sư điện tử , chú muốn giao tiếp cơ bản , chưa biết bao h đạt đc</t>
  </si>
  <si>
    <t>48 tuổi trình độ A1,làm kế toán , làm quản lí , con gái bên Úc , nên muốn học giao tiếp cơ bản , chị ko đi học ở đâu , chị muốn giao tiếp được càng linh hoạt càng tốt , thứ 5 chị đi Úc rồi , đi 2 tuần, trình độ A1</t>
  </si>
  <si>
    <t>,</t>
  </si>
  <si>
    <t>đg bận gls, đg học có sếp người nước ngoài , nước anh , ko giao tiếp nhiều, mình học vì thích và cần , trình độ A1 , muốn giao tiếp cơ bản , 1 năm đạt đc, ko ảnh hưởng gì , ngại mở miệng</t>
  </si>
  <si>
    <t>trình độ A1 , làm kế toán , muốn học để chuyển việc , đg làm 2 công việc đg chuyển dần dần, sếp người singapore
 , muốn linh hoạt , năm nay phải đạt đc luôn , hko đi học ở đâu , trc cũng đi học bận xong mất hứng xong</t>
  </si>
  <si>
    <t>13/6 knm2
 12/6 knm1</t>
  </si>
  <si>
    <t>làm giảng viên , 63 tuổi , học để nâng cao tinh thần sức khỏe , học mấy đầu thấy ok, n h thây hơi trai rồi , trình độ A1</t>
  </si>
  <si>
    <t>trình độ A1 làm nhân viên thợ điện , muốn học để , học để biết thôi chứ ko có mục tiêu gì, cũng có thể đổi việc , học để dạy con , muốn học để có phản xạ , 1 năm ko ảnh hưởng gì</t>
  </si>
  <si>
    <t>trình độ cuối , A1 đg làm công nhân kĩ thuật cho công ty hàn quốc , tần suất ko nhiêu , mỗi ngày trao đổi 1 ít , muốn giao tiếp linh hoạt , càng sớm càng tốt , học thì cứ đi học lại nghỉ với cv tăng ca quá nhiều 
 13/6 chưa hẹn đc lịch</t>
  </si>
  <si>
    <t>trình độ A1 , đi du học ở Nhật Bản , đg tìm việc , ở Nhật ở cao học ở bên Nhật , học công nghệ sinh học , muốn giao tiếp cơ bản, 6 tháng đạt đc, ko ảnh hưởng gì</t>
  </si>
  <si>
    <t>cho số kết nối zalo le na, 47 tuổi, trình độ đâu A2, học vì muốn nói chuyện với ocn song ngữ , chị muốn khá hơn , ngày xưa học thôi, chưa theo khóa nào bao h, mua app vì quảng youtube hấp dẫn quá</t>
  </si>
  <si>
    <t>trình độ cuối A1, ở Hải Phỏng , làm thu mua thiết bị tự động hóa, giao tiếp cơ bản, 6 tháng , koa nhr hưởng gì ,</t>
  </si>
  <si>
    <t>cho số kết bạn zalo, trình độ đầu A2, sn 97 ,toàn sếp Nhật muốn giao tiếp linh hoạt , ko đi học ở đâu , 6 tháng tới muốn đạt đc</t>
  </si>
  <si>
    <t>trình độ đầu A0,5, con 9 tuổi 
 14/6 đg bận họp
 13/6 knm1</t>
  </si>
  <si>
    <t>24 tuổi , đg học edit video , muốn giao tiếp cơ bản , 4 tháng dđtạ đc, ko ảnh hưởng gì, chưa đi hc tiếng anh bao h , phát âm sai nhiều, trình độ A1
 13/6 knm1</t>
  </si>
  <si>
    <t>trình độ đầu A2, đg làm giáo viên, dạy cấp 1 , muốn học giao tiếp trong cv, giao tiếp vơi con, trong tương lại muốn thi chứng chỉ , muốn giao tiếp đc lên B2, trong hè đc càng tốt ,</t>
  </si>
  <si>
    <t>13/6 thuê bao 1</t>
  </si>
  <si>
    <t>38 tuổi , trình độ A1, làm nhân viên , chị làm công nghệ thực phẩm , muốn học để hỗ trợ cv n ít tiếp xúc , muốn giao tiếp cơ bản , 3 tới 6 tháng , ko ảnh hưởng gì
 14/6 knm1</t>
  </si>
  <si>
    <t>mua cho con cấp 2</t>
  </si>
  <si>
    <t>trình độ A1, 24 tuổi , kĩ sư xây dựng làm mảng thiết kế, cv hiện tại dùng nhiều tiếng anh , cty việt khách hàng người nướcngoài , chủ yếu bằng mail, học để thăng chức, mục tiêu giao tiếp cơ bản , cuối năm nay , ko đc thì làm nhân viên , ko đi học ở đâu , nghe chưa tốt</t>
  </si>
  <si>
    <t>trình độ A1, cv ko dùng tới , muốm học tiếng anh để đổi sang làm taxi ,muốn giao tiếp đc cơ bản, 1 năm tới , ko ảnh hưởng gì, chưa đi học ở đâu , thấy phát âm khó, ko phản xạ đc</t>
  </si>
  <si>
    <t>làm nhân viên cty xuất khẩu con giống chuyên về tôm, sếp traod dổi chủ yếu vs người nước ngoài, 6 tháng tới 1 năm, giao tiếp linh hoạt , anh rhưởng 1 phần , nói bồi , trình độ giưa A1</t>
  </si>
  <si>
    <t>trình độ A1, học bưu chính, công nghệ thông tin, muốn học để giao tiếp phục vụ công việc, ko đi học ở đâu , giao tiếp linh hoạt, 5 hay 6 tháng tới , ảnh hưởng</t>
  </si>
  <si>
    <t>Vương Lê Sơn 30 tuổi làm kế toán công ty Đức, sếp ngưười Đức , học phục vụ lên cơ bản trc, mới học xong 1 khóa giáo tiếp , cả khóa hơn 5 triệu 2mấy buổi , do bận nên ko học tiếp cuối A1</t>
  </si>
  <si>
    <t>làm nhân viên kho sn 98 , trình độ B2 , chỉ đọc hiểu, ko đặt mục tiêu , muốn học để biết , trình độ đầu A1</t>
  </si>
  <si>
    <t>cho số kết bạn zalo Loni Huynh trình độ A1, 33 tuổi đg sống ở Long Xuêyn An Giang trình độ cuối, làm sale marketing , 30 phút mỗi ngày , làm xuất khẩu cá ba sa chú qyếu qua mail, thình thoảng có khách tới thăm quan, muốn giao tiếp đc linh hoạt n ko quá gấp</t>
  </si>
  <si>
    <t>34 tuổi sở hữu công ty 70 người có 2 chi nhánh trình độ cuối A2, tự học chủ yêu , muốn giao tiếp đc linh hoạt, đg có công ty khách sạn cho thuê , học để giao tiếp với con với a thấy cần thiết</t>
  </si>
  <si>
    <t>```json
{
  "Occupational Group": "Hospitality &amp; Tourism",
  "Position": "Director &amp; C-level/Executive",
  "Learning Purpose Group": "Study for the future (English does not directly impact job performance, and the goal is more about social interaction)."
}
```</t>
  </si>
  <si>
    <t>trình độ cuối A1, giáo viên dạy lí , cấp 2 , mục tiêu muốn học để tìm tài liệu bổ túc cho cv thì tìm nhiều thông tin hơn, muốn giao tiếp A2, ko ảnh hưởng gì</t>
  </si>
  <si>
    <t>trình độ A1mục tiêu muốn học giao tiếp với sếp cả người việt và người nước ngoài , muốn giao tiếp cơ bản, từ từ thôi , ko đi học ở đâu , muốn cải thiện về phản xạ</t>
  </si>
  <si>
    <t>trình độ A1, nghe hiểu tiếng anh , phát triển bản thân, muốn giao tiếp linh hoạt trong 3 hay 6 tháng tới</t>
  </si>
  <si>
    <t>17 tuổi , trình độ cuối A1 , sinh viên lớp 12 , em muốn học 2 năm nữa e đi Úc , đg đi học ở Trung tâm ielts, học từ đâu năm , 20 triệu , giao tiếp linh hoạt 5 hay 6 tháng nữa , ko ảnh hưởng gì</t>
  </si>
  <si>
    <t>trình độ đầu A2, làm sale về thiết bị công nghệ, cty nước ngoài , muốn giao tiếp để đi du học tầm 6.0 , 6 tháng đạt đc, có ảnh hưởng, hiện tại ko đi học tiếng anh ở đâu, sinh năm 98</t>
  </si>
  <si>
    <t>sống ở Cần Thơ 75 tuổi , trình độ cuối A1, chú học để nói chuyện với người nước ngoài học tăng sự hiểu biết , chú tự học thôi, con trai làm ngân hàng ở tpHCM</t>
  </si>
  <si>
    <t>sv, trình độ A1 , sv năm 2 trường hoa sen , học thương mại điện tử , muốn học để giao tiếp cho cv, em muốn lên trình độ , 6 tháng muốn giao tiếp linh hoạt , hiện tại đi học toeic,2 triệu 1 khóa 2 tháng 1 tuần 3 buổi</t>
  </si>
  <si>
    <t>,đàu A2 trình độ d trình flàm chuyên gia môi trường , thái nguyên city , đã làm 10 years, sd hằng ngày , đồng nghiệp người nước ngoài , muốn học lên B1, trong năm nay đạt đc , hiện tại đg đk 1 lớp học 45 phút nói chuyện qua online nói chuyện với gv người viet nam</t>
  </si>
  <si>
    <t>```json
{
  "Occupational Group": "Other",
  "Position": "Senior (&gt;5 years)",
  "Learning Purpose Group": "Study for the current"
}
```</t>
  </si>
  <si>
    <t>trình độ đầu A1, sinh sống ởHuế , làm bán hàng siêu thị ,muốn học để giao tiếp khách nước ngoài , giao tiếp cơ linh hoạt, chưa biết bao lâu , 30 phút</t>
  </si>
  <si>
    <t>trình độ đầu a1, làm cty cơ khí, học muốn nói chuyện với con cái , con học lớp 8 1 lớp 9 , linh hoạt , 6 tháng tới 1 năm , muốn từ từ 
 16/6 knm1</t>
  </si>
  <si>
    <t>trình độ đầu A2 đg làm cho công ty losgictic ở Hạ Long , học phát triển bản thân, học giao tiếp linh hoạt , học nhiều khóa lắm rồi sau này hcị ít dùng sau chị quên nhiều nên chị muốn học lại , chijc ứ thoải mái thôi</t>
  </si>
  <si>
    <t>42 tuổi , làm kĩ kiến trúc sư sống tại HCM , làm CEO công ty 4 người , thuê phiên , trình độ A1, giao tiếp lên cơ bản A2, 6 tháng tới , ko ảnh hưởng gì , ko đi học ở đâu</t>
  </si>
  <si>
    <t>, đức 48 tuổi trình độ A1 , mục tiêu học tiếng anh phát triển bản thân , học lâu giao tiếp cơ bản 3 hay 6 tháng, ko ảnh hưởng gì</t>
  </si>
  <si>
    <t>đg sống ở Bình Dương , tối ưu nguồn lực cho công ty , cuối A1 , giao tiếp linh hoạt , hay làm việc với các bạn người nước ngoài , ko đi học ở đâu 
 16/6 chưa hẹn đc lịch</t>
  </si>
  <si>
    <t>trình độ A1 làm kinh doanh rất bận</t>
  </si>
  <si>
    <t>T6Thu Phuong Le0702534102 trình độ A1, chịd dg thương mại điện tử, ko giao tiếp nhiều trong việc , học vì tốt vì phục vụ cv sau này , hiện tại ko đi học ở đâu , 6 tháng giao tiếp cơ bản , ko ảnh hưởng</t>
  </si>
  <si>
    <t>trình độ đâu A1, làm nghê bán hàng , muốn học tiếng anh đi nước ngoài đi Úc , 1 năm , ielts 5.0 trở lên , ko ảnh hưởng gì , học lâu rồi ko sử dụng</t>
  </si>
  <si>
    <t>trình độ A1, làm giáo viên tin học, ở tphcm, muốn học linh hoạt , 3 tháng nếu có lộ trình cụ thể, tự học vì ko có nhiều thời gian</t>
  </si>
  <si>
    <t>sống ở đà nẵng, đg kinh doanh online tại nhà, muốn học để nói chuyện với con , trình độ A1, học vì vui , ko đặt mục tiêu</t>
  </si>
  <si>
    <t>T6Trần Đức Chiến0903250285, trình độ giữa A2 46 tuổi , làm ở cty về công nghệ , làm giám đốc khoảng 100 nhân viên , dgd sống ở Vung Trọng Phụng , giải pháp công nghệ về tài chính và chứng khoán , mục tiêu học giao tiếp với khách hàng , vẫn đg học giáo viên philipine 1 tuần 3 buổi ,</t>
  </si>
  <si>
    <t>trình độ đầu A1, muốn học giao tiếp cơ bản , ko ảnh hưởng gì ạ, ko đi học ở đâu</t>
  </si>
  <si>
    <t>trình độ A1, đg làm kĩ sư xây dựng, cv thỉnh thoảng giao tiếp sếp người nước ngoài , muốn giao tiếp linh hoạt, 6 tháng , ko ảnh hưởng gì</t>
  </si>
  <si>
    <t>T7Tùng0938752707, 34 tuổi , trình độ A2 , sn 89 , cv hiện tại đg làm bank, , muốn giao tiếp linh hoạt đg muốn học gấp , sắp tới làm cho cty canada
 28/6 knm1</t>
  </si>
  <si>
    <t>đg làm nhân sự , học tiếng anh phát triển bản thân , trc có đi học truang tâm ngữ pháp , cách đâu lâu rồi , muốn giao tiếp linh hoạt , 1 tới 2 năm nữa , ko ảnh hưởng gì</t>
  </si>
  <si>
    <t>28 tuổi , làm QA, trình độ cuối A1 , sếp người Indo, học để phát triển bản thân , muốn giao tiếp linh hoạt , 6 tháng nữa đạt đc, ko đi học ở đâu</t>
  </si>
  <si>
    <t>trình ddọ A1, nhân viên kho hàng phục tùng xe máy , muốn học để tìm cv khác , 2 tháng nữa đạt đc , trình độ A2 tự học là chính , mùng 11 12 nhận lương</t>
  </si>
  <si>
    <t>, trình độ A2 , cv ko thường xuyên sử dụng tiếng anh, làm manager, đi học khá nhiều trung tâm, học topica và 1 trung tâm khác, muốn giao tiếp linh hoạt hơn 3 tháng nữa , anh thấy phát âm ko tốt, ngữ pháp chưa tốt</t>
  </si>
  <si>
    <t>trình độ A1 , muốn học để nói nhiều hơn giao tiếp , khả năng nhận thức chị hơi kém , tự xem phim thôi</t>
  </si>
  <si>
    <t>trình độ A1, làm thợ điện sửa cho khách nước ngoài , ko nói đc gì, học giao tiếp với người nước ngoài, thỉnh thoảng trong cv, 3 tháng muốn giao tiếp cơ bản , ko ảnh hưởng</t>
  </si>
  <si>
    <t>trình độ đầu A2, đg học ngành tài chính ngân hàng ,chuẩn bị qua năm 2, chuẩn bị thi tiếng anh trên trường muốn học vì trường học tiếng anh , hiện tại đi học tiếng anh trên trường cả 4 kĩ năng luôn n e thấy nó ko phù hợp</t>
  </si>
  <si>
    <t>```json
{
  "Occupational Group": "Finance &amp; Banking",
  "Position": "Student",
  "Learning Purpose Group": "Study for the future (English is not used often in the job and only slows down progress slightly)."
}
```</t>
  </si>
  <si>
    <t>36 tuổi , làm hành chính nhân sự , trình độ A1, phát âm yếu , sếp người nước ngoài, nhân viên người nước ngoài , khách hàng nước ngoài , phát âm chưa chuẩn, phản xạ chậm</t>
  </si>
  <si>
    <t>28 tuổi , làm ở cty tài chính , đg làm senior, trình độ A1 , muốn học để giao tiếp với sếp , sếp người trung quốc ko có từ vựng để nói , muốn giao tiếp linh hoạt , càng sớm càng tốt , trc có đi học ở langmaster 6 tháng giao tiếp , học online, gần 10 triệu đóng 2 lần , học hết em cũng thấy tiến bộ</t>
  </si>
  <si>
    <t>```json
{
  "Occupational Group": "Finance &amp; Banking",
  "Position": "Senior",
  "Learning Purpose Group": "Study for the current"
}
```</t>
  </si>
  <si>
    <t>làm ở sung sung thái Nguyên , làm nhân viên, trình độ cuối A1 , học để thi opik, muốn linh hoạt , cuối năm đạt đc , ko đi học ở đâu 
 4/7 knm1</t>
  </si>
  <si>
    <t>trình độ A1, học phục vụ cho cv, muốn giao tiếp kinh hoạt , 3 tháng ko ảnh hưởng gì</t>
  </si>
  <si>
    <t>38 tuổi đg làm đầu bếp tại khách sạn , trình độ A1, có 1 khóa học online , 1 tuần học 1 tới 2 buổi ngưnưgf rồi do bận , nghe nói cơ bản , càng nhanh càng tốt ko 3 tháng , hiện tại ít giao tiếp, sếp người nước ngoài người Hà Lan, người pHòng</t>
  </si>
  <si>
    <t>trình độ A1, 45 tuổi , làm kĩ sư , làm quản lí , muốn giao tiếp cơ bản trong năm nay, ko ảnh hưởng gì , hiện tại ko đi học ở đâu , trc có đi học online phiplipine</t>
  </si>
  <si>
    <t>trình độ A1, làm giáo viên, muốn học để phát triển bản thân thôi</t>
  </si>
  <si>
    <t>là con gái ko phải con trai làm nhân viên logistic, trình độ A1, đối tác ở châu Aau chỉ trả lời qua mail , muốn giao tiếp cơ bản cuối năm , ko ảnh hưởng gì</t>
  </si>
  <si>
    <t>năm nay học lớp 5 , trình độ A1 ,</t>
  </si>
  <si>
    <t>trình độ cuối A1 , bác sĩ khoa thận , hay trực đêm , muốn học tiếng anh để đi du lịch, hay đi du lịch, ở Ninh Thuận , muốn giao tiếp cơ bản, 3 tháng nữa, ko ảnh hưởng , trc đó toàn tự học, tự học ko nói đc</t>
  </si>
  <si>
    <t>trình độ A1, muốn hc để đi định cư bên Mỹ , muốn giao tiếp đc linh hoạt , 1 năm nữa đạt đc , ko ảnh hưởng gì , làm cho cty quần áo , có mà chút thôi , hienj tại ko đi học ở đâu</t>
  </si>
  <si>
    <t>trình độ A1, làm nghề tự do , làm tài xế, học tiếng anh để muốn đón khách nước ngoài , ko có mục tiêu 
 5/7 thuê bao</t>
  </si>
  <si>
    <t>trình độ A1,giáo viên dạy toán cấp 2 , đg học ielts, muốn học đi du lịch phát triển bản thân , mới học đc 2 tháng , muốn 2 tháng nghe hiểu đc cơ bản ,</t>
  </si>
  <si>
    <t>30 tuổi , trình độ cuối A1 , có khách sạn du lịch , muốn học phục vụ công việc , muốn giao tiếp linh hoạt , 3 tháng đạt đc 6 tháng đạt đc B1, nhanh chóng đạt đc</t>
  </si>
  <si>
    <t>quê ở Yên Bái , làm tự do, cv ko gì tới tiếng anh , muốn giao tiếp cơ bản, trong năm nay , ko ảnh hưởng gì , ko đi học ở đâu</t>
  </si>
  <si>
    <t>6/7 knm1</t>
  </si>
  <si>
    <t>trình độ cuối A1 làm QA đg làm nhân viên , làm cho cty Mỹ, hiện tại đg học 3 chỗ tiếng anh ở cty , muốn giao tiếp đc linh hoạt , 3 tháng , phải cố thôi</t>
  </si>
  <si>
    <t>trình độ A1, đg làm dev , cuối năm lên linh hoạt , hiện tại tự học , ko đi học ở đâu , ko ảnh hưởng gì</t>
  </si>
  <si>
    <t>đg làm kĩ sư, làm quản lí kĩ sư cơ khí, trình độ cuối A1, thỉnh thoảng có chuyện gia nc ngoài tới nhà máy 1 tới 2 tuần tới lần , còn viết thì mỗi ngày , muốn giao tiếp linh hoạt 1 năm tới , ảnh hưởng ít , ko đi học ở đâu , trc đó học ở cty</t>
  </si>
  <si>
    <t>trình độ cuối A1 làm quản lí toàn nhà, đg ở Ba Đình Hà Nội , sếp mình người nước ngoài ,cư dân nước ngoài, muốn học thăng tiến , 6 tháng 1 năm tới linh hoạt , ko ảnh hưởng</t>
  </si>
  <si>
    <t>trình độ cuối A1 , đg làm kĩ sư điện , lâu lâu giao tiếp với chuyên viên nước ngoài người Ấn Độ, mục tiêu cứ học cho tăng lên thôi , 3 tháng tới cần tốt hơn , xưa có còn h ko có thời gian</t>
  </si>
  <si>
    <t>trình độ A1 làm designer, muốn học để du lịch dể biết , ít lắm , học để phát triển bản thân , chưa đi học ở đâu , giao tiêp cơ ban, 5 năm tháng , ko ảnh hưởng gì</t>
  </si>
  <si>
    <t>trình độ đầu A2 làm dev back end , 2 tháng nữa đạt đc , ko ảnh hưởng gì, ko đi học ở đâu , học ở cty có lớp , khóa học mới hết tới tháng 8 tháng9 mới có</t>
  </si>
  <si>
    <t>kĩ sư tự động , làm leader, trình độ A1 , cũng traod dổi chưa nhiêu, làm , giao tiếp cơ bản , 1 tới 2 tháng , hiện tại ko đi học ở đâu</t>
  </si>
  <si>
    <t>7/7 knm1</t>
  </si>
  <si>
    <t>trình độ A0, em học để phát triển bản thân , làm kế toán ở cty xây dựng, trình độ cơ bản cuối năm nay đạt đc, ko ảnh hưởng gì</t>
  </si>
  <si>
    <t>trình độ A1 làm thu mua ở quế Võ , học muốn trao đổi với sếp người Đài Loan, muốn đến trình độ cuối B1, ko ảnh hưởng gì , giờ chủ yếu traod dổi email thôi , ko đi học ở đâu
 10/7 đg bận liên hệ lại</t>
  </si>
  <si>
    <t>cho số kết nối zalo, trình độ A1, 39 tuổi , cty xuất nhập khẩu, ở Hà Nội, học để thỉnh thoảng sang thăm nước ngoài , muốn giao tiếp cơ bản , 3 tháng , ko đi học ở đâu</t>
  </si>
  <si>
    <t>41 tuổi , kĩ sư hệ thông, làm quản lí, A1, muốn chuyển công ty , muốn giao tiếp linh hoạt, 3 tháng nữa đạt đc, sẽ ảnh hưởng tới cv , hiện tại chưa đi học ở đâu</t>
  </si>
  <si>
    <t>trình độ A1, 50 tuổi , đg làm quản lí kĩ sư xây dựng , đi gặp chuyên gia nước ngoài , giao tiếp linh hoạt , 2 3 tháng tới , ko ảnh hưởng gì</t>
  </si>
  <si>
    <t>trình độ A1 , làm nhân viên , làm nhân viên ở nhà văn hóa, muốn học để biết thêm sau này nhỡ phát triển du lịch chắc cuối năm đạt đ c linh hoạt , cuối năm đtạ đc ko bắt buộc , ko đi học ở đâu 
 7/7 knm1</t>
  </si>
  <si>
    <t>đg làm kĩ sư thủy sản , managêr, học để sau này thi ielts, sau này muốn sang Úc, sang học nghề , muốn giao tiếp cơ bản , 1 năm , ko ảnh hưởng gì</t>
  </si>
  <si>
    <t>```json
{
  "Occupational Group": "Agriculture",
  "Position": "Manager/Head",
  "Learning Purpose Group": "Study for the future (English does not directly impact job performance, and the goal is more about social interaction)."
}
```</t>
  </si>
  <si>
    <t>học ngành dược muốn học chuyển ngành qua marketing , chưa đi làm cuối A1 , giao tiếp linh hoạt , hiện tại ko đi học ở đâu trc đi học ở VUS 10 triệu 
 11/7 knm1</t>
  </si>
  <si>
    <t>0778620658, làm thợ điện , trình độ cuối A1 , muốn học để chuyển việc 1hay 2 năm nữa , C1 1 năm nữa , ko ảnh hưởng gì , ko đi học giao tiếp 
 11/7 thuê bao</t>
  </si>
  <si>
    <t>, đg làm công ty công nghệ, trình độ cuối A1, công việc ko dùng nhiều , muốn hc tới B1, cuối năm , chưa ảnh hưởng gì</t>
  </si>
  <si>
    <t>làm kĩ thuật ở bamboo, trình độ cuối A1, muốn học , thỉnh thoảng trao đổi với chuyên gia nước ngoài , học để tự tin trong công việc , chưa có mục tiêu , học trau dồi chứ ko đặt mục tiêu , chưa đi học ở đâu</t>
  </si>
  <si>
    <t>trình độ đầu A2 , cần giao tiếp với người nước ngoài đối tác , muốn cải thiện kĩ năng nghe , siêu bận , ko ảnh hưởng gì</t>
  </si>
  <si>
    <t>Michael Dang, 32 tuổi , trình độ A2 , leader, làm hành chính nhân sự , muốn giao tiếp lên trình độ B2 , 6 tháng , ko ảnh hưởng gì , anh đg đi học VUS, học 2 tháng , 9 tháng</t>
  </si>
  <si>
    <t>trình độ A1 , đg làm cho cty xây dựng , muốn học cải thiện trình độ tiếng anh của mình phát triển bẩn , học toeic 750, đg đi học thêm trung tâm tiếng anh</t>
  </si>
  <si>
    <t>trình độ A1, 32 tuổi , cận quản lí , làm samsung, , muốn học thay đổi công việc , học để đi phỏng vấn , đg , muốn giao tiếp cơ bản , càng nhanh càng tốt , ko ảnh hưởng gì, Thanh Nguyen Manh, đg có bạn kèm riêng</t>
  </si>
  <si>
    <t>trình độ A1 đg làm techlead, ở Tây Hồ , cty Nhật ko dùng tiếng anh, muốn học tiếng anh chuyển việc , muốn giao tiếp đc , 3 tháng đạt đc linh hoạt , ko ảnh hưởng gì , hiện tại ko đi học ở đâu ,</t>
  </si>
  <si>
    <t>38t, bác sĩ, thích đi du lịch nước ngoài, cuối t12 có hội thảo cần sd TA k dc sử dụng PDV</t>
  </si>
  <si>
    <t>, trình độ A2 , làm dự án nông nghiệp , muốn học để tìm việc , chỉ cần nói đc bình thường , ko ảnh hưởng gì</t>
  </si>
  <si>
    <t>31 tuổi làm designer , trình độ A1 , muốn học dùng cho công việc , hiện tại ko giao tiếp , giao tiếp cơ bản , cuối năm đạt đc , thi toeic , ngày xưa lâu lắm học red</t>
  </si>
  <si>
    <t>11/7 knm1</t>
  </si>
  <si>
    <t>đg làm cho cty nước ngoài</t>
  </si>
  <si>
    <t>trình độ A1, làm nhân sự 24 tuổi , muốn học để chuyển việc , phát triển bản thân muốn giao tiếp linh hoạt, 3 tháng nữa , phải cố găng đạt đc, ko đi học ở đâu</t>
  </si>
  <si>
    <t>làm kiến trúc sư , quản lí , cv ko dùng tiếng anh giao tiếp, muốn học để biết thôi , trình độ A1, 3 năm giao tiếp cơ bản, ko có thời gian , ko đi học ở đâu</t>
  </si>
  <si>
    <t>cty Việt nam , trao đổi qua email, cuối A1 , muốn B1, càng ngắn càng tốt , trc có đi học trung tâm n đông người</t>
  </si>
  <si>
    <t>đg làm kĩ sư sản phẩm , trình độ cuối A1 , nội thất cơ khí , học để giao tiếp với sếp , thăng tiến lên A2 3 4 tháng nữa , ko ảnh hưởng gì mấy</t>
  </si>
  <si>
    <t>, technical consultant , 30 tuổi , làm nhân viên , trình độ cuối A1 , cv hằng ngày ko dùng nhiều lắm , chỉ đọc tài liệu bằng tiếng anh , cố gắng thôi chứ ko đạt đc mục tiêu</t>
  </si>
  <si>
    <t>24 tuổi , làm nghề nhặt tổ yến, ở Đồng Nai , học để sang canada, chưa biết bao h sang , đg học ielts , A1 , muốn giao tiếp cơ bản để đi làm , càng sớm càng tốt ,</t>
  </si>
  <si>
    <t>con lớp 7 học</t>
  </si>
  <si>
    <t>cho số kết nối zalo, Huongindochina đg làm quản lí, trình độ đầu A2, cả 3 bạn nước ngoài học để giao tiếp , ko có kế hoạch gì</t>
  </si>
  <si>
    <t>trình độ cuối A1, có bạn nước ngoài , nghe xem xem phim ko cần sub, thỉnh thoảng , muốn học lên B1, 6 tháng nữa , ko ảnh hưởng gì</t>
  </si>
  <si>
    <t>trình độ đầu A2 , 54 tuổi , chị thích nói chuyện đc tiếng anh , học để cải thiện trí nhớ ước mơ làm KOLs, ko đặt mục tiêu , hiện tại chị vẫn rất là bận nên koc ó đặt mục tiêu</t>
  </si>
  <si>
    <t>, nhân viên xử lí hóa chất cho cty nước ngoài , cv bận ko có time nên mới học qua APP , mục tiêu học để biết thêm thuận cho cv thôi , gt bình thường thôi</t>
  </si>
  <si>
    <t>22 tuổi , đg làm nghiên cứu đối thủ cạnh tranh tã bỉm ,trình độ A1 , muốn lên kĩ sư phải có tiếng anh cty e có nhiều người nước ngoài, cần lên B1 1 2 năm là đc , ko đi học tiếng anh ở đâu</t>
  </si>
  <si>
    <t>nhân viên cung cấp , nói chuyện deal với nhà cung cấp , trình độ A1, muốn học càng nhiều càng tốt, trong năm nay trình độ ok xíu , ảnh hưởng tới mức lương và thăng chức của mình</t>
  </si>
  <si>
    <t>trình độ cuối A1 , đg đi học , quản trị doanh nghiệp , học để phát triển bản thân, tìm cv phù hợp , muốn 1 năm giao tiếp linh hoạt , ko ảnh hưởng gì, trc học giao tiếp với giáo viên indo 6 tháng</t>
  </si>
  <si>
    <t>làm leader cuối A1 , sếp ngươi hàn quốc , muốn giao tiếp linh hoạt càng sớm càng tốt , ko đtạ đc thì sẽ ko thăng chức</t>
  </si>
  <si>
    <t>đg làm IT , làm leader , trình độ đầu A2 , giao tiếp linh hoạt , 6 tháng , ko quá ảnh hưởng ko đi học ở đâu</t>
  </si>
  <si>
    <t>trình độ cuối A1 , đg làm quản lí hệ thống , sắp tới chuyển đi nước ngoài , giao tiếp linh hoạt , 3 tháng tới phải cải thiện , ko ảnh hưởng gì , về kế hoach ảnh hưởng ko học ở đâu , muốn học pohảng xạ tốt hơn</t>
  </si>
  <si>
    <t>trình độ A1 đg làm dev fullstack bận làm tới 3h sáng , muốn học trình độ B2, 2 hay 3 tháng nữa , ko ảnh hưởng gì , ko đi học ở đâu , ko có từ vựng để nói</t>
  </si>
  <si>
    <t>0947047926 trình độ A2, muốn đi làm giáo viên , muốn đạt B1 trong 1 hay 2 tháng ko ảnh hưởng nhiều lắm , đg học Tsol, khoảng 5 triệu</t>
  </si>
  <si>
    <t>học để nói chuyện với con , trình độ đầu A2,muốn lên B1, 3 tới 6 tháng đạt đc , ko ảnh hưởng gì</t>
  </si>
  <si>
    <t>làm nhân viên vẽ 3D cty đồ nọi thất , học để thăng tiến trong công việc , muốn linh hoạt, càng nhanh càng tốt , ko ảnh hưởng gì</t>
  </si>
  <si>
    <t>trình độ A1 , làm bác sĩ , làm ở viện 198 , cv bận ko có nhiều time , 30 phút ko đặt mục tiêu , trc sv có đi học trung tâm</t>
  </si>
  <si>
    <t>làm tự do, học tiếng anh muốn sau này đi làm chính thức lại ở 1 cty khác , muốn giao tiếp linh hoạt, cố gắng đtạ mục tiêu, trình độ A2</t>
  </si>
  <si>
    <t>trình độ A1 , đg làm công ty bảo hiểm , làm nhân sự , học để đọc sách, kết bạn , họ phát triển bản thân , tự học thôi , muốn học lên B1 B2, từ h cuối năm , ko đạt đc cũng ko ảnh hưởng 
 18/7 knm1</t>
  </si>
  <si>
    <t>28 tuổi , trình độ A2 , cv hiện tại ko dùng tiếng anh nhiều , chưa đi học tiến anh giao tiếp ở đâu , càng cao càng tốt , nhanh đc thì tốt ,</t>
  </si>
  <si>
    <t>trình độ A1 , đg làm kĩ thuật robot, muốn học để , cv hiện tại ko dùng tiếng anh gia toeép , cty có yêu cầu tiếng anhc ủng có dự định chuyển vc, muốn học lên B1, 3 tháng , ko ảnh hưởng gì</t>
  </si>
  <si>
    <t>học hết lớp 12, trình độ đầu A1, mẹ cho tiền , quê Bạc Liêu,</t>
  </si>
  <si>
    <t>trình độ A1, làm cảnh sát, học tiếng anh làm passport cho ngưười nước ngoại , học phát triển bản học lên B1 , 1 năm đạt đc ko ảnh hưởng gì</t>
  </si>
  <si>
    <t>```json
{
  "Occupational Group": "Other",
  "Position": "Junior/Employee (&lt;3 years)",
  "Learning Purpose Group": "Study for the future (English is not used often in the job and only slows down progress slightly)."
}
```</t>
  </si>
  <si>
    <t>sn 95 supervior , trình độ cuối A1 , làm cho cty Nhật Bản, , muốn giao tiếp cơ bản , 6 tháng nữa đtạ đc, ko ảnh hưởng gì , ko đi học ở đâu , chưa đi học ở đâu bao h</t>
  </si>
  <si>
    <t>đg làm giáo viên , trình độ cuối A1 , giáo viên dạy toán vật lý , đi 5 nước rồi , dạy cấp 2 , muosn làm cv khác cần tiếng anh nhiều hơn , hiện tại ko đi học ở đâu , 1 năm nói đc lưu loát , ko ảnh hưởng gì</t>
  </si>
  <si>
    <t>54 làm kế toán sáng đi phỏng vấn bị fail, muốn học huyễn việc, ko đi học ở đâu, trình đọ A1</t>
  </si>
  <si>
    <t>dgd làm techlead cuối A 1, lập trình phần cứng , đối tác người nước ngoài, báo cáo bằng tiếng anh n ko biết nói , gt linh hoạt ,5 6 tháng nữa đạt đc , ko ảnh hưởng , học giao tiếp 56 năm trc , ko đi học đều</t>
  </si>
  <si>
    <t>học để phát triển bản thân, đầu A1, ko đặt mục tiêu , chị định thi lại toeic</t>
  </si>
  <si>
    <t>đg làm marketing , làm online, cv của e dùng viết tiếng anh , e học thêm để biết thêm , muốn học tìm công việc tốt hơn , đi học tiếng anh người quen chỉ học ngữ pháp , mới học , thấp , 1 tháng 1 triệu , muốn giao tiếp linh hoạt , trong năm nay, ko ảnh hưởng gì</t>
  </si>
  <si>
    <t>30 tuổi , quản trị dự án cty giáo dục , trình độ A1, giao tiếp cơ bản A2, 3 hay 4 tháng tới , có thể a hưởng tới cơ hội , hiện tại ko đi học ở đâu</t>
  </si>
  <si>
    <t>trình độ đầu A2 , đg nghỉ việc muốn cải thiện để tìm vc mới, muốn 2 tháng tới muốn cố gắng , ko ảnh hưởng gì , ko đi học ở đâu, trc chủ yếu tự học , sau đh có đi học 1 số trung tâm</t>
  </si>
  <si>
    <t>đg làm y tá, trình độ A1 , muốn học giao tiếp với con , ko đi học ở đâu trc đây cũng ko đi học ở đâu , muốn lên trình độ cao hơn , ko ảnh hư0ửng gì , phát âm chị thấy khó , nghe khó</t>
  </si>
  <si>
    <t>làm xuất nhập khẩu đg nghỉ vc , muốn học để làm cô giáo , trình độ cuối A1, trc làm chủ yếu qua mail , trong thời gian ngắn nhất, B1 B2, cũng ảnh hưởng n mà mình nên cố gắng , ko đi học ở đâu, Bich Huynh</t>
  </si>
  <si>
    <t>trình độ A1 , làm cho cty sơn ở indo, chủ yếu qua email, cũng muốn nhảy việc cuối năm nay , chưa đi học ở đâu , chủ đích mới đầu mua cho con</t>
  </si>
  <si>
    <t>trình độ A1 44 tuổi , làm kĩ sư thực phẩm , muốn học để phát triển bản thân , ko đi học tiếng anh ở đâu , ko đi học ở đâu ,muốn giao tiếp linh hoạt , càng nhanh càng tốt , ko ảnh hưởng gì</t>
  </si>
  <si>
    <t>28t, luật sư, HN, 9 tháng gt linh hoạt, dự định chuyển sang cty luật có KH nước ngoài, xử lí HĐ bằng TA (ít), chưa học TA ở đâu -&gt; A1</t>
  </si>
  <si>
    <t>làm markrting bán hàng , kod ùng tiếng anh trong côgn việc , muốn học vì mình thích, trình độ A1 , 1 năm nữa giao tiếp linh hoạt , ảnh hưởng gì , ko đi học ở đâu, T8Trần Lâm0326566709</t>
  </si>
  <si>
    <t>18 tuổi , trình độ A1, mục tiêu lấy bằng ra trường , toeic 600, chưa đi học ở đâu, đi làm thêm bán quần áo , 4 hay 5 tháng , năm 2 , nganh quản trị kinh doanh , tính đi du học , đg đi học tiếng trung, tuần 2 buổi , lên B1, 1 năm rưỡi ra trường , ko ảnh hưởng gì , em có đi hoc trung tâm , 2 triệu 2</t>
  </si>
  <si>
    <t>45 tuổi trình độ cuối A1, học để đi du lịch, bán hàng online , muốn nghe đc bản ngữ nói , xem phim, chị ko đặt mục tiêu , chị ko phản xạ đc
 18 tuổi trình cuối A2 , mới thi xong đh ,</t>
  </si>
  <si>
    <t>```json
{
  "Occupational Group": "Sales",
  "Position": "No clear",
  "Learning Purpose Group": "Study for the future (English does not directly impact job performance, and the goal is more about social interaction)"
}
```</t>
  </si>
  <si>
    <t>cho số kết bạn zalo Vo Huong , 33t, chưa học TA ở đâu, tư vấn luật có vốn nước ngoài, HCM, phục vụ cho phỏng vấn nhảy việc, gt linh hoạt, app từ vựng chunking oke, muốn học nâng cao</t>
  </si>
  <si>
    <t>46 tuổi làm kế toán , trình độ A1, mục tiêu học giao tiếp với con, đi du lịch , muốn giao tiếp linh hoạt , ko đtạ đc ảnh hưởng gì , ko đi đâu học , hiện tại cũng ko học ở đâu , 6h mới đi làm về</t>
  </si>
  <si>
    <t>đg làm business woman, có 20 người , trình độ cuối A1 , đg kinh doanh buốn bán với Trung Quốc chủ yếu , chị học vì con chị , đi làm cũng phải nc bằng tiếng anh , chị rất bận cũng ko chuyên tâm đc , muốn tạm thời cứ học ntn đã 
 10/8 knm2
 3/8 knm1</t>
  </si>
  <si>
    <t>cho số kết bạn zalo tình đọ A2, đg làm cho cty đa quốc gia, thường xuyên giao tiếp với đối tác người nước ngoài , đg học khóa ZIla với người Mỹ 16 triệu</t>
  </si>
  <si>
    <t>trình độ cuối A1 đầu A2, đg làm dev, fullstack, học để chueyenr cv, 6 tháng nữa ft linh hoạt, ko ảnh hưởng, ko đi học ở đâu, cuối tháng này nghri vc ở cty đg làm, sn 98</t>
  </si>
  <si>
    <t>đg chạy xe ko tiện nghe máy, 40 tuổi , đg làm trong quân đội , trình độ A1, hay đi đối ngoại hay nc với Ấn Độ hay philipine , hay có phiên dịch , muốn học để thuận lợi cho công việc của mìn, sau này đỡ lạc hậu , giao tiếp B1 tới B2 , 1 năm đổ lại, ko ảnh hưởng gì , ko đi học ở đâu</t>
  </si>
  <si>
    <t>cháu học trình độ đầu A1 , lớp 7 , 6,5 điểm tiếng anh , 30 phút học APP</t>
  </si>
  <si>
    <t>32 tuổi , đg làm sale leader sale may mắn, đi du lịch nhiều nơi ở VN, muốn học tiếng anh để chuyển việc , đầu A2 muốn linh hoạt hơn , càng nhanh càng tốt , cũng ko ảnh hưởng gì , ko đi học ở đâu, xưa đi học trung tâm</t>
  </si>
  <si>
    <t>ttrình độ A1 , đg làm cho cty bảo hiểm , a đg trong nhóm B&amp;A các bài đó hoàn toàn bằng tiếng anh , cuối tháng này có buổi offline , hơn 6 tháng rồi , hiện tại ko đi đâu học , 3 tháng 6 tháng gt tiếp cơ bản , ko ảnh hưởng gì</t>
  </si>
  <si>
    <t>đg làm tự do , chỉ đọc tài liệu, tự làm chỉ làm trong nước, trình độ A1 , giao tiếp cuối cơ bản đâu linh hoạt, 1 năm , ko ảnh hưởng gì, đg học gia sư tại nhà 1:1 , mối buổi 1,5 tiếng 150k , học ngữ pháp</t>
  </si>
  <si>
    <t>làm dược sĩ làm trung tâm Phúc Thọ, đg ở Phúc Thọ , muốn học giúp con học , 1 bé lớp 4 1 bé lớp2, chị là ca sĩ , chị thích giao tiếp có phản xạ tự nhiên, xưa lâu đi học giáo viên này kia người nước ngoài n chị học mãi chị vẫn về 0 , theo gần hết thôi , n cứ dở dang sao ý, chị muốn giao tiếp đc linh hoạt 
 1/8 knm1</t>
  </si>
  <si>
    <t>đg sở hữu công ty nông sản , có nhà máy ở nghệ An trình độ cuối A1 , chủ yếu nói bồi , nhà ở Nguyễn Khang Hà Nội , đi rất nhiều nơi rất nhiều nước trên thế giới , có cty về may mặc , trc làm ở nhà nước xong nghỉ hưu xong làm , tiếp xúc với người nước ngoài nhiều , muốn giao tiếp linh hoạt</t>
  </si>
  <si>
    <t>```json
{
  "Occupational Group": "Agriculture",
  "Position": "Senior (&gt;5 years)",
  "Learning Purpose Group": "Study for the current"
}
```</t>
  </si>
  <si>
    <t>trình độ A2 , đg làm giáo viên dạy bơi , muốn hc linh hoạt sau dẫn tour , ko đi học ở đâu chủ yếu là tự học</t>
  </si>
  <si>
    <t>T8Từ Nhân0906118256 trình độ A1, xuất khẩu hàng nông sản, khách hàng người nước ngoài ả rập châu Âu, giao tiếp đc thành thao, 6 tháng đạt đc, ko ảnh hưởng gì cả , ko đi học ở đâu, trc có học ở đại học , phát âm ko ổn</t>
  </si>
  <si>
    <t>trình độ A1 , đg làm nhân viên , cv ko dùng tiếng anh , muôn nghe hiểu cơ bản , 1 năm tới đạt đc, ko ảnh hưởng gì , trc có đi học 3 năm trc, lớp về ngữ pháp , dgd học thì nghỉ vì mình thấy hiệu quả , hiện tại ko đi học ở đâu , đg học lớp chuyên ngành , tối 3 buổi 1 tuần, 6 tháng nữa mới kết thúc</t>
  </si>
  <si>
    <t>```json
{
  "Occupational Group": "No clear",
  "Position": "Junior/Employee (&lt;3 years)",
  "Learning Purpose Group": "Study for the future (English is not used often in the job and only slows down progress slightly)"
}
```</t>
  </si>
  <si>
    <t>34 tuổi , trình độ A1 làm samsung R&amp;D Hà Nội , IT về AI , chủ yếu chat qua mail, mục tiêu học để thay đổi cv hoặc cần giao tiếp nhiều hơn trong cv hiện tại, opik , giao tiếp linh hoạt, 1 năm ko ảnh hưởng gì , trc có khóa phát âm , khóa toeic, khóa ngữ pháp , ko dành nhiều thời gian ko làm bài tập , ko có nhiều thời gian học 30 phút thôi</t>
  </si>
  <si>
    <t>41 tuổi , đg làm quản lí sổ sách , trình độ A1 , cv hiện tại ko dùng , học để phát triển bản thân , chưa đi học bao h anh nhát nói lắm , muốn giao tiếp lên B2 thôi , 1 năm, ko ảnh hưởng gì, lâu ko học</t>
  </si>
  <si>
    <t>, quên bắc giang , làm dự án , trình độ cuối đầu A2 , dự án về phi chính phủ cộng đồng , cv hằng ngày họp dân, mình muốn cải thiện hơn sau này có nhà tài trọ có thể sử dụng tiếng anh , apply cv sắp tới, hiện tại tự học trc thi ielts 5.5 , muốn tự học là chính</t>
  </si>
  <si>
    <t>trình độ A2, 40 tuổi , làm sale, staff cty về xuất nhập khẩu , mục tiêu học phát triển bản thân , trong cv ít , công tác ít , có học lớp toeic , chủ yếu tự học , hcị ko đặt mục tiêu chị thích chị học thôi</t>
  </si>
  <si>
    <t>trình độ A1 , trọ lí giám đốc , muốn học để nâng cao phát triển bản thân , cv ko giao tiếp , muốn lên giao tiếp linh hoạt , 6 tháng đạt đc ko ảnh hưởng gì , trc đi học 1 lớp giao tiếp 1 lớp ngữ pháp, cũng tiến bộ n bận quá ko dùng lại quên, hiện tại ko đi học , chị đk APP vì muốn duy trì , cv cũng bận, con năm nay lên HN</t>
  </si>
  <si>
    <t>2k1 , mưới đi làm cty xuất nhập khẩu, muốn hoc tiếng anh phát triển cv , và đi du lịch, trình độ A1 muốn lên linh hoạt, ko ảnh hưởng gì 1 năm nữa, chưa đi học ở đâu, trc đi học khóa ngữ pháp</t>
  </si>
  <si>
    <t>quê Bắc Ninh đg ở Quốc Oai, đg làm cty thực phẩm , phòng R&amp;D, cv có dùng tiếng anh có thì tốt vì cần traod dổi với chuyên gia Ấn Độ Hàn Quôc , ko nói đc có người phiên dịch trình fọ đầu A1, mục tiêu học giao tiếp cho cv hiện tại B1 , 3 tháng nữa , ko ảnh hưởng gì n nếu đạt đc sớm thì tốt hơn , nghe hiểu n ko nói đc, ko đi học ở đâu , chưa đi học giao tiếp bao h , lâu rùi đi học khóa ngữ pháp cách đây 10 năm</t>
  </si>
  <si>
    <t>43 tuổi đg làm quản lí marketing, trình độ cuối A1, đã đi chơi nhiều nước , cv hiện tại ko dùng , muốn chuẩn bị cho tương lai, đg học 1 lớp ielts , mới đk học thôi 5 6 tháng nữa giao tiếp linh hoạt, ko ảnh hưởng gì</t>
  </si>
  <si>
    <t>20 tuổi , trình độ A1 , đg đi nghĩa vụ quân sự , học tiếng anh để ra quân tìm việc , đi học IT , chưa đi học ở đâu bao h , muốn giao tiếp cơ bản , 2 năm nữa đtạ đc, ko ảnh hưởng gì</t>
  </si>
  <si>
    <t>tắt máy ngang, đg làm kĩ thuật, muốn học chuyển công việc, trình độ A1, 1 năm nữa đạt đc, ko ảnh hưởng gì, chưa đi học ở đâu</t>
  </si>
  <si>
    <t>trình độ cuối A1, đg làm dev, tan làm 5h30, mới nghỉ ở viettel , muốn giao tiếp cơ bản , chưa có mục tiêu phấn đấu , ko đi học ở đâu</t>
  </si>
  <si>
    <t>banker, vietcombank 31 tuổi , trình độ đầu A2 , quan lí công nợ , chủ yếuoạn mail, muốn học tiếng anh để phát triển bản thân , chưa đi học ở đâu , chủ yếu tự học , chưa đặt mục tiêu , muốn lên B2 , ko ảnh hưởng</t>
  </si>
  <si>
    <t>cho số kết nối zalo T8Lê Vũ Thiết Long0937475399 33 tuổi đg làm leađer software trình độ cuối A1, cv chỉ chat, thỉnh thoảng họp , 6 tháng muốn lên B1, có ảnh hưởng chút , có tiếng anh thì mình có thể present, trc học 5 hay 6 khóa ,
 đã tư vấn</t>
  </si>
  <si>
    <t>con học, 11 tuổi , trình độ A1</t>
  </si>
  <si>
    <t>đg bận gọi lại sau trình độ đầu A1, chẳng nói đc gì , làm IT fullstack, mới đi làm chưa giao tiếp , có thể nghe nói đc thành thạo . 6 tháng nữa , ko ảnh hưởng lắm, chưa đi học ở đâu , ko có thời gian ko hiệu quả nên ko theo hết khóa học về giao tiếp ngữ pháp nhiều hơn , tầm 1tr2/ tháng</t>
  </si>
  <si>
    <t>trình độ đầu A1, ko nghe đc giới thiệu tên tuổi , ở Đắc Lắc, nhân viên thị trường cty nước khoáng , cv ko dùng tiếng anh , môi trường ko dùng tiếng anh, chị muốn học tiếng anh vì đam mê, ko có mục tiêu , đọc đc n ko nói đc , chị có thể nghe hiểu đc cơ bản</t>
  </si>
  <si>
    <t>```json
{
  "Occupational Group": "Sales",
  "Position": "Junior/Employee (&lt;3 years)",
  "Learning Purpose Group": "Study for the future (English does not directly impact job performance, and the goal is more about social interaction)."
}
```</t>
  </si>
  <si>
    <t>cuối A1, học để phát triển bản thân, muốn lên B1 6 tháng nữa ko ảnh hưởng gì 
 1/8 knm1</t>
  </si>
  <si>
    <t>0906196991 đg làm tư vấn viên, muốn học để du lịch sau này kinh doanh thì muốn trao đổi với đối tác , ko ảnh hưởng gì 1 năm đạt đc</t>
  </si>
  <si>
    <t>đg làm nghề dạy đàn 30 tuổi , trình độ đầu A2, chủ yếu tự học tiếng anh , ko đi học ở đâu , trc học chuyên ngành tiếng anh , muốn nâng cao tiếng anh ddể giúp đỡ các e nhỏ khó khăn</t>
  </si>
  <si>
    <t>35t, Vung Tau, làm C&amp;B casino, môi trường gt người NN nhiều, thích đi du lịch -&gt; A1, giao tiếp để giao tiếp dùng cho cv, cũng anh hưởng 1 2 năm tới , ko đi học tiếng anh ở đâu</t>
  </si>
  <si>
    <t>28t, chưa gd, thư kí kế toán cty xây dựng, mục tiêu gt linh hoạt</t>
  </si>
  <si>
    <t>Hồng Điệp 32 tuổi , làm ở Hà Nội , làm quản lí kết toán, 4h30 tan , muốn học trao đổi với giao viên nước ngoài , làm kế toán cho cty cung ứng nước ngoài , muốn giao tiếp linh hoạt ảnh hưởng, đg học bên kyna, mới học đc 2 buổi , gần 3 triệu 33 buổi chưa 90 k 1 buổi</t>
  </si>
  <si>
    <t>trình độ cuối A1, đg làm dev fullstack , 4h30 tan làm , muốn học phát triển tương lại về gia đình , B1 trở lên , 6 tháng nữa , ko ảnh hưởng, trc đây có đi học trung tâm giao tiếp lâu rồi học đỡ hơn chút , hiện tại ko học ở đâu</t>
  </si>
  <si>
    <t>trình độ A1 , giáo viên dạy vật lí , học để phát triển bản thân , định đi định cư bên Mỹ cả gia đình , năm tới muốn lên B1 , 1 năm nữa , có ảnh hưởng , hiện tại có đi học n mình thấy ko có thời gian nhiều cho việc luyện nói , học 1:1 , 2mấy triệu , 60 buổi người Việt 180 buổi người nước ngoài</t>
  </si>
  <si>
    <t>trình độ A1 , dạy võ trình độ A1, dạy võ , có học viên người nước ngoài , dạy môn học trong teuườn quốc tế , giao tiếp cơ bản 1 tháng tới , ko ảnh hưởng gì , ko đi học ở đâu , trc có đi học ở trung tâm , học gần hết khóa , 6 triệu 2 tháng</t>
  </si>
  <si>
    <t>con lớp 6 hc</t>
  </si>
  <si>
    <t>trình độ A1 đg làm marketing, muốn học để đổi việc, tầm 5 tháng nữa đtạ đc linh hoạt ,a nhr hưởng tới dự định, chưa đi học ở đâu 27 tuổi Quê Đà nẵng</t>
  </si>
  <si>
    <t>trình độ A1, đg làm chính trị viên trong quân đội, ở Nha Trang, thích học thôi , chưa đi học bao h , 6 tháng nữa giao tiếp với người nước ngoài , mất đi cơ hội n ko ảnh hưởng gì</t>
  </si>
  <si>
    <t>2k , đg sống ở Bình Dương , muốn học để gặp khách nước ngaoì tiện giao tiếp lâu lâu mới có khách Đài Loan Hàn Quốc , 6 tháng lên B2 , ko có nhiều thời gian học</t>
  </si>
  <si>
    <t>lớp 5 con học 10 tuổi , quê Sóc Sơn</t>
  </si>
  <si>
    <t>cuối A1, 70 tuổi học vì thích , từng đi Châu Âu, China , Asia, trình độ cuối A1</t>
  </si>
  <si>
    <t>HCM, làm kế toán , quản lí , thường làm việc quá giờ 8pm tan làm , trình độ A2 , muốn học phát triển bản thân , cũng khóa học 1:1 trc đó , cv viết email với sếp , khách , đồng nghiệp , ko kì vọng lên mục tiêu , n quan trọng phải phát âm đúng, tạo câu đúng , nghỉ 3 tháng nay ko do bị ốm, học với bạn chị , 1 tuần 1 buổi , tuần nào rảnh thì học</t>
  </si>
  <si>
    <t>T8Nguyen Thi Thu Le0911898988, làm kế toán , quản lí , retail company , muốn chueyenr việc liên kết đào tạo nước ngoài , 1 vài năm nữa , học ko áp lực cv chị hiện tại vẫn ổn n mình cũng muốn cố gắng , cty chị phân phối hàng nước ngoài , trc đây chị chưa đi học ở đâu , hiện tại ko đi học ở đâu, cuối A1, chị muốn lên mức linh hoạt , 1 năm nữa</t>
  </si>
  <si>
    <t>43 tuổi , làm kxi sư điện đg sống ở Hai Dương , làm nhân viên , trình độ cuối A1, tan làm lúc 5h, thỉnh thoảng giao tiếp với người nước ngoài chuyên gia điện, muốn học để cải thiện trình độ thôi để xem phim , dạy con , ko đặt mục tiêu, cải thiện càng nhiều càng tốt , tự học</t>
  </si>
  <si>
    <t>đg là nhân viên hành chính nhân sự , tan làm lúc 5h, công việc lâu lâu mới giao tiếp bằng tiếng anh , muốn học gặp người nước ngoai ko ngại , biết nhiều từ ko nói đc , muốn lên B1 , ko có giới hạn thời gian càng nhanh càng tốt . ko ảnh hưởng</t>
  </si>
  <si>
    <t>trình độ A1 , đg nghri hưu 63 tuổi , trc đây làm tổng cty giấy , quê ở Kon Tum, quê gốc Ninh Bình , ko đặt mục tiêu</t>
  </si>
  <si>
    <t>chị nghri sinh e bé trình độ A1, chị đg làm đào tạo về linh vuecj cskh , cần report với đối tác bằng tiếng anh chủ yếu email, muốn ôn lại trong lúc nghri sinh, giúp deal lương lên mức linh hoạt B1 , 3 tháng nữa đạt đc , ko ảnh hưởng gì , học online n rời rạc</t>
  </si>
  <si>
    <t>hẹn test lúc 17h chị dự định sang canada, sang năm muốn lên linh hoạt n mà cứ học cơ bản trước , dgd tự học ở nhà, đg học online với giáo viên trung tâm chỗ mình đi tùy , dạy theo lộ trình thi chứng chỉ ielts, họ đổi cách dạy mới đc 2 buổi cvốn từ vựng phát âm chị , 3 buổi trên tuần 
 30/8 đã test trình độ đầu A1</t>
  </si>
  <si>
    <t>17/8 knm1</t>
  </si>
  <si>
    <t>trình độ A1 42 tuổi , đg sống ở hcm làm cty tài chính , làm quản lí , 1 năm tới muosn chuyển việc , muốn 6 tháng tới giao tiếp linh hoạt , ko ảnh hưởng gì , ko đi học ở đâu , học youtube mở tùm lum</t>
  </si>
  <si>
    <t>đg làm tester , HCM , leader, 6PM , trình độ A2 , thường xuyên giao tiếp khách hàng nước ngoài hằng ngày , muốn học để lên quản lí , trc tham gia khóa học ielts 3 năm trước , 20 năm , giao tiếp linh hoạt B2 khoảng 3 tháng nữa đạt , ko ảnh hưởng gì , thấy yếu về phần phát âm , phản xạ chưa nhanh , trc thi 5.5, đg học giáo viên philipine , 25 phút 2 tháng thôi , mỗi tuần 3 buổi , 1 buổi mấy chục ngàn</t>
  </si>
  <si>
    <t>trình độ cuối A1, làm ở phòng thì nghiệm bệnh viện, chị chuyển sang luật 1 năm gần đây , chị muốn giao tiếp linh hoạt B1 trở lên , 1 năm tới đạt đc , sẽ ảnh hưởng chút , khách hàng của chị với người nước ngoài , chị sợ nhất từ vựng biết nhiều n ko phản ứng đc , hiện tại chị ko đi học ở đâu</t>
  </si>
  <si>
    <t>, đg làm kế toán , trinh độ A1 , 5pm tan làm , muốn học để phát triển bản thân , làm cả sale bên mảng xuất khẩu lao động nên thỉnh thoảng đi cùng sếp tiếp khách với đối tác châu Âu, muốn lên B1 , trc cũng đi học giao tiếp, đi trung tâm , cũng theo hết khóa n chị bị ngại ko tự tin bị sợ sai , trong 3 tháng , ko ảnh hưởng gì , mình cảm thấy buồn</t>
  </si>
  <si>
    <t>đg làm commerce, trình độ giữa A2 , muốn học nâng lên 7.0 ielts, 1 năm trc thi ielts 6,5 , muốn học thi lại đâu fnăm sau , ko đi học ở đâu tự ôn , ko ảnh hưởng gì , muốn đtạ đi du học , chắc đi Úc , e có hoc 1 lớp ielts ở nhà</t>
  </si>
  <si>
    <t>giám đốc vận hành, làm việc tiếng anh hằng ngày , trình độ đầu A2, học master bằng tiếng việt n trường bắt phải có B2 châu Âu, chị có nền rồi n chị muốn tự học , đi học 2345 về nhà làm bài tập các kiểu , chị rất bận , 1 năm nữa , 
 14/8 đg bận</t>
  </si>
  <si>
    <t>trình độ A1 , học lớp 9 , 6,7 điểm trên lớp , sua này đi du học</t>
  </si>
  <si>
    <t>dgd là giáo viên cấp 1 , giáo viên dạy Toán bán hàng thêm , trình độ đầu A2, đi Úc năm tới , hiện tại ko đi học ở đâu , trc có đi hc cũng 5 chấm đi thi cũng 5 chấm đi học ielts frighter n ko hiệu quả , rất bận , càng nhanh càng tốt giao tiếp linh hoạt , 9,9 thì 1 lần</t>
  </si>
  <si>
    <t>43 tuổi , cty điện , làm quản lí ở bộ phận IT , trình độ cuối A1 , thỉnh thoảng đào tạo chuyên môn với người nước ngoài , triển khai đề án người Mỹ , nghe đào tạo là nhiều , mục tiêu ngeh đc nói đc , muốn học tới B1, 1 năm đạt đc , ko ảnh hưởng gì, có đi học 1 lần từ thời học đh , hiện tại cũng ko đi học ở đâu</t>
  </si>
  <si>
    <t>32 tuổi trình độ A1 , sale manager về cơ khí , trao đổi khách hàng qua email, với khách Nhật , khách Hàn, có khách hàng thỉnh thoảng qua cty thăm, lên mức B1, chưa đặt thơi gian , bây h đg đi học trung tâm vì ko có thời gian học ngữ pháp , ko có thời gian luyện tập , 1 lớp 3 người 5 triệu / 1 tháng , 7r tới 9h</t>
  </si>
  <si>
    <t>cho số kết nối zalo, T8Jeny0902028708, đg làm nhập liệu , trình độ A0, sếp người hàn , muốn giáo tiếp linh hoạt, 3 tháng đật đc, ko ảnh hưởng gì</t>
  </si>
  <si>
    <t>trình độ A2, trình độ đầu A2, sinh viên năm 3, mục tiêu lấy băng toeic, hoặc ielts, chưa có dự định thi, e đg tìm muốn học thêm 4 kĩ năng, đg làm gia sư dạy toán , chưa đi học bao giờ , muốn đạt B2 chưa đặt mục tiêu</t>
  </si>
  <si>
    <t>dgd làm lead designer, trình độ cuối A1 , cty thỉnh thoảng mới có khách nước ngoài thui , anh muốn học để dạy con , ko có mục tiêu , trong năm nay ko ảnh hưởng gì, muốn giao tiếp linh hoạt</t>
  </si>
  <si>
    <t>đg làm QC, trình độ cuối A1, mục tiêu học giao tiếp vơi con 9 tuổi , cv ko dùng gì tiếng anh, 3 tháng muốn gioa tiếp cơ bản , bé đi học trung tâm gv người nước ngoài , ko đi học ở đâu</t>
  </si>
  <si>
    <t>đg sống ở Thủ Đức , làm kiến trúc sư , đg làm freelan tại nhà , trình độ cuối A1, muốn học để hướng tới làm việc khách hàng nước ngoài, với học chương trình ngoại khóa nước ngoài , B1 , hiện tại ko đặt mụct iêu thời gian , trc đây chưa đi học tiếng annh giao tiếp 
 23/8 tắt máy ngang
 14/8 đg bận gọi lại sau</t>
  </si>
  <si>
    <t>trình độ 26 tuổi , đg làm nhân sự , trình độ A1 , muốn học đi du lịch , muốn làm việc cho công ty ngoài , khi nào thành thạo tiếng anh , muốn học lên B1 , hết năm sau , ảnh hưởng đôi chút , chủ yếu học thi toeic hồi đại học , tự học , khó khăn ko sửa đc lỗi sai cho mình kod dịnh hướng đc đường đi cho mình</t>
  </si>
  <si>
    <t>trình độ đầu 23 tuổi, làm quán cà phê 3 năm, đg đi thực tập cuối. năm tốt nghiệp, chuyên ngành khách sạn,A1 đg làm housekeeping, 5pm , thi thoảng mới có khách nước ngoài , mục tiêu giao tiếp cơ bản phục vụ cho cv, 1 2 tháng, ko ảnh hưởng gì , lúc trước e ko thích tiếng anh , đg học toeic ở trung tâm tiếng anh 3 tháng rồi khóa 7 tháng, hơn 6 triệu
 30/8 knm1</t>
  </si>
  <si>
    <t>0388747888, 25 tuổi , HR ở FPT , 5:30 tan làm , trình độ cuối A1 , mình học để phát triển bản thân , cơ hội tương lai , đg học với 1 chị ở cty mỗi tuần 3 buổi, mục tiêu B2 , 6 tháng nữa , ko ảnh hưởng gì</t>
  </si>
  <si>
    <t>29 tuổi , làm sale kĩ thuật , trình độ A1, học để thăng chức, có giao tiếp với 1 số hãng n ko thường xuyên , muốn lên B1, 6 tháng , ko ảnh hưởng gì , muốn thay đổi công việc , hiện tại ko đi học ở đâu,</t>
  </si>
  <si>
    <t>chưa confirm lịch, 44 tuổi , HCM city, đg làm kiểm toán Auditor, trình độ cuối A1 đầu A2 , thi thoảng gặp , 3 tháng nữa giao tiếp trôi chảy , ko ảnh hưởng ,kod di học ở đâu</t>
  </si>
  <si>
    <t>cho số kết nối zalo, Thu Hương</t>
  </si>
  <si>
    <t>đg là giáo viên cho viet jet dạy võ thuật , trình độ A1 , 5 giờ tan ca , cv hay giao tiếp với người nước ngoài , học viên có cả nước ngoài , 1 số từ cơ bản , anh đg trợ giảng , phải có tiếng anh mới lên chính thưc, hiện tại ko đi học ở đâu , khó khi nói ko có từ vựng để nói ra , từ B1 trở lên, 1 tháng 1,5 tháng nữa đtạ, ko ảnh hưởng lăm n anh muộn đạt đc</t>
  </si>
  <si>
    <t>đg bận chưa hẹn đc lịch, e chuẩn bị trc, ngành của e ít trường đào tạo chủ yếu là nguồn tiếp cận nước ngoài, học để qua tiếng anh đầu vào , muốn lên B1 càng sớm càng tốt, trình độ A1</t>
  </si>
  <si>
    <t>33 , đg ở Phú Quốc , thợ sửa máy bay , trình độ A1, muốn học để giao tiếp trong công việc với tiếp viên, cơ trưởng , 1 năm nữa giao tiếp linh hoạt , ko ảnh hưởng gì , có mua bên cambly 3 tháng n ko thấy tiến bộ , 3 triệu , trc đo ko đi học ở đâu</t>
  </si>
  <si>
    <t>đg làm dev 22 tuổi làm kĩ sư , cuối A1, chưa đi học tiếng anh bao giờ , công việc hiện tại có traning bằng tiếng anh , khoảng B1 trở lên , 6 tháng đtạ đc</t>
  </si>
  <si>
    <t>26 tuổi , đg làm quân nhân, làm trong quân đội , thi thoảng có nói chuyện với người nước ngoài , đào tạo máy móc thường có người phiên dịch , 1 ngày e ko nói gì , thi thoảng mới nói n e vẫn muốn học, e muốn trình độ cơ bản 4 tới 6 tháng , ko ảnh hưởng gì , chưa đi học bao h</t>
  </si>
  <si>
    <t>50 tuổi, đg sống ở HCM , đg lí tá , trình độ cuối A1, thường tan làm lúc 8pm đó là làm thêm phòng khám ngoài nữa , có bênh nhân người nước ngoài đến khám muốn học , thực ra chị ít thời gian học , ko có đặt mục tiêu, ko đi học ở đâu tự học 
 15/8 knm1</t>
  </si>
  <si>
    <t>38 tuổi , sale supervisor, trình độ A1 , hãng ô tô subaru, muốn linh hoạt từ B1 trở lên , 3 tháng tới 5 tháng, ko ảnh hưởng gì , từ trc h ko đi học , nghe và phản xạ hơi kém</t>
  </si>
  <si>
    <t>trình độ cuối A1, đg làm tester 34 tuổi, manual tester, senior tester, team có 11 người , 5h30 tan làm, muốn học để phát triển bản thân, 15 phút mỗi ngày , muốn giao tiếp cơ bản , 6 tháng 1 năm , ko ảnh hưởng gì , chưa đi học ở đâu</t>
  </si>
  <si>
    <t>```json
{
  "Occupational Group": "IT",
  "Position": "Senior",
  "Learning Purpose Group": "Study for the future (English does not directly impact job performance, and the goal is more about social interaction)."
}
```</t>
  </si>
  <si>
    <t>T8Mimosa0908701202, chị Mơ , 36 tuổi , trình độ đầu A2 , mannual, tester , 10 năm, muốn học phát triển cái job của chị lên , trc có học elsa, chưa đi học , muốn học lên linh hoạt B1 , phát triển vốn từ vựng , ko đặt thời gian</t>
  </si>
  <si>
    <t>trình độ đầu A1 , đg làm kiến trúc sư , làm nhân viên, hiện tại ko cần dùng tiếng anh giao tiếp , anh muốn học để phát triển , đi nước ngoài , 6 tháng tới 1 năm nữa, đi Úc , muốn học giao tiếp linh hoạt , 6 tháng nữa , ko ảnh hưởng gì , chưa đi học ở đâu bao giờ , khó khăn phần nghe , từ vựng ít</t>
  </si>
  <si>
    <t>```json
{
  "Occupational Group": "Design &amp; Architecture",
  "Position": "Junior/Employee (&lt;3 years)",
  "Learning Purpose Group": "Study for the future (English is not used often in the job and only slows down progress slightly)"
}
```</t>
  </si>
  <si>
    <t>cho số kết bạn zalo, Phúc Thiều, làm dev, đg làm backend, đg làm 5 years, 40 tuổi , làm quản lí , trình độ cuối A1, tùy dự án , tương lai có nhiều dự án mở rộng , có đi học xưa có đi học trung tâm ko theo đc hết khóa , muốn lên linh hoạt B1 trở lên , càng nhanh càng tốt , ko ảnh hưởng gì</t>
  </si>
  <si>
    <t>trình độ A1 , cv thỉnh thoảng dùng tiếng anh đọc tài liệu ,, chưa đặt mục tiêu</t>
  </si>
  <si>
    <t>quê Quảng Nam, mục tiêu học tìm cv mới, đg làm back end, muốn giao tiêp cơ bản, 2 tháng, ko ảnh hưởng gì trc đi học lớp đông, trình đọ A1</t>
  </si>
  <si>
    <t>hẹn 9h30 4/9 test</t>
  </si>
  <si>
    <t>kĩ sư tự động , 27 tuổi , 6 pm tan làm, mục tiêu , muốn chuyển việc , hiện tại đg tìm luôn , muốn B1 trở lên luôn , trc có đi học ielts bận quá , 3 tới 6 tháng , ko ảnh hưởng nó kéo dài ra quá ko tốt , trình độ cuối A1</t>
  </si>
  <si>
    <t>Minh Phương, 50 tuổi , đg làm kế toán , bênh viên phụ sản , trình độ cuối A1, đã làm 20 năm , muốn hoc để đi định cư ở Úc , con chị lập gia đình ở bên đó , ko biết nữa , ngày xưa chị hay dạy con chị học , trình độ càng cao càng tốt , thời gian ko bắt buộc</t>
  </si>
  <si>
    <t>trình độ A1, đg làm graphic designer, 26 tuổi , HCM city , staff, 5h30 tan làm , mục tiêu học giao tiếp khách hàng Mỹ , trc ko nhiều n h thì bắt đầu nhiều, chủ yếu làm mail , giao tiếp linh hoạt, 1hay 2 tháng tới , ko ảnh hưởng, khó khăn nghe, hơi ngại nói</t>
  </si>
  <si>
    <t>đg bận nhắn tin zalo, trình độ cuối A1 , mục tiêu học tiếng anh sau này làm công ty nước ngoài, thi ielts hoặc toeic, chuẩn bị lên năm nhất , e đilàm thêm F &amp;B , muốn giao tiếp cơ bản, ko dùng tiếng anh , 2 tháng tới đạt đc, ảnh hưởng nhiều mục tiêu</t>
  </si>
  <si>
    <t>, làm giáo viên dạy toán , làm tới 9h tối 3 ngày trong tuân, trình độ cuối A1, muốn học nâng cấp bản thân, có học tiếng anh giao tiếp trng câu lạc bộ này n chị lười đây , 1 năm nữa thi ielts, 5 hay 6 chấm n chị muốn 7 chấm , ko ảnh hưởng gì,</t>
  </si>
  <si>
    <t>34 tuổi đg sống ở Hải Dương , thích công việc vì lương cao =))), trình độ cuối A1, học phát triển bản thân , trc đây có đi học 1 :1 n bận lại bỏ tại a hay tăng ca , quản lí ca kíp, quản lí kho, xuất khẩu quần áo , anh muốn chuyển việc , bởi vì phải tăng ca nhiều ,. 6 tháng nữa nói cơ bản , ko ảnh hưởng gì , 1 năm trc đi học 1:1 giao tiếp , học hết khóa n ko học tiếp ko hiệu quả 
 23/8 đg đi xe ko nghe thấy gì
 18/8 knm1</t>
  </si>
  <si>
    <t>trình độ A1 , 43 tuổi , dgd làm ở lock and lock assitant, 5h30 tan làm , học để giao tiếp với sếp người Hàn thăng chức hoặc đổi công việc , 1 hour/ ngày , trên chị có trưởng nhóm người Hàn , chị muốn giao tiếp linh hoạt , 1 năm đạt đc, ko ảnh hưởng gì , có đi học trung tâm n mà nó xa quá đi làm về mệt , ccáh 1 , 2năm , 2 triệu mấy , hiện tại ko đi học ở đâu chị thấy khó nghe và phản xạ</t>
  </si>
  <si>
    <t>trình độ A1 ,24 tuổi , đg làm chăm sóc khách hàng cho công ty losgictic, 6pm , cv nhận booking , kh nhiều nước chủ yếu qua email , lâu lâu có sự cố mới nói thôi, e muốn học để đảm nhiệm cv mới giao tiếp nhiều hơn , em học cách đây mấy tháng rồi , hiện tại e nghri rồi, khóa giao tiếp , muốn hoc giao tiếp linh hoạt , 1 năm , ảnh hưởng ít thôi</t>
  </si>
  <si>
    <t>trình độ A1, đg làm quản lí cho cty nước ngoài vêg mấy tính, 1 tháng 2 lần , ngày thường thì viết mail để thảo luận , hiện tại có trợ lí phiên dịch hộ cho , trình độ A2, 6 tháng đtạ đc, ko ảnh hưởng gì , muốn nâng cấp trình độ thôi, trc có đi học toeic, sau đó ko đi học nữa ,</t>
  </si>
  <si>
    <t>đg làm kĩ sư phần cứng , 5h15 tan làm , cv ko dùng thường xuyên thi thoảng , sếp người nước ngoài , sếp người Hàn , mục tiêu học dùng giao tiếp được trong cv , trên B1 , 6 tháng , ko ảnh hưởng nhiều lắm , ko đi học ở đâu , trc đi học 6 tháng 1 nhóm bạn đi học nhà gv nước ngaoì , n nghỉ do bận</t>
  </si>
  <si>
    <t>```json
{
  "Occupational Group": "IT",
  "Position": "Senior",
  "Learning Purpose Group": "Study for the future (English is not used often in the job and only slows down progress slightly)"
}
```</t>
  </si>
  <si>
    <t>33 tuổi , đg làm sale bảo hiểm , trình độ B1, ngày xưa học nhiêu khoa , xưa thi chỉ đc 6,5 ielts, 2019. thi đc 7.5 ielts, muốnlên tối thiểu 7,5 1 năm đạt đ c, chả ảnh hưởng gì</t>
  </si>
  <si>
    <t>cho số kết bạn zalo, T9Lưu Anh Vương0905395891, muốn học để chuyển việc sang cty nước ngoài , lập trình quy trình máy móc chạy, 1 2 năm traning 1 lần , kod di học ở đâu , thiếu động lực trong đi học , hiện tại dgd làm kĩ thuật , cuối A1 , muốn lên mức B2 , cuối năm nay đạt đc , ko ảnh hưởng gì</t>
  </si>
  <si>
    <t>cho số kb zalo T8Chí Linh Nguyễn0775869301, 29 tuổi , quê Đồng Nai, đg làm việc HCM city, đg làm dev , trình độ A1 , fullstack, cty làm cho người nước ngoài hoàn toàn , B1 trở lên , 2 3 tháng tới , ko ảnh hưởng gì ,, chưa đi học tiếng anh bao giờ , hiện tại ko đi học ở đâu</t>
  </si>
  <si>
    <t>42 tuổi , đg làm sale manager thực phẩm thịt heo thịt gà , trình độ A1, khách hàng chủ yếu người VN, công ty yêu cầu nâng cấp trình độ tiếng anh lên tới tháng 12 nói đc tiếng anh , A1 muốn lên B1 , 6 tháng nữa đạt , ko ảnh hưởng gì , sếp cấp cao người malay, bây h ko có thời gian nhiều nên chưa đi học ở đâu , trc có đi học trung tâm , 15 20 phút mỗi hôm</t>
  </si>
  <si>
    <t>trình độ cuối A1, 7pm tan làm , mục tiêu muốn học thăng chức , công việc hiện tại ko có giao tiếp tiếng anh , đg tìm việc mới , bât động sản , giao tiếp linh hoạt, cv cần pv bằng tiếng anh , 6 tháng , ko ảnh hưởng , có học trung tâm lâu rồi , hiện tại không học ở đâu , ko nghe hiểu đc</t>
  </si>
  <si>
    <t>đg làm Dev , đg làm FE, muốn học đêt thăng chức , muốn lên B1 , càng sớm càng tốt, cũng ko ảnh hưởng lắm ,hiện tại ko đi học ở đâu , khó làm sao lôi đc ý ra để nói, cuối A1</t>
  </si>
  <si>
    <t>đg sống ở Tây Ninh , kĩ sư dịch vụ , cv cũng dùng nhiều tiếng anh, sắp tới đi traning hay dùng tiếng anh, trình độ A1 ,muốn giao tiếp cơ bản , càng sớm càng tốt , chưa đi học ở đâu , kết thúc cv lúc 5h , làm nhân viên , giúp mình thu nhập tốt hơn nếu có tiếng anh, ko phát triển ko ảnh hưởng lắm 
 17/8 knm1, số máy ko đúng</t>
  </si>
  <si>
    <t>, trình độ cuối A1 đg làm kế toán, 39 tuổi , HCM city , 6h30 tan làm , làm hết thứ 6 làm quản lí , sếp người Mỹ , ko traod dổi thường xuyên, ko tự tin bứt phá lên đc , phải thông qua người khác nói , có khóa traning gai tiếp tháng 9 hết 1 buổi / tuần 2 tiếng n bận thi thoảng ko join đc , vôn chị có ít , từ B1 trở lên , cuối năm , ko ảnh hưởng gì , lúc trc có đi học trc dịch 9 tháng , 3 mấy triệu , 1 lớp 15 người, thứ 7 10h sáng , tối thứ 5 sau 9h</t>
  </si>
  <si>
    <t>23 tuổi , đg đi nghĩa vụ , sau này xuaát quân e làm It, A1 , e muốn giao tiếp B1 , trong 1 năm nữa đạt đc ,ảnh hưởng khó khăn , e có đi học trung tâm ở Đà Nẵng , khóa toeic, 6 tháng , 2 triệu 3</t>
  </si>
  <si>
    <t>trình độ cuối A1, đg làm kĩ sư chemical engineer sản xuất mực in , nhân viên , 4:30 tan làm , mục tiêu học giao tiếp với người nước ngoài nhà cung cấp , bạn bè , muốn học giao tiếp linh hoạt , tự học là chính ko đặt mục tiêu , phát âm khó khăn</t>
  </si>
  <si>
    <t>thuê bao, đg làm FPT , FE, làm đc 2 năm, 5 PM , đg làm dự án cho cty Nhật Bản ko giao tiếp tiếng anh , muốn học để kiếm cv làm remote, tại nhà, ko biết bao h làm , cuối A1 , B1 trở lên , có ảnh hưởng n ko nhiều , hiện tại có job n ko thích , trong cty băt học giao tiếp n nghri lâu rồi 1 năm rồi, cũng có tiến bộ , học đc 30 phút mỗi ngày, mạnh dạn nói hơn thôic hứ ko tiến bộ nhiêu</t>
  </si>
  <si>
    <t>con học năm nay lên lớp 6, trình độ A1</t>
  </si>
  <si>
    <t>trình độ đầu A1 , đg ở Hậu Giang, trc học dược , nhân viên pha chế thuốc cho cty dược , cv ko dùng gì tiếng anh, muốn học biết thêm , muốn học giao tiếp cơ bản, 6 tháng nữa đạt đc, ko ảnh hưởng gì, , chưa đi học ở đâu , 30 phút tới 1 tiếng ngày , có học duolingo, 4h chiều tan làm</t>
  </si>
  <si>
    <t>, Tuyên Qâung province, làm cơ quan ngoại giao tình, phải tiếp xúc với người nước ngoài , muốn học dùng cho cv, A1, muốn B1 trở lên , ko đặt mục tiêu , 3 tháng , ko ảnh hưởng gì , hiện tại ko đi học ở đâu</t>
  </si>
  <si>
    <t>đg sống ở HN, đg làm freelan, trình độ đâu A2, học vì thích thôi , muốn học lên linh hoạt , 1 2 năm , ko đạt đc ko sao, chưa đi học ở đâu 
 6/9 đg ở trong hầm ko tiện nghe máy</t>
  </si>
  <si>
    <t>30 tuổi làm may măc ở Bến Tre , trình độ cuối A2 chủ yếu xuất khẩu sang Đức Mỹ, cty chị có văn phòng Sài Gòn , công ty chị đg cho đi học ở trung tâm , chị muốn đi dạy tiếng anh, cty học 1 tuần 2 buổi học giao tiếp 1 buổi 1 tiếng , đg học giáo viên nước ngoài 2 tháng học thấy phản xạ tăng n nghe ko rõ , muốn học giao tiếp cơ bản, 6 tháng, ko ảnh hưởng gì</t>
  </si>
  <si>
    <t>cho số kết bạn zalo, T9Harry Nguyen0933183639, trình độ đầu A1 , làm hệ thống APP , nhưu zoom , cv họp trao đổi với khách hàng 1 tuần 2 tới 3 lần , nghe thì hiểu n mà mình ko nói đc , đg làm quản lí , trợ lí trao đổi hộ , trc có học n lâu lắm rồi , học giao tiếp ngữ pháp n bỏ chục năm , có những cái bí mật ko có nói đc, mở chung với người canada, 1 tiếng mỗi ngày , giao tiếp linh hoạt , 1 năm đạt đc, có ảnh hưởng , học sinh đg dnfg app này giới thiệu</t>
  </si>
  <si>
    <t>, trình độ A1, đg là FE, 5h30 tan làm , muốn học giao tiếp để đi du lịch, phát triển công việc là chính , đg làm cty nước ngoài , họp chủ yếu ngồi nghe , 3 6 tháng tới muốn giao tiep linh hoạt , ko ảnh hướng lắm , trc có đi học khóa giao tiếp hơn 1 năm n ko hiệu quả, khóa đó 3 tháng theo hết do học với người nhỏ tuổi , bị dịch từ tiếng việt sang tiếng anh hơi chậm</t>
  </si>
  <si>
    <t>trình độ A1, 0985317218, 35 tuổi , nhân viên nhập khẩu 5pm tan làm , đg làm cho cty Nhật Bản ,muốn học để chuyển việc , tháng sau chị chuyểnm muốn linh hoạt , tháng 3 tháng 4 năm sau , ko ảnh hưởng gì , ko đi học ở đâu, trc học phần mềm với người n thôi do phải chơi với con 
 11/9 knm2, 30 phút mỗi ngày học
 9/9 thuê bao</t>
  </si>
  <si>
    <t>đg ở Huế , đg làm bác sĩ khoa nội , tan làm lúc 5h, trình độ cuối A1 , muốn học tiếng anh để đi hội thảo chyên giao , 5 7 lần , tự nói , thỉnh thoảng có phiên dịch , muốn lên B1 , 3 tháng , sang đầu năm đi lâu 1 chút , từ trc chưa đi học ở đâu , nghe ko đc tốt , 20 phút 30 phút để học</t>
  </si>
  <si>
    <t>trình độ A1, đg bán hàng , chuẩn bị đi nước ngoài đi Đức , muốn giao tiếp cơ bản, 2 tháng nữa, chuẩn bị dần ko ảnh hưởng gì , chưa đi học ở đâu hiểu n ko nói được, 1 ngày dành 5 hay 10 phút, dạo này mình vẫn đg chuẩn bị giấy tờ tháng 10 là mình bay</t>
  </si>
  <si>
    <t>28 tuổi , đg sống ở Đà Nẵng , đg tự kinh doanh marketing 4 năm , trình độ , 100 người, tan làm 10h đêm, giữa năm sau đi học bên nước ngoài , tháng 2 thi ielts, học quản trị kinh doanh canada, chưa đi học ở đâu , tự học là chính vì cv bận , trình độ B1</t>
  </si>
  <si>
    <t>kĩ sư hóa chất , là nhân viên , tan làm 9h tối , hay OT, giao tiếp bằng mail trong công việc , đối tác nhiều nước , muốn học để giao tiếp với sếp nưowcs Y , cơ hội nghê nghiệp tốt hơn , học thăng chức trình độ A1 , thứ 7 làm cả ngày luôn , 3 tháng nữa giao tiếp linh hoạt , ko ảnh hưởng gì , chưa đi học bao giờ, 1 ngày dành đc 15 30 phút</t>
  </si>
  <si>
    <t>đg làm chủ quán cà phê, trình độ cuối A1, muốn học để dạy con gái , lâu mới có khách nước ngoài vào quán, muốn giao tiếp cơ bản càng nhanh càng tốt , 3 tháng , ko ảnh hưởng , trc đi học trung tâm Sài Gòn cách đây 1, 2 năm khoảng hơn 100 triệu</t>
  </si>
  <si>
    <t>đg là kĩ sư xây dựng , senior, tan làm 7pm , 30 phút / ngày. 1 tuần 2 tới 3 buổi họp với người nước ngoài , cuối A1 , cty có test 6 tháng 1 lần muốn lên B1 , tháng 12 đạt đc , có ảnh hưởng chút , trc có đi học ở trung tâm khóa giao tiếp bận quá nên nghỉ , 13 14 triệu ctyc ho đi học</t>
  </si>
  <si>
    <t>```json
{
  "Occupational Group": "Design &amp; Architecture",
  "Position": "Senior",
  "Learning Purpose Group": "Study for the current"
}
```</t>
  </si>
  <si>
    <t>trình độ cuối A1,đg làm kế toán, manager, 6giờ 30 tan làm, muốn học cv có lươn, 15 phút tới 30 phút cách , sếp người Hàn Quốc, thường làm việc qua mail, qua chat, muốn giao tiếp phưc tạp hơn để tự tin hơn , học phát triển bản thân có nhiều cơ hội hơn, 1 năm nữa, ko ảnh hưởng gì , ngày xưa chịd di học trung tâm 4 n5 năm rồi ,ko hiệu quả, đông người về nhà ko có time làm bài tập 
 30/8 hẹn test vào 9/9</t>
  </si>
  <si>
    <t>cho số kết bạn zalo, T9Sunshine Nguyen0846933188, 30 tuổi , đg làm bánh tại nhà , trình độ A1 , đã đi 5 nước Pháp , ý , Đức, , làm bánh tại nhà do lấy ck sinh con, trc chị học marketing , học tiếng anh làm đúng chuyên ngành này , hết năm nay,muốn học lên hơn cơ bản chút , học tiếng anh lâu rồi , từ h tới cuối năm ,ko ảnh hưởng lắm, n phải cố gắng, nghe phát âm chưa chuẩn, đg thi bằng lái ô tô, ko đi học ở đâu</t>
  </si>
  <si>
    <t>Thúy Hằng 33 tuổi , đg sống ở Bình Dương, QA, QC hệ thống an toàn chất lượng thực phẩm, chủ yếu trao đổi qua email bằng tiếng anh, cty người Việt 3h30 tan làm , 1 tiêng trên ngày học để chuyển việc , khó nghe, năm sau chuyển việc đầu năm sang cty nước ngoài , trình độ A1 , muốn lên B1 trở lên , năm sau đạt đc, chưa đi học ở đâu bao giờ</t>
  </si>
  <si>
    <t>, 30 tuổi , HN, đg làm kế toán tại cty công nghệ , hơn 10 năm , tan làm lúc 5 PM , trình độ cuối A1 , học để phát triển bản thân , 3 6 tháng tới lên mức linh hoạt , ko ảnh hưởng gì, tự học chưa đi học ở đâu bao giờ , chị hiểu n chị ko thể kéo dài câu ra</t>
  </si>
  <si>
    <t>hẹn trao đổi lúc 18h ngày 29/8 31/8 đã test</t>
  </si>
  <si>
    <t>trình độ đâu A2 , đg làm điều khiển hệ thống máy móc điện ở cty Thái Bình , staff, muốn học giao tiếp dùng cho công việc hiện tại hay sử dụng traod dổi với sếp ngưuời Mỹ philippine, hà Lan, 6 tháng nữa giao tiếp linh hoạt, ko ảnh hưởng gì , đg học khóa 1:1 , phần mềm cty cho học , học nước ngoài, học từ đầu năm , ko hiệu quá lắm , 1 lớp 2 tới 3 người , 1 tuần 1 buổi</t>
  </si>
  <si>
    <t>23 tuổi , đg học quản trị kinh doanh bên taiwan, trinh độ đầu A2 , học 2 năm thạc sỹ muốn khởi nghiệp , sang học hoàn toàn bằng tiếng anh nên e muốn học giao tiếp, hiện tại ko học ở đâu , muốn giao tiếp linh hoạt hơn , 6 tháng nữa đạt đc, ko ảnh hưởng , có đi học giao tiếp brishtish 20 triệu , 3 tháng , có tiến bộ lúc đo sau đó quên
 5/9 knm1</t>
  </si>
  <si>
    <t>trình độ A1, HCM, đg làm marketing tại resort, làm resort ở Phú Quốc , thăng chức hoặc mục tiêu chuyển việc định sang năm, muốn giao tiếp linh hoạt , 6 tháng nữa, ko ảnh hưởng gì , có đi học thời gian ngắnko có time cố định hay bị miss nên bỏ , cách đây 2 tháng , bỏ rồi, học giao tiếp , time cố định cô đi nhanh quá 3 4 triệu,T9BS0933164886</t>
  </si>
  <si>
    <t>, đắc Lắc province, làm manager, bảo dưỡng kĩ thuật sản xuất thuốc lá , team có 8 người , đã làm đc 9 năm rồi , tan làm 7 giờ tối , muốn chuyển việc vào cuối năm gần nhà , tự học là chính thôi , cuối A1 , muốn lên linh hoạt , càng sớm càng tốt , có ảnh hưởng nhiều , anh bị miss về ngữ pháp , nhấn nhá , hỏi hiểu trả lời đúng hơi khó, học trc quên sau</t>
  </si>
  <si>
    <t>đg làm giáo viên dạy tiếng anh , kết thúc công việc lúc 5h chiều , trình độ cuối A1, đầu A2 , đg dạy cấp 2 , mục tiêu học để phát triển bản thân , muốn lên B1 , càng nhanh càng tốt , ko ảnh hưởng gì,ko học ở đâu</t>
  </si>
  <si>
    <t>trình độ A1, là nhân viên thí nghiêm sản xuất răng giả , sống ở Đồng Nai, đi làm trên 12 tiếng , học để nâng cấp bản thân có bạn bè đi du lịch , học tiếng anh từ bạn học nửa năm , học kiến thức cơ bạn , A2 1 năm , ko ảnh hưởng</t>
  </si>
  <si>
    <t>trình độ A1 ,28 tuổi , kinh doanh mỹ phẩm , muốn học để phát triển bản thân , bây h chị rất muốn học bây h chi rảnh , muốn lên B1, muốn càng nhanh càng tốt , ko ảnh hưởng gì , do chị thích đi du lịch biết tiếng anh tiện hơn , trc chị làm ngân hàng xong nghỉ, chưa đi học ở đâu , phản xạ chị chưa tốt, từ vựng ngữ pháp ko có, mới đi Trung Quốc</t>
  </si>
  <si>
    <t>trình độ cuối A1 31 tuổi , đg làm sale cty bán lẻ cung cấp tư vấn tuyển dụng việc làm 24h , làm leader, tan làm 5pm , muốn học để giao tiếp với đối tác nước ngoài chủ yếu qua mail, muốn ràn luyện thêm tư vấn cho nước ngoài , muốn giao tiếp linh hoạt , 3 tháng nữa , phải cố gắng , ko ảnh hưởng gì, chưa đi học tiếng anh , duolingo học đc 1,5 năm rồi , khó khăn nhất suy nghĩ tiếng việt sang tiếng anh nên khó</t>
  </si>
  <si>
    <t>30/8 test và đạt trình độ giữa A1</t>
  </si>
  <si>
    <t>đg ở Lào Cai, đg làm thấy giáo , giáo viên cấp 2, giáo viên dạy tin học tan làm 4:30 tan làm , muốn học tiếng anh , đầu A2 , trc quốc tế Canada tại Lào Cai, muốn giao tiếp cơ bản trở lên , 3 tháng 6 tháng tới , đg nghiên cứu đi học tiếng anh ở trung tâm ở L,ào Cai , online đg học mua khóa học ko có thời gian xem video ko thấy hiệu quả , đg học nhiều khóa , ko có nhiều thời gian ko theo đợt hết</t>
  </si>
  <si>
    <t>, trình độ đầu A2 làm sale manager, mục tiêu chính học phục vụ cv , thỉnh thoảng mới nói chuyện thôi , muốn kiếm kh nước ngoài tương lai phát triển , 10 năm ko đi học ở đâu , muốn linh hoạt , ko có mục tiêu thời gian 1 năm , ko ảnh hưởng gì , ko áp luẹc, T9Khai0583175357</t>
  </si>
  <si>
    <t>, t rình độ A1, 29 tuổi , làm hành nhân sự , trg song ngữ nhiều gv nước ngoài , mục tiêu muosn học băng ielts tăng lương và làm cái khác , chưa học ở đâu bao giờ, cv 5h mới xong , 3 tháng nữa đtạ đc , ko ảnh hưởng gì , nghe kém, trả lời ko đúng trọng tâm</t>
  </si>
  <si>
    <t>37 trình độ A1,công nghệ ô tô, thỉnh thoảng có cuộc học với bên US, có người suppport hiện , 1 tuần 1 lần 2 lần 1 tuần , muốn linh hoạt , 6 tháng nữa , ko ảnh hưởng gì, hiện tại ko đi học ở đâu , hiện tại thấy nghe ko đc chủ yếu là đoán, từ vựng bị ít ko diễn đạt đc ý</t>
  </si>
  <si>
    <t>làm kĩ sư nuôi trồng thủy sản14 năm , 5 giờ tan , đg làm quản lí 1 nhóm , muốn học giao tiếp cho công việc , 1 tiếng / ngày , muốn chuyển sang làm du lịch , Phú Quốc , 14 năm sống trong này quê Nam Định , sau 3 tháng nữa giao tiếp linh hoạt , có ảnh hưởng chút đg làm bên tour, ko đi học ở đâu, ck biết tiếng anh, chưa đi học ở đâu , nói phát âm ko chuẩn, nghe ko rõ</t>
  </si>
  <si>
    <t>trình độ A1 đg làm IT, backend , đg làm cho piplus, 4 years , manager, thỉnh thoảng làm tới 9 tối , 30 % muốn học để trao đổi với khách hàng nước chủ yếu chat muốn chuyển dịch bán hàng bán giải pháp tháng 9 này bắt đầu tới giưa sang năm , chưa dành nhiều thời gian học đc , 1 giờ 1 ngày , muốn giao tiếp linh hoạt 6 tháng nữa, ko ảnh hưởng gì, chưa đi học bao giờ, khó khăn trong việc nghe</t>
  </si>
  <si>
    <t>đg có cty , kĩ sư điện thông minh chủ yếu nhập từ châu Âu về , kd năm nay giảm nên là cần học tiếng anh, trc mua hack não rồi , trình độ A1 , thích đi shopping , thich đi du lịch, đi sing, thai. 6h tan làm, 1 or 2 tiếng , chủ yếu trao đổi qua mail, thời gian tới có dự án mới muốn bán sp mình làm đc cho châu Âu và Mỹ , muốn học giao tiếp cơ bản trc, 1 năm tới mới bán nc ngoài , ko ảnh hưởng nhiều ko thi đi thuê, trc đây chưa đi học bao h , hiện tại bận chưa đi học ở đâu , khó khăn khả năng nghe kém</t>
  </si>
  <si>
    <t>, trình độ cuối A1 30 tuổi , trc làm kế toán nghỉ sinh con đg kinh doanh online tại nhà, đồ trẻ em , Đắc Lắc , muốn học để nghe nhạc , muốn học để dạy con , 2 tiếng học mỗi sáng , muốn lên B1 , 3 tháng tới , ko ảnh hưởng gì học hành từ từ , phát âm kém, phản xạ chậm</t>
  </si>
  <si>
    <t>trình độ A1, đg sống ở Cần Thơ , mục tiêu đi Mỹ có con bên Mỹ, 5 năm nữa mới đi , muốn giao tiếp cơ bản sau phát triển dần, chưa đặt mục tiêu , trc có đi học ở trung tâm cần thơ học vài tháng đi học cũng đều dịch thì nghỉ trung tâm đó đóng cửa luôn, đc khuyến mãi còn 2 triệu mấy , ko ảnh hưởng , 1 ngày dành đc 2 tiếng</t>
  </si>
  <si>
    <t>12/9 knm1</t>
  </si>
  <si>
    <t>trình độ cuối A1 đầu A1 34 tuổi , đg làm xuất nhập khẩu , tan làm 6h thỉnh thoảng 8 tới 9h tối , đg làm tại nhà, đg nghỉ sinh , tháng 12 đi làm lại đg làm quản lí , có nhiều khách nước ngoài , 1 tiếng/ ngày , muốn phục vụ cho công việc , tần suất giao tiếp hằng ngày chủ yếu email, với chat , khách hàng tới thăm nhà máy , muốn lên B1 trở lên, cuối năm đạt đc, ko ảnh hưởng gì , có đi học trc thời sinh viên chả hiệu quả thi toeic</t>
  </si>
  <si>
    <t>đg bận gọi lại sau, con lớp 5 , trình độ A1</t>
  </si>
  <si>
    <t>28 years old, data analyst, staff, tan làm 5 pm, dgd làm cho logitic company, thích đi du lịch chơi quần vợt ,muôns hc cv lương cao muốn học lên thăng chức vì phải thuyết trình tiếng anh, đg học ielts fighter, học 1 năm 6 châm, 25 triệu 1 năm cam kêt đầu ra, học giao s viên VN, 1 tuần 3 buổi , học 2 tiếng học reading writting , 2 tháng chủ yếu về kĩ năng làm bài chứ giao tiếp chưa nhiều , cv hiện tại chỉ đọc tài liệu bằng tiếng anh , 30 phút trên ngày học tiếng anh, muốn giao tiếp linh hoạt, chưa co estimate thời gian , , trình dộ cuối A1</t>
  </si>
  <si>
    <t>19 tuổi , đg làm bán thời gian cũng nhà hàng, thỉnh thoảng , em dự định đi sang Anh vừa học vừa làm chỗ người quen, đg ở Nghệ An, làm mảng nhà hàng khách sạn , trình độ A1 , muốn học giao tiếp cơ bản , 6 tháng nữa, ko ảnh hưởng , chưa đi học ở đâu, hiện tại ko học ở đâu, em thấy phản xạ tại câu kém</t>
  </si>
  <si>
    <t>0988580777, 42 tuổi, merchadise làm ngành may , nhà máy về rau củ , làm đc 10 năm , làm nhân viên, trình độ A1, chị trao đổi hằng ngày chủ yếu người Đài Loan, hay trao đổi qua email, muốn linh hoạt 6 tháng , ko ảnh hưừng gì cv n chị buồn =)), đg học trung tâm toàn người đi làm 1 tuần 2 buổi học trc quên sau , lớp có 6 8 người , 1 buổi dạy ngữ pháp 1 buổi giáo tiếp, đã học 8 buổi , cứ học thôi đóng 1 buổi 100k , cuối tháng thu lần</t>
  </si>
  <si>
    <t>dgd làm marketing cho công ty Hàn Quốc , Đông Nai province, 5 pm trình độ cuối A1, mục tiêu học trao đổi với sếp Hàn Quốc 1 tháng 1 lần, cũng khó khăn , muốn lên cơ bản , 1 năm nữa , ko ảnh hưởng gì , lâu rồi ko đi học ở đâu , nghe khó</t>
  </si>
  <si>
    <t>cho số kết bạn zalo, T9Thuỳ Chinh0977859060, trình độ A2, đg làm y tá , 4:30 tan làm , có mục tiêu 7.0 ielts cuối năm sau học lên văn bằng master, 1 tiếng/ ngày , hiện tại chưa , mong lên giao tiếp , cuối năm sau , trc đi học lớp toeic lâu rồi, học khóa cơ bản tiếng anh giao tiếp cơ bản 4 5 năm rồi , khó ngữ pháp, từ mới ko có từ phong phú</t>
  </si>
  <si>
    <t>trình độ cuối A1 , đg IT , fullstack , muốn học để phát triển bản thân , 1 tháng lên A2 , ko ảnh hưởng gì , có đi học Miss Hoa n ko hiệu quả , lâu rồi cách đây 1 năm , nghe hiểu khó, ko diễn đạt đc câu mình nói</t>
  </si>
  <si>
    <t>đầu A2 đg làm kiến trúc sư , đg là senior, 7 pm tan làm OT 12h đêm, cũng có làm việc khách hàng nước ngoài , viết mail bằng tiếng anh, muốn giao tiêp linh hoạt , tháng 4 năm sau đạt đc, ko ảnh hưởng gì , chị có đi học trung tâm dịch là hủy , sau có đi học lớp 3 người có đc cái nền tảng h chủ yếu tự luyện , sợ phần nghe</t>
  </si>
  <si>
    <t>```json
{
  "Occupational Group": "Design &amp; Architecture",
  "Position": "Senior",
  "Learning Purpose Group": "Study for the future (English is not used often in the job and only slows down progress slightly)."
}
```</t>
  </si>
  <si>
    <t>trình độ cuối A1 đg làm electrical enginner, đg làm quản lí , tan làm lúc 5h, tang ca 3 lần 1 tuần, học để giao tiếp vơi đối tác đối tác nước ngoài ,gần đây mới học mỗi ngày 1 tiếng, ko đặt mục tiêu mình nói luôn bạn tư vấn rồi , ko đi học ở đâu</t>
  </si>
  <si>
    <t>đg làm FE, cv ko dùng, muốn học để di đu lịch, trình độ cuối A1, 1 năm nữa linh hoạt</t>
  </si>
  <si>
    <t>đg bận gọi lái au, cuối A1, tên Tâm 27 tuổi đg làm cho công ty xây dựng , dự toán số liệu cho công trình cho nước ngoài , trao đổi qua email, sếp bây giờ đang nói tiêng anh n muốn học bản muốn học để thắng tiến cv, nhưu leader muốn lên linh hoạt , 1 năm , ko ảnh gì , có đi học ở trung tâm học lâu rồi hơn triệu 1 tháng , theo hết , hiện tại tự học</t>
  </si>
  <si>
    <t>```json
{
  "Occupational Group": "Design &amp; Architecture",
  "Position": "Junior/Employee (&lt;3 years)",
  "Learning Purpose Group": "Study for the current"
}
```</t>
  </si>
  <si>
    <t>đg bận trình độ cuối A1,0903456483, 40 tuổi , muốn học tiếng anh dùng cho công việc , đg làm công ty xuất nhập khẩu , 5pm, đg làm quản lí , 30 phút / ngày , chủ yếu dùng email , mục tiêu dạy con, học ở trung tâm địa phương , cty cho tiền đi học , lâu quá rồi ko đi học , ko đi học ở đâu, gioa tiếp cơ bản, ko đặt mụct iêu thời gian , bây giwof a rất bận ko có nhiều thời gian</t>
  </si>
  <si>
    <t>đg dạy vẽ, có 1 số học viên người nước ngoài hơi bất tiện ko dạy đc , hiện tại chưa đi học bao giờ , chị ko có nhiều từ vựng , chị ko phản xạ được , câu nói dài và nhanh dễ bị níu lưỡi, muốn giao tiếp cơ bản , 1 tháng nữa , ko ảnh hưởng gì</t>
  </si>
  <si>
    <t>trình độ A1, chuyên ngành marketing , đg hicj tiếng anh thương mại do đổi ngành, học cao đẳng Việt Mỹ, muốn hiểu về tiếng anh, đg là sinh viên năm nhất , 2 năm nữa ra trường, muốn xin vào cty nước ngoài , muốn học giao tiếp cơ bản , 4 tháng , ảnh hưởng tới, chỉ ở nhà , kod di làm thêm , ko đi học ở đâu , chưa đi học ở đâu</t>
  </si>
  <si>
    <t>A1 đg làm kế toán, 5pm tan làm , muốn học để dùng cho công việc , học lên B1 , 1 năm , ko ảnh hưởng gì, chưa đi học ở đâu , hiện tại cũng ko, phản xạ chậm, nói đúng hay sai cũng ko biết</t>
  </si>
  <si>
    <t>trình độ cuối A1,33 tuổi, đg sống ở HCM city, đg làm PNJ , store manager, làm theo ca, 30 phút / ngày , bình thường cũng có khách nước ngoài , tư vấn cho khách, mục tiêu chuẩn bị trc có cơ hội thăng tiến cv ko yêu cầu , từ vựng ít , đi học online nhiều , nó kho khan lắm , học lâu rồi , 2 năm trước, hiện tại ko đi đâu , muốn lên linh hoạt, , 6 tháng 1 năm , ko ảnh hưởng gì, 1 tuần 7 ngày</t>
  </si>
  <si>
    <t>con lớp 4</t>
  </si>
  <si>
    <t>quê Hội An , sale technical , đg làm việc tại HCM, trình độ A1 , đg làm cho công ty nước ngoài chi nhánh Vn, mục tiêu học để phát triển bản thân kết bạn , muốn học giao tiếp linh hoạt , 6 tháng , chỉ buồn thôi , chưa đi học trung tâm bao giờ , trc có đi học chơi chơi thôi , bây h mới quyết tâm</t>
  </si>
  <si>
    <t>28 tuổi , Lâm Đông province, đg giáo viên dạy tiếng anh , 6pm , đg dạy giao tiếp cấp 2 đổ xuống , mục tiêu học cải thiện thêm tiếng anh thi ielts, tháng 6 năm sau , mua khóa ielts, trình độ A2</t>
  </si>
  <si>
    <t>tan làm 6pm , support cho stechhoder, trao đổi tiếng anh hằng ngày , muốn học để thăng tiến trong công việc , muốn từ B1 trở lên, 3 tháng 6 tháng nữa, ko bị hanh hưởng . học từ 2021 học toeic, trình độ cuối A1</t>
  </si>
  <si>
    <t>trình độ cuối A1 dgd sống ở Hà Nội , đg làm kĩ sư thực phẩm, đg làm leader 25 người 5pm , mục tiêu phát triển bản thân , sau này có cơ hội gì thì có sẵn , lên cơ bản , 1 năm , ko ảnh hưởng gì ( cũng hơi ảnh hưởng đính ang cty có người nước ngoài ), đã học trung tâm học tại nhà n rời rạc hứng lên học ) hiện tại đg đi học khóa online bên Kyna, mới học 1-1, khóa 3triệu 7 , 2mấy buổi gần 30 buổi, học đc 10 buổi , vỡ đc 1 tí</t>
  </si>
  <si>
    <t>39 tuổi cuối A1, HCM city , đg sống ở Vũng Tàu, quan rlí hệ thống , nhân viên quản lí hệ thống, 6pm tan làm, trao đổi với đồng nghiệp nước ngoài philipine, malaysia,trao đổi qua mail ,massage , có trao đổi trực tiếp mình ko tốt nên mình hơi bất tiệnm, đi học lâu rồi , sáng 5h sáng đã làm rồi 7 h tối tan làm, muốn học giao tiếp linh hoạt , 6 tháng , ko ảnh hưởng gì, ko đi học ở đâu</t>
  </si>
  <si>
    <t>trình độ A1,đg bận học , 20 tuổi, sn năm 3 , đg học đạo diễn, mục tiêu muốn học giao tiếp cho công việc với khách hàng sau này giao tiếp thường ngày, giao tiếp với người nước ngoài, muốn giao tiếp cơ bản , hiện tại có bán đồ tại nhà quán trà sữa với bạn e, chạy xe máy , năm sau , ko ảnh hưởng gì, chưa đi học ở đâu bao giờ, hiện tại ko đi học ở đâu</t>
  </si>
  <si>
    <t>đg làm giảng viên thỉnh thoảng cos hội thảo nước ngoài , có con lấy ck bên thụy sĩ hay du lịch , đg ở Sài Gòn , thích thì học thôi , 75 tuổi , cuối A1 , ko đăt mục tiêu , tự học là chính</t>
  </si>
  <si>
    <t>trình độ cuối A1, đg học chuyên ngành kế toan khóa quốc tế , sinh viên năm 2 , năm nay phai rhọc toàn bộ bằng tiếng anh , muốn học lên B1 , càng nhanh càng tốt , mai sau vào chuyên ngành sợ khó, thi ielts , bây giờ thì hết thôi , chưa đi học học trung tâm gia sư bao giờ, em ở Thương Tín Hà Nội , ko đi làm thêm</t>
  </si>
  <si>
    <t>trình độ cuối A1 đg làm cty xây dựng, đg làm quan lí dự án, muốn chuyển việc năm nay , hiện tại đã xin nghỉ việc rồi , muốn lên linh hoạt , chị đã học 1 năm trước rồi cũng lên tới B1 n vốn từ của chị đg kém , 6 tháng , ko ảnh hưởng gì , khóa học giao tiếp cho người đi làm học 1 năm chi phí 26 triệu cả 1 năm , có thay đổi , phát âm chị kém</t>
  </si>
  <si>
    <t>làm nhân viên trong trung tâm tiếng anh, qua Úc năm sau tháng 9 trình độ A1, đg học lớp nền, học từ vựng ngữ pháp , giao tiếp, học gần 1 năm, học cũng ko thấy tiến bộ lắm, tại vì nó free, chưa đi học lớp mất phí, muốn lên trình độ linh hoạt, 3 tháng 6 tới đat đc, ko ảnh hưởng</t>
  </si>
  <si>
    <t>```json
{
  "Occupational Group": "Education &amp; Training",
  "Position": "Junior/Employee (&lt;3 years)",
  "Learning Purpose Group": "Study for the future (English is not used often in the job and only slows down progress slightly)"
}
```</t>
  </si>
  <si>
    <t>Trâm, đg làm tiếp viên hàng không , trình độ cuối A1, đg làm cho Bambo ở Tân Sơn Nhất , mục tiêu muốn học để thi hãng nước ngoài, mới làm vài tháng , muốn linh hoạt từ B1 trở lên, 2 tháng nữa có cuộc phỏng vấn , ko ảnh hưởng gì , dự định sang nước ngoài , công ty bên đó, hiện tại đg học 3 buổi / tuần/ 1 tiếng/ lên nói chuyện với moin người, mới học được 2 tuần, 23 triệu 3 tháng , bạn giới thiệu , bạn đi nước ngoài rồi</t>
  </si>
  <si>
    <t>```json
{
  "Occupational Group": "Hospitality &amp; Tourism",
  "Position": "Intern (0-1 year)",
  "Learning Purpose Group": "Study for the future (English does not directly impact job performance, and the goal is more about social interaction)."
}
```</t>
  </si>
  <si>
    <t>trình độ A2 đang định cư bên Mỹ khoảng 3 tuần, sang 3 tuần, 40 tuổi , bên VN đã làm sale manager FMCJ, muốn học để tìm cv tốt hơn , giao tiếp với đồng ngfhiệp và cuộc sống , giao tiếp với người châu Á có thể hiểu , nói với người bản xứ ko nghe đc, nói lại với họ ko hiểu , ko đi học ở đâu , linh hoạt , 3 6 tháng nữa , ko ảnh hưởng gì</t>
  </si>
  <si>
    <t>đầu A1, đg là sinh viên năm 2 học Thủ Dầu 1, thiết kế đồ họa, mục tiêu học để đi làm , muốn học trên cơ bản, muốn 2 tới 3 tháng nữa đạt mức cơ bản, ko ảnh hưởng gì, ko đi học ở đâu, học trên trường tự học, 30 40 phút/ ngày, chưa đi học bao giờ, vẫn đg đi làm aeon</t>
  </si>
  <si>
    <t>trình độ đầu A1, 50 tuổi , chủ tịch ủy ban xã huyện Quốc Oai , cv ko sử dụng nhiều, học để phát triển bản thân, thi thoảng mới dùng trong tiếng anh công việc, chưa đi học , muốn học lên giao tiếp linh hoạt , 6 tháng tới đạt đc, ko ảnh hưởng gì, phát âm chưa tốt, vốn từ và khả năng sắp xếp câu</t>
  </si>
  <si>
    <t>```json
{
  "Occupational Group": "Other",
  "Position": "Director &amp; C-level/Executive",
  "Learning Purpose Group": "Study for the future (English is not used often in the job and only slows down progress slightly)"
}
```</t>
  </si>
  <si>
    <t>đg bận đg làm FE, trình độ A1, 25 tuổi , 7pm , quê Hòa Bình e đg làm trên Trần Hưng , hay làm dự án nhà nước, học giao tiếp để phát triển bản thân, chưa có mục tiêu</t>
  </si>
  <si>
    <t>trình độ đầu A2 chị Nga , đg sống ở quận Thanh Trì, đg làm quan rlí HR ở cty công nghệ, hiện tại ko dùng trong công việc , chị muốn có ngoại thứ 2 , cty Thái offer n bị fail n muốn phục thù , muốn linh hoạt xem bino, sợ lười , mới chuyển sang cty mới chịd di suốt ngày , 3 tháng tới đạt đc , ảnh hưởng mất tienf APP, koa nhr hưởng gì
 28/9 chưa hẹnd d clịch gọi lại sau</t>
  </si>
  <si>
    <t>đg sống ở Phú Thọ , đg làm sale tôn thép , 25 tuổi , manager, trình độ A1, bây giờ chưa n sau này e đg làm cho cty nhà e, trình độ A1, muốn linh hoạt, 1 năm tới đạt đc, ko ảnh hưởng gì, chưa đi học ở đâu, , từ vựng khó nhớ, ko nghe hiểu đc, ko nói đc, ko biết sắp giờ 1 ngày 30 phút 
 28/9 knm1</t>
  </si>
  <si>
    <t>trình độ A1,muốn học để giao tiếp với khách , ko có mục tiêu, nửa năm nữa giao tiếp cơ bản ko đạt đc ko sao. 9 giờ mới tan làm , tự học là chính ko đạt ko ảnh hưởng gì, ko nghe đc, 5 6 ngày 3 chiều tới 11 h đêm</t>
  </si>
  <si>
    <t>trình độ A1 kinh doanh đa dạng, đg ở HCM city , mục tiêu giao tiếp với khách hàng, trc kia thì có bây giờ ko đi học ở đâu , ko nghe hiểu được , muốn giao tiếp cơ bản , khoảng 20 phút/ ngày , 6 tháng , ko ảnh hưởng</t>
  </si>
  <si>
    <t>trình độ cuối A1 37 tuổi , quê ở Thái Bình, đg sống ở Bắc Ninh, QA manager, 1 year, 5pm tan làm , cv yêu cầu 4 kĩ năng sếp là người Hàn thưởng xuyên , nghe kém nhất , muốn lên cơ bản , 2 tháng , ko ảnh hưởng gì , ko đi học ở đâu</t>
  </si>
  <si>
    <t>29 trình độ đầu A1 tuổi đg sống ở Kon Tum , đg làm phòng cháy chữa cháy, ko dùng tới tiếng anh, mục tiêu học phát triển bản thân , xem video , chưa đi học ở đâu , giao tiếp cơ bản , 3 tháng, ko ảnh hưởng gì , ko đi học tự học
 19/8 knm1</t>
  </si>
  <si>
    <t>trình độ A1,đg làm lễ tân 23 tuổi , Bình Đinh province, mới ra trường học theo khách sạn, khách san, muốn B1 trở lên, 6 tháng tới , koa anhr hưởng gì , e mới đi học giao tiếp Mai Lâm mới bỏ ngang rồi do học ko hiệu quả, khóa đó 3 triệu mấy , khả năng nghe , phản xạ của e , lương hiện tại 5 tr rưỡi 6 triệu</t>
  </si>
  <si>
    <t>muốn học thăng chức vị trí này sd nhiều tiếng anh hơn nữa , đg công ty nước ngoài, đg làm senior , trình độ cuối A1, 5 pm , muốn giao tiếp 3 tháng nữa nói cơ bản , ko ảnh hưởng n muốn đẩy nhanh tiến độ , có đi học trung tâm n nó ko bài bản n lười vì ko thấy hiệu quả , lâu lắm 1 năm rồi , hiện tại thấy phát âm của mình chưa tốt, theo bản năng</t>
  </si>
  <si>
    <t>```json
{
  "Occupational Group": "No clear",
  "Position": "Senior (&gt;5 years)",
  "Learning Purpose Group": "Study for the future (English is not used often in the job and only slows down progress slightly)"
}
```</t>
  </si>
  <si>
    <t>trình độ A1 đg làm quản lí vũ trường quán ba, chị làm h hành chính, thi thoảng training , mục tiêu sẽ đổi patner nhiều người nước ngoài , sỏ có meeting trực tieép từ h tới giao tiếp , học cách 1 năm , chị theo hết khóa, 3tháng rưỡi 78 triệu , có cải thiện lên rất nhiều , muốn linh hoạt , 6 tháng nữa, ko ảnh hưởng gì, 1 tiếng mỗi ngày , tự học hiện tại , nói nhanh ko bắt kịp</t>
  </si>
  <si>
    <t>Tên là Khương , 35 tuổi , trình độ đầu A1. làm hành chính nhân sự ở cty công nghệ , cv hiện tại ko dùng tiếng anh, mục tiêu học dạy con phát triển ban thân, muốn học linh hoạt trở lên, càng nhanh càng tốt, ko ảnh hưởng gì, chưa đi học ở đâu , ko đi học ở đâu , vốn từ kém, nghe kém, 1 dến 2 tiếng ngày</t>
  </si>
  <si>
    <t>đg làm banker , 6h tan làm , muốn học đổi sang công ty nước ngoài , lên B2 , 6 tháng , ko ảnh hưởng gì , ngày trc có học 1 khóa giao tiếp cơ bản hồi năm nhất đại học ,</t>
  </si>
  <si>
    <t>trình độ A1 , 28 tuổi, đg ở Vĩnh Tàu , technician, làm việc theo ca, đg làm cho công ty nước ngoài , mục tiêu thăng tiến cho công việc hiện tại , cv 1 nửa tiếng anh , sếp người VN n báo cáo bằng tiếng anh , cv hiện tại chưa cần nói bằng tiếng anh nếu muốn báo cáo thì bằng tiếng anh , muốn lên mức linh hoạt , muốn càng nhanh càng tốt 3 tháng , có ảnh hưởng chút, học tiếng anh youtube tự học , hiện tại tự học the coach, 30 phút tới 1 tiếng hằng ngày, có nhiều cụm từ mở rộng chưa hiểu đc , app bị lỗi</t>
  </si>
  <si>
    <t>làm nội chợ đg sống ở Nam Định, quê ở Hải Phòng, trình độ đầu A2 , muốn hoc để cv lương cao, mục tiêu học để phát triển bản thân chỉ ở nhà , giao tiếp linh hoạt, 6 tháng 1 nam, ko ảnh hưởng gì , tự học ko đi học ở đâu, phản xạ , vốn từ ko có diễn đạt</t>
  </si>
  <si>
    <t>trình độ B1,bussiness anaylist, đg làm manager , đg làm dự án nước ngoài,</t>
  </si>
  <si>
    <t>Phúc 36 tuổi , làm trongq uân sự automation engineer lm 11 năm , ngọng ln, trình độ A1, 5 pm mục tiêu học để đi hội thảo trình bày quan điểm thuyết trình, trình độ B2 làm luận án tiến sĩ , thiếu tá, giao tiếp lên linh hoạt , 6 tháng 1 năm , ko ảnh hưởng gì, chưa đi học ở đâu, hiện tại có đi học 1 khóa ôn , bên quân đội tổ chức, dạy luyện thi đề</t>
  </si>
  <si>
    <t>cho số kết nối zalo, T10Nguyen Thi Tuyet Lan0935303460, dgd làm sơ, trình độ cuối A1, đg dạy trẻ khuyết tật, sơ muốn học lên linh hoạt, sơ làm dự án có tháng 123 đoán họ ở lại luôn, sơ có team làm ko biết có người dịch cho, nửa tiếng , phát âm yếu</t>
  </si>
  <si>
    <t>, 32 tuổi , trình độ đầu A2, dgd làm kế toán ở ngân hàng , 8pm , muốn học để chuyển việc , đg làm dự án 1 2 năm nữa mới chuyện, muốn học phục vụ , đoi khi ko hiểu có người hỗ trợ,cv hiện tại khi nào họp cần trao đổi bằng tiếng anh 1 tuần 1 lần 1 tháng 1 lần , muốn giao liên tiếp linh hoạt , 6 tháng tới , ko ảnh hưởng gì , phát triển ý hay phát âm kém, nghe hiểu ko nghe rõ, 30 phút</t>
  </si>
  <si>
    <t>business man , 33 tuổi , 6 people, 6pm tan làm , trình độ cuối A1, kinh doanh thương mại điện , trao đổi với khách hàng thì ngày nào cũng chat, gọi nói trực tiếp đấy là gặp bạn người Trung Quốc, mục tiêu học để phát triển bản thân thôi , 2 năm trc đi học khóa phát âm , hiện tại ko đi học ở đâu , muốn giao tiếp đc linh hoạt 2 năm , ko ảnh hưởng</t>
  </si>
  <si>
    <t>trình độ A1, đg làm dev , dgd là fulltime, outsource , đg là cho Nhật ko , đg làm cho FPT,dùng tiếng anh ,mục tiêu học giao tiếp cho công việc, muốn cơ bản , ko ảnh hưởng gì, 3 tháng đạt đc, tự học là chính</t>
  </si>
  <si>
    <t>trình độ giữa A1 ,đg làm bác sĩ chẩn đoán hình ảnh Long Khánh, cv ko dùng tiếng anh , Đồng Nai, 43 tuổi , 4h tan làm , học ko có mục tiêu gì , 30 phút trên ngày , học để phát triển bản thân, chưa đi học ở đâu, 30 phút học mỗi ngày , muốn lên linh hoạt , 1 năm nữa, ko ảnh hưởng gì</t>
  </si>
  <si>
    <t>```json
{
  "Occupational Group": "Health &amp; Healthcare",
  "Position": "Mid-level/Specialist",
  "Learning Purpose Group": "Study for the future (English is not used often in the job and only slows down progress slightly)"
}
```</t>
  </si>
  <si>
    <t>Lợi 24 tuổi , trình độ cuối A1 , 1 tiếng anh, làm khách sạn Đà Năng, phục vụ cho khách sạn , cv cũng cần n chỉ nói ít, muốn học mức lương cáo hơn , muốn học chuyển việc, qua Tết , muốn lên linh hoạt, 6 tháng tới, có ảnh hưởng chút , chưa từng đi học ở đâu, hiện tại e gặp khó khăn nghe hiểu</t>
  </si>
  <si>
    <t>anh Điều , trình độ cuối A1, 28 tuổi , đg làm dev, 5pm, mục tiêu muốn học để phát triển cv hiện tại hoặc sang cong ty , muốn lên linh hoạt , 6 tháng ko ảnh hưởng lắm , học nhiều xong bỏ dở , giữa chừng thì bỏ , học ko hiệu quả xong chán , nghe hiểu khó, nói kod dúng , ko đi học ở đâu</t>
  </si>
  <si>
    <t>trình độ giữa A1, Lan 28 tuổi manual tester , 6pm , nước ngoài , mình ko nhớ đc từ vựng , dùng gg dịch chat , mục tiêu học chuyển việc , muốn lên linh hoạt , 3 tháng , ko ảnh hưởng gì , chưa đi học ở đâu, hiện tại ko đi ơ rđâu đâu , 1 2 tiếng / ngày , nghe hiểu đc ko biết nói , từ vựng ít</t>
  </si>
  <si>
    <t>đg học ngành quốc tế học , trình độ cuối A1, sinh viên năm 3 , mục tiêu học để nói chuyện được người nước ngoài , phục vụ cho công việc của mình , muốn làm kinh doanh , muốn càng cao càng tốt , nhà ở TPHCM ở nhà mình luôn, trc đi làm thêm mới nghỉ đi sale, 6 tháng 1 năm , ko ảnh hưởng gì , ko đi học ở đâu , trc e có đi học ở quận 1, trc học ielts, n ko hiệu quả giáo viên học hết khóa , 1 khóa gần 6 triệu , xin tiền ba mẹ, khó khăn phản xạ chậm , phát âm sai , hay bị ngại</t>
  </si>
  <si>
    <t>trình độ cuối A1 đg học cao đẳng y tế , năm 2, quê ở Hải Phòng , mục iêu học phát chiên rbản thân , e muốn theo du lịch , muốn tiếp viên hàng ko, giáo viên , muốn lên mức linh hoạt , cuối năm nay, ko ảnh hưởng gì, ko đi làm ở đâu, có đi học 2 khóa ielts năm ngoái, 10 triệu 1 khóa , bây giờ có đi học ielts 1 tuần 3 buổi mỗi buổi 1 tiếng</t>
  </si>
  <si>
    <t>đg sở hữu cty về xuất nhập khẩu , 6 pm tan làm , từng đi 5 6 nước, 1 tiếng mỗi ngày , học có 1 bạn dạy online , 6 tháng nay , chị rất là bận , ko hiệu quả tự học , đi câu lạc bộ tiếng anh , học ctrình kia tự học , muốn lên linh hoạt , 3 tháng tới , ko ảnh hưởng gì</t>
  </si>
  <si>
    <t>tên Ngà trình độ cuối A1 , 31 tuổi , generall accountant, quê Thái Bình , 7pm , mục tiêu học thêm làm thêm cv khác hỗ trợ ban. trẻ con ở trung tâm , học vì thích tiếng anh, chủ yếu học APP, muốn giao tiếp mức linh hoạt, 1 năm tới , ko ảnh hưởng gì, ko đi học ở đâu, ko phát triển ý trong</t>
  </si>
  <si>
    <t>trình độ cuối A1, 26 tuổi , đg làm kế toán cty bảo hiểm, 26 tuổi , mới làm 2 tháng , làm nhân viên , công ty là 1 phần của cty mẹ nước ngoài , trao đổi cũng nhiều khi có vấn đề 1 tuần 2 lần , nói thì phản ứng ko kịp ko nghe rõ dgd nói gì , hiện tại e ko đi học ở đâu, muốn lên linh hoạt 3, 4 tháng , ko ảnh hưởng gì, có tiếng anh sẽ đẽ làm việc</t>
  </si>
  <si>
    <t>cho số kết nối zalo, T10May Huynh0909478665 trình độ cuối A1 phòng phản triẻn , asstitant manager, gt với đồng nghiệp, sếp người Mỹ , muốn học lên linh hoatk, 1 2 tháng , ko ảnh hưởng gì , hiện tại ko khó khăn gì cho cv</t>
  </si>
  <si>
    <t>trình độ A1 đg làm marketing , 45 tuổi , đg làm quản lí , 5pm, cv thỉnh thoảng mới dùng , sau này cv anh sẽ liên quan tới tiếng anh nhiều hơn, ko đi học trung tâm , gia sư bao h, 1 ngày 30 phút , từ vựng , mức linh hoạt , 6 tháng , ko ảnh hưởng gì</t>
  </si>
  <si>
    <t>trình độ cuối A1đg làm giáo viên dạy sinh học dạy cấp 3 , mình thấy tiếng anh năng động, học phát triển bản thân , học dạy con dạy cả học sinh , khoảng 2 năm nữa , muốn lên B1 , 3 tháng nữa đtạ đc, ko ảnh hưởng gì , trc co sđk khóa học online , học philipine chi phsi cao , hiện tại ko đi học ở đâu</t>
  </si>
  <si>
    <t>trình độ A1 33 tuổi HCM city , làm kĩ thuật lắp đặt thiết bị, có dùng n ít 3 tháng lần 3 tháng gặp kĩ sư hãng đức, mục tiêu học trao đổi cho cv trc chỉ dùng mail, muốn giao tiếp linh hoạt , 6 tháng , ảnh hưởng chút thôi, mình đg định chuyển việc , chưa đi học ở đâu, hiện tại ko đi học ở đâu, 1 ngày 1 / tiếng ,lắp ghép các từ với nhau, ngại nói</t>
  </si>
  <si>
    <t>đg làm nhân viên xuất nhập khẩu , muốn học có cv lương cao, trình độ cuối A1 đầu A2 muốn học khách hàng tới nhà máy tham quan, trong tương lai có khách hàng mới, ngoại ngữ tốt hơn có thể đổi việc đây mụct iêu chính, muốn giao tiếp mức linh hoạt , 1 năm nữa thfi tốt, ko ảnh hưởng gì , chưa đi học ở đâu, chỉ học qua APP, phát âm chưa tốt</t>
  </si>
  <si>
    <t>trình độ đầu A1, làm hành chính nhân sự , cv có dùng n phản hồi qua mail , mục tiêu đi định cư canada, hết tháng 10 nghỉ việc luôn , tháng 8 tháng 9 qua năm đi luôn, bây giờ hiện tự học, yêu cầu ielts 5 chấm trở lên, muốn lên mức linh hoạt , nghe khó,</t>
  </si>
  <si>
    <t>trình độ cuối A1,30 tuổi , là marketer cho phamacy, muốn học có cv lương cao, staff, 5pm tan làm , chị đg có ý định đổi việc làm remove, sang năm, chị muốn học ielts, giao tiếp linh hoạt , 1 năm tới đạt đc do làm hết năm sau ,trc chị học toeic đai học thôi , hiện tại tự học , ko ảnh hưởng, T10Chi Vũ0988689518</t>
  </si>
  <si>
    <t>36 tuổi, quê Lâm Đồng , Bảo Lộc , chỉ ở nhà làm nội chợ , trình độ A2, giữa năm sau muốn giao tiếp trôic hãy, câu strúc ngữ pháp sai, từ ngữ chưa chuyên nghiệp , ko ảnh hưởng gì , trc có học online bên topica native , h tự học trên app halo</t>
  </si>
  <si>
    <t>cho số kêt snối zalo T10Nguyễn Hoàng Bách0833131335</t>
  </si>
  <si>
    <t>30 tuổi, làm kế toán, HCM city , supervisor, 3 pm tan làm , đg làm công ty nước ngoài , vp đại diện Việt nam , làm việc chỉ chat với email , muốn học để chuyển việc , chưa biết bao h chuyển chắc năm sau , trình độ cuối A1, muốn lên mức linh hoạt , 9 tháng nữa , ko ảnh hưởng</t>
  </si>
  <si>
    <t>trình độ cuối A1,travel consultant, đg ở HCM, 5pm , chủ yếu dùng email, thi thoảng có khách cần nói n ít lắm , hoc phát triển bản thân là chính , muốn lên linh hoạt , càng nhanh càng tốt , 20 phút 30 phút, ko ảnh hưởng gì , topica nhiều khóa , 3 4 năm ko đi học lại , phát âm, phản xạ ko tốt, hiện tại ko đi đâu</t>
  </si>
  <si>
    <t>trình độ cuối B1, HCM, distric 10, customer service , manager, 4 years, 7 pm, 45 tuổi , đg làm cty quảng cáo làm cho bên siêu thị , bao gồm cả sale take care hợp đồng , ngành FMCG, hiện tại công việc ít dùng tiếng anh, mục tiêu học để duy trì cho ko mất tiềng anh</t>
  </si>
  <si>
    <t>36 tuổi , đg sống ở Bình Dương, QA phamacy, 5 pm, lâu rồi , chủ yếu trao đổi bằng email, mục tiêu học chuẩn bị trc, học phát triển bản thân, giao tiếp linh hoạt 6 tháng nữa , ko ảnh hưởng gì , chịd di học trung tâm lâu rồi học giao tiếp , bây giờ chỉ tự học thôi</t>
  </si>
  <si>
    <t>A1 cho số kết bạn zalo T10Nguyễn Thị Hạnh0348509216, dgd làm bác sĩ , 5pm tan làm , sn 95 khoa phục hồi chức năng, muốn phát triển thêm về chuyên ngành , giao tiếp thi thoảng khi gặp đối tác, muốn học lên linh hoạt , 3 tháng 6 tháng , ko ảnh hưởng gì , 30 phút 1 ngày , chưa đi học ở đâu , ko đi đâu</t>
  </si>
  <si>
    <t>quê ở Quảng Ninh , sinh viên năm 3 Bách Khoa, mục tiêu học tìm công việc tốt hơn ,từng học tiếng anh toeic, mới thi ở trường 410, học dần cho quen, giao tiếp cơ bản, 3 tháng , ko ảnh hưởng gì , ko đi làm thêm ở đâu</t>
  </si>
  <si>
    <t>trc làm kế toán mới nghri việc , mới đi phỏng vấn hôm nay, đg sống quận Bình Thạnh HCM city, trình độ cuối A1, mục tiêu học phát triển bản thân, dạy con, muốn lên mức cơ bản , 6 tháng nữa, ko ảnh hưởng gì , chưa đi học ở đâu, học đg theo kiểu học thuộc , APP hay ko có vấn đê gì</t>
  </si>
  <si>
    <t>trình độ A1, chuyên ngành kinh doanh bất động sản , làm công việc mô giới nhà đất, sinh viên năm 3,5 , muốn giao tiếp cơ bản , 1 năm tới , học xong toeic 435điểm, hiện tại ko đi học ở đâu, nói ko đúng ngữ pháp, nghe đc n ko trả lời thế nào, mới xin đc việc làm, bận đg làm khoa luận</t>
  </si>
  <si>
    <t>```json
{
  "Occupational Group": "Real Estate",
  "Position": "Student",
  "Learning Purpose Group": "Study for the future (English is not used often in the job and only slows down progress slightly)."
}
```</t>
  </si>
  <si>
    <t>trình độ cuối A1 đg sinh viên, 23 years old, 6 pm, e làm mua hàng công nghiệp , khách hàng có người nước ngoài , bây giờ mới làm nên làm , muốn mức B1 trở lên , 1 năm , ko ảnh hưởng gì, chưa đi học , ko đi học ở đâu, tự học thôi , từ vựng ít bị nói tiếng việt sang tiếng anh</t>
  </si>
  <si>
    <t>trình độ đầu A1, đg làm bác sĩ mắt bênh viện ở Vinh làm viên j quốc tế thỉnh thoảng gặp nước ngoài 1 tháng 1 2 lần , 4h30 tan làm, học phục vụ cho công việc , muốn lên linh hoạt , 3 tháng , ko ảnh hưởng , cũng đi học xong bỏ do ko có thời gian, hiện tại ko đi học</t>
  </si>
  <si>
    <t>gọi lại sau, trình độ cuối A1, đg làm bác sĩ Tây Ninh, khoa mắt , tan làm 5pm , kod ùng tiếng anh trong cv, học để hát triển bản thân thi thoảng có đoàn quốc tế hội nghị phải giao tiếp , 1 năm 1 lần , muốn lên linh hoạt, 6 tháng , ko ảnh hưởng gì , ko đi học ở đâu , 30 phút trên ngày, ở nhà có phòng mạch nữa khám tới 7h , nói phản xạ chậm, ko biết cách ghép câu</t>
  </si>
  <si>
    <t>chị Thu đg sống ở Hn, Hoai Đức distric , banker, 20 năm , staff, làm theo ca, làm cskh , mục tiêu đi newzeland 5 năm , muốn giờ tới hết năm là giao tiếp cơ bản 3 tháng, ko ảnh hưởng gì , ko đi học ở đâu, bây giờ chị đg học online ôn theo khóa học ielts, học hết khóa nền tảng 20 buổi rồi, khóa mới học 10 buổi , còn 20 buổi , hơn 10 triệu</t>
  </si>
  <si>
    <t>tinnhf độ A1, đg làm marketing , làm brand marketing , hiện tại làm cty Việt Nam , muốn học chuyển việc dự đinh sang năm , nếu mà tiếng anh tốt thì apply bây giơ luôn, muốn từ B1 trở lên 3 tháng nữa, ko ảnh hưởng gì , lần gần đây nhất học ielts 4 kí năng học 3 tháng , chơi mini game nên giảm giá 4 triệu , hiện tại kod di học ở đâu, đi học nhiều quá rồi bị sợ</t>
  </si>
  <si>
    <t>26 tuổi đg làm BA, staff, 5 pm, trình độ A1, muốn học để sang công ty nước ngoài , muốn lên linh hoạt, tháng 4 năm sau , học lớp 3 người tháng 9 kết thúc, học có tiến bộ và nghe , 8 tháng học đóng tiền theo tháng , 1 tuần học 2 tới 3 buổi , cô giáo dạy e tiến bộ chậm 
 4/12 knm1</t>
  </si>
  <si>
    <t>trình độ A1, muốn lên mức cơ bản , ko đặt mục tiêu thời gian</t>
  </si>
  <si>
    <t>cho số kết bạn zalo Duong Hung, đg làm kĩ sư xây dựng, supervisor, , quê ở Nqam Định, đg sinh sống ở Vũng Tàu, 6pm tan làm , giờ ko học , 3 tháng trc có học với giáo viên, thuê 1 thấy kèm, 3 triệu 1 tháng , 1 tháng 8 buổi , học thì học đc ngữ pháp , 1 ngày dành đc 1 tới 2 tiếng , mục tiêu học phục vụ cho cv hiện tại , tháng này dùng liên tục, trình độ A2, muốn linh hoạt, nhanh nhất có thê , ko ảnh hưởng gì</t>
  </si>
  <si>
    <t>đg cuối A1,làm phân tích data ở PNJ, 6pm, ko có tiền đi du lịch , học để làm trong môi trường tiếng anh, muốn chuyển viêc , 6 tháng , muốn linh hoạt , càng nhanh càng tốt , 6 tháng nữa, phải đạt đc n ko ảnh hưởng, hiện tại ko đi học tiếng anh giao tiếp ở đâu , từ vựng bị động nhiều n ko nghĩ ra đc, khi e nói ko biết đúng hay sai</t>
  </si>
  <si>
    <t>trình độ đầu A2 đg ở Đồng Nai , đg làm cho công ty nông nghiệp của Thái , đg hướng dẫn mọin người sử dụng hệ thống 5-6 pm , thích du lịch mua sắm, mới chỉ du lịch ở Vn , 20 40 phút/ ngày , có con nên khá bận , tập đoàn của Thái , chủ yeus email, chat , học để thi thoảng mới họp , co shọc trung tâm trc học thôi , học bên topica học 9 tháng , học năm 2016, hiện tại ko học ở đâu , muốn linh hoạt , ko có thời gian học càng nhiều cang tốt , khi mình giao tiếp trơn tru thì sẽ tốt hơn hiện tại</t>
  </si>
  <si>
    <t>thuê bao 39 tuổi đg làm dev . FE, 6pm tan làm mục tiêu học đê phát triển bản thân , cuối A1 , ko đặt mục tiêu , chưa học tiếng anh bao giờ , học xong ko ứng dụng được , tự học , phản xạ chậm</t>
  </si>
  <si>
    <t>trình độ A1, đg làm manager linh vực ô tô , trc đây công ty liên doanh n chủ yếu nói bồi , 100% trong nước gần đây, học để phát triển bản thân, muốn lên đc linh hoạt , 2 tháng nữa , ko ảnh hưởng gì , ko đi học ở đâu, 20 năm rồi, chị đg đầu tư mảng cv mới, chị thấy cũng phải tiếp xúc với khách hàng nước ngoài</t>
  </si>
  <si>
    <t>đg bận trình độ A1 , đg làm du lịch hợp tác xã , sản xuất cà phê , lái xe cơ quan cho viettel, mục tiêu học để biết, làm trong nhà thờ có ctac giáo hội Vĩnh Long, giáo tiếp cơ bản , 6 tháng nữa đạt được, ko ảnh hưởng gì, , hiện tại ko đi học , khóa học giao tiếp 1:1 cũng 1 hay 2 năm rồi 18 20 triệu , học hết khóa ko có time học hết bài, 30 phút / ngày</t>
  </si>
  <si>
    <t>, trình độ A1, học Bách Khoa Đà Nẵng , sinh viên năm nhất , học chế tạo máy , muốn học lên linh hoạt 1 năm nữa, nhiều lắm , mục tiêu muốn sau này xin việc tốt , làm chủ doanh nghiệp tầm 3 4 người thôi , chỉ học trên trường , ko biết từ ko nhớ câu trúc nói ra, đi chạy bàn trong resort</t>
  </si>
  <si>
    <t>đg làm bác sĩ đg sống ở HCM , bác sĩ trong trung tâm vacxin, học do thích , 1 2 năm nữa đi sau cao học , muốn học để kiếm thêm , chủ yếu tự học , hiện tại tự học , phản xạ chậm , ko có môi trường thực hành ít luyện tập ,đầu A2, muốn linh hoạt , 6 tháng , ko ảnh hưởng gì</t>
  </si>
  <si>
    <t>trình độ A1 34 tuổi, đg làm kế toán , ck làm xuất khẩu trái cây, chưa biết bao giờ chuyển , học thêm phát triển bản thân thôi , muốn lên linh hoạt, ko dự định gfi , ko có thời gian mấy, 30 phút , ko đều , chưa đi học ở đâu bao giờ, phản xạ chậm, ko biết nói từ tiếng việt sang tiếng anh</t>
  </si>
  <si>
    <t>làm ty 10 năm rồi đg làm ngân hàng supervisor back office duyệt hồ sơ thánh toán hồ sơ vay, 6pm, trình độ đầu A2 , mục tiêu sếp trên nữa người Anh, muốn học thăng chức muốn lên linh hoạt hơn , nghe từ vựng ít, đọc hiểu thì ok hơn, 1 năm , ko ảnh hưởng gì n chị nhìn thấy cơ hôi thăng tiến chưa có, chưa đi học ở đâu, trc thì học trung tâm linh tinh, chất lượng ko tốt, tuần cố gắng học 3 tuần/ buổi mệt quá có ck có con , mỗi khóa lúc đó mây triệu ielts, cố gắng theo thì tiến bộ 1 phần</t>
  </si>
  <si>
    <t>chưa biết tí gì , đg làm kinh doanh, muốn sang Úc du học , làm đầu bếp , học app khá dễ hiểu , muốn lên cơ bản muốn thi PTE, chưa đi học ở đâu , đầu năm tới sẽ đi, 3 tháng 4 tháng , phải cố gắng thôi</t>
  </si>
  <si>
    <t>trình độ cuối A1, 22 tuổi , content creator, quê ở Sóc Sơn, làm được 1 năm , muốn học sử dụng trong môi trường tiếng anh , học quản trị kinh doanh trc đây , muốn lên linh hoạt , 6 tháng nữa , ko ảnh hưởng , trc đi thi toeic đc 750, ko đi học ở đâu, hiện tại ko đi học ở đâu, thấy khó phản xạ, bị dịch từ tiếng Việt sang tiếng anh, từ vựng bị động</t>
  </si>
  <si>
    <t>16/9 lh đg giáo viên dạy hóa , trình độ cuối A1 , 5pm , muốn học để phát triển bản thân, chị thích muốn làm cv phụ thêm niềm vui ko chia sẻ , muốn B1 , chị đg muốn sắp xếp thời gian nên muốn 6 tháng , ko ảnh hưởng gì , hiện tại đg học ngôn ngữ anh ở đại học tp hcm , chị đk học trực tuyến chủ yếu đọc nghe nói tự luyện thêm</t>
  </si>
  <si>
    <t>trình độ A1 mechanical enginer, đg làm cho cty việt Nam , đg làm leader team có 10 người , tan làm lúc 5h chiều , cv hiện tại ít dùng tiếng anh giao tiếp làm cho cty, muốn học phát triển công việc có nhiều cơ hội hơn cv học để nâng cấp bản thân , cty tiếp xúc nhiều nước ngoài nhiều hiện tại quê ở Huế vào sài gòn hơn 20 năm , muốn lên mức linh hoạt , 1 năm đạt được , ko ảnh hưởng gì , có đi học bên bộ ngoại giao lâu rồi , hiện tại ko đi học ở đâu do bận cv, 30 phút/ ngày, tối 7h30 mới về nhà tăng ca, khó về phần phát âm</t>
  </si>
  <si>
    <t>trình độ cuối A1 Mai , dgd sống tại Hà Nội, đg làm tester, 6pm, muốn học để chuyển việc mới , ra Tết , muốn học giao tiếp linh hoạt trong công việc , hiện tại phản xạ chậm, ko tự tin nói, sợ sai , ko ghép câu</t>
  </si>
  <si>
    <t>nghe máy hời hợt, 23 tuổi , làm cho công ty tư nhân kĩ thuật, cv ko dùng tới tiếng anh, muốn học để phát triển bản thân, nếu tiếng anh tốt tự tin chuyển việc , chưa đi học , ko biết tạo câu, sợ sai, ko đi làm , làm giờ hành chính, 6rưỡi về tới nhà, giao tiếp linh hoạt , từ từ thôi 1 năm</t>
  </si>
  <si>
    <t>trình độ giữa A1, 98 tuổi quê ở Nha Trang, đg sống ở Thủ Đức , lập trình viên thiết bị di động , muốn học tiếng anh để chuyển việc , cv hiện tại ko dùng gì tiêng anh giao tiếp, sắp tới muốn vào PNJ yêu cầu tiếng anh pv tiếng anh, 6 tháng nữa e muốn, lên linh hoạt , có ảnh hưởng, có đi học ở Đà Nẵng chỉ học ngữ pháp thôi, hiện tại đg học giao tiếp ở Sài Gòn, học 6 tuần , mỗi tuần 2 buổi , e thấy học cũng khá tốt , học gv người Việt, 1 lớp 11 người , lớp 3 tháng, 5 triệu rưỡi , tiếng anh lưu loát, e thấy từ vựng bị thiếu ko biết sắp xếp như thế nào</t>
  </si>
  <si>
    <t>trình độ cuối A1 25 tuổi , đg làm lễ tân tại resort, Phú Quốc , 10 months, muốn học lên B1, từ giờ tới tết, ko ảnh hưởng , hiện tại ko đi học ở đâu , e cũng tìm hiểu online , mình ko có ai chỉnh sửa , 2 h chiều tới 10h tối, ca linh hoạt , 1 tuần đc nghri 2 ngày , linh hoạt</t>
  </si>
  <si>
    <t>20 tuổi đg đi nghĩa vụ, trình độ A1 , đg làm công An, quê ở Vĩnh Yên Vĩnh Phúc, sau này e sẽ học truyền thông , học để giao tiếp phục vu cho cv sau này, muôn học linh hoạt , 1 năm tới , ko ảnh hưởng gì</t>
  </si>
  <si>
    <t>solution achiteckt, dgd làm manager, 10 người, 15 phút trên ngày , mục tiêu muốn gia tăng thu nhập hiện tại VN max rồi , chưa đi học ở đâu chỉ học đh thôi , khó diễn đạt tiếng Việt cũng khó rồi , muốn lên linh hoạt , 1 năm , ko ảnh hưởng gì, hiện tại cũng ko</t>
  </si>
  <si>
    <t>, kiến trúc sư, staff, 29 tuổi , 6h30 tan làm trình độ cuối A1, 1 tiếng / ngày , muốn tìm công việc mới , sang chi nhanh ở Mỹ làm việc, khoảng 1 2 năm nữa mới đi , muốn lên linh hoạt 1 năm nữa, ko ảnh hưởng gì, có học ở 1 số trung tâm, ko hiệu quả, học giao tiếp , học đc 2 lớp , k 1 khóa 3,5 triệu</t>
  </si>
  <si>
    <t>trình độ A1 , 23 tuổi , làm tàu biển , Hải Phòng, Phú Yên , mới đi làm đc nửa năm, mục tiêu muốn học giao tiếp với người nước ngoài , ko biết noi như thế nào , muốn lên B1 , 6 tháng , ko ảnh hường gì , đg học lên sĩ quan nâng cấp bằng , 1 tiếng/ngày</t>
  </si>
  <si>
    <t>```json
{
  "Occupational Group": "Other",
  "Position": "Intern (0-1 year)",
  "Learning Purpose Group": "Study for the future (English does not directly impact job performance, and the goal is more about social interaction)."
}
```</t>
  </si>
  <si>
    <t>đg bận, đg làm nhà hàng Trung Quốc , muốn học để phát triển bản thân, muốn học để thi ielts khó khăn : suy nghxi câu để chị trả lời, vốn từ ít ko trả lời dài, trình độ cuối A1, thích lên B1 , 3 tháng , ko ảnh hưởng , chị học tiếng anh trên đh, ko học ở đâu</t>
  </si>
  <si>
    <t>23 tuổi , đg làm kĩ thuật cho công ty , làm 2 năm rồi , cv ko giao tiếp bằng tiếng anh, muốn học phục vụ cho công việc em sang mảng chứng khoản , muốn học chuyển việc, đầu năm sau , muốn lên mức linh hoạt 6 tháng tới , ko ảnh hưởng gì , Phú Xuyên, giao tiếp ko trôi chảy , chưa đi học ở đâu, 2 tiêng/ ngày , học ghi chép ra vở</t>
  </si>
  <si>
    <t>trình độ A1 , 36 tuổi , đg làm kế toán, Cần Thơ city, quản lí , muốn học phát triển bản thân , cv ko dùng tiếng anh, sếp người nước ngoài singapore, sắp về Vn qua tết , chưa đi học bao giờ , muốn lên linh hoạt, ko cso time nhiều , 15/ 20 phút ngày , chị muốn học trc ko bắt buộc , 3 tháng 5 tháng ko ảnh hưởng , hiện tại ko đi học ở đâu
 15/11 knm1</t>
  </si>
  <si>
    <t>1 lớp mấy bé, trình độ A1, dòng đg quốc tế tính , muốn học giao tiếp để phục vụ trong dòng, trc thì thường xuyên, học cô giáo n lại nghỉ , 1 tiếng hơn , giao tiếp đc linhh hoạt, 1 năm , ko ảnh hưởng</t>
  </si>
  <si>
    <t>trình độ a1, đg làm quản lí làm kế toán, chị đg cty nước ngoài, thỉnh thoảng dùng nói trực tiếp, email thì nhiều, nhiều lúc có họp với khách hàng nước ngoài với sếp, lúc nói có phiện dịch , chị muốn giao tiếp , 3 4 tháng nữa , học đi học trung tâm, có theo hết hết khóa lâu rồi ,ko ảnh hưởng gì , hiện tại chị tự học ko học đâu , khóa khăn theieus vốn từ phản xạ chậm, khó nghe</t>
  </si>
  <si>
    <t>đg làm kế toán trình độ cuối A1, muốn học để dùng cho công việc , dgd làm nhân viên. 6pm, sếp người Malaysia, sếp nói quá nhanh e ko nghe đc, có nhiều phản xạ từ vựng nhiều , giwof đg học khóa online còn 3 tuân nữa kết thúc khóa học , học viết và học nói về đi làm toeic, cung tiến bộ , chỉ học cuối tuần, 1,5 triệu 2 tháng , muốn học giao tiếp đc linh hoạt, hiện tại ko có học luôn</t>
  </si>
  <si>
    <t>đg làm thợ bánh mỳ trong khách sạn mục tiêu chính học để phát triển bản thân học tốt hơn, em học ở trung mấy năm rồi , học theo khóa học phát âm, trình độ cuối A1 muốn lên B1 ko biết bao giờ e thấy ko có từ vựng</t>
  </si>
  <si>
    <t>sinh viên năm cuối , học kinh tế quốc dân, e đi làm sale về thủ công bát tràng , e dự đinh ngân hàng , trình độ cuối A1, muốn giao tiếp linh hoạt, 5 tới 6 tháng, có ảnh hưởng , e có đk học toeic, em chuẩn bị thi toeic , h ko học nữa, hơn 5 triệu</t>
  </si>
  <si>
    <t>trình độ A1, đg làm huấn luyện viên môn bóng bàn, muốn học giao tiếp các bạn nước ngoài , thi thoảng , giao tiếp cơ bản , ko định hướng , 30 phút / ngày 
 16/11 knm1</t>
  </si>
  <si>
    <t>trình độ cuối A1 đg bận đg làm dev fullstack, HCM , 5h30 tan làm, mục tiêu phát triển ban thân khóa giao tiếp lâu rồi , muốn lên linh hoạt , thiếu từ vựngko ảnh hưởng</t>
  </si>
  <si>
    <t>trình độ đầu A2 , đg làm cho công ty công nghệ đg là FE, 6pm , phải họp hằng ng 30 phút/ ngày , mục tiêu chính học để phát triển bản thân , có đi học ngắt quảng lắm, 10 năm rồi chưa đi học, hiện tại ko đi học, lên linh hoạt , ko đặt mục tiêu</t>
  </si>
  <si>
    <t>trình độ A1 đg làm sale cơ khí , staff, muốn học để tăng thu nhập , chuyển nghề , đg chuyển sang IT, sang năm , muốn lên mức linh hoạt, chưa đi học ở đâu, 1 tiếng 1 ngày</t>
  </si>
  <si>
    <t>26 tuổi , Dev, fullstack , Techcombank, trình độ A1, quản lsi nước ngoài Đông Âu, co họp hàng tuần, muốn học tiếng anh đổi việc , cuối năm đầu năm sau giao tiếp nâng cao, 1 tháng, ko ảnh hưởng gì, , 1 tiêng / ngày, đối đa, 6pm, hiện tại e dgd học toeic, mới học đc 1 tuần, 1 tuần 3 buổi, 2 tháng, 2 3 tiếng, học online, 8r 9h , khóa này e học với bạn e để e thi lại</t>
  </si>
  <si>
    <t>49 tuổi đã nghỉ hưu , trình độ A1, chị làm chứng từ thanh toàn tự làm cũng dùng tiếng anh, cv ko cần nói, muốn học du lịch , 1 ngày 1 tiếnng n ko đều , muốn len linh hoạt , bao lâu cũng đc , ko đi học ở đâu 
 2/12 đg bận ngoài đường 
 29/11 đg bận ồn ko nghe đc</t>
  </si>
  <si>
    <t>trình độ A1, 23 tuổi, 8h sáng 8h tối , công nhân cty điện tử , mục tiêu 1 năm tới giao tiếp trôi chảy , học phat triển bản thân, chuyển việc sau này học phá chế muốn học giao tiếp người nước ngoài , hiện tại ko học ởb đâu , ko ảnh hưởng gì</t>
  </si>
  <si>
    <t>trình độ A1 chỉ ở nhà nội chợ, đg làm seller đg bán làm đẹp chăm sóc sức khỏe siêu thị online, ck đi bộ đội , ck kém 11 tuổi , sắp tới làm cv và dạy con, dạyc on là chính, muốn lên linh hoạt , cung ko biết</t>
  </si>
  <si>
    <t>24 tuổi , lễ tân khách sạn, Quảng Ngãi city, trình độ cuối A1 , làm theo ca, đg dinh sống Đà Nẵng, học Đà Nẵng quản trị khách sạn ra trg rồi , mục tiêu đổi đi làm văn phòng có sử dụng tiếng anh , muốn giao tiếp linh hoạt , 1 năm đạt đc, ko ảnh hưởng, chưa đi học ở đâu, hiện tại tự học toeic, khó phát triển ý dịch từ việt sangt iếng anh</t>
  </si>
  <si>
    <t>đg làm giáo viên mầm non 5 pm , muốn học để phát triển bản thân , 30 phút mỗi ngày, muốn lên linh hoạt 
 11/11 đg bận</t>
  </si>
  <si>
    <t>trình độ đầu A1chijc hưa biết gì đg làm kê stoán mục tiêu muốn chuyển sang ngành du lịch, 6 tháng nữa, chưa đi học , 30 phút mỗi ngày , muốn giao tiếp cơ bản , 3 tới 6 tháng , ko ảnh hưởng gì</t>
  </si>
  <si>
    <t>thuê bao trình độ A1 phiên dịch tiếng trung , muốn học để phát triển bản thân, linh hoạt , càng nhanh càng tốt, ko ảnh hưởng gì , anh muốn càng sớm càng tốt , có học khóa bên ngoài 4 kĩ năng lâu rồi , hiện tại ko đi học ở đâu, 1, 2 tiếng đi học</t>
  </si>
  <si>
    <t>đg trình độ cuối A1, làm ở kho, 5pm tan làm , hiện tại cv ko dùng tiếng anh, lâu lâu cả năm mới có 1 đoàn sang thăm , học phát triển bản thân , chưa đi học ở đâu, 3 6 tháng lên linh hoạt, ko ảnh hưởng gì</t>
  </si>
  <si>
    <t>22 tuổi , sinh viên năm 4 học viên tài chính , học ngành , tài chính quốc tế, mục tiêu chính học để thi bằng ielts nộp cho các công ty , e muốn đi nước ngoài đi singapore, quê Nghê An, e đi học khóa phát âm trình độ cuối A1, mua khóa học online tầm 3 tới 4 chấm thôi , dạy ngữ pháp và phát âm, muốn lên linh hoạt , chắc 3 4 tháng , hơi buồn ko ảnh hưởng gì, có đi làm thêm đi làm cty giới thiệu sản phâm cho khách hàng dịch vụ , đg làm partime</t>
  </si>
  <si>
    <t>dgd làm QC, 4h15 pm, muốn học cho công việc tương lai muốn lên làm quản lí, cty e làm mảng thuốc thú ý sinh học, ko dùng trong cv hiện tại , trình ođọ cuối A1, đầu A2, muốn 2 3 tháng tới giao tiếp cơ bản nghe hiểu câu hỏi 6 tháng nữa có thể mở rộng ý qua 1 năm thì linh hoạt hẳn, ko ảnh hưởng gì , hồi đi học thfi có đi học 34 năm rồi ko có học h ko học , , ko có môi trường luyện tập</t>
  </si>
  <si>
    <t>đg bận gọi lai sau</t>
  </si>
  <si>
    <t>33 tuổi , doctor sản phụ , Ninh Giang Hải Dương , 4pm, trình độ cuối A1muốn học để có kiến thức cơ bản , chị muốn học dạy con , chủ yếu học APP, langkingdom, muốn lên linh hoạt , 1 2 năm , ko ảnh hưởng gì</t>
  </si>
  <si>
    <t>32 tuổi , trình độ cuối A1 đầu A2, đg làm nội chợ ở nhà trc làm sale , muốn học tiếng anh , 30 phút mỗi ngày , muốn học đi làm lại muốn làm tính chất thiên khách hàng nước ngaoì, làm bất động sản cho thuê , mua bán nhà , muốn lên linh hoạt, chưa dự định , 6 thánhg nữa đạt đc , ko ảnh hưởng gì , chủ yếu tự học , bị nói dịcht ừ tiếng việt sang tiếng anh</t>
  </si>
  <si>
    <t>trình độ đầu A1 45 tuổi , bệnh viên Hải Dương, ko dùng nhiều tiếng anh, học do thích , con ở nước ngoài, đg ở bên Sing , muốn học lên linh hoạt, sau 3 tháng đtạ đc, ko ảnh hưởng gì, cả nhà toàn tự học , thi thoảng app lỗi, đg học lớp nghiệp vụ, tối 345 học nghiệp vụ</t>
  </si>
  <si>
    <t>trình độ A1, trader, staff, 3pm , trình độ cuối A1, dạy từ 5 tới 17 tuổi chỉ trg quốc tế, 7 năm chứng khoán , linh hoạt 6 tháng , có đi JOM có đi nhiều n chị nghxi phải đi , bây h ko đi đâu , ko ảnh hưởng có phiên dịch</t>
  </si>
  <si>
    <t>làm back end mới ra trg , mới nộp CV, đg tìm chỗ mới , làm 1 năm công ty kia , trình độ A1</t>
  </si>
  <si>
    <t>A2 đg làm cho losgictic, sếp người Ý, trình độ linh hoạt, nhanh nhất có thể 1 năm, trc học kyna, 30 buổi , rẻ thôi gv Việt Nam, 1 buổi 1 người khác nhau
 23/12 thuê bao
 7/12 sau giáng sinh mới học đc</t>
  </si>
  <si>
    <t>trình độ đầu A1, đg làm ngân hàng, quản trị tổng hợp làm giấy tờ , cv ko dùng, học để phát triển bản thân, muốn giao tiếp linh hoạt , 1 năm nữa , ko ảnh hưởng gì , chưa đi học bao giờ , ko đi học ở đâu, thây skhoa sphát âm ko chuẩn</t>
  </si>
  <si>
    <t>trình độ đầu A2, đg làm dev, 6pm , muốn học sử dụng cho công việc, 30 phút học mỗi ngày , muốn học để chuyển việc , trc đi pv bị fail, muốn học lên linh hoạt, 6 tháng , ko ảnh hưởng gì, chủ yếu tự học , ko có ý để mình nói , ko có từ vựng để nói</t>
  </si>
  <si>
    <t>trình độ A1 đg làm kế toán , manager, 5pm , thích chơi golf, thi thoảng nói chuyện với người nước ngoài trong công việc , anh quảng bình , học phát triển bản thân,mục tiêu tăng giao tiếp trao đổi với đồng nghiệp, muốn lên linh hoạt, 6 tháng tới 1 năm , ko ảnh hưởng , 30 phút/ ngày</t>
  </si>
  <si>
    <t>14/11 knm1</t>
  </si>
  <si>
    <t>trình độ đầu A1 0934063195, e đg ở Long An, e dgd làm hồ sơ cho công ty trên đưa dưới mình làm , bên cty có thăng tiến n cần phải có tiếng anh, làm đc 1 năm, chưa đi học ở đâu, hiện tại cũng ko đi học ở đâu, muốn giao stiếp linh hoạt , 1 năm đạt đc, ko ảnh hưởng gì , ko biết nói gì</t>
  </si>
  <si>
    <t>trình độ cuối A1, đg làm cho công ty xây dựng , 27 tuổi , làm số liệu khối lượng cho công trình, cv ko yêu cầu tiếng anh, muốn học để phát triển bản thân , 
  muốn học lên mức linh hoạt , 6 tháng nữa, ko ảnh hưởng gì, học lâu lắm rồi ở trung tâm ko hiệu quả, ko nhớ</t>
  </si>
  <si>
    <t>đg làm sale admin, 7pm, 25 tuổi , e support sale thị trường báo giá thị trường, kiểm nghiệm sản phẩm chất lượng thực phẩm , cv ko dùng tiếng anh giao tiếp , mục tiêu học phát triển bản thân , muốn lên mức cơ bản , ko đặt đc mục tiêu, cos đi học toeic gần nhà e, phản xạ chậm</t>
  </si>
  <si>
    <t>trình độ A1 yoga teacher, học phát triển ban thân,muốn học tiếng anh dạy cho học viên 7pm , muốn dạy hv nước ngoài , muốn giao tiếp cơ bản , 1 năm , ko ảnh hường gì, chưa đi học ở đâu , nghe hiểu khó</t>
  </si>
  <si>
    <t>đg bận đg làm giáo viên dạy nhạc , muôn học giao tiếp bằng tiếng thi ielts 7.0. 1 năm , ko ảnh hưởng , muốn học chuyển sang dạy tiếng anh</t>
  </si>
  <si>
    <t>```json
{
  "Occupational Group": "Education &amp; Training",
  "Position": "Junior/Employee (&lt;3 years)",
  "Learning Purpose Group": "Study for the future (English does not directly impact job performance, and the goal is more about social interaction)."
}
```</t>
  </si>
  <si>
    <t>trình độ A1 21 tuổi , học Cao Đẳng Sài gÒn , chuyên làm phần cứng IT , 2 years, 30 phút / ngày , mục tiêu học để chuyển việc giao tiếp hằng ngày , đâu fnăm sau hoặc 1 năm nữa , hiện tại ko đi học ở đâu , muốn học lên linh hoạt, ko biết</t>
  </si>
  <si>
    <t>2/11 đg bận đám cưới chưa biết
 29/11 knm1</t>
  </si>
  <si>
    <t>làm 20 năm , đg làm trợ lí giám đốc làm về sản xuất thực tập về sữa , 6pm, chủ yếu đọc hợp đồng viết email, trao đổi trực tiếp vài 3 lần, học để phát triển bản thân, muốn lên đc linh hoạt , 6 tháng nữa đạt đc, ko ảnh hưởng gì , tự học chủ yếu, nghe phát âm</t>
  </si>
  <si>
    <t>42 tuổi , giáo viên quản lí sinh viên điểm đg làm quản lí chất lượng ở trường đâị hpc Hà Nội , đg ở Thanh Trì, 5pm, trình độ cuối A1, muốn học chuyển sang trường quốc tế , đg chờ cơ hội, tháng 12 này làm xong bằng thạc , hè năm sau, muốn linh hoạt , ngoài cv về nhà con cuối cấp , 30 phút mỗi ngày , học đg theo kiểu học thuộc</t>
  </si>
  <si>
    <t>25 years old, freelancer blockchain , trình độ A1 15 - 30 phút / ngày , đg làm về coin thường 10 11h mới xong , muốn học khởi nghiệp với người nước ngoài , 2 năm nữa, chưa đi học ở đâu , tự học , thích đua rank trên APP, muốn lên linh hoạt , chưa co kê shoạch</t>
  </si>
  <si>
    <t>30 tuổi , trình độ A1, đg làm công ty may , 5h30, muốn học chuyển việc , 1 hay 2 năm nữa, cv ko dùng gì giao tiếp ko thường xuyên chủ yếu viết mail, đi học trung tâm lâu rồi từ thời sinh viên tự học , muốn lên linh hoạt, 1 năm nữa , ko ảnh hưởng gì, khó phát ẩm
 16/11 ko nói gì</t>
  </si>
  <si>
    <t>47 tuổi, đg làm chỉ huy quân đội, 10 pm mới tan làm , trình độ đầu A2, 1 tiếng ngày/ ngày , đang đóng quân ở Nha TRang , cv thi thoảng tiếp xúc với chuyên gia nước ngoài , mục tiêu dùng cho công việc , muốn giao tiếp linh hoạt , ko đặt mụct iêu thời gian , trc có học khóa toeic 2018 do quân đội tổ chức , học để biết thôi chứ tổng quan ko học chi tiết</t>
  </si>
  <si>
    <t>trình độ đầu A1, sv năm nhất mỏ địa chất , mới đi làm, làm cv tự do, muốn học tiếng anh để dùng cho công việc , hiện tại chưa dùng , muốn buôn bán, chưa đi học ơ rđâu, muốn lên mức linh hoạt, 2 năm , ko ảnh hưởng gì, chưa đi học ở đâu, em đi học tối 9h mới về học quản trị kinh doanh, dgd ở Hạ Long , muốn bán máy móc muốn sang TQ lấy hàng</t>
  </si>
  <si>
    <t>, trình độ cuối A1 đầu A2 , Viettinbank , đg làm banker, Phúc Yên , staff khách hàng chủ yếu Hàn quốc, mình học phát triển bản thân thôi , muốn học lên linh hoạt , ko đặt mục tiêu thời gian nên mới mua APP,</t>
  </si>
  <si>
    <t>đg ở HN ở Hoàng Mai, 46 tuổi saleperson, dgd buốn bán chăn ga, 5pm , có công ty riêng , thích đi du lịch, đã đi đc 3 nước, trình độ cuối A1, muốn học để bán cho khách hàng nước ngoài , muốn lên linh hoạt , 4 tháng nữa, ko ảnh hưởng gì , tự học là chính, trc có mua gói học philipines, gần 6 triệu rẻ lắm , 1 tiếng / ngày</t>
  </si>
  <si>
    <t>trình độ đầu A1 tên Mai, đg sở hưu cty riêng , đg Sơn La làm thức ăn chăn nuôi, muốn học phát triển ban thân, nc với con , muốn lên mức linh hoạt , ko đặt mục tiêu , có n bỏ dở lâu lắm rồi</t>
  </si>
  <si>
    <t>trình độ giữa A2 cho số kết T10Nguyen Anh Vu0986201079,đg làm iT , fullstack , techlead, hơn 3 năm , muốn làm remove, thấy phát âm chỉ ở mức 60,70%, từ vựng bị ít , đơn giản , cần giao tiếp sâu hơn thì chưa làm được , giờ giấc linh hoạt , trc ko có thời gian h làm ở nhà mới có thời gian trc chủ yếu học trên youtube, sắp tới muốn lên vị trí cao hơn , ko đi học ở đâu , 3 tháng 6 tháng , chả vấn đề gì, con học chung</t>
  </si>
  <si>
    <t>trình độ A1 35 tuổi , đg làm về thuế , cv ko dùng gì tiếng anh, chị thích học thôi chứ ko đặt nặng , muốn giao tiếp cơ bản , ko có thời gian nhiều , rảnh lúc nào thì học</t>
  </si>
  <si>
    <t>đg sống ở Hà Nội, 41 tuổi , đg làm sale, manager, đg làm ở MPT electic company . 4 pm tan làm , muốn học có cv tốt hơn , 1 tháng 10 lần , khách hàng nước ngoài nhiều, thuê bạn phiên dịch , cổ đông , muốn học giao tiếp linh hoạt , hiện tại quên nhiều , bỏ khoảng 20 năm rồi, gần đây cty có mở lớp 20 buổi, a học 30 % , 6 tháng nữa, ko ảnh hưởng gì</t>
  </si>
  <si>
    <t>trình độ cuối A1 18 tuổi , học kinh doanh quốc tế, quê Quảng Trị , đg sống ở TPHCM, mục tiêu muốn giao tiếp với người nước ngoài , phát triển bản thân, cv sau này, ko đi làm thêm ở đâu , muốn lên linh hoạt, ko có đặt mục tiêu về thời gian, có đi học khóa toeic 3 triệu , vẫn đg học 1 tuần 3 buổi , học 1 tháng</t>
  </si>
  <si>
    <t>22 tuổi, trình độ A1 , FE, pm , muốn học , 1 tếng/ ngày , cv có dùng thi thoảng , 1 thnags vài lần , mục tiêu học phát triển bản thân , em mới làm đc 2 tháng, muốn lên mức cơ bản , ko có mục tiêu thời gian ko gấp, ko đi học ở đâu, đg ôn thi để thi toeic, đầu tháng sau thi toeic</t>
  </si>
  <si>
    <t>trình độ A1 ,đg làm kĩ sư điện, ở Quảng Ngãi , đg làm nhân viên, 5 pm tan làm, cv hiện tại có dùng tiếng anh n vị trí cao hơn , muốn học để thăng chức , muốn học lên mức cơ bản 4 tháng , ko ảnh hưởng gì, ko thường xuyên học APP, có đi nửa năm học giao tiếp, học cũng đc n mà quên , 20 triệu hết khóa</t>
  </si>
  <si>
    <t>trình độ A1 quản lí sale truyền thông , 5 pm tan làm , 1 tiếng/ ngày , muốn học phát triển bản thân, học app tự học , muốn lên mức cơ bản 1 tháng nữa, ko ảnh hương gì phản xạ chị chậm, vốn từ ko có</t>
  </si>
  <si>
    <t>trình độ , đg làm dev, backend, 6pm, trình độ cuối A1, 1 tiếng / ngày , trc có mua sách hack não , em đg ở tp HCM , quê ở Đồng Tháp , cty vietj nam gốc bên Mỹ , chuẩn bị trc , cuối A1, học để cho cv, tăng lương tăng muốn học giao tiếp cơ bản , 6 tháng , ko ảnh hưởng gì , đi học trung tâm thi toeic 3 năm rồi , hiện tại ko đi học ở đâu</t>
  </si>
  <si>
    <t>đg làm marketing làm branding, đg làm quản lí, 6pm , đg quản lí 16 người , 30 phút mỗi ngày , học phục vụ cho cv, 2 tháng 1 lần , trình độ cuối A1 , 6 tháng lên linh hoạt, ko ảnh hưởng cv, chưa đi học ở đâu , khách hàng singgapore , ấn</t>
  </si>
  <si>
    <t>```json
{
  "Occupational Group": "Marketing &amp; Communication",
  "Position": "Manager/Head",
  "Learning Purpose Group": "Study for the future (English does not directly impact job performance, and the goal is more about social interaction)."
}
```</t>
  </si>
  <si>
    <t>trình độ cuối A1, 41 tuổi , làm 10 năm , đg làm theo tổ chức , 5pm , muốn học phát triển bản thân , muốn nói chuyện với con , muốn lên linh hoạt , học 3 buổi của 1 bên khác , học 6 tháng , lúc nào rảnh thì học</t>
  </si>
  <si>
    <t>trình độ đầu A2 , làm cty 10 năm , 33 tuổi , dg làm kế toán, staff, ko thích cv hiện tại , 5pm tan làm , đã đi 5 nước, muốn học kết hôn với người nước ngoài , đi du lịch , học phát triển bản thân, muốn giao tiếp linh hoạt , 2 3 tháng tới , tự hoc, ko ảnh hưởng gì</t>
  </si>
  <si>
    <t>cho số kết bạn zalo</t>
  </si>
  <si>
    <t>43 years old, đg làm business giám đốc kinh doanh , bất động sản , rất bận , đi đã 30 , trình độ đâu A2, phát âm sai nhiều, anh sử dụng tiếng bồi nhiều , bận quá nên chỉ nghe đọc thôi , trc h ko đi học ở đâu</t>
  </si>
  <si>
    <t>, 44 tuổi , đg làm vinaphone, đg làm cs, làm nhân viên , 5pm, trình độ cuối A1, 1 tiếng/ ngày , học để phát triển bản thân , học do thích , cv cũng ko cần tiếng anh , 9 10h đêm mới học APP, muốn mức linh hoạt, ko có dự định thời gian, chỉ muốn tạo đc thói quen thôi</t>
  </si>
  <si>
    <t>đg làm công ty Đức, đg làm kế toán, 6-7 pm, trao đổi cv với đồng nghiệp viết mail , chat chủ yếu, cũng nói tiếng sếp người nước ngoài, nhiêu fkhi sếp hỏi ko phản xạ đc luôn, tiếng anh tốt thì sẽ tìm cty khác ổn hơn, đầu A2, muốn giao tiếp linh hoạt , 5 tháng , ko ảnh hưởng gì, 3 năm trc có đi học khóa học có tiến bộ , mấy triệu ko nhớ</t>
  </si>
  <si>
    <t>dgd sống ở HCM , đg làm sale , đg làm manager, 5 pm, có 12 người trong team , 30 phút , có supplier người nước ngoài thường xuyên , tự mình nói , chủ yếu nói chuyên ngành trình độ cuối A1, muốn giao tiếp lên linh hoạt , muốn học thi ilets mới có dự định, định cư canada, ko có mục tiêu , 1 năm , tự học thôi , kỉ luật chưa tốt, phát âm chưa tốt</t>
  </si>
  <si>
    <t>lớp 6 đi học VUS, trình độ cuối A1 con đg Bà Ria Vũng Tàu , đi học tiếng anh trung tâm</t>
  </si>
  <si>
    <t>trình độ A1 ,29 tuổi , đg ở HN , đg làm nhân viên ở sam sung, đg ở Hoài Đức 8pm , muốn học phát triển bản thân chưa đi học ở đâu , thời gian làm việc nhiều ko có nhiều thời gian, muốn lên linh hoạt , 6 tháng tới 1 năm , ko ảnh hưởng gì</t>
  </si>
  <si>
    <t>trình độ cuối A1 đg sống ở Đà Nãng, 37 tuổi , đg làm seller, 5:30 tan làm , cv hiện tại có dùng tiếng anh, thi thoảng mới dùng tiếng anh trong cv, có email, thi thoảng gọi zalo m muốn lên linh hoạt , ko có mục tiêu , ko đi học ở đâu do ko có time, học sáng sớm chiều tối , về nhà con cái bận</t>
  </si>
  <si>
    <t>cho số kết nối zalo Nguyen Giao,</t>
  </si>
  <si>
    <t>trình độ đầu A1, hiện tại đg làm thiết kế diện , cv hiện tại ko dùng tiếng anh , muốn học tương lai , mới đi pv tiếng anh n fail , muốn học từ từ , ko biết bao h mới chuyển việc nên cứ từ từ, tự học là chính , 30 phút 1 ngày , hiện tại có tham gia group tiếng anh miễn phí , hiện ko đi học ở đâu, làm 8 tiếng chạy dự án nên phải tăng ca, tăng ca 7 giờ</t>
  </si>
  <si>
    <t>trình độ đầu A1, đg làm dev, sinh năm 2000, làm mua bán hàng vật tư thiết bị máy tự động , giao tiếp tiếng anh với nhà thầu chủ yếu người Mỹ , cty trung quốc chủ yếu nói bằng tiếng trung, muốn học để giao tiếp cơ bản , 6 tháng , ko ảnh hưởng gì , chưa đi học bao giờ , thi toeic 575, hiện tại ko đi học , 30 phút 1 ngày , mới vào cty mới nên h mới đi học e mới đi học tiếng trung, quê Hải Phòng</t>
  </si>
  <si>
    <t>trình độ giữa A1 đg làm logistic, cv hiện tại ko dùng tiếng anh chủ yếu viết mail thôi, muốn học để phát triển bản thân, chưa đi học , hiện tại ko học ở đâu , muốn lên cơ bản , 1 ngày 1 2 tiếng, 3 tháng đtạ đc, Hera</t>
  </si>
  <si>
    <t>đg sư phạm kĩ thuật đã tốt nghiệp, làm văn phòng , định đi du học Úc, có học ở trường thôi , giao tiếp cơ bản, chưa có thời gian10 15 phút , làm tới 5h30 tan làm tối có việc bận gia đình
 13/12 knm2
 7/12 knm1</t>
  </si>
  <si>
    <t>trình độ cuối A1 đg là kĩ sư telecom, trc làm cho bên samsung , staff, 5;30 tan làm , 1- 2 tiếng/ ngày , cv trước dùng nhiều bằng tiếng anh chủ yếu bằng chat, cv hiện tại dùng ít hơn , học phát triển bản thân chủ yếu , muốn lên linh hoạt, 2 tháng nữa , ko ảnh hưởng gì , nghe hiểu nhưng ko nói được</t>
  </si>
  <si>
    <t>30 tuổi dgd ở Hải Dương, đg làm quản li team cho công ty logictic, , hay tăng ca, 7pm , trình độ đầu A2, đã đi 3 nước ở chau Á, chưa đi học ở đâu , muốn giao tiếp với khách nước ngoài , trc chị làm bộ phận chứng từ chủ yếu nghe đọc , các châu lục, chị hơi ít vốn từ khi nói chuyện nghe hiểu key word, muốn tăng linh hoạt 6 tháng , ko ảnh hương quá nhiều , hiện tại đg học 1 lớp marketing 246</t>
  </si>
  <si>
    <t>trình độ cuối A1 25 tuổi , kĩ sư phần cứng, tuần tới có buổi pv với cty mới, cty hiện tại có nhiều drama, muốn học phục vụ cho cv mới , giao tiếp cơ bản , 2 tháng , ko ảnh hưởng gì , chưa đi học ở đâu, tự học</t>
  </si>
  <si>
    <t>18 tuổi trình độ cuối A1, học đh khoa học tự nhiên , sv năm nhất , 2 tiếng/ ngày , mục tiêu e muốn học để xin việc lương cao , sau muốn làm nhà văn muốn lên linh hoạt , học dần thôi , chủ yếu tự học</t>
  </si>
  <si>
    <t>32 years old , đg làm dev, FPT, fullstack , 5 -10 người , trình độ A1, học dùng cho công việc , muốn sử dụng cho cv hinẹ tại , hiện tại chỉ có làm cho khách hàng Nhật sắp tới có khách hàng nói tiếng anh, muốn lên mức linh hoạt , 3 tháng tới 6 tháng , ko ảnh hưởng gì , ko học ở đâu , hiện tại ko đi học ở đâu, 15 30 phút , xem quảng cáo</t>
  </si>
  <si>
    <t>dè ko nghe thấy</t>
  </si>
  <si>
    <t>trình độ cuối A1, đg làm kĩ sư xây dựng, đg làm quản lí , cv ko dùng gì tiếng anh, năm sau làm với tư vấn nước ngoài , 5 pm, 1 tiếng/ ngày , muốn lên mức cơ bản trc, sau đó linh hoạt , 1,5 tới 2 năm, ko ảnh hưởng , lâu rồi ko học , hiện tại ko đi học ở đâu</t>
  </si>
  <si>
    <t>hợp tác mảng kinh doanh đàn, mở lớp học pinano, tháng 7 sang năm , muốn lên mức nâng cao, chưa có kế hoạch time, 30 phút. ngày , ko đoi học ở đâu , 
 13/12 knm2
 5/12 knm1</t>
  </si>
  <si>
    <t>chưa xếp đc lịch , trình độ A2, đg làm quản lí , 6pm tan làm , 30 phút học hằng ngày , mục tiêu học để phát triển bản thân , muốn giao tiếp lên linh hoạt, cứ duy trì, 4 năm trc học giao tiếp , ko học hết khóa, hiện tại ko đi học ở đâu, anh đg học kxi năng mềm tối thứ 5 rảnh thôi</t>
  </si>
  <si>
    <t>trình độ A1, 30 tuổi , đg làm kế toán cho công ty thực phẩm , đg làm cty nước ngoài, có nhiều người nước ngoài ,muốn học công việc lương cao, hiện tại thi thoảng thôi vì liên quan tới chứng từ, có học online 1 2 nơi so bận ko theo kịp , hồi dịch có đi học 1 lớp langmaster học online cơ bản , muốn lên B1 , mỗi ngày học đc 30 phút n cũng tùy thôi , ko ảnh hưởng gfi , cuối năm đc đc</t>
  </si>
  <si>
    <t>trình độ A1,42 tuổi, đg làm công ty về giao thông , kế toán trưởng muốn đi học đi du lịch , con chị đg đi du học Mỹ, mình muốn nói chuyện đc với bọn nó, học nhiều lắm rồi ko đc nói nhiều cv ko dùng nên mai một đi , muốn giao tiếp linh hoạt , 6 tháng nữa, ko đạt đc ko sao, giao tiếp thiếu tự tin, phát âm bị kém, nghe kém, du học năm 3, học đại học</t>
  </si>
  <si>
    <t>, đg làm luật sư, hay phải làm OT , 8PM tan làm, đg làm nhân viên , 27 tuổi , cv chỉ chat qua mail , mục tiêu phát triển bản thân thôi , hôm nao frảnh thì tranh thủ đc 30 phút thôi , trc cũng đi học lâu lắm rồi , thi ielts cách đây 5 6 năm rồi đc 5 ,5, muốn lên linh hoạt , 6tháng học APP đã</t>
  </si>
  <si>
    <t>```json
{
  "Occupational Group": "Other",
  "Position": "Junior/Employee (&lt;3 years)",
  "Learning Purpose Group": "Study for the future (English is not used often in the job and only slows down progress slightly)"
}
```</t>
  </si>
  <si>
    <t>chê APP, đg ở HCM , Mỹ Tho , đg làm giám đốc , trình độ A1 , 7- 8pm tan làm , đã đi nhiều nước , thực phẩm, cv hiện tại ko cần tiếng anh giao tiếp, học lại vì thích , muốn linh hoạt, ko có mục tiêu thời gian, cứ học thôi, 30 phút/ ngày , hiện tại ko học ở đâu</t>
  </si>
  <si>
    <t>mục tiêu học dùng cho công việc, làm logictics, dùng mail thfi nhiều nói thì ít , chủ yếu dùng tiếng anh, 1 ngày dành đc 30 phút , mục tiêu linh hoạt , có học trung tâm n lâu lắm , trc học khóa học online xong bỏ do có vc bận đột xuất</t>
  </si>
  <si>
    <t>trình độ cuối A1 29 tuổi , đg ở Tố hữu Hà Nội, đg làm nhân viên làm sale bất động sản tìm 1 vài job chăm sóc khách hàng có thể làm người nước ngoài , 6pm, 30 phút / ngày , muốn học dạy con trai , hiện tại kod di học ở đâu</t>
  </si>
  <si>
    <t>trình độ A1 đg làm kĩ sư xây dựng quản lí , hay phải giao tiếp partner người nước ngoài, làm dự án về du lịch ví dụ người Nga Pháp Đức Mỹ , 1 tiếng ngày , tự học học trên APP duolingo, chỉ nghe hiểu đc hơi khó diến đạt tiếng anh, lên linh hoạt, 6 tháng , ko ảnh hưởng gì</t>
  </si>
  <si>
    <t>Kon Tum , trình độ cuối A1 đầu A2 đg làm chủ 1 quán cà phê, 6pm muốn hoc để làm copywrting , muốn học giao tiếp linh hoạt , 1 năm dạtd dc, ko ảnh hưởng gì , 2 năm học tiếng anh online , gv nước ngoài học ít thôi ko nhớ
 5/12 trao đổi trước , cuối tháng 12 mới học đc,</t>
  </si>
  <si>
    <t>trình độ giữa A1, muốn học tiếng anh nói chuyện với con Thanh Hóa, giảng viên trường đh ở Thanh hóa dạy kĩ năng cảm xúc cho trẻ nhỏ , đg làm giáo viên, muốn lên B1, 3 6 tháng nữa đtạd dc, 8 tháng trc n lớp dạy nhanh ko theo kịp 12 buổi 4 triệu</t>
  </si>
  <si>
    <t>trình độ A1, chuẩn bị di Mỹ chơi với con hơn tháng , đã nghỉ hưu , đã nghỉ hưu, chị học ở VUS giờ ko học ở đâu, giờ học PTE, người philipine, 1 tiếng,, 6 tháng bừa h 3,4 tháng rồi , tuần học 3 buổi , ông xã đăng kí cho , ck sợ lạc nên đk cho, chị ko có thời gian nhiều nên ko có thời gian , 30 phút 1 tiếng</t>
  </si>
  <si>
    <t>đg làm leader trong trường đại học có cty sản xuất gia công nghiên cứu phát triển robot, đào tạo doanh nghiệp , cty riêng của mình , trình độ đầu A2, mục tiêu học phục vụ cv giao tiếp nước ngoài hiện tại năm sau đi học lên tiến sĩ , giao tiếp linh hoạt , chắc 3 tháng , chưa đi học ở đâu tự học , 1 tiếng / ngày</t>
  </si>
  <si>
    <t>27 tuổi , đg làm trong phòng tập gym , muốn học giao tiếp với khách hàng , 1 tiếng/ ngày , trong khách sạn đà nẵng , khách đi bơi , đa số khách nước ngaoì , muốn hcj dùng cho công việc , đc thăng chức, A2, mức nâng cao , 3 tháng , ko ảnh hưởng gì , chưa đi học tự học , 
 18/12 knm1</t>
  </si>
  <si>
    <t>trình độ A1, 20 tuổi , quê Lạng Sơn, , phiên dich tiếng Trung hsk5 , muốn học xin việc sau này dự định đi nước ngoài, năm sau đi chưa biết đi đâu , chưa chắc đã đi, muốn học giao tiếp cơ bản , đầu năm sau , ko ảnh hưởng gì , 15 phút / ngày</t>
  </si>
  <si>
    <t>42 tuổi đg ở Xuân Thủy Cầu Giấy =))), đg làm kết. toán , trình độ A1, học nói chuyện với con , đg làm nhà nước đầu A1, muốn luôn linh hoạt, 6 tháng 1 năm , ko ảnh hưởng gì , chưa đi học ở đâu</t>
  </si>
  <si>
    <t>```json
{
  "Occupational Group": "Finance &amp; Banking",
  "Position": "No clear",
  "Learning Purpose Group": "Study for the future (English does not directly impact job performance, and the goal is more about social interaction)"
}
```</t>
  </si>
  <si>
    <t>trình độ A1 đg học toeic 1 tuần 2 buổi , muốn lên linh hoạt càng sớm càng tốt, 30 phút / ngày ,1 buổi 2 tiếng, đg làm consultant cho 1 trg đh liên kết với anh</t>
  </si>
  <si>
    <t>, trình độ A1, 42 tuổi , designer tại Đà Nẵng , làm nhân viên , mới đầu mua cho con xong chuyển sang bố học, muốn học phát triển bản thân, 30 phút/ ngày , 10h tối mới học , muốn học giao tiêp cơ bản 
 28/11 knm1</t>
  </si>
  <si>
    <t>trình độ A1, đg làm quản lí làm kĩ sư ở vinamilk , 4 pm tan làm, 30 phýt/ ngày , cv trao dổi văn bản với đối tác, chuyên gia nước ngoài là hcính, nói thì 1 tuần hay 1 tháng 1 hay 2 lần có phiên dịch , mức linh hoạt , 1 2 năm tới , ko ảnh hưởng gì, đi học thời sinh viên , hiện tại ko đi học ở đâu</t>
  </si>
  <si>
    <t>trình độ đầu A1,20 tuổi , đg làm phục vụ nhà hàng , muốn học lên linh hoạt , 3 tháng, có ảnh hưởng, đg làm ở đã nẵng resort , hyatt, ko biết nói như thế nào, chưa đi học ở đâu bao h, sắp tới đi</t>
  </si>
  <si>
    <t>trình độ A1, 32 tuổi , 1 vợ 2 con , lam ftrong sản xuất điện tử , ko dùng tiếng anh giao tiếp , học để phát triển bản thân , giao tiếp cơ bản , 3 tháng 
 7/12 thue ebao</t>
  </si>
  <si>
    <t>đg bận gọi lại sau</t>
  </si>
  <si>
    <t>đg làm cô giáo dạy vẽ , 10pm , muốn học để đi du học Úc
 13/12 thuê bao , muốn văn bằng 2, học quản trị kinh doanh, học giao dục mầm non, trình độ A1, mức nâng cao , 1 năm tới , ko ảnh hưởng gì , có học online chỉ viết thôi , 3 tháng học 4 triệu hết khóa, nói ko lên đc, hiện tại e ko đi học, 30 phút/ ngày 
 7/12 knm1</t>
  </si>
  <si>
    <t>, civil enginer, staff, trình độ cuối A1. tan làm 5pm, cv ít sử dụng , muốn học phát triển bản thân, học nhiều trung tâm , ko theo hết giao tiếp lên linh hoạt , 2 tháng , ko ảnh hưởng gì , hiện tại ko đi học ở đâu, hiện tại học 1 tiếng / ngày</t>
  </si>
  <si>
    <t>trình độ giữa A1, team có ngưười 7 người , đg làm leader, làm đc 3 năm, cv chỉ đọc tài liệu bằng tiếng anh thôi , e cố gắng 3 4 năm nay cố gắng n ko lên đc, e có định hướng 2 năm nữa giao tiếp bằng tiếng anh e tiếp cần mô hình khác tiếp cận khách nước ngoài , muốn lên mức linh hoạt , 1 năm tới 2 năm , ko ảnh hưởng gì, 30 phút 1 tiếng , sn 94, e học nhiều chỗ lắm rồi đó, gv nào cũng bó tay 6 tháng trc e có học 1 khóa online 3 mấy buổi , ko học đc hết , 6 7 triệu, ko hiệu quả nên dừng
 5/12 knm1,</t>
  </si>
  <si>
    <t>24 tuổi , Đông Nai provice, đg làm FE, trình độ cuối A1, học phát triển bản thân e mới làm công ty này hơn 1 tuần, cv thi thoảng dùng tiếng anh, chỉ đọc tài liệu, e là nhân viên ko join nói chuyện chính với khách hàng, bây h học dùng cho công việc lỡ sau này nhảy việc dùng luôn, cty hiện tại tiếng anh có tốt cũng ko thăng tiến đc vì ko bắt buộc, muốn lên mức linh hoạt, 1 năm nữa , ko ảnh hưởng gì, xưa có học toeic, thi đc 680, 1 ngày dành dc 30 phút</t>
  </si>
  <si>
    <t>trình độ giữa A1 29 tuổi , đg sống ở HCM , đg làm kĩ sư phần cứng, 5pm, lập trình nhúng , học để trao đổi công việc, học thi bằng toeic đg học nâng cao trình độ vẫn học thêm nghiệp vụ tài chính học văn bằng 2 , 1 tuần 3 buổi 357, 10, 15 phút học , cv trao đổi bằng tiếng anh viết email, có trao đổi ko thương nhiêu , muốn học giao tiếp linh hoạt , 6 tháng tới 1 năm , có ảnh hưởng , chỉ học ở trường</t>
  </si>
  <si>
    <t>trình độ A1 35 tuổi , đg có 1 công ty về điện , 8. 9 tối, đg có cửa hàng bán quần áo, mục tiêu học phát triển bản thân, muốn giao tiếp cơ bản , ko đặt mục tiêu , chưa đi học ở đâu</t>
  </si>
  <si>
    <t>trình độ cuối A1đg đi làm dgd học luật kinh tế, sinh viên năm cuối , muốn học có công việc tốt , 30 phút / ngày , đg làm nhan sự, chưa ra trg đg đợi bằng mục tục học sử dụng cho công việc , cv đọc viết bằng tiếng anh , sau muốn làm cty nước ngoài , muốn lên linh hoạt , 6 tháng nữa , ko ảnh hưởng gì, chủ yếu tự học , hiện tại cv bận nên hơi lười, 6h về 6h30</t>
  </si>
  <si>
    <t>```json
{
  "Occupational Group": "Admin &amp; HR",
  "Position": "Student",
  "Learning Purpose Group": "Study for the future (English is not used often in the job and only slows down progress slightly)."
}
```</t>
  </si>
  <si>
    <t>knm2
 11/12 đg bận</t>
  </si>
  <si>
    <t>dgd ở HCM , làm kĩ sư , đg làm supervior, 5 pm , trình độ đầu A2, 10, 15 phút/ ngày , cv giao tiếp 1 tuần vài lần, traod dổi trực tiếp , chat thường xuyên , mình nói ko có chuẩn, nên mình muốn học tiếng anh ,n phát triển bản thân là chính , xưa có đi học toeic 7 8 năm trc , hiện tại ko đi học , tùy ngày tại mình đi tiếp khách</t>
  </si>
  <si>
    <t>28 tuổi trình độ A1 , đg làm dev, đg làm backend, 2 years, 5 - 6pm, wfh, cv ko dùng tới tiếng anh giao tiếp, học để phát triển bản thân , hiện tại khách hàng toàn người Nhật, muốn lên mức linh hoạt , ko vội khi nao flên đc thì lên , chưa đi học bao giờ</t>
  </si>
  <si>
    <t>đg có công ty riêng, buôn bán sản phẩm về tre, 9pm, 15 phút / ngày , mục tiêu học giao tiếp với con , cuối A1 , lên linh hoạt, ko có time, chỉ học lúc rảnh 
 28/11 knm1</t>
  </si>
  <si>
    <t>26 tuổi , BA, trình độ A1, công ty làm về requirment khách hàng , cv ko làm bằng tiếng anh, tài liệu kiến thức tiếng anh ,muốn học dùng công việc đa dạng , muốn học linh hoạt , chưa có plan thơi fgian, giữa năm sau , ko ảnh hưởng gì , co học liên quan tới học toeic, hiện tại ko đi học khóa nào thêm
 6/12 hỏi bận trao đổi zalo</t>
  </si>
  <si>
    <t>dgd làm kĩ viên, trình độ đầu A2, 4:30 tan làm , học cho học phát triển bản thân, muốn học dùng cho công việc, kĩ thuật làm về giày da, 1 tháng 1 hay 2 lần, giao tiêp linh hoạt, ko có mục tiêu thời gian, tự học , có tham gia của kyna , ccahs đây mấy tháng, học cũng đc dạy giáo viên 1:1 nhiều giáo viên, cũng ok, 30 phút</t>
  </si>
  <si>
    <t>trình độ A1 , đg kinh doanh đồ da cá sấu, có 10 người trong team, mục tiêu muốn bán hàng cho người nước ngoài, 1 2 năm tới chị sẽ đi nước ngoài gặp khách hàng , 1 năm nữa đạt đc, ko ảnh hưởng gì , , từ vựng yếu ko có cái diễn đạt</t>
  </si>
  <si>
    <t>đg là sinh viên trường Lạc Hồng, ngôn ngữ anh, trình độ A1 , sinh viên năm 3 chuẩn bị lên năm 4, trình độ cuối A1, muốn học để phát triển bản thân, muốn lên hoạt , 1 năm , ko ảnh hưởng gì , trc có đi học khóa phát âm , năm ngoái 1 khóa 6 tháng , 8 triệu , hiện tại ko đi học ở đâu chỉ học trên trường , ko có từ vựng để nói , có đi làm thêm ở trung tâm làm ít partime</t>
  </si>
  <si>
    <t>trình độ21 tuổi , kinh tế công nghiệp, kế toán, sinh viên năm 4 , mục tiêu học xin cv tốt, chưa đi học ở đâu, học ở trường ko hiệu quả nên bây h mới học , trung tâm ko hiệu quả , muốn linh hoạt , tháng 1 năm sau , ko ảnh hưởng gì , ko đi làm thêm , quê Hưng yên</t>
  </si>
  <si>
    <t>sinh năm 2k3, trình độ A0, muốn học để phát triển bản thân, chưa đi học ở đâu, , muốn giao tiếp linh hoạt , nửa năm , đg tp HCM, đg làm kế toán , ko đi học ở đâu, 1 tiêng/ ngày , 7h tối , quê gốc Quảng Ninh</t>
  </si>
  <si>
    <t>52 tuổi , chị Hà Nội Tây Hồ, học để đi du lịch, con chị sống ở nước ngoài , lâu lâu rồi chị cũng học tiếng anh n vớ vẩn, 5 năm chị cũng học topica, khi chị đi du lịch lõm bõm, đg ở canada , trc covid chị đi , vừa đi chị đi cũng nhiều nước châu Âu , 1 lớp 5 học viên 3 bạn, kinh doanh vật liệu xây dựng, T10Ngô Bích Hiền0392491111</t>
  </si>
  <si>
    <t>trình độ cuối A1 , đg sống HCM , dgd làm giáo viên physic , thời gian ko cố định muosn học đê rphát triển bản thân 1 hay 2 tiếng mỗi ngày , mới học online 1:1 về giao tiếp , 1 tuần 3 buổi, học 1 năm , 20 triệu mỗi buổi 60 phút, muốn lên cơ bản , ko có mục tiêu thời gian 
 20/11 đg bận ko tiện nghe máy,</t>
  </si>
  <si>
    <t>trình độ đầu A1, đg làm bên kế hoạch sản xuất, cv có dùng tiếng anh ko thường suyển chỉ gửi email, khách hàng tới thăm quan mình trả lời , tháng vài lần , mục tiêu học dùng cho công việc hiện tại , hay đi du lịch , tcr có đi singapo và sing , muốn lên mức linh hoạt , 6 tháng hay 1 năm , ko ảnh hưởng gì , chỉ tự học thôi , có học cách đây 10 năm rồi , hiện tại ko đi học ở đâu, 30 phút/ ngày</t>
  </si>
  <si>
    <t>ách sạn Việt có mười mấy phòng ở pHú Quốc toàn khách nước ngoài , mình muốn học phục vụ cho cv hiện tại muốn giao tiếp cơ bản , 3 tháng nữa, ko ảnh hưởng gfi , có đi học tiếng anh online , gần đây học 1:1 giáo viên Mỹ học đc 10 ngày , chị nâng level , 1 buổi 200k nhiều tiền , gv khách thuê phòng kế bên nhà chị , gtiếp theo chủ đề thôi, hiện tại ko học ở đâu</t>
  </si>
  <si>
    <t>trình độ A1, 27 tuổi , dgd làm bác sĩ thú ý,đg sống ở Đông Nai, bác sĩ thú ý, 5pm , cv sắp tới sử dụng nhiều tiếng anh, minh định đi nước ngoài sáng Úc, đi sang cùng chồng , 1 năm nữa , muốn lên mức linh hoạt , 6 tháng , ko ảnh hưởng gì , chưa đi học ở đâu, có 2 bé tự học , bây giờ đg luyện thi PTE, học online, ngày nào cũng học , ck đk cho 10 triệu cả 2 vợ ck , chủ yếu dạy bài thi , tip thôi</t>
  </si>
  <si>
    <t>```json
{
  "Occupational Group": "Health &amp; Healthcare",
  "Position": "Senior (&gt;5 years)",
  "Learning Purpose Group": "Study for the future (English is not used often in the job and only slows down progress slightly)"
}
```</t>
  </si>
  <si>
    <t>trình độ A1, rất bận , đg làm kê toán đg làm cho công ty xây dựng, 30 tuổi , quản lí, đã làm đc 3 năm , cv hiện tại ko dùng tiếng anh dùng tiếng trung nhiều hơn dùng nhà thầu, tiếng anh ít , muốn học phát triển bản thân, muốn lên linh hoạt, 2 tháng , ko ảnh hưởng gì , 30 phút mỗi ngày , học giao tiếp langmaster cách đây 5 6 năm , hiện tại ko đi học ở đâu</t>
  </si>
  <si>
    <t>trình độ A1 đg làm xây dựng, 26 tuổi , 6pm tan làm , khách hàng nước ngoài , trao đổi qua chat, mail, muốn học phục vụ cho cv, khách newzaland , muốn linh hoạt, 1 năm tới chậm phát triển cv, ko ảnh hưởng gì, chưa đi học ở đâu , ko biết nói gì, đc thăng chức, khách toàn là người nước ngoài, 1 ngày 30 phút</t>
  </si>
  <si>
    <t>bận quá lâu rồi ko dùng , mất gốc Pham Hoang, tình độ A1, CFO cho công ty tài chính, mới thay đổi công việc mới hiện tại 1 năm , 12 tháng 1 lần gặp đối tác nước ngoài , muốn lên mức cơ bản , ngày xưa làm kiểm toán, 6 tháng, 30 phút / ngày , lâu ko đi học , 2010 có đi học lại bận ko có thời gian học</t>
  </si>
  <si>
    <t>mua cho con học lớp 3, trình độ A1</t>
  </si>
  <si>
    <t>FE, dgd làm cho cty công nghệ , 5pm tan làm, trình độ A1, cần traod dổi với sếp người Hàn, rất ít trao đổi , mục tiêu học để cv suôn sẻ lên thăng tiến , hiện tại chỉ làm cty , lên linh hoạt , càng sớm càng tốt, ko ảnh hưởng gì , tự học là chính 30 phút/ ngày</t>
  </si>
  <si>
    <t>27 tuổi, trình độ A2 , đg làm shopee, leader, 6 thành viên , 4 pm tan làm, trình độ A2, muốn học để đổi việc ,, chưa có ý định , muốn làm cty đa quốc gia , muốn lên linh hoạt</t>
  </si>
  <si>
    <t>Minh Lưu
 12/12 knm1</t>
  </si>
  <si>
    <t>12/12 knm1</t>
  </si>
  <si>
    <t>trình độ đầu A1, đg làm quản lí dự án công nghệ thông tin, 23 tuổi , team e có 4 người , năm sau có plan đi Úc , vừa đi làm cho công ty có định hướng tương lai làm bên đó luôn, e sang đó làm cho công ty khác , tháng 4 5 năm sau , trc làm fullstack , muốn giao tiếp linh hoạt , tháng 7 năm sau, ko ảnh hưởng gì , hiện tại tự học , tối học 9 tới 10 giờ, 5 chiều tan làm , ko học gì hết, 30 phút 1 tiếng</t>
  </si>
  <si>
    <t>đg bận 32 tuổi, đg làm quản lí sale logistic company, trình độ A1, 5pm tan làm , đg ở HN, quê Nghệ An, chat , email, thi thoảng khách vẫn sang theo quý nên chị vẫn giao tiếp với họ , chị có bạn hỗ trợ nói đc , muốn lên mức linh hoạt , khi nói ko tự tin , 3 tháng , ko ảnh hưởng gì , 15 phút / ngày , mới sinh e bé xong , đi làm lại rồi</t>
  </si>
  <si>
    <t>trình độ đầu A1, em đg làm bán lẻ bán đồ thể thao, cty nước ngoài nv người Vn sếp người nước ngoài , cv có dùng tiếng anh giao tiếp, khách nước ngoài nhiều , muốn học phục vụ cho cv, nếu tiếng anh tốt thì tiếp xúc khách hàng dễ hơn, thăng tiến cv hơn , mới làm đc 2 hay 3 tháng thôi trc làm xây dựng , muốn giao tiếp cơ bản , 1 năm đạt đc, ko ảnh hưởng gfi , có đi học ở trường với đh thôi , 1ngày dành đc 1 tiếng</t>
  </si>
  <si>
    <t>đg làm QC cho cty thực phẩm, đg sống ở quận 7 , 5 pm tan làm , trình độ cuối A1, 30 phút mỗi ngày, muốn học làm giáo viên , học văn bằng 2 tiếng anh ở trường đh khoa học xã hộ nhân văn , 2 học kì , chỉ học ngữ pháp , 6 tháng nữa muốn là giao viên , muốn học lên linh hoạt , càng sớm càng tốt, ko ảnh hưởng gfi</t>
  </si>
  <si>
    <t>Lam Linh trình độ A1, 0346757694, đg làm quản lí phòng R&amp;D về mỹ phẩm , 6-7 pm, muốn học giao tiếp khách hàng người nước ngoài, thi thoảng mới trao đổi, chủ yếu đọc tài liệu , bộ phận cc nước ngoài có người phiên dịch , 30 phut/ ngày , hiện tại học giáo viên online tự sắp xếp 1 tuần 2 tới 4 buổi, học người Việt khóa 60 buổi , cải thiện giao tiếp , 50 phút , buổi đó chủ yêu snói bằng tiếng anh ccó giúp sang tiếng anh , học đc 20 buổi rồi , mình có tiến bộ hơn 1 chút , 10 triệu, dt tiếp cơ bản 3 hay 4 tháng</t>
  </si>
  <si>
    <t>trình độ A1 đg làm kê stoán cho công ty Hàn Quốc, staff, cv có cần tiếng anh chat zalo với mail với sếp , thi thoảng nói tiếng Hàn , muốn học phục vụ cho cv, cv thuận lợi hơn , đỡ qua phiên dịch, sếp tin tưởng người ta ko ghi nhận mình , muốn lên linh hoạt , chư anghĩ tới thơi fgian do học lâu n bị quên , hiện tại chỉ học trên app, lâu lắm ko học ở đâu , mới hơn nay mới cần thôi vì sếp cũng hiểu tiếng việt do cty thay sếp, 1 ngày đanh dc 30 phút , mới nghỉ việc hẳn đg kiếm việc khác qua tuần đi làm , cty mới cũng Hàn Quốc</t>
  </si>
  <si>
    <t>trình độ A1, đg bận nhắn zalo, mới sinh con, 38 tuổi, kĩ sư thực phẩm làm mười mấy năm , quản lí , , cty người Hàn sếp người Hàn, dùng email, nếu có tiếng anh cv sẽ thăng tiến đi ctac nước ngoài , sắp đi làm lại qua tết, muốn lên mức nâng cao, 6 tháng nữa, ko ảnh hưởng gì, chưa đi học ở đâu, hiện tai ko ở đâu hiện tại học lớp nghiệp vụ thứ 7 chủ nhật, 30 phút/ ngày , phát âm chua tốt</t>
  </si>
  <si>
    <t>trình độ giữa A1, đg làm kê toán, đg làm nhân viên, 5 giờ tan làm, cv ko dùng tiếng anh, mình dùng APP vì mình rảnh, mua xong cái bận luôn=))), mua xong cái học lớp nghiệp vụ kế toán 246, học khóa học bên ngoài, học hết tháng 4 năm sau , đg bậc chuyên viên, 3 4 năm kinh nghiệp mới lên 1 bậc , muốn học để chuyển sang lập trình phần mềm , dgd học phần mềm, học đc 3 4 tháng tháng6 năm sau , thời gian dành đc 15 phút</t>
  </si>
  <si>
    <t>trình độ A1,35 tuổi , đg làm kĩ sư ở telecom, đg làm quản lí , team có 9 người , 5h30 tan làm , cv hay giao tiếp nước ngoài , tháng sau tanzania châu Phi, đg làm viettel , 5 năm đi làm , tự biên tự diễn, muốn lên linh hoạt, 6 tháng , ko ảnh hưởng gì , hiện tại ko đi học ở đâu, học xuất nhập thiết bị viêcnx thông, 1 tiếng/ ngày, có mua sách hack não, chậm hơn bên VN 4 tiếng</t>
  </si>
  <si>
    <t>trình dôdj giữa A1, 36 tuổi, đg làm kĩ sư môi trường , 6pm tan làm, cv hiện tại ít dùng tiếng anh, đọc hiểu bàng tiếng anh , dg làm ở HN , gốc Hà Tây, mục tiêu học phát triển bản thân, 1ngày đc 30 phút</t>
  </si>
  <si>
    <t>```json
{
  "Occupational Group": "Other",
  "Position": "Mid-level/Specialist (&gt;3 years)",
  "Learning Purpose Group": "Study for the future (English is not used often in the job and only slows down progress slightly)."
}
```</t>
  </si>
  <si>
    <t>đg làm trong quân đội, trình độ cuối A1 , đg làm sĩ quan về kĩ thuật , học tiếng Nga đại học, đg ở Hải Phòng , quê Thái Bình , tháng 9 năm tới cần dùng tiếng anh đọc hiểu là chủ yếu , trc chưa học tháng 10 đki học ielts, e học đc khóa ngắn 25 buổi , hơn 100 buổi nữa , 1 tuần 3 buổi , đi học trung tâm , 20 triệu, muốn lên linh hoạt , nửa năm nữa, ko ảnh hưởng gì</t>
  </si>
  <si>
    <t>trình độ A1, đg làm HR , staff, 6pm, mục tiêu học chuyển việc , 1 năm nữa , muốn xin cty nước ngoài muốn lên linh hoạt B1, 1 năm , ko ảnh hưởng gì , hiện tại ko đi học ở đâu, hiện tại ko biết phát triển ý, phản xạ kém, 1 tiêngd để học</t>
  </si>
  <si>
    <t>```json
{
  "Occupational Group": "Admin &amp; HR",
  "Position": "Junior/Employee (&lt;3 years)",
  "Learning Purpose Group": "Study for the future (English is not used often in the job and only slows down progress slightly)."
}
```</t>
  </si>
  <si>
    <t>trình độ đầu A2 đg làm interior designer , CEO , 5 pm , ở HCM 30 năm , quê Tiền Giang , thường buổi học 8 giờ 10 giờ tối, chỉ tự học , muốn sang Mỹ định cư , chưa có cụkế hoạch cụ thể , muốn linh hoạt , 1 năm , muốn họcc huyên sâu , ko ảnh hưởng gì</t>
  </si>
  <si>
    <t>đg bận ko tiện nghe máy, 28 tuổi , đg làm kế toán , 5pm, muốn học chuyển việc, dự định 1 năm nữa chuyển, muốn sang công ty chuyên nghiệp cần dùng tiếng anh, trình A1, muốn lên mức linh hoạt , 1 năm , cũng học 1 thời gian cv hơi bân hay bỏ ngang, cách đây 2 năm , tiếng anh thì ko , sắp tới học lớp ké toán , học 20 buổi , 2 tới 3 buổi 1 tuần</t>
  </si>
  <si>
    <t>chị đg làm kế toán, hiện tại ko cần tiếng anh , mục tiêu muốn học cùng con đây mục tiêu quan trọng nhất , đi du lịch chưa đi nước ngoài bao giờ, hiện tại đg Cần Thơ, muốn lên mức linh hoạt, chưa biết time, 30 phút 1 tiếng / ngày</t>
  </si>
  <si>
    <t>trình độ cuối A1 ,hiện tại học ngôn ngữ anh, sinh viên năm 3 , muốn cải thiện giao tiếp để thi ielts, muốn lên linh hoạt , 3 tháng , ko ảnh hưởng gì , có học ở trung tâm , hiện tại còn 1 tháng nữa kết thúc, học 4 kĩ năng , 1 tuần học 3 buổi , học phần nói lớp đông ko hiệu quả, khóa 7 triệu mấy 2 tháng</t>
  </si>
  <si>
    <t>22 dev, fullstack, trình độ cuối A1, 20 phút/ ngày , cv ko dùng tiếng anh đg làm với ngưười Nhật, học cho cv, nếu tiếng anh tốt dễ thăng tiến, làm đc 1 năm , muốn lên linh hoạt , 1 năm , ko ảnh hưởng gì , có đi học trung tâm luyện thi toeic, tối học thêm linh hoạt giờ ,</t>
  </si>
  <si>
    <t>chưa thống nhất được giờ, đg làm lễ tân khách sạn Quy Nhơn , trc làm FLC, đg làm chuyển trong Mũi Né, centera trình độ giữa A2, 2 3 tháng nữa, phát triển ý bị kém, bị bí từ vựng, ko ảnh hưởng gì , chưa đi học khóa ở đâu, bị lười , hôm nay mơi skhai trương</t>
  </si>
  <si>
    <t>ko biết học đc hay ko, đg làm sale cho công ty dược phầm , quản lí 7h tan làm , trình độ cuối A1, mail ko trao đổi , vì thích nên mới học thì mình có , 1 tiếng/ ngày , thời sv có đi học n đi làm thì ko đi học , ko đi học , muốn học linh hoạt , 3 tháng , ko ảnh hưởng</t>
  </si>
  <si>
    <t>trình độ A1, 38 tuổi, trình độ , đg làm cho vinfast, đg làm lái xe chuyên nghiệp, lái xe cho sếp mỗi lần 1 người khác chủ yếu người nước ngoài , học cho công việc , nếu có tiếng anh thì cv tốt hơn, làm bộ phận khác nữa tiếng anh nhiều hơn , muốn lên mức linh hoạt , càng sớm càng tốt, có đi học n cũng bỏ , nêu slên mức độ cao hơn thì cao hơn , 1 ngày 1 tiếng, cv làm ca kíp , 6h sáng tới 2 h chiều, 2h chiều đến 10h đêm, có ảnh hưởng</t>
  </si>
  <si>
    <t>trình độ A1 assitant cho công ty bán làm , cv ko dùng tiếng anh chủ yếu dùng tiếng trung, làm nghiệp vụ có tiếng anh lâu lâu có nói chuyện với khách, học để phát triển bản thân, 30 phút , chưa đi học bao giờ</t>
  </si>
  <si>
    <t>trìnhđộ A145 tuổi , đg làm tester, manual test, staff, 5:30 pm, chủ yếu qua mail, giao tiếp học để phát triển bản thân, trình độ A1, muốn cơ bản , 3 tháng, ko ảnh hưởng , chị hay mua app, trc chị học nhiều , 30 phút / ngày , ko đều , đg học thì bỏ , cv bận</t>
  </si>
  <si>
    <t>30 tuổi , đg làm kê toán, trình độ cuối A1, dgd nghỉ sinh, tháng 5 mới đi lại , cv ko dùng tiếng anh, mục tiêu học để phát triển ban thân, mức linh hoạt , chưa đi học ở đâu, tự học , tháng 5 đạt đc , ít nhất 1 tiếng, đg ở Sài Gòn,</t>
  </si>
  <si>
    <t>đg làm IT trình độ cuối A1 , 6 pm , backend , trc có làm chung với người nước ngoài h toàn làm với người việc , giao tiếp linh hoạt , 6 tháng , ko ảnh hưởng gì, học online trc có đi học online học 1 time thấy chán ko hiệu quả , hiện tại ko đi học ở đâu phản xạ chậm, 
 2/11 knm1,</t>
  </si>
  <si>
    <t>24 tuổi , trình độ đầu A2, quê Buôn Ma Thuật , đg làm BE ở HCM , 1 giơgf sáng mới xong, tự học , 1 2 tiếng , 8 h tới 10 tối , hiện tại muốn giao tiếp linh hoạt, ko chắc , khách hàng nước ngoài nhiều, học phát triển bản thân
 15/12 knm1</t>
  </si>
  <si>
    <t>trình độ A1 , staff, đg làm may mặc, qunr lí công việc, Mỹ Tho Tiền Giang province, 4:30 pm, cv trao đổi khách hàng mua, hiện tại chủ yếu mail , muốn học thăng chức , chưa học ở đâu, 1 tiếng /ngày,</t>
  </si>
  <si>
    <t>6 pm tan làm , cuối A1, 30 phút mỗi ngày , học để công việc có mức lương cao hơn</t>
  </si>
  <si>
    <t>52 tuổi, đg làm hướng dẫn viên du lịch 20 năm , trình độ B2 , chỉ dẫn khách châu Âu , nâng cấp thôi phát triển phát âm , 
 18/12 knm1</t>
  </si>
  <si>
    <t>hiện tại đg làm HCM làm nhôm , làm vận chuyển kho, cv hiện tại ko dùng tiếng anh, muốn học để chuyển việc sang công ty nước ngoài losgictic, cuối năm sau, muốn lên linh hoạt, 1 năm nữa , hiện tại ko đi học ở đâu, 30 phút/ ngày , 5h tan làm làm thêm 6h mới về</t>
  </si>
  <si>
    <t>đg làm giáo viên trg Chu Văn An dạy cấp 1, 30 phút, muốn học để giao tiếp với giáo viên nước ngoài , đg có trung tâm, học phát triển , 30 phút. ngay , linh hoạt , 1 năm nữa, muốn mở rộng trung tâm, nhà chị tự học</t>
  </si>
  <si>
    <t>, đg làm giảng viên ở Đắc Lắc , làm văn thư ở trường đại học Tây Nguyên, học phát triển bản thân, chỉ đọc bài báo chuyên ngành , giao tiếp đồng nghiệp thi thoảng có đoàn ctac nước ngoài , muốn học lên linh hoạt , học trọn đời , ko quan trọng</t>
  </si>
  <si>
    <t>trình độ A1 31 tuổi, Đà Lạt , đg lái taxi , học để biết sau này tốt chuyển việc , muốn lên mức nâng cao, 6 tháng , 30 phút / ngày ko thường xuyên, trc đi học trung tâm , học giao tiếp,</t>
  </si>
  <si>
    <t>trình độ A1, đg học công nghệ ô tô,đh công nghiệp, đg học đh công nghiệp, 1 tiếng/ ngày , sinh viên năm 4 , muióng học ra xin việc , chưa đi học bao giờ, bây h tự học , muốn lên mức linh hoạt , 4 tháng , ko ảnh hường</t>
  </si>
  <si>
    <t>quê ở thanh Hóa sn, 1997, trình độ A1, sale marketing, , phong thủy , cv ko dùng tiếng anh giao tiếp, tương lại muốn đi nhiều nước, mức cơ bản , 6 tháng, ko ảnh hưởng gì , 15 phút / ngày , thích học doulingo</t>
  </si>
  <si>
    <t>trình độ cuối A1, học viên ngân hàng , quản lí hệ thống , muốn học có cv tốt , sinh viên năm 4 , mục tiêu học để xin việc, muốn giao tiếp cơ bản , 2 tháng nữa , ko đi học , chủ yếu chỉ học ở trường , thi toeic 690 6 tháng , 2 tiếng/ ngày , ko đi làm , đg trong đợt tìm việc sắp ra trg 
 4/1 knm1,</t>
  </si>
  <si>
    <t>đg có 1 công ty về da , 40 người , HN , Thạch Thất , trình độ cuối A1, mục tiêu giao tiếp linh hoạt, 1 năm , ko ảnh hưởng gì, học để phát triển bản thân, muốn học tìm kiếm khách hàng nước ngoài , anh chị thích đi du lịch nước ngoài, 4,5 tiêng. ngày</t>
  </si>
  <si>
    <t>đg là kĩ sư điện tử làm chip , nhân viên, 9pm , thích chơi tennis , muốn học để phát triển bản thân, muốn học dùng cho cv cty đánh giá mức độ tiếng anh của mình, 8h làm n hay OT, 15 tới 30 phút , tự học , hiện tại ko đi học ở đâu , muốn lên mức linh hoạtk, chưa có kế hoạch, koa nhr hưởng</t>
  </si>
  <si>
    <t>staff, xuất nhập khẩu từ thái về vn, trình độ gưiã cuối A2, học phát triển bản thân 30 phút , có bạn trao người nước , giao tiếp linh hoạt hơn , người yêu Úc</t>
  </si>
  <si>
    <t>42 tuổi , đg ở HN, quê Hưng Yên, đg làm nghiêm cứu luật hành chính nhà nước, 5pm , staff, cuối A1, đã đi 6 10 nước , 20 minutes, mục tiêu học phát triển bản thân đi du lịch, muốn lên nâng cao, ko có phấn đầu thời gian, tự học là chính, già rồi muốn đi đây đi đó</t>
  </si>
  <si>
    <t>trình độ A1, chị đg làm cntt, làm designer, công ty Nhật , N3 , công ty giao tiếp bằng tiếng Nhật, các thôgn tin thì chủ yếu bằng tiếng anh, học để pghát triển bản thân, giao tiếp cơ bản , 1 năm , mua khóa online, topica, app elsa
 16/1 knm2
 11/1 knm1</t>
  </si>
  <si>
    <t>đg làm nội chợ trình độ A1 , muốn học thi ielts đi canada, 2025 mới đi , vẫn đg học chung với thầy 1:1 , hcọ tiếng anh ielts, nghe nói đọc viết, học dc mười mấy buổi rồi , tính theo tháng 3 triệu, muốn học lên mức nâng cao, 6 tháng nữa</t>
  </si>
  <si>
    <t>, lâm Đong province, HCM city , đg HR, trình độ A1, 1 tiếng/ ngày , cty việt nam , 1 tuần 3 cuộc 1 lần ấn độ 1 lần với Đức, chị cần cải thiện rất nhiều họ đg nương cho mình , giám đóc chị ở đó, muốn lên mức nâng cao, 1 năm nữa đạt đc, ko ảnh hưởng gì, chị ko đi học ở đâu</t>
  </si>
  <si>
    <t>trc làm cô giáo dạy hóa, đg làm nội chợ ở nhà , có kinh doanh kim khí, 6pm , muốn học để dạy con , trình độ A1, muốn lên linh hoạt , ko có mục tiêu thời gian, chưua đi học ở đâu bao h , 2 tiếng. . ngày</t>
  </si>
  <si>
    <t>23 tuổi, đg làm cho công ty công nghệ , quê Thanh Hóa , BA , 1 year, muốn chuyển việc , trình độ A1, năm sau chuyển , chưa đi học ở đâu , muốn lên linh hoạt , năm sau đạt đc, ko ảnh hưởng gì</t>
  </si>
  <si>
    <t>38 tuổi, đg làm ngân hàng, đg làm cho ngân hàng nước ngoài IVB, có sếp người ngoài, tảo đổi với sếp người việt , muốn học phát triển 4 kĩ năng , có tiếng anh đc thăng chức , hiện tại bộ ngoại giao , 1 tuần 2 buổi , công ty hỗ trợ , học cả 4 kĩ năng, chưua có kết quả nhiều , linh hoạt , ko biết thời gian
 18/12 knm1</t>
  </si>
  <si>
    <t>tắt máy ngang, đg làm trg đại học , làm khố hành chính dgd ở Nhà Bè HCM , đg là nhân viên quê ở Đồng Nai, 6:30pm, trình , traod dổi 1/2 lần tuần, muốn học để phục vụ cv, mức cơ bản 1,2 tháng, ko ảnh hưởng, có đi học lớp giao tiếp bên ngoài 4 5 năm , e học ko hiệu quả lắm, em đg học tiếng Hàn, phục vụ cho công việc , tự học qua APP duoling go , tiếng Anh quan trọng hơn</t>
  </si>
  <si>
    <t>34 tuổi, đg ở Hải Phòng , dám định báo giá sửa chưa congter,trình độ cuối A1, 5pm , cv ko dùng tiếng anh giao tiếp đọc tiếng anh vào tài liệu , học phát triển bản thân, cơ hội , có đi học tiếng anh rồi n ko tiến bộ nên bộ , lâu rồi, hiện tại ko đi học ở đâu, muốn lên mức cơ bản , 3 6 tháng , ko ảnh hưởng gfi</t>
  </si>
  <si>
    <t>trình độ A1 20 tuổi , đg học cao Đẳng HCM city, đg là sinh viên năm 3 , đg học công nghệ may , học 3 năm , cv yêu cầu tiếng anh e cũng cần tiếng anh nữa, năm 2 học tiếng anh trung tâm lớp ít bạn sau nhiều bạn học ko hiệu quả , đc nói ít, khóa 3 triệu 10 tuân, ko học hết bỏ ngang, hiện tại ko học ở đầu, gt cơ bản 6 tháng , ko ảnh hưởng , 2 tiếng/ ngày</t>
  </si>
  <si>
    <t>trình độ A1, đg làm thiết kế cầu đường , đg làm nhân viên, tài liệu bằng tiếng anh, giáo tiếp ko dùng , đg sống ở hồ chí Minh , quê Phú Thọ , trình độ cuối A1, 5pm, , dg học ielts để đi học nước ngoài dgd học , ielts fighter cũng có tiến bộ h nói đc vài câu 8 tháng muốn linh hoạt , nửa năm , phải đc ielts 6.0, khóa này 34 triệu , nói ít hâu fnhư ko , dgd học gia sư phi lipines, hơn 20 buổi</t>
  </si>
  <si>
    <t>38 tuổi , trình độ A1, muôns học sang newzeland, chị đg học cái cô gần chỗ chị 7 buổi học 1:1 cũng ổn đăng kí 15 buổi n kiến thức ko lặp đi lặp lại nhanh quên 200k 1 buổi , 8h học trung tâm, học ko hiệu quả trình kém nên ko theo kịp, chị đg Ninh Bình lam hộ lí, theo công ty xuất khẩu lao động, muốn học giao tiếp cơ bản , càng sớm càng sớm</t>
  </si>
  <si>
    <t>trình dô cuối A1 36 tuổi đg làm quản lí vỏ contaner, staff, HP, 5;30, cv ít dùng tiếng anh giao tiếp tháng 1 lần, mục tiêu học để phát triển ban thân, mức cơ bản, 3 tháng, học trung tâm , 5 7 năm</t>
  </si>
  <si>
    <t>HCM city , trình độ đầu A1, làm quản lí sản xuất , đã nghỉ hưu, 60 tuổi , đg sống ở quận Thủ Đức , chữa bệnh từ thiện , 51 tuổi đi học y khoa, chú muốn nghiên cứu y khoa nước ngoài muốn phát triển , tối sau 8h học đc khoảng 1 tiếng , chú muốn lên đc cơ bản , ko có mục tiêu thời gian, ko đi học ở đâu 
 5/1 knm1</t>
  </si>
  <si>
    <t>trình độc cuối A1, kĩ sư xây dựng, , đg làm quản lí ,6pm, đg sống ở Hà Đông , muốn học phục vụ cho công việc, hay làm vc đối tác nước ngoài chủ yếu email, thi thoảng có cuộc họp đầu dự án 1 tuần 1 lần, chạy rồi 1 tháng , bên mình có 1 đội trợ lí họ có nói sơ bộ, nói nó ko chuẩn lắm vì nói chuyên môn nên mn vẫn hiểu, 6 tháng lên mức nâng cao , ko ảnh hưởng , chưa đi học , 15 phút-/ ngày 
 8/1 thuê bao</t>
  </si>
  <si>
    <t>đg sống HCM , quê Lâm Đồng, đg làm đg dạy cấp 1 , dfd dạy tự học , trình độ cuối A1 đầu A2 , muốn hc đê, tìm lớp trên trung tâm , có tiếng anh lương cao hơn , muốn giao tiếp linh hoạt, 3 tháng , ko ảnh hưởng gì , tự học, chắc 10 15 phút</t>
  </si>
  <si>
    <t>trình độ cuối A1 Quân, đg sinh viên năm 6 đh Y cần Thơ, quê ở Đà Nẵng, đg sống ở HCM để kiếm việc, mục tiêu học để lấy bằng B1 thạc sĩ , tai mũi họng , học để Vn, muốn lên đc mức nâng cao, càng sớm càng tốt, đg ở nhà ôn thi , 2 tiếng mỗi ngày , chỉ học trên mạng , tự học</t>
  </si>
  <si>
    <t>A1 đg làm quản lí dự án xây dựng, 530 pm , 38 tuổi , it nhất 30 phút / ngày , học để phát triển bản thân, chưa đi học ở đâu, muốn học giao tiếp nâng cao, 6 tháng, ko ảnh hưởng gì , ko đi học ở đâu
 15/1 knm1</t>
  </si>
  <si>
    <t>trình độ cuối A1 34 tuổi đg làm thiết kế, Thanh Hóa province, Foxcom Bắc Giang mới làm , đg làm quản lí , 5pm, cv có dùng tiếng anh, thi thoảng thôi đg chuẩn bị thôi cv có nhiều thì sử dụng thôi , ko áp lực việc tiếng anh, mức nang cao , tháng 5 dạtd dc, có ảnh hưởng chút, học khá nhiều rồi có giáo viên n ko hiệu quả , bây h đg học 1 thầy Nam Phi join giữa chừng mới học 6 buổi , khóa 40 buổi , 1 lớp 10 người , giáng sinh giảm giá 6 triệu mấy còn 3 triệu , thấy có kinh nghiệm , học đủ các kiểu rồi , nói chuyện bạn cùng lớp , 1 buổi 1,5 tiếng, học offline,</t>
  </si>
  <si>
    <t>đg bận gọi lại sau, đg làm kinh doanh online, mục tiêu học để biết , phát triển bản thân, thi thoảng đi du lịch , chưa đi test bào giơ</t>
  </si>
  <si>
    <t>trình độ A1 35 tuổi ,HCM , đg làm nội chợ , ck đg làm cho công ty quốc tế , đg làm thiết bị y tế, phụ ck làm giấy tờ, muốn học phát triển bản thân, sếp nhiều nước đa quốc gia, lúc rảnh mới làm phụ ck thôi, bận con cái nên chỉ có 15 phút , có đi học giao tiếp cách đây 2 năm , hiện tại ko đi học, muốn lên mức nâng cao , hay bị bỏ cuộc , 1 năm, ko ảnh hưởng gì</t>
  </si>
  <si>
    <t>trình độ A2 tên Trung , 39 tuổi , đg làm quản lí cửa hồ , hay họp với người Singapore, 1 hour, 1 tháng có 1 buổi meeting , vì tiếng anh ko tốt nên anh hay chat, vừa rồi công ty có tổ chức lớp học tiếng anh n rât snhiều người nên ko hiệu quả , giao tiếp linh hoạt , ko biết bao giờ đạt đc, nhânh nhất có thể ,ko ảnh hưởng , hiện tại kod di học tiếng anh, ko đi học</t>
  </si>
  <si>
    <t>```json
{
  "Occupational Group": "Hospitality &amp; Tourism",
  "Position": "Manager/Head",
  "Learning Purpose Group": "Study for the future (English is not used often in the job and only slows down progress slightly)"
}
```</t>
  </si>
  <si>
    <t>đg làm dev, trình độ cuối A1, muốn học nói chuyện với khách hàng, nâng cao , nhanh nhất có thể , trc e cũng học xem tự học 
 16/1 knm1</t>
  </si>
  <si>
    <t>34 tuổi, HCM , trình độ giữa A2, đg làm phát thanh, học phát triển, mức cơ bản , ko ảnh hưởng, đi học ở trươửng hiện tại ko học ở đâu</t>
  </si>
  <si>
    <t>trình độ cuối A1, đg HCM city, đg làm R&amp;D, staff, 5:30 pm, 30 tuổi, cũng có dùng tiếng anh chủ yếu email, mục tiêu sếp trên người nước ngoài, muốn học thăng tiến làm vc với người ngoài , mức linh hoạt , 3 tháng nữa , ko ảnh hưởng, 30 phút mỗi ngày , học nhiều rồi ko tiến bộ , 2021 có đi hcj tiếng anh công ty cho học , tiến bộ chút n phản xạ chậm , hiện tại ko đi học ở đâu</t>
  </si>
  <si>
    <t>trình độ A1 đg bận liên hệ sau 25 tuổi , thầu cv xây dựng, học gt vẫn tải , đg làm quản trí , 5:30pm, phục vụ công việc , ko dùng giao tiếp anh trong cv, các hợp đồng gói thầu nước ngoài, họp thì họp trực tiếp người ngoài , thi thoảng cũng có phiên dịch, sếp nói tiếng anh , muốn học lên mức nâng cao , 6 tháng, ko ảnh hưởng gì , chưa đi học ở đâu , mới đk văn bằng 2 của trường đh ngoại ngữ học ko giúp ích gì lắm, các cô cũng ngầm hiểu có kiến thức rồi , lớp 30 ngưười , học đc 1 kì , học 2 năm rưỡi , đóng tiền theo kì , 7 triệu rưới 1 kì</t>
  </si>
  <si>
    <t>```json
{
  "Occupational Group": "Construction/Architecture",
  "Position": "Manager/Head",
  "Learning Purpose Group": "Study for the future (English does not directly impact job performance, and the goal is more about social interaction)."
}
```</t>
  </si>
  <si>
    <t>Construction/Architecture</t>
  </si>
  <si>
    <t>39 tuổi, đg làm kế toán cho công ty nước ngoài , quản lí , trình độ đầu A2, 430pm, cv chỉ dùng email bằng tiếng anh, ko dùng thường xuyên n nếu có cv chị sẽ thuận lợi hơn, chị tự học , 6 tháng , ko ảnh hưởng gì, 1 ngày 30 phút</t>
  </si>
  <si>
    <t>trình độ trình độ A1, du học bên Úc đg học chăm soc sngười già 19 tuổi , cv hiện tại làm tạp hóa, ốp lát gạch, muốn học để giao tiếp , muốn lên linh hoạt , chưa đặt mục tiêu , học vừa phải , 1 ngày dành đc 1 đến 2 tiếng</t>
  </si>
  <si>
    <t>đg làm assitant project, 11;30 tan làm , hay làm OT, 2k1cv dùng tiếng anh, có học khóa tiếng anh dẫn tour, HCM, quận Phú Nhuận, học vì thích, cv ko dùng tiếng anh , trình độ A2, 3 tháng , ko ảnh hưởng gì</t>
  </si>
  <si>
    <t>trình độ A1, đg làm kĩ sử xây dựng , 4pm tan làm, đồng nghiệp nước ngoài, , A1, mức nâng cao, 6 tháng , có ảnh hưởng , phục vụ cho cv, trầm trọng ko thăng tiến, tự học , thời gian ko cố định hay bỏ
 16/1 knm2
 10/1 knm1</t>
  </si>
  <si>
    <t>chị ctac bận lắm trình độ cuối A1 , đg làm quản lí của e chị, xuất nhập khẩu, HCM city , công ty trong nước , hằng ngày traod dổi với nhà cung cấp bên trung quốc , 5pm , muốn học dùng công việc, chỉ dùng mail, tương lai trao đổi trực tiếp , muốn lên mức nâng cao, 3 tháng, ko ảnh hưởng gì, đg học online với cô philipine, học 5 tháng rồi , học tự do , vài triệu , cũng tiến bộ , phát âm chị hơi kém</t>
  </si>
  <si>
    <t>dgd ko tiện nghe máy, trình độ A1, đg làm kế toán cho ông ty may , làm quản lí , 5pm, thi thoảng mới nói tiếng anh chỉ dùng email, học vì thích , muốn học phát triển bản thân, 20 phút mỗi ngày quá nhiều việc</t>
  </si>
  <si>
    <t>38 tuổi, đg làm kế toán , nhân viên, 5pm, trình độ A1,muốn học dạy cho con, chưa đi học ở đâu, cv ko dùng tiếng anh, 30 phút/ ngày , nâng cao , 6 tháng
 23/1 knm2
 16/1 knm1</t>
  </si>
  <si>
    <t>trình độ A1 ở Thái Nguyên , dgd làm foxcom, Bắc Giang , 24 years old , 7pm , đg làm kĩ sư thiết kế đầu năm nay ra trg , cv hiện tại ko dùng tiếng anh, mục tiêu muốn học để xin vào amcore ở bắc ninh học cv, trc cũng đi học thời sinh viên n bỏ dở , học ko hiệu quả , rẻ thôi 5 triệu, trinh độ A1, muốn lên mức linh hoạt , 3 4 tháng , ko ảnh hưởng gì</t>
  </si>
  <si>
    <t>30 tuổi , đg làm kĩ sư phần cứng, 4h 30 tan làm, trình độ cuối A1, 30 phút / ngày, muốn hoc chuyển việc , 2 năm nữa, cv hiện tại ko dùng tiếng anh, muốn lên linh hoạt 6 tháng nữa , ko ảnh hưởng , học đg học dịch nghỉ luôn</t>
  </si>
  <si>
    <t>```json
{
  "Occupational Group": "IT",
  "Position": "Mid-level/Specialist",
  "Learning Purpose Group": "Study for the future (English is not used often in the job and only slows down progress slightly)."
}
```</t>
  </si>
  <si>
    <t>đg làm bác sĩ khoa Nhi , trình độ cuối A1, Huế city , 5pm, học để dự hội thảo, có đồng nghiệp nước ngoài thi thoảng , chủ yếu đọc tài liệu , học thêm phát triển bản thân, cuối A1 đầu A2, muốn giao tiếp linh hoạt, càng sớm , thời gian hơi bận, làm thêm pk bên ngoài, 7 h xong việc còn con cái , lấu rồi chưa học bài bản</t>
  </si>
  <si>
    <t>trình độ A1 27 tuổi , đg làm nhân viên xuất nhập khẩu làm chuyên chứng từ, cv ko dùng tiếng anh, muốn học thay đổi cv, qua tết âm, muốn đổi cho cty nước ngoài , muốn lên mức cơ bản , qua tết , 1 tiếng, ko đi học ở đâu , cv tan 5 chiều</t>
  </si>
  <si>
    <t>trình độ A1 mục tiêu học để đi du lịch, kết bạn 4 phương , muốn lên cơ bản trc chưa đi học ở đâu, h chưa đi ở đâu, cty hay cho đi Thái , singapore, chị đg làm tư vấn đầu tư chứng khẩu , ko có kế hoahcj</t>
  </si>
  <si>
    <t>trình độ cuối A1, 34 tuổi sale manager, 5pm , logistic, công việc chỉ dùng email trao đổi, học để đi du lịch , đôi khi làm vc đại lí nước ngoài người ta call (cv là chính), mức nâng cao, 3 tháng, ko ảnh hưởng gì 6tháng là cần, 2tiêng/ ngày , HCM, quê Đà nẵng</t>
  </si>
  <si>
    <t>trình độ A1, làm chăm sóc khách hàng , cv dùng tiếng anh, học để phát triển bản thân , đg Ngoài Nội , Bắc Từ Liêm , giáo tiếp nâng cao , ko biết đc chắc 6 tháng, tự học thôi , hiện tại ko n mà hay quyết toán nên hơi bận, 30 phút mỗi ngày , 10, 11 giờ</t>
  </si>
  <si>
    <t>40 tuổi , đg làm quản lí tài sản, quan lí tòa nhà , 14 người trong team, trình độ cuối A1, trong công ty nước ngoài n làm dự án chỉ trao đổi với người nước ngoài, mục địch học dùng cho cv, bây h làm việc có người phiên dịch , chắn chắn tăng lương thăng chức, linh hoạt năm 2024 đạt đc, thôi thúc rồi đấy, 1 ngày 30 phút- 45 phút, chị có đi tìm n ko có thơi fgian phù hợp, tối chị có đi dạy, con cái nữa , chị thấy học online ko hiệu quả, trc chị có liên hệ với bên globis chị thử n bị gián đoạn ko hiệu quả do cá nhân chị , bây h 1 ngày 30 45 phút, app này chị mới mua trọn đời , lầm đầu tiên có bạn hướng dẫn gọi như vớ cọc cưu ssinh</t>
  </si>
  <si>
    <t>trình độ cuối A1, đg làm , consultant luật môi trường , 10 pm, hay trao đổi với đối tác ko lâu vài tháng 1 lần , mình đg start up , mở đc 2 tháng , chuẩn bị lâu rồi , công ty ở Hà Nội , muốn lên mức nâng cao , ko có timeline , học nhiều rồi n ko hiệu quả , 2 năm , ko đi học ở đâu</t>
  </si>
  <si>
    <t>trình độ A1 đg ở Vĩnh Tường, đg làm kế toán, 530 tan làm , muốn học để dạy con , xưa đi học thôi lâu lắm ko học , 15 phút 30 phút, muốn lên mức cơ bản , 1 năm</t>
  </si>
  <si>
    <t>gọi bằng em , trình độ A1 , đg làm FE, cv làm cho nước ngoài tùy dự án, mục tiêu apply job free, 6 tháng giao tiếp linh hoạt chắc mất 1 năm , ko ảnh hưởng , chưa đi học bao h trc có đi học toeic thầy Long. 1 ngày dành đc 15 phút học / ngày , 6pm</t>
  </si>
  <si>
    <t>1/12 chưa biết bao giờ học được, tạm bảo lưu cả khoá
 15/11 tháng 12 bắt đầu học</t>
  </si>
  <si>
    <t>, trình độ A1 dgd làm giao viên mầm non , 35 years old, 6pm, đi du học Phần Lan, tháng 8 năm sau tháng 6 thi , hiện tại có đi học ở trung tâm đầu tháng 11, 1 tuần học 2 buổi , học cũng thấy tiến bộ , 1 buổi 1 tiếng rưỡi dạy từ vựng, viết nghe 1 buổi trao đo, muốn lên mức linh hoạt , tháng 6 2024 , cũng ko ảnh hưởng gì học 30 buổi</t>
  </si>
  <si>
    <t>33 tuổi , đg làm kế toán, , staff, trình độ A1, 5pm tan làm , muốn giao tiếp với quản lsi người Hàn Quốc , hiện tại đg đi học tiếng trung offline , sếp đg có phiên dịch , cv sẽ thu nhập cao hơn , muốn lên mức linh hoạt , dành nhiều thơi fgian hơn cho tiếng trung , 
 4/12 knm1</t>
  </si>
  <si>
    <t>trình độ A1, đg làm dev , FE, 23 years old , 5 pm , mục tiêu học dùng cho cv, cv phat striển hơn, hiện tại có dùng ko nhiều , muốn lên linh hoạt , 3 tháng nữa, ko ảnh hưởng gì , có dùng mochi mochi, 1 tiếng/ ngày</t>
  </si>
  <si>
    <t>trình độ trình độ cuối A1, đg ở Quang Bình, đg làm kế toán, nhân viên , cơ quannhà nước, 5pm , 32 tuổi . 30 phút/ ngày ,mưới tự tìm hiểu thôi , muốn lên mức nâng cao, 4 tháng , ko ảnh hưởng gì, đg tìm hiểu khóa học , chưa tìm hiểu đc , 30 phút / ngày</t>
  </si>
  <si>
    <t>trình độ A1, 45 tuổi , QC, supervisor, Binh Thạch HCM , mục tiêu quên nên ôn lại , cv có dùng n chỉ đọc tài liệu, muốn giao tiếp cơ bản , tùy mức độ 1 năm , ko đi học ở đâu , cũng đg muốn tìm lớp đi học, 1 tiếng học , thiếu vốn từ hiểu câu hỏi</t>
  </si>
  <si>
    <t>đầu A2,61 tuổi , đã nghỉ hưu, đg làm bác sĩ , đg làm ở bệnh viện Ninh Thuận , đg làm giám đốc bệnh viện chú mới nghỉ 2,3 tháng , tân làm 5pm , Phan Rang , Ninh Thuận , 2 tiếng/ ngày , muốn học dùng cho công việc , muốn lên linh hoạt hơn , phải tiếp xúc nhiều có môi trường , chú học lâu lắm thời đi học , hiện tại ko đi học ở đâu</t>
  </si>
  <si>
    <t>```json
{
  "Occupational Group": "Health &amp; Healthcare",
  "Position": "Director &amp; C-level/Executive",
  "Learning Purpose Group": "Study for the current"
}
```</t>
  </si>
  <si>
    <t>A1 33 tuổi, đg sinh sống ở HN, đg làm manager, 8pm, đg làm quản dự lí dự án thiết bị sản xuất , ít khi nói , chủ yếu email, học để phát triển bản thânm mức cơ bản , 1hay 2 tháng gì đó, đợt trc do stress cv ko tập trung đc, cty cho đi học , cv bận đi ctac suốt, 30 phút , ko đi học ở đâu</t>
  </si>
  <si>
    <t>đg có cửa hàng trình độ cuối A1 , đg kinh doanh trang sức , 6pm , học để đi du lịch , đã đi 6 quốc gia , ở Vn đi nhiều nơi rồi, 2 tiếng / ngày , cũng đi học trung tâm cũng xịn đấy , 10 năm ko dùng lâu lắm chị ko học ở đâu , linh hoạt , 1 năm , ko ảnh hưởng gì, cúng muốn thi ielts</t>
  </si>
  <si>
    <t>32 tuổi , consultant, trình độ A2, tư vấn dự án các công trình dân dụng cầu đường làm việc với người dân, cv có dùng tiếng anh chủ yếu báo cáo, thi thoảng tham gia cuooj họp n ko phải là chính, học phat striển bản thân, đg học với 3 cái APP, 20 phút/ ngày</t>
  </si>
  <si>
    <t>44 tuổi đg làm HR, A1, 6 pm, quan lí , muốn học để phát triển bản thân, , mức nâng cao 6 tháng , ko ảnh hưởng gì , đi học nhiều rồi , 1 năm , học online, họ ielts, bận quá ko học tiếp , 1 tiếng n ko duy trì đc đều
 16/1 knm2
 13/1 knm1</t>
  </si>
  <si>
    <t>đg làm thợ bánh , Buôn Mê Thuận , có 1 cửa hàng bánh, làm 17 18 tiêng/ ngày , trình độ cuối A1, sang năm đi canada, dự định thôi vào gần cuối năm 2024 , đi theo diện định cư , chị có người thân bên đó bên đó cần người làm bên đó , muốn lên mức nagng cao, àng nhanh càng tốt, 30 phút/ ngày , chị có đi học ở trung tâm thích lên lúc nào thì lên mới chị ko nhớ , khóa 2 mấy triệu , học cả 4 kĩ năng , học cũng tiến bộ xíu , mua tài liệu</t>
  </si>
  <si>
    <t>, trình độ đầu A1, 35 tuổi , Long Biên, muốn học dùng cho cv, chị đg làm về hàng ko , bán vé bán qua các APP ngân hàng , hiện tại thì ngày nào cũn traod dổi với khách , muốn lên mức cơ bản , 3 tháng , ko ảnh hưởng , có thì tốt, chưa đi học ở đâu bao giờ , cty có tổ chức lớp học , rất ít time học do có con cái , ko đi học ở đâu</t>
  </si>
  <si>
    <t>trình độ A1,33 tuổi, đg ở Vũng Tàu, làm công chưc tỉnh, cv ko dùng tiếng, học để nói chuyện với con, bé có đi học tiếng anh, e muốn học nói chuyện với cô, dạy với con, muốn lên mức nâng cao, càng sơmcàng tốt, ko đi học ở đâu, hiện tại ko đi học ở đâu , 15 phút 20 phút/ ngày</t>
  </si>
  <si>
    <t>trình độ cuối A1 sn 99, 25 tuổi , học Bách Khoa, FE , quê Thái Bình, 5:30 tan làm , e muốn học đọc tài liệu tiếng anh, em muốn học giao tiếp nghe hiêu , học để phát triển bản thân, mức gt cơ bản , tôi đa 2 tháng, chưa đi học ở đâu , hiện tại ko đi học ở đâu 15 30 phút , em đi từ công ty về mất 30 40 phút , ko ảnh hưởng gì</t>
  </si>
  <si>
    <t>trình độ A1 mới sinh e bé đg làm bác sĩ , Nam học và hiếm muốn Hà Nội 5pm , mình học giao tiếp với bệnh nhân , só lượng cũng ít , mỗi tuần 1 buổi trình bày khoa học tiếng anh, cho sang nước ngoài báo cáo, bệnh viện cũng có khóa học , chị sợ ko theo kịp nên tự học APP, 30 phút tới 1 tiếng , mức nâng cao, ko biết bao lâu , con học mầm non song ngữ</t>
  </si>
  <si>
    <t>rình độ B1, 32 tuổi , Nam Định mới nghỉ việc , muốn học để phát triển bản thân, 10 phút / ngày, chưa đi học ở đâu</t>
  </si>
  <si>
    <t>trình độ cuối A1, đg làm dev, Minh Khai , Hai Dương , 6:30 pm , cv ko dùng tiếng anh giao tiếp, cty có hướng phát triển nước ngoài sau này có thể sử dụng , muốn học cơ bản, phục vụ cv chắc nâng cáo, 3 tháng đổ lại, trc đh học thôi đi học trung tâm , hiện tại ko đi học ở đâu, 30- 1 tiếng/ ngày , ko ảnh hưởng gì</t>
  </si>
  <si>
    <t>thuê bao trình độ A1 , 40 tuổi , đg sống ở Hn , Thách Thất, đg làm chủ 1 công ty nội thất , thích đi du lịch đi 8 nước , học đi du lịch , 1 ngày 30 phút</t>
  </si>
  <si>
    <t>gọi đt ko nói gì, trình độ giữa A1 đg sống ở Hn, dgd làm Vingroup , đg làm quản lí, Hai Ba Trưng, Ha Tinh quê, 8h mới tan làm , bên đấu thầu đàm phán nhà cung cấp , mục tiêu học cv ít, phát triển bản thân là chính, 30 phút/ ngày , giao tiếp nâng cao , có học nhiều ko hiệu quả , lâu lắm rồi , ko học gì</t>
  </si>
  <si>
    <t>trình độ A1 25 tuổi assitant đg làm BBQ, hiện tại cũng có dùng tiếng anh giao tiếp ngày nào cũng có 5 tới 7 câu , học phát triển bản thân, muốn lên mức nâng cao, 3 tháng, chưa đi học ở đâu , ko ảnh hưởng gì , hiện tại ko đi học ở đâu , làm theo ca,</t>
  </si>
  <si>
    <t>trình độ cuối A1, HCM city, 54 tuổi , designer, đg làm quản lí , chịd dg freelance, nhiều người nhà ở muốn nơi, muốn hoc đi du lịch , trc đây chị cũng từng có học 1 số nơi , học hay bỏ dở, do bận quá và cả học ko hiệu quả, hiện tại có học 1 số khóa online , mới đi châu Âu về 1 tháng lúc đó ch9ị học đều về cv bận quá</t>
  </si>
  <si>
    <t>trình độ A1,đg làm đg làm nội chợ , Biên Hòa , chỉ ở nhà, học để phát triển , 1 tiêng/ ngày , hiện tại ko đi học ở đâu, muốn giao tiếp cơ bản, 6 tháng</t>
  </si>
  <si>
    <t>trình độ giữa A1 , HCM , Bình Tân , thợ sơn xe ô tô , đi Úc , đi làm việc , tuần tới phỏng vấn với người nước ngoài , thi PTE rồi, học mẹo thôi nếu pv đỗ 3 tháng sau đi, hiện tại vừa đi học nghề vừa đi học giao tiếp chủ yếu chuyên ngành cv, học 2 tháng , khóa công ty mở cho 8 người, tuần 3 buổi 1 tiếng 30 phút, nói chủ yếu tự thực hành rồi , 246 học tiếng anh 5h chiều , trên công ty chủ yếu học cv phỏng vấn , mức nâng cao , hiện tại ko có thơi fgian học luôn</t>
  </si>
  <si>
    <t>đg làm IT , làm phần cứng cho ngân hàng, nhân viên , trình độ 
 22/1 knm2, thi thoảng mua hàng mới trao đổi , lúc trc liên tục , bây h kinh doanh tự túc máy tính, mục tiêu muốn học đi định cư ở canada, vợ anh đg học ielts,phải có tiền với tiếng anh rồi mới tính, dạo này hơi lười, trình độ A1, 1 tiếng , mức nag cao, càng nhanh càng tốt
 18/1 knm1</t>
  </si>
  <si>
    <t>trình độ đầu A1, 28 tuổi , sống ở Vinh , đg làm tài chính ngân hàng , muốn tiếp cận tài liệu tiếng anh, học phát triển bản thân, có đi học 1 số khoa offline n bị dịch ngưng dạy bỏ luôn, học dulingo, ielts 6 chấm, 2 năm , 15 phút ngày , cv làm sale nên hơi bận</t>
  </si>
  <si>
    <t>dg làm cho công ty losgistic, chủ yếu email, đã làm 9 năm, đg làm quản lí , sếp người nước ngoài , 5h30 tan làm , 30 phút/ ngày , sếp người Singapore, trc có bạn trai người Mỹ , hiện tại 2 3 tháng mới dúng 1 lần, bây giờ bị giảm , mục tiêu hoc dùng cho công việc , trình độ A2 , muốn lên linh hoạt , 6 tháng 1 năm tới , ko ảnh hưởng gì</t>
  </si>
  <si>
    <t>31 tuổi , HN , đg làm sale kĩ thuật , 5 pm, muốn học thay đổi cv , đg kiếm việc mới , muốn làm trong môi trường nước ngoài , khóa ngữ pháp phát âm, 500 toeic, học đc 2 tháng , học tiến bộ , 4 tháng 1 tuần 2 buổi 4 triệu 1 khóa , học offline, A1, 6 tháng , 1 năm , ko ảnh hưởng gì</t>
  </si>
  <si>
    <t>đg làm sale, đg làm cho công ty Nhật, 4 pm, trình độ cuối A1, đầu A2, cát tông, hiện tại chưa chuyển có tiếng anh tốt mới chuyển, giao tiếp linh hoạt, 6 tháng , ko ảnh hưởng , hơn 1 năm có đi học online, học cả giao tiếp ngữ pháp , ko tiến bộ nhiều ,1 ngày 30 phút/ tối đa</t>
  </si>
  <si>
    <t>trình độ đầu A2 đg làm nội chợ , muốn học dạy con học , hiện tại đg sống ngoại ô Nha Trang, muốn học giao tiếp linh hoạt, ko biết bao lâu, ko cần nhanh hay chậm</t>
  </si>
  <si>
    <t>trình độ A1, manager, kĩ sư kĩ thuật , 5pm, cv ko dùng tiếng anh, học để phát triển bản thân, học lâu lắm rồi, học để sau này đi du lịch , dạo này bận quá bị bệnh nên ko APP, 30 phút , ko đi học ở đâu , muốn lên mức giao tiếp nâng cao , 3 4 tháng ,</t>
  </si>
  <si>
    <t>2k1 đg làm kế toán cho công ty giáo dục tư vấn trung tâm tiếng anh, kĩ ăng sống , 6pm tan làm , mục tiêu học cho công ty nước ngoài , dự định chuyển việc, 2 năm nữa , A1 , mức nâng cao, 2 năm nữa , ko ảnh hưởng , năm 2 đại học , 3 tháng mới đi làm , ko đi học ở đâu , 1 tiêng/ ngày</t>
  </si>
  <si>
    <t>trình độ đầu A2, 34 tuổi đg làm kĩ thuật ô tô , staff, 5pm, trao đổi với đối tác, ko thường xuyên tháng 1 2 lần, học để phát triển bản thân, nhiều nhất 30 phút , muốn linh hoạt , ko đặt mục tiêu về thời gian, xưa có đi học miss Hoa, hiện tại ko đi học ở ddâu</t>
  </si>
  <si>
    <t>43 tuổi, Đa Lạt, làm nội chợ , học để giao tiêp với con, bé học ở ngoài , A1, mức nâng cao</t>
  </si>
  <si>
    <t>trình độ A1,24 tuổi, đg làm hiệu thuốc, đg bán thuốc , cv ko dùng , e học để phát triển bản thân, ở Trần Phú,chưa đi học ở đâu , gt cơ bản , chưa định hướng đc , hiện tại ko đi học ở đâu, làm vc theo ca</t>
  </si>
  <si>
    <t>thủy thủ , tàu ở trạm chỉ ở cảng , đg ở vũng tàu, bây giờ cv ko dùng tiếng anh, trao đổi cv với người nước ngoài , chưa đi học ở đâu lêncơ bản, tùy thôi . 1 tiếng
 17/1 knm1</t>
  </si>
  <si>
    <t>trình độ A1, sinh viên năm 3, học quản trị văn phòng, học viên hành chính quốc gia, mục tiêu muốn hoc phục vụ cho xin việc, thi toeic, trả lời linh hoạt , ko biết thơi gian, ko đi làm thêm ở đâu, 1 tiêng. ngày chưa đi học ở đâu , bạn giới thiệu</t>
  </si>
  <si>
    <t>trình độ cuối A1, đg làm cho công ty xuất nhập khẩu hcm, 5pm , cv chỉ dùng email bằng tiếng anh, mục tiêu muốn học phát triển bản thân, linh hoạt , 1 tháng , ko ảnh hưởng gì , có đi học gia sư, trung tâm n bỏ lâu rồi, h chỉ tự học thôi</t>
  </si>
  <si>
    <t>trình độ A1, 40 tuổi , đg làm chủ 1 cơ sơ nhà hàng , Nghi Sơn Thanh Hóa , 5h30 xong việc , cv ko dùng tiếng anh , thi thoảng hiếm lắm mới có khách nước ngoài, mục tiêu học nói chuyện vơi con, con học lớp 6 , 30 phút / ngày , chưa học tiếng anh ỏ đâu , lên linh hoạt , 1 năm</t>
  </si>
  <si>
    <t>trình độ A0.5, 22 tuổi , Nghệ An, sinh viên năm cuối mới ra trg, học kĩ thuật 3 , mục tiêu đi du học Úc, 2024 qua tết là đi, trc đi PTE, giao tiếp cơ bản , 2 tháng , ko ảnh hưởng gì , hiện tại ko đi học ở đâu</t>
  </si>
  <si>
    <t>, IT, fullstack đg làm ở Hn 24 tuổi, muốn chuyển việc , chưa có plan bao giờ chuyển , chưa đi học , mục tiêu từ từ thôi , ko cấp thiết , cuối A1, muốn lên nâng cao, 6 tháng . ko ảnh hươnghr gì</t>
  </si>
  <si>
    <t>trình độ đầu A1, muốn học tiếng anh để đi du lịch canada, đg làm chạy quảng cáo, mới đi canada về ko thấy nói tiếng anh , muốn lên mức linh hoạt ,phải cố gắng thôi, ko ảnh hưởng , 30 phút hoặc 1 tiếng</t>
  </si>
  <si>
    <t>chặn kết bạn đg làm trợ lí giám đốc , tan làm 5pm , trình độ A2 , dành đc 3 hay 4 tiếng / ngày , trao đổi với khách hàng giúp sếp thi thoảng người , giao tiếp linh hoạt , 6 tháng nữa ko đạt dc, ko ảnh hưởng gì , đầu nămcó học khóa toeic có speaking học off, bây giờ đg nghỉ do ko có thời gian, giữa năm off , 1 tuần 3 buổi , do giờ cố định nên bận ko học đc, bỏ luôn, 1 tháng 2 triệu đóng theo tháng</t>
  </si>
  <si>
    <t>25 tuổi , 30 phút/ ngày , mới học bách Khoa, đg chuẩn bị xin việc , đg học BE, muốn giao tiếp nâng cao, chưa có đặt dữ định , đi học toeic học hồi còn học đh, hiện tại ko đi học ở đâu, trung bình 30 phút / ngày , đi làm thêm kiếm tiền trang trải học , cuối A1</t>
  </si>
  <si>
    <t>đg làm nội chợ , trình độ A1, 1 năm nay ở nhà thôi muôn học có thể thuyết trình hoặc trao đổi với sếp, qua tết đi làm lại, chị muốn lm về đào tạo, 30 phút/ ngày , tr cùng đi học ko đc nói nhiều, muốn lên mức linh hoạt , ko ảnh hưởng gì</t>
  </si>
  <si>
    <t>trình độ A1, đg làm sale, 24 tuổi , 7pm, sale cho bé từ 3 tới 8 tuổi, ko có app cho người lớn, mục tiêu học phát triển bản thân, muốn lên linh hoạt, 6 tháng đạt đc</t>
  </si>
  <si>
    <t>đg làm giáo viên, chị dạy cấp 3, môn tin học , Nha Trag, 4:30 tan làm , thích đi du lịch , muốn học để nói chuyện với hàng xóm, học nhiều rồi mà ko nói đc , muốn giáo tiếp mức linh hoạt, 1 năm 2 năm , ko sao,</t>
  </si>
  <si>
    <t>20 tuổi trình độ A1 học quản trị kinh doanh, muốn học xin việc tốt 2 năm nữa, em đk lịch làm thêm 1 tuần 5 ngày làm nhân viên phục vụ , muốn học lên mức nâng cao, 6 tháng , ở trg có mấy môn học bằng tiếng anh, thấy shark Linh quảng cáo</t>
  </si>
  <si>
    <t>32 tuổi, HCM , hỗ trợ giấy tờ bảo hiểm công ty Bảo Việt, 5pm, công việc rất hiếm dùng tiếng anh, muốn chuyển việc chưa có kế hoạch, tự học tiếng anh, hiện tại đg học tiếng Trung, học đh học online, 30 phút/ ngày , trình độ cuối A1, mức nâng cao, ko biết
 22/1 knm2
 18/1 knm1</t>
  </si>
  <si>
    <t>47 tuổi , chăm sóc khách hàng cho hiệu thuốc , trình độ đầu a1, học vui thôi , có con nhỏ , ngày xưa học tiếng Nga, chưa có nhiều time, đi công tác nhiều</t>
  </si>
  <si>
    <t>22/1 tắt máy ngang</t>
  </si>
  <si>
    <t>đg làm giáo viên , dạy tiểu học, dạy toán tiếng việt , trình độ A1 , 30 phút / ngày , mục tiêu dạy con , chưa đi học ,muốn lên mức nâng cao, 6 tuổi 8 tuổi</t>
  </si>
  <si>
    <t>5pm , trình độ A1, muốn học để phát triển bản thân, báo cáo tổng hợp , muốn giao tiếp nâng cao , 6 tháng , ko ảnh hưởng gì , 10 năm rồi , làm cơ quan nhà nước, chị đg bầu , hơn 7 tháng</t>
  </si>
  <si>
    <t>trình độ A1 đg làm bác sĩ ở Huế, 5pm tan làm , muốn hoc phát triển bản thân, cv chỉ có tài liệu tiếng anh, ko học đc đều tùy ngày , giao tiếp mức linh hoạt , học từ từ , tự học là chính , ko đi học ở đâu</t>
  </si>
  <si>
    <t>trình độ đầu A1,đg sống ở Tiền Giang QC, dùng email thôi, thời gian tới cv cần dùng tiếng anh , đây là cty nước ngoai f tháng 12/ 2024, học trên trường thôi , muốn lên đc mức nâng cao , 1 năm , ko ảnh hưởng gì , 30 phút. ngày</t>
  </si>
  <si>
    <t>tắt máy ngang, 35 tuổi , đg làm kế toán, đg làm quản lí, 5pm tan làm, trình độ A1, muốn học phát triển bản thân, mức nâng cao, ko có target</t>
  </si>
  <si>
    <t>34 tuổi , trình độ A1 Lâm Đồng, đg kinh doanh về hoa , cây cảnh, cv ko dùng tiếng anh giao tiếp, học để đi du lịch , xưa đi học nhiều nơi , ko tập trung, đk khóa học , học ko tập trung ko có lịch rõ ràng , gt cơ bản , 2 tháng , ko ảnh hưởng gì , ko có thời gian nhiều , 15 phút , buổi trưa rảnh mới học</t>
  </si>
  <si>
    <t>32 tuổi , Bình Dương, đg thu mua , trình độ A1, 5pm, muốn học đổi việc , khi nào tiếng anh tốt mới chuyển hiện tại ko chuyển, thi thoảng dùng cv hiện tại, tại cv , trc có đi học n ko hiệu quả, đi học trung tâm 2020, trc học 1 kèm 1 ko hiệu quả lắm học online , 60 phút , có nói mỗi người dạy kiểu ko có phương pháp ko cụ thể , đưa câu hỏi trả lời rồi họ sửa , mười mấy triệu học 6 tháng ,mức nâng cao, hơn năm , ko ảnh hưởng gì hiện tại cv cũng ổn, 30 phút / ngày</t>
  </si>
  <si>
    <t>, muốn xin cv mới, trc làm bên vietnam airline , có gia đình nên ko làm theo ca, muốn làm văn phòng hành chính , học qua app thôi , chưa đi ở trung tâm hay gì hết, sn 88 , vừa tam tai thái tuế , cải thiện bản thân , đg học tiếng trung học vì thích , học trunt tâm , học 3 buổi / tuần</t>
  </si>
  <si>
    <t>30 tuổi , dgd làm nhân viên , đg làm cho bộ phận sale , 5pm tan làm ,làm xuất nhập khẩu ở HN, muốn lên mức linh hoạt , 3 tháng , phát triển bản thân , học để dùng cho công việc , cv tự tin hơn thôi, có đi học trung tâm n mà ko hiệu quả , lâu lắm rồi 30 phút/ ngày
 20/1 knm1</t>
  </si>
  <si>
    <t>đg làm kế toán, đg làm cho công ty Hàn Quốc, Hải Phòng , học để chuyển việc , chưa có timeline cụ thể trong năm nay , trc có đi học 1 khóa mất gốc, 1 tiếng/ ngày , A1 , gt cơ bản , ít nhất 6 tháng, bây h ko đi học lớp nào nữa</t>
  </si>
  <si>
    <t>0363996205 trình độ A1, Cần Thơ, nhân viên , 4 pm, trình độ đầu A1, đg làm về điện , giao tiếp sếp , ko thay đổi gì , chưa đi học ở đâu, gt cơ bản , 3 tháng, ko ảnh hưởng gì , tối ko bận gì hay mệt, 30 phút/ ngày</t>
  </si>
  <si>
    <t>đg quê QN sống ĐN, 42 tuổi đg làm quản lí 10 người team , 5pm , dgd làm kxi sư diện , trình độ cuối A1, chị gái sống ở Mỹ , gia đình muốn đi du lịch bên đó ms chỉ đi Thai Lan, cv ko dùng tiếng anh , 15 phút / ngày bị lười , muốn lên cơ bản , cứ hcọt hui ko biết bao h mới đạt đc, đi học nhiều trung tâm , từ hôi dịch, hiện tại ko đi học ở đâu</t>
  </si>
  <si>
    <t>40 tuổi , đg làm kế toán , nhân viên, HCM , NGhệ An province, 6pm, trình độ giữa A1, học phát triển bản thân, viết email chứ ko giao tiếp , sếp người VN, công ty nước ngoài , nếu tiếng anh thì đc thăng chức, muốn lên mức nâng cao, tùy vào thơid gian của chị, chưa đi học ở đâu, 1 ngày 30 phút / 7h , 8h xong dạy con học ,mới đi về tới nhà , tự học thfi hơi thụ động n ko nhớ đc lắm, do lí do nhiều lười ko học , cv ko bắt buộc nữa n nói tiếng anh tự tin hơn</t>
  </si>
  <si>
    <t>, mới sinh e bé, 32 tuổi , quân 10 HCM, làm CS chuối thanh toán cho d siêu thị , staff, trình độ A1, 5pm , tra đây ko cần, thời gian này thay đổi cấu trúc cty, sếp đa phần nước ngoài, ngày nào cũng phải giao tiếp phòng ban, giao tiếp cơ bản , 2 tháng đạt đc, ko ảnh hưởng gì , cũng có đồng nghiệp giúp , n mà hơi bịd dộng có học n cv bận nên bỏ dở, ko học ở đâu , con vẫn 3 tuổi , sau 8h học 1 tiếng</t>
  </si>
  <si>
    <t>trình độ A1 30 tuổi , đg làm sale thiết bị y tế , 5,6 giờ ko cố định giờ , cv có dùng tiếng anh giao tiếp nước ngoài có bạn marketing hỗ trợ , tháng nào cũng gặp 1 lần , trc đó chị ko làm cái này, đã làm đc 2 năm , chị hay bị bỏ ngang , trc con nhỏ , muốn cơ bản , 6 tháng, ko ảnh hưởng vì vì có người hỗ trợ, 30 phút / ngày</t>
  </si>
  <si>
    <t>trình độ A1,30 tuổi , dg làm kế toán, nhân viên, ko thích công việc hiện tại 8 pm , muốn học để phát triển bản thân, muốn kiếm việc mới ( phụ , kchưa có dự định chuyển, có bán hàng online), 1 ngày 2 tiếng, muốn giao tiếp lên linh hoạt, dánh 5 tháng học 1:1 n nó ko hiệu quả , dạy như cho học sinh cấp 2, bạn trẻ đó non, 1 tuần 3 buổi , 200k 1 buổi , sang tận nhà để dạy, bạn là sinh viên , bạn đó hay cáu gắt thở dài , thiếu sự động viên nghỉ đc 3 tuần, 6 tháng lên , ko ảnh hưởng gì</t>
  </si>
  <si>
    <t>37 tuổi , HCM, đg dạy cao đẳng, 4:30 tan làm , 15 phút/ ngày , hiện tại học do thích , cuối A1, muốn phát triển nghe và nói , học yoga bằng tiếng anh, 1 hay 2 tháng , hiện tại chị tự học thôi , tự nghe thôi , tối chị học tiếng anh tự học , tự học hay lười , nghe tốt hơn</t>
  </si>
  <si>
    <t>đg làm PM, Đông Anh, 6pm tan làm, dụ án thưườn cho Nhật, cv yêu cầu có ngoại ngữ thì mơi phát triển đc trình độ cuối A1, muốn lên mức nâng cao, 3 tháng , 2 tiêng / ngày, ko ảnh hưởng gì , ko đi học ở đâu , thích tương tác robot , ko thích tương tác với người 
 18/1 knm1</t>
  </si>
  <si>
    <t>Diêm đg ở Phan Thiết, đg kinh doanh online, hàng tiêu dùng , sang Thái Lan học kinh doanh đi có phiên dịch hết, chỉ học thời đại học , trình độ A1, mức cao nhất, chưa set mục tiêu , ko mong muốn đi học thêm, ko phải nhu cầu cấp thiết, họp trên zoom</t>
  </si>
  <si>
    <t>46 tuổi , dgd làm cho công ty tài chính, giám đốc chi nhánh , 5pm , đi 6 nước, muốn học nói chuyện với con con đg nói chuyện quốc tế, cv là phụ thi thoảng mới nói , trình độ đầu A2 , trc có đi học trung tâm, học online 1:1 cũng có, đong cũng có, lần học người Anh ở trung cư, hiện tại đg học APP bên e thôi , hàng ngày dành đc 1 tiếng , muốn lên linh hoạt , 3 tới 6 tháng , ko ảnh hưởng gì , cố gắng</t>
  </si>
  <si>
    <t>34 tuổi , đg làm dev FPT, Đà nẵng city , fullstack, leader, 4 người , 5pm, 1 tiêng/ ngày , muốn học trao đổi với khách hàng, đg làm thị trg Nhật, sắp tới thị trường Anh, A1, muốn giao tiếp cơ bản , ko có mục tiêu thời gian , băt buộc phải cải thiện ,</t>
  </si>
  <si>
    <t>làm luật sư quản lí, 10 người hay giao tiếp , cv có dùng chủ yếu email, muốn học phát triển bản thân dùng cho cv, 4 6 tháng, ko ảnh hưởng, 1 tierng. ngày</t>
  </si>
  <si>
    <t>đg ở Hội An, trình độ đầu A2, lễ tân , làm cho homestay , ngoài phố cổ , học biết thêm , lâu rồi ko học , phát âm sai nhiều , muốn trôi chảy , 3 tháng , ko ảnh hưởng gì, 30 phút/ ngày , tối thiểu , muốn đi xa hơn thường làm ngưười Úc và Canada</t>
  </si>
  <si>
    <t>dgd làm đầu bếp trong hotel , trình độ A1, 5 pm , muốn học, làm theo ca, con trai 9 tuổi , muốn học muốn dạy con, bản thân biết thêm, cv hiện tại ko dùng tiếng anh, muốn học đc linh hoạt, cố gắng thôi do cv hay bận , thời đi học có học n ko đi đâu , 1ngày 15 phút</t>
  </si>
  <si>
    <t>dgd làm leader quản lí 4 người , công ty xây dựng Nhật, thích du lịch , mục tiêu phát triển bản thaan , lương cao, có người phiên dịch , trình độ đầu A2, tháng 6 , mất cơ hội thôi ko quá ảnh hưởng , đg học 1 trung tâm VUS, học 80 buổi , 1 tuần thời gian linh hoạt , hơn 20 buổi , cũng tiến bộ , thấy phong cách cũng hợp , giáo trình có sẵn theo tình huống nhất định , có sửa lỗi , ko quá 5 người , 1tiếng 30 phút , tương tác với bạn chia lớp theo trình độ , gần 20 triệu</t>
  </si>
  <si>
    <t>24 tuổi , sn 99, tối 10 giờ mới tan làm đg làm kĩ sư kết cấu ( tính toán sắt thép , độ gió sắt thép), trình độ A1, mục tiêu đi nước ngoài đi du lịch kết hợp cv ( nó đã diễn ra rồi ) , quê ở lào cài, hiện tại Sài Gòn, đg ở quận 4, vào đc 1 năm rưỡi , mức nâng cao , cứ học dần dần thôi , hiện tại e đg dừng học , bận</t>
  </si>
  <si>
    <t>0789336920 , trình độ , đg làm tour giude, trình độ giữa A1, hướng dẫn khách nội địa, tour trung quốc, muốn học dùng cho cv, dẫn khách nước ngoài, 1 tieng/ ngày , muốn lên mức B2 nâng cao , hè tháng 6 đạt đc , ko ảnh hưởng gì, thấy bạn mình học rất nhiều mà mình nghe buồn cười , app cũng thấy hay</t>
  </si>
  <si>
    <t>cho số kết bạn zalo, Đồng Thap 43 tuổi , đg làm quản lí kho , 5pm, cv giao tiếp ít lâu lâu ms có khách hàng thăm quan, muốn học có cơ hội thay đổi cv, chưa có thời gian cụ thể học đê rphát triển bản thân, A1, nâng cao, ko cần gấp thời gian từ từ thôi , học khá lâu , hiện tại ko đi học , 1 ngày 30 phút, T2Ngocanhphu0789525274</t>
  </si>
  <si>
    <t>49 tuổi đg làm ngân hàng, sale manager, trình độ A1, 6pm, đg làm big 4, dạo này phân công vp đại diện nước ngoài, chị thích tự học , lúc đầu hứng thú n mà bây h thfi bị quên , gt nâng cao , trong năm nay , ko ảnh hưởng gì 
 19/2 dgd bận</t>
  </si>
  <si>
    <t>0886809422, 30 tuổi , HCM city , trợ lí sale ( làm hợp đồng , đơn hàng sản xuất ), học để phát triển bản thân, muốn học để tìm cty nước ngoài ) năm sau chuyển , trình độ A1, thi có bằng , muốn lên mức linh hoạt , khoang 2 tháng lên ccơ bản , ko ảnh hưởng gì , có học trung tâm lâu rồi , 7h tan lam, đông ko hiệu quả ,</t>
  </si>
  <si>
    <t>kĩ sư máy móc , 4:45 trình độ A1, sắp tới làm việc với chuyên gia nước ngoài , N2 tiếng Nhật nâng cao, 6 tháng , ko ảnh hưởng , chưa đi học 2 tiếng, 
 18/2 knm1</t>
  </si>
  <si>
    <t>trình độ cuối A1 35 tuổi , đg làm dev, team có 3 người , hiện tại ko còn code nữa , 4pm, Đà Nẵng , muốn học để nc người nước ngoài , học dùng với con , 30 phút- 1 tiếng ngày , mức cơ bản , 3 tháng 6 tháng , ko ảnh hưởng, có đi học trung tâm từ thời sinhv iên</t>
  </si>
  <si>
    <t>làm cho công ty sậy dựng, quản lí dự án, học vì thích , trình độ A1, mức lên nâng cao, 6 tháng , koa nrh hưởng gì, 15 phút/ ngày , tối hay bận OT
 19/2 knm1</t>
  </si>
  <si>
    <t>dgd ở Bình Định , đg ở Quy Nhơn, senior, đg học ở Đà nẵng , đg học ngôn ngữ anh, trình độ cuối A1, mục tiêu học để đi là giáo viên lễ tân , muốn lên đc mức nâng cao, 3 4 tháng , ko ảnh hưởng gì , đg đi học ielts, 1 tuần 3 buổi , mười mấy triệu, học đc 5 6 tháng, 7 tháng 8 tháng, hiện tại đi học thôi , mai bắt đầu đi thực tập, 1 tiêng./ ngày</t>
  </si>
  <si>
    <t>```json
{
  "Occupational Group": "Education &amp; Training",
  "Position": "Intern (0-1 year)",
  "Learning Purpose Group": "Study for the future (English does not directly impact job performance, and the goal is more about social interaction)."
}
```</t>
  </si>
  <si>
    <t>dgd làm kế toán, đg sống ở Hn, 4h30 tan làm, trình độ đầu A2, quận Cầu Giấy , mục tiêu muốn học phát triển bản thân, 30 phút/ ngày , chưa có dộng lực lắm, ít nhất nửa năm tới 1 năm , hiện tại vùa đk khóa học bên đh Hà Nội , cái kia học online 3 buổi/ tuần , thứ 7 cả ngày</t>
  </si>
  <si>
    <t>39 tuổi , BÌnh Dương province, 19 người, co người phiên dịch, HQ, Nhật Trung , chuyên gia người ý , anh làm giám đốc tài chính tập đoàn, mua bán xác nhập ccác công ty con , trình độ cuối A1, đg học khóa kyna, học đc 2 tháng , 4 mấy 50 buổi , học đc gần 30 buổi , thấy đỡ hơn xíu , bên đó họ đưa ra 1 lộ trình ban đầu chọn gv người Việt mà học với gv philipine, thay đổi gv liên tục, iý tiền thôi . 5 buổi/ tuần, 1tiêng/ ngày, học cao học Lương Thế Vinh học online</t>
  </si>
  <si>
    <t>trình độ A0, cv hiện tại có dùng tiếng anh thi thoảng mới dùng, anh học để giao tiếp với con, học trường quốc tế lớp 8 lớp 5, mình đg làm kế toán, quê hài phòng , gt cơ bản , ko ảnh hưởng gfi 3 tháng, ko đi học ở đâu, con cả 2 đều học quốc tế, con gái lớp 5 dạy đc , 1 ngày / 1 tiếngtối đa
 18/2 knm1</t>
  </si>
  <si>
    <t>20 tuổi , đg học dược đh quốc gia , sinh viên năm 3trình độ đầu A2, học cho cv, muốn dùng cho cty nước ngoài, học 5 năm 2 năm nữa tốt nghiệp , e đc 6.0 , 5.0 speaking , nâng cao, cuối năm nay , ko đạt đc vẫn thi, tự ôn , quê Nghê An , ko đi làm thêm , đi thực tập , 1 tiêng, mẹ e trả , người sửa cũng đắt</t>
  </si>
  <si>
    <t>29 tuổi , đg làm kxi thuật sản phẩm , 7pm, công ty sản xuất điện và bán điện, làm cho Nhật Bản , nhà máy nhiệt điện bán . cv giao tiếp tiếng anh cơ bản chủ yếu đọc tài liệu, muốn lên vị trí cao , nửa năm 1 đợt , trình độ A1, mức cơ bản, 6 tháng, ko ảnh hưởng , đg học gia sư riêng, philipines, cũng tạm n khả năng nghe hơn tí thui , 1 tiếng , 50 60 %, mất thời gian , 3 buổi tuần/ 33 buổi 6tr5 , nói vẫn kém</t>
  </si>
  <si>
    <t>đg làm cho công ty nước ngoài , HCM , distric 7, quê ở Long An, accountant, manager, 4 người , 5pm,3 nước ngoài đi du lịch, trình độ cuối A2, có con dưới 1 tuổi , sếp người Nhật , học phát triển bản thân</t>
  </si>
  <si>
    <t>đg làm y tá, 4:30, học nhiều khóa học tiếng hồi tháng 8 , vẫn dgd học nó bị khấp thời gian ko, học offline, hoc 1:1 tốn nhiều tiền , đg học offine , 6 người , 1 năm , 6 tháng , 2 mấy triệu , đg ko hiệu quả , thời gian ko cho phép học thiên về ielts, 30 phút/ ngày , học thử thách bản thân, lên nâng cao , càng sớm càng tốt, ko ảnh hưởng gì</t>
  </si>
  <si>
    <t>41 tuổi, Đà Nẵng, đg làm nội chợ , trình độ cuối A1, muốn học phát triển bản thân, 1 năm đạt đc nâng cao, ko sao, chưa đi bao giờ , đi Sing n ko nói đc, tương lai đi nước, 1 tiếng / ngày</t>
  </si>
  <si>
    <t>24 tuổi , HCM , dev , dev mobile, 5pm, muốn học lương cao , 2k , cv hiện tại thi thoảng có meeting US n ít nói , do mình ko phai rnói , có tiếng anh giao tiếp lương cao , cuối A1, muốn lên mức cơ bản trc mắt , 1 năm , ko ảnh hưởng gì , chưa đi học , e muốn học từ từ trc mua app học, đi hưi xa, 1 tiếng sau 8h</t>
  </si>
  <si>
    <t>45 tuổi làm bác sĩ, đg ở Vinh city, 4pm, phẫu thuật tim , học để đọc tài liệu, đi học thêm, hợp tác chuyên gia, đi ngắn , 1 năm nữa mới cần, cuối A1 , muốn , 1 năm linh hoạt , anh còn đi học nữa, học HP học online, học chuyên môn, 3 4 buổi chủ yếu buổi tối cuối tuần, 30 phút/ ngày, đi học trung tâm n nghỉ sớm do ko có thời gian, có ảnh hưởng chút thôi</t>
  </si>
  <si>
    <t>31 tuổi, Thai Nguyên city, làm kế hoạch sản xut cho nghề may , quản lí 200 người ,tiếng anh giao tiếp với khách hàng , thi thoảng họ đến thăm mới nói thôi , mức nâng cao , 3 tháng , ko ảnh hưởng gì, có đg đi hcọ 1 lớp , 1 tuần 2 buổi , ra tết ôn thi chuyên sâu toeic, 1 lớp 7 người , học đc 3 tháng , nghe tốt hơn, nói ko chủ động ko tiến bộ đc, học cũng đc, học trong 4 tháng ra tết học 2 tháng nữa đi thi lớp trung tâm dưới Hn, học ít từ vựng chủ yếu giao tiếp , dạy cách nghe đc đã</t>
  </si>
  <si>
    <t>15/2 knm2
 1/2 knm1</t>
  </si>
  <si>
    <t>trình độ A1 đg là cô giáo dạy piano, 8 pm , ko cần thiets, muốn học hỗ trợ cho con, dạy cho các bạn mầm non, nâng cao, 1 năm tới , ko ảnh hưởng gì , xưa có học topica 5 năm rồi , học hết 1 khóa ko sử dụng, hiện tại ko đi học ở đâu, 1 tiếng/ ngày</t>
  </si>
  <si>
    <t>21/2 knm3
 15/2 knm2
 5/2 đg bận chưa hẹn đc buổi 1
 30/1 knm1</t>
  </si>
  <si>
    <t>trình độ giữa A1, 25 tuổi, đg đi học y,mới ra trường, chưa đi làm , muốn hoc để có nền tảng chuyên ngành , học để phát triển bản thân,học nhiều khóa , 2 năm trc học trong trường , 1 tiêng/ ngày , mức cơ bản , tùy thời gian , chắc 3 tháng, ko ảnh hưởng</t>
  </si>
  <si>
    <t>trình độ cuối A1 dầu A2 33 tuổi , HN , đg làm kê stoán, 7pm , người trung trao đổi tiếng trung học vì thích, muốn lên linh hoạt , 3 tháng , tự học , ko đi học ở đâu, tự học giao trình có bán , 30 phút / ngày</t>
  </si>
  <si>
    <t>đg làm tester , nc khách hàng 30 phút ngày, cuối A1, muốn học linh hoạt 3 tháng, ko ảnh hưởng gì</t>
  </si>
  <si>
    <t>19/2 knm1</t>
  </si>
  <si>
    <t>tắt máy ngang HCM city , manager, quản lí 25 người , trình độ A1, quản lí gia công vật liệu xây dựng, xuất khẩu các nước , toàn thuê phiên dịch, công ty của a luôn, mới có thêm Úc chủ yêu sĐNA, mức nâng cao , 2 năm đạt đc , ko sao , xưa sv đi học, sau đó thì ko hiện tại thì ko, 30 phút/ ngày 
 30/1 đg bận</t>
  </si>
  <si>
    <t>trình độ A1 đg ở HCM, đg làm sale thang máy, có dùng tiếng anh trong cv, giao tiếp trực tiếp lâu lâu hãng qua, học để đi du lịch , đi nước ngoài muốn đi tự túc , muốn lên mức cơ bản, 1 năm ko ảnh hưởng gì , học nhiều nơi lắm đi học trung tâm cũng 1 năm rồi , ko hiệu quả , cũng do mình lười , 30 phút / ngày , ko đi học ở đâu</t>
  </si>
  <si>
    <t>34 years, BÌnh Phước , đg làm quản lí , trình độ A1, 30 người , có công ty riêng, kinh doanh nội thất, xây dựng , cv ko cần dùng bằng tiếng anh, hiện tại có học 1 gv online buổi tối hơn năm , học hơn năm rồi học giao tiếp 1 năm rồi , 4 buổi tuàn. 30 phút , chị thấy nghe nó có khá hơn chút, phát âm ổn hơn chút , chưa suy nghĩ đc tiếng anh nên chị bật ko đc, càng nhanh càng tốt , có nhiều ảnh hưởng , 
 21/2 knm2
 19/2 knm1</t>
  </si>
  <si>
    <t>0908892643, 22 tuổi , mới tốt đg tìm việc , Tây Ninh province, data khoa học , trình độ A1, tháng11 tốt nghiệp, có đi tìm việc , chưa tìm đc việc , bây h phải đi tìm việc đã tích lũy đủ kinh nghiệm mới đi đc, muốn giao tiếp cơ bản , 4 tới 5 tháng, ko ảnh hưởng ,</t>
  </si>
  <si>
    <t>28 tuổi , đg làm designer, làm freeland, đg đki học văn bằng 2 tiếng anh thứ 5 đi học , tuần học 5 buổi tối, định hướng làm giáo viên tiếng anh, chán nghề, dạy học sinh lớp cấp 1 23 , muốn học giao tiếp linh hoạt , 6 tháng tới 1 năm nữa , học 1 năm rồi học giao sư 24 triệu, 1 tiếng</t>
  </si>
  <si>
    <t>trình độ A2,40 tuổi , HCM city , đg làm nghiên cứu phòng thi nghiệm , leader, 4 people. 5 pm tan làm , muốn đi học ở nước ngoài , 1 2 năm nữa , trình độ đầu A2, 30/40 phút trên ngày , chuyên về vi khuẩn , học ngắn hạn về nghiên cứu 1 năm, đi học bên Nga, muốn lên mức linh hoạt 4 5 tháng , ko sao , đi học đại học còn giờ tự học , ko đi học ở đâu, qua zalo mail, đối thoại trực tiếp, vài tháng 1 lần</t>
  </si>
  <si>
    <t>```json
{
  "Occupational Group": "Health &amp; Healthcare",
  "Position": "Manager/Head",
  "Learning Purpose Group": "Study for the future (English is not used often in the job and only slows down progress slightly)."
}
```</t>
  </si>
  <si>
    <t>đg làm kĩ sư xây dựng , quản lí team 5 người , tình đô cuối A1, sếp người Hàn , giao tiếp word by word, học phát triển bản thân, mức nâng cao, cuối năm đạt đc, ko ảnh hưởng gì , đi học nhiều , vẫn đg học trung tâm 2 người đồng nghiệp thuê thầy giáo 2 buổi / tuần , khóa còn 1 tháng nữa là xong, hơi lechj trình độ , ngưười Việt , mấy triệu, thi thoảng trực đêm</t>
  </si>
  <si>
    <t>sn 2k trình độ giữa A1, 24 tuổi , thanh phố Vĩnh Yên city, QA, staff, công ty Trung Quốc e biết nói tiếng trung HSK 5 , học phục vụ cho công việc , em muốn chuyển bộ phân làm cskh , ko vội chuyển, e làm nhưu chính nên h chuyển cũng khó đợit iếng anh mới chuyển, mức nâng cao, sớm nhất có thể, ko ảnh hưởng gì , hiện tại ko di học ở đâu , dạo này cũng lười , e chưa biết cách học , 1 tiếng / ngày 
 1/3 knm1</t>
  </si>
  <si>
    <t>đg làm kĩ sư, cty hợp tác trung nhiều , n vẫn muốn học tiếng anh sắp tới đi TQ, muốn mức nâng cao 3 tháng, ko ảnh hưởng, 30 phút trên ngày, quê Vĩnh Phúc</t>
  </si>
  <si>
    <t>đg bận gọi lại sau, trình độ A1, 32 tuổi, làm công ty cảng đg ở Nha Trang, làm cảng, staff, hay làm thêm giờ , 6:30 pm, muốn làm cho công ty công nghệ , 30 phút/ ngày , hêt snăm 2024, muốn lên cơ bản , 3 tháng , ko ảnh hưởng gì , trc có đi học 1 time cũng lâu rồi , 4 5 năm , hiện tại ko đi đâu, 30 phút / ngày , cty mỗi mình làm hồ sơ</t>
  </si>
  <si>
    <t>25 tuổi, đg làm cho vingroup, đg làm , 5pm, code công cụ , cv ko dùng tiếng anh, muốn học do thích , học phát triển bản thân, tăng thu nhập , làm fullstack, trong năm nay muốn cải thiện , ko cấp bách , 1 tiêng/ ngày n ko thường xuyên, chưa đi học ,</t>
  </si>
  <si>
    <t>, HCM , IT , fullstack, 50 người, 6 team , 7 pm, 10 đát nước . 1 tiếng / ngày , cv có daily meeting hằng ngày , hiểu , càng sớm càng tốt , sửa lỗi, , có đi học trung tâm , ko đi học tiếng , mới ban đầu 1 tiêng/ ngày , hiện tại chán quá</t>
  </si>
  <si>
    <t>chỗ kết nối zalo Jimmy Nguyen, trình độ B1</t>
  </si>
  <si>
    <t>63 tuổi , HCM quận 10 , thích đi du lịch, mua sắm , hơn 10 quốc gia đã đi du lịch mỹ, trung quốc , trình độ cuối A1, học để đi du lịch , 15 phút / ngày tối thiệu 30 phút , cô đi làm thêm làm y tế , ngày xưa bác sĩ răng hàm mặt , 1 tuần làm 3 ngày , cô khám ở nhà , cô đi với gia đình với ck con , e ở bên Mỹ , cô ko đi học ở đâu, chưa đi học chủ yếu tự học, muốn bây h cải thiện</t>
  </si>
  <si>
    <t>34 tuổi , đg làm quản lí , làm thiết kế về máy quản lí 40 người , trình độ A1 , 5pm , công ty của anh , cơ khí , có khách hàng Hàn Quốc, ko giao tiếp thường xuyên , 1 tháng vài lần , thuê phiên dịch , viết mail có cc hỗ trợ , mức nâng cao, 1 năm , cv ko ảnh hưởng gì, cty anh cũng đc mấy năm , 30 phút / ngày , hiện tại ko đi học ở đâu</t>
  </si>
  <si>
    <t>30 tuôi , dgd làm retail company, công ty chuyên đi thử rượu, phải đi nước ngoài , trình độ cuối A1 , mức nâng cao, càng sớm càng tốt, trc học red , ielts, 30 phút/ 45 phút, hiện tại ko ôn tập ở đâu</t>
  </si>
  <si>
    <t>teacher dạy Hóa, , Lâm Đồng , thi 6.5 , có học online đg học ielts, hiện tại học duy trình, 1 ngày 1 tiêng/ ngày
 1/3 knm1</t>
  </si>
  <si>
    <t>đg học FPT, HCM city , sinh viên năm 2 , CNTT, chỉ học trên trường, 30 phút mỗi ngày , đg làm trên công ty, giao tiếp cơ bản , chỉ học 3 năm</t>
  </si>
  <si>
    <t>```json
{
  "Occupational Group": "IT",
  "Position": "Student",
  "Learning Purpose Group": "Study for the future (English is not used often in the job and only slows down progress slightly)."
}
```</t>
  </si>
  <si>
    <t>học lớp 11, mua cả bộ hack não , trình độ A1, muốn học để chuẩn bị học ielts, kinh tế quốc dân, học nội trú , 7.0 ielts, chưa mục tiêu time</t>
  </si>
  <si>
    <t>trình độ A1 nhà bè , học vì thích , đg làm lái xe taxi , 63 tuổi , học để biết thêm , giao tiếp cơ bản , 30 phút/ ngày</t>
  </si>
  <si>
    <t>dgd bận ko tiện ngeh máy, 32 tuổi, đg làm công ty điện, đg làm sale, trình độ A1, muốmn học giao tiếp vơi con chủ yếu , 30 phút tới 1 tiếng để học , Đại Mỗ Hà Nội , học để kiếm công việc mới , muốn lên mức nâng cao , 1 2 tháng tới tại mình học cũng lâu rồi n ko có kết quả , ko học ở đâu</t>
  </si>
  <si>
    <t>trình độ giữa giáo viên dạy Toán cấp 2 dạy , 5pm , học để biết thêm, chưa đi học ở đâu, cv cũng khá bận chị chỉ tranh thủ thôi 30 phút/ ngày nếu ko bận 
 20/2 knm1</t>
  </si>
  <si>
    <t>33 tuổi , HN , làm quản lí các cửa hàng , an ninh trong trung tâm thương mại, trình độ đầu A2, 6pm,sếp Nhật nói tiếng anh vừa vừa . làm tiếng anh , học 5 năm trc topica, bây h ko , 30 phút/ ngày</t>
  </si>
  <si>
    <t>dgd làm nông dân, ở Bình Thuận, trông Thanh Long, phát triển bản thân, tự học sách qua youtube, 40 tuổi</t>
  </si>
  <si>
    <t>21/2 nói ko nghe
 19/2 knm1</t>
  </si>
  <si>
    <t>đg làm dev, Trần Thái Tông , 7pm, trình độ A1, học lương cao , 1 tiếng/ ngày , học lương cao , muốn giao tiếp nâng cao , 6 tháng , ít cơ hội thôi , ko ảnh hưởng lắm , 30 phút/ ngày , có cv ngoài làm tik tok , ko đi học ở đâu</t>
  </si>
  <si>
    <t>đg làm tự do , 26 tuổi, đg ở Huế, đg bán trà sữa với mẹ , 2 tiêng/ ngày, e chưa rõ, ko đi học đại học , cuối A1, 6 tháng , ko ảnh hưởng , trc e có đi học trung tâm lâu rồi, h ko đi học ở đâu</t>
  </si>
  <si>
    <t>, T3Nhựt Võ0905300962 , Đà nẵng , đg làm freeland, , dev, backend, dự án nước ngoài, ko biết nói , A1, học dùng cho công việc là chính , traod dổi con , mức nâng cao, 6 tháng , koa nrh hưởng, n anh muốn làm sao a có thể nói đc , 30 phút/ ngày , tự học , học online ko thời gian đi học , phát âm ko đc</t>
  </si>
  <si>
    <t>đg làm doctor, HCM , trình độ A1, muốn đi du lịch , đi Thái thui cũng muốn đi nhiều hơn e muốn nâng cấp , xưng em, chưa đi học ở đâu, 20 30 phút , mức nâng cao, 67 tháng , ko sao 
 19/3 knm2
 4/3 đg bạn gọi lái au
 7/3 knm1</t>
  </si>
  <si>
    <t>đg làm bác sĩ , đg làm bệnh viên Hà Tĩnh, 5h30 tan làm , trình độ A1, dgd làm khoa nội , cv ko dùng tiếng anh , đọc tài liệu tiếng anh, sau này thi ielts hoặc có cơ hội bênh viên tư quốc tế, hôm nào rảnh thì 1 tiếng 1 tiếng rươữi có hôm vài ngày , 3 tháng giao tiếp , 6 tháng trc có đi học khóa Hà Tĩnh, ko hiệu quả lắm, e cũng hơi lười 
 28/12 knm1</t>
  </si>
  <si>
    <t>đg ở Lâm Đồng province kĩ sư dầu khí , Đà Lạt city , làm ca, , học để phát triển bản thân, làm việc theo ca , có cv làm 2 tuần, về nghỉ 2 tháng phải có đấu thầu , 1 2 năm nay hay đi job làm nước ngoài đi Thái ,đi Nhật ,hiện tại tự học tiếng Nhật, trình độ đầu A2, 2 3 tháng lúc nghri mới học đc, đg off đi chơi , học ko đều đặn</t>
  </si>
  <si>
    <t>A1, Vĩnh Long , FPT , dgd học ở Cần Thơ, graphic design, muốn học lấy bằng ielts, năm sau, tháng 4 này mới bắt đầu học , ra nước ngoài đi làm, cuối A1, 2 3 tháng, ko ảnh hưởng gì , tối đa 30 phút/ ngày , sv năm nhất, ko đi làm thêm</t>
  </si>
  <si>
    <t>đg bán thịt lợn ở chợ, học tiếng anh giao tiếp đi định cư làm cho công ty nước ngoài , đg làm giấy tờ, xin visa , dạy 1: 1 thuê về nhà , học lâu rồi , hơn nửa năm rồi , qua tuần sau mới học hơn 2 triệu 1 tháng , chị biết nhiều hơn , chuẩn bị thời gian tới học nói , đầu A1, 1 tiếng/ ngày, 30 phsut, naga cao, 3 tháng, ko ảnh hưởng gì, hiện tại chưa đi học</t>
  </si>
  <si>
    <t>37 tuổi , Tuyên Quang, đg làm bác sĩ , trình độ A1, 5pm , cv hiện tại ko trao đổi thường xuyên bằng tiếng anh, mình làm nganh y cập nhật kiến thức trên mạng , có nhiều bạn nước ngoài muốn hỏi họ chuyện môn, hội thỏa chuyên nganh, mình làm bên thâm rmỹ nữa, có giáo sư hàn quốc họ nói tiếng anh rất tốt , mức nâng cao , 2 năm muốn đạt đc, đi học thời sinh viên thôi đi làm có học 1 lớp bây h chủ yếu học duolingo và app của mình , 30 phút môi ngày , dợtd dó học trong viện dạy cũng cơ bản thôi xong bận quá thôi ko học nữa 
 21/3 knm1
 13/3 dgd ngủ có người nghe máy hộ</t>
  </si>
  <si>
    <t>0904372868, 42 tuổi, đg làm sale , học để phục vụ công việc cũng có nhiều cơ hội tốt hơn lên chức, sếp cấp cao người nước ngoài , mức nâng cao, 3 tới 6 tháng, ko ảnh hưởng gì, trình độ A1</t>
  </si>
  <si>
    <t>Tú học để biết thêm , làm ngân hàng MB, nhanh nhất có thể nâng cao, cuối A1, vẫn dgd học , học với nước ngoài , 67 tháng rồi , 1 khoa smới 2 hay buổi 60 buổi 30 phút/ ngày</t>
  </si>
  <si>
    <t>30 tuổi , đg làm toyata, quận 5 , đg làm marketing, 5 pm, staff, đi singapore, Hàn Quốc, trình độ đầu A2, muốn học để đi du lịch , học biết thêm, trình độ A2, ko có đặt mục tiêu thời gian, 10 phút/ ngày , chưa phải thời gian hàng đầu</t>
  </si>
  <si>
    <t>dgd làm sale thiết bị y tế , nhân viên HCM, 1 tiếng/ ngày , cty mẹ đức , phai rhọp bằng tiếng anh, bị khớp , có bạn làm cùng tiếng anh tốt , học dùng cho công việc , thăng chức , 2024 là toàn bộ app , koa nrh hưởng, trc anh học lâu rồi trc dịch , bây h tự học</t>
  </si>
  <si>
    <t>cho số kết bạn zalo T3Hai Yen0912589690 A1, 45 tuổi , công chức nhà nước , tài chính, cv hay phải nói nếu biết hiện tại có phiên dịch , có thấy bất tiện người ta ko nói đúng ko biết, gt cơ bản , càng sớm càng tốt , hiện tại bận bỏ lâu, 30 phút/ ngày , ko đi học ở đâu, xưa chỉ đi học đh</t>
  </si>
  <si>
    <t>HN, Thanh Hóa quê hương , VP bank , 6pm, đg làm quản lí , đg làm dev, cv hiện , đg làm mở tài khoản online , cv hiện tại chưa cần tiếng anh, học để thăng chức , trình độ A1, cần nhanh càng tốt, 2 tiếng/ ngày , đg học graplinggo, học xong quên , cư học trên app, ko ảnh hưởng gì</t>
  </si>
  <si>
    <t>đg ở Biên Hòa Đồng Nai , sinh viên năm 2 , đg cơ điện tử , muốn học xin việc cho công ty nước ngoài , hiện tại ko đi làm thêm , trình độ a1, thi ielts vì trg e bắt thi toeic hoặc ielts, co học trung tâm , vẫn còn học , đg kết thúc , chờ khóa mới , 1 tuần 3 buổi , 2 tiếng , học về giao tiếp nghe và nói với giao viên nước ngoài , ko mất phí , e làm cty đó nên đó</t>
  </si>
  <si>
    <t>đg làm bác sĩ ở Lào Cai , 2 năm nữa lấy bằng B2 năm 2026, học chuyên môn, đầu A1, đg học luyện thi 1 khóa
 7/3 knm1</t>
  </si>
  <si>
    <t>Đồng Nai , 31 tuổi , kĩ sư điện , đg có 1 công ty riêng, 10 người , giờ giấc linh hoạt , muốn học phát triển bản thân, dạy con , chuẩn bị có con , giao tiếp nâng cao, ko đặt mục tiêu, 30 phút / ngày , trc có học cũng lâu rồi đi trung tâm , bây h bận quá</t>
  </si>
  <si>
    <t>34 tuổi , trình độ A1, đg làm giám đốc quản lí 7 người , đg mang bầu mới có, Bình Dương , công ty in và thêu, , 2 tháng 3 tháng 1 lần, biết cái gì nói cái đó có phiên dịch , dùng cho cv, mức nâng cao , học nhiều rồi ko thành công, hồi trc đi học topica, học gia sư tháng 4 , bây giờ vẫn học, 1 tuần 2 buổi , học cũng có tiến bộ , học theo tháng 800k/ tháng</t>
  </si>
  <si>
    <t>28 tuổi , đg làm sân bây Tân Sơn Nhất , làm phục vụ trong phòng chờ , khách hàng chủ yếu người Ấn Độ , muốn làm thêm nghề , chưa biết sẽ làm gì , dạy tiếng anh cho người lớn, làm cà phê, 3 tháng muốn đạt, muốn nâng cao, trc đi học toeic, , hiện tại chỉ tự học, 2 tiêng/ ngày</t>
  </si>
  <si>
    <t>đg làm nhân viên làm công nghệ thông tin, làm về tin học , Hưng Yên, A1, 5pm, học để biết thêm , muốn dạy con , 1 lớp 6 1 lớp 1, âpp con dùng nhiều hơn mẹ , mức cơ bản , cố gắng thôi, lâu lắm rồi ko học , bây h tự học</t>
  </si>
  <si>
    <t>đg bận ko nghe máy trình độ A1, 42 tuổi , dg làm y tá bênh viên thanh nhàn, tan làm 4:30 tan làm , thích đi du lịch chỉ đi trong nước, mục tiêu muốn học phát triển bản thân, muốn học lên linh hoạt , 2 năm , ko đi học ở đâu , 1 ngày dành đc 2 tiếng để học</t>
  </si>
  <si>
    <t>đg làm dev, 5pm , vẫn hành server, ko phải code , muốn mức nâng cao hơn 1 tiếng học APP, sáng cũng học 1 tiếng, chỉ học công ty, học phát triển bản thân, có sếp trên 2,3 bậc tiếng Hàn, thi thoảng có meeting workshop, 6tháng nữa , ko ảnh hưởng gì</t>
  </si>
  <si>
    <t>đg làm quản lí quảng cáo quản lí 10 người , 5h30 tan làm , 1 tiêng/ ngày , mục đích học vì thích, năm trước , 4 tháng , 10 triệu / khóa , học xong ko thi đc , đầu A2</t>
  </si>
  <si>
    <t>25 tuổi , dgd làm cửa hàng bánh mỳ , làm thuê , cv ko dùng tiếng anh , e muốn chuyển việc , trong năm sau , du lịch , ở Hà Nội , Đông Anh, đầu A2, ko đặt mục tiêu thời gian, tự học , bây h học the coach, định đi học giao tiêp , 20 phút/ ngày</t>
  </si>
  <si>
    <t>đg làm giáo viên dạy code , làm ở code Gym , hue city , 5;30 tan làm , muốn học phát triển bản thân, lúc trc có học, bây giờ tự học , 3 thnags, ko ảnh hưởng gì , 30 phút/ ngày , tối thiểu</t>
  </si>
  <si>
    <t>trình độ A1, đg có 1 công ty về Mỹ phầm, quận 2 , học để biết thêm , học cho vui thôi , trc học trung tâm mấy bữa lại bỏ , muốn học lên linh hoạt, 30 phút/ ngày</t>
  </si>
  <si>
    <t>38 tuổi , đg làm quản lí , Thái Bình provice, HN , Long Biên, 20 nhân viên, đg làm an toàn hàng ko , tổng công ty quản li hàng ko , 16 years , trình độ giữa A2, liên hệ quản li bay phi công của các hãng hàng ko , cv anh trao đổi vơi phi công những tình huống khó , có tham gia học trung tâm ở trong sài gòn , trình độ giữa A2, 1 năm , 2 tiếng/ ngày,</t>
  </si>
  <si>
    <t>đg là sinh viên , đg học cao học , 30 phút trên ngày , 3 tuần mới kết thúc, 2 tháng rưới , giao tiếp , khó đầu vào , học hết rồi ko có nữa, 2 tháng rưới 3 tháng, học để biết thêm cv cao, cuối tháng 9 e đi sang Đức e học , almf trên lap, bên đó tài trợ hết , thi thoảng sửa lỗi học theo 1-4 , khóa 8 triệu 3 tháng 2 người 
 20/2 knm1</t>
  </si>
  <si>
    <t>T3Vo Tuan0388956068, đg làm giang viên, giảng dạy Trần Đại Nghĩa, 4 30 tan làm , 530 về tới nhà , muốn học phát triển bản thân, 1 tienng/ ngày , muốn đi dạy trường khác, trc đi học khóa giao tiếp đi học trung tâm , xếp lớp ko đúng trình độ, lâu lắm , hiện tại ko đi học , trình độ A2, muốn 1 năm tới , trong chương trình minh đg theo họp nhau tiếng anh</t>
  </si>
  <si>
    <t>đg đi đường gọi lại sau 30 tuổi , đg làm kế toán , Nình bÌnh , HN , chuẩn bị trc có cơ hội chuyển việc, tự học , 15 phút/ ngày , có gia đình, A1, 6 tháng , koa nrh hưởng gì</t>
  </si>
  <si>
    <t>ồn ko nghe , trình độ A1,đc 25 tuổi , Cầu Giấy , dev, 6pm, thi thoảng mới giao tiếp tiếng anh, học chuẩn bị trc , phát triển bản thân, chỉ học ở trường , hiện tại ko đi học , muốn giao tiếp nâng cao, ko biết bao h, 30 phút/ ngày , 
 7/3 ấn máy bận</t>
  </si>
  <si>
    <t>chị hay nhập hàng nước ngaoì đa dạng loại, hay chat, có người họ hàng , đi du lịch , đi chơi biết thêm , lâu ko học đi học ở đâu, 30 phút/ tiếng , A1
 6/3 knm1</t>
  </si>
  <si>
    <t>trình độ A1 29 tuổi , đg làm bác sĩ , 5pm, đg làm bệnh viện phụ nữ , 30 phút , người Hn, đg làm ở Đà Nẵng , 2019, thi thoảng gặp bênh nhân người nước ngoài , hiện tại học phát triển bản thân, hồi sinh viên học khóa giao tiếp ngắt quáng, học elsa, mức linh hoạt , 1 năm</t>
  </si>
  <si>
    <t>đg làm HR, HCM , TBình province, 7 8pm, trình độ A2, học thăng tiến cv , ko bắt buộc , muốn nâg cao, đã từng học offline, học online, cô giáo philipines, khóa học chỉ giao tiếp phạm vi khóa học nên kết thúc mình ko có môi trường giao tiếp , 1 tiếng/ ngày</t>
  </si>
  <si>
    <t>đg làm cho nhà nước, đi kiểm tra an toàn hàng không, tan làm 5 giờ , anh đg ở HN, Hồ Tùng Mậu , lâu lâu mới trao đôi vài tháng ms có lần, học để phát triển bản thân, biết đâu du lịch , 30 phút/ ngày , trình độ cuối A1, sau 2 tháng</t>
  </si>
  <si>
    <t>đg làm cho công ty du lịch, làm về quan hệ khách hàng 6pm, trình độ cuối A1, 1 cv bây h ko dùng tiếng anh giao tiếp, hay đi công tác nước ngoài , có người phiên dịch , giữa năm nay đạt đc mức cơ bản , ko ảnh hưởng gì , 1 tiêng/ ngày, chưa đi học ở đâu</t>
  </si>
  <si>
    <t>. đg làm quản lí civil engineering , 40 người , quê Nam Định , 6 pm, trình độ giữa A2, quan rlí công trình , bên anh là nhà thầu , thuê người nước ngoài quản lí , vẫn bị miss khí giao tiếp với đối tác nước ngoài , cv là chính, 15 phút / ngày tôi đa , vtalk , 1 năm trc dừng học 3 tháng , giao tiếp , có tiến bộ , bận quá ko sắp xếp đc , online , h anh chỉ tự học thôi, học 1:1</t>
  </si>
  <si>
    <t>43 tuổi , làm bảo hiểm ,vingroup, đảm bảo thi công, staff, 5:30 tan làm, thi thoảng , chủ yếu viết mail , 1 tháng 1 lần , trình độ đầu A2, ko thể nhanh đc, 30 phút , có ngày ko học đc , chưa đi học ở đâu bao h, đi làm xa về nhà ăn uống 9h 9r rồi</t>
  </si>
  <si>
    <t>25 tuổi , làm cho công ty Hàn Quôc QA cho ngành may mặc , staff, trình độ cuối A1, 5pm, 1 tiêng/ ngày , Bắc Giang , hay trao đổi bằng email, thi thoảng trao đổi với sếp , muốn học thăng chức cho cv hiện tại , tự học , muốn lên nâng cao , 30 phút / ngày , ko ảnh hương. tối thi thoảng học online học cả chứng khoán,</t>
  </si>
  <si>
    <t>dgd làm kĩ sư cho mecsedecbez, trình độ A1, 5h30, chuyện về điện , hệ thống trên xe, 1 năm gặp chuyên gia đức 2 lần , a học để a chuẩn bịd di công tác đi châu Au, 1 năm , đi tầm 3 tuần tới 1 tháng , đi tự túc hết đi theo đoàn, học biết thêm, mức nâng cao , 3 tháng , ko ảnh hưởng gfi , tự học , tiếng anh chuyển bộ phận, 2 tiếng/ ngày , ko đi học ở đâu</t>
  </si>
  <si>
    <t>làm cho công ty tài chính , 50 tuổi , trình độ giưa A2, HCM, đi xe công cộng đi grap tốn tiền quá, quản lí sale lương cơ bản , chỉ tự học , 30 phút/ ngày , con 10 tuổi</t>
  </si>
  <si>
    <t>25 tuổi , HCM , đg làm dev, trình độ giữa A1, 5: 30 pm, hiện tại làm cho công ty, muốn học chuyển việc đg tìm luôn rồi , gt cơ bản, 1 tháng , ko ảnh hưởng gì , chưa đi học tiếng anh ở đâu , hiện tại ko đi học ở đâu, hiện tại đg rảnh</t>
  </si>
  <si>
    <t>sn 1994 công ty dược , Ha Đông, đg làm kế toán , 5pm, 30 phút/ ngày , ko dùng , học đê rphat triển bản thân, 2 tháng nữa đạt đc, phương pháp sai, ko ảnh hưởng gì , đg đăng kí học trường đh học ngôn ngữ anh mới đi học đc 2 buổi , học cuối tuần , dễ bị nản</t>
  </si>
  <si>
    <t>27 tuổi , TP HCM, quê Tây nguyên,đg hẹn lịch nhắn zalo, trình độ A1 đg làm quản lsi team 8 người , 30 phút. ngày , làm ngân hàng MB , làm tín dụng doanh nghiệp, FBI nên có giao tiếp với nước ngoài , giao tiếp với chủ đầu tư nước ngoài , có 1 bạn trơi lí giúp mình , mức nâng cao, 30/6 cần đạt đc , bây h chỉ học app thôi , 30 phút- 1 tiếng / ngày, ko ảnh hưởng , xem có thể đk học</t>
  </si>
  <si>
    <t>đg làm cho công ty xây dựng, 27 tuổi , HCM , quận 9 , 5-6 pm, 15 phút.ngày , vài tháng cần dùng , muốn mức nâng cao , 3 4 tháng , ko ảnh hưởng gì , xưa có học toeic , hiện tại cũng ko , chưa có odọng lực học</t>
  </si>
  <si>
    <t>đg sở hữu 1 công ty, 3 hay 4 người có công ty, trình độ giữa A2, làm du lịch thời trang năng, học trao đổi với đối tác vì sắp tới làm việc với người HÀn và châu Âu, khá bận , ko có nhiều thơi gian, mình cũng học nhiều khóa học tiếng anh lắm mà bận ko có thời gian, 1 tiếng/ ngày 
 20/1 0334370563 đg bận nhắn zalo</t>
  </si>
  <si>
    <t>```json
{
  "Occupational Group": "Hospitality &amp; Tourism",
  "Position": "Director &amp; C-level/Executive",
  "Learning Purpose Group": "Study for the current"
}
```</t>
  </si>
  <si>
    <t>đg làm nha sĩ , đg làm chuyên gia . làm 3 ngày trên / tuần , thích chơi tenis, trình độ cuối A1, 1 tiêng/ ngày , dgd sống ở Sài Gòn, có đi học chương trình tiếng anh tầm 10 năm sau đó chủ yeus đọc là chính , muốn học đi hội nghị nhiều, nếu báo cáo a nói đc 80% , 6 tháng tới 1 năm , bắt buộc với a , anh chuyên bên chỉnh nha , 357 anh gặp bênh nhân chuyên môn , những ngày còn lại anh vận hành hòng khám , 246 ôn tập đcm, tối bận con nhỏ nên ko thường xuyên , trc thì ko cần h mới cần đi báo cáo thì cân
 20/2 knm1</t>
  </si>
  <si>
    <t>đg học Thạc Sĩ tại Đh Đà Lạt , học thạc sĩ , học vật lí nguyên tử hạt nhân, viên nghiên cứu hạt nhân, sau này làm nghiên cứu , chưa đi học ở đâu , cuối A1 , cv sau này vẫn dùng tiếng anh chủ yeus là đọc viết thui , nếu cơ hội đi hội thảo mới dùng , làm 7r sáng tới 5h , tối đa 1 tiênhg/ ngày , đợt vừa rồi e đi tham dự hội thảo chuyên ngành thấy mn toàn thuyết trình tiếng anh</t>
  </si>
  <si>
    <t>đg làm dược sĩ , về nhà làm thêm 9pm, học để phát triển bản thân, trình độ đàu A2, 1 năm nữa học pháy triển bản thân, e muốn học nhanh tốt, ko đi học ở đâu , e có học 3.5 tói 4, 15 phút / ngày , ít nhất</t>
  </si>
  <si>
    <t>trình độ A1, đg làm kiến trúc Sư ở Tây Mổ, muốn học giao tiếp với người nước ngoài , học phát triển bản thân, 30 phút/ 1 tiếng , chưa đi học ở đâu, muốn lên mức nâng cao , ko biết bao giờ mới đạt đc</t>
  </si>
  <si>
    <t>làm 2h cheieuf tới 11h h đêm, kĩ sư kiểu gạt tàn gia công nhôm , trình độ A1, giaàm đóc ngưười Nhật, họ nói tiếng anh, dùng đê rtraod dổi sếp , học thăng chức, tháng 9 đi chơi toeic 650 thì đc đi chơi , 1 tiêng/ ngày , muốn gt nâng cao , 1 năm , ko đạt đc có sao , tại mình có liên hệ VUS ko xi nhê đắt ko sao mình lương cao mà =)))</t>
  </si>
  <si>
    <t>23 tuổi leader, quản lsi 4 người , Biên Hòa , HCM city, 5pm, 2k, dev, BE, trc cv có dùng , hiện tại cv ko dùng tiếng anh, học lương cao, cuối A1, nâng cao, ko ảnh hưởng gìcty có nhiêu fngười nước ngoài, hiện tại ko id học , 30 phút ngày , tối về làm OT</t>
  </si>
  <si>
    <t>A1, 26 tuổi , đg làm freelance, giáo viên dạy Toán tiêu học và cấp 2 xưa dạy trung tâm , h dạy tại nhà ngoại thành , 7pm , 30 phút/ ngày, trc học về năng lượng mới ,muốn học để đi làm công ty đó yêu cầu tiếng anh, cty của Nhật , tối thiểu 500 toeic, tự ôn thôi , đâu ftháng tới phỏng vấn bây h mới chuẩn bị, đi làm cty 2 năm ngoài HN, muốn lên mức cơ bản, 1 tháng nữa, ko ảnh hưởng gì</t>
  </si>
  <si>
    <t>đg làm nha sĩ , HCM , lúc thì 5pm lúc 8pm, thi thoảng mới có bệnh nhân nước ngoài , học để phát triển bản thân,đi học nhiều chỗ n ko hiệu quả , nửa năm trc học giáo viên 1:1 , thời gian 15 , A1, muosn lên nâng cao , 1 năm, ms chuyển công</t>
  </si>
  <si>
    <t>đg ko biết hoc đc ko, làm tự do làm dịch vụ cho tòa nhà, có 1 số tòa nhà nước ngoài, muốn có thêm khách hàng nước ngoài , ko có cũng ko sao , giao tiếp với con là chính, cv là phụ , mới đàu chỉ học vui thôi , 1 năm rưỡi, có đi học , vợ dạy tiếng anh co bảo đk khóa học cũng nhiều tiền , anh thấy anh lười , anh rất nhiều thời gian n anh lười , tự học là chính thích tự học</t>
  </si>
  <si>
    <t>27 tuổi , đg làm cho công ty làm CF losgictic , 10 pm muốn học để chuyển việc , tháng 6 này, muốn lầm cho công ty nước ngoài , cuối A1, em hơi lười , hiện tại ko đi học ở đâu , e ko phát triển đc ý 1 câu, xưng e , 27</t>
  </si>
  <si>
    <t>đg làm IT, dgd làm việc hệ thống gạch đồng tâm, nhân viên , 5pm, trình độ cuối A1 , 10- 15/ phút ngày , mục tiêu muốn chuyển việc 1 tới 2 tháng nữa , gt mức cơ bản, 2 tới 3 tháng , ko ảnh hưởng , chưa có động lực học</t>
  </si>
  <si>
    <t>8pm, kế toán , e muốn học để học cao học , abạn quá , ko vào do bận quá , đến mùa báo cáo tài chính, hết tháng 3 rảnh học nhêìu, trong nawm nay muốn đạt đc, 2 tiếng / ngày</t>
  </si>
  <si>
    <t>nói bé ko nghe đc, trình độ A1, đg làm kê stoán, làm kê stoán Tây Mỗ, cty đg dùng, công ty nước ngoài, sắp tới phải nói , muốn lên linh hoạt , nhanh nhất có thể , ko đi học ở đâu , sếp trực tiếp người Việt , ko đi học ở đâu , 1 tiêng/ ngày</t>
  </si>
  <si>
    <t>30 tuổi , HN, Mễ Trị , đg bán tuqự do ở nhà , bán ăn sáng , có cửa hàng bán cơm cuộn bánh cuộn, học để du lịch , học để biết thêm muốn đi Thái Lan, 1 tiếng/ anh , 1 năm</t>
  </si>
  <si>
    <t>```json
{
  "Occupational Group": "Hospitality &amp; Tourism",
  "Position": "Junior/Employee (&lt;3 years)",
  "Learning Purpose Group": "Study for the future (English does not directly impact job performance, and the goal is more about social interaction)."
}
```</t>
  </si>
  <si>
    <t>T1Mimi0392120109 , 5pm tan làm , trình độ giữa A2, giao tiếp linh hoạt, 5 tháng , học online tự học , ko ảnh hưởng gì, muốn đtạ đc 7.0, tháng 7 năm trc 6.0. 5.5 speaking
 18/1 knm1</t>
  </si>
  <si>
    <t>27 tuổi , Bình Dương, trình độ A1, đg làm kĩ sư hóa chất , mục tiêu phát triển bản thân, cv ko dùng , muốn lên mức nâng cao, 3 6 tháng, ko ảnh hưởng gì , hiện tại kod di học , làm ca</t>
  </si>
  <si>
    <t>Gia Lai, đg làm trong quân đội , làm về kĩ thuật , ít giao tiếp, học để biết thêm , trình độ đầu A1, học ở trương thôi n cũng ko tập trung , 1 ngày / tiếng , quê Nghệ An, mức nâng cao, 1 năm , ko ảnh hưởng gì</t>
  </si>
  <si>
    <t>37 tuổi , đg làm kĩ sư thực phẩm, mới nghỉ , trình độ A1, muốn học xin việc cho cty nước ngoài , mức nâng cao , 3 tháng , có ảnh hưởng , ko đi học ở đâu, trc chijc ủng biết sơ sơ rồi , 2 tiếng ngày,</t>
  </si>
  <si>
    <t>A1, đg làm dev, 5pm , backend, quản lsi 1 team , làm remote ở nhà , chủ yếu Việt nam, mục tiêu học kiếm nhiều job bên nước ngoài , 1 tiếng/ ngày , 3 tháng, ko ảnh hưởng gì , hiện tại tự học</t>
  </si>
  <si>
    <t>trình độ A0, sinh năm 97, đg làm spa, cv ko cần dùng gì tiếng anh, muốn học dạy cho con, muốn nói chuyện với người ngoài, chưua đi học ở đâu, giao tiếp cơ bản , 1 năm , ko ảnh hưởng gì , 1 tiếng học APP</t>
  </si>
  <si>
    <t>đg học ngôn ngữ Đức , ở Hoài Đức, học ĐH Hà Nội, đg đi làm thêm 30 phút / ngày , muốn đi du học ở Đức cũng dùng tiếng anh ý ạ, e sang tình nguyện dự án, mức nâng cao, trc khi sang kia , trc chỉ học đi ôn thi thôi , trợ giảng tiếng Đức thêm</t>
  </si>
  <si>
    <t>xưng e, cho số kết nối zalo Bùi Trọng Hiếu dgd làm dev , fullstack, staff, 28 tuổi , HCM city , xưng là chị, 6pm, học phục vụ cho công việc trình độ A1, 1 tiêng/ ngày , mức linh hoạt, hêt snăm nay, ko ảnh hưởng, 1 tiếng. ngày, trc e có học ở trung tâm , chỉ học từ vựng e thấy nẫn nên nghỉ , cách đây nửa năm họcv ới người anh bên nước anh chị là người việt e cũng nghe hiểu đc phát âm chị khó quá</t>
  </si>
  <si>
    <t>trình độ đầuA1, 40 tuổi , Tân Mai Hoàng Mia, freelance, có công ty riêng vafa thực phẩm, cv đi nước ngoài phiên dịch , cần nhiều , 2 bố con đg học cùng nhau , tcr đi học thì học thôi , muốn học với con , khắp châu Á, có điện thoại</t>
  </si>
  <si>
    <t>Hòa Bình city, 22 years old , đg làm đầu bếp nhà hàng của nhà luôn , trình độ giữa A1, nhà hàng ít khách nước ngoài, e muốn học đi địnhc ư nước Mỹ, chuẩn bị kết hôn ck người Việt n ở bên Mỹ , 6 tháng nữa là đi , ck làm trong quân đội ở bên Mỹ , ở VN cũng làm trong quân đội , sang đc 2 năm nhà bên đó lâu rồi , muốn lên level max, chưa đi học ở đâu , mấy hôm nữa đi ra quán cà phê phố cổ chuyên bán đồ uống cho tây , đg thanh xuân thi thoảng lượn lờ , cưới gia đình về trc , ko phải thi chựưgs chỉ rồi ,1. tiêng ngày, tự học thì thấy lười, e muốn thời gian linh động nên chọn app này</t>
  </si>
  <si>
    <t>trình độ cuối A1 ,A2, 31 tuổi , đg làm chăm sóc khách hàng cho công ty Nhật, Biên Hòa Đòng Nai , đg làm sublead, 5pm , muốn học để chuyển việc mối trường ko tới mức phải chuyển , 15 tới 30 phút / ngày học, hiện tại đg tìm , chị thì biết tiếng Nhật , muốn lên mức nâng cao muốn lên B1 , 3 tháng 6 tháng , trc có đi học ở trung tâm việt Mỹ học online , hơn 7 triệu , ko hiệu quả lắm</t>
  </si>
  <si>
    <t>HCM, sinhanbank , quản lí , 17h tan làm , trình độ A1, có quản lí người nước ngoai, chủ yếu email , có cơ hội nói nhiều n ko biết nói nên chủ yếu qua email, mục tiêu học cho cv, mưc nâng cao, 6 tháng 1 năm , ko ảnh hưởng gì, 4h30 dạy tập thể dục , 30 phút , ko đi học ở đâu , tối ko học ở đâu</t>
  </si>
  <si>
    <t>hâm hâm bảo ơ chị đk lâu r mà 0935120687, dgd làm cho công ty xây dựng, quản lí 10 người , 5pm, 10 phút. ngày do chị sắp xếp , kiểm soát tài chính con người các phòng ban , cv ko dùng tiếng anh, hết dải a1, trong năm nay , học 1:1 mới đây, h nghỉ rồi, h ko đi học ở đâu</t>
  </si>
  <si>
    <t>dev fullstack, 32 tuổi, staff, đg làm cho công ty Hongkong , 6pm, làm remote , 30 phút/ ngày, họp daily hằng ngày , team dev thuê viet nam , muốn học thăng tiến trong công việc , muốn học để nhảy việc sang cty khác thăng chức, cuối A1, càng nhanh càng tốt, bắt đầu chuyển việc , học trung tâm lâu lắm rồi chủ yếu đọc viưét, bận cả gia đình , đg chuyển job</t>
  </si>
  <si>
    <t>đg làm ngân hàng vietinbank , quản lí , Nguyên Hồng , trình độ A1, 5pm, học để nâng cao trình độ bản thân, đg học thi toeic, khẳng định bản thân =))), muốn làm ngân hàng nước ngoài , đg thi thoảng online nói chuyện nước ngoài 1 tuần 3 lần mỗi buổi chưa 100k mn giới thiệu trên mạng, trên app cambly người nước ngoài , 20 30 phút/ ngày , 1 tuần học 2 buổi học off có thể học online giờ cố định, lớp mười mấy người , mới học mấy buổi , 4 tháng nữa mới kết thúc , lười nói chuyện lười học, mức nâng cao, 3 tháng , ko ảnh hưởng gì</t>
  </si>
  <si>
    <t>quê Thanh Hóa, trình độ đầu A1, làm kĩ sư xây dựng, quản lí , cv ko dùng nhiều , học vì thích , muốn học đọc sách đọc báo , xưa đi học nhiều lắm thòi sinh viên , đi làm ko học , hiện tại chưa đi học, muốn nâng cao , 6 tháng , ko ảnh hưởng gì , phải cố gắng , 1 tiếng/ ngày hoặc tối , con nhỏ bận</t>
  </si>
  <si>
    <t>trình độ giữa A2, đg sở hữu1 công ty, có xưởng chăn gối , đg học 1 lớp ielts, 7. 0 ielts, đã đi 5 nước, quận 7, học để phát triển bản thân, chi nhập hàng trực tiếp với bên nước khác, sắp tới mở rộng ra nước ngoài , chị mới luyện lớp ielts, chị có quen 10 năm người nước ngoài , chị bị thiếu từ h mình mới bị nghĩ tiếng việt , đg họ lớp ielts nửa tháng học online , 1 lớp 5 người, đg học listening ko tiến bộ lắm học thuật , học đc nửa tháng 3 buổi , việt , 
 8/1 đg bận gọi lại</t>
  </si>
  <si>
    <t>, trình độ A1, 22 tuổi, đg làm cho cty losgictic, quê Ninh Bình, HN, 5h30, cv hiện tại ko dùng, muốn học tìm cv mới, ra tết tìm, gt cơ bản , 2 3 tháng, trc sv đi học , hiện tại đg đi hc thêm ielts mới đi học xong khóa 3 4 chấm rồi , khoa 3-4 7 triệu 4, cứ học 3 buổi sẽ test 1 lần , test xong thi lại quên , e muốn chuyển sang công ty công nghệ , 1 ngày 30 phút/ 1 tiếng</t>
  </si>
  <si>
    <t>giữa A1 , 25 tuổi , Hải Phòng , làm thợ make up , cv hiện tại ko dùng tiếng anh, học để đi du lịch, biết thêm , gt cơ bản , 3 tháng , 15 20 phút/ ngày , app bắt nhắc đi nhăc slại nhiều lại, 
 4/4 knm1</t>
  </si>
  <si>
    <t>0935788896, 37 tuổi , HCM , Gò Vấp distric, đg làm bảo trì bảo dưỡng máy bay , thường có lịch cho 1 tháng , trình độ đầu A2, làm việc theo ca , 30 phút / ngày , thời gian tới toàn làm ca sáng , bỏ lâu lắm rồi , lúc trc cho cv chỉ có đọc hiểu , giao tiếp ko cũng nhiều , muốn cải thiện phát triển 
 19/3 knm1</t>
  </si>
  <si>
    <t>cival engineer, nhân viên, tôi đa 30 phút , cv hiện tại ko dùng tiếp , mục tiêu học đi nước ngoài , đi chơi, để đi học cao hơn, đi học thạc sĩ , Hàn Quốc hoặc Nhật Bản, đg hoàn thiện hồ sơ, học bằng tiếng anh, đg học ở trung tâm ielts, chú trọng học thuật nhiều , học đc 2 tháng học 3 tuần , ko đc thực hành nói nhiều chri dạy câu trúc nói ăn điểm thôi, khóa kéo dài 1 tháng rưỡi lại học tiếp 11 triệu có làm 1 bài test cả 4 kĩ năng 4.5 tới 5 chấm, đầu A2, 3 tháng nữa, có ảnh hưởng chút , 3 tháng nữa có pv online với bên trường bên đó , pv ko đc thì thôi</t>
  </si>
  <si>
    <t>32 tuổi , đg làm cho công ty losgictic, HCM , muốn học dành cho cv, trao đổi qua email lâu lâu tham gia meeting với đối tác và đi du lịch , 30 phút ngày . ngày , trình cuối a1, 30 phút , hiện tại kod di học ở đâu anh chỉ hicj qua app cho linh động thời gian, cũng có đi học 1 2 trung tâm</t>
  </si>
  <si>
    <t>trình độ A1, HCM, staff, 6pm, 30 phút, đg làm công nghê thông tin, backend, học thêm thôi, mức nâng cao, 1 năm, ko ảnh hưởng, chuyển việc 1 năm , chuyển sang cty nước ngoài , quê ở Phsu Yên, 97, trc học elsa, ko ảnh hưởng</t>
  </si>
  <si>
    <t>26 tuổi xưng chị , trình độ A1, Trà Vinh, đg bán hàng tạp hóa, trc ý định đi nước ngoài h hết rồi , chưa đi học ở đâu , gt cơ bản , bao lâu cũng đc, 10 phút , e cần giữ e của e</t>
  </si>
  <si>
    <t>dgd học văn bằng 2 , quân 11 , 32 tuổi , văn bằng 2 học khoa học xã hội nhân văn , trc học quản trị kinh doanh , học văn bằng 2 cho lâu dài , làm hành chính nhân sự, A2 2 3 tháng , ko ảnh hưởng gì , 
 16/3 knm1</t>
  </si>
  <si>
    <t>trình độ A1 , HCM, 7pm đg làm nhân viên, cv cần giao tiếp ko dùng thường xuyên, có ý định du lịch, hay đi du lịch nước ngoài nên học, mức cơ bản, khoảng 2 tháng, ko ảnh hưởng , chưa đi học ở đâu , 15 30 phút/ ngày , mới đi làm, 
 3/4 thuê bao
 27/3 thuê bao</t>
  </si>
  <si>
    <t>trình độ giữa A2 ,30 tuổi , quản lí vận hành cpi , công ty nước ngoài , thỉnh thoảng sai ngữ pháp , 9pm , đi hầu hết Việt Nam , đi 5 nước ngoài , phân nửa nước ngoài nói chuyện tiếng anh , 1 tiếng/ ngày , từ vựng, ngữ pháp thfi thây shơi bí , ko cso áp đặt về mặt time , cao lắm 1 năm cải thiện giao tiếp của e, nói lắp ,</t>
  </si>
  <si>
    <t>supervísor ở cty xây dựng , Thủ Đức, làm từ thứ 2 tới thứ 7 , 5pm, trình độ giữa A2 , đi làm tại Canada, chắc 2 năm nữa mới đi, đg luyện ielts, muốn 8 tháng 1 năm gì đó cải thiện, đg học ielts fighter, đk hẳn 1 năm. học đc 2 tháng rồi , 15 30 phút/ ngày</t>
  </si>
  <si>
    <t>HN, chương Mỹ, đg làm dev, FE, 6pm , học chuyển việc , nếu tăng lương ko chuyển, hiện tại ngân hàng việt nam , dải A1, chưa có mục tiêu cụ thể trong năm nay đạt đc, có học tiếng anh online giao tiếp , mới học qua xong mấy tháng , kết thúc đc 2 tháng, học thì có tiến bộ tự tin nói , học đầu ra B1, 8 triệu 2 khóa , test làm bài tập , đg bận dự án nên ko có thời gian
 16/3 knm1</t>
  </si>
  <si>
    <t>học lớp 4 , HCM ,</t>
  </si>
  <si>
    <t>50 tuổi , trình độ đầu A0, đg ở Hn Đào Tấn, chị Hà Nội luôn, cấp 2 hc , đg tiếng Nga, đg làm tóc có quán riêng, học có 1 môn học chia sẻ môn ý với đồng nghiệp của chị giúp cho đồng nghiệp hiểu hơn đào tạo nhân sự tốt lên, lâu rồi ko học , có 2 cơ sở, 50 người, chị hỗ trợ môn này thôi, phát triển mô hình kinh doanh cần có 1 chút tiếng anh hiểu chuyên gia nước ngoài , lên mức cơ bản , ko có mục tiêu , chưa biết dùng APP</t>
  </si>
  <si>
    <t>kĩ sư điện , nhân viên, trình độ cuối A1, cv hiện tại ko dùng giao tiếp đọc văn bản , công ty tư nhân, mình học đi du lịch , gặp khách hàng đối táclà chính , 3 tháng , ko ảnh hưởng gì, thời sinh viên học giao tiếp, đi làm ko học tự học, 1 tiếng/ ngày , tối thiểu 30 phút
 10/4 thuê bao</t>
  </si>
  <si>
    <t>39 tuổi, Bình Dương, kế toán, 5:30 tn làm, trình độ A1, 30 phút/ ngày , muốn học , chuyển việc , chưa có dự định, mức nâng cao, trong năm nay, chưa đi học ở đau, ko ảnh hưởng ,</t>
  </si>
  <si>
    <t>HCM , 33 tuổi , tối thiểu 30 phút trên ngày , đg làm nội chợ, minh muốn học tiếng anh sắp tới đi làm lại, hay đi nước ngoài đi du lịch, cũng khá nhiều , kinh doanh F&amp;B, cuối A1, càng nhanh càng tốt , ko ảnh hưởng gì , hiện tại tự học , trc có đi học sau có con nên bận quá
 19/4 knm2
 10/4 knm1</t>
  </si>
  <si>
    <t>đg làm BA, ở TP HCM , quận 7, quê ở Biên Hòa, đg làm manager, có 5 thành viên trong tổ , 7:30 tan làm , 1 tiếng/ ngay, trình dôdj giữa A2, tháng 4 phải lên đc mức fluency, Úc., Mỹ nói tiếng anh khá dễ Nga, chị ko muốn quá dớt , koa nhr hưởng gì , xưa có đi học , 1 tiếng / ngày , trc đi học trung tâm rồi n ko hiệu quả học cũng biết rồi</t>
  </si>
  <si>
    <t>trình độ cuối A1, hiện tại đg làm dự toán, làm hợp đống về xây dựng,kết nối với khách Úc chỉ qua email , HCM city , hoocmon, quê Thanh Hóa, mục tiêu học học cho cônhg việc thăng tiến khách toàn người nước ngoài , muốn lên mức nâng cao, cũng ko biết, 30 phút</t>
  </si>
  <si>
    <t>51 tuổi trình độ chưa biết gì quận Thu Đức HCM, 67 năm rồi , xưa ngoài HN , quê Hải Dương, Chí Linh, làm bất động sản , tháng ra ngoài HN lần, học cho biết , con 26 tuổi đg học bên Mỹ , người yêu người Mỹ , sn 99 tuổi , 23 tuổi RMIT , xưa đi học lâu ko dùng quên , học topica, lâu lắm rồi , nản quá ko theo đc , lười nữa , mất gốc , muốn giao tiếp cơ bản , mấy tháng, ít nhất 45 phút</t>
  </si>
  <si>
    <t>đg làm cho công ty tài chính , nhân viên , trình độ A1, 5pm , muốn học tiếng anh đi nước ngoài , đi canada, vài tháng nưa ở đó, định cư, giao tiếp nâng cao, càng sớm càng tốt , có ảnh hưởng chút , đg học lớp mới viết mới đọc , học đc 5 tháng , khóa 6 tháng , biết hơn tí , 2 buổi / tuần, còn 1 tháng nữa muốn đi tìm chỗ khác, chưa học app , ko có người hướng dẫn , 1tiêng/ ngày</t>
  </si>
  <si>
    <t>đg làm cho VinFast hải PHÒNG, 34 years old , team leader, 4 người , làm việc theo ca 5pm sếp người Thổ Nhỉnh Kỹ , thi thoảng họp team với nước ngoài ko nghe đc, trình cơ bản , chưa có định hướng , koa nhr hưởng gì , 15 phút/ ngày, CHƯA ĐI HỌC Ở ĐÂU</t>
  </si>
  <si>
    <t>đg làm kê stoán cho tập đoàn vốn nước ngoài giao dục , đg làm quản lí , 11pm, muốn học dùng cho công ty , cv hiện tại chri dùng mail, 20 phút. ngày , tự học là chính, học báo cáo với sếp người Malay, hiện tại báo cáo qua email thôi , ngày nào làm 11h đêm , trình độ A2
 27/3 knm1</t>
  </si>
  <si>
    <t>trình độ đàu A2 đg ở HCM, quê ở Kiên Giang , dgd làm BA trong công ty bảo hiểm, 5pm, cv ko dùng tiếng anh giao tiếp, mục tiêu học muốn học đi định cư ở Canada tháng 9 này phải có chứng chỉ, ielts đg học online học với cô ở Mỹ n mình hay bỏ lắm, học tối thứ 4 với sáng chủ nhật tạm nghỉ 3 tháng , học hồi tháng 9 , học anh cũng thấy anh , khóa 6 triệu 5 , học 1 năm , mỗi buổi hơn 2 tiếng học cả 4 kĩ năng , cô giáo người Việt Lena, cũng chưa tới đâu , muốn giao tiếp linh hoạt , tới tháng 9 , có ảnh hưởng , 30 phút/ ngày</t>
  </si>
  <si>
    <t>quê HN , sv năm 3, trình độ A1 , đg học trg đh kinh doanh công nghệ HN, đg học tài chính ngân hàng, muốn đi làm marketing, muốn học phục vụ cho cv tương lai, e trc đi học pastal, học xong rồi, học có tiến bộ , 34 buổi 8 triệu 7, 1 lớp 40 người , chị gái ruột biết tiếng anh nên h bây h chị dạy chị mới về , 20 phút/ ngày , ko đi làm thêm</t>
  </si>
  <si>
    <t>24 tuổi đg sống ở Bình Dương, quê Nghệ An, trình độ A1, 22h mới tan làm, làm cty gia đình , 6 h sáng , e học để biết thêm đi du lịch, e đg học ở trung tâm, trình độ A1, khóa giao tiếp , e học xong 1 khóa 3 tháng, khóa 2 e mới học đc 4 hay 5 buổi , e cũng ko biết nữa , 1 khóa 5 triệu mấy , 1 buổi 1 tiếng rưỡi, học từ vựng, học nói chuyện bạn cùng lớp , mức nâng cao, 1 năm , ko ảnh hưởng gì , 1 ngày 1 tiếng</t>
  </si>
  <si>
    <t>trình độ A1, phân tích tài chính, nhân viên , 92, mục tiêu học để phát triển, cv ko dùng , 1 tiếng/ ngày 3 tháng ko ảnh hưởng gì</t>
  </si>
  <si>
    <t>HN, quê Nam Định province, fullstack, 28 years , MB bank , cv ko dùng tiếng anh giao tiếp , mục tiêu học chuyển việc, trong năm nay, trình độ A1, mức nâng cao , 2 3 tháng, bị ảnh hưởng ,đg học trung tâm tiếng anh, học giao tiếp, học từ tết mới hết , mua 2 khóa đã học hết 1 khóa , đg học khóa 2 1 tiếng rưỡi, ít đc giao tiếp , tầm 7 triệu , giao tiếp với bạn ngồi cùng, giao tiếp nước ngoài dạy 100%, giáo viên người Anh, 1 tuần 2 buổi , khóa 2, 20 buổi , bây h level 3 22 buổi 
 11/4 knm1</t>
  </si>
  <si>
    <t>30 tuổi , dgd làm kĩ sư bảo trì ddinjeen mặt trời , Bình Dương quê Quảng Trị , làm quản lí , team 5 người 5h tan làm, 30 phút , cv hiện tại ít trao đổi, học để biết thêm , trc học 6 tháng học bị quên h muốn học lại , tiến bộ 1 ít , hiện tại tự học trên app, mức nâng cao, 6 tháng 1 năm , trc học trong trường 
 8/4 knm1</t>
  </si>
  <si>
    <t>Thu 31 tuổi , đg làm sale marketing , Quang Ninh , hotel Hạ Long, 5:30 pm, trình độ A1 , cv hiện tại cần tiếng anh giao tiếpsắp tới cần nhiều , muốn học chuyển việc , mức nâng cao , 6 tháng có học aroma 1 khóa , 1 2 tháng , 1 tuần 2 buổi, khoảng 10 triệu . 1 ngày 20 phút</t>
  </si>
  <si>
    <t>đg làm BE, staff, đg làm cho cty nước ngoài , 7pm , giao tiếp với khách hàng, dùng cho cv, người Ấn, đầu A2, 2 tháng nâng cao hơn, bí từ trong lúc nói , học nhiều nơi ko hiệu quả, tự học kier luật ko tốt , ngữ pháp ko hiểu , 30 phút/ ngày , tới côgn ty làm , ko ảnh hưởng gì , đg muốn tìm cty khác tốt hơn</t>
  </si>
  <si>
    <t>0919866768, trình độ giữa A1, sống Đà Lạt, kinh doanh tự do , 31 years old, quán ăn buổi tối bán cốc tail, có khách hàng nước ngoài n ko trực tiếp, chị muốn giao tiếp hằng ngày , học để biết thêm, mức nâng cao, 6 tháng 1 năm, 30 phút/ ngày , trẻ có học n lâu rồi ko học, hiện tại ko đi học ở đâu, chị có con nhỏ</t>
  </si>
  <si>
    <t>A0,kĩ sư chuyên sửa máy móc bệnh viên, cv chỉ đọc tài liệu, muốn học tiếng anh giao tiếp để sang Thái Lan Trung Quốc traniing về cv, chưua đi học bao giờ , tháng 9 đi phiên duichj đi kèm, bạn kia ko sát lắm, lấy gốc , ko đặt mục tiêu, 30 phút/ ngày</t>
  </si>
  <si>
    <t>đg làm bác sĩ 30 tuổi , ĐAnh HÀ Nội , quê Thanh Hóa , phòng khám riêng , 7pm , tự mở phòng khám , phòng khám đa khoa, học để biết thêm trình độ A1, mức nâng cao 2 tháng , ko ảnh hưởng gì, hiện tại tự học</t>
  </si>
  <si>
    <t>, Đội Cấn Hà Nội m đg ở Mỹ , service enginner, 5pm , 1tiêng / ngày, 2 tuần , cũng có trợ ngại , trong cv vân làm đc , ko đặt mục tiêu , hiện tại đủ dùng, ko quá thường xuyên đi nên cũng ko quan trọng , học lâu lắm chục năm trc , 1 ngày 20 phút , sửa máy móc trong phòng thí nghiệm môi trường khu công nghiệp , cuối A1</t>
  </si>
  <si>
    <t>đg làm sun group, đg làm kxi sư làm Bà Nà hill, staff, 5pm, 30 phút , Đà Nãng , xây dựng công trình , cv dùng gặp đôi tác , 1 tuần 1 lần, a1 , 6 thán đạt đc, muốn mức nâng cao, ảnh hưởng 1 phần, ko hài lòng cv, trc học cũng nhiều rồi ko hiệu quả, học giáo viên 1:1, giwof nghỉ rồi, ko hiệu quả , 32 buổi 4 triệu,</t>
  </si>
  <si>
    <t>dgd làm marketing, HCM city, 27 tuổi, trình độ đầu A2, 6pm, muốn chuyển việc , muốn tiếng anh lưu loát hơn , muốn giao tiếp mức nâng cao, 6 tháng, ko ảnh hưởng gì , có đi học ielts cách đây 2 năm dịch n nghỉ , hiện tại ko đi học ở đâu, 30 phút/ ngày</t>
  </si>
  <si>
    <t>tourgide , chỉ dẫn khách trong nước24 tuổi , đg HCM, đi miền tây đến đà năng, mục tiêu học dùng cho cv sẽ dẫn đoàn nước ngoài, thi hươnbsg dẫn viên quốc tế e thi đc 149 rồi thiếu 2 điểm thôi, ko bổ sung đc kĩ năng giao tiếp , em bận quá nên chỉ học đc tranh thủ, e làm thêm marketing , học đc 30 phút lúc rảnh , hôm nào đi tour bận ko học đc liên tiếp, trình độ A1, học vài buổi thầy tuấn anh đi thi thôi ,, mức số 2 , càng sớm càng tốt</t>
  </si>
  <si>
    <t>trình độ giữa A1, đg làm kế toán, staff, muốn học lương cao, muốn chuyển việc, đg tìm việc rồi 2024, em ko học ở đâu, hiện tại e chỉ tự học duolingo n mà chỉ dùng bản free, 30 phút buổi trưa , gia đình con nhỏ, côgn ty gia đình của người quen nhiều việc , muốn lên mức nâng cao, tối thiểu 4 tháng 6 tới 7 tháng, ko ảnh hưởng gì</t>
  </si>
  <si>
    <t>đg làm dev, HCM , staff, fullstack , 10pm, 30 phút/ ngày, làm outsource, họp hằng ngày , khó khăn trong việc trao đổi 1 vấn đề mới , giải thích cặn kẽ , wfh, đầu A2, tham gia 1 khóa 6 tháng , học xong rồi , hiện tại chỉ học qua app thôi, học xong khóa đấy biết phương pháp, 15 triệu 6 tháng, 1 tuần 3 buổi, 30 phut/ ngày , tối đa</t>
  </si>
  <si>
    <t>trình độ A0, 21 tuổi , cao đẳng mới ra trg, đg làm marketing, e làm đc 2 hay 3 tháng, e học tiếng anh để dùng cho cv, hiện tại cv xử lí thông tin trên máy tính, 3tháng nữa gt cơ bản, cv ko đc thăng tiến, trc đi học trung tâm n nghỉ rồi , bận đi thực tập nên ngjỉ, , dành 3-4 tiêng/ ngày, duolingo, tự học</t>
  </si>
  <si>
    <t>```json
{
  "Occupational Group": "Marketing &amp; Communication",
  "Position": "Junior/Employee (&lt;3 years)",
  "Learning Purpose Group": "Study for the current"
}
```</t>
  </si>
  <si>
    <t>30 tuổi , HCM , Quảng trị , đg làm nhân viên văn phòng, phobfg kế hoacgj tại 1 bệnh viện, 5pm , trình độ A1, cv hiện tại ko dùng tiếng anh, kĩ năng thêm để làm đẹp hồ sơ , muốn chuyển việc , giao tiếp cơ bản , chưa đi học ở đâu tự học , tự học hay lười 30 phút- 1 tiếng/ ngày , giai đoạn cao điểm cuối năm đầu năm</t>
  </si>
  <si>
    <t>trình độ A1 34 tuổi , kon tum, đg làm kế toán cho công ty xây dựng, staff, học để phát triển bản thân, giúp con học, con chuẩn bị lớp 1, 1 tháng mức nâng cao, tự học, 30 phút/ ngày</t>
  </si>
  <si>
    <t>38 tuổi , trình độ đầu A1, nhân viên , 6pm, kĩ su xậy dựng , cv ko dùng tiếng anh giao tiếp, muốn học để chuyển việc , muốn làm cho công ty nước ngoài , hơn 10 năm , phải có tiếng mơi dchuyển, hiện tại đg học 1 kèm 1 , mơi học đc 2 3 tháng , 1 tuần học buổi, học việt Nam , kyna, học 2 khóa 64 buổi mới học đc 9 buổi , có nhắc n mà ko học thì thôi , gần 6 triệu , ko sắp xếp đc thời gian hay đi công trình, 1 buổi 45 phút cho 1 bài thoại xong học theo bàoi đó gv kiểm tra có cả nghe đọc, giao tiếp cơ bản, 1 năm , 1 ngày 30 phút</t>
  </si>
  <si>
    <t>trình độ A1 HCM , 52 tuổi , đã nghỉ hữu ,15 nước , ở VN , 30 phút/ ngày , con gái cô nói , cô đi Mỹ rồi , cô luyện trí nhớ, nâng cao 3 tháng, lúc trc cô đi học ở trung tâm, cô thấy ko có kết quả gì cô học online, bây h tự học, 
 16/4 knm1</t>
  </si>
  <si>
    <t>30 tuổi, đg làm dược sĩ, đg làm nhân viên, 5pm, trình độ cuối A1, muốn học dùng công việc, chủ yếu đọc tài liệu tiếng anh, thi thoảng viết mail. chủ yếu giao tiếp đối tác n chủ yếu hỏi giá , khi gặp đối tác nếu có tiếng anh thì traod dổi trực tiếp ok hơn , cuối A1 , chị dgd định thuê gia sư học riêng 3 tới 6 tháng , trc học toeic 2016 , hiện tại chri tự học , 30 phút /ngày tối thiểu
 4/5 đg bận gọi lái au</t>
  </si>
  <si>
    <t>Rạch Giá , Kiên Giang , 24 , đg làm tự do, nhập dữ liệu hồ sơ cty nước ngoài lên app, cv ko cần dùng, e có họ hàng bên nước ngoài cũng nhiều, học để e cải thiện cho cv của e e gọi xác nhận thông tin e ngại giao tiếp, trình độ giữa A1, học để phát triển bản thân là chính, trc có học đh n ko biết gì , đi học trung tâm lâu rồi , h tự học , mức nâng cao, 6 tháng, 3 tiếng/ ngày , tối thiểu 1, 5 tiếng</t>
  </si>
  <si>
    <t>mua 2 mẹ con học hẹn lịch kiểu hời họt</t>
  </si>
  <si>
    <t>bạn mua nhờ sdt 0468456113 Nguyễn Văn Hoàng, học kinh tế , đg học bên Úc 6 tháng , trình độ cuối A1, 15 phút/ ngày , học bằng tiếng anh, e nghe hiểu đc n nhiều khi từ mới e ko hiểu, e học xong khóa tiếng anh rồi , có đi làm thêm , e mới đi làm, e làm bếp , quê HN, e mắc về gia tiếp, đợ sang đó e ko cần, hiện tại chỉ tự học , trong năm nay muốn lên nâng cao, sẽ đạt đc</t>
  </si>
  <si>
    <t>trình độ đầu A1,25 tuổi , đg kinh doanh hoa lụa , đg quản lí, 20 người , giáo tiếp với khách hàng , thi thoảng có khách , dự địnhc huyễn việc, cuối năm sau, mức nâng cao, 2 năm , đg đi học trung tâm, học căn bản lên ielts, 2 buổi / tuân fhọc cuối năm sau, mới học , 10 buổi , ngữ pháp 100 triệu</t>
  </si>
  <si>
    <t>, đg làm kĩ sư phần mềm , trình độ A1, có người support, mức nâng cao, 6 tháng , ko ảnh hưởng gì , cũng học 1:1 với người nước ngoài , 1 năm có 6 tháng, đg học 3 tháng , cũng bt cũng nghe nói đọc viết, 1 :1 , học 6 tháng , học nhiều rồi mà ko tiến bộ nổi , 1 tuần học 2 buổi 3 buổi, giờ 8 tối 10h, học 2 tiêng. buổi</t>
  </si>
  <si>
    <t>33 tuổi , QC supervisor, 5h45 tan làm , co con 6 tháng , 1 hour , sếp người Nhật, trao đổi bằng tiếng anh bồi , cv yêu cầu tiếng anh giao tiếp mới thăng thức , cuối A1, 3 tháng , ko ảnh hưởng gì , 1 tiêng/ ngày tối đa, học online , bây giờ tự học , học theo lớp giao tiếp, học sai level ko tiên sbộ , 5 6 triệu gì đó</t>
  </si>
  <si>
    <t>dgd làm kế toán , cv ko dùng giao tiếp chỉ dùng mail, đọc tài liệu, chị muốn quăng mình vào môi trường tiếng anh chị mới vào cty này, chị đi pv 1 số chỗ thfi pv tiếng anh, 1 năm chị muốn làm cho cty này cũng mới nên muốn cố gắng nghiệp vụ sau chắc chắn phải có giao tiếp , ko ảnh hưởng gì , chị cũng học nhiều bộ ngoại giao VUS, cần sự nỗ lực nhiều , bây giờ tự học , cv còn mới nên học thêm nhiều nghiệp vụ dgd ưu tiên, 30 - 1 tiêng học , mới làm cty đc hơn 1 tháng nên đg ưu tiên nghipẹ vụ vì mới làm đc, 8h tối mới về</t>
  </si>
  <si>
    <t>đg làm Hp, làm kxi sư sản xuất , staff, 8.9 pm , traod dổi với sếp, đồng nghiệp , cty Trung Quốc , học để biết thêm thôi , trình độ đầu A2, 6 tháng , ko ảnh hưởng gì , app thì thấy chủ động , cv chị hay tăng ca, làm theo ca, 1 ngày 10 phút , vì lười 10 phút, 1 tiêng/ ngày , ko đi học
 21/1 thuê bao</t>
  </si>
  <si>
    <t>đg làm gv khá bận , excutive đg làm vận hành quản lí giáo viên nước ngoài thường traod dổi email ,cho trường học, 6pm, đi du lịch nhiều , muốn học dùng cv. trình độ đầu A2, 2 tuần / lần , 6 tháng nữa cải thiện đc , chị ko có thời gian nhiều , 15 phút / ngày,</t>
  </si>
  <si>
    <t>```json
{
  "Occupational Group": "Education &amp; Training",
  "Position": "Director &amp; C-level/Executive",
  "Learning Purpose Group": "Study for the current"
}
```</t>
  </si>
  <si>
    <t>trình độ đầu A0, 34 tuổi , làm shipper, Đồng Nai province, muốn học tiếng anh đi xuất khẩu lao động , Úc, cuối năm nay đi, đi học trung tâm mngày mới băt đầu , 24 triệu 6 tháng , học luyện thi PTE, 11/4 mới bắt đầu, 1 tuần 3 buổi , 1,5 tiếng, giao tiếp cơ bản, 3 tháng, ko ảnh hưởng gì, 1 tiêng/ ngày</t>
  </si>
  <si>
    <t>24 tuổi , A1, làm thiêt kế nhà, học dùng công việc là chính , gặp đối tác nước ngoài, , mức nâng cao, 6 tháng , ko ảnh hưởng gì, cv có yêu cầu tiếng anh, trc học toeic 3 năm trước, hiện tại ko đi học ở đâu, 1 tiêng / ngày</t>
  </si>
  <si>
    <t>đg bận họp, 38 tuổi , quản lsi , quản lí sale , bán ốc vít trong công nghiệp năng, chủ yếu gt bằng tiếng việt 20 30 % tiếng anh thôi , dùng cho cv tăng độ tự tin, càng nhanh càng tốt, mức nâng cao, chưa đi học ở đâu, 40 45 phút</t>
  </si>
  <si>
    <t>nhắc cho số vợ Kim Nhung, đg làm kế toán , nhân viên, cuối A1, muốn học nói chuyện với bạn nước ngoài, tham gia tổ chức có nhiều người nước ngoài , du lịch nước ngoài thái lan sing, hàn quốc , HP, phát âm sai nhiều, phản xạ chậm , giao tiếp cơ bản , ko ảnh hưởng, học lâu rồi, bây h chỉ học app , duolingo, elsa, 10 phút tối thiểu, 15 phút 
 6/5 vợ học</t>
  </si>
  <si>
    <t>trình độ A1, 0777994477 29 years old, đg học đi du học triết, xưng e , đg định đi Mỹ có các mỗi quan hệ dễ hơn , học lên tiến sĩ , dạy nhóm sinh viên sắp vào học viên Triết , 1-2 năm nữa , muốn lên mức nâng cao, 6 tháng , hiện tại đg ở nhà ko học thêm , tự học, 30 phút/ ngày , đi lại khó khăn, Đồng Nai , Long Thành</t>
  </si>
  <si>
    <t>đg làm marketing , cty xuất nhập khẩu thực phẩm , 30 tuổi , xưng e , 6pm tan làm , trình độ cuối A1, phản xạ chậm , supervisor , sếp người malai, trao đổi với sếp cũng thi thoảng nói chuyện , có phiên dịch , muốn học cho cv, thuận lợi hơn mọi thứ supplier người nước ngoài , mức giao tiếp nâng cao, 1 năm , ko ảnh hưởng gì , trc đây đi học Ms Hoa lâu rồi n ko hiệu quả, hiện tại chỉ tự học , e có con, 1 tiếng/ ngày , 2 con , 1 đưa 1 tuổi , 1 đứa 2 tuổi . ko học thêm gì</t>
  </si>
  <si>
    <t>38 tuổi , quản lí sale công nghệ giải pháp công nghệ , cả phần cưng , đg làm cho công ty nước ngoài , trao đổi với khách hàng chủ yếu chat email, có người trợ giúp , học dùng công việc, trình cuối A1, 3 tháng, có ảnh hường có thể lên làm vender, đc thăng chức, thay đổi công việc , vẫn đổi cv, học online cách đây tháng, ko hiệu quả anh cũng ko tập trung , 60 buổi học hết , mấy chục , mấy bên , học với người bản ngữ 
 6/5 chưa biết học đc ko</t>
  </si>
  <si>
    <t>20/1 thuê bao 0905921252</t>
  </si>
  <si>
    <t>42 tuổi , FBA , chuyên đầu tư start up, Hà Đông , quê Thanh Hóa, 5pm, trình độ giữa A2, cv dùng email, học nâng cấp bản thân, trao đổi trực tiếp ko nhiều, làm 2006 , học kĩ thuật học bách khoa ko có mục tiêu thời gian , con học app là chính học lớp 6, 1 ngày 20 phút</t>
  </si>
  <si>
    <t>Đồng Nai, 5pm, đg quản lí sản xuất làm cty nước ngoài , sếp người trên ữa người Nhật , sếp dưới người thường traod dổi sếp Việt, đi 6 nước , 30 phút/ ngày , học để dung cho công việc, traod dổi cũng khó khăn , nói trong cv ko biết nói , trình độ cuối A1, chị muốn nâng cao, 30 - 60 phút, tự học ko có thời gian đi trung tâm</t>
  </si>
  <si>
    <t>24 tuổi , A0, đg làm y tế , làm về dược , cv ít dùng , có tiếng anh thì nói với khách nước ngoài ít dùng , bên e có những phần hệ thống bằng tiếng anh cũng muốn nc với khách nước ngoài , thi thoảng mới có , học biết thêm , tiếng anh giao tiếp cơ bản, tối thiểu 30 phút/ ngày, e chưa sắp xếp time e cũngc hưa biết chọn chỗ nào, 6 tháng , ko ảnh hường gì</t>
  </si>
  <si>
    <t>38 tuổi , 2 con gái, HR , làm công ty nước ngoài, 5pm, trình độ cuối A1, dgd học topica, lịch tự do , đk 1 năm tăng thêm 2 tháng , 5 hay 6 tháng 1 nửa nữa mới hêt shạn, học có tiến bộ , hơn 10 triệu , 45 phút, 50 việt 50 5 nước ngoài , chưa đặt thời gian, 1 tiếng/ ngày</t>
  </si>
  <si>
    <t>trình tên Trà , 30 tuổi , FE , staff, 6pm, chỉ làm với team VN, 30 phút , cty mình mẹ ở Đức , quản lí trên vẫn là VN, làm túi khí bảo vệ trên ô tô, đg làm như leader, học để thăng tiến trong công việc, hằng năm có tiếng anh sẽ đc hưng tiến , trc đc luyện thi toeic, học khóa phát âm, học xong rồi, hiện tại chỉ tự học thôi , luyện tập theo phương pháp học shadowing, 30 phsut tối đa,, sắp sang Ấn 3 tháng</t>
  </si>
  <si>
    <t>đg làm công nhân làm thép linh kiện, Long Thành , Đồng Nai, trình độ đầu A1, học cho biết, cv có dùng tiếng anh, cty sếp người Nhật, có trao đổi gặp nói chuyện , ko có quản lí , ko biết nói , học cho biết thêm , đam mê học tiếng anh n thời gian qua bận bỏ bê, 30 phút/ ngày. chưa đi học đâu bao h
 4/4 knm1</t>
  </si>
  <si>
    <t>thuê bao 4h30 làm bác sĩ tim, quê Long An, Tâm Đức hospital, quận 7HCM, nội khoa , A1, mức nâng cao, 3 - 6 tháng, dùng công việc , học để nâng cao phát triển bản thân, ko ảnh hưởng gì, 1 tiếng , tối thiểu 1 tiếng / ngày, học nheieuf rồi, mới thi chứng chỉ B2 ở trường sư phạm , hiện tại chỉ tự học</t>
  </si>
  <si>
    <t>đg làm kĩ sư điều phối dịch vụ về mảng kĩ thuật dầu khí , người phương tiện , đg ở Vũng Tàu, đg làm quản lí trình độ cuối A1, muốn học dùng cho công việc, đg làm khách hàng Thái Lan, làm nhiều khách hàng khác nữa , trao đổi bằng tiếng anh, tự trao đổi thi thoảng ko nhớ từ diễn đạt 1 tuần vài lần có họp hàng tuần đi tiếp khách thêm với khách hàng muốn nâng cao, thời gian mình muốn bên bạn set lộ trình, 1 ngày 1 tiêng/ ngày , cấp 3 học tiếng anh thôi , hiện tại ko đi học ở đâu</t>
  </si>
  <si>
    <t>44 tuổi , hà đông manager trình độ A1 , đất đai , 40 người , 5: 30 , thích lập trình, co nhiều đối tác nước ngoài TRung Quôc HÀn Quốc, nhân viên có mấy đưa biết tiếng anh, học cho vui , cong ty riêng, đo đac khảo sát công nghệ mới, đếm cây bề mặt đường , nứt đ bề mắt, mở 2009 , Sài Gòn 2016, xưa học mỏ địa chất , hcọ thêm ở ngoài , sv xuất sắc giảng viên Mỏ địa chất , làm tổng công ty Sông Đà 80 100 tỷ/ năm , đg học vui học , mình nghe ké , chủ yếu tự học các phần mềm</t>
  </si>
  <si>
    <t>Phú yên, 77 year old, đg ở 1 mình, ở riêng, con ở Mỹ, Nhật, Đài Bắc , có sang chơi , học cho vui, thích thì đi , 1 con trai , 2 con gái , chú ở Tuy Hòa , trình độ đầu A2</t>
  </si>
  <si>
    <t>23 tuổi , Thường tín , FE, trình độ A1, muốn cải thiện tiếng anh để có nhiều cơ hội trong cv, , ko dùng tiếng anh, muốn lên mức cơ bản , 3 tháng , ko ảnh hưởng gì , năm nhất học 4 5 tháng học xong ko áp dụng quên hết , khó lấy lại gốc ,1 tiếng/ ngày , 1 tuần 5 hôm , hiện tại ko đi học ở đâu 5h30</t>
  </si>
  <si>
    <t>làm kế toán, 47 tuổi , HCM , staff, 6pm, trình độ A1, học cho đỡ quên, tự học ,muốn lên nâng cao, 30 phút. ngày
 3/4 knm1</t>
  </si>
  <si>
    <t>0358294210 graphic designer, nhân viên làm Thanh Hóa, xưng e, trình độ cuối A1, tổi thiểu 30 phút./ ngày , lãnh đạo nước ngài, chat là chính, muốn nâng cao, trc có đi học trung tâm, h về quê làm nên ko đi học nữa, tự học , 1 năm tới, có ảnh hưởng cv</t>
  </si>
  <si>
    <t>HCM, đg làm quay phim chủ yếu quay sự kiệncameraman, làm tự do , trình độ A1, đã đi Nhật, học phát triển bản thân, học vì thích, ko có thời gian sắp xếp tới trung tâm , thích phát âm, mức nâng cao, ko co mục tiêu thời gian, 15- 30 phút/ ngày tối đa</t>
  </si>
  <si>
    <t>45 tuổi , hiện tại đg kinh doanh về sữa , HP, trình độ A1, học tiếng anh chỉ biết thêm , 1 tiếng/ ngày , chưa đi học ở đâu,</t>
  </si>
  <si>
    <t>chưa biết đc hỗ trợ bận con thi lên lớp 10, dgd làm kế toán Hn, 8pm , hay tăng ca, khá bận , đầu năm chị hay làm nhiều báo cáo, tháng 5 ok hơn , mục tiêu muốn hoc để ôn lại do 10 năm rồi ko dùng , muốn học giao tiếp với con , trình độ cuối A1, muốn 1 hay 2 tháng , chị tự học, mỗi ngày 15 phút, tối thiểu</t>
  </si>
  <si>
    <t>A1, 0389774378 28 tuổi, dgd làm kế toán cho công ty công nghệ , Long An, senior, 5pm, đg làm công ty nước Pháp, sếp người nước ngoài , thi thoảng trao đổi với người nước ngoài trao đổi lương thưởng đãi ngộ, 1 tiếng/ ngày, 1 tháng trao đổi lần, tối thiểu , chỉ đi học trung tâm thời sinh viên, tự học , mức nâng cao, 6 tháng , ko ảnh hưởng gì</t>
  </si>
  <si>
    <t>```json
{
  "Occupational Group": "Finance &amp; Banking",
  "Position": "Senior",
  "Learning Purpose Group": "Study for the future (English is not used often in the job and only slows down progress slightly)"
}
```</t>
  </si>
  <si>
    <t>đg làm dev, 23 tuổi , HCM , FE, dgd muốn chuyển theo hướng fullstack, cv chỉ làm cho Nhật chủ yếu, học muốn cải thiện thêm phát triển bản thân, 5pm tan làm , 1 tiêng/ ngày , tự học, A1,</t>
  </si>
  <si>
    <t>đg bận gọi lại sau , staff, designer, thiết kế nhà cao tầng , cv ko dùng , muốn học phát triển thêm bản thân, trình A1 giao tiêp cơ bản , 7 h sáng tới 10 h tối , 10 phút , tự học</t>
  </si>
  <si>
    <t>A1,69 tuổi , Buôn Mê Thuật, giao tiếp đi du lịch thấy người ta nói chuyện thấy thích, 1 tiêng/ ngày, chú vẫn làm lao động</t>
  </si>
  <si>
    <t>trình độ giữa A1,đg làm nhà máy gạo, kiểm tra chất lượng, nhân viên, 30 phút cv lâu lâu có khách , giao tiếp cơ bản , từ từ thôi , 20 phút/ ngày tối đa, 7pm về nhà , có con nhỏ 1 bé mới cai sữa, hiện tại chỉ tự học , xưa học đh học thôi</t>
  </si>
  <si>
    <t>cho số kết nối zalo Quách Thắng, dev , VPBank , fullstack, staff, 6pm , cv ko dùng tiếng anh ,muốn học để phát triển bản thân, 30 phút- 1 tiếng tốit hiểu , cuối A1 , càng sớm càng tốt, mình đg ko có môi trường , trc đây mình có học với gv nước ngoài, năm ngoái , hết tiền ko học nữa, tự học</t>
  </si>
  <si>
    <t>trình độ A1, 36 years old , fullstack, leader, 20 người, HN , Hải Phòng , 6pm, chỉ đi du lịch ở VN, 30 phút/ ngày , cv hiện tại ko dùng tiếng anh giao tiếp, muốn thay đổi môi trường , nhưng bao giờ có tiếng anh tốt mới chuyển, học để phát triển bản thân, bên anh là cty product, dạy công nghệ, 30 phút / ngày tối đa, mức nâng cao, koa nhr hưởng gì</t>
  </si>
  <si>
    <t>HN, đg làm bác sĩ , bênh viện Thai Nguyên , 5pm , trình độ A1, 29 tuổi , rất ít trong cv, học để biêt thêm, 30 phút/ ngày, nói khó ko biết dùng từ nâng cao, 3 tháng , tự hc, ko đi học ở đâu, ko cần thiết lắm</t>
  </si>
  <si>
    <t>23 years old, sinh viên năm cuối , đại học công nghệ HN, vật liệu học 
  cuối A1, 3 tháng, ko ảnh hưởnh gì, tự học , 1 năm trc học lớp toic, 1 tiếng/ ngày tối thiểu, hiện tại đg tìm việc , e quê Hải Dương</t>
  </si>
  <si>
    <t>30 years old, đg làm sale nội thất công ty Trung Quốc, đg làm quản lí, 2 người , 4.30pm, khách hàng nước ngoài, Mỹ toàn xuất đi Mỹ , chủ yếu email, có trao đổi khi đến nhưng ít , muốn học dùng cho cv, co snhiều cơ hội hơn, A2, 6 tháng nữa, ko ảnh hưởng gì , người ta nói nhanh ko nghe kịp , 15 20 phút. tối thiêu - 30 phút , học từ thời sinh, viên tự học, con cái tối đến hay bận</t>
  </si>
  <si>
    <t>trình độ đầu A1, đg bán thuốc, HCM , Hai Dương province, có bạn nước ngoài muốn học giao tiếp nc với bạn, thi thoảng mới nói , người Anh đg sống ở Úc, giao tiếp cơ bản, xưa có học dạng căn bản ở đh sư phạm , bây giờ tự học, trc học langingdom, khó quá hơn trình độ, 3hchiều với 10htối</t>
  </si>
  <si>
    <t>đg làm kĩ sư, đg sống tại HN, staff, technical , 5pm, đi du lịch nhiều trong nước , muốn học phát 1 tiếng / ngày , học để phát triển công việc, ngày nào cũng giao tiếp , họp hằng ngày feedback , khách hàng chủ yếu người châu Âu, người bên trên giúp đỡ , mục tiêu thăng tiến , tự học ko đi học ở đâu, đầu A2, càng sớm càng tốt , ko ảnh hưởng gì , trc đây tần suất ít hơ chủ yếu đọc tài liệu , mình đi làm và gia đình nên ko tiện đi làm, thi thoảng wfh</t>
  </si>
  <si>
    <t>, đg làm nhà hàng , muốn học chuyển công việc, làm săm hình , trình độ A0.5, giao tiếp cơ bản, tùy thời gian của mình, lam cả ngày , 7 đi làm ,10h 10r tối, chưa đi học , 30 phút/ ngày</t>
  </si>
  <si>
    <t>trình độ đâu A0.5, 38 tuổi , làm kinh doanh , buôn bán hàng tạp hóa , muốn học thi chứng chỉ ielts để hc lên thạc sĩ , tháng 7 năm nay , muốn lên B1, càng sớm càng tốt từ h tới tháng 7 phải có , trc đi học ở trg xưa lâu lắm rồi tầm 20 năm , mình cũng đi làm ko có thời gian, 1 tiêng / ngày</t>
  </si>
  <si>
    <t>đâu A1 24 tuổi , đg làm phòng khám nha khoa, muốn giao tiếp khách hàng nước ngoài , phòng khám tư nhân, cũng hay có khách nước ngoài, philipines, tăng lương, kết bạn nhiêu người , nâng cao, nủa năm, ko ảnh hưởng gì, ko đi học ở đâu, thời gian e ko linh động, cv 6r, 1 ngày : 2 tiếng, đg học chuyên môn e học vs mn trong phòng khám, đọc sacch, em làm vc Bắc Ninh, làm vc Nam Định</t>
  </si>
  <si>
    <t>28 tuổi, đg ở Cần Thơ, dev , fullstack , FPT , 4 năm , staff, , muốn học dùng cho công việc, chỉ đọc hiểu , dự án VN, Nhật , tiếng anh là cái bắt buộc cho cty, có cơ hội đổi môi trường làm việc dễ hơn, muốn hết năm nay cải thiện , hết dải A1, 5pm do ko cấp thiết, bạn anh là giáo viên tiếng anh, học lâu rồi, do ko chủ động thơi fgian nên kết thúc 2 , 3 tháng, học giao tiếp cơ bản , cải thiện đc phát âm, hiện tại tự học ko có môi trường nói nhiều, tối đa 1 tiêng/ ngày</t>
  </si>
  <si>
    <t>39 tuổi, Mỹ Thọ , đg làm sale du lịch bán tour , cv thi thoảng đi công tác nước ngoài giao tiếp tiếng trung, staff, 5pm, học để phát triển bản thân,1 tháng ctac nước ngoài 1, 2 lần đi sân bay nói tiếng anh, 20 phút/ ngày</t>
  </si>
  <si>
    <t>trình độ A1,31 tuổi , y tá bệnh viên Sài Gòn , 30 phút tối thiểu, muốn học giao tiếp cùng con, trường tư , tự học , 4h tan</t>
  </si>
  <si>
    <t>trình độ A1 47 tuổi , sale manager thiệt bị y tế , Ba Đình distric, 20 người , học để dùng cho công việc hay gặp đối tác, toàn tránh do ko biết nói , đối tác đức mỹ A1, mức cơ bản, ko đặt mục tiêu, học để biết thêm thôi, ko áp lực, có tiếng anh ko thay đổi gì , trc đi học thôi sau rra trg tự học, 30 phút , rất thích đi nước ngoài chưa biết ngoại ngữ</t>
  </si>
  <si>
    <t>km1 đg làm BA ỏ CMC , quê Hưng Yên, 5pm, trình độ giữa A1, 31 tuổi , học để đi du lịch, kiếm cv tốt hơn , chắc sang năm sau tạic hị đg có e bé 9 (kiếm việc quan trọng hơn ), giao tiếp nâng cao, 3 tháng, ko ảnh hưởng , chưa đi học ở đâu , chị đg tạm nghỉ thai sản , 1 tiếng/ ngày , đg 3 tháng đầu ,</t>
  </si>
  <si>
    <t>xưng là e trình độ đầu A2,quận 12 HCM, đg làm dev, fullstack, 5pm, tối đa 30 phút/ ngày , cv dự án chỉ làm cho việt nam , 3 tháng, học dùng cho công việc, e muốn có cv tốt hơn, 3 4 tháng nữa là chuyện, hồi sv học Việt Mỹ học 6 tháng, hiện tại chỉ tự học</t>
  </si>
  <si>
    <t>, sếp người nước ngoài đg làm CS 26 tuổi , muốn học thăng tiến cho cv, 2 3 tháng lên B1, chưa ảnh hưởng gì , tự học tiếng anh, ko có người sửa , HCM, 1, 2 tiếng/ ngày , trình độ A2</t>
  </si>
  <si>
    <t>trình độ A1 lái xe 44 tuổi , HCM , thủ Đức , khách người Hàn nói tiếng anh, muốn nói cơ bản, trc h học app thôi , ko có thơi fgian, rảnh thì học , 1 tiếng</t>
  </si>
  <si>
    <t>sinh viên năm cuối , trường kiến trúc, đg làm partime, làm thiết kế honhf ảnh , mục tiêu trao đổi với khách hàng , làm côgn việc này luôn, hiện tại làm đồ ăn tốt nghiệp nghỉ rồi , học sau này cv tốt , hiện tại mới nghỉ học 1 khóa trung tâm , học về ielts, học B1 , có tiến bộ . e hết cái khóa hết xin dừng lại 1 tuần 12-3 buổi 3 tháng 12 triệu , cuối A1, ko học giao tiếp nhiêu , 30 phút/ ngày tối đa , hết tháng 7 xong đồ án, khối lượngk nhiều</t>
  </si>
  <si>
    <t>làm kế toán, , làm quản lí , trình độ A1, 5pm , 30 phút , học để biết thêm cv ko dùng tiếng anh, muốn học để tìm cv thu nhập cao hơn, làm cho công ty FDI, có tiếng anh mới chuyển, mức nâng cao, 6 tháng, ko ảnh hưởng gì, hiện tại ko đi học ở đâu</t>
  </si>
  <si>
    <t>, đg làm dev, 96 xưng e, kĩ sư kĩ thuật ô tô , staff,5h30, trình độ cuối A1, , trc học tiếng Nhật , khách hàng người Ấn, làm long biên, ngày nào cũng trao đổi, hiện tại chưa cần lắm, n e chuẩn bị trc, giao tiếp mức nâng cao,, 3 6 tháng, có ảnh hưởng , e trc có học toeic, chỉ học 300 400 thôi, hiện tại chưa đi học ở đâu, đi làm suốt ngày , 1 tiếng/ ngày.</t>
  </si>
  <si>
    <t>hẹn 2/3 lúc 18h15
 24/2 hẹn 28/2 17h30
 20/2 hẹn 24/2 21h30
 19/2 thuê bao</t>
  </si>
  <si>
    <t>trìnhd odọ A0 hiện tại đg làm cơ khí , hiện tại ko dùng tiếng anh, học để đi nước ngoài đi chơi, chưa đi bao giờ, làm nhân viên, trc đi học trung tâm , lâu rồi, hiện tại tự học, 30 phút/ ngày , giao tiếp nâng cao, 6 tháng, ko ảnh hưởng gì</t>
  </si>
  <si>
    <t>40 tuổi mechanic enginer cơ khí, staff, 5pm, cty yêu cầu có tiếng anh giao tiếp , công ty làm cho nước khóa , chủ yêu chat , email , gặp đối tác 1 ngày 1,2 lần , đâu A2, 1 hay 2 tháng tới, ko ảnh hưởng gì, vì hiện tại cũng trung bình khá , bản thân có 810 từ 7 năm trc , công ty 650 , hiện tại ko đi học ở đâu tự học, con đg thi học kì tối về dạy con , 10-15 phút / ngày 1 tiếng</t>
  </si>
  <si>
    <t>31 tuổi , đg làm cho công ty Nhật , đg làm sale engineer, Cầu Giấy . Yên Hòa, Thai Nguyên , staff, 4:30pm , trình độ cuối A1, cv ko dùng tiếng chỉ dùng qua email , học để phát triển bản thân vì quan trọng trong cs, lâu ko đi học, hiện tại tự học , 30 phút- 1 tiếng, càng cao càng tốt, ko gấp, biết tiếng Nhật , con đường duy nhất để đi lên , N1, ko đi dạy , giữa A1</t>
  </si>
  <si>
    <t>dgd làm kế toán, HCM , Thanh Hóa, 5pm, về nhà con cai 8h trở ra, cv ko dùng quên nên ôn lại , cuối A1, 6 tháng , ko ảnh hưởng gì hiện tại tự học, 15 20 phút , dạo này chị bận, chị học thêm về nghiệp vụ , 1 tuần 3 buổi</t>
  </si>
  <si>
    <t>33 tuổi, đg làm supervisor quản lí chất lượng cty sản xuất dây điện, đg Bình Dương, cuối A1, đg làm cho công ty nước ngoài , cv chủ yếu dùng email, nhiêu fkhi có khách hàng gọi điện trao đổi nhanh điện , 3 t6 tháng, ko ảnh hưởng gì , 15-30 phút buổi sáng tối bận gia đình, T5Hoàng Phạm0937900888</t>
  </si>
  <si>
    <t>trình độ 33 tuổi , Nha Trang, trình độ đầu A1, đi lắp đặt tổ yến, cv ko dùng tiếng anh, trc định đi Mỹ, h ko đi nữa , học để biết thêm , mất cơ bản , hiện tại ko đi học , lấy lại gốc, 2 3 tháng , ko ảnh hưởng gì, 30 phút/ ngày, tối thiều 
 7/5 đg bận</t>
  </si>
  <si>
    <t>45 tuổi , HN &lt; HỒi Đức , kĩ sư thực phảm, manager, đg nghri 1 thang, trình độ cuối A1, muôn shọc xin công ty nước ngoài , đg học trung tâm 2 buổi / tuần , mới hơn tuần , học 2 3 tuần rồi, 4 buổi , học vn, 1 buổi 1 tiếng rưỡi, học theo chuyên đề , học phát âm, ngữ pháp , 3 tháng hơn 8 triệu, 1 tiếng / ngày</t>
  </si>
  <si>
    <t>40 tuổi , đg có 1 công ty , 5 người , chị dùng tiếng anh cho cv, có người phiên dịch, ko bất tiện , con chê phát âm sai mẹ mới học , thiếu vốn từ, học phát triển bản thân thôi , 30 phút/ ngày , tự học , trình độ A1</t>
  </si>
  <si>
    <t>, trình độ A1, 56 tuổi , HN , đg chạy grab, thi thoảng có khách nước ngoài, trc từng học bỏ, lạc hậu , làm lâu rồi , quê miền trung sinh ra ở đây , giao tiếp cơ bản , ko đặt thời gian, học trung tâm người già , học 2 tháng rồi , mỗi tuần 2 buổi , 6 tháng , học cũng tiến bộ chút , 5 triệu rưỡi 6 tháng, học tối thứ 3 thứ 5</t>
  </si>
  <si>
    <t>đg làm kế toán, đg ở Hai Trưng, , kế toán, học đê rnói chuyện với bạn Úc, biết thêm , ko đi học ở đâu, 30 phút/ ngày ,</t>
  </si>
  <si>
    <t>trình độ A0, đg làm kê stoán thuế , cv ko dùng , muốn học chuyển hướng sang lĩnh vực khác, đào tạo cần tiếng anh giao tiếp , cần dùng 1 số từ ngữ chuyên ngành, gtiếp cơ bản , chưa đi học ở đâu , 45 phút/ 1 tiếng , muốn giao tiếp cơ bản , 3 tháng , ko ảnh hưởng gì , ko đi học ở đâu</t>
  </si>
  <si>
    <t>trình độ giữa A1,Thanh , 40 tuổi , housewife, Đồng Nai, quê Quang Ninh , học để biết thêm , sau này đi du lịch, chị tự học , giao tiếp cơ bản, ko đặt thời gian, 20 phút/ ngày tối thiểu</t>
  </si>
  <si>
    <t>sg làm dược sĩ , HCM , quê Phú Yên, supervisor, 4:30 pm, muốn học tiếng anh để dùng cho cv, sắp tới có sếp người nước ngoài , cv xét tiếng anh thắng tiếng, cuối A1 , 3 tháng nâng cao, ảnh hưởng chút , trc đi học tiếng anh giao tiếp 1 :1 , gần năm rồi, tự tin hơn, cv hơi bận nên ko sắp xếp đc, chi phí 15 triệu 90 buổi , tối đa 15 -20 phút/ ngày , đi làm xa đi đi đi về 1 tiếng</t>
  </si>
  <si>
    <t>staff, technicians, sản xuất hàng tiêu dùng, 25 tuổi , trình độ A1, 5pm, cv ko dùng tiếng anh, e muốn học xin việc mới , khi nào có cơ hội thì đi , học phát triển bản thân, 2 tiếng/ ngày, nay mới về đg ngủ , hiện tại tự học</t>
  </si>
  <si>
    <t>heniken, 12 năm, sale supervisor, quê Cần Thơ, 5pm 15 phút , đg học cao học quản trị kinh doanh , muốn học áp dụng công việc sếp cấp cao người nước ngoài, đàu ra B2 Vstep, dạy cho con, hiện tại tự học , 6 7 tháng trc học online, học khóa ôn B2 vstep , tập trung nhiều cho làm luận văn
 4/5 knm1</t>
  </si>
  <si>
    <t>37 tuổi , IT , muốn học thi tofer, muốn học dạy con , HN, làm nhân viên , cả dev cả test, trình độ đầu A2, công ty yêu cầu trong năm nay phải có , vẫn đi học lớp chứng chỉ mới bắt đầu chưa đk lớp học , để cải thiện thêm phần giao tiếp , 1 tiếng/ ngày , muốn lên mức nâng cao , trong năm nay</t>
  </si>
  <si>
    <t>18/5 knm2
 11/5 knm1
 4/5 nói bé ko nghe thấy gì</t>
  </si>
  <si>
    <t>đg bận gọi lái au, đg làm bác sĩ , 32 tuổi, HCM, Quảng Ngãi , 7pm , trình độ cuối A1, học vì thích, tối thiểu 15 phút/ ngày , bác sĩ thậm mỹ , học khá nhiều n chị ko có thời gian xuyên suốt , hiện tại chưa đi du lịch nước ngoài , traod dổi với khách thi thoảng , mức nâng cao , 1 tháng , chị đg học bên kyna English, chị học đc vài tháng , chijc ứ nộp tiền học mãi luôn, chắc 10 triệu , mấy chúc buổi , chị đg làm lại với bên đó , 1 tuần 2 buổi thực sự có tuần có 1 buổi đi làm về đã 9h rồi mệt, mỗi buổi 1 gv</t>
  </si>
  <si>
    <t>đg làm fullstack, quận 1 HCM , 6pm , thi thoảng giao tiếp với khách hang 45 phút / ngày , 2 tuần họp 1 lần , học để dùng cho công việc , mức nâng cao , ko gấp cứ học , ko anh hưởng gì , năm trc có đi học trên app , những năm trc có đi học trung tâm dạy hơi chán, ko ảng hưởng gì , cuối A1</t>
  </si>
  <si>
    <t>LH kế toán, HCM, quê Bình Định, học để chuyển việc, học đc thì chuyển , cv ko dùng tiếng anh, A1, mức nâng cao, 3 6 tháng, ko ảnh hưởng gì, học nhiều lắm, , 1 hay 2 năm trc có học trung tâm ko thấy hiệu quả, bây h chị tự hoc, tối đa 30 phút</t>
  </si>
  <si>
    <t>trình độ A1 kĩ sư điện, manager, quản lí 9 người , 5h 15 , đg ở Tây Ninh, cv thi thoảng trao đổi bằng tiếng anh chuyên gia nước ngoài , 2 3 tháng 1 lần , học để giao tiếp cơ bản, 1, 2 tháng đạt đc, ko ảnh hưởng gì, 10 năm trc rồi, hiện tại tự học , 20 phút / ngày</t>
  </si>
  <si>
    <t>30 tuổi , HCM, xưng e, trình độ A1, tự do làm làm xây dựng thủ công, học tiếng anh để biết thêm kết bạn, đi định cư nước ngoài, đi Mỹ chắc chắn đi đầu năm sau, sang đó làm , đâu fnăm sau , mức nâng cao, 6 tháng, ko ảnh hưởng gì , trc có đi trung tâm , ko phù hợp , học ko hiệu quả, tự học , 1 ngày 30 phút tiếu thiểu</t>
  </si>
  <si>
    <t>Lộc , 41 tuổi , contruction engineer, quản lí , 100 người , 7pm , HCM ,trình độ đầu A2, học trao đổi với đối tác, tự học , sếp người Đài Loan, tần suất tuần 1 lần , sếp khác trong cty tự nhiên hơn, 2 tháng nâng cao, ko ảnh hưởng gì , 30 phút . ngày , tự học</t>
  </si>
  <si>
    <t>HCM , 28 tuổi , trợ lí giám đốc , 4pm, muốn tìm công việc khác , trình độ cuối A1, muốn tìm công việc nâng cao hơn , xưng bạn , 3 tháng tới , ko ảnh hưởng gì , mới thi cách đây 2 ngày trước đg học toeic , target 750, đạt chỉ tiêu học tới 1/6 1 tuần học 3 buổi , mỗi buổi 1,5 tiếng buổi chiều, muốn học giao tiếp công việc</t>
  </si>
  <si>
    <t>đg làm về công ty về cơ khí, làm leader, muốn học tiếng anh phát triển bản thân ôn lại , đầu A2 Vũng Tàu quê Lâm Đồng , quê gốc Nam Định, trc họ ở topica , cv ít dùng , 2 tháng hết đầu B1, 30 phút/ ngày tối thiểu, trc học topica 3 4 năm rồi lâu ko dùng bị tụt</t>
  </si>
  <si>
    <t>đg làm , staff, đg làm nhân viên y tế cho người máy móc, môi trường , nói tiếng anh về môi trường , máy móc , họp với đối tác người nước ngoài, mỗi tuần họp 3 lần , hiểu , học sâu hơn, nói lưu loát hơn , tự bản thân nói , trong naw nay , cty của Mỹ , kpis , trình độ đầu A2, tự học , đi học a thấy nhiều người văn nói , ko hiệu quả , học nhóm công ty mình thấy ko đc, 1 ngày 30 phút ban đêm, con nhỏ ngủ mới học , 10h tối mới học</t>
  </si>
  <si>
    <t>A1 dg ở HCM , Bến tRe, bussinessman đg làm spa, 12 người , muốn học tiếng anh để biết thêm , giao tiếp nâng cao, tháng sau đi canada 1 tháng đi chơi , càng nhanh càng tốt , có học trung tâm về ngữ pháp , hiện tại vẫn còn học , đg khóa giao tiếp dạy nói sơ sơ khoảng 3 tháng hơn , khóa mới mới học đc 1 buổi , 3 tháng nữa , 1 tuần 2 buổi , 2 tiếng , 1 lớp chung , 15 người , rẻ có 3 triệu thôi , 1 tiếng/ ngày, 10/7 anh về</t>
  </si>
  <si>
    <t>trình độ A1, 30 phút làm cảnh sát, dgd định cho con học , bố học dạy con</t>
  </si>
  <si>
    <t>A1, tên Tuyến, dgd làm dev, fullstack , 7pm, HN, quê Hải Dương, 30 tuổi , học dùng cho cv, khách hàng phipi, Thai Lan, ngày nào cũng nói, trao đổi khó nghe hiểu nói , có team lead hỗ trọ, 1, 2 tháng mức nâng cao, ko ảnh hưởng gì, học 1, 2 khoa trung tâm lâu rồi 2 năm trc do ko hiệu quả, hien tại tự học , 1 tiếng, tối đa</t>
  </si>
  <si>
    <t>trình độ đầu A1, đg làm tester cả 2 mảng, làm 4 hay 5 năm rồi, viettin bank, muốn công việc mới, chưa có dự định , bao h có chuyển việc , giao tiếp cơ bản, 3 hay 4 tháng, ko ảnh hưởng, miss Hoa, học giao tiếp , năm ngoái, học 6 tháng kết thúc rồi , tháng 10 năm ngoái, học vẫn vậy , học hết khóa , tự học 1 tiếng / ngày , 6h chiều , hdạo này ko học thêm gì sn 90, 12 triệu 9</t>
  </si>
  <si>
    <t>0367103878
 11/5 knm1</t>
  </si>
  <si>
    <t>Bắc Giang , đg làm ở Bắc Ninh , đg làm kế toán, staff, 5pm , 15 phút tối thiểu, chủ yếu qua email, trao đổi nhà cung cấp , muốn học để nói chuyện với con , trình độ A1, giao tiếp cơ bản , chưa đi học ở đâu, nhớ từ ko nhớ đc, tự học ,</t>
  </si>
  <si>
    <t>đg làm sơ giáo viên mẫu giáo , 4:30 tan làm , muốn học , các bạn chậm nói , trình độ đầu A2</t>
  </si>
  <si>
    <t>34 tuổi , HCM , Bình Thuận province, quản lí tài chính cho công ty, quản li 3 người , 5pm , công việc ko hay sử dụng , thích học đi du lịch, 4,5 lần năm , trình độ cuối A1, chị cứ học thôi, 30 phút- 1 tiếng , tôi đa, mấy năm, chỉ tự học , học tiếng trung , học nhà thấy , 1 tuần học 1 buổi , thầy chỉ cho học 1 tuần 1 buổi, học tận 3 tiếng , lớp có mấy bận , học do thích</t>
  </si>
  <si>
    <t>HCM , HN , làm nội chợ , lớp 2, học để cho biết thêm , chỉ tự học , học để nói chuyện với con , muốn thi ielts, mình muốn đi học , trình độ B1</t>
  </si>
  <si>
    <t>cho số kết nối zalo Mỹ Hạnh0918814699, HCM , đg làm nội chợ, 1 tiếng/ ngày , trình độ A1, mới nghỉ làm 1 năm nay , trc đó làm kế toán , muốn apply vào cty nước ngoài , hết năm nay đi làm lại , 6 tháng nữa mức nâng cao, ko ảnh hưởng gì .</t>
  </si>
  <si>
    <t>chị Tân, Hn, 45 tuổi , dgd làm kế toán, staff, hay OT, 7-8pm, cv ko dùng tiếng anh giao tiếp , học để biết thêm thôi , trình độ A1, mức nâng cao, ko cam kết mặt thời gian, 30 phút/ ngày tối đa, tự học</t>
  </si>
  <si>
    <t>consulting , quản lí, 5 người , Đắc lắc, chuyên gia tư hệ thống kiểm soát rủi ro , 30 phút , cuối A1 , thi thoảng trao đổi với khách hàng nước ngoài , dự án trao đổi với sếp , học dùng cho công việc thắng chức lên cáo cần tiếng anh, giao tiếp ok , đầu A2, 3 6 tháng nâng cáo, ko ảnh hưởng nhiều, xưa cấp bậc chưa cần sủ dụng tiếng bây h cần, 30 phút / ngày, tối đa , phát âm ko biết chuẩn chưa
 13/5 knm1</t>
  </si>
  <si>
    <t>31 tuổi, Quảng Ninh , đg làm sale công ty tàu biển, trc trg phòng kế hoạch ô tô mới chuyển việc hơn tháng , 5pm, sếp người Hàn, trao đổi thường xuyên, trình độ đầu A2, 3 6 tháng , ko ảnh hưởng gì , học để dùng cho cv, anh tự học, 30 phút tối đa, hằng ngày văn bản bằng tiếng anh</t>
  </si>
  <si>
    <t>27 tuổi dg làm kế toán, xưng e, staff, Hưng yên, trình độ cuối A1, 5pm, đg làm cho côgn ty nước ngoài , giấy tờ bằng tiếng anh, cv ko dùng nhiều, thi thoảng có sếp người nước , e cũng lười muốn lên mức nâng cao, 1 tiếng / ngày tối đa, học thời sinh viên, hiện tại ko đi học ở đâu, e tự học thêm nghiệp vụ ở nhà thôi , e ko nhớ đc cấu trúc nhiều , ko nhớ đc từ vựng , quên</t>
  </si>
  <si>
    <t>giảng viên đg Thủy Lợi, quê Hà Nam , cv thi thoảng dùng tiếng anh giao tiếp 1 tháng 1 lần, tham gia trao đổi chuyên gia nước ngoài , hội nghị khóa học, tự nói ko có người hỗ trợ ,cuối A1, 5 chấm từ 2022, lâu ko nói bị tụt 2 tháng , koa nhr hưởng gì , 30 phút/ ngày , tự học</t>
  </si>
  <si>
    <t>trình độ giữa A2, 21 years old gọi là e , đg làm content marketing , học để đi du học làm marketing đi Mỹ hoặc đi Anh, làm fulltime, avãn đg học trên trường , kinh tế quốc dân, 2 năm , học nhiều rồi , hiện tại ko đi , 2023 thitoeic 875 nghe đọc 300 nói và viết điểm tối đa , 15-30 phút/ ngày</t>
  </si>
  <si>
    <t>đg làm kĩ sư điện , đg làm leader, 15 người , 530 tan làm, trình độ A1, thi thoảng mới dùng giao tiếp với chuyên gia , bt có phiên dịch , hàng tuần trao đổi , dùng cho cv, 1 tiêng/ ngày , Hoàng Mai HN, mức nâng cao, 6 tháng 1 năm , bị trừ lương 
 21/3 học đc n đg bận gọi lại sau
 7/3 knm1</t>
  </si>
  <si>
    <t>đg làm vận tải điều phối xe, cv ko cần dùng , sau này anh làm trung tâm thương mại , bao h anh xin đc việc mới đổi , trình độ A0, múc nâng cao, 3 tháng , học nhiều khóa phát âm chỉ 1 thời gian thôi mình học ko tiến bộ , hiện tại ko đi học ở đâu, 30 phút/ ngày 
 14/3 thuê bao</t>
  </si>
  <si>
    <t>trình độ A1, kĩ sư nông nghiệp học , dinh dưỡng kĩ thuật canh tác cây , manager, 20 5pm, cv ít trao đổi bằng tiếng anh, chủ yếu tài liệu, cty yêu cầu chuẩn tiếng anh thương mại hoa , mục tiêu học dùng cho cv, trc đi học đh thôi h tự học , giao tiếp nâng cao, 3 tháng, test ko đạt xét mức lương, 1 tiêng/ ngày , lớp mất thời gian đi lớp lịch trình gò bó</t>
  </si>
  <si>
    <t>```json
{
  "Occupational Group": "Agriculture",
  "Position": "Manager/Head",
  "Learning Purpose Group": "Study for the current"
}
```</t>
  </si>
  <si>
    <t>Nguyên Trí mất gốc , đg làm ngân hàng vay tín dụng , cv ko dùng tiếng anh, muốn học tiếng anhc ho cv làm thêm , bán hàng nhập hàng , thường dùng nói chuyện qua chat dùng gg dịch , 1 tiếng/ ngày , chưa đi học ở đâu, tự học</t>
  </si>
  <si>
    <t>32 tuổi, 30 phút tôi đa , đg ở Bắc Ninh , dg lập kế hoạch sản xuất cải tiến quy trình , làm ở Sam Sung , cv giao tiếp khoảng 30 % , học để thi opik , học để giao tiếp trong công việc , A1, mức nâng cao, 6 tháng, ko ảnh hưởng , hiện tại ko đi học ở đâu , 6pm, về dạy con học</t>
  </si>
  <si>
    <t>đg bầu 35 tuổi , HCM, kế toán , nhà công ty quản lí , khách nước ngoài nhiều , sản xuất thiết bị điển xuất khẩu 50% 50% trong nước , hiện tại có nhân viên kinh doanh làm cho , trình độ A1, càng sớm càng tốt , 2 tháng nay bị nghén, bé thứ 3 , quê Thai Bình , trong đó 10 năm , chả đi học ở đâu , có 2 con lớp 2 lớp 4, chỉ học app, ko nghĩ ra đc từ gì để nói</t>
  </si>
  <si>
    <t>Làm FE . E đg tìm việc , học để , gphục vụ cho cv chưa đi hoc 24 gt nâng cao , 3 tháng, ko ảnh hưởng , tự học , học thêm về code , 30 phút - 1 tiếng, làm thêm ngoài, trình độ A1</t>
  </si>
  <si>
    <t>cho số kết nối zalo, Nguyen Thi Minh Tam0903649654, đg là kế toán, quản lí , 5 người , 5pm , trình độ đầu A2, 1 tháng 1 lần , trao đổi với đối tác Hong Kong , Anh , Thái , noi đc ít , ko có đặt mục tiêu thời gian , 15- 30 phút tối đa , có đi học , cách đây nửa năm, học 1:1 học ko hiệu quả , tự học , bị ngại nói , 3 tháng , mỗi buổi1 giáo viên</t>
  </si>
  <si>
    <t>trình độ đầu A1, đg làm quản lí nhà hàng, HN 28 tuổi , cv hiện tại cũng có , hay phải nói n ko biết nói, hay phải nói n ko biết nói, mức nâng cao, 6 tháng, ko ảnh hưởng, học dùng cho cv, tự học, ít thời gian, 15 20 phút/ ngày tối thiểu, nhà , omakase, bây h sang Âu,</t>
  </si>
  <si>
    <t>mua cho chị gái gửi zalo Thủy đg ở Trung Quốc, 32 tuổi , đg làm xuất nhập khẩu , 5pm, trình độ giữa A1, bên đó 5 năm , ko dùng tiếng anh, muốn tìm kiếm cơ hội mới phát triển bản thân, có đk trung tâm , 1 năm học online, ko tiến bộ , tự học thôi , mới sinh con mới đi làm lại , 1 tiêng/ ngày , mức nâng cao, 6 tháng , ko ảnh hưởng gì</t>
  </si>
  <si>
    <t>trình độ A0, quan lí thi công công trường xây dựng, học để đi du lịch , chưa đi ở đâu, chưa học ở đâu, bây h tự học , 20 phút 1 ngày ,</t>
  </si>
  <si>
    <t>34 tuổi đg làm nha sĩ , Thanh Nhàn , 6pm 30 phút , bác sĩ chính, muốn học giao tiếp với con gt bệnh nhân nước ngaoì, trc học thời sinh viên, mức giao tiếp cơ bản , 1 năm , A1</t>
  </si>
  <si>
    <t>34 tuổi , HN quê Gốc , đg làm dev, tenical leader, 20 người , 5 30pm, 30 phút / ngày , làm duej án singapore, cuộc họp mình nghe , bạn có thể ko phiên dịch đúng nghĩa, học phục vụ cho cv, học toeic , học dùng cho cv với đối tác, mức nâng cao , 6 tháng, ko ảnh hưởng gì, 30 phút/ ngày, mình thấy hay thì học , kết thúc khóa toeci thi xong , 755 điểm mới thi tháng trc</t>
  </si>
  <si>
    <t>29 tuổi, đg ở HCM, , đg làm kĩ sư xây dựng, leader, 4 người , 5pm, muốn học lương cao , 30 phút/ ngày , cv ko dùng tiếng anh, muốn học tiếng anh để nhận job nước ngoài nhận thì lương cáo hơn , làm việc với khách hàng nước ngoài , mình đg nhận khách qua 1 người quản lí khác , cuối A1, 3 tháng , ko ảnh hưởng gì , trc có đi học trung tâm n ko hâp dẫn , tháng 9 năm ngoái , dưới 10 triệu , hiện tại ko đi học ở đâu,</t>
  </si>
  <si>
    <t>đg làm uqảng lí sale, 5 người , đi 5 nước, muốn học , xuất nhập kính , cty trung quốc , cty chủ yếu giáo tiếp tiếng trung , cuối A1, học 3 tháng tiến bộ ko, muốn học lâu dài, 2020 học gv phipiine, hiện tại chỉ tự học , 30 phút/ ngày , học nói với con mục tiêu chính</t>
  </si>
  <si>
    <t>0387532566, đại học kinh tế quốc dân, kế toán, muốn tự mở công ty, trình độ đầu A2, đi 4 nước ngoài 10 phút/ ngày , nhà có kinh doanh truyền thông, anh trai họ mua cho, thi ielts 6,5 , tự ôn , tháng 10 năm ngoái , bình thường , học 2 năm ,</t>
  </si>
  <si>
    <t>đg làm kê toán, manager, Nhà Bè Distric, 5pm, học để dạy con , 30 phút. ngày , cuối A1, 4 tuổi , học trường 100 % tiếng anh, chỉ học trong trường , 6 9 tháng, ko ảnh hưởng gì , học củng lâu rồi , 78 năm nay ko đi học ở đâu, hiện tại ko đi học ở đâu, tối về bận con cái</t>
  </si>
  <si>
    <t>0949641688, trình độ A1, 33 tuổi , đg làm kế toán, HN, muốn học cùng với con , từ hôm con học là chính , 30 phsut 1 ngay</t>
  </si>
  <si>
    <t>0903928116 quận 7 HCM, đg làm giám đốc công ty chuyên nhập khẩu, trình độ A1 ,5pm , hiện tại có phiên dịch, cũng hơi bất tiện , muốn học đi du lịch, hay đ nước ngoài , gt cơ bản, 2 tháng hơi buồn, ko ảnh hưởng gì, chưa đi học ở đâu bao h, làm việc với Mỹ ko nói đc, tối thiểu 1 tiêng/ ngày ,
 17/4 thuê bao</t>
  </si>
  <si>
    <t>```json
{
  "Occupational Group": "No clear",
  "Position": "Director &amp; C-level/Executive",
  "Learning Purpose Group": "Study for the future (English does not directly impact job performance, and the goal is more about social interaction)."
}
```</t>
  </si>
  <si>
    <t>24 tuổi , FE, 5h30, đg ở HN, Cầu Giấy , chủ yếu chát với khách hàng, lúc họp ai giỏi hơ trao đổi , muốn học dùng cho cv, muốn nhảy việc , có tiếng anh mới chuyển , mức nâng cao, 6 tháng , ảnh hưởng, hiện tại đg học 1 lớp kimmy English , mơi shọc 2 tuần, mới học đc 4 buổi , trình độ A1, 3 triệu 2 , e thấy đơ sợ hơn lúc trc , trình độ A1</t>
  </si>
  <si>
    <t>0927546219, đại học công nghiệp HN, tự động hóa , sinh viên năm 4 , muốn học để cv tốt , 20 phút / ngày , trình độ A2,</t>
  </si>
  <si>
    <t>26 tuổi , đg làm tự do, làm phần mềm fullstack, làm BE , HN, Quốc Oai, trình độ giữa A1, e muốn xin vào công ty nước ngoài , e chỉ làm dự án cá nhân ở nhà , e thấy vẫn muốn nói đc tiếng anh để chờ cơ hội tốt hơn , giao tiếp cơ bản, 1 tháng, ko ảnh hưởng gì, học để biết thêm, 30 phút, chưa đi học ở đâu, tự học e thấy app hỗ trợ nhiều, phản xạ cbị chậm, dạo này em đg học 1 số trung tâm về code tối mệt quá</t>
  </si>
  <si>
    <t>Đà Nẵng , yoga teacher, trình độ giữa A1 , ngày nào cũng dậy, dạy cả ngày , dạy cho trung tâm , giao tiếp hoc viên , tự nói , giao tiếp cơ bản, 2 tháng , ko ảnh hưởng , hơi khó khăn chút thôi, tự học hết, nhiều khó khăn , tưng fhọc bạn n ko thích, hiện tại ko đi học , 1 ngày/1 tiếng</t>
  </si>
  <si>
    <t>0905673458 , 1986, Quy Nhơn, Nguễn Lạc, kinh doanh tự do, khách sạn du lịch, trung tâm thành phố, khách sạn, sân si hotel, mở 7 hay 8 năm rồi, mục tiêu học muốn đi làm nước ngoài , giao tiếp nâng cao, 6 tháng, ko ảnh hưởng có thể traod dổi đc năm sau anh băt sđầu cv, , 30 phút/ ngày , tối đa, ban ngày anh bận, hiện tại chỉ tự học, ko gặp vấn đề gì</t>
  </si>
  <si>
    <t>đg làm FE , FPT, gần 1 năm , HCM city , Đắc Lắc 24 tuổi, 5pm, trình độ A1, hay làm dự án cho Nhật , mình chỉ phát biểu câu cơ bản , học để dùng chocogn việc phát triển bản thân, giao tiếp cơ bản, 3 6 tháng , cũng ko ảnh hưởng gì , hiện tại ko đi học ở đâu, có đk vài khóa online n ko ok lắm vẫn còn học , toeic, tụ học , 30 phút / ngày</t>
  </si>
  <si>
    <t>30 tuổi , đg làm nhân viên đg làm auditor đg làm kiểm toán, quê Thái Bình, trình độ cuối A2 , 5pm, đg làm công ty Việt Nam 30 phút/ ngày, thường học buổi tối, tối đa, học các ngiuôpfn bên ngoài , cv ko cần dùng , học để biết thêm, chuẩn bị trước cho tương lai, 6 tháng , ko đạt đc ko ảnh hưởng gì, có tham gia 1 lớp học online, BITU, mới học xong, học 36 buổi/ 3 tháng , thấy tự tin nói hơn, hiện tại muốn dừng 1 time xem có khóa học cao hơn, 30 phút speaking, học philipines</t>
  </si>
  <si>
    <t>trình đọ đầu A1 đg ở Nhật Bản , e đg làm nghề gỗ , cvgiao tiêp tiếng anh, thường xuyên có người phiên dịch, e đc hơn 2 năm , 1 năm nữa về có đinh hướng sang Trung làm có tiếng anh, chưa đi học ở đâu, mới đi học trung tâm tiếng anh , mới đk 1 lớp nhiêu người 10 người , học đc 4 buổi , người ta dạye từ vựng thôi , khóa học hơn 1 tháng , 1 triệu 8 , 1 tuần học 3 buổi , 1 tiếng hơn 9 tối việt nam , lấy gốc đã , 30 phút/ ngày , 1 tháng hơn 1 tháng , có ảnh hưởng mất thời gian
 16/3 thue ebao</t>
  </si>
  <si>
    <t>23 tuổi, dgd làm kế toán , HCM, quê Bình Phước, 5pm , trình độ cuôsi A1, đg làm cho công ty nước ngoài Anh, có 1 bạn đồng nghiệp nước ngoài chỉ sử dụng body language, cv làm bằng tiếng anh, người bungari, 3 tháng , ko ảnh hưởng , mục tiêu phát triển bản thân, cv ko cần dùng lắm, e chưa đi học ở đâu tự học , đi làm gặp nhiều người e cũng ko biết nói gfi với họ , 1 tiêng / ngày , , phát âm e thấy khó người ta ko hiểu</t>
  </si>
  <si>
    <t>qqu Đắc Nông, đg sống HCM, muốn học lương cao, backend, 6pm, trình độ A1, cv hiện tại nói ít, em có khách hàng nước ngoài, mấy bạn thực tập nước ngoài , muốn nâng cao, chưa biết cần học bao lâu , nhânh nhất có thể, ko ảnh hưởng , bây h hơi chút chút , trc đi e học toeic, bây h cũng ko , em có thời gian, ko có tiền , e chủ yếu học buổi tối 12h hay 1 h, tối e làm thêm bên ngoài</t>
  </si>
  <si>
    <t>0965695555 Sơn</t>
  </si>
  <si>
    <t>đg HCM, quận 2, Đồng Nai province, kxi sư xây dựng , 10 người , quản lí, làm đc 10 năm, 5pm , cv ko dùng , muốn hcọ dùng đê rphát triển bản thân, , tham gia group về xây dựng toàn người nước ngoài cũng có nhắn tin tương tác, cuối A1, 1 năm , có thời gian làm cái khác, 1 tiếng tối đa, tối thiểu 15 phút, tự học, thiếu môi trường luyện tập, ko biết đúng hay sai, thi thoảng cũng học khóa học chuyên ngành, tối học 2 hay 3 buổi</t>
  </si>
  <si>
    <t>A1,26 tuổi, HCM , fullstack, quê đắc lắc, 2 năm, cho nước ngoài, Hàn quốc , thi thoảng , phản xạ chậm, có tuần liên tục có tuần ko có, phục vụ cho công việc giao tiếp nâng cao, 1, 2 tháng, ko ảnh hưởng gì, sẽ thuận lợi hơn với đối tác, xưng e, có đi học trung tâm thờid sinh viên, hiện tại tự học, ko có người luyện tập, tối thi thoảng học thêm chuyên môn tự học, 1 tiêng tối thiểu, tối đa 2 tiếng</t>
  </si>
  <si>
    <t>PO, 9pm mới tan làm cv linh hoạt , cv hay làm với nước ngoài , trình độ A2, 30 phút/ ngày , email, sếp người canada, cty quốc tê , 1 tuần 2 lần họp, ko đặt mục tiêu , cv chiếm hơi nhiều thời gian, làm cty mười mấy năm , làm nhiều với người sếp , ko tính hệ thống 
 7/3 knm1</t>
  </si>
  <si>
    <t>```json
{
  "Occupational Group": "No clear",
  "Position": "Senior (&gt;5 years)",
  "Learning Purpose Group": "Study for the future (English does not directly impact job performance, and the goal is more about social interaction)."
}
```</t>
  </si>
  <si>
    <t>năm nay con học lớp9 , ko gặp khó khăn gì , có 51 phút học mỗi ngày ,</t>
  </si>
  <si>
    <t>đg làm quản lí kĩ sư xây dưng,, HCM , đồng sáng lập ,100 người , trình độ A1, 7pm, 20 phút băt sđầu học 10h tối , cv , sắp tới có tiếng anh giao tiếp cv, ít thời gian học , vân đg đi học ielts, học từ tháng 8 năm ngoái, khó bh đạt mong muốn thì kết thúc ko có nhiều time, tiến bộ ít, học trung tâm nhà a, tuần học 3 buổi , sắp đc 2 buổi thôi , mức nâng cao</t>
  </si>
  <si>
    <t>Nam Định. Hn , đg làm sale giải pháp công nghệ công nghiệp ô tô, trc làm thiết kế cho nissan , leader, 4 người , 5h30 pm, trình độ A2 đến từ Pháp , Nhật , muốn học phục vụ cho công việc, trong năm nay muốn cải thiện 1, 2 tháng, hiện tại trao đổi thì hay bí từ, trc đi học ở trg, h ko đi học ở đâu, cv hay bận ko về đc đúng giờ 95 , 30 phút, trung bình , ko ảnh hưởng lắm, bán giải pháp</t>
  </si>
  <si>
    <t>quê ở Vĩnh Phúc , hệ thống phát triển tính năng, làm fullstack , kĩ sư, 7pm , trình độ A1, 1 tiếng/ ngày , làm bên hàn Quốc, họ troa đổi bằng tiếng anh, chị chat là chính , họp hằng ngày có phiên dịch, SDS, đg có chỉ tiêu phải thi, mới đầu chị dkd khóa học n ko có thời gian, chăm con bận quá , bé nhà chị ko theo giờ giấc, 1 năm nữa cần thăng chức, xét tiếng anh, trc chưa đi học bao h</t>
  </si>
  <si>
    <t>0972346601 dgd làm nội chợ , 3 đcon 2 gái 1 trai , nhà chị làm nha khoa, chị làm kế toán cho chồng, mục tiêu học do thích , chị dgd ở Linh Đàm , quê chị Nghê An, muốn học nói chuyện với con, muosn tự tin khi nói chuyện với người nước ngoài , A1 , muốn nnâg cao, chị chưa có hướng đi học như thê nào,c hưa có định hưiứng gì, chưa đi học ở đâu, đg bận sửa nhà vẫn đg sửa, chị có thể dành 30 phút tối đa, tự học,</t>
  </si>
  <si>
    <t>trình độ A1, FE cho Momo, Sài Gòn, 6pm, tối thiểu 15- 1 tiếng , trình độ A1, mục tiêu học để phát triển , có đi học ở trng tâm , học năm ngoái, học giao tiếp basic, có theo hết khóa, tại bận quá nên tạm ngưng, đg tìm 1 khóa khác
 25/3 đg ko biết có sắp xếp học đc ko đầu tháng 4 liên hệ lại, muốn lên mức nâng cao, 3 tới 6 tháng, ko ảnh hưởng gì</t>
  </si>
  <si>
    <t>đg làm kĩ sư xây dựng, chị lam,làm gần 30 năm tự mở cty, quản lí 10 người Cầu gIấy, H N, trình độ A1, muốn học để nói chuyện với ban , trong tương lai dùng tiếng anh nhiều, bạn chị nước ngoài nhiều mình đi nói chueyenj bạn bằng tiếng việt hơi phiền, mức giao tiếp nâng cao, càng nhanh càng tốt , năm nào chị cũng đi nước con đg học canada, 30 phut - 1 tiếng ko đủ quyết tâm, ko đi học ở đâu, ko thích đi học trung tâm, học nheieuf ko tiến bộ , lâu lắm rồi</t>
  </si>
  <si>
    <t>2000, trình độ đầu A1, mơi nghỉ vc đg chờ cv mới, làm bán hàng , sắp tới muốn làm phân tích nghiệp vụ muốn làm BA, em tốt nghiệp quản trị hệ thống thông tin, mức nâng cao, nửa năm , ảnh hưởng, chưa đi học ở đâu, hiện tại tự học , thấy app tiện, 1 tiêng/ ngày tối thiểu</t>
  </si>
  <si>
    <t>Erick Nhân , 39 tuổi , Đà nẵng city, , trc làm quản lí sale , 30 phút/ ngày , A1, 5pm to 8pm, mua phần mềm cho con bố thích học luôn, con lớp 1 lớp 5 , đg muốn kiếm bán thời gian, có nhà cho thuê , học vì thích, A1, học để biees thêm thôi, tháng 5 5tháng 6 đi chơi</t>
  </si>
  <si>
    <t>37 tuổi Don Hoang0774441939 cho số kết nối zalo Khánh Hòa city, Viên Khánh , đg học văn bằng 2 kiến trúc , nhân viên, cival enginner, 5h30, học giao tiếp với đối tác nước ngoài chue yếu Singapore, Úc , thấy cái app này hay, lâu lâu cty họ tới , từ chuyen ngành của hj ko biết, cân fphiên dịch, mức thứ 2, 2 tháng mình sẽ cô gắng, thưởng 10 h ngủ, 4h sáng dậy,30 phút, học lâu rồi n quên tự học, tự học thấy app cũng dễ</t>
  </si>
  <si>
    <t>Executive quản lsi chất lượng, quản lí điều hành, cho mỳ 3 miền, 5 pm, học để phát triển bản thân, cv ko dùng, 32 tuổi, 3 con, trình độ A1, tối thiểu m30 phút/ ngày , mức nâng cao, 3 tháng , ko ảnh hưởng gì, chưa đi học ở đâu</t>
  </si>
  <si>
    <t>, giữa A1 HP city, Thái Bình , đg làm nhân viên cho công ty bảo hiểm, 5pm, đg làm sale, chưa cần dùng tiếng anh , sếp người Úc, ko nhiều thi thoảng mới trao đổi, học để biết thêm dùng cho hằng ngày thôi , mức cơ bản, 4 tháng , trc đây mình chỉ học ngữ pháp thôi h nó quan trọng trong cuộc sống, 30 phút/ ngày, tối thiểu , hiện tại ko đi học ở dâu, chiều tối hay đi gặp khách</t>
  </si>
  <si>
    <t>39 tuổi , đg làm kế toán , staff, 6pm , đi du lịch 1 số nc châu Á và châu Âu, Mỹ , newzeland , muốn sang newzeland sống với con, học cấp 3 bên đó , khoảng tháng 10 năm nay cuối A1, học 1:1 , 1 tuần 3 buổi , có phản xạ hơn , tối đa 30 phút, mói học đc 2 tuần bên newzeland</t>
  </si>
  <si>
    <t>cho số kết nối zalo Mary Tuberose, 25 tuổi , Hà Nam, trình độ cuối A1, 5pm, làm cho tổ chức từ thiện, cv hiện tại làm nhà thờ , đg làm sơ, muốn học tiếng anh dạy thêm cho các bé, giao tiếp với người giúp , 30 phút/ ngày , có đi học trung tâm sau đó e bận ko học nữa , lâu rồi</t>
  </si>
  <si>
    <t>38 tuổi, HN, Thanh Hóa , 10 người , 7pm, kĩ sư cho Vinfast, làm 5 6 năm rồi xe điện, có 3 người nước ngoài người Ấn Độ, nói bình thường, trong công việc rất dễ , 4 năm, muốn cải thiện phát âm tốt hơn, trôi chảy hơn, hay bị dịch từ tiếng việt sang tiếng anh, trình độ A2, thong thả , tự học , tự học ko lên đc, 10 phút, trước khi đi ngủ, 10 rưỡi</t>
  </si>
  <si>
    <t>HCM , quận 2, kĩ sư điện , design hệ thống điện , 27 years old , trình độ A1,7r 8h 8pm , xưng e, e làm trong công trường thiết kế thi công, có đơn vị thi công nước ngoài, có manager nước ngoài, thi thoảng mới có, giao tiếp nâng cao, muốn học dùng cho cv hiện tại, các dự án sau nước ngoài , chưa có kế hoạch rõ ràng, trong năm nay đạt đc nền tảng, ko ảnh hưởng , chưa đi học ở đâu, ít nhất 30 phút , 1 tiêng/ ngày , ko có time đi học, đg bàn giao nhà nên bận</t>
  </si>
  <si>
    <t>trình độ đầu A1, Đồng Nai, sale thùng cát công , 26 years, staff, cv dùng tiếng anh về ngành giấy e biết, chủ yếu chat, có nói chuyện về giá và giấy tiừ e biết thì nói, cơ bản, 2 tháng, ko ảnh hưởng , 1 phần dùng cho cv, mình muốn nvc với sếp, sếp người Hàn Nhật, cả Mỹ , 30 phút, hiện tại ko đi học tự học, học xong bên quên, tối có làm thêm buôn bán thêm, muốn làm sale là chính, có tiếng anh giao tiếp thì trao đổi cv dễ hơn thì đưa ra ý kiến tốt hơn</t>
  </si>
  <si>
    <t>13/6 knm1</t>
  </si>
  <si>
    <t>trình độ A1, 48 tuổi , biên tập viên, làm ở báo điện tử làm linhv vực tài chính kinh tế, học tiếng anh biết thêm vì nghề cần tìm hiểu thêm thông tin, có traod dổi với đối tác nước ngoài, bây h ít sắp tới n có tiếng anh traod dổi nhiều hơn, hiện tại ko đi học ở đâu, mức nâng cao, 1 tháng 1,5 tháng, chị đg rất chịu khó học, chị lớn tuổi ko có thời gian, the coahc 1 tiêng/ ngày</t>
  </si>
  <si>
    <t>đg làm lên kế hoạch sản xuấtm , 40 years old 13 năm làm tại đây rồi , supervisor, 4:30, trình độ đầu A2, tự học , ko đi học ở đâu, ko biết cách phát âm, 5 cuộc họp bằng tiếng anh với các sếp trong lúc trao đổi, mình muốn chuyên nghiệp hơn, , 15 phút/ ngày</t>
  </si>
  <si>
    <t>MInh, trình độ A1, Hải Phòng, Thủy Nguyên, , trader, , muốn họcd ùng cho công việc, 30 phút, đầu tư coin , tập giảm cân khách hàng ở Mỹ , hiện tại chủ yếu là nghe thôi có người chuyên nói, muốn lên B1, 1 năm, ko ảnh hưởng gì, học trên Xuân Thủy học từ 2020, trc đại học , 98, trc học CNTT , xưng e, hiện tại ko đi học , ko khó khăn 30 phút - 1 tiếng, tối đa, tập trung làm giảm cân</t>
  </si>
  <si>
    <t>36 tuổi , HCM, quê ở Trà Vinh, đg lái taxi cho cty , 5pm, trình độ A1, đi 30 nước , trc đi Tàu nên đi khá nhiều, cv hiện tại cũng ko cần, mục tiêu muốn học cho công việc mới , làm hơn 10 năm , muốn gần gia đình , học ổn thì quay lại , lương ít hơn, bắt buộc quay lại , ko đc quốc tế đi VN , mức nâng cao, , 6 tháng , ko ảnh hưởng gì , trc có đi học trong trường thôi, có học trung tâm, 15 năm rồi , hiện tại chỉ học APP, phát âm khó, ko nhớ được, 15 -30 phút/ tối thiểu , tối da 1 tiếng</t>
  </si>
  <si>
    <t>```json
{
  "Occupational Group": "Other",
  "Position": "Senior (&gt;5 years)",
  "Learning Purpose Group": "Study for the future (English is not used often in the job and only slows down progress slightly)"
}
```</t>
  </si>
  <si>
    <t>, trình A1, 25 years old , đg làm sale logistic làm dịch vụ là chính , kách chủ yếu người VN, có phòng khách hàng quốc tế quê Đắc Lắc,HCM, 5pm, sau đó làm thêm , muốn học để giao tiếp thông thường phát triển bản thân, học để biết thêm , chủ yếu qua email, giao tiếp linh hoạt, 6 tháng, ko ảnh hưởng gì, hiện tạic hưa đi học qua trung tâm, chủ yêu tự học nheieuf hơn , học các lớp sắp xếp thời gian n e vẫn , chi phí mấy trung lớn nó cao, em chưa tìm hiểu n thấy 7 tới 10 triệu nó hơi cáo so với khả năng của e, hiện tại 30 phút 1 tiếng, tối thieur, tối đa hơn</t>
  </si>
  <si>
    <t>4/6 knm1</t>
  </si>
  <si>
    <t>27 tuổi , giáo viên tiếng anh , Bình Thuận , 7:30, trình độ A1 , có dạy giao tiếp nhưng ít, dạy cấp 1, hiện tại đg nghỉ dạy, vẫn muốn dạy cấp 1, giao tiếp nâng cao. 1 tháng nữa đạt đc, ko ảnh hưởng gì , chưa đi học ở đâu 1 tiếng / ngày , ko biết tạo câu</t>
  </si>
  <si>
    <t>trình độ A1,0777444464 36 tuổi , đg làm kĩ sư điện, staff, sếp người Đài Loan hay trao đổi, hơi bất tiện , giao tiếp cơ bản, càng sớm càng tốt, 6 tháng , chưa đi học ở đâu, bận đi chơi thể thao, ko đam mê gì , đợt này khó nên học, 30 phút/ ngày , ko ảnh hưửng gì, đg làm phần mềm cho công ty , 11h tối , dgd cải thiện</t>
  </si>
  <si>
    <t>47 tuổi , đg làm cho công ty Nhật , QC quản lí chất lượng sanẻ xuất camera, quản lí, 20 người , Bình Dương, quê ở HCM , 5pm, trình độ A1, trao đổi nội bộ dùng tiếng Nhật, trao đổi khách , trung bình 3 lần 1 tuần, khi trao đổi qua email , họp nội bộ cty qua zalo , 1 tuần cũng 1 2 lần, tự nói là chính , trao đổi khách hàng , mức nâng cao, 3 tới 6 tháng, , có chứng chỉ toeic có thêm tiền phụ cấp, dgd học lớp tiếng anh ở cty chủ yếu là giao tiếp cuối khóa thi ielts, tháng này là 6 tháng , học có tiến bộ , trung tâm tổ chức cho thi , ảnh hưởng tâm lí chứ ko ảnh hưởng cv, hiện tại học 1 tuần 2 buổi, mỗi buoor 2 tiếng , luyện tập với đồng nghiệp là chính 12 bạn , trung bình 1 tiếng ngày , tối thiểu 1 h, tối đa 2 tiếng</t>
  </si>
  <si>
    <t>32 tuổi , 5h30, đg làm FPT, làm văn phòng giấy tờ sinh viên, đã đi 3 nước châu Á, trình độ giữa A1, học để phát triển bản thân hoặc đii du lịch , học hơn 10 năm rồi, hiện tại lâu lắm ko học gì , 1 tiêng/ ngày , hiện tại tự học , ko biết ghép câu, nâng cao, 1 năm</t>
  </si>
  <si>
    <t>HCM muốn sang định cư bên Mỹ, chờ đc phỏng vẫn, có người thân bên đó, cả gia đình sang, có công ty , dải A1, cần nói mỗi ngày , 3 tháng , ko đi học ở đâu, 45 phút tối đa , chị làm việc bên nước ngoài chị vẫn làm nước ngoài , nghe hiểu được n nói ko nói đc, sắp sửa bận nhiều hơn, chờ lịch phòng vân chắc tầm tháng 6</t>
  </si>
  <si>
    <t>trô số kết nối zalo Nguyenxuanky, quê Hưng Yên làm ở Hải Dương45 tuổi, QC, staff, 5pm, cv hiện tại ít dùng, học để biets thêm là chính, mức số 2, 3 tháng mức nâng cao, chả sao cả, trc học đại học, tự học, ko có động lực, thời gian, 20 phút tối thiểu , đi chơi cầu lông,</t>
  </si>
  <si>
    <t>, 97 trình độ đầu A2 Thức, dev , HN , quê Ninh Bình , staff, FE, 6pm , 30 phút / ngày , muốn học để thăng chức, trao đổi với khách hàng US, UK, chỉ chat thôi, họp báo cáo thì ko ngeh đc hết, có vấn đề mới họp , daily meeting , muốn cải thiện từ từ , ko đặt thời gian, có vấn hơn, thực sự cần thiết, trc cty có thuê giáo viên về dạy, gần Tết, học xong rồi, anh thây svẫn thế , người Anh, tuần học 2 buổi mỗi buổi 2 tiếng, có giáo trình chủ đề 10 15 người ,</t>
  </si>
  <si>
    <t>đg làm kĩ thuật phòng thí nghiệm về thực phẩm, kiemr nghêịm vi sinh, 27 tuổi , 5pm, , 1 tiêng, xưng e, muốn chuyển việc , càng sớm càng tốt, hiện tại e đg làm cty nước ngoài , trình độ A1, mức nâng cao, 3 tháng 6 ,</t>
  </si>
  <si>
    <t>MSB banker, 27 tuổi, Nam Định , đg sống ở HN, muốn cải thiện hỗ trợ công việc , dev, FE, cv ko dùng tiếng anh, học để biết thêm, muốn làm job bên ngoài , gần 2 năm , lúc có lúc ko, mức nâng cao, 6 tháng, có ảnh hưởng 1 chút, e muốn nhảy việc , trc đi ôn toeic, từ thời đại học, tự học bị lười, nản, 2 tiếng tối đa, 30 phút, tự hcọ code, bây h ít rồi</t>
  </si>
  <si>
    <t>cuối A1 0353562654, 25 tuổi HCM, Tiền Giang province, staff, drafter designer, 5:30 pm, công ty VN, khách hàng chủ yếu US UK, mục tiêu học chuyển việc, khoảng tháng 7 tháng 8 năm nay, tháng 7 cty du lịch, chưa đặt mục thời gian, trc e có học ở cty, học ielts, hết học, sắp tới học khóa giao tiếp cty 3 năm , cty tài trợ, dưới 1 tiếng/ ngày, đg học lớp công ty</t>
  </si>
  <si>
    <t>đg bận ko tiện nghe máy A1, đg làm dev, leader 4 members, 5h30, làm backend, chỉ làm sản phẩm cho VN, muốn hoc phát triển bản thân, tự học , mức nâng cao, trong năm nay, ko ảnh hưởng gì , 1 ngày 1 tiêng, tối thiểu</t>
  </si>
  <si>
    <t>tám, 28 tuổi , trình độ A1, kĩ sư kĩ thuật bên sản xuất , 5pm , ko dùng tiếng anh nhiều trong công việc , quê Nình Bình chuyên vào Lâm Đồng, HCM , học để phát triển bản thân, cũng muốn đổi cv, 1, 2 tháng nữa , mức nâng cao, sắp tới cố gắng 2, 3 tháng tới, có học n mà thời gian ko theo ý mình , 6 thânngs trc học 1 khóa chủ yếu học viết 1 tiếng 2 tiếng tối đa</t>
  </si>
  <si>
    <t>đg lái xe văn phòng , cv ko cần, mục tiêu học cho biết, muốn thi toeic , cơ quan yêu cầu, chưa học ở đâu, 20 phút, dạo này bận, giao tiếp cơ bản, càng nahnh càng tốt, ko ảnh hưởng gì . quan trọng thi toeic tháng 8 thi, dgd học để đi thi 2 tháng, chưa tiến bộ lắm, ko có từ vựng</t>
  </si>
  <si>
    <t>A1 32 tuổi , HCM, quê Lâm Đồng, dgd làm freelancer dgd kinh doanh thời trang, thực phẩm chức năng , ko dùng tiếng anh, học để đi du lịch, ngeh tin tức nước ngoài, bạn hay khách hàng , giao tiếp nâng cao, 3 tháng, ko ảnh hưởng , hơi thất vọng, trc chưa tìm phương phap, h lại hứng thú, 1 tiếng tối đa, 30 phút, chỉ học The Coach, tự học, học app xong xem phim nghe dễ hiểu hơn, phần nói hơi yếu</t>
  </si>
  <si>
    <t>39 tuổi đg làm cho trung tâm vacxin, Long Biên distric, Hưng Yên, A1, 5pm , thích đi du lịch n đi chủ yếu trong nước, cv thi thoảng dùng tiếng anh thi thoảng có khách nước ngoài, chị muốn học thêm sau này tiếp xúc nhiều hơn thì mình có chuẩn bị trước cho tương lại dạy cho con, chị cũng đg học thêm văn băng 2 mới học đc mấy tháng , học online, ko giới hạn buổi, mình cần làm bài tập bài thi online, hôm nào đi thi trực tiếp, học qua phần mềm cũng 4 kĩ năng thiên về dịch thuật, n ko có người giao tiếp nhiều , muốn nâng cao, 3 tháng , ko ảnh hưởng gì, 15 20 phút học app thời gian tối đa, dạo này chị cũng bận, vừa làm vừa học tối dạy con học xong mình mới ra mình học</t>
  </si>
  <si>
    <t>hardware, quản li , 10 người , 6pm , Tây Hồ HN, giữa A1, thi thoảng đi công tác Mỹ , có phiên dịch , anh muốn chuyên nghiệp , thi thoảng nghe điện thoại , dùng cho công việc , muốn lên mức nâng cao, , 2 tháng , ko được thì học tiếp, anh chỉ tăng lương người người khác, dạo này học tiếng anh ở trung tâm, nửa tháng, tuần học 4 buổi , 120 buổi mới học đc 6 buổi , học cùng với mấy người học , chư athay đổi , đến trung tâm , chuyển giao tiếp, 1,5 tiếng, có giao tiếp chủ đề đặt vé máy , toàn nói theo mẫu câu theo sách</t>
  </si>
  <si>
    <t>đg là kĩ sư kĩ thuật phần cứng, 6pm, 29 tuổi , trình độ A2, muốn hcọ trao đổi với đối tác Án độ, Trung Quốc , 1 tuần chắc cũng 4 5 lần, đa số qua email, cũng có những buổi họp , tự nói , ko hiểu thì hỏi lại bằng chat, chủ yếu nói từ chuyên ngành , nếu tiếng anh tốt thì thăng tiến cho cv, 6 tháng, koa nhr hưởng gì, lâu dài ảnh hướng xíu, trc đây ko đi học ở đâu, hiện tại ko đi học, thấy tự học, hộit thoại trong app hỏi về 1 vấn đề quá nheieuf, chưa phát triển đúng ý mình Ai chưa thông minh lắm, 30 phút tối thiểu, tiếng 2 tiếng, tối có học thêm kháo về công việc, học online 1 tuần 3 buổi tùy sắp xếp thời gian</t>
  </si>
  <si>
    <t>con lớp 6 học Bắc Từ Liêm, đi học thêm, tên Quân, trường Tây Tuwuj, trình độ A1 5pm, học mỗi ngày 15 phút,</t>
  </si>
  <si>
    <t>33 tuổi, đg làm bác sĩ, Yên Bái , trình độ đầu A1, quê ở Bạch Mai , muốn học tiếng anh con gái, trc ko nghĩ phải học nhiều, mức linh hoạt , dạo này đg bận, sắp tới trưởng khoa bận , chưa đi học ở đâu, 2 tiếng , thời gian tối thiểu</t>
  </si>
  <si>
    <t>49 tuổi, đg làm kết toán cho công ty bảo hiểm, quản lí , HN, 5:30, 20 years , thích hc đi di lịch , thương đi theo tua, 6 tháng , ko ảnh hưởng gì chỉ học trên app , học đc 2 tiếng , chị rất vui app này hay lắm , chị học mấy app kai sắp hết hạn , con đi làm , cuối A2</t>
  </si>
  <si>
    <t>37 tuổi , HN, Hoàn Kiếm, đg làm thợ chụp ảnh cưới, chụpa nrh event, cũng có nhiêu khách nước ngoài , làm đc 8 năm rồi , hiện tại tự nói thôi họ nói nhanh nên ko bắt kịp, A2, cuối năm nay muốn nói đc 60 70%, chưa bao giờ đi học ở đâu, ko ảnh hưởng gì, 50 phút mỗi ngày</t>
  </si>
  <si>
    <t>trình độ A1, quản lí sale, xiaomi, 60 PG, 5 retal supervisor, 6pm , ko OT, phục vu cho côgn việc , Thái Nguyên, anh trao đổi với TQ, nói đc cả tiếng việt , cả tiếng anh tiếng trung, , liên quan sếp to hơn hay nói tiếng anh và tiếng trung , học phục vụ cho cv, muốn nói được , nếu nói đc tiếng anh thì a có thể hiểu hơn các sếp bên a, đồng nghiệp phiên diện, lấy lại gốc , 1 tiếng/ ngày tối thiểu , học hay quên3 tháng, anh rất bận , anh ko đi học ở đâu, ko mang lại hiệu quả lắm, a thấy lớp học tiếng trung ko đâu vào đâu a học online</t>
  </si>
  <si>
    <t>trình độ đầu A1, 42 tuổi , chị bán online baker, quận Bình Thạnh HCM, quê Hải Phòng, muốn học đi tập yoga với giáo viên nước ngoài , chị nghe kém lắm, ngày nào cũng đi tập, chị tập ở trung tâm, giao tiếp để biết thêm , muốn nâng cao, 6 tháng 1 năm , ko ảnh hưởng gì, hiện tại ko đi học ở đâu, chị chỉ học app bên e thôi, 30 phút , muốn học mẫu câu cơ bản, tối đa, làm việc</t>
  </si>
  <si>
    <t>đg bận khám bệnh, Thach sn 96 đg làm bác sĩ, 28 tuổi, doctor, HCM, Đắc Lắc, 8pm , 1 tiếng/ ngày , cv có hội thảo , ko thường xuyên tham gia , tương lai, học để phát triển bản thân, A1, giao tiếp mức nâng cao, 1 năm , có học phát âm, toeic cách đây năm, bây h tự học, ít nhất 1 tiếng/ ngày, làm tai mũi họng, có phòng khám ở nhà.</t>
  </si>
  <si>
    <t>30 tuổi , manager sale, 10 người , 6pm, đi 3 nước HK, Úc,INdo, dgd công ty Nhật, làm website tuyển dụng online , thi thoảng có khách hàng nước ngoài, chủ yếu traod dõi với sếp n ko quá nhiều , dùng cho cv, cuối A1, 6 tháng, mức nâng cao, ko ảnh hưởng gì, cũng muốn tìm cv mới, hienj tại ko đi học ở đâu 30 phút/ ngày, hỏi về khóa học</t>
  </si>
  <si>
    <t>28 tuổi, Đồng Nai , dglàm cho gia đình, xưng e, đg buốn bán đồ ăn tạp hóa, muốn học để biết thêm, trước ko có thời gian giờ muốn quay lại học tiếng anh và tiếng trung , dgd học tiếng trung ở trung tâm 1 tuần học 4 buổi, mỗi buổi 1 tiếng, ngữ pháp , muốn giao tiếp nâng cao, 5.5 ielts, từ từ cũng đc, 30 phút tối đa, bán hàng cho người Trung Quốc</t>
  </si>
  <si>
    <t>36 tuổi HCM, đg làm quản lí, 10 người , giờ giấc linh hoạt , 15 phút buổi tối 9h 10h , cv hay kết thúc muộn, thiết kế nội thất, cv kod ùng tiếng anh, anh rể người nước ngoài, ko hay nc, học để biết thêm, trình A1, mức nâng cao, 1 năm , xưa đi học nhiều , bỏ hơn 10 năm , hay đi mấy nước ĐNA</t>
  </si>
  <si>
    <t>muốn học để thi ilets, tháng 8 tốt nghiệp, tháng 5 cần phải thi , có thể rời tới cuối năm hiện tại , quê Đồng Tháp, thi thử 6.0 , thời gian học trung tâm 1 năm biết hiuướng dẫn , 1 năm 3 mấy triệu , gia đình chi trả, hiện tại chỉ học ko đi làm thêm</t>
  </si>
  <si>
    <t>FE, đg nghỉ việc , 28 tuổi, HN, mơi nghỉ việc , làm cho bên Việt Nam, cv cũ có dùng tiếng anh, mục tiêu chính học dùng cho công việc , quê Thái Bình , cuối A1 , 3 tháng , đg tham gia pv nước ngoài, đánh giá mức B1, B2 , 6 tháng , ko ảnh hưởng gì , chưa đi hc ở đâu, tự học ko gặp khó khăn, 15 phút tối thiểu , đg ưu tiên học công nghệ mới, hiện tại tối đi làm thêm</t>
  </si>
  <si>
    <t>đg bận gọi lại sau, 43 tuổi , , đg làm cho công ty xuất nhập khẩu cty Nhật , , assitant , 5:15 pm , trình độ A1, hay đi du lịch 1 năm 4-5 lần , sếp người Nhật, thi thoảng trao đổi , có người hỗ trợ , dành cho công việc , cv khó khăn có thể chuyển việc , mình có thể thay thế ai đó thăng chức , nâng cao, 3 tháng 6 tháng ko ảnh hưởng gì, trc đây học nhiều, 5 7 năm rồi, bây h tự học , 30 phút / ngày tối thiểu,</t>
  </si>
  <si>
    <t>23 years old, hCM, mechanical engineer, kĩ sư cơ khí , làm cty đc 1 năm , 5pm cty xa 6h về tới nhà , trao đổi với đối tác người từ châuÂU, thường 1 lần / tuần , cuối A1, 1, 2 tháng nữa , ko ảnh hưởng gì , có học trung tâm Việt Mỹ hồi cấp 3, hiện tại tự học, phản xạ chậm , tối thiểu 30 phút / ngày , tại e thấy ko hiệu quả , hiện tại ko học thêm gì</t>
  </si>
  <si>
    <t>HCM, trình độ A1 , đg làm chăm sóc khách hàng dịch vụ viettel, Bình Phước, cv ko dùng tiếng anh, e muốn đôi việc, có tiếng anh mới đổi , giao tiếp cơ bản , 3 tháng , ko ảnh hưởng , dgd học ở ngoài 3 buổi / tuần, nửa năm, học giao tiếp , tiến bộ ít , học theo tháng , 1 triệu 7 , 30 phút/ ngày ,</t>
  </si>
  <si>
    <t>đầu A2 đi học 18 km , sinh viên năm 2, kinh tế quốc dân kinh doanh quốc tế, đi học ielts,đg học hè ở trường , mục tiêu học tự tin hơn, 2 tháng , hiện tại ko đi học ở đâu, 1 tiếng học, hiện tại ko đi làm thêm ở đâu, tự mua app, e lấy tiền học bổng mua, học ielts cách đây 3 tháng trc , luyện viết nhiều, 30 triệu , 12 tháng, ở HN, Hoài Đức</t>
  </si>
  <si>
    <t>HCM trình độ A0, Đồng Nai , 29 years old, mình muốn học tiếng anh để đi thiền, chuẩn bị đi thiền Ấn Độ , 1 tháng liền , ko gặp khó khăn, có phiên dịch , thường xuyên đi du lịch đi 6,7 lần/ năm , có học phổ thôgn , đại học , giao tiếp mức nâng cao, 2 tháng , 1 tiếng/ ngày, tối thiệu, hiện tại đi học ở đâu, hiện tại dgd kinh doanh spa</t>
  </si>
  <si>
    <t>trình độ A0 , HCM, đg làm bán sổ xố, cv ko dùng tiếng anh, muốn đi nước ngoài chơi , xưa lắm rồi chưa học , giao tiếp cơ bản, con sắp đi canada, muosn sang chơi, 20 phút , anh có chăm hay ko thôi, bây h mới thích, chạy marathon</t>
  </si>
  <si>
    <t>29 tuổi ,làm kĩ sư điện , Hf Tĩnh , staff, làm việc theo ca,muốn học để chuyển việc , tháng 9 ừa rồi test cty nước ngaoì có hơi kém , trình ssộ cuối A1, đầy A2,nhanh cải thiện đc , thời gian rảnh nhiều, 1 tiếng/ ngày , e thử học app xem thế nào, trc đi học trung tâm thơi fgian đh sau đó h tự học, đg apply lại bên cũ xem có đc gọi ko</t>
  </si>
  <si>
    <t>trình độ A1, 27 years old, NÌnh Bình, BE, 5pm, đg làm cho công ty Việt Nam, làm gần 1 năm, xưng e, làm công an, làm remote, dự án nước ngoài n ko trao đổi nhiều, tìm công việc, có tiếng anh mới chuyển, giao tiếp nâng cao, 1 tới 2 năm, e cảm nhận e yếu , thời gian học app 30 phút/ ngày, ngoài ra học từ vựng , hiện tại ko đi học ở đâu, hiện tại ko gặp vấn đề gì, ko tiến lên</t>
  </si>
  <si>
    <t>0914555247 35 tuổi , HN city , đg làm cho công ty , đg làm quản lí sale, , 530 pm, trình độ đầu A2, thương mai dịch vụ bán mới thiết bị côgn trình bảo hành, tần suất ít, tháng 1 2 lần tháng có tháng ko, đối tác Hàn quốc , trung quốc, phát triển bản thân, sau 1 2 3 tháng, ko ảnh hưởng gì, hiện tại , tự học , 30 phút-40</t>
  </si>
  <si>
    <t>31 tuổi , Nghệ An provice, thủy thủ , trình độ A1, đi tàu có dùng tiếng anh, anh trao đổi thường xuyên n các thông tin chueyen ngành , khó khăn nhiêu flúc mình nói người ta ko hiểu, tùy thời gian kí hợp động đc nghỉ 6 tới 10 tháng hiện tại nghỉ 3 tháng rồi nghỉ ko lương khi nào muốn đi thì đi lại , A1, mức nâng cao, 3 tháng anh đi lại , cải thiện đc bao lâu thì cải thiện , trc có học 1 số nới rồi, 1 tiếng/ ngày , có tiếng anh đc tăng lương, thăng chức cần có tiếng anh, đi tàu ko có mạng</t>
  </si>
  <si>
    <t>đg làm xuất nhập khẩu , kế toán, 6pm, công ty thưương mại chuyên nhập khẩu châu âu và trung quốc, đối tác nhiều nước ngoài, cv chủ yếu trao đổi với đối tác qua tín nhắn , cuối A1, 3 tháng muốn đạt đc ko, chị có đi học trung tâm, gần đây có đi học 1 chỗ 6 tháng cũng gọi học về giao tiếp 1 lớp 10 người , hơn 10 triệu , học chỉ học lí thuyết, chị muốn đổi pp học The Coach, đg đọc thân, 30 phút tới 1 tiếng/ ngày, sn 96</t>
  </si>
  <si>
    <t>trình độ A1, Ngầu , Trà Vinh , đg làm thẩm định cho côgn ty tài chính, quản lí 3 người , 5pm, thi thoảng trao đổi với đối tác rất ít , học để biết thêm, thi thoảng đi công tác gặp người nước ngoài , giao tiếp nâng cao, vài tháng nữa , hiện tại ko đi học, học từ hồi đại học , 15 phút tối thiểu, tối đa 30 phút, sau bận con cái</t>
  </si>
  <si>
    <t>sinh viên năm 2 , địa học quốc gia TPHCM , losgictic và quản lí chuỗi cung ứng, hiện tại có làm thêm quán cà phê, dạy thêm tiếng anh online, làm thêm lâu rồi , học để phát triển bản thân, học để lấy bằng B2, mức giaotiếp nâng cao, , trình độ cuối A1, 3 tháng, ko ảnh hưởng, lâu rồi ko đi học, tự học thôi, 30 phút mỗi ngày tối thiểu</t>
  </si>
  <si>
    <t>24 tuổi , freelancer, hà Nội, BA Đình , sắp thi ielts, có đi học trung tâm ,mức nâng cao , học thi ielts, đi Anh, 2 tiếng/ ngày, 4 buổi / tuần , vẫn còn học nếu thi xong, 11 năm ngoái, 2 mấy triệu , 3 kĩ năng ok, nói thì trung tâm cho học hơi ít</t>
  </si>
  <si>
    <t>26 tuổi đg làm sale xuất nhập khẩu nội thất, ...... đg làm việc HCM, quê Quy Nhơn, 5:30, sếp người nước Trung Quốc , trao đổi với khách hàng UK, nhiều khi ko nghe đc nói hơi nhanh, tốc độ phản xạ hơi chậm , tự nói, mục tiêu học dùng cho công việc là chính, cuối A1,1 tháng, càng nhanh càng tốt, tối nào cũng học app, trc e học trung tâm simple English 6 tháng, học từ tháng 12 2023, có tiến bộ , do e ko có thời gian, hiện tại ko đi học tự học , khó phát âm, 2 tiếng, 8h 10 tiêng, tối thiểu 1,5 , 6h đi học , học tới 8h30 , làm đêm sale kh nước ngoài, tiếng anh mà tốt thì e bán nhiều hàng hoa hồng càng cao, mới làm đc 2 tháng hết thử việc</t>
  </si>
  <si>
    <t>trình độ A1 48 tuổi , đg dạy đại học quản trị kinh doanh, dạy ở Sài Gòn, anh có người nhà làm đàu khí, cần đọc tài liệu bằng tiếng anh, làm giảng viên , giao tiếp với sinh viên, anh học chỉ để biết thêm, giảng viên phải có tiếng anh, mức cơ bản , khoảng 3 tháng , ko ảnh hưởng gì , học đại học tiếng Nga, học toán tiếng Nga hiện tại tự học , 30 phút tối đa, tối ve chuẩn bị tài liệu</t>
  </si>
  <si>
    <t>6/6 knm1</t>
  </si>
  <si>
    <t>đg sống ở Sài Gòn , đg làm cảng sài gòn , 44 tuổi 200 người , 5pm, ddg làm giám đốc, trình độ A1, giám đốc về kĩ thuật , hiện tại học để biết thêm, thời gian gần đây tiếp xúc đối tác nước ngoài , có phiên dịch riêng nhiều lúc vấn đề chuyên môn hơi bất tiện, học dùng cho công việc là chính, 2 tháng nữa, ko ảnh hưởng gì, lâu ko đi học , trc đk offline bỏ nhiều quá, anh lại học app xong bỏ , hiện tại chỉ tự hoc, ko thấy vấn đê gì, 20 phút tối thiểu theo hứng thú, thường học chiều tối , ăn uống xong mới học, Minhsang0989600975</t>
  </si>
  <si>
    <t>Sang technical funiture Bình Phước, dgd làm việc Bình Dương, 5pm, hỏi rất kĩ test trình độ làm gì, muốn học chuyển việc tiếp xúc khách hàng, chủ yêu hiện tại chỉ đọc, 1 năm nữa , khi tiếng anh ok mơi chuyển, cuối A1, giao tiếp cơ bản , ko đặt mục tiêu, 10 phút tối đa, anh đi làm về mệt ko có time, có đi làm thêm trung tâm , hiện tại ko đi học ở đâu tự học</t>
  </si>
  <si>
    <t>, cuối A1 29 tuổi, dgd làm ngân hàng , staff, 2 years, ACB, 5pm, 20 phút tôtí thiểu, tối đa 1 tiếng, muốn học tiếng anh biết thêm, trước chỉ học từ vựng, muốn học tiếng anh, khi nào cần thì có luôn, có đi cam puchia , myanma, muốn học lên mức nâng cao, 2 3 tháng, ko ảnh hưởng gì, hiện tại tự học , tối đi tập thể dục , ăn uống. phản xạ châm</t>
  </si>
  <si>
    <t>35 tuổi , Huế , dgd làm cho công ty du lịch, phục vụ hồ bơi , cv làm theo ca, đg làm cho resort lăng Cô , làm đc 3 năm, học dùng công việc, khách 80 % kghách nước ngoài, tiếng anh cv thì giao tiếp ok mà chủ động hơn thì ko tự tin, làm tốt sẽ đc thăng chức, chủ yếu tự học, ở quê ko có trung tâm, hiện tại tự học , 2 tiêng. ngày tối đa, duy trì hằng ngày, ko biết cách dùng app nhưu thế nào, A1, giao tiếp cơ bản, 6 tháng, ảnh hưởng chút, ko thăng chức</t>
  </si>
  <si>
    <t>giáo viên dạy Văn, cấp 2, 47 tuổi , Bắc Giang , dạy lớp 6 7, muốn học trao đổi với 2 đứa chau ở Đức, thi thoảng có đi nước ngoài đi mấy nước châu Âu, đi du lịch , trình độ cuối A1, chi cứ học thôi chị ko còn trẻ nữa , trc đo có đi học thêm trg đinh tiên hoàng lâu rồi, 15 phút/ ngày, do lười , 1 tiếng 2 tiếng, ko có môi trường giao tiếp</t>
  </si>
  <si>
    <t>24 tuổi , Chua Bộc, Hn , Nam Định , 9h làm - 7pm , dg làm dev, FE, cuối A1 , làm cho Nhật , 1 số khách nói tiếng anh, thường là PM, thường bọn e nhắn tin, , 3 tháng , koa nhr hưởng n tương lại muốn làm gì cũng khó , trc e có đi học 1 vài trung tâm,học qua app elsa, học trung tâm vài năm trước, e học thi toieic, đh công nghệ, hiện tại tự học , ko dánh gia có hiểu e hay ko , cư học theo APP, 30 phút, tối thiểu , 1 tói 2 tiếng,</t>
  </si>
  <si>
    <t>30 tuổi , Thuận An, Bình Dương, xử lí chất thải , trình độ A1, 5pm, muốn học giao tiếp với bạn nước Pháp n họ nói tiếng anh, thi thoảng , học biết thêm , mức nâng cao, 6 tháng , trc có học trung tâm bỏ dở, đặc thfù côgn việc hcuyển côgn tác , cách đây năm, ko đi học ở đâu, tối làm thêm, lười , sắp xếp đc 45 phút 
 4/6 knm1</t>
  </si>
  <si>
    <t>số vợ học 0906747258 , 29 tuổi kiến trúc sư, staff, 5pm , 30 phút tối đa thường học buổi tối khuya , cv hiện tại ko dùng , học để biết thêm , học online với giao viên, cách đây 1 2 tháng, do trc có nhiều time dạo gần đây bận nên ko học tiếp, ko tiến bộ mấy, có môi trường thôi, học về giao tiếp , khoảng 2 tháng, ko ảnh hưởng gì</t>
  </si>
  <si>
    <t>37 tuổi , kĩ sư, quản lí, 10 người , trình độ A1, 6pm, cty hàn Quốc, học tiếng anh thăng chức, cty yêu cầu, học thi opik, giao tiếp nâng cao, 6 tháng, ko ảnh hưởng gì , tự học , 1 tiếng , ko quá áp lực muốn có duy trì samsung</t>
  </si>
  <si>
    <t>33 tuổi , đg làm traning sale những người quản lí làm cho 1 công ty tài chính , HCM , 5pm , trình độ giữa A2 , muốn học chuyển việc đầu năm sau, có tiếng anh tốt thì mới chuyển , chị có học với giáo viên philipines, mới kết thúc, tại vì đợt này chị mới dừng, chị thấy luyện đc phản xạ chưa cả thiện nhiều , 15 20 phút tối thiểu</t>
  </si>
  <si>
    <t>mua cho con học n bảo bố học 41 tuổi, đg làm cho công ty công nghê, senior manager , HCM, BÌnh Phước, 100 người , trình độ cuối A1, 6pm, 30 phút, fullstack ngày xưa, 18 năm rồi, chủ yêu Nhật, chủ yếu dùng mail, bình thường , trc mắt là Nhật , đNA, ko có mục tiêu thôi , học lớp 4, đg thuê cho cô nước ngoài dạy online, 30 phút, là nhiều , 2 bé</t>
  </si>
  <si>
    <t>0855354668 HN, xưng e , Lào Cai , kĩ sư sản xuất , mới nhân viên thử việc mới làm đc 5 ngày 5 15 pm , 30 phút tôi đa , mục tiêu yêu câu có tiếng anh giao tiếp, giao tiếp cơ bản , sếp là người Nhật , sinh năm 97 xưng e, muốn lên nâng cao, ko vội 3 tháng , koa nrh hưởng gì , chưa đi học ở đâu, tự học thì rất khó jkko biết nói đúng nói sai, lấy vợ rồi 9h tối bắt đầu học</t>
  </si>
  <si>
    <t>làm editor , đg làm với bạn tự kiếm job nước ngoài , nhắn tin , A1, giao tiếp nâng cao, cang sớm 3 tháng, ko anrh hưởng gì, dùng cho cv kiếm thêm khách hàng nước ngoài, GIa Lai vào đó sống , 1 tiếng , tói thiểu, chưa đi học ở đâu, tự học , phản xạ kém nói chuyện hơi ngại</t>
  </si>
  <si>
    <t>đg làm Thanh Hóa quê Hải Phòng, đg làm QC công nghiệp năng, trao đổi với đối tác, chủ đầu tư Hàn QUôc, Anh, tuần 3/4 lần, mình làm kxi thuật chủ yếu kĩ thuật chuyen nganh, tự nói , muốn hoc dùng cho công việc, lương gấp đôi gấp 3, h mình bắt đầu tiếp xúc nhiều mới học, giao tiếp nâng cao, vừa đk 1 năm cách đây 1 tháng, học giao tiếp , mình học IPA 6,7 buổi rồi, học online , 1 tuần 2 buổi , 30 triệu hay về muộn 15 phút/ ngày 
 7/6 knm1</t>
  </si>
  <si>
    <t>đg làm phim 3 năm HCM, trình độ đầu A1, phim Lật Mặt , mục tiêu giao tiếp với sếp người Hàn Quốc thời gian đầu nhiều bây h ít, giao tiếp mức nâng cao, mình muốn đi gặp đối tác , kiếm được nhiều tiền hơn, xưa đi học 1 vài trung tâm, 1 năm trước, bây h tự học, ko đi học gì, khó diễn tả hết nội dung nhiều, từ vựng ít, ko biết sắp xếp câu, 30 phút - 1 tiếng tối thiểu, tối đa 1, 5 tiếng, 6 tháng, ko ảnh hưởng nhiều, anh học cũng nhiều mình ngại ko nói nhiều, cv bận ko học trung tâm, bây h nhiều thời gian vài 3 năm nữa , làm thêm nhà riêng chỉ ngồi máy tính</t>
  </si>
  <si>
    <t>HN, content creator, quê ở Thanh Hóa , đg làm quản lí , quản lí 5 người , 30 tuổi , sn 93, muốn học để đi du lịch lí do chính, phục vụ cho cv, đọc tài liệu , kết hợp ngữ pháp , 15 phút tối thiểu , làm cho người nước ngoài , trình độ cuối A1 , mức linh hoạt , có học nâng cao tay nghề kết thúc rồi , N3</t>
  </si>
  <si>
    <t>đã nghỉ hữu, HCM, học để đi du lịch, 1 năm 1 lần , có con bên Mỹ , đi nước khác, học nhiều chỗ rồi , cũng có nghỉ giữa chừng, time này cố gắng tập trung nhiều hơn, càng nhanh càng tốt, 30 phút, tối thiểu, hiện tại ko đi học ở đâu, phát âm yếu nghe chưa tốt, cuối A1</t>
  </si>
  <si>
    <t>trình độ đầu A1, 38 tuổi , lái xe du lịch, mục tiêu học để đi nước ngoài , châu Âu, hà Lan hoặc Đức, 2 tháng nữa là đi , chưa đi học ở đâu, làm cùng người Việt , mình muốn học để có nhiều cơ hội hơn, làm bên tàu , giao tiếp cơ bản, rảnh lúc nào thì học thôi , chỉ học đc buổi tối 1 tiếng/ ngày tối đa, đi học ko tiện thời gian cho a, Thánh Hóa</t>
  </si>
  <si>
    <t>mất gốc , Hải Dương , 31 , bạn người singapore muốn học giao tiếp với người bạn nước ngoài , 1 tháng nhắn tin hay gọi 1 lần , giao tiếp nâng cao, 6 tháng , ko ảnh hưởng gì , đi làm việc , chưa đi hcọ ở đâu, hiện tại tự học , 1,5 tiếng / ngày. tối đa</t>
  </si>
  <si>
    <t>đg bận liên hệ lại 43 tuổi, đg làm kxi sư xây dựng, Đồng Nai , nhà ở Hà Nội vào 1 năm , Hải Dương, staff, 6pm , đối tác nước ngoài , 1 2 ngày trao đổi 1 lần, đối tác Thổ Nhỉnh Kì , hơi khó nghe, ko đc hoàn toàn , thay đổi nhiều cơ hội về công việc nó tự tin hơn , cũng có thể tăng lương, giao tiếp nâng cao, 6-8 tháng , ảnh hưởng nhiều ko làm được việc , trước học nheieuf bỏ giữa chừng , gần đây nhất 5 6 năm học nhóm ở trung tâm, học cũng ko hiệu quả mấy, hiện tại ko đi học ở đâu, tối ở nhà , tự học trên The Coach, bình thường, 50 phút trung bình</t>
  </si>
  <si>
    <t>trình độ A1 đg làm nội chợ, muốn học để biết thêm, học tiêu học rồi học trường quốc tế, gia đình hay đi nước ngoài du lịch , chị thích tìm hiểu tài liệu nói hay viết bằng tiếng anh, 20 30 phút/ ngày , tối thiểu, học đc 1 time xong thấy bị chán, thích cái khác hơn, chủ đề ko hấp dẫn chủ đề lắm, muốn nâng cao, ko đặt thời gian , chị mới đặt mục tiêu làm sao cho phần thực hành này nó nhẹ nhàng vui vẻ đều đặn</t>
  </si>
  <si>
    <t>đg bận nhắn zalo A1, 30 tuổi, Quảng Nam , kinh doanh, tôn thép, muốn học để làm công việc khác , giao tiếp nâng cao, chưa ảnh hưởng gì, trong 1 năm muốn đổi việc, có dự định vào 1 cty cần tiếng anh giao tiếp, chỉ học khóa phát âm trước tết học 1,5 tháng mất khoảng 2 triệu, trc đây học quá nhiều khóa rồi , do cv đột xuất nên ko sắp xếp đc time, học trung tâm, hiện tại tự học, 20 phút, tối thiểu, 30 phút, chị có con nhỏ nên hơi bận 9h con mới ngủ lúc đó mới có time lên, con hơn 10 tháng</t>
  </si>
  <si>
    <t>Thanh Tùng0986207949 , đg làm dev 3 years, HCM , FE, 5pm , trình độ cuối A1công việc hiện tại hay làm dự án cho singapore , PM hay nói , cv chỉ chat và email, học dùng cho công việc, trong tương lại muốn chuyển việc, chuyển dự án, 3 tháng 6 , ko ảnh hưởng gì , có đi học trung tâm chủ yếu học ngữ pháp, giao tiếp ko có tương tác gia otiếp nên phần nghe nói ko có tốt, học viên hay xưng e, cách đây 6 8 tháng, họcx ong ko dùng nên quên, chi phsi tầm vài chục triệu , có cam kết , học hết khóa đó ko nghỉ, 1 buổi 1 tiếng rưỡi , trung tâm gần nhất thfi thấy tốt ngữ pháp n ko đáng kể về giao tiếp học hết 3 khóa rồi , cam kết hết rồi thì thôi e chỉ đạt khóa đầu tiên khóa sau chỉ đc 60 70 % khóa cuối 50 %, hiện tại ko đi học thêm ở đâu tối thi thoảng OT, hiện tại dành đc 30 phút tối thiểu ko thfi sau 9h là rảnh</t>
  </si>
  <si>
    <t>28 tuổi , xưng e, trình độ A1, Nam Định , làm toc phun mày, 20 phút tối thiểu, 1 tiếng ,học để giao tiếng dạy con, các cô cũng dạy 1 tuần 2 buổi , bé 3 tuổi, bạn mây tháng , giao tiếp nâng cao, hiện tại chỉ tụ học, lâu lắm rồi, tự học , ko biêt ssửa thế nào, học theo cụm cũng dễ</t>
  </si>
  <si>
    <t>"Trình độ: giữa A1
 NN: a Trung-Bình Dương-35t-pharmacist 910ys) &amp; photographer (5ys)
 Mục tiêu: gtiep cban trc (3-5th)
 K đạt được k ah
 Học TA để: sống ở Canada (xem tình hình ntn trước, đi lamf) (khoảng 4-5th nữa thì xét hồ sơ)
 Tgian học:: 10h/d
 tháng 5 năm ngoái có học, học 2-3thầy, học học 1:1, nh học ngữ pháo, đọc, nên k gtiep, 6b/tuần, 45-1h/b, có gtiep nh ít , học được 3-4th thì nghỉ, nh nh việc nên bị gác lại</t>
  </si>
  <si>
    <t>con học "Trình độ: đầu A2
 NN: Trâm Anh-10t-HN-
 Mục tiêu
 K đạt được 
 Học TA để
 Tgian học: 30m/d
 Đã đi học ở đâu chưa"</t>
  </si>
  <si>
    <t>"Trình độ: B1
 NN: c Xuân-dạy TA (4-10ys) (làm tại nhà) (9ys)
 Mục tiêu: IELTS (7.0)
 K đạt được 
 Học TA để: pvu cvc
 Tgian học: 1h/d
 K học đâu</t>
  </si>
  <si>
    <t>"Trình độ: cuối A2
 NN: c Ngoc-36t-English teacher tiểu học (15ys) ở Gia Lai, chồng làm kĩ sư
 Mục tiêu
 K đạt được 
 Học TA để: pvu cvc
 Tgian học: 30m/d
 K học đâu</t>
  </si>
  <si>
    <t>"Trình độ: cuối A2
 NN: e Phụng-svien năm 3-ĐH bách khoa HCM-chuyên ngành industrial management
 Mục tiêu: k có mục tiêu cụ thể khi nào
 K đạt được 
 Học TA để: kban, pvu cvc sau này, thi toeic 4 kĩ năng (hè này thi)
 Tgian học: 1-2h/d
 K học đâu</t>
  </si>
  <si>
    <t>"Trình độ: giữa A1
 NN: c Cỏ Trắng-50t-Bạc Liêu-Pharmacist - cty gđ (20ys)
 Mục tiêu: gtiep cban trc (6th) sau đó linh hoạt sau
 K đạt được k ah
 Học TA để: du lịch, ptrien bản thân
 Tgian học: 30m/d
 K học đâu</t>
  </si>
  <si>
    <t>"Trình độ: B1
 NN: c Nhi-HCM-25t-htai làm cskh (tư vấn bán hàng sale, mĩ phẩm, 2 năm)
 Mục tiêu: 
 K đạt được 
 Học TA để: du lịch, ptrien bản thân, kban
 Tgian học: 20m/d
 Trc học gtiep cơ bản</t>
  </si>
  <si>
    <t>"Trình độ: cuối A2
 NN: a Trí-Quảng Ngãi-26t-engineer-global com-
 Mục tiêu: k có mục tiêu
 K đạt được 
 Học TA để:; pvu cvc (gtiep nnn)
 Tgian học: 03m/d-1h/d
 Trc học toeic ở TT, 2-3 năm</t>
  </si>
  <si>
    <t>"Trình độ: B1
 NN: c Thư-31t-Đà Nẵng-ktoan-cty phần mềm (1ys)
 Mục tiêu
 K đạt được 
 Học TA để: cvc có gtiep TA
 Tgian học: 30m/d
 K hcọ đâu</t>
  </si>
  <si>
    <t>gần cuối A2
 c Hà-36t-Ninh Bình-researcher-viện khoa học gd VN
 học TA pvu cvc, 2-3 năm tới (du học)
 Thời gian: 30m/d
 K học đâu</t>
  </si>
  <si>
    <t>"Trình độ: cuối A2
 NN: a Huy-27t-Đà Lạt-finance manager-digital bank (4m)
 Mục tiêu: cứ học thôi
 K đạt được 
 Học TA để: pvu cvc (gtiep TA)
 Tgian học: 1.5-2h/d</t>
  </si>
  <si>
    <t>5480k:2 cân nhắc xem tgian này có sx được học k, thấy chi phí cao, mà học có 30p 
 "Trình độ: đầu A2
 NN: e Hân-22t-quê Bến Tre- svien năm cuối-chuyên ngành marketing
 Mục tiêu: thi ielts (đầu năm 2025)
  K đạt được: k ah
 Học TA để: thi IELTS (6.0), cơ hội sau khi ra trường
 Tgian học: 1h/đ
 Học gia sư ielts 3-4ng/lớp, kéo dài 6th, phí 400k/b</t>
  </si>
  <si>
    <t>giữa A1
 a Hưng-31t-ksư (6ys)-Bình Dương-
 Học TA: chuẩn bị cho dự án mới có thể tiếp xúc nnn nh k bắt buộc (tháng 8,9 năm nay), dạy con
 Mục tiêu: gtiep (k gấp lắm, khoảng 6th)-k ah
 Thời gian: 1h/d
 K học đâu</t>
  </si>
  <si>
    <t>```json
{
  "Occupational Group": "Design &amp; Architecture",
  "Position": "Mid-level/Specialist (&gt;3 years)",
  "Learning Purpose Group": "Study for the future (English is not used often in the job and only slows down progress slightly)."
}
```</t>
  </si>
  <si>
    <t>Trình độ: đầu B1
 c Hường-33t-Bắcc Ninh-nh sống ở HN-banker-MSB Bank- vị trí quản lý qhệ khách hàng
 học TA vì thích
 Thời gian học: 1h/d
 Học thêm văn bằng 2 ở HANU</t>
  </si>
  <si>
    <t>"Trình độ: cuối A2 (có ptrien ý, nh câu khó hơn cần linh hoạt hơn)
 NN: a Viễn-29t-Nha Trang-mechanical engineer (5ys)
 Mục tiêu: cứ học thôi
 K đạt được 
 Học TA để: meeting (3b/w) (có làm cty nước ngoài nh nói TA chuyên ngành)
 Tgian học: 
 Đã đi học ở đâu chưa"</t>
  </si>
  <si>
    <t>"Trình độgần cuối A1
 NN: c Tuyền - 28t- Bình Dương-phụ giúp gđ kinh doanh mỹ pphẩm (4-5th0
 Mục tiêu: cứ học thôi
 K đạt được 
 Học TA để: thích, ptrien bản tahan 
 Tgian học: 30m/d
 K học đâu</t>
  </si>
  <si>
    <t>"Trình độ: B1
 NN: c Lan-31t-Hải Dương-cty Nhật-vị trí purchasing staff
 Mục tiêu: 6.5 speaking IELTS
 K đạt được 
 Học TA để: chuyển việc (nên htai chuẩn bị thi IELTS) (6.5) (gv TA) trc dạy hs cấp 1,2
 Tgian học: 30m/d
  K hcọ đâu</t>
  </si>
  <si>
    <t>B1
 a Trí-HCM-svien năm 4-chuyên ngành IT (data scientist)
 học TA thi IELTS (6.0), tìm cvc
 Thời gian: 2h/d
 Trc học IELTS (1 năm trc)</t>
  </si>
  <si>
    <t>"Trình độ: gần cuối A1
 NN: c Nga-36t-HCM-freelancer (hỗ trợ cô giáo, viết content, liên quan đến giáo dục)-(5ys)
 Mục tiêu: gtiep cban (2th), sau đó linh hoạt sau
 K đạt được lộ trình đi chậm hơn
 Học TA để: du học ở phần Lan (nếu TA oke, có chứng chỉ PTE, tháng 2-3 năm sau)
 Tgian học: 2h.d 
 2 năm trc có học, học 1:1, 3b/tuần, 1h./b, , kéo dài 6th, học được 4th
 mới đki khóa học, bạn gthiệu học k mất phí, ctr học tập trung vào phát âm, 3b/w, 1h/b, 8ng/lớp</t>
  </si>
  <si>
    <t>đầu B1
 c DI- 28t- product manager
 Học TA: ptrien bản thân
 Thời gian: 30m/d</t>
  </si>
  <si>
    <t>"Trình độ: cuối A2 (1 số chỗ phát âm ch đúng)
 NN: a Tam-40t-HN-quê Nam Định-viọ trí quản lý đầu tư và phát triển-làm ở tập đoàn đầu tư (20ys)
 Mục tiêu: 
 K đạt được 
 Học TA để: pvu cvc (họp nnn)
 Tgian học: 30-45m/d
 K hcọ đâu</t>
  </si>
  <si>
    <t>trình độ: B1
 c Tiên-33t-kindergarden teacher-làm ở trg quốc tế
 sắp tới thi ielts vào t6 (7.0)
 Thời gian: 2-3h/d
 có học thầy cô onl thôi, nh làm rồi gửi qua mail rồi chấm</t>
  </si>
  <si>
    <t>"Trình độ: cuối A2
 NN: c Hạnh-26t-Bình Dương-cty sx (6ys)-manager bộ phận development
 Mục tiêu; ch có mục tiêu
 K đạt được 
 Học TA để: pvu cvc, nch sếp bằng TA
 Tgian học: 10-15m
 K học đâu</t>
  </si>
  <si>
    <t>"Trình độ: đầu A1 
 NN: e Hiếu - 19t-Đồng tháp-svien năm nhất ĐH Cần Thơ-kĩ thuât phần mềm 
 Mục tiêu: gtiep cban trc (6th)
 K đạt được k ah
 Học TA để: trg yc đầu ra B2, phục vụ tìm việc sau khi ra trg
 Tgian học: 2h.d
 Có học thêm tiéng Anh nhà cô, học gtiep, lớp 30ng/lớp, ctrinh kéo dài 6th, nh học được 4 th nghỉ, được 1 năm rồi
 htai làm thêm nhà phân phối armway</t>
  </si>
  <si>
    <t>cuối A2
 a Nam-35t-cty tech-senior manager (11ys)
 Học TA pvu cvc
 K có mục tiêu rõ ràng
 Thời gian: 15-30m/d
 K học đâu</t>
  </si>
  <si>
    <t>cuối A2
 c Linh-24t-Biên Hòa-mới tốt nghiệp RMIT Uni-chuyên ngành economics-htai đang đi làm-salesperson-reprentative of a company (1ys)-cty gd về nội thất 
 1h/d (tối đa)</t>
  </si>
  <si>
    <t>giữa A2
 a Đông-Thái Bình-htai ở HN-30t-dev-FPT com (5ys)
 học ta để pvu cvc (họp với KH) (đôi 3 ngày 1 lần)
 k có mục tiêu rõ ràng, cứ học thôi
 1h/d
 cách đây 1 năm, gtiep nnn 1: 1, kéo dài 4-5th, 3b/w, 1h/b, GV Indo, phí 4-5tr /tháng, nativce speaking</t>
  </si>
  <si>
    <t>"Trình độ: gần cuối A2 (linh hoath thêm tý, pam chuẩn hơn chút nữa)
 NN: c Phương-35t-scientist (htai đang ở nhà-1 năm nghỉ ngơi k đi làm)-
 Mục tiêu: pam chuẩn hơn
 K đạt được k ah
 Học TA để: tìm cvc mới trong tgian tiếp
 Tgian học: 1h/d
 htai học gtiep với nnn 3b/t</t>
  </si>
  <si>
    <t>cuối A1
 c Thơm-38t-Hà Tĩnh-làm ở bank-ktoan-(2mth)-NCP Bank
 học ta đẻ nch với con là chính , có lg cao (dự định vậy thôi chứ k biết bao giờ), 
 10m/d (tối thiểu-tùy từng hôm)
 nếu có btvn thì dành 30m.d
 k học đâu</t>
  </si>
  <si>
    <t>đầu A2
 c Thái-33t-housewife (7ys)
 học TA: dạy con
 k có mục tiêu 
 Thời gian: 1h/d
 k học đâu</t>
  </si>
  <si>
    <t>cuối A1 (nói bồi, pxa lâu)
 c Hương-HN-37t- ktoan- cty thời trang NANA (1 y)
 học ta để nch với con 
 k có mục tiêu gì, cứ hoc thôi
 30m-1h.d
 học nhiều lắm rồi, nh ch thành công (mua khóa học phát âm ), mua khóa học thiên hướng tự học chứ k có mentor (2.5tr/khóa video phát âm) 
 ngày xưa học TT gtiep &gt;3tr/khóa, thiên hướng mua học thử trước thôi chứ k mua dài hạn</t>
  </si>
  <si>
    <t>giữa A1
 e Tùng-22t-Phú Thọ-chuyên ngành IT-trg đh kiến trúc 
 mục tiêu: gtiep (3th)-có ah ít (khi ra trg xin việc -cuối năm nay ra trg -trg yc 450 toeic 
 Trc có thi toeic 200
 Thoi gian học: 2h/d
 trc học ielts (hồi năm nhất) học có 3b nghỉ, thấy k hiệu quả, 2b/w, 3h/b, 12ng/lớp, 28tr/khóa , khóa</t>
  </si>
  <si>
    <t>giữa A2
 a Duy-37t-HN-have small business-cty bán phụ tùng cho nhà máy (10 năm)
 học ta để pvu cvc bán hàng cho nnn (chat nhiều, gtiep thì ít hơn)
 k có mục tiêu cụ thể 
 30m-1h.d 
 k học đâu</t>
  </si>
  <si>
    <t>giữa A1 (trả lời từ đơn lẻ, k tạo được )
 a Tuân-Thái Bình-35t- Electrical Engineer- 
 học ta để gặp nnn (tất niên cty 1 năm 1 lần), cvc đọc tài liệu thôi
 k có mục tiêu gì 
 k học đâu 
 30m-1h/d</t>
  </si>
  <si>
    <t>B1
 a Đăng-24t-Vũng Tàu-quê Tiền Giang-chemical engineer-multi-national com-
 học ta để pvu cvc gtiep với chuyên gia nnn
 1h/d ( do bận làm 12h/ngày)</t>
  </si>
  <si>
    <t>hv k nói TA (bảo trình độ mới bắt đầu)
 c Loan-34t-Bình Dương- salesman-bán bao bì - (7ys)
 học ta để ptrien bản thân
 k có mục tiêu gì
 1h/d 
 k học đâu</t>
  </si>
  <si>
    <t>đầu A2
 c Hoa-42t-Thanh Hóa- primary teacher (20ys) (dạy toán, văn, khoa học,...)
 học ta để ptrien bản thân chủ yếu, dạy song ngữ (thay đổi mt làm việc-dự tính thôi)
 k có mục tiêu cụ thể
 1h/d 
 k học đâu, chỉ học thêm ở đh thôi</t>
  </si>
  <si>
    <t>giữa A1
 c Sâm-HN-50t-pharmacist (có cty riêng)-(&gt;20y)
 học TA để du lịch, mua sắm , luyện trí nhớ, cũng muốn gtiep mua bán cban để gtiep kh nnn
 k có mục tiêu 
 20m-30m/d 
 k học đâu, trc học tiếng Pháp thôi</t>
  </si>
  <si>
    <t>cuối A1 
 c Huyền- 50t--HN-ktoan-cty luật (20ys)
 học ta để nch với con 
 k có mục tiêu cụ thể 
 30m-1h/d 
 k học đâu</t>
  </si>
  <si>
    <t>B1 
 c Cát Tường-piano teacher bằng TA (6ys)
 học ta pvu cvc
 30-40m/d</t>
  </si>
  <si>
    <t>B1 (trc thi ielts 6.0 speaking)
 a Đức-HD-27t-office worker- (4ys) - công chức nhà nước 
 học ta để du học (Hà Lan) ( định 1-2 năm tới)
 k có mục tiêu cụ thể
 15-20m/d
 k học đâu</t>
  </si>
  <si>
    <t>giữa A1 
 a Vũ-làm ở Vũng Tàu - 38t làm về đá granite (2 năm)-trc làm IT
 học TA để gtiep với nnn (có KH nnn , 20%)
 gtiep cban (2-3th)-k ah
 thời gian: &lt;1h/d 
 k học</t>
  </si>
  <si>
    <t>gần cuối A2
 c Dung-35t-HN-ktoan trưởng (3ys)-Vinpearl company
 Học TA để pvu cvc 
 Thời gian: 30m/d
 K học đâu</t>
  </si>
  <si>
    <t>B1 
 a Khánh-Quảng Trị-50t- medical doctor qualification (20ys) - nh htai dừng cvc để ở nhà học ielts 
 học ta pvu cvc (thỉnh thoàng)
 cứ học thôi, nh cũng muốn thi IELTS ( 9 th nữa )(7,0)
 thời gian: 1h.d 
 htai học onl thầy Nguyễn Lừng Danh, 60-70ng/lớp</t>
  </si>
  <si>
    <t>cuối A2 
 a Lộc-35t-financial officer- (12ys)-MSB bank-học ta để duy trì TA ở 1 level nhất định-k có mục tiêu cụ thể - 30m/d- k học đâu</t>
  </si>
  <si>
    <t>"Trình độ: cuối A2
 NN: c Trinh-30t-HCM-htia đang ở nhà được 1 năm rồi, trc làm blockchance com, - legal specialist 
 Mục tiêu
 K đạt được 
 Học TA để: tìm việc mới
 Tgian học: 30m-1h/d
 Trc đây Wall Street, VUS</t>
  </si>
  <si>
    <t>giữaA1 ( pxa ch nhanh, pam ch tốt)
 c Cúc- An Giang- 41t- phó giám đốc bảo tàng An GIang (20ys)
 học ta để du lịch tháng 6 tới, có bạn nnn nếu hợp thì kết hôn (Đan Mạch)
 k có mục tiêu 
 30m/d 
 k học đâu, mới học lại 2-3 th nay</t>
  </si>
  <si>
    <t>"Trình độ: gần cuối A2
 NN: a Phúc-HCM-ksu phần mềm
 Mục tiêu: k có mục tiêu
 K đạt được 
 Học TA để: gtiep KH (thỉnh thaonrg có KH nn), thăng chức
 Tgian học:: 30m/d 
 K học đâu</t>
  </si>
  <si>
    <t>"Trình độ: giữa A2
 NN: 22t-c Vy-Biên Hòa-có 1 cửa hàng quần áo riêng (2ys)
 Mục tiêu: k có mục tiêu cụ thể
 K đạt được 
 Học TA để: ng nhà ở bên nước ngoài nên tg lai định cư (nh k chắc chắn), du lịch 
 Tgian học: 30m/d
 K học đâu
 sắp tới đi Phi học, nên đang phân vân</t>
  </si>
  <si>
    <t>"Trình độ: đầu B1
 NN: c Quyên-41t-htai ở nhà-trc làm ở casino-vị trí cashier
 Mục tiêu: ch có mục tiêu
 K đạt được 
 Học TA để: nch với con, định cư Mỹ (2-3 năm nữa)
 Tgian học: 30m/d
 K học đâu</t>
  </si>
  <si>
    <t>cuối A1
 c Vy-23t-An Giang-nurse (&lt;1y)-bvien chợ Rẫy-
 học ta vì thấy nên học chứ k có mục tiêu
 15-20m/d
 k học đâu</t>
  </si>
  <si>
    <t>```json
{
  "Occupational Group": "Health &amp; Healthcare",
  "Position": "Intern (0-1 year)",
  "Learning Purpose Group": "Study for the future (English does not directly impact job performance, and the goal is more about social interaction)."
}
```</t>
  </si>
  <si>
    <t>đầu A2 
 a Nhật-40t-HCM-electric techinician - 
 Học TA để du lịch, dạy con, 
 cứ học thôi chứ k có mục tiêu rõ ràng
 Thời gian: 30m-1h/d
 Htai học đâu</t>
  </si>
  <si>
    <t>"Trình độ: gần cuối A2
 NN: c Vicky-ch đến 30t-HR manager-retail com (4ys)
 Mục tiêu: gtiep (2-3 năm)
 K đạt được 
 Học TA để: tìm cvc mới (HR director), trog cuôc họp (họp 1l/tuần, 20-30% gtiep TA), htai sdung TAGT trong cvc
 Tgian học: 1h/d
 K hcọ đâu</t>
  </si>
  <si>
    <t>cuối A1
 Bảo Lam-HP-12t= Minh Đức Sacondary School
 học ta để gtiep nnn du lịch 
 1h-2h/d 
 htai có học thêm ngoài nh đang nghỉ hè, thấy hiệu quả</t>
  </si>
  <si>
    <t>sang tháng liên hệ lại xem học ch, htai ở viện
 "Trình độ cuối A2-đầu B1
 NN: chị Hạnh 39t quê Vinh-htai ở HNlàm ở ngân hàng, - leader- bộ phận digital lending product (7ng), SHB (2 ys)
 Mục tiêu: cứ học thôi
 K đạt được 
 Học TA để: pvu cvc (gtiep sếp )
 Tgian học: 20m/d
 K học đâu</t>
  </si>
  <si>
    <t>cuối A2 (nh pam cần tốt hơn)
 c Hiền-37t-Đà Lạt (2ys)- trc ;làm thiết kế nội thất-htai đang start up coffee shop
 Học TA: nh cơ hôiị hơn trong cvc (có khách nn )
 K có mục tiêu gì cả
 Thời gian: 30m/d</t>
  </si>
  <si>
    <t>cuối A2
 c Trang-HCM
 trước có cửa hàng thuốc-htai k làm nữa (làm được 25ys)
 học TA để giúp con cháu học, htai có tgian nên muốn hoc
 muón thi ielts 7.0 (1 năm)
 1h/d 
 k học đâu</t>
  </si>
  <si>
    <t>đầu A2 (có tạo câu đủ tpan nh pxa ch nhanh)
 a Tuấn- 47t- HN- office staff- bộ phận kinh doanh- (7ys) làm ở sân bay
 học ta để pvu cvc ( lấy chứng chỉ toeic 550-2knang) , chứ cvc k gtiep 
 chỉ cần chứng chỉ thôi chứ k có mục tiêu gtiep 
 cách đây nửa năm có học onl khóa toeic, giải đề, 9-10ng/lớp, 3-4thang, 1tr7-1tr8/khóa , học hiệu quả , 3b/tuần
 1h/d (tối đa)
 b2 học hỏi bảo dành được 10-15m/d</t>
  </si>
  <si>
    <t>```json
{
  "Occupational Group": "Sales",
  "Position": "Mid-level/Specialist",
  "Learning Purpose Group": "Study for the future (English does not directly impact job performance, and the goal is more about social interaction)."
}
```</t>
  </si>
  <si>
    <t>Cuối A2
 c Hường- 40t-HN-bác sĩ điều trị ung thư-K Hospital ( 12ys)-cũng làm giảng viên
 Học TA: pvu cvc (1 tháng 1 lần-thi thoảngc ó đoàn nước ngoài-đọc thg xuyên)
 Thời gian: 30m/d
 Htai k học đâu, cách đây 1 năm học cô ng Mỹ gốc Thái Lan, gtiep 1:1, 3th</t>
  </si>
  <si>
    <t>"Trình độ: cuối A2 
 NN: a Phương-Đăk Lăk- civil engineer 
 Mục tiêu: cư shọc thôi
 K đạt được 
 Học TA để: pvu cvc
 Tgian học: 30m/d
 K học đâu</t>
  </si>
  <si>
    <t>giữa A1 
 e Nam-Thái Nguyên-18t- svien năm nhất - đh bách khoa - kĩ thuật nhiệt 
 học ta để pvu cvc sau khi gia trường, trg yc đầu ra 4 knang (550 toeic)
 k có mục tiêu cụ thể 
 30m-45/d 
 k học đâu</t>
  </si>
  <si>
    <t>đầu A2
  c Hồng-29t-Thái Nguyên - làm ở cty Mỹ - tester (QA engineer) - kiểm tra phần mềm
 học ta để thỉnh thoảng họp với đồng nghiệp bên Mỹ ( 1 lần/ tuần) (tg lai có thể gtiep nh hơn trong cvc họp hành nhiều hơn)
 k có mục tiêu gì
 htai học 1:1, học được 3th, 4 kĩ năng luôn, có hiệu quả, kéo dài &gt;1 năm,</t>
  </si>
  <si>
    <t>đầu A2
 c Dung-30t-HCM- doctor (khoa nội) - Bình Tân Hospital (5ys)
 học ta để gteip bệnh nhân nnn (1 tháng gặp 1-2ng), muốn đổi mtrg làm việc (2-3th nữa) - chắc chắn 
 mục tiêu: 6th tới ielts 6.5 - k ah
 30m/d 
 5 năm gần đây thì k học đâu
 muốn có bằng gtiep giữa bsi với bênh nhân</t>
  </si>
  <si>
    <t>"Trình độ: B1
 NN: c Ngọc Anh-38t-làm nail - có shop nail (6ys)-htai sống ở Thụy Sỹ
 Mục tiêu: nói TA giống ng bản xứ nh hơn (tập trung pam, acccent)
 K đạt được 
 Học TA để
 Tgian học: 10m/d
 Htai k học đâu</t>
  </si>
  <si>
    <t>cuối A2
 a Đức-33t-HN-IT field - FPT sofeware-QC (tester) 
 học ta để xem phim k cần sub
 cứ học thôi, k có mục tiêu cụ thể 
 15m-30m/d
 k học đâu</t>
  </si>
  <si>
    <t>đầu A2 
 c Nhi-24t- Phú Xuyên- vị trí QA-ở VNVC (1ys)
 học ta để có nh cơ hôi trong cvc tgian tới ( muốn làm ptrien sp - thiên về TA chuyên ngành)
 k có mục tiêu cụ thể gì 
 30m/d</t>
  </si>
  <si>
    <t>đầu A2 (cũng có ptrien ý nh ch linh hoạt)
 a Chiến - Yên Bái- 40t- T&amp;T Group-(6ys)-civil engineer - real estate com-tốt nghiệp đh ngoại ngữ, đh xây dựng
 học ta để muốn thay đổi cvc (k rõ lắm khi nào) , có con nên muốn dạy con 
 1h/d (tối thiểu) 
 cách đây 2 năm học gtiep với thầy gvnnn, thấy k hiệu quả, 3b/w, 2h/d , 350k/b,</t>
  </si>
  <si>
    <t>```json
{
  "Occupational Group": "Real Estate",
  "Position": "Senior (&gt;5 years)",
  "Learning Purpose Group": "Study for the future (English does not directly impact job performance, and the goal is more about social interaction)."
}
```</t>
  </si>
  <si>
    <t>đâuf B1 (pam ch chuẩn lắm)
 a Đức-37t-doctor khoa tim mạch-Quảng TRị hospital (7ys)
 Học TA; ptrien bản thân, pvu cvc (đọc tài liệu, viết, nh sắpp tới có báo cáo hội nghị nước ngoài)
 Thời gian: 15-30m/d
 k học đâu</t>
  </si>
  <si>
    <t>cuối A2 
 c yên-44t-HCM-làm việc cho cty của nhà (5ys) (cty về yoga)-cty khoảng 100ng
 học ta để du lịch (1-2 tháng đi 1 lần), họp đối tác (k nhiều vài lần/năm), nch với gv của con 
 k học đâu
 3b/w, 1h/b</t>
  </si>
  <si>
    <t>cuối A1 
 Linh-12t-học sinh lớp 7-HN
 học ta để nân cao khả năng của mình 
 30m-1h/d</t>
  </si>
  <si>
    <t>cuốii A2
 e Duy-HCM-15t-Nguyễn Du High school- 
 học ta để thi ielts (tháng 8, 9 năm nay)
 30m/d (tối thiểu)
 htai học YOLA, học ielts, mới bắt đầu b1</t>
  </si>
  <si>
    <t>cuối A2
 c Ngọc-19t-svien năm 2-VNU (quốc gia HN)-chuyên ngành marketing
 Học TA: nch với bạn ở Mỹ, thi IELTS (cuối năm nay-7.5-8.0)
 Thời gian: 1h/d</t>
  </si>
  <si>
    <t>cuối A1 (ít từ )
 c Hà-43t-Cà Mau- engineer- single- power com
 học ta vì thích, đọc tài liệu TA liên quan đến văn bằng 2 về tâm lý học (do chị thích học thôi chứ cvc k bắt buộc-học được 3 tháng rồi, kéo dài 2 năm)
 k học đâu, tự học hết 
 20m.d (vì học văn bằng 2 có nh btap, học cả doulingo)
 học văn bằng 2 vào tối thứ 7, ban ngày CN, học cả ngày
 6h đi tập yoga</t>
  </si>
  <si>
    <t>đầu A2 
 Nam Khanh-10t-HN-
 học ta để thi điêmt cao hơn</t>
  </si>
  <si>
    <t>đầu A2
 Phong-12t-HN- lớp 7
 học ta vì thích, gtiep với mn 
 30m/d tối thiểu
 k học đâu</t>
  </si>
  <si>
    <t>cuối A2 
 c Diệu-HCM- 30t-cty bán TV camera-assistant director (2ys)-làm cho cty gd
 học ta để pvu cvc gtiep ta với nnn (chỉ email nhiều khi nào đến VN mới gtiep (2 lần/năm)
 du lịch, có bạn ở US, tháng 9 đến VN chơi nên muốn cải thiện kĩ năng TA để gtiep với bạn (ở 3 tuần)
 1-2h/d
 cách đây 7-8 năm học luyện toiec, có thi toeic</t>
  </si>
  <si>
    <t>```json
{
  "Occupational Group": "Sales",
  "Position": "Mid-level/Specialist",
  "Learning Purpose Group": "Study for the future (English is not used often in the job and only slows down progress slightly)"
}
```</t>
  </si>
  <si>
    <t>giữa A1 
 a Duy-HCM- 44t- kĩ thuật viên (10ys)
 học ta để ptrien bản thân , cvc htai k sdung tagt nhưng sắp tới yc trau dồi ngoại ngữ thêm để làm thêm về quốc tế Nhật Bản nên sếp là nnn (gtiep với sếp-mỗi ngày)-k bắt buộc do cty có phiên dịch rồi
 gtiep cban ( k gấp-k biết bao giờ)
 trc có em dạy ngoại ngữ nên có hỏi</t>
  </si>
  <si>
    <t>đầu A1
 a Hậu-35t-HCM-lập trình viên (7ys)
 học ta ptrien bản thân, nâng cao trình độ, pvu cvc (gtiep nnn 10%)
 gtiep cban trc (4th)
 2h/d
 cách đây 4-5y có học thêm onl, 9-10tr, 3-4ng/lớp, học gtiep 6th, học được 4-5b xong bỏ, tgian linh hoạt, 2b/w, 30m-/b</t>
  </si>
  <si>
    <t>B1 
 c Diễm-56t-medical filed (&gt;30y), International hospital 
 học ta để gtiep với đồng nghiệp , sdung trong cvc , có gtiep trong hội nghị 
 1h/d tối đa</t>
  </si>
  <si>
    <t>cuối A1 
 c Dịu-HN-36t-ktoan-MB bank (10ys)
 học ta để pvu cvc (gtiep nnn - ít - sắp tới nhiều hơn-20-30%-làm dự án - người Ấn-Philip)
 du lịch 2-3 lần/năm
 10-15m/d tối đa (cuối tuần nh hơn - 30m/d) 
 k học đâu 
 đi làm về 7r-8h tối, sáng sớm 5h dậy thể dục các thứu, 8r bắt đầu học</t>
  </si>
  <si>
    <t>B1
 a Nhân- 1988- htai làm qly thị trường-cty toàn cầu
 học ta để pvu cvc-gtiep với sếpng Nhật, đối tác ng TQ (khoảng 20%-email/chat-đôi khi họp-1 lần/th)
 20m/d (tối đa)
 cũng học thêm, nh nghỉ ngang (1 năm trc). wall street, học gtiep</t>
  </si>
  <si>
    <t>trình độ: A0
 a Tân- Đà Nẵng - 37t kinh doanh - buôn bán nhiều thứ (tạp hóa) (2 năm)-trc làm tài xế
 học ta để biết thêm ngôn ngữ mới, chứ cvc k sdung TA, định kiếm thêm việc khác nữa (cũng muốn làm cvc lquan TA - khi nào TA oke thì kiếm-chứ ch có kế hoạch cụ thể)
 gtiep cban trc (ch biết bao giờ - k ah )
 30m-1h/d , cũng có thể 2h/d
 k học đâu</t>
  </si>
  <si>
    <t>B1 
 a Duy-HCM-27t-English teacher- (dạy ở TT)-(2ys)
 học ta để pvu cvc 
 trc học ELSA (học miễn phí)</t>
  </si>
  <si>
    <t>đầu A2 (có tạo câu đầy đủ tpan, nh hơi lúng túng, thiếu ptrien ý , chỉ ptrien được những câu dễ, pam ch tốt)
 hopcj ta để pvu cvc (email bằng ta, gtiep cũng có nh ít, có sếp là ng TQ khi có vde gì thì nch với sếp lqaun đến chuyên ngành 1 tuần 2-3 lần,), đổi cvc (tháng sau-đã pvan và đậu rồi), chị muốn improve TA để gtueo trong cvc sắp tới với sếp nói và đông nghiệp-email)
 c Hà-36t- Bình Thuận - sống ở HCM- garment industry (10ys)-vị trí nhân viên 
 cách đây 2 tháng trc, cũng có học ở thêm , ctr gtiep, học IPA level cban, , chị thấy học oke, ch /được gtiepo trực tiếp, chỉ học sách thôi, 3b/w, 2h/b, có 1b học kèm 1.5h/b, 10ng./lớp, 3 buổi kia là đông ng hơn, thầy cô tận tình, 2th/level/2tr2 
 1h/d (tối đa)
 tối con cái cũng bận</t>
  </si>
  <si>
    <t>LỚP 4</t>
  </si>
  <si>
    <t>16.11 cho số kết nối zalo trình độ cuối A1Lê Huyền, 33 tuổi, Vinh city, HR , 5pm tan làm , nhân viên , học phát triển bản thân, muốn lên mức cơ bản , muốn 6 tháng, ko ảnh hưởng gì , chưa học ở đâu bao giờ, hiện tại có 1 bạn philipines, ko mất tiền</t>
  </si>
  <si>
    <t>30/ 10 , trình độ A1, 23 tuổi đg sống ở bên Anh, quê ở Hai Dương , e đi sang đây làm nail , em ko biết ghép từ, mọi người hỗ trợ , 1 nam nữa đạt đc, ko ảnh hưởng gì , chưa học bao giơ</t>
  </si>
  <si>
    <t>11/ 10 mua cho vợ học trình độ cuối A1 0346973177, 27 tuổi , đg làm cty logistic, 5pm tan làm, muốn học giao tiếp với sếp người nước ngoài, sếp người Hồng Kông , hằng ngày , muốn lên linh hoạt , trong năm nay , có ảnh hưởng , hiện tại ko học ở đâu, chỉ học qua app youtube, , ko từ vựng diễn đạt , sợ phát âm</t>
  </si>
  <si>
    <t>9/ 11 đg làm cty may, muốn học giao tiếp đồng nghiệp , với sếp người sing , trình độ A1 , 3 tháng lên linh hoạt , ko ảnh hưởng , có học tiếng anh online ko có thời gian nên nghỉ, 7h về đến nhà mệt nên nghỉ, Thu Thuỷ</t>
  </si>
  <si>
    <t>15/ 12 cho số kết nối zalo, T12Chinh Nguyen0982989899, 48 tuổi , đg ở Đống Đa, đg làm quản lí , có cty riêng bất động sản, 30 tới 50 người , rất bận , 7 pm , trình độ A2, giao linh hoạt , ko đặt mục tiêu thơi fgian , muốn học tiếng anh, trc học đh Pháp , cv hay traod dổi với người nước ngoài , vài tuần có lần , mục tiêu học để giao tiếp với đối tác , bạn bè , chị ngẫu hứng lắm, cả tuần ko động</t>
  </si>
  <si>
    <t>23.11 trình độ A1 , 32 tuổi , đg làm dev mobile, quê Thái Bình , 6pm , dgd làm trong cty toàn cầu n chủ yếu chat , từ đợt dịch làm remove chủ yếu làm US, meeting thì gặp khó khăn bt thfi ko sao n mà họp giải quyết vấn đề thì hơi bất tiện, muốn học lên mức linh hoạt , 3 tới 6 tháng mức cơ bản , 6 tháng đc nâng cáo hơn , hiện tại ko đi học ở đâu, tcr đi học ở thời đại học thôi, 4 tiếng / ngày đê rhọc</t>
  </si>
  <si>
    <t>29/ 5 du học nghề 2 năm cũng mầm non , sang Úc, đg làm cô giáo mầm non, 3 tháng nữa, ko ảnh hưởng, cuối A1, hiện tại đg đi học khóa học khoảng gần 2 tháng , chị học 1 lớp 15 bạn , học 1,5 tiếng anh, học lí thuyết thực hành ít, 5 tháng , 1 tuần 3 buổi, chịt hấy cũng ok , học vói người nước ngoài</t>
  </si>
  <si>
    <t>0913241452 nhắc cho số vợ Kim Nhung, đg làm kế toán , nhân viên, cuối A1, muốn học nói chuyện với bạn nước ngoài, tham gia tổ chức có nhiều người nước ngoài , du lịch nước ngoài thái lan sing, hàn quốc , HP, phát âm sai nhiều, phản xạ chậm , giao tiếp cơ bản , ko ảnh hưởng, học lâu rồi, bây h chỉ học app , duolingo, elsa, 10 phút tối thiểu, 15 phút</t>
  </si>
  <si>
    <t>18/ 6 cuối A1 dgd làm dev, FE, staff, HN, HP, 6pm, hiện tại làm dứ án cho EU, họp hằng ngày , cũng có vấn đề , nhiều loại người khác nhau nên nghe mình cũng khó, triển khai ý của mình nói ko tự tin, muốn nâng cao hơn, nhanh nhất có thể, 6,7 tháng , ko ảnh hưởng lắm, vì nhiều khi phải nhờ , muốn lên vị trí quản lí , hiện tại đg làm senior 2 tiếng, tối thiểu 30 phút , con 10 tháng nhỏ , công ty cũng mở lớp cho học, cũng kiểu này thôi, ko hiệu quả lắm, lớp đông, nói mỗi ngày đc mấy câu, gv nước ngoài nói đc tiếng việt, tự học, bị lười, hiện tại tối vẫn học lớp code thích học lúc nào thi học</t>
  </si>
  <si>
    <t>Phương check</t>
  </si>
  <si>
    <t>Version 3</t>
  </si>
  <si>
    <t>Cương feedback</t>
  </si>
  <si>
    <t>Phuwong check</t>
  </si>
  <si>
    <t>version 1000+++</t>
  </si>
  <si>
    <t>version1001</t>
  </si>
  <si>
    <t xml:space="preserve">Cường check LLM Self Reflection. 
Dùng GPT4 để check kết quả xem đúng chưa, 
Dùng Gemini để check kết quả xem đúng chưa </t>
  </si>
  <si>
    <t xml:space="preserve">chị Phương check: 
- Check version 1001 với "USER_INPUT"
Link test: https://docs.google.com/spreadsheets/d/16mfkQZCmj6WJIQWzzbScZicsYQQ84JA5/edit?gid=761183216#gid=761183216 </t>
  </si>
  <si>
    <t>22/2 lh hẹn 4h chiều
 22/2 tdv 
 Cuối A2 nhưng lười học nên kĩ năng tiếng anh bị tụt. Sinh viên 21 tuổi học đại học năm 3. Học tiếng anh 6 năm rồi, 2-3 năm trước có học trung tâm target 5.0 nhưng lười rồi bỏ. Từng đi trao đổi ở Malai theo chương trình của trường đại học. Học tiếng do phổ biến ai cũng dùng, muốn đi du học thì cần ít nhất 6.0, học đại học cần làm bài bằng tiếng anh, thích đi du lịch. Rất lười.</t>
  </si>
  <si>
    <t>current hay future</t>
  </si>
  <si>
    <t>ok</t>
  </si>
  <si>
    <t xml:space="preserve">Role: Data extraction and classification expert. 
 Task: Extract and classify Information of USER into: Occupational Group; Position; and Learning Purpose Group. 
Instructions: 
 1. Occupational Group: Students; IT; Sales; Finance &amp; Banking; Marketing &amp; Communication; Design &amp; Architecture; Production/Manufacturing &amp; Supply Chain; Real Estate; Education &amp; Training; Admin &amp; HR; Health &amp; Healthcare; Hospitality &amp; Tourism; Agriculture; No clear; Other.
- Note: Step by Step: accurately determine USER's occupation before grouping. 
- Note: In cases where there is no USER's information, classify as "No clear".
 2. Position: Student; Intern (0-1 year); Junior/Employee (&lt;3 years); Mid-level/Specialist (&gt;3 years); Senior (&gt;5 years); Manager/Head; Director &amp; C-level/Executive; No clear. 
- If USER but does not provide the **number of years worked**, or **working position** =&gt; assign: "No clear". 
 3. Learning Purpose Group**:
 - Answer the following questions:  
  +, Is English used regularly in the job and **absolutely essential** for completing key tasks? (Yes/No/No clear)
  +, Does English proficiency **directly and significantly** affect overall job performance? (Yes/No/No clear)
  +, Is there a **definite and specific** goal for learning English related to job performance? (Yes/No/No clear)
  - If any response is "No" or "No clear," classify as "Study for the future."
     - **Study for the future (English is not used often in the job and only slows down progress slightly).**
     - **Study for the future (English does not directly impact job performance, and the goal is more about social interaction).**
  - If all responses are "Yes," classify as "Study for the current."
 Response: only JSON format with 3 keys: Occupational Group, Position, and Learning Purpose Group.
</t>
  </si>
  <si>
    <t>9/5 khách bận - gls\
 10/5 tdv Dưới A1, 24t, 2000, y dược, mới nghỉ làm, 2h/day, chưa học TT, nghe và giao tiếp được, mức linh hoạt 6 tháng, cũng k ah cv, k nhớ được cấu trúc câu, Tiền Giang, HCM, đang phỏng vấn cty, k yêu cầu Tiếng Anh, tiếng anh giao tiếp. Tư vấn buổi 3</t>
  </si>
  <si>
    <t>Health/Healthcare</t>
  </si>
  <si>
    <t>2000 thì cho &lt;3 năm được</t>
  </si>
  <si>
    <t>4/5 bận k chưa cf được lịch 
 7r-8h tối mới học được
 7/5 lh hẹn 11h20
 tdv, Dưới A2, over 40t, HN và sống ở HMai, làm công - làm tradin hỗi trợ công nghiệp cho cty nước ngoài, đa số kh là Châu Á - Nhật + Hàn, k biết dùng app, thường gặp khách hàng nước ngoài k có thời gian học TT, học để cải thiện Tiếng Anh đặc biệt là ngữ pháp, 15-30/day. Chưa biết ứng dụng linh hoạt ngữ pháp - phản xạ - giao tiếp . Tự củng cố - giai đoạn 2.sale marketing. Hai Phòng, sắp chuyển nhà mới Mỹ Đình cuối năm.</t>
  </si>
  <si>
    <t>&gt; 3 năm kn</t>
  </si>
  <si>
    <t>Marketing/Communication</t>
  </si>
  <si>
    <t>Employee (&lt;3 years)</t>
  </si>
  <si>
    <t>&gt; 3 năm kn (vì hơn 40t rùi nên c đoán vậy)</t>
  </si>
  <si>
    <t>16/5 tdv Dưới A2, 1996, HCM, developer đào tạo training nhân viên, 7 years, dùng TA mỗi ngày, trước có nhiều cơ hội thăng tiến nhưng vì TA mà bị bỏ lỡ, 1h30h/day+3 lần/1 tuần, thời gian k sắp xếp được khách gọi sếp gọi đi liền, học TA để thăng tiêngs TA linh hoạt tháng 9-3 tháng nữa, hách não app, HCM. 
 Phát âm sai, bí từ nhiều, yếu ngữ pháp</t>
  </si>
  <si>
    <t>Manager</t>
  </si>
  <si>
    <t>Specialist (&gt;3 years)</t>
  </si>
  <si>
    <t>CHẤP NHẬN  ĐƯỢC: anh Cường cũng nói là oke, GPT cũng thế, vì có thể người cũ đào tạo người mới tuy ko là manager</t>
  </si>
  <si>
    <t>22/4 lh hẹn 13h50 thứ 4
 24/4 tdv 37t, Cuối A2, languages center cho con nít và teen A2,B1, manager ở TT TA 6 years, thường dùng TA vì có giáo viên nươcs ngoài, Long An, muốn TA để cho vị trí cao hơn va lương cao, 30m/day, nói sợ sai với nnn, muốn giao tiếp TA linh hoạt, chị biết Tiếng Trung, bạn trai của chị 10 năm là người trung</t>
  </si>
  <si>
    <t>Education/Training</t>
  </si>
  <si>
    <t>Manager/Head (&gt;5 years)</t>
  </si>
  <si>
    <t>15/2 16h
 1/2 hẹn qua tết
 Tân 23t - sinh viên đh - sinh viên năm 4 - làm techincian- Giữa A2
 mới làm 6 tháng. 
 thi thoảng dùng tiếng anh, làm việc với người hàn. không dung tiếng anh.
 dành nhiều thời gian, trước thích thể thao, công ty tốt, tập gym.
 học tiếng anh muốn cỉa thiện tiếng anh lương cao, tiếng anh quan trọng., kết bạn mới Tính khoảng hết năm nay, sang năm. nâng cao hơn - khoảng trong năm nay
 đã từng học tiếng anh tại trung tâm, không có thời gian để học nên học trên mạng, app
 dành 1 tiếng để học. 
 Trung tâm mới bắt đầu, nâng cao không hỗ trợ nhiều, ứng dụng rảnh 
 app the coach hay, phản xạ, phát âm.</t>
  </si>
  <si>
    <t>27/1 17h
 con trai ôn thi ielts. 
 42t kĩ thuật phần mềm tại fpt
 hà nội
 khi còn là một tester, dùng tiếng anh hàng ngày, training and dev dept, không dung tiếng anh, dùng tiếng việt, kĩ năng mềm và cứng, kĩ năng 
 muốn học tiếng anh để trao đổi với con, muốn lấy bằng tiếng anh ielts. 
 muốn xem chương trình tiếng anh, 
 nope. 
 không có nhiều thời gian ôn tập, cho tết, làm việc nhà, 
 band 6.5 - 7.
 tài khoản:</t>
  </si>
  <si>
    <t>16/2 11h15
 Liễu - 30 - teacher mẫu giáo- Giữa - cuối A1
 thường dùng tiếng anh để dạy kid 
 trong tương lai dùng tiếng anh để cải thiện bản thân
 mục tiêu đạt được mục tiêu giao tiếp nâng cao trong tháng 6. 
 học tiếng anh trên app thấy hay có giúp mình tập nói, phát âm, ngữ pháp, phần ngữ pháp yếu, phát âm quan trọng,</t>
  </si>
  <si>
    <r>
      <rPr>
        <rFont val="Calibri"/>
        <color theme="1"/>
        <sz val="12.0"/>
      </rPr>
      <t xml:space="preserve">30/1 lh hẹn 15/2 liên lạc lại xếp lịch
 Trình độ cuối A1, đầu A2 
 Người đi làm 
</t>
    </r>
    <r>
      <rPr>
        <rFont val="Calibri"/>
        <b/>
        <color theme="1"/>
        <sz val="12.0"/>
      </rPr>
      <t xml:space="preserve"> IT - 24t </t>
    </r>
    <r>
      <rPr>
        <rFont val="Calibri"/>
        <color theme="1"/>
        <sz val="12.0"/>
      </rPr>
      <t xml:space="preserve">
 Mục tiêu: học tiếng anh để giao tiếp với đồng nghiệp 
</t>
    </r>
    <r>
      <rPr>
        <rFont val="Calibri"/>
        <b/>
        <color theme="1"/>
        <sz val="12.0"/>
      </rPr>
      <t xml:space="preserve"> Chưa có thời gian đạt mục tiêu cụ thể </t>
    </r>
    <r>
      <rPr>
        <rFont val="Calibri"/>
        <color theme="1"/>
        <sz val="12.0"/>
      </rPr>
      <t xml:space="preserve">
 chỉ học được vào thứ 7
 Upsale buổi 2</t>
    </r>
  </si>
  <si>
    <t>8/5 lh hẹn 17h20
 14/5 Giữa A2, toeic &gt;500, Sống ở HCM ở Đồng Nai, quê Đắc Lắc, leader design team, 6 năm, học chuyện với nnn và tìm công việc ở HCM, 30m/day, từng học TTT khi còn ở đại học, 
 Muốn TA giao tiếp linh hoạt - còn thời gian + k đặt mục tiêu thời gian.</t>
  </si>
  <si>
    <t>Fail (ngành Design lại xếp IT)</t>
  </si>
  <si>
    <t>20/2 lh
 26/2 tdv 
 Cuối A1, Đầu A2, muốn giao tiếp và em họ nói TA. Học TA từ cấp 1, có thể dành 20-30 phút học. Thi toeic được trên 625 R L. Đang học và đi làm. Mục tiêu học trước mắt là giao tiếp + thêm 1 ngôn ngữ và b1 b2 2 năm nữa đi du học. Muốn học trong trong vòng 1 năm. Nó k ảnh hưởng đến việc học. Trước đây tự học TA thi teoic, có học doilingo nhưng dễ quá. Đang đi thực tập. Từng mua Tivi bằng tiền của mình.</t>
  </si>
  <si>
    <t>```json
{
  "Occupational Group": "No clear",
  "Position": "Intern (0-1 year)",
  "Learning Purpose Group": "Study for the future (English is not used often in the job and only slows down progress slightly)."
}
```</t>
  </si>
  <si>
    <t>26/2 lh - nhắn Zalo
 26/2 tdv 
  B1 cty Japanese, kế toán , toàn dùng W, S sometimes. Thích chơi piano, thích du lịch, dl Đà Lạt Đà Nẵng, nếu có tiền muốn đi du lịch toàn thế giới. Đắt nhất 60tr là cái piano. Muốn học TA để cải thiện toàn bộ kĩ năng và giao tiếp với người nước ngoài. Học TA 10 năm rồi. Học ngắt nghỉ liên tục có ngày 1h có ngày k. Có teoic 640 mười mấy năm rồi. Muốn coi phim không cần phụ . Muốn muốn học nâng cao. Muốn học trong 1 năm. K ah công việc chỉ làm chậm</t>
  </si>
  <si>
    <t>future: có toeic mười mấy năm thì khéo đi làm lâu rồi, học vì tương lai thì đúng hơn</t>
  </si>
  <si>
    <t>Finance/Banking</t>
  </si>
  <si>
    <t>Failfuture: có toeic mười mấy năm thì khéo đi làm lâu rồi, học vì tương lai thì đúng hơn)</t>
  </si>
  <si>
    <t>23/2 knm1
 24/2 knm2
 26/2 lh - hẹn 14h30 chiều thứ 3 
 27/2 tdv 
 Giữa A2 31t, kế toán , làm 6 years, k dùng TA trong cv, thích du lịch, đọc sách, có tiền sẽ đi Hàn, Nhật. Muốn học TA để giao tiếp TA khi đi nước ngoài đi du lịch, học TA over 10 years. Mỗi ngày dành 1h-2h/day. Học teoic thi thử 780 R L 78 năm trước. Muốn học linh hoạt trong đời sống hàng ngày, muốn học tháng 6 tháng. Không sh công việc. K học thêm đâu cả chỉ học 1 khoá toec</t>
  </si>
  <si>
    <t>Fail (nên Senior &gt;5 năm)</t>
  </si>
  <si>
    <t>26/2 lh - nhắn zalo
 2/3 t
  A2, Long An , sv năm 3. Học TA để nói chuyện với người nước ngoài chuẩn chuẩn 1 tí + ra trường cần bằng toeic nhưng chú trọng giao tiếp, học TA nhưng do lười và ngắt quãng ,học 1-2 hours. Muốn học linh hoạt cs-&gt; chuyên ngành công việc -&gt; nâng cao. Muốn lh 4 tháng - cv thì đi làm mới học. K có môi trường học. Trước học khoá.</t>
  </si>
  <si>
    <t>27/2 knm1
 28/2 lh hẹn 6h30 thứ 6
 1/3 tdv 
 1999 ,B1 làm thu mua công ty sam sung hơn 3 năm, k dùng TA nhiều vì có pdvieen, chỉ dùng cho meeting, thích shopping , học TA hơn 10 năm. Từng học TT, 2-3/week. Muốn học TA để chuyển việc và lấy laị khả năng tiếng Anh. Muốn TA linh hoạt. Đang học khoá ôn thi prep toeic 800</t>
  </si>
  <si>
    <t>Logistics/Supply Chain</t>
  </si>
  <si>
    <t>8/3 tdv
 Dưới A1, 34t, làm 10 năm, nói TA tốt phục vụ công việc, muốn lưu loát, 6 tháng, Đà nẵng cty,</t>
  </si>
  <si>
    <t>27/2 knm1
 28/2 lh hẹn 16h45 thứ 5
 12/3 hẹn buổi 1 thứ 5
 14/3 tdv 
 Dưới A1, đầu A2, 34t, service enginneer làm 10 năm, chỉ dùng TA khi đi traning, 30'/day , học để giao tiếp với kh và đi traning bên Singapore, muốn học giao tiếp linh hoạt, muốn cuối năm, học TT lâu rồi,</t>
  </si>
  <si>
    <t>Production/Manufacturing</t>
  </si>
  <si>
    <t>26/2 lh
 26/2 tdv
 A1 nghe tốt 39t, ct logistic làm hơn 10 năm, dùng TA mỗi ngày nhưng chỉ WR muốn cải thiện LS. Thích đi du lịch. nghe tốt phờ lét , từng đi 6 nước ở Châu Âu, muốn học TA để nói chuyện với khách hàng, chỉ học ở đại học, 3 năm trước học ở aplolo. Mỗi ngày dành 30-1h học. 
 ngữ pháp, phát âm , từ vựng. Muốn đạt mức linh hoạt trong cv, muốn đạt được trong 3 tháng - 6 tháng. Chỉ học app mình thôi.</t>
  </si>
  <si>
    <t>23/2 lh hẹn 10h30 thứ 7
 24/2 tdv A1 39t Ninh Bình, quản lý, làm hơn 10 năm, đôi khi sử dụng TA trong cv, thích du lịch. Muốn học Ta để có bạn ngoài,, giúp đỡ cv. tiếp xíc với người nước ngoài thường xuyên cũng học TT nhiều hồi đại học, chưa có bằng nào. Muốn giao tiếp linh hoạt trong vòng 1 năm - k ảnh h cv - ảnh hưởng đến mong muốn anh thôi. Anh chỉ học app này. Mỗi ngày 30-1h</t>
  </si>
  <si>
    <t>Business/Sales</t>
  </si>
  <si>
    <t>27/2 zalo - 4h30 thứ 4
 28/2 tdv 
 A2, 42t, Quy Nhơn, làm trong quân đội 22t, k dùng TA trong cv. Muốn học TA muốn cải thiện bản thân, đọc sách nước ngoài và dạy con. Học 2 năm rồi. Mỗi ngày học 30'-1h. Muốn lh trong hàng ngày, muốn học dàng trải ngày nào cũng học, học. K học trung tâm nhưng học online. Học dulolingo hơn 2 năm rồi.</t>
  </si>
  <si>
    <t>22/2 lh hẹn 11h
 22/2 tdv
 Ielts 6.0 
 Đi làm 4 năm, từng đi du học, học tiếng anh 10 năm rồi từ thời đi học, thích đi du lịch và ăn uống, tập thể dục, làm trong phòng marketing, Học để chuyển việc lương cao và duy trì việc học tiếng anh sau khi về nước, ngày dành được 15-30 phút học, anh bận và ảnh giàu.</t>
  </si>
  <si>
    <t>22/2 knm1
 22/2 nhắn tin Zalo - hẹn 19h30 tối thứ 6
 23/2 tdv 
 A1 23t Bình Định elecgical enginering, thích nghe nhạc, mới làm 2 tháng, Học để có công việc lương cao, mức linh hoạt trao đổi trong cs, cỡ 1 năm, nếu k đạt được mục tiêu làm chậm qua trình có lương cao nhưng k sao. Từng học TA để thi toec 550, RL gặp vấn đề Từ vựng do hay quên, k học app nào khác, chưa gặp khó khăn với app, ngày dành được 30 phút học.</t>
  </si>
  <si>
    <t xml:space="preserve">0(True: Intern mới làm 2 tháng) </t>
  </si>
  <si>
    <t>28/2 khách bận - nhắn Zalo
 29/2 khách bảo nhắn Zalo hẹn 11h30 thứ 6
 31/1 tdv 
 25t, B2 làm công ty nước ngoài nên nc với khách hàng nước ngoài, mới 1 tuần, thích mua sắm và du lịch, 2 năm trước đi du lịch châu lịch. Học TA để giao tiếp với khách hàng và học nhiều thông tin. Học TA từ bé, ngày 1 tiếng học TA. Khách hàng người nước ngoài,</t>
  </si>
  <si>
    <t>```json
{
  "Occupational Group": "Sales",
  "Position": "Intern (0-1 year)",
  "Learning Purpose Group": "Study for the current"
}
```</t>
  </si>
  <si>
    <t xml:space="preserve">0(True: Intern mới làm 1 tuần) </t>
  </si>
  <si>
    <t>27/2 khách bận - bảo nhắn Zalo ( chưa adept )
 28/2 Zalo - hẹn 3h thứ 5
 1/3 tdv hẹn 9h55 thứ 6 
 A1-&gt;A2 46t, teacher , hiếm khi dùng TA nhiều, thích du lịch, mua nhẫn kim cương 60 cụ, Muốn học TA để nói chuyện và dạy con, học TA từ 15t nhưng , đại học hồng bàng ngành dược . Muốn học TA linh hoạt đi du lịch .., Muốn càng tốt càng tốt, k ah cv chỉ ah cảm xúc, chị tự ti là k nói k nghe được. Lúc trẻ có giờ thì không. k học app khác, app cứ lập đi lặp lại.</t>
  </si>
  <si>
    <t>20/1 lh
 21/1 tdv
 Trình độ dưới A1 [ biết nhưng phản xạ chậm , trả lời chưa đầy đủ ý, không mở rộng được ý, muốn cải thiện phát âm ], học 1 tiếng/1 chăm chỉ, học cả app mochi nữa, chưa học trung tâm nào bao giờ. Học để có lương cao, mục tiêu 1 năm, thời gian linh động có thể sắp xếp theo mentor, thích đá bóng, sách,.. và đi du lịch 4 lần/1 năm. Mục tiêu là muốn cải thiện phát âm [ yếu ], muốn học khoảng 4000 từ.</t>
  </si>
  <si>
    <t>27/2 nghe máy nhưng tắt cụp - nhắn Zalo
 28/2 k rệp - knm1
 4/3 lh - hẹn 9h30 thứ 4
 6/3 tdv 
 B1,B2 38t, phiên dịch viên Tiếng Trung, 1 year, Học TA để có nhiều cơ hội trong cv, 1 hour/ day, Toeic 2005 750. 1 năm thành pdv Anh - Trung,</t>
  </si>
  <si>
    <t xml:space="preserve">0(1 year làm phiên dịch tiếng trung) </t>
  </si>
  <si>
    <t>23/2 lh hẹn 9h30 thứ 7
 24/2 tdv
 A0,A1 Mục tiêu giao tiếp với sếp, 1 tháng rồi k học do công tác, muộn, lười. Chỉ cần giao tiếp cơ bản hàng ngày để nói chuyện với sếp. Muốn học trong 6 tháng để giao tiếp với sếp - k có thời gian học nên mệt. Anh làm quản lý IT, nói chuyện với sếp là chính , có nv phiên dịch, trước học giao tiếp nhưng bận quá nên bỏ. Học app ok nhưng anh bận quá [ anh học phát âm - cụm từ ]. Sếp bảo học đi nhưng anh k đủ quyết tâm. Thực ra thì anh có thời gian nhưng anh cứ thôi miên bản thân là anh k có thời gian thôi.</t>
  </si>
  <si>
    <t>15/2 hẹn 16/2 10h
 26/1 : ra tết , hơi bận, giờ không sắp xếp được thời gian
 Diễm - freelancer - 2 months. - Hue provinces - cuối A1
 dùng tiếng anh trong công việc thi thoảng. 
 học tiếng anh để có cơ hội để tìm việc, nói với người nước ngoài lưu loát, trở thành hướng dẫn viên. 
 Muốn giao tiếp cơ bản trước - sau đó nâng cao thêm. Thời gian càng sớm càng tốt.
 Trước đây chưa từng học tiếng anh ở trung tâm, thấy app the coach được review thấy hay nên học.
 Mỗi ngày học được 30p</t>
  </si>
  <si>
    <t>current</t>
  </si>
  <si>
    <t>```json
{
  "Occupational Group": "Hospitality &amp; Tourism",
  "Position": "Intern (0-1 year)",
  "Learning Purpose Group": "Study for the future (English is not used often in the job and only slows down progress slightly)."
}
```</t>
  </si>
  <si>
    <t xml:space="preserve">Fail(Freelancer, tuy nhiên có mong muốn thành hướng dẫn viên) </t>
  </si>
  <si>
    <t>26/2 lh
 28/2 tdv 
 B1,B2 Vip pro, HCM , sale manager, 2,5 năm, không dùng TA nhiều, muốn học TA giao tiếp người nước ngoài. Muốn học để cải thiện TA, học TA hơn 3 năm, Từng học TA offine. Học được 3 lần/ tuần. Muốn học linh hoạt trong cv và đời sống. K gặp khó khăn gì khi học app.</t>
  </si>
  <si>
    <t>23/2 knm1
 24/2 knm2
 26/2 khách bận gls-zalo hẹn 2h chiều thứ 3
 2/3 hẹn 4/3 lúc 9h 
 4/3 tdv 
 A1, Nam Định, người bán hàng liên quan đến giáo dục, k dùng TA trong cv. Muốn học TA để phục vụ công việc và nói chuyện với , học 10 năm 10 năm nhưng chủ yếu là ngữ pháp, k học TT nào, Ngày học 30 phút. Muốn học tiếng anh chuyên ngành, muốn cơ bản linh hoạt trong 4-6 tháng, đang làm sale cho TT Tiếng Anh, chỉ học app The Coach,</t>
  </si>
  <si>
    <t>7/3 tdv 
 Cuối B1 43t, làm VCB, 6 tháng, cv cần làm project với người nước ngoài, Tốt nghiệp Ngoại Thương 20 năm trứơc, 1h/day, 2 times/week, có B2 4 kĩ năng. Muốn học khoá học bằng TA, 
 Phát âm + Từ vựng</t>
  </si>
  <si>
    <t>20/2 lh
 21/2 tdv 
 Trình độ A2, làm 2 công việc makerter và graphic design ( 26 tuổi - 1 năm ). Học tiếng anh để nói chuyển kết bạn với người nước ngoài, mở rộng mối quan hệ. Do tích chất công việc nên đi du lịch nhiều nơi, thích mua sắm. Học tiếng anh 2 năm rồi. Đang học 1 lớp tiếng anh ở Hạ Long band B1 4.0-5.5 nhưng lớp chỉ tập trung ngữ pháp ( R + L ). Mỗi ngày dành được 30 phút học. Phát âm khá tốt nhưng thiếu từ vụng, nói dong dài và thiếu ngữ pháp. Mục tiêu lưu loát giao tiếp hàng ngày. Học cỡ 3-4 tháng.</t>
  </si>
  <si>
    <t xml:space="preserve">Future </t>
  </si>
  <si>
    <t>```json
{
  "Occupational Group": "Design &amp; Architecture",
  "Position": "Intern (0-1 year)",
  "Learning Purpose Group": "Study for the future (English does not directly impact job performance, and the goal is more about social interaction)."
}
```</t>
  </si>
  <si>
    <t>28/2 lh hẹn 15h30 thứ 4
 tdv 
 cuối A2 đầu B1, data xai ần, ở VCB, 2t, chỉ dùng R W, ít dùng S L, có . K có nhiều tiền. Muốn học TA để hỗi trợ cv và tương lai, đồng nghiệp, nnn. Học TA 6 tháng rồi, mỗi ngày 1h-2h học TA. Tonic 600 R L. Muốn học lh cv. Muốn học trong 6 tháng. Học TT thi tiếc 3-4 năm trước. Học app k khó khăn gì.</t>
  </si>
  <si>
    <t>Cái nè xếp future (k rõ ràng á)
Nghề nhiệp k đúng</t>
  </si>
  <si>
    <t xml:space="preserve">okFuture oke. 
Nghề nghiệp: Data Science viết ko rõ thì khó </t>
  </si>
  <si>
    <t>26/2 khách bận gls-zalo
 27/2 gọi nhưng khách k care - k rệp tn Zalo
 29/2 khách bận - anh tự nhắn lại cho
 1/3 gọi Zalo hẹn 3h chiều thứ 2
 21/3 anh bận chạy xe - tắt máy</t>
  </si>
  <si>
    <t>3/2 không liên lạc được &gt; rời sang 6/2
 1/2 hẹn 15h30 3/2
 Trang - 33t - 
 học tiếng anh để có việc lương cao - công ty thuần việc - tìm kiếm công việc 
 giao tiếp cơ bản - 6 tháng.
 trước đây chị chưa. tự học là chính. 
 Tại vì linh động hơn, mình tự luyện lại nhiều lần. không phải lúc nào cũng đnga tham gia.
 từ thứ 2 cũng thứ 5 - 15-30p. Đợt này cviejc cuối năm , về vẫn</t>
  </si>
  <si>
    <t>Fail từ 1 đến 35</t>
  </si>
  <si>
    <t>Request failed after 2 retries.</t>
  </si>
  <si>
    <t>20/2 knm1
 21/2 lh
 23/2 tdv Dưới A2 tự tin nhưng câu k ổn/ lập trình viên, 26t muốn cải thiện TA để có lương cao, làm 3 năm. Dùng TA mỗi ngày, travelling và đá bóng, muốn đi Quy Nhơn, DN vào mùa hè, Học TA 10 năm, k học TT nào, 30'-1h học TA, Muốn nói chuyện với người nước ngoài lưu lát - muốn 6 tháng- k ảnh hươnghr quá nhiều, Học app Elsa, Học app TC k vấn đề</t>
  </si>
  <si>
    <t>28/2 lh hẹn 15h thứ 4 - 11h thứ 5
 29/2 tdv 
  B1 29t, DHCN , làm cty logistics, 5years, thường nói TA trước đây với boss, nay Boss VN, chỉ dùng W, đôi khi ra ngoài nói chuyệ n với kh. Thích du lịch, làm cty nước ngoài. Học TA từ cấp 2 nhưng k tốt, có học TA ở ĐH nhưng chỉ học grammar. Học 15'-30' . Có Toniec 600. Muốn học TA để học lên thạc sĩ, chị học mỗi ngày. Học app mochi mochi.</t>
  </si>
  <si>
    <t>20/2 lh khách báo bận gls
 21/2 gọi khách bảo bận ăn cơm -&gt; nhắn Zalo hẹn tối thứ 6 lúc 7h tối
 23/2 tdv 
 A1 nhưng nghe tốt 22t HR fulltime 1 year đôi khi dùng TA trong cv, xem phim và ngủ cả ngày, thích mua sắm mua điện thoại bằng tiền của mình 10tr. Muốn học TA để kết bạn khắp tg. Trừng học TA nhưng k sâu , học 1-2h/buổi tối. Có toec 800 RL, từng học TT ttoec thầy long ở chỗ Thương Mại. Muốn học để giao tiếp đổi đổi cv, muốn thành thạo giao tiếp tiếng anh - 6 tháng. nếu k được target thì chậm quá trình kiếm tiền, trước học ElSA. Lười</t>
  </si>
  <si>
    <t>```json
{
  "Occupational Group": "Admin &amp; HR",
  "Position": "Intern (0-1 year)",
  "Learning Purpose Group": "Study for the future (English does not directly impact job performance, and the goal is more about social interaction)."
}
```</t>
  </si>
  <si>
    <r>
      <rPr>
        <rFont val="Calibri"/>
        <color theme="1"/>
        <sz val="12.0"/>
      </rPr>
      <t xml:space="preserve">26/2 lh - Zalo hẹn 3h30 thứ 3
 27/2 tdv 
 A2 làm chủ, trong lĩnh vực nói TA mỗi ngày với người kh nước ngoài, </t>
    </r>
    <r>
      <rPr>
        <rFont val="Calibri"/>
        <b/>
        <color theme="1"/>
        <sz val="12.0"/>
      </rPr>
      <t xml:space="preserve">thích vẽ vì làm trong lĩnh vực fashion, </t>
    </r>
    <r>
      <rPr>
        <rFont val="Calibri"/>
        <color theme="1"/>
        <sz val="12.0"/>
      </rPr>
      <t>thích du lịch khắp thế giới, chị mua được máy tính 20tr. Học TA 20 năm rồi, từng học TA ở club ở đại học, giờ chỉ học app, chỉ học được 5 phút.</t>
    </r>
    <r>
      <rPr>
        <rFont val="Calibri"/>
        <b/>
        <color theme="1"/>
        <sz val="12.0"/>
      </rPr>
      <t xml:space="preserve"> Học TA vì muốn có phiên bản tốt hơn. </t>
    </r>
    <r>
      <rPr>
        <rFont val="Calibri"/>
        <color theme="1"/>
        <sz val="12.0"/>
      </rPr>
      <t>Muốn học TA lắm rồi. Muốn học TA để có chứng chỉ TA, muốn học trong 6 tháng , k ảnh hưởng cv nhưng ảnh hưởng tâm lý. CHI RẤT BẬN NÊN HẸN LỊCH ĐI HẸN LỊCH LẠI RẤT MỆT</t>
    </r>
  </si>
  <si>
    <r>
      <rPr>
        <rFont val="Calibri"/>
        <color theme="1"/>
        <sz val="12.0"/>
      </rPr>
      <t xml:space="preserve">16/2 hẹn 17/2 16h30
 Chị Tiên - Làm việc tại thành ủy thành phố HCM
</t>
    </r>
    <r>
      <rPr>
        <rFont val="Calibri"/>
        <b/>
        <color theme="1"/>
        <sz val="12.0"/>
      </rPr>
      <t xml:space="preserve"> Công việc hầu như không dùng tiếng anh.</t>
    </r>
    <r>
      <rPr>
        <rFont val="Calibri"/>
        <color theme="1"/>
        <sz val="12.0"/>
      </rPr>
      <t xml:space="preserve">
</t>
    </r>
    <r>
      <rPr>
        <rFont val="Calibri"/>
        <b/>
        <color theme="1"/>
        <sz val="12.0"/>
      </rPr>
      <t xml:space="preserve"> Chị học tiếng anh vì chị yêu tiếng anh,</t>
    </r>
    <r>
      <rPr>
        <rFont val="Calibri"/>
        <color theme="1"/>
        <sz val="12.0"/>
      </rPr>
      <t xml:space="preserve"> đọc hiểu tiếng anh, có thể nói chuyện với người nước ngoài.
 Mục tiêu: Không có mục tiêu học, thích thì học thôi. Trước đây có mục tiêu học ielts nhưng bỏ lâu rồi.
 Học tiếng anh sau giờ làm việc, buổi tối tranh thủ khoảng 15-30p
 Hiện tịa đang học song song duolingo và the coach</t>
    </r>
  </si>
  <si>
    <t>27/2 knm1
 28/2 Zalo hẹn 11h30
 tdv 
 Cuối A2, B1 Giáo viên, k dùng TA nhiều, chỉ dùng 1 tiếng, thích nghe nhạc TA. Thích du lịch. Muốn học TA để nói và dạy cho con, học TA 2 năm rồi, k học ở đâu cả. Dành được 30 phút học. Muốn học linh hoạt trong đời sống hàng ngày. Muốn học trong 3 tháng. Trước đây k học TA ở trung tâm nào.</t>
  </si>
  <si>
    <t>29/2 khách bận - nhắn Zalo
 4/3 knm1
 6/3 knm2
 7/3 knm2
 14/3 lh hẹn 16h30 thứ 2 tuần sau
 Dưới A2 HR ở Bệnh viện, sếp người nước ngoài, VB2 ngôn ngữ anh, tải về để phản xạ nói TA, chỉ viết thư, 
 Chưa biết cách đưa từ để nói- môi trường 
 Phát âm,</t>
  </si>
  <si>
    <t>29/2 knm1 
 1/3 knm2 - Zalo - hẹn 11h40 thứ thứ 7
 B1, 2000, Đại học Bách Khoa, Hưng Yen, sv năm cuối, có vẻ yêu trường, Muốn học TA để k cần goodle dịch vẫn để nói chuyện với người nước ngoài, mỗi ngày dành 1 hour học, VSTEP 650 B2, S B1. Muốn giao tiếp linh hoạt trong cv, muốn 6 tháng, muốn học app,</t>
  </si>
  <si>
    <t>29/2 lh hẹn 8h30 thứ 6
 16/3 tdv 
 Ngọc, Cuối A1 đầu A2, 13t, 1h/day, Học TA vì thích, Muốn Chuyên Anh, Hà Nam , lớp 7</t>
  </si>
  <si>
    <t>5/3 khách bận - Zalo
 6/3 hẹn 4h30 thứ 5
 7/3 tdv 
 A2, 24t, Lâm Đồng, IT, only W, 30m/day, B1 L R. Mục tiêu giao tiếp B1, 1 năm, k ah, Elsa và duolingo., 3 tháng 
 UPP - một ngày hoàn thành 1 session/ ngại người ngoài.</t>
  </si>
  <si>
    <t>5/3 chị bận có gì chị nhắn Zalo cho nha - hẹn 6h10 thứ 6
 8/3 tdv 
 A2,B1, IELTS 4.5, 5.0, toeic 400 hơn, làm software engineer ở HCM, 37t. Improve S và công việc, US client and another nations, 1h/day. Muốn linh hoạt trong cv và cs B2,</t>
  </si>
  <si>
    <t>1/3 lh hẹn 3h thứ 6
 6/3 tdv 
 Giữa A1, muốn học để giao tiếp và cv lương, muốn lh trong cv và cs, trong năm nay, ah cảm xúc và quyết tâm, 1h/day, sv học, 5tr/ tháng, k app khác,</t>
  </si>
  <si>
    <t>1/3 lh hẹn 3h30 thứ 6
 2/3 tdv
 A2 sinh 95, Bình Định, làm công ty logistics, 1 năm, chỉ dùng email với kh, thích đi du lịch, học TA để nâng cao kỹ năng giao tiếp và nâng cao vốn từ vựng vì bh đang lan man, học 15 năm, học TA 30 mins . . . Muốn linh hoạt trong công việc. Muốn học trong 1 năm. Hồi sv có đi học rồi bỏ vì đi làm miết rồi học khoá online rồi nghỉ. K học app khác,</t>
  </si>
  <si>
    <t>4/3 lh hẹn 19h40 thứ 2
 tdv 
 A1, 40t, trước làm quản lý cung ứng, nay tư do, trước có đôi khi dùng TA chỉ viết , mỗi ngày dành 15-30, học cho biết để giao tiếp với người nước ngoài, linh hoạt 6 tháng - 1 năm, ah đến cảm xúc, chưa học TT, có học doulingo.</t>
  </si>
  <si>
    <t xml:space="preserve">Fail(quản lý cung ứng, ko phải chức vụ quản lý) </t>
  </si>
  <si>
    <t>4/3 lh hẹn 2h thứ 4
 7/3 tdv 
 A1 30t, học TA để nói chuyện với người nn và đọc sách cho việc kinh doanh, 1h/day, nghe tốt - yếu speaking, muốn cơ bản 1 năm - bằng cấp. K ah công việc ah cảm múc và mục tiêu, 3tr/tháng để học,</t>
  </si>
  <si>
    <t>28/3 tdv B1 IELTs 6.0 10 năm trước 42t, làm cty logistic, dùng TA cho W and meeting, học TA hơn 20 năm, học TA để phản xạ lưu loát tự tin hơn 3 tháng,</t>
  </si>
  <si>
    <t>0(CHẤP NHẬN ĐƯỢC)</t>
  </si>
  <si>
    <t>1/3 lh hẹn 9h40 thứ 7
 2/3 tdv 
 A1, làm quản lý, cty thường dùng TA có nói và văn bản nhưng dùng google dịch , đi học thì dùng phiên. Muốn học TA cho giao tiếp linh hoạt 3 tháng cơ bản 6 tháng. K ah công việc, ah cảm xúc. K học app khác k, hồi đi học ĐH có học TT. Mỗi ngày 30 0hút</t>
  </si>
  <si>
    <t>29/2 knm1 - Zalo hẹn 17h45
 tdv 
 Cuối A1 34t kế toán cty nhật làm 2 năm, dùng TA, thích du lịch. Muốn học TA để phát triển, ngày có thể dành 15'-30'. Muốc học linh hoạt trong cv và cv , chị thiếu từ vựng, muốn học chậm và chắc, lúc trước học TT ở đại học, lúc trước engbreaking , chị muốn học phát âm</t>
  </si>
  <si>
    <t>2/3 lh hẹn 10h thứ 2
 4/3 tdv 
 A2, 30t, đã kết hôn có 1 con, chị có business riêng, 2 năm, chị học 2 tiếng/1 ngày, k dùng TA trong cv. Muốn học TA để quay trở lại làm việc ở bất kì công ty nào và dạy con 3 tuổi, học TA 5 năm rồi, từng học TT ở ĐH. 2015 tonic 535, muốn linh hoạt hàng ngày 1 năm, k học app khác, đang học chương trình Cambridge</t>
  </si>
  <si>
    <t>4/3 khm1 - k có Zalo
 6/3 knm2 
 14/3 lh báo số Zalo nhưng bảo bận k học được tháng này có gì nhắn lại - chưa thấy add
 18/3 lh hẹn 7h15 thứ 5</t>
  </si>
  <si>
    <t>2/3 lh hen 6h10 thứ 2
 4/3 tdv 
 24t, IT, dùng TA mỗi ngày, R W, ít L S, Học TA để có lương cao, học TA từ lớp 6, Muốn linh hoạt trong cv 6 tháng, k ah cv chỉ ảnh hường đến cảm xúc, lúc đại học có học TT, k học app khác.</t>
  </si>
  <si>
    <t>4/3 lh hẹn 14h30 thứ 3
 5/3 tdv 
 A2, 28t , gap year, học để giao tiếp với ban nước ngoài - đi du lịch, học 5 năm, 1h/day. Toeic 500, trước mắt giao tiếp cơ bạn - linh hoạt, sau muốn nâng cao, 6 tháng cơ bản linh hoạt, k ah gì lắm, app hay lag,</t>
  </si>
  <si>
    <t>1/3 lh chưa kịp gt xong - chị cúp máy - Zalo hẹn 2h30 thứ 6 
 tdv</t>
  </si>
  <si>
    <t>```json
{
  "Occupational Group": "Sales",
  "Position": "No clear",
  "Learning Purpose Group": "No clear"
}
```</t>
  </si>
  <si>
    <t>Fail(CÓ CÁCH XỬ LÝ)</t>
  </si>
  <si>
    <t>1/3 khách bận đi công tác - Zalo
 2/3 gọi anh bảo anh nhắn sau nha ( anh đi công tác )
 6/3 lh hẹn 17h45 thứ 5 tuần sau
 14/3 41t , project manager at IT, muốn học TA để làm việc với kh, sử dụng TA khi học , 5 mins/day in doulingo, Bánh khoa làm ở công ty gì đấy, Làm toiecc 550 R L, muốn TA linh hoạt, tháng 5-6 cây có kiểm tra speaking, Đang có Elsa và douling</t>
  </si>
  <si>
    <t>1/3 chị bận - nhắn Zalo
 2/3 chị đang đi đường - gas
 4/3 lh - tdv 
 A2, B1 17t, Học TA mua về để học thôi, muốn Ielts 7.5 1 năm nữa</t>
  </si>
  <si>
    <t>8/3 tdv 
  B1, B2 doctor HCM , 10 năm, never use TA, chỉ dùng khi đi hội nghị với bệnh viện nước ngoài và người nước ngoài, learn EL just for fun, 1h/day, từng học ở nước ngoài 3 tháng, Châu Âu 1 tháng. Học TA. Muốn TA nâng cao, 6 tháng,</t>
  </si>
  <si>
    <t>29/2 lh hẹn 7h30 thứ 6
 1/3 tdv 
 A2 31tr, 2 con, muốn kiếm nhiều tiền, chị là QA, học TA 1 năm rồi , từng học 1 khoá về phát âm 2 năm trước, Mỗi ngày dành 15-1h. Gặp đối tác nước ngoài, học engbreaking nhiều khoá học online. Học TA để khách hàng người nước và đi du lịch nước ngoài. Muốn linh hoạt trong công việc, muốn học trong 1 năm. Ảnh hưởng cảm xúc trước.</t>
  </si>
  <si>
    <t>1/3 lh - Zalo hẹn 10h40 thứ 7
 2/3 tdv 
 Dưới A2 30t,HN, Diana company, đang nghén, làm marketing, hơn 1 năm rưỡi, hiếm khi dùng tiếng anh, Muốn năng cấp kĩ năng TA và thay đổi vị trí, bộ phận brand manager dùng TA nhiều . Học 10 năm nhưng k liên tục, mỗi ngày dành 1 tiếng học. Muốn mức B1 3 tháng. Ah đến cảm xúc thôi. Chị cần lắm. K học TT k học app khác.</t>
  </si>
  <si>
    <t>1/3 khách bận gls-zalo
 4/3 hẹn 17h thứ 5
 7/3 tdv 
 A2,B1 BTD nickname, NEU, never use TA, HR. Want improve S, 30'-1h/day. Mục tiêu Ielts 6.0, tư học, giữ tháng 13/4.</t>
  </si>
  <si>
    <t>5/4 lh hẹn 19h45 thứ 3
 tdv</t>
  </si>
  <si>
    <t>4/3 khách bận - gls + Zalo hẹn 9h sáng thứ 3
 5/3 tdv 
 A1, cô giáo mần non, học để giao tiếp, nhà dòng với số xơ ở ngời người, linh hoạt trong cuộc sống, 3-6 tháng, chưa học TT, k học nào khác. Mỗi ngày 1 tiếng, 30 phút, hoặc hơn nếu rảnh.</t>
  </si>
  <si>
    <r>
      <rPr>
        <rFont val="Calibri"/>
        <color theme="1"/>
        <sz val="12.0"/>
      </rPr>
      <t>23/2 lh 
 26/2 tdv
 Vip pro, 3months, dùng TA trong cv, lâu k dùng TA nên khó nói, thích nghe nhạc , thích du lịch nhưng cuối năm k có kế hoạch</t>
    </r>
    <r>
      <rPr>
        <rFont val="Calibri"/>
        <b/>
        <color theme="1"/>
        <sz val="12.0"/>
      </rPr>
      <t>, từng làm TTS ở NB 3 năm</t>
    </r>
    <r>
      <rPr>
        <rFont val="Calibri"/>
        <color theme="1"/>
        <sz val="12.0"/>
      </rPr>
      <t>. Muốn học TA để cải thiện kĩ năng giao tiếp, học TA over 10 năm, học TA ở đại học ngành ngôn ngữ anh, dành 30 phút học TA. IELTs 6.5 7 8 năm trước,</t>
    </r>
    <r>
      <rPr>
        <rFont val="Calibri"/>
        <b/>
        <color theme="1"/>
        <sz val="12.0"/>
      </rPr>
      <t xml:space="preserve"> giáo viên TA ở</t>
    </r>
    <r>
      <rPr>
        <rFont val="Calibri"/>
        <color theme="1"/>
        <sz val="12.0"/>
      </rPr>
      <t xml:space="preserve"> Siêu trí nhớ nhớ, muốn học kỹ năng giao tiếp nói. Mục tiêu trong vào 3 tháng muốn giao tiếp với với các bạn 6.5, k ảnh hưởng cv.</t>
    </r>
  </si>
  <si>
    <t>4/3lh hẹn 14h30 thứ 2
 8/3 tdv 
 Cuối A1, đầu A2, 37t, dùng TA thường xuyên, chỉ yếu R W, muốn TA phục cv, lưu loát và đúng trọng tâm, 6 tháng 1 năm, sắp tới cần họp, học cũng nhiều nhưng k hiệu qủa và anh chán,</t>
  </si>
  <si>
    <t>26/3 knm1
 28/3 khách bận - em nhắn sau
 2/4 lh hẹn 17h
  tdv : hầu như k biết gì 
 Dưới A0, A1, 1999, làm nail, Học định cư Mỹ để biết và giao tiếp, đi theo diện lao động, đang học ở ngoài 1:2 cô giáo 3 tháng k có lộ trình rõ ràng/ mới học tiếng ANh 3 tháng, muốn TA gia tiếp cơ bản, 1h30 học TT và 30 phút học ở nhà. - Dự kiến là 6 tháng đến 3 năm. 
 Nghe đọc 3 tháng rồi - 3 tháng lấy lại căn bản cho mình.</t>
  </si>
  <si>
    <t>26/3 lh hẹn 11h : Hoan 2k1 
 tdv 
 Giữa A1, người Bình Dương, làm sale ở công ty xi măng/1 năm, dùng TA để R, 1h/day, đã đăng kí TT thi chứng chỉ toeic 28/4 5tr8 theo trường, muốn học TA để thi toeic và lương cao, muốn TA linh hoạt, 6 tháng, hơi lượt. B1 Cambridge. Mục tiêu thi lấy bằng - học gia0 tiếp. 8 buổi......</t>
  </si>
  <si>
    <t>Fail từ 35 đến 70</t>
  </si>
  <si>
    <t>4/3 lh hẹn 14h thứ 3
 21/3 tdv 
 B1, B2 làm công ty nước ngoài, chỉ có R L nhiều, muốn học để đổi việc.</t>
  </si>
  <si>
    <t>4/3 lh hẹn 3h chiều thứ 3
 A2, 5/3 sinh năm 99, 25t, kế toán 2 năm, HP, k dùng TA trong cv, muốn thay đổi công việc-lương cáo-ty nước ngoài , 2h/day, tonic 450, muốn 6-9 tháng linh hoạt trong cv- 1-2 năm nâng cao, k ảnh cảm xúc và cơ hội. Bh k học TT, trước có học TT, k học app nào khác.</t>
  </si>
  <si>
    <t>27/3 knm1
 28/3 knm2
 2/4 lh hẹn 15h20
 tdv Đầu A2, 26t 1998 Toeic 400, làm cty Logistic, k dùng TA, Học TA để có cv lương cao, lâu rồi k học, 4h/day, Muốn giao tiếp B1 3-6 tháng, chưa học TT, tự học trước sau đó học mentor học off, 
 Phát âm Thiếu âm cuối sai - từ vựng - mở rộng ý</t>
  </si>
  <si>
    <t>26/3 lh hẹn 15h20 thứ 3
 tdv, 
 Dưới A2, dùng TA để W, đôi lúc S, muốn học TA để làm việc và nói chuyện với nước ngoài, học tuỳ hôm 15'-1h/day, toeic R L 500, muốn học TA linh hoạt, 3-6 tháng, trước học TT nhưng chỉ học thời gian ngắn,
 UP</t>
  </si>
  <si>
    <t>26/3 lh hẹn 14h20 thứ 3 - UP 
 tdv Giữa A2, 65t, giám đốc công ty bảo hành các sản phẩm của công ty Sam Sung tại Khách Hoà, học TA để đi duc lịch, muốn nói TA thành lạo, học TA 40 năm rồi, muốn học TA nói với cháu lấy chồng nước ngoài, N3</t>
  </si>
  <si>
    <t>4/3 knm1 - Zalo hẹn 14h15 thứ 4
 6/3 tdv 
  Đầu A2 29t, cv đôi lúc cần nói TA, học TA lâu rồi nhưng tự học, 1h/day. Thi lấy bằng B1 và nói chuyện với bệnh nhân, 6 tháng-1 năm, cần bằng, trươc có học 1:1 với gv Philipniens, k app khác, cỡ 1tr/tháng, hơn 3tr3/1 khoá 20.</t>
  </si>
  <si>
    <t>26/3 kh hẹn 10h10 thứ 3
 tdv Dưới A1,35t, Bình Dương, Kế toán, 1h/day, k dùng TA, muốn có cv lương cao, linh hoạt, 1 năm, chưa học TT, 1 tháng gần đây có đăng kí TT không khó, 500k/8 buổi -1 kèm 2 1tiếng 15 phút, k bổ trợ cho nhau</t>
  </si>
  <si>
    <t>27/3 khách bận - chị báo lại sau
 28/3 knm1
 2/4 lh hẹn 18h15
 tdv 
 Cuối A2, toeic &gt;700, 30t, logistic staff for company tư nhân for over 2 years, k dùng TA, 2 lý do : Kết bạn và quan trọng, 1h/day, chỉ dùng TA để viết email, muốn càng cao càng tốt - học for fun,</t>
  </si>
  <si>
    <t>21/2 lh
 22/2 tdv B1,B2
 1998, Làm 3 năm , thích du lich, học tiếng để làm việc và nói chuyện với người nước ngoài vì tính chất công việc, đã đi 5 nơi du lịch, đi nước ngoài : Singapore . 
 Muốn đi du học nên học tiếng anh, học ielts năm ngoái , học 3 tiếng/1 ngày, từng thi được 5.5 ielts - speaking 5.0 , muốn học để phản xạ nhanh hơn và triển khai ý. Muốn 6.5 7.0 cuối năm nay, thấy học the coach thấy ok tuy nhiên k có nhiều thời gian.</t>
  </si>
  <si>
    <t>```json
{
  "Occupational Group": "No clear",
  "Position": "Mid-level/Specialist (&gt;3 years)",
  "Learning Purpose Group": "Study for the future (English is not used often in the job and only slows down progress slightly)"
}
```</t>
  </si>
  <si>
    <t>```json
{
  "Occupational Group": "No clear",
  "Position": "Mid-level/Specialist (&gt;3 years)",
  "Learning Purpose Group": "Study for the current"
}
```</t>
  </si>
  <si>
    <t>4/3 knm1
 5/3 lh hẹn 10h thứ 5
 28/3 tdv
 B1 24t 2000 Đại học CN và Quốc gia Hà Nội, cty start up , developer 1 year, đang nợ TA, short term : pass Exam và long term : change job, 30m/day, VNU test 4 kĩ năng,k học ở đâu cạ,</t>
  </si>
  <si>
    <t>14/3 lh hẹn 14h30 thứ 2 tuần sau
 18/3 tdv 
 VSTEP B1 23t 2k1 ĐH Cần Thơ, k có tiền, học để Có việc lương cao và học bổng, 1h/day, muốn nói chuyện lưu loát, 2 tháng,</t>
  </si>
  <si>
    <t>4/3 khách bận - nhắn Zalo - 16h50 thứ 2
 tdv 
 24t Cuối A1, Đầu A2, để thay đổi công việc, muốn giao tiếp linh hoạt trong cv sau đó thi lét nửa năm, ah cảm xúc, đang theo học ở World Trip - giao tiếp cơ bản cho người đi làm để giao tiếp được với người nước nước ngoài, 1 năm rữa 4,5 tr/ t 1 tháng/ 1 giờ, học được 4 tháng rồi.</t>
  </si>
  <si>
    <t>27/3 knm1
 29/3 lh hẹn 15h50 thứ 3 tuần sau
 5/4 tdv teioc &gt;500, 1995, 29t, PG của công ty giáo duc
 Dưới A2, ussually chat and w by English, us TA to earn more money và công việc tốt trong công ty nước ngoài, và nói chuyên với người nước ngoài, học TA từ lớp 5 nhưng chỉ R và W, Linh hoạt B1 - hết năm nay, trước học TT ở dưới Cần Thơ chỉ học 1:1, chưa hiểu cách sử dụng.
 1. Nói chuyện sai hết các ngữ pháp.-&gt;
 2. Phát âm sai lè. -&gt; ........</t>
  </si>
  <si>
    <t>26/3 khách bận - gls
 27/3 lh hẹn 11h15 thứ 4
 tdv 
 A2, B1 36t, làm ks 16 năm, restaurent manager muốn lên F&amp;B manager, 45m-1h/day, tiền k quan trọng, nói TA phục vụ cv, muốn linh hoạt TA, 3-6 tháng,</t>
  </si>
  <si>
    <t>27/3 lh hẹn 16h20
 Tdv 
 Cuối A1, Đầu A2, 1999, technical service , toeic 500, học TA 4-5 năm, 30m/day, Tháng 3-6: giao tiếp lưu loát để đi công tác, 1 năm sau thi tầm B2,</t>
  </si>
  <si>
    <t>27/3 lh hẹn 20h20 thứ 5
 28/3 tdv A2, 29t, làm ở cty chứng khoán VNdirect, đã nghỉ việc cty cũ - chuyển cty VIX 4 tháng, never use TA, học TA cho cv, học TA online TT 5 tháng rồi, học TA để phục vụ CV và làm ở cty nước ngoài, muốn học nâng cao- k đặt mục tiêu thời gian, Đà nẵng city</t>
  </si>
  <si>
    <t>27/3 lh hẹn 9h20 thứ 5
 tdv 
 Dưới A2, Nam, 40t, Bình Dương, quality control at korea company, dùng TA để viết email, report, nói với sếp - nước ngoài, học TA để phục vụ cv - viết email, nói, 1h/day, muốn cơ bản - linh hoạt 2-3 năm,
 Bí từ.</t>
  </si>
  <si>
    <t>8/4 khachs bận - gls
 12/4 lh hẹn 16h40
 tdv toiec 730, B1, B2, làm kinh doanh bán đồ da dụng trên shoppe, , 33t, over 7 years, k dùng TA, chị có rất nhiều thời gian nên chị muốn học TA, k có mục tiêu rõ ràng,</t>
  </si>
  <si>
    <t>8/4 lh hẹn 21h20 thứ 5
 11/4 
 Dưới A1, Dương, lớp 5, học TA để thi ở trường, học để giao tiếp cơ bản 1 năm, khá khó cho em, Hải Dương, Hưng Yên, 
 Phát âm -</t>
  </si>
  <si>
    <t>17/4 gọi chị sau nhé - đọc số zalo cho chị
 19/4 gọi - chị lại xin số zalo hẹn 18h tối lay
 tdv B1, a doctor 10 years, đã học French, học TA để phục vụ công việc, dùng TA khá thường xuyên vì làm việc với bệnh viện, meeting, và nghuên cứu, đang làm ở clinic partime, 15% TA, lúc trước 6.0, học để k quên, và giàu vốn từ,</t>
  </si>
  <si>
    <t>27/3 lh hẹn 11h50 thứ 5
 28/3 tdv B1,B2, 1998, cựu sv FPT, làm ở cty IT vị trí tư vấn giải pháp, chỉ dùng TA để đọc tài liệu và W, muốn học TA để phục vụ cv và làm việc với khách, nước ngoài, Muốn B2 - 3-6 tháng,</t>
  </si>
  <si>
    <t>29/3 lh hẹn 14h thứ 7
 tdv 
 B1, 38t, cty Goft 10 năm, Vũng tau city, giỏi tiếng Trung, 2024 có sếp mới từ US, Chỉ W và Speaking ít, chỉ dùng Tiếng Trung, 2h/day, trước đây có học với gv nước ngoài 6 tháng native X, Muốn giao tiếp tốt với sếp linh hoạt đến hết cuối năm,</t>
  </si>
  <si>
    <t>27/3 knm1
 28/3 lh hẹn 16h50 thứ 7
 30/3 tdv Dưới A2, 1996, architecture, V-Plus, over 2 years, cv k dùng TA nhiều, 30m/day, học TA phát triển bản thân và kết ban nước ngoài, muốn TA giao tiếp linh hoạt - chưa rõ ràng mục tiêu.</t>
  </si>
  <si>
    <t>```json
{
  "Occupational Group": "Design &amp; Architecture",
  "Position": "Mid-level/Specialist (&gt;3 years)",
  "Learning Purpose Group": "Study for the future (English does not directly impact job performance, and the goal is more about social interaction)."
}
```</t>
  </si>
  <si>
    <t>2/4 lh hẹn 10h45 thứ 5
 4/4 tdv 
 Giữa _x0008_Cuối A2, 37t, sale manager 4 năm, học TA để nói chuyên parners, clients, supplers, 1h/day, học TT 10 năm trước, k thi chứng chỉ đâu, tiếng anh linh hoạt trong cv - chưa nghĩ tới B2, k biết diễn tả, HCM city, Đồng Tháp quê,20years. Mentor - dạy tiêng anh tiếp đã - ielts,</t>
  </si>
  <si>
    <t>22/2 knm1
 22/2 nhắn Zalo hẹn 15h chiều thứ 6
 23/2 tdv
 Dưới A1 bán hàng 9 năm, muốn học để giao tiếp với người nước ngoài , dạy con, công việc tương lai chị thích cần tiếng anh mà chị k có TA, mở quán Café. Muốn học để linh hoạt trong đời sống hàng ngày 3 - 6 tháng. Chị tốt nghiệp đại học lớn ở TP HCM nhưng chị k thích làm văn phòng và từng học TT ngày xưa nhưng k hiệu quả, chị mở quán cà phê nên bận thất thường, có mua money story cho con học nhưng k thích k hiệu quả. Mua app học nhưng chưa rành cho lắm. 30'-45'/day</t>
  </si>
  <si>
    <t>6/4 lh 11h20 trao đỏii
 tdv Dưới A1, 34t, onwer of a phamacy, học TA để nói chuyện với con-7t, 30mins/day, muốn TA cơ bản, k biết lộ trình học k có định hướng + prefer 3-6 tháng học TA giao tiếp linh hoạt, học app k biết học cái gì và k áp dụng được, chưa học TT k học TA, học youtube, học nhưng có môi trường.</t>
  </si>
  <si>
    <t>30/3 lh hẹn 13h40 thứ 7
 tdv 
 Đầu A2, 34t đã kết hôn, HCM city, 1 daugters, sale man, sometimes use E, học TA để thay đổi cv, Có khả năng nghe nhưng khó reply lại, 1h/day, Muốn C1 trong vòng 1 năm, quê LĐ,</t>
  </si>
  <si>
    <t>27/3 khách bận = gls
 28/3 lh hẹn 14h50 thứ 7
 30/3 
  Dưới A1, tdv 36t, married, 1 daugters 6t, sale, Học TA thay đổi cv và năng cao trình độ, muốn linh hoạt 6-9 tháng B1.,</t>
  </si>
  <si>
    <t>27/3 lh hẹn 18h thứ 5
 28/3 Dưới A2, người HT, dtv 1998 , toeic 770, electric enginner ở cty Technology 3 years 10tr/tháng, cv k dùng TA, muốn học TA để có cv lương cao và nói chuyện với nnn, 30m-1h/day, muốn TA linh hoạt B1 B2 6-9 tháng,</t>
  </si>
  <si>
    <t>```json
{
  "Occupational Group": "Production/Manufacturing &amp; Supply Chain",
  "Position": "Mid-level/Specialist (&gt;3 years)",
  "Learning Purpose Group": "Study for the future (English does not directly impact job performance, and the goal is more about social interaction)."
}
```</t>
  </si>
  <si>
    <t>6/4 lh hẹn 13h trao đổi
 9/4 nhắn tin k rep 
 17/4 Đầu B1 tdv 30t, Quận 2, Nghệ An, đã kết hôn 6 years, 3 kids, accountant, Contruction company . 3 năm, gần như k dùng TA, only R, thích TA nên học để phát tiển bản thân và nmake friends, học TA khi có thời gian rảnh, Muốn TA linh hoạt B2 , muốn TA nâng cao trong tương lai-k đặt thời gian</t>
  </si>
  <si>
    <t>Fail(công ty xây dựng)</t>
  </si>
  <si>
    <t>Số Fail 70-100</t>
  </si>
  <si>
    <t xml:space="preserve">Tổng Fail </t>
  </si>
  <si>
    <t>&lt;=5/100</t>
  </si>
  <si>
    <t>first</t>
  </si>
  <si>
    <t>Phân Loại Nghề Nghiệp(Học sinh/Sinh viên, Kinh Doanh/Bán hàng, IT, Marketing truyền thông/quảng cáo, Kế toán/tài chính, Sản xuất, Bất động sản, Tài chính/Ngân hàng, Hành chính/Nhân sự, Đào tạo, Bảo hiểm)</t>
  </si>
  <si>
    <t>Chức Vụ (Nhân viên dưới 3 năm, chuyên viên trên 3 năm, quản lý trưởng phòng, giám đốc, khác)</t>
  </si>
  <si>
    <t xml:space="preserve">Mục đích học(Học để giải quyết công việc hiện tại, học cho tương lai) </t>
  </si>
  <si>
    <t>Cường check Pass/Fail</t>
  </si>
  <si>
    <t>Phương check Pass/Fail</t>
  </si>
  <si>
    <t>Cường check</t>
  </si>
  <si>
    <r>
      <rPr>
        <rFont val="Arial"/>
      </rPr>
      <t xml:space="preserve">Link test: </t>
    </r>
    <r>
      <rPr>
        <rFont val="Arial"/>
        <color rgb="FF1155CC"/>
        <u/>
      </rPr>
      <t>https://docs.google.com/spreadsheets/d/16mfkQZCmj6WJIQWzzbScZicsYQQ84JA5/edit?gid=761183216#gid=761183216</t>
    </r>
    <r>
      <rPr>
        <rFont val="Arial"/>
      </rPr>
      <t xml:space="preserve"> </t>
    </r>
  </si>
  <si>
    <t xml:space="preserve">oke </t>
  </si>
  <si>
    <t xml:space="preserve">Làm sao để biết 3 năm kinh nghiệm ạ. </t>
  </si>
  <si>
    <t>Current hay future</t>
  </si>
  <si>
    <t>Current vì do tính chất công việc đi làm nhiều nơi. . Đang học 1 lớp tiếng anh ở Hạ Long band B1 4.0-5.5 nhưng lớp chỉ tập trung ngữ pháp ( R + L ).
--------------
3. Learning Purpose: Extract learning purpose based on these factors:
   - Is English used regularly in the current job? (yes/no)
   - Does English proficiency affect the current job? (yes/no)
   - Is there a specific goal for learning English? (yes/no)
4. Learning Purpose Group: 
   - If any of the responses to the learning purpose factors is ""no,"" classify as ""Study for the future.""
   - Otherwise, classify as ""Study for the current.""</t>
  </si>
  <si>
    <r>
      <rPr>
        <rFont val="Arial"/>
        <color theme="1"/>
      </rPr>
      <t>23/2 knm1
 24/2 knm2
 26/2 lh - hẹn 14h30 chiều thứ 3 
 27/2 tdv 
 Giữa A2 31t,</t>
    </r>
    <r>
      <rPr>
        <rFont val="Arial"/>
        <b/>
        <color theme="1"/>
      </rPr>
      <t xml:space="preserve"> kế toán</t>
    </r>
    <r>
      <rPr>
        <rFont val="Arial"/>
        <color theme="1"/>
      </rPr>
      <t xml:space="preserve"> , làm 6 years, k dùng TA trong cv, thích du lịch, đọc sách, có tiền sẽ đi Hàn, Nhật. Muốn học TA để giao tiếp TA khi đi nước ngoài đi du lịch, học TA over 10 years. Mỗi ngày dành 1h-2h/day. Học teoic thi thử 780 R L 78 năm trước. Muốn học linh hoạt trong đời sống hàng ngày, muốn học tháng 6 tháng. Không sh công việc. K học thêm đâu cả chỉ học 1 khoá toec</t>
    </r>
  </si>
  <si>
    <t xml:space="preserve">Fail(Freelancer) </t>
  </si>
  <si>
    <t>Fail(future hơn)</t>
  </si>
  <si>
    <t>```json
{
  "Occupational Group": "Sales",
  "Position": "No clear",
  "Learning Purpose Group": "Study for the future"
}
```</t>
  </si>
  <si>
    <t>Fail(ko đủ điều kiện phân nhóm)</t>
  </si>
  <si>
    <t>Fail(QA chưa phân nhóm được)</t>
  </si>
  <si>
    <t xml:space="preserve">Fail(làm marketing) </t>
  </si>
  <si>
    <t>```json
{
  "Occupational Group": "No clear",
  "Position": "No clear",
  "Learning Purpose Group": "Study for the future"
}
```</t>
  </si>
  <si>
    <t>Fail(ko có thông tin chứ ko phải sales)</t>
  </si>
  <si>
    <t>STT</t>
  </si>
  <si>
    <t>Tester</t>
  </si>
  <si>
    <t>Tên khách hàng</t>
  </si>
  <si>
    <t>Tuổi</t>
  </si>
  <si>
    <t>Note</t>
  </si>
  <si>
    <t>anhtn.cs</t>
  </si>
  <si>
    <t>Hùng</t>
  </si>
  <si>
    <t>sinh viên</t>
  </si>
  <si>
    <t>22/2 lh hẹn 4h chiều
 22/2 tdv 
 Cuối A2 nhưng lười học nên kĩ năng tiếng anh bị tụt. Sinh viên 21 tuổi học đại học năm 3. Học tiếng anh 6 năm rồi, 2-3 năm trước có học trung tâm target 5.0 nhưng lười rồi bỏ. Từng đi trao đổi ở engineer theo chương trình của trường đại học. Học tiếng do phổ biến ai cũng dùng, muốn đi du học thì cần ít nhất 6.0, học đại học cần làm bài bằng tiếng anh, thích đi du lịch. Rất lười.</t>
  </si>
  <si>
    <t>Huan</t>
  </si>
  <si>
    <t>Ty</t>
  </si>
  <si>
    <t>đi làm từ 25-35</t>
  </si>
  <si>
    <t>Tuak</t>
  </si>
  <si>
    <t>Lucy</t>
  </si>
  <si>
    <t>Tanpham</t>
  </si>
  <si>
    <t>Van Anh</t>
  </si>
  <si>
    <t>Liễu</t>
  </si>
  <si>
    <t>Phuoc</t>
  </si>
  <si>
    <t>30/1 lh hẹn 15/2 liên lạc lại xếp lịch
 Trình độ cuối A1, đầu A2 
 Người đi làm 
 IT - 24t 
 Mục tiêu: học tiếng anh để giao tiếp với đồng nghiệp 
 Chưa có thời gian đạt mục tiêu cụ thể 
 chỉ học được vào thứ 7
 Upsale buổi 2</t>
  </si>
  <si>
    <t>Kien</t>
  </si>
  <si>
    <t>Silva</t>
  </si>
  <si>
    <t>Le</t>
  </si>
  <si>
    <t>Bích</t>
  </si>
  <si>
    <t>Thanh</t>
  </si>
  <si>
    <t>MAI THI HUONG</t>
  </si>
  <si>
    <t>Sy</t>
  </si>
  <si>
    <t>Tri Hai</t>
  </si>
  <si>
    <t>Huong</t>
  </si>
  <si>
    <t>Trieu</t>
  </si>
  <si>
    <t>Car</t>
  </si>
  <si>
    <t>Tú</t>
  </si>
  <si>
    <t>Quang</t>
  </si>
  <si>
    <t>Linh</t>
  </si>
  <si>
    <t>DungBee</t>
  </si>
  <si>
    <t>Tuấn</t>
  </si>
  <si>
    <t>VNN</t>
  </si>
  <si>
    <t>Chi</t>
  </si>
  <si>
    <t>Quỳnh</t>
  </si>
  <si>
    <t>Hana</t>
  </si>
  <si>
    <t>My Trang</t>
  </si>
  <si>
    <t>Stefani</t>
  </si>
  <si>
    <t>PrimeDD</t>
  </si>
  <si>
    <t>Vanvu</t>
  </si>
  <si>
    <t>Trang</t>
  </si>
  <si>
    <t>Huỳnh Long Thắng</t>
  </si>
  <si>
    <t>Không xác định</t>
  </si>
  <si>
    <t>Mila</t>
  </si>
  <si>
    <t>Vân Anh</t>
  </si>
  <si>
    <t>Carla</t>
  </si>
  <si>
    <t>26/2 lh - Zalo hẹn 3h30 thứ 3
 27/2 tdv 
 A2 làm chủ, trong lĩnh vực nói TA mỗi ngày với người kh nước ngoài, thích vẽ vì làm trong lĩnh vực fashion, thích du lịch khắp thế giới, chị mua được máy tính 20tr. Học TA 20 năm rồi, từng học TA ở club ở đại học, giờ chỉ học app, chỉ học được 5 phút. Học TA vì muốn có phiên bản tốt hơn. Muốn học TA lắm rồi. Muốn học TA để có chứng chỉ TA, muốn học trong 6 tháng , k ảnh hưởng cv nhưng ảnh hưởng tâm lý. CHI RẤT BẬN NÊN HẸN LỊCH ĐI HẸN LỊCH LẠI RẤT MỆT</t>
  </si>
  <si>
    <t>BoBi</t>
  </si>
  <si>
    <t>16/2 hẹn 17/2 16h30
 Chị Tiên - Làm việc tại thành ủy thành phố HCM
 Công việc hầu như không dùng tiếng anh.
 Chị học tiếng anh vì chị yêu tiếng anh, đọc hiểu tiếng anh, có thể nói chuyện với người nước ngoài.
 Mục tiêu: Không có mục tiêu học, thích thì học thôi. Trước đây có mục tiêu học ielts nhưng bỏ lâu rồi.
 Học tiếng anh sau giờ làm việc, buổi tối tranh thủ khoảng 15-30p
 Hiện tịa đang học song song duolingo và the coach</t>
  </si>
  <si>
    <t>binh</t>
  </si>
  <si>
    <t>Thư</t>
  </si>
  <si>
    <t>Đức Chiến</t>
  </si>
  <si>
    <t>thuynguyen</t>
  </si>
  <si>
    <t>Vy</t>
  </si>
  <si>
    <t>Duong Nguyen</t>
  </si>
  <si>
    <t>David Truong</t>
  </si>
  <si>
    <t>Amber</t>
  </si>
  <si>
    <t>Yen</t>
  </si>
  <si>
    <t>Arthur Phan</t>
  </si>
  <si>
    <t>Thân Thị Thanh Hoà</t>
  </si>
  <si>
    <t>nguyễn khắc thành</t>
  </si>
  <si>
    <t>Windy</t>
  </si>
  <si>
    <t>Ni</t>
  </si>
  <si>
    <t>Sang</t>
  </si>
  <si>
    <t>Tài Bùi</t>
  </si>
  <si>
    <t>Helen</t>
  </si>
  <si>
    <t>Truong</t>
  </si>
  <si>
    <t>Ngô Dương</t>
  </si>
  <si>
    <t>đi làm từ 35-45</t>
  </si>
  <si>
    <t>Zippy</t>
  </si>
  <si>
    <t>Iris</t>
  </si>
  <si>
    <t>Duongbt</t>
  </si>
  <si>
    <t>Mai Văn Hiếu</t>
  </si>
  <si>
    <t>Mi</t>
  </si>
  <si>
    <t>23/2 lh 
 26/2 tdv
 Vip pro, 3months, dùng TA trong cv, lâu k dùng TA nên khó nói, thích nghe nhạc , thích du lịch nhưng cuối năm k có kế hoạch, từng làm TTS ở NB 3 năm. Muốn học TA để cải thiện kĩ năng giao tiếp, học TA over 10 năm, học TA ở đại học ngành ngôn ngữ anh, dành 30 phút học TA. IELTs 6.5 7 8 năm trước, giáo viên TA ở Siêu trí nhớ nhớ, muốn học kỹ năng giao tiếp nói. Mục tiêu trong vào 3 tháng muốn giao tiếp với với các bạn 6.5, k ảnh hưởng cv.</t>
  </si>
  <si>
    <t>NHAN</t>
  </si>
  <si>
    <t>Nguyễn my</t>
  </si>
  <si>
    <t>Hoan</t>
  </si>
  <si>
    <t>Jenny</t>
  </si>
  <si>
    <t>Cao</t>
  </si>
  <si>
    <t>Vking</t>
  </si>
  <si>
    <t>Nguyễn thị Loan</t>
  </si>
  <si>
    <t>Lam</t>
  </si>
  <si>
    <t>Liam</t>
  </si>
  <si>
    <t>Hoàng</t>
  </si>
  <si>
    <t>Huy</t>
  </si>
  <si>
    <t>Bruce</t>
  </si>
  <si>
    <t>Ngân</t>
  </si>
  <si>
    <t>Miss Moon</t>
  </si>
  <si>
    <t>Bach</t>
  </si>
  <si>
    <t>Thành</t>
  </si>
  <si>
    <t>Dien</t>
  </si>
  <si>
    <t>Tina</t>
  </si>
  <si>
    <t>dương</t>
  </si>
  <si>
    <t>Nghi</t>
  </si>
  <si>
    <t>Hi</t>
  </si>
  <si>
    <t>Hau</t>
  </si>
  <si>
    <t>Dũng</t>
  </si>
  <si>
    <t>Eric</t>
  </si>
  <si>
    <t>Chính Nhi</t>
  </si>
  <si>
    <t>Lý Thái</t>
  </si>
  <si>
    <t>Thiên Văn</t>
  </si>
  <si>
    <t>Vân</t>
  </si>
  <si>
    <t>Manh</t>
  </si>
  <si>
    <t>Hie</t>
  </si>
  <si>
    <t>Gumball</t>
  </si>
  <si>
    <t>8/4 khách báo bận -gls
 8/4 tdv Dưới A2, 27t, toiec 860 R L, developer 4 years, W only, 15-20min/day, học để phục vụ cv tăng lương, học để giao tiếp linh hoạt - k có mục tiêu thời gian, bận. Đông Anh, LP Bank.</t>
  </si>
  <si>
    <t>LeTrung1305</t>
  </si>
  <si>
    <t>23/2 knm1
 24/2 knm2 - nhắn Zalo - ok hẹn được
 26/2 anh hẹn đổi lịch khác - anh nhắn lại sau
 4/3 tdv 
 A0, A1 muốn học TA để đi đâu cũng giao tiếp, thay đổi công việc có mức lương cao hơn, linh hoạt, trong 1 năm, trước học TT tiếng anh mấy tháng trước, bán trang sức vàng kim cương, trước có học Elsa nhưng thấy app khá phức tạp. Mỗi ngày dành 30 phút học</t>
  </si>
  <si>
    <t>Thiệp</t>
  </si>
  <si>
    <t>19/4 knm4 -tdv 
 36t, Dưới A1, an engineer, HCM city, đôi lúc dùng TA, 30min/day, muốn học TA để đổi việc, giao tiếp và kết bạn. Muốn học A1-A2. K đặt mục tiêu thời gian, vợ sắp đẻ.
 Phát âm: weather. 
 Từ vựng</t>
  </si>
  <si>
    <t>Kem</t>
  </si>
  <si>
    <t>2/4 lh hẹn 11h45 thứ 6
 5/4 
 2k1 Dưới A2, B1 TPHCM, toeic 815, Ngọc Bích, project accontant 1 y 1 month, 20% W, lương 7tr/1 tháng, muốn improve Speaking and W to take Ielts exam, 1h/day, aim 6.5 chưa có ngày thi, đang học prep online,đã đổi việc data anapysist, Nam Đinh, đã thay đổi công việc,</t>
  </si>
  <si>
    <t>Vu</t>
  </si>
  <si>
    <t>9/4 knm1
 10/4 lh Dưới cuối A2, tdv 42t, Nam ĐỊnh, đang ở Bình Dương, manager at logistic deparment nhập vật và cung ứng cho nhà máy sản xuất và xuất khẩu nước ngoài, raly use English và W R, có kế hoach đi Indo nên học TA tháng 9, có học TA ở công ty tuần 3 buổi - giao tiếp chưa đủ với nhu cầu của anh, 1h/day in the evening, muốn TA linh hoạt phục vụ cv cuối năm nay - 3 tháng, k cần thi chứng chỉ.</t>
  </si>
  <si>
    <t>Paige</t>
  </si>
  <si>
    <t>27/3 knm1
 29/3 knm2
 2/4 lh hẹn 19h20
 4/4 35t, 
 B1, tdv 2011 toeic 615, HCMcity, technology industry 10y, team leaders , W only, học TA để có high position-cv lương cao và đi du lịch nước ngoài, 30-1h/day, đang học lớp TA với người nước ngoài của công ty B2-1 tháng nữa,</t>
  </si>
  <si>
    <t>Trâm</t>
  </si>
  <si>
    <t>30/3 lh hẹn 16h30 thứ 7
 tdv 2k5 Mất gốc, A1, đang gap-year chưa đi học đại học, học TA để học và làm việc, Lấy mất gốc 2-3 tháng - cơ bản - linh hoạt.</t>
  </si>
  <si>
    <t>Trung</t>
  </si>
  <si>
    <t>30/3 lh hẹn 16h thứ 7
 tdv 
 Giưã cuối A2, 32t, contruction eginneer, ty Nhật &gt;2 years, dùng TA mỗi ngày, giàu, học TA để phục cv giao tiếp với kh nước ngài, 30m/day, toeic 4 kỹ năng aim 700, 6 tháng. 
 Thái Bình,</t>
  </si>
  <si>
    <t>Quan</t>
  </si>
  <si>
    <t>2/4 lh hẹn 15h
 4/4 tdv 
 Giữa A1, 24t , developer 3 years TP Bank, W and L, 1h/day, học TA để thay đổi cv, linh hoạt B1, B2 1 năm, trước học Miss.Hoa đầu ra B1 đọc viết, UP.</t>
  </si>
  <si>
    <t>Avoga</t>
  </si>
  <si>
    <t>2/4 lh hẹn 20h20
 17/4 hẹn 21h thứ 7
 20/4 tdv Dưới A2, software developer 5 years, W only, sometimes discuss with clients, muốn học TA để improve S and L, học TA hơn 10 năm, chỉ học TA tầm 15m, muốn TA giao tiếp linh hoạt 3 tháng, trước có học mentor 1:1 ELET English nhưng mà không hiệu quả.</t>
  </si>
  <si>
    <t>30/3 lh hẹn 16h50 thứ 7
 tdv 42t, Dưới - đầu A2, teacher, Nguyễn Huệ university, k dùng TA trong CV, Đọc văn bản ok, nhưng nghe và nói khá kém, thích traveling, 1h-2h/dạy, con học TA cấp 3 chuyên Anh mà giỏi quá - chị muốn học TA trao đổi - chị khổ tâm với phụ huynh và đi du lịch, muốn cơ bản - 3 tháng, k học TT nào học từ đại học, học k gặp khó khăn nhưng bận,</t>
  </si>
  <si>
    <t>Tinne</t>
  </si>
  <si>
    <t>4/4 lh hẹn 16h30 thứ 7
 2k3, Dưới A2,B1, Đà nẵng, Đại học ngoại ngữ - ĐHĐN, đang chuẩn bị ôn thi VSTEP C1 - ielts tháng 7 4 kĩ năng,2h/day, muốn thành 1 giáo viên.</t>
  </si>
  <si>
    <t>Chloe</t>
  </si>
  <si>
    <t>26/3 em bận - em nhắn sau cho nhé
 27/3 lh tdv 24t 
 B1, B2 Tốt nghiệp đại học Y dược TPHCM, làm cho công ty dược nước ngoài, làm 4 tháng rồi ( tốt nghiệp tháng 10 năm ngoái ), ít dùng TA, 1h/day, Muốn lên B2, C1 6 tháng - 9 tháng,</t>
  </si>
  <si>
    <t>Hanny Tran</t>
  </si>
  <si>
    <t>2/4 knm1
 12/4 lh tdv
 B1, làm Cty trung quốc, trước học ĐHNN, k dùng TA trong cv, chỉ dùng _x0008_Japanese, làm việc với khác hàng trong tương lai và dạy 2 con 7t và 9t, 30m-1h/day, muốn nâng cao C1,C2 aim toiec 800 - &gt; Ielts 
 Phát âm sai</t>
  </si>
  <si>
    <t>Daniel</t>
  </si>
  <si>
    <t>29/3 knm1
 2/4 lh hẹn 16h tdv 
 B1, 31t, toeic 795 2021, married, engiinner, not quite often, only L R, học TA để có cv lương cao và comunicate with nnn, học TA 7 năm, 1h-2h/day, VSTEP B2, Phần</t>
  </si>
  <si>
    <t>Le Thu Trang</t>
  </si>
  <si>
    <t>2/4 lh hẹn 14h44 gọi luôn
 tdv 
 Dưới A2, Cô giáo đại học NTT 10 năm toiec 530 - môn sinh học, R document, cần pv presentation chỉ học viết báo bằng TA, trước có hoc TT Tiếng Anh ielts 2022 khó k theo được, 1h/day, Học TA cải thiển S,L,W, Muốn S linh hoạt B1 B2, k đặt mục tiêu thời gian, muốn học TA để tham gia hội thảo và quốc tế hoá muốn trình bài bằng tiếng anh. ( US, UK)</t>
  </si>
  <si>
    <t>Ken</t>
  </si>
  <si>
    <t>27/3 lh hẹn 11h thứ 4
 29/3 lh hẹn 16h50 thứ 6
 tdv 1978 chú, người Lao, làm quan hệ song phương Lao - Viet Nam, cv chỉ dùng Tiếng Việt, học TA để giao tiếp với người khác, học TA lâu rồi, 1h/day, Muốn giao tiếp linh hoạt trong cs hàng ngày 6 tháng nếu có plan rõ ràng, app ok nhưng k có thời gian,</t>
  </si>
  <si>
    <t>Lavie</t>
  </si>
  <si>
    <t>26/3 khách bận - chị nhắn lại sau
 28/3 lh hẹn 11h50 thứ 7
 4/4 tdv, Dưới A2 44t, có 1 con gái 15t, Trợ lý dám đốc nhân sự 10years, often use TA, boss và đồng nhiệp là người nước ngoài, học TA để giao tiếp với đồng nghiệp, 30mins/day in the morning, học online ở schoolla, thi ielts, HCM city , quên ĐỒng Nai.</t>
  </si>
  <si>
    <t>Robin</t>
  </si>
  <si>
    <t>6/4 knm1-anh nhắn hẹn 16h50 
 tdv, Giữa A2, 32t, software enginer &gt;2 năm, sometimes S, W more often, học để nói chuyện với đồng nghiệp người, 50m/day, có học Speaking 1 year ago, muốn học TA giao tiếp linh hoạt,</t>
  </si>
  <si>
    <t>Lập Henry</t>
  </si>
  <si>
    <t>28/2 lh hẹn 14h thứ 4
 tdv 
 dưới A1 24t, DH TMU, đang làm HR, less than 1 year. Mục tiêu học TA để giao tiếp, ứng tuyển để có cv thường ngày, muốn lh trong cv và đời sống thường ngày, 3-4 tháng nữa. Nếu k thì sẽ làm chậm qúa trình thăng tiến, chỉ dùng TA khi tuyển người nước ngoài, học nhiều trung tâm nhưng thấy phát âm ổn và nhưng bận quá rồi nghỉ, học mấy TT tonic online nên bị lười + đi làm 2t. trước học duolingo, engbreaking. Mỗi ngày học được 30 phút để học.</t>
  </si>
  <si>
    <t>23/2 lh hẹn 4h30 chiều nay
 23/2 tdv 
 A1 26 tuổi làm ở phòng phát triển, 3 năm, đồng nghiệp nhiệt tình, không dùng Ta trong cv, nghe nhạc, xem phim, thích du lịch. Cần tiếng anh vì đang học thạc sĩ , công nghệ thực phẩm, học TA từ hồi đi học, dành 1h học, học để ra trường - toec 780. Giao tiếp cơ bản ra trường thôi. Mục tiêu trước tháng 8, k học trung tam , k học app. App từ vựng khi chị phát âm app sửa không đúng ý chị. Vstep B2,</t>
  </si>
  <si>
    <t>Namkheo</t>
  </si>
  <si>
    <t>30/3 khách bạn - nhắn lại sau
 2/4 anh bận quá - anh sẽ tự nhắn lại sau
 12/4 lh hẹn 21h20
 17/4 tdv Dưới A2 42t, Chit acccountant at a local company in Vietnam 14 năm, kết hôn, 2con trai nhỏ 3t, 11t, quê ở Huế, Bình Dương, k dùng TA trong cv, muốn tìm việc ở cty nước ngoài và nói chuyện TA với nhiều người, 10 năm rồi k dùng TA, k có thời gian học TA mỗi ngày 1h30/day. 
 Do anh khôgn nói - k có môi trường. Muốn TA giao tiếp linh hoạt trong cv 3- tháng,</t>
  </si>
  <si>
    <t>22/4 nhắn tin
 tdv, Dưới - đầu A0, A1, 35t, sale man, ngành gạch, học để nói TA giao tiếp bình thường, muốn TA linh hoạt 1 năm, k ảnh hương cv, hay quên</t>
  </si>
  <si>
    <t>5/4 lh hẹn 13h30
 tdv 44t, 
 B1, B2 , owner of a logistic business/ sometimes, speak Enhlish with parners/ Learn TA to have more chances for work, make friends with parners, k học TT nào chỉ học khi ở Đại học, học vào lúc rảnh k cố định 5 mins-2h/day, muốn TA lưu loát B1, B2 khi nào rảnh là học - hết năm nay, 20 năm trong logistic , 3 năm mở business 
 Quê Phú yên, sống ở HCM 1999,</t>
  </si>
  <si>
    <t>Lê Thị Kiều Diễm</t>
  </si>
  <si>
    <t>6/4 lh hẹn 11h50 thứ 2
 17/4 knm1
 23/4 gọi chị bảo bận</t>
  </si>
  <si>
    <t>Cherry</t>
  </si>
  <si>
    <t>10/4 chị bận rộn, chị chủ khách sạn - chị nhắn sau Trangcherry 0387866231
 12/4 lh tdv
 22/4 nhắn tin</t>
  </si>
  <si>
    <t>6/4 lh hẹn 18h15 thứ 3
 9/4 tdv Dưới A2, 30t toeic 500 R L 7 năm trước, CService in HCM city, năm nay S and W, học TA để phục vụ cv và nói chuyện với đồngnnghieepj và kh nước ngoài , 30-1h/day, Muốn linh hoạt B1 B2 3 tháng hết dải A2, chưa kết hôn. Quê Lâm Đồng, đang sống với anh, 1-2tr/month.</t>
  </si>
  <si>
    <t>Nam Anh</t>
  </si>
  <si>
    <t>6/4 lh hẹn 10h30
 8/4 tdv Dưới A1, 1998, Nghệ An, engineer, k dùng TA trong cv, học TA để giao tiếp - tốt thì chuyển việc, muốn TA linh hoạt - sau giao tiếp TOEIC, muốn 3-6 tháng, gần đây TT alibaba - IPA và ending sounds, khó : thời gian - động lực + kỉ luật, 
 Từ vựng, cấu trúc câu, phản xạ,</t>
  </si>
  <si>
    <t>Trí Bùi</t>
  </si>
  <si>
    <t>29/3 lh hẹn 14h15 thứ 6
 tdv 
 Giữa A2, 30t, Nha Trang city, cưới 4 năm trước, có 1 con gái, manager ở cty , k dùng TA nhiều, làm với người Hàn, Boss thường nói chuyện với người Hàn bằng TA, muốn học TA để làm cty khác, 1-2h/ day, muốn thi chứng chỉ B1 -k gấp 3-6 tháng, 
 Buổi 3 UPP</t>
  </si>
  <si>
    <t>Ha</t>
  </si>
  <si>
    <t>4/4 lh hẹn 20h50 thứ 3 tuần sau
 Thái Linh, đầu B1, lớp 7, đang học song ngữ Pháp Việt, Quang Ninh, Hòn Gia High school, học TA 4 năm rồi, 2h/day, muốn học Ngoại Thương. Mục tiêu học TA để có nhiều cơ hội trong tương lại ielts 7.5+ lớp 10-11,</t>
  </si>
  <si>
    <t>Flca</t>
  </si>
  <si>
    <t>17/4 gọi khách nhưng anh bận - anh nhắn hẹn lịch sau
 19/4 tdv Dứới A1, 32t- đang làm bộ phận k làm trong TA, làm cty kin cương, học TA để cải thiện 1 chút, Cty bán kim cương, bộ phận kỹ thuật chế tác, muốn TA cơ bản 6 tháng, Tiara Dimand 
 UPPP</t>
  </si>
  <si>
    <t>Hi, I am Tham</t>
  </si>
  <si>
    <t>10/4 lh hẹn 17h20
 17/4 tdv Đầu A2, an officer, an education company for 7 years, Trường liên cấp, làm ở library, muốn học TA để giao tiếp với giáo viên nước ngoài, 1h/day, muốn TA linh hoạt và trôi chảy 6 tháng , nâng cao thì quá tốt, 3 tháng gốc , 3 tháng linh hoạt, hiện tại thì chưa nhưng tương lai thì k biết,</t>
  </si>
  <si>
    <t>Giang</t>
  </si>
  <si>
    <t>16/4 lh - tdv 
 Dưới A2, 32t, 2 con, Thanh Hoá , sống ở HN 10 years, marketing manager - freelancer, 30-1h/day, chỉ dùng TA để chat và reaserch, học TA để phục vụ bản thân, công việc và dạy con, k muốn đi học TT vì bận, thích học online, muốn TA linh hoạt cv 6-9 tháng, k thích dùng điện thoại khi giao tiếp , biết nhưng có môi trường, k học được buổi tối. 30-1 tiếng một ngày. Học bơi,</t>
  </si>
  <si>
    <t>Lax</t>
  </si>
  <si>
    <t>17/4 anh bận - anh nhắn sau
 20/4 lh hẹn 11h50
 tdv 27t,B1, Chứng chỉ B1 4 kĩ năng, Nghệ An, phamasist at hospital at Vinh city 3 năm, single, thường dùng TA trong cv để đọc tài liệu update, Học Đại học Y dược Huế, Học TA vì nó quan trọng cho cv và muốn đi du lịch nước ngoài, thích nghe US,UK, Học TA từ lớp 10, 1h-2h/day, Muốn giỏi TA - giao tiếp trong vòng 1 năm,</t>
  </si>
  <si>
    <t>cuong</t>
  </si>
  <si>
    <t>9/4 kmn1
 12/4 lh hẹn 17h 36t 
 tdv học B1, Assistant engineer Japanese cty technology, học TA để cải thiện L, S , R để phục cv, k dùng TA nhiều chỉ dùng TA để nói chuyện với parners, 1h-2h/day, đang định chuyển cty của Úc ở VN sang tuần, k học TT, cambly, Hoà Bình province, 30min/ 
 grammar,</t>
  </si>
  <si>
    <t>Prema</t>
  </si>
  <si>
    <t>20/2 lh
 24/2 tdv 
 Cuối A2 28t ct quảng cáo 2 years, cv k dùng TA chủ dùng TV, chỉ dùng TA để viết mail với sếp, đồng nghiệp. Sở thích yoga, pilatis 3 lần/1 tuần. Thích du lịch hơn, cuối năm đi với gd đi huế, nếu có tiền sẽ đi thái or sing. Mua điện thoại hơn 20t. Học TA từ 10t, học đại chỉ dùng Chinese k dùng TA nên quên. Học để sử dụng trong cv, mục tiêu để giao tiếp thường ngày k học TT, k học TA quá nhiều chỉ 1-2 lần/1 tuần vì có lớp học tiếng trung và yoga. Muốn học trong 3 tháng, k ah cv. 
 phát âm ok 
 ngữ pháp tùm lùm 
 Phản xạ bình thường ok</t>
  </si>
  <si>
    <t>Bảo</t>
  </si>
  <si>
    <t>8/5 lh hẹn 18h thứ 2, 
 13/5 2k2, năm 4, 22t, A1, Kiến trúc TPHCM, học TA tiếng anh để giao tiếp, trước có học gia sư qua dịch- chuyên về lĩnh vực, chị dạy chuyên ielts, chưa có quy trình bài bản cho giao tiếp 200k/1h, toeic 450 ra trường-dễ, chỉ học giao tiếp thôi, k giỏi nói, Vừa học vừa làm.... . 
 k có môi trường và việc học đúng đắn</t>
  </si>
  <si>
    <t>Freen</t>
  </si>
  <si>
    <t>14/4 lh hẹn 21h20
 17/4 tdv 
 22t, 2k2, Dưới Giữa A1, Kiến túc Hà nội 5 năm, 30mins/day, Nghỉ hè học mới học Ielts 5.5 k có thời hạn thời gian, cuối tháng 6 mới nghỉ học, kiến trúc sư, Thanh Hoá, đang làm đồ án.</t>
  </si>
  <si>
    <t>Vi</t>
  </si>
  <si>
    <t>14/4 gọi nhưng khách tắt máy - không có zalo
 20/4 lh đã lấy được zalo- Vi sẽ tự động nhắn cho NA khi xong việc
 22/4 knm1
 23/4 lh hẹn 17h30</t>
  </si>
  <si>
    <t>Bella</t>
  </si>
  <si>
    <t>đi làm dưới 25</t>
  </si>
  <si>
    <t>7/5 chị bận gls
 8/5 lh hẹn 9h50
 9/5 tdv Dưới A1, toiec 515 27t, sale leader của retail company, &lt;1 năm, Cv k dùng TA nhưng sẽ sử dụng trong tương lai gần - mở rộng tệp khác hàng, muốn improve S ( trung quốc, Japan, Sing ), TA giao tiếp cơ bản A1,A2 năm nay, k đi Trung Tâm, Thời gian làm việc linh hoạt - k đáp ứng được thời gian . 
 Từ vựng + Cấu trúc câu + Phát âm 70%.</t>
  </si>
  <si>
    <t>Thuan</t>
  </si>
  <si>
    <t>13/4 lh tdv 
 19t, 2k5, Dưới A1, NTT university, học IT, có học một vài môn TA, 3h/day, muốn học TA để bắt buộc TA toeic aim 600 ra trường, chưa học TT nào. 3 tháng lấy gốc 6-9 tháng toeic -&gt; , 
 Phát âm âm cuối 
 Cấu trúc câu
 Từ vựng -</t>
  </si>
  <si>
    <t>Rosie Hong</t>
  </si>
  <si>
    <t>19/6 tdv, B1, quê Hoà Bình, travel consultant - Asia land travel, học để cải thiện TA 
 nothing , parents, them</t>
  </si>
  <si>
    <t>Nhi</t>
  </si>
  <si>
    <t>16/4 knm1
 16/4 tdv 
 Quê Huế, Cưới A2, 19t, 2k5, FPT Đà Nẵng, Học TA để phục vụ cv trong tương lai, 4h/day, tháng 5 lên chuyên ngành Digital marketing, muốn TA linh hoạt B1,B2, thi toeic 4 kỹ năng 800 cuối kì 3 - 1 kì.</t>
  </si>
  <si>
    <t>Hang Dolly</t>
  </si>
  <si>
    <t>13/5 lh - Hana
 29t, A2, B1, adversing acency, project manager, HCM city 5 years, quê Đắc Lắc, never use E, học TA để giao tiếp và tự tin với khách hàng nước ngoài, lương cao, chuyển việc để có vị trí cao hơn, 15-30m/day, 1:1 gv 15 buổi VN và 15 buổi NN Wow English lên B1. Trước học nhiều nhiều TT rồi . Muốn TA linh hoạt - 3 tháng. Buổi thứ 10 rồi. Hướng Ielts quá - giao tiếp. Chị muốn thuần giao tiếp thôi. 
 Bí từ - Cấu trúc câu.</t>
  </si>
  <si>
    <t>Victoria</t>
  </si>
  <si>
    <t>13/4 chị bận tuần sau gọi lại.
 Chị từng làm ở Step up
 17/4 lh-tdv 31t, A1-A2, HLV pilates dưới 1 năm, ít dùng TA trong cv, Hoài Đức, kết bạn khắp thế giới và công việc sẽ có người Hàn, 1h/day. Mới bỏ tầm 1 tháng, đợt này thích học. Muốn học TA linh hoạt 6 tháng-1 năm. Học khó quá muốn bỏ. Thích lấy chồng tây. Sơn La.</t>
  </si>
  <si>
    <t>Anna</t>
  </si>
  <si>
    <t>10/4 Chị bận cuối tháng nhắn lại em nha
 20/4 lh hẹn 17h thứ 2
 22/4 tdv 33t, toeic 890, 2 con gái 7 and 5t, accouttant, Cảng vụ đường thuỷ nội địa 10 years, k dùng TA, học TA để dạy con, 1h/day, muốn TA linh hoạt, k có thời gian, k áp lực thời gian, bận. Tiền Giang</t>
  </si>
  <si>
    <t>Hien</t>
  </si>
  <si>
    <t>6/6 Dưới A1, Nhi, 10t, HN, Học TA nhưng k biết tại sao lại phải học TA</t>
  </si>
  <si>
    <t>Phan Minh Ngọc</t>
  </si>
  <si>
    <t>10/4 lh hẹn 21h20 thứ 3 , bé 5 lên 6
 Ngọc, 10t, lớp 5, họC TA để nói chuyện TA với người nước ngoài, 1h/day, 
 Dưới A2, ielts 7.0 2 năm lớp 11, học The Coach bình thường, Nam Định</t>
  </si>
  <si>
    <t>Khai</t>
  </si>
  <si>
    <t>7/5 tdv toeic 550 B1, 3-4 năm rồi, HCM, project manager at FPT software 2 years, muốn học TA để thăng tiếng, dùng TA mỗi ngày, học TA từ Đại học Backs Khoa HCM, 30/day, khách hàng US, slang - tiếng lóng. Cần TA để nói chuyện với nnn - chủ động, TA linh hoạt, trong năm nay, solo 1;1 khách, nay chỉ 50%,..
 Dùng Tiếng Lóng để dạy anh.</t>
  </si>
  <si>
    <t>Ngoc</t>
  </si>
  <si>
    <t>10/4 lh tdv Dưới A1, Quảng Ninh - Phú Quốc, Corona Casino, 41t, 5 years, 20 năm trong nghề, PM manager, cv có dùng TA là với sếp và khách hàng người nước ngoài, Cty mở lớp học cho 20 người, muốn TA linh hoạt 6-1 năm, 
 có ah mục tiêu, 
 50%-50%/ 
 âm L N, Vietlish, D trong tiếng Việt.</t>
  </si>
  <si>
    <t>Joyle</t>
  </si>
  <si>
    <t>10/4 lh hẹn ngày 8h40 thứ 5 nhưng chị chưa chắc chắn
 12/4 hẹn 16h20 toeic 500 10 năm trước, 
 37t, Dưới A2, chip accoutant at media company over 8 years, raly S và R onl, sometimes W, học để phục vụ cv và lương và học với con bằng TA, con 3t, 30min-1h/day, muốn TA giao tiếp phục vụ cv 3-6 tháng ,linh hoạt toeic aim 700 2 kỹ năng, -&gt; chứng chỉ kế toán bằng 
 UPPPPSAle buổi 3</t>
  </si>
  <si>
    <t>17/4 hẹn 11h
 tdv 36t, Dưới A2, teacher, giáo viên mần non, sometimes use TA, cần TA để phục vụ cv, 45mins/day, muốn TA linh hoạt 3 tháng chắc kiến thưc 6 học lên linh hoạt. K có nhu cầu học TT.</t>
  </si>
  <si>
    <t>16/4 lh hẹn 16h45
 20/4 tdv 
 36t, B1, làm recuiment HR ở cty join stock, k dùng TA trong cv, Cty có vốn đầu tư nước ngoài nên muốn học, 30h/day, muốn giao tiếp B1B2 - 6 tháng</t>
  </si>
  <si>
    <t>Như</t>
  </si>
  <si>
    <t>23/2 knm1
 24/2 lh hẹn 5h45 thứ 3
 27/2 tdv cuối A1, đầu A2 Tây Ninh,22t sv , thi thử teoic 440. Hồi năm nhất học TA ý khoa nhưng mà năm 2,3,4 k học. Mục tiêu học B1 B2 học trong 3-4 tháng. Nếu tháng 10 k được Ielts, Tháng 5,6 học toeic nhưng được bảo học bằng VSTEP - cơ bản của người Việt. K học app, muốn học hết app để đi VSTEP. Mỗi ngày học được 2-3 tiếng rảnh học nguyên ngày</t>
  </si>
  <si>
    <t>Thanh Hương</t>
  </si>
  <si>
    <t>8/5 lh hẹn thứ 5
 11/5 lh hẹn 13h45 toeic 700-800, tdv 35t, business analysit, 5 năm, trước có dùng TA đê giao tiếp, Học TA để phục vụ cv, 30m/day, trước có học mấy lớp tiếng anh do công ty cũ mở, cuối năm trước có học TOIEC bên ngoài. Dự án bận nên k có thời gian 
 Học để giao tiếp mượt hơn - mất nhiều thời gian chuẩn bị. TA linh hoạt k đặt mức nào cả. Bí từ -</t>
  </si>
  <si>
    <t>Nguyễn Diễm</t>
  </si>
  <si>
    <t>4/2 lh hẹn 11h45 thứ 3
 5/3 tdv 
 Dưới A2, 32t, hotel managers - GM, cv yêu cầu TA, 30mins/day, học TA 15years,</t>
  </si>
  <si>
    <t>Quoc Dung</t>
  </si>
  <si>
    <t>8/5 lh hẹn 13h30 tdv 
 35t, Giưã cuối A2, HCM city, 2 con, học TA để mở rộng mối quan hệ kh và support my business, bisiness man, nhập khẩu bán các đồ tech cho các khu công nghiêệp, chỉ dùng TA để W, 15-30m/day, biết Tiếng Trung - tự học. K có mục tiêu nhiều - muốn học khi cơ hội đến, tập trung thì có thể 1 tiếng. Giao tiếp linh hoạt B1B2, k đặt mục tiêu vì chưa cấp thiết. Anh k nắm bắt được ý của người ngoài - k có môi trường. Sư phạm kĩ thuật. Chưa có kế hoạch muốn tự học. Đông Nai, 
 Ngữ pháp////
 Từ vựng + từ vựng tốt, t</t>
  </si>
  <si>
    <t>16/2 16h30
 Vy - my dinh high school - 17t grade 12
 Tiếng anh là môn chính trong trường. học tốt tiếng anh để giao tiếp với người nước ngoài, 
 sẽ đi học ielts next week. muốn đi học tại trường đại học mơ ước. lưu loát với giáo viên, mng. 
 từ vựng không tốt. không nhiều ý tưởng mở rộng câu. 
 tháng 3 thi ielts 6.5.
 trước có học trung tâm, giờ tự học. 
 dành cả ngày (trừ lúc bận)</t>
  </si>
  <si>
    <t>9/4 anh xác nhận lại sau 5h
 tdv 1992, 32t, asssistant ( viết lách ) in ( quần áo xuất khẩu ) retail company Ielts HVNH 5.5, học TA để đi đi công tác và học trường london coluege, k dùng TA trong cv, 1h/week, lâu rồi k học TA, dạo này chuyển công ty dùng TA -, Học marketing trong trường london coguele, nói kém. nghĩ quá phúc tạp nưng từ cựng k đủ. Nam Định.</t>
  </si>
  <si>
    <t>Anh Trinh</t>
  </si>
  <si>
    <t>26/2 lh hẹn 8h15 tối
 26/2 tdv 
 Đầu A2 26t Khánh Hòa, cv liên quán đến công nghệ 2 năm rồi. CV thường dùng TA nhiều nhất W R . Thích du lịch, có kế hoạch tháng 10 đi Korean. Muốn học TA để có lương cao và giao tiếp với sếp, đi du lịch nước ngoài. Dành 2 tiếng học TA. Thi tonic 550, muốn đạt múc trình độ linh hoạt trong vòng 3-6 tháng. Từng học TT nhiều rồi, app , doulingo, cake nhưng không hiệu quả lắm. K có vấn đề gì khi học app the coach,</t>
  </si>
  <si>
    <t>CharlieVu</t>
  </si>
  <si>
    <t>10/4 khách tắt máy - gls
 10/4 tdv Cuối A1, đầu A2, toeic 32t, Đà Nẵng, software engineer at FPT software over 5 years, học TA để phục vụ công việc và tăng lương, 1h/day, muốn học TA linh hoạt 6 tháng 1 năm, k có động lực học TA và app, đang không học TT nào,</t>
  </si>
  <si>
    <t>10/5 lh-tdv A1, đang học toeic, 22t, 2002, Đaị học Y tháng 7, aim &gt;700, đang học TT, 6 tháng còn 2 tháng &gt; mười mấy triệu, bố mẹ chi, muốn TA linh hoạt 3 - 6 tháng, chưa đi làm bố mẹ mua, k học app nhiều. Nam Định. Học xong tiếp nói và Viết 
 K có nhu cầu</t>
  </si>
  <si>
    <t>Lian</t>
  </si>
  <si>
    <t>9/5 knm1
 10/5 lh - tdv Dưới A2, Trước đây Đang ở Mỹ, 40t, làm nail, 4 months, dùng TA mỗi ngày, học TA để giao tiếp và công việc. Chồng ngừời Mỹ, đang ở florida, 1h/day, Gặp rào cản khi làm việc với khách hàng nước ngoài, mục tiêu TA giao tiếp linh hoạt - càng sơms càng tốt.</t>
  </si>
  <si>
    <t>Hà</t>
  </si>
  <si>
    <t>17/2 hẹn 11h30 ngày 21/2
 Hue - 45 - seller - bán quần áo
 - 20 years bán quần
 không dùng tiếng anh trong công việc, học tiếng anh để đi nước ngoài để làm việc. 
 3-4 tháng nữa. 
 tự học trên mạng. 
 trước tiên giap tiếp cơ bản trước dể vượt qua phỏng vấn
 ielts 4 chấm định cư. trước mắt không có nhiều thời gian, 5 tháng để học để định cư, 
 Học mỗi ngày khoảng 1-2 tiếng</t>
  </si>
  <si>
    <t>kim ngoc</t>
  </si>
  <si>
    <t>16/4 knm1
 19/4 B1 lh - tdv ielts 4.5, trước học hệ TA của trường Sài gòn 2 năm rồi bỏ, sinh viên năm 4 Văn Lang - QTKD, 1-2h/day, muốn học TA để nói chuyện với người nước ngoài-cty bán dầu nhớt với giám đốc bên nước ngoài bên dubai, muốn 6.0 ielts hoặc B2 - thời gian k quan trọng,</t>
  </si>
  <si>
    <t>Hero</t>
  </si>
  <si>
    <t>18/5 tdv, Dưới A1, 28t, Vũng Tàu, Quality control, có làm việc với nnn, k dùng TA nhiều, R only, đôi lúc có meeting với nnn, 1h-2h/day, Học TA để nói chuyện với nnn và đọc tài liệu, muốn TA nâng cao - hết năm nay, lười và có gia đình nên k đi học, quê Quảng Trị.</t>
  </si>
  <si>
    <t>Emy</t>
  </si>
  <si>
    <t>16/4 lh hẹn 11h50
 tdv Dưới A2, 1992, designer, Học TA để học và sống ở Canada next year, tự học, sometimes use E trong công việc only R and W, học TA để phục vụ cv - rất cần, 30mins/day, có nền sẵn nhưng ít cơ hội nói chuyện - chưa học TT nào toàn tự học, bí từ. Mục tiêu: Ielts. 3 tháng đầu lấy gốc, Ielts R L - W + S.</t>
  </si>
  <si>
    <t>Qun</t>
  </si>
  <si>
    <t>16/4 khách bận đi làm - gls + nhắn tin
 20/4 anh bận - gls
 22/4 lh hẹn 9h20 thứ 7</t>
  </si>
  <si>
    <t>Nguyen Thi Mai</t>
  </si>
  <si>
    <t>13/4 lh hẹn 20h
 tdv Dưới A2, sale person, Hải Phòng, 2 years, có ngọng l n nhưng sửa được, sometimes use E when meet kh người Hàn và Trung, trước học TA chỉ để tốt nghiệp đại học, học TA để có nhiều cơ hội trong công việc vì đồng nghiệp có thể nói thể nói tiếng anh nhưng mình lại k dù có ít kinh nghiêmj, học TA mỗi tối nhưng chưa có muc tiêu rõ rằng, muốn TA linh hoạt B2 6-9 tháng. 
 UPPP Phát âm- cấu trúc - từ vựng -&gt; học đúng và hiệu quả.
 s, z, 
 Thiếu môi trường và metor, online.</t>
  </si>
  <si>
    <t>Na</t>
  </si>
  <si>
    <t>8/4 chị bận chị sắp xếp cv nhắn sau cho em nhé ( tuần này chị quá là bận )
 17/4 Cuối A2, tdv toeic &gt;600, 29t, retail company bđs, quận 10, maketing &lt;1 năm, only meeting, học TA để phục vụ cv và nói chuyện với nnn, 15-1h/day, học TA over 10 years, muốn TA linh hoạt 6 tháng, nâng cao, kh công việc- muốn đẩy nhanh quá trình học TA,</t>
  </si>
  <si>
    <t>Lân</t>
  </si>
  <si>
    <t>11/5 khách bận - bảo tối 2 hoặc 4 gọi lại
 21/5 tdv A2, warehouse keeper, HCM city, Q1, 2 months, k dùng TA, muốn Ta để đi du lịch và cv, 40t, 15-30m/day, muốn TA linh hoạt - mới làm k có thời gian, 
 anh k nói được S và Z,</t>
  </si>
  <si>
    <t>Manh Nhan</t>
  </si>
  <si>
    <t>9/5 knm1 - tdv 
 Đi theo điện nhà nước - Du học Nga, Dưới A2, Vinh, học Thạc sĩ về động cơ, 1 year, trước từng định học TA để đi du học nhưng ở Nga chỉ dùng Tiếng Nga, Có job ở Nhật nhưung anh k có tiếng anh nên không nhận, năm tới công ty sẽ test một lần nữa, 30m/day, cty VN ở Nhật test trình trộ TA để gửi sang Nhât Bản, Muốn TA cơ bản - linh hoạt 6-9 tháng. Thiếu người để giao tiếp TA, đang học Tiếng Trung - bắt đầu. Nga - Anh - Trung. 4 tiếng - 30-1tiếng anh/dạy 
 Sai cấu trúc ngữ pháp 
 Thiếu từ vưng
 Phát âm</t>
  </si>
  <si>
    <t>Harry</t>
  </si>
  <si>
    <t>22/4 toeic 780, 32t, Dưới - giữa A2, FPT sofeware, FPT towel, java devlopper and tech lead 7 years , có 1 con, gái, k thường dùng TA, học TA để có nhiều cơ hội cv và lương cao hơn, 1 tiếng rưới học TA. TA linh hoạt 3 tháng, muốn đổi job. 
 word by word
 Từ vựng để nói</t>
  </si>
  <si>
    <t>Julia</t>
  </si>
  <si>
    <t>8/4 lh hẹn 16h20
 9/4 tdv Cuối A2, B1 31t, Estimator, Huế, Juila, ST major at my tech, W only, raly S, Dưới A2, 
 học TA để thẳng chức và dạy con, 1h/day vocab-the coach, muốn giao tiếp linh hoạt TOEIC 4 kỹ năng B2,</t>
  </si>
  <si>
    <t>My name Vĩ</t>
  </si>
  <si>
    <t>8/4 lh 19h20 thứ 5
 11/4 tdv 
 Mất gốc A0, A1, 43t, học TA để giao tiếp vì thỉnh thoảng có khachs hàng nước ngoài, ngành dược và thực phẩm, muốn TA giao tiếp linh hoạt , cơ bản 6 tháng, 3 tháng trên cơ bản 3-6 tháng linh hoạt, đăng kí học nhưng lại bỏ vì cv bận rộn và k chủ động được thời gian, mất gốc hăne, 
 Anh Mỹ, như Nhật Anh, học buổi tối, tuần sau ( tối thứ 2 )</t>
  </si>
  <si>
    <t>Nguyễn Tuấn</t>
  </si>
  <si>
    <t>5/4 lh hẹn 16h15
 tdv, Dưới A1, 46t, dược sĩ tư nhân, học TA để giao tiếp và nghiên cứu tài liệu, muốn học giao tiếp cơ bản 6 tháng, trước chưa học ở trung tâm nào cả, muốn tự học, 
 Gặp vấn đề : phản xạ, vốn từ vựng, nghe hiểu,...</t>
  </si>
  <si>
    <t>Brian</t>
  </si>
  <si>
    <t>10/5 tdv 32t, Dưới A1, 1 wife, 2kids, IT suppervisor &lt;4 years, muốn học TA để giao tiếp và cv lương cao, daily W, học trước khi đi làm, 1h 5-6h học TA, tối bận k có thừoi gian-chăm con, tiếng anh chuyên môn - k cần giao tiếp 1 năm, K đi làm thứ 7, hay dùng google dịch, singaphore, filipines, 6r-6r - tối chăm con + , đi là hơi xa, thời gian di chuyển tới công ty 3 tiếng - xa, thứ 7 + chủ nhật, học 2 khoá Trung tâm - k phù hợp nhu cầu. Tiếng Anh giao tiếp 
 tự học + mentor. 
 Bí từ - phát âm sai - cấu trúc.</t>
  </si>
  <si>
    <t>Trong</t>
  </si>
  <si>
    <t>10/4 khách bận loa ồn - nhắn zalo
 10/4 hẹn 18h50 thứ 5
 17/4 gọi anh bận - anh nhắn sau
 tdv Cuối A1, Đâù A2 28t 1996, IT, Viettel Duy Tân 2 tuần, Bách khoa, _x0008_Cty bắt học Toiec 450 1 năm, tháng trước 2h/day, bây giờ không, giao tiếp linh hoạt trong CV 1 năm, nhưng anh mới đổi việc nên bận kinh,</t>
  </si>
  <si>
    <t>Rose</t>
  </si>
  <si>
    <t>25/4 khách bận - gls
 27/4 lh hẹn 19h20
 tdv Giữa A1, 32t, sale manager for 5 years, 20m/day, muốn giao tiếp với khách hàng và nói TA, muốn TA linh hoạt - sale BĐS chuyên về lĩnh vực của mình, cuối tuần 7-8h mới về, HCM city, lương thấp. HCM city, Bình ĐỊnh, 2 con, 
 4tr
 Cô giáo vui tính 
 Muốn học TA để giao tiếp với khách hàng 
 Thời gian : tối sau 7 giờ 
 4tr/ Sau khoá A1,</t>
  </si>
  <si>
    <t>6/4 gọi bắt máy nhưng sau đó tắt luôn-zalo chặn người lạ
 12/4 gọi bắt máy nhưng sau đó tắt máy
 16/4 gọi nhưng mở máy k nói gì
 tdv _x0008_38t, Đầu A2, đàn ông, 20t, lính chính trị, học TA để nâng cao kiến thức về giao tiếp ( mở mồn nói TA là được ) dạy con 8t và đi du lịch, 1h-2h/day, muốn TA linh hoạt 6-9 tháng, 
 Tháng 5 anh đi Trường Sa 1 tháng</t>
  </si>
  <si>
    <t>13/5 tdv, Dứới A1, 35t, nhà 3 người chồng và con gái, teacher math mần non cấp 1 at home, 10 years, k dùng TA, Vì chị muốn giao tiếp với bạn bè ở nước ngoài - Ageniria ( khu nnn ở An Dương - Hải Phòng ) + giao tiếp với 5 tuổi, ngày học 2h ngày không, mức linh hoạt + 6 tháng nếu giáo kèm, học một mình - thời gian, khó khăn khi gặp phát âm i ngắn + 1 dài, toeic + 
 Bí từ - k trả lời câu hỏi
 Cấu câu,</t>
  </si>
  <si>
    <t>Havertz</t>
  </si>
  <si>
    <t>10/4 lh hẹn 11h tdv
 Dưới A2, 27t - Đà nẵng, đang có nhu cầu học toiec và ielts, developer enginneer at sotatek, nói TA cùng đồng nghiệp Malai, học TA để có cv lương cao và người nước ngoài, học TA 2 năm, 50míns/day, đợt này 15mins/day, sửa như nào bắt đầu từ đây, muốn TA linh hoạt 2-3 tháng -toeic 4 kĩ năng tháng 11-12( 3-5 tháng ), chỉ có vấn đề về TA, nhanh. Kontom. Đang sống với bạn gái và em gái.</t>
  </si>
  <si>
    <t>KIỀU VĂN BÌNH</t>
  </si>
  <si>
    <t>4/5 knm1
 7/5 Hẹn trao đổi luôn mà gọi anh lại k nghe
 tdv over 46t Cuối A2,B1 manager, Cơ khí chế tạo máy - rượu bia nước giải khát, Tập đoàn Polico group, 10 years, cv hay nói chuyện với các chuyên gia nước ngoài, muốn cải thiện TA để tìm hiểu văn hoá và nói tiếng anh với nnn và nghiên cứu tài liệu, 1h/day but not often. Học TA từ đại học. Trước từng học LĐ language centre. Muốn thi chứng chỉ Ielts 7.0 2-3 tháng + nếu anh có chứng chỉ thì cty cho tiền - anh muốn chuẩn. Hà Nội - Hà Đông.</t>
  </si>
  <si>
    <t>Pham van Duong</t>
  </si>
  <si>
    <t>24/4 khách bận - gls
 25/4 lh hẹn 17h, Giữa A1, 38t, Hưng Yên, Mass company, Ở Hà Nội, sale manager, 8 years, Học TA để phục vụ cv : đi công tác + giao tiếp nnn - đôi khi dùng TA + công ty đa quốc gia. Muốn mưc cơ bản linh hoạt 1 năm. Tuần 2-3 buổi - 45m/buổi...... 
 Giáo viên : Nữ, giọng Anh Mỹ, vui vẻ hoạt bát , dạy hiệu quả. Học hết với NA mới học với giáo viên 
 Thời gian học : Linh động bắt đầu từ tuần : sáng thứ 2 8h/. Zoom mở máy tính,
 Học phí 30/5 
 Ngọng L và N</t>
  </si>
  <si>
    <t>pham</t>
  </si>
  <si>
    <t>9/5 tdv - Dưới A1, 1997, 27t, Học TA 1 tháng ở philipines, học để nói tiếng anh linh hoạt , đang k đi làm, cả ngày học TA theo sang trung tâm. HSK4. 
 Sai ngữ pháp . Cao Bằng,</t>
  </si>
  <si>
    <t>Darius</t>
  </si>
  <si>
    <t>23/4 khách bận - gls - hẹn 8h40 thứ 4
 tdv 36t, Đầu B1, sale logistic, 1 son, 1 daughter, Hà Nội, Vatis logistic, 12 years, only W, k dùng S nhiều, học TA để giao tiếp với khách hàng nnn, 15m-30/day, muốn giao tiếp tự tin linh hoạt 3-6 tháng - anh k vội, anh hơi bận - lười. Trai phố cổ.</t>
  </si>
  <si>
    <t>Quyền</t>
  </si>
  <si>
    <t>23/4 lh hẹn 20h20
 tdv , Dưới A1, 38t, enginner, Cty xậy dựng, em rể là người nước ngoài, sắp đi nước ngoài làm việc ở Úc tháng 7, Muốn TA cơ bản, k có mục tiêu. Hay quên. m . Chưa có visa, Nha Trang city.</t>
  </si>
  <si>
    <t>LOAN</t>
  </si>
  <si>
    <t>25/4 lh hẹn 20h10
 27/4 tdv Dưới A2, 42t, planing manager, VTEP group, 18t, sometimes use E, quê Thái Nguyên, Hà Nội, học TA phục vụ cv. 20m/day, muốn giao tiếp linh hoạt, 1-2 năm, 3 tháng - A2, B1B2 6-9 tháng. App từ khác mochi, k sắp xếp được thời gian. Trước có học nhưng sau đó nghỉ 1h30/day, k sắp xếp được thời gian.... 
 Phát âm - sai+âm cuối 
 Logic lộn 
 Câu trúc câu-bí từ,</t>
  </si>
  <si>
    <t>Huyền</t>
  </si>
  <si>
    <t>6/4 bắt máy nhưng tắt luôn chưa
 12/4 bắt máy nhưng tắt máy luôn 
 hẹn 14h20 thứ 3
 17/4 tdv 30t, Giữa A1, Uông Bí, Quảng Ninh, làm cty du lịch khách nước ngoài nhiều, Cviệc đòi hỏi TA để giao tiếp, sale - bán tour cho khách nước ngoài. Muốn TA linh hoạt, đi làm từ 8h-5h và con cái 8r-9h 
 Ngọng L N, 6 month lấy lại gốc, 6t tháng linh hoạt, ảnh hưởng cv, 
 UPPP</t>
  </si>
  <si>
    <t>I am Marry</t>
  </si>
  <si>
    <t>10/5 tdv Dưới A2, giáo viên Mỹ Thuật, 40t, 4-15t, học TA để hiểu và đọc sách, cv k cần dùng TA, học TA, 1h/day, trường dạy năng khiếu cho trẻ - Nữ tu. TA giao tiêp linh hoạt tự nhiên. Thái Bình city, đang sống ở Bình Dương 
 Sai thì + dừng sai từ vựng + phát âm</t>
  </si>
  <si>
    <t>6/4 khách bận - gls
 8/4 lh hẹn 9h30 thứ 2
 tdv 2k5 Dưới A1, Được A2 test trong trường THPT, đang gap year, tỉnh Bình Dương, học TA để đi du học bên Đài Loan năm sau, muốn TA linh hoạt 6 tháng, kèm app duolingo, k có thời gian, 20min/day, bận phụ mẹ và đi học Tiếng Đài.</t>
  </si>
  <si>
    <t>Leingh</t>
  </si>
  <si>
    <t>8/5 lh hẹn 14h30 
 tdv năm 2 21t 2k3, Đang học 3.0-4.0 IZone, Bách Khoa, QTKD, muốn thành cabin crew, thi cả ielts aim 6.5-7, tháng 3 năm sau, Muốn thi hãng bày Hồng Kông, m68.</t>
  </si>
  <si>
    <t>Mình là Phựn</t>
  </si>
  <si>
    <t>8/5 lh hẹn 14h15 tdv 
 1999, Đà nẵng, Cuối A1, Dưới A2, học ngành du lịch Tiếng Trung - chinese toursism, chinese tourguide, less than 1 year, cv k dùng TA, học TA để cv lương cao và cơ hội trong tương lai, 30m/day, có học English course nhưng 8tr/6month - quá tệ, nhưng học app, HSK 5 năm 2, Muốn TA linh hoạt B1, B2, -- toiec 650. 6 tháng - chưa rạch ròi, Đăc Lắc, offline 2 tháng 6 người - 11 người, 1h30 - k phù hợp + nhàm chán + k rút được tiền. 
 Lủng củng, phản xạ, thiếu từ vựng
 Từ vựng : endings souds, 
 Cấu trúc : - logic mindset, Có năng khiếu ngoại ngữ,</t>
  </si>
  <si>
    <t>Trinh</t>
  </si>
  <si>
    <t>9/4 lh hẹn 18h50
 tdv 1999, Giữa Cuối A1 toeic 635 năm 3, Chuyên viên tư vấn thuế 2y, học TA để nâng cao kỹ năng Speaking TA, 15mín/day, lâu rồi k dùng, phản xạ kém, k có môi trường nói TA, bận, muốn TA linh hoạt B1/B2 6 tháng, có ah công việc, 
 Ngữ pháp lộn xộn, từ vựng thiếu,</t>
  </si>
  <si>
    <t>Hải</t>
  </si>
  <si>
    <t>18/5 khách bận - gls - đã cho zalo
 tdv PTE 42 - chủ yếu thi mẹo, Dưới - giữa A1, 37t, đã kết hôn 10 năm trước, làm phone repair 10 năm trước, cv ít dùng TA, đi úc làm bếp và kết bạn toàn thế giới, 1h/day, Tiếng Anh giao tiếp, k cần IELTs. Tiếng Anh giao tiếp - ielts 6.0. Tiếng Anh giao tiếp. Điểm &gt;30 + giao tiếp tiếng anh cơ bản 6 tháng mentor, tư học - năm sau. Gần đi mới thi. Tiếng Anh giao tiếp. Cháu ielts 6.0. 
 Thiếu từ vựng - môi trường. HCM city, Nam</t>
  </si>
  <si>
    <t>HÀ</t>
  </si>
  <si>
    <t>13/5 tdv , Driver, 53t, Xanh SM, 2 con và vợ bên Canada để làm việc, có ielts 5.0 càng tốt, nói TA được 
 Đang dở - anh có khách gọi</t>
  </si>
  <si>
    <t>Hằng</t>
  </si>
  <si>
    <t>5/4 lh hẹn 9h20 thứ 7 
 6/4 2k1 VNU, làm FPT IS, Cuối A2, Đầu B1, data analysit, only R and sometimes S, đang học TA để học thi ielts 6.5 đầu năm sau và phục vụ công việc, 1h/day, học 3 tháng rồi only L &amp; R, W, Thạch Thất,</t>
  </si>
  <si>
    <t>Hoàng Việt Sơn</t>
  </si>
  <si>
    <t>21/2 lh
 22/2 tdv 
 A1 học để hỗi trợ công việc, kết bạn, mục tiêu giao tiếp linh hoạt, trước từng học ở tt ( 6 năm trước), muốn cải thiện phát âm, muốn học trong khoảng 1 năm</t>
  </si>
  <si>
    <t>Nhật</t>
  </si>
  <si>
    <t>5/4 lh hẹn 17h15
 tdv thành công nhưng bị mất dữ liệu</t>
  </si>
  <si>
    <t>Lan Nguyen Hoang</t>
  </si>
  <si>
    <t>21/5 tdv 31t, Giữa A2, Bắc Ninh city, engineer, SumSung, assistant manager, k dùng TA, chỉ dùng Tiếng Hàn và Tiếng Anh, học TA để đổi việc làm tại American company, k dùng App, 2h/day, 3 times/week, anh học TT cho giao tiếp - 2 tiếng [ mười mấy người ]. Cuối năm giao tiếp linh hoạt. 
 Từ vựng + trau chuốt câu từ.</t>
  </si>
  <si>
    <t>We can be freind</t>
  </si>
  <si>
    <t>4/5 lh hẹn thứ 3
 8/5 tdv Dưới A2 38t, có 2 con, tech manager ở công ty có vốn đầu tư của Mẽo, 7 năm, hay có meeting với nnn VD: Sing và Mã Lai. Mua app để hỗ trợ con 12t học và một phần nào nào đấy, học TA vào cuối tuần thứ 7 vì k có time. Muốn TA giao tiếp linh hoạt - môi trường k phải là nnn như China.</t>
  </si>
  <si>
    <t>Duyên</t>
  </si>
  <si>
    <t>22/2 lh hẹn 5h chiều 
 22/2 tdv 
 Cuối A1, Đầu A2 nhưng phát âm yếu quá và dùng ngữ pháp lung tung 
 37 tuổi, marketing senior tại công ty Nhật 13 năm, Thích môi trường, quy định con người ở đây, cây gần nhà, Cv k dùng tiếng anh, dùng tiếng Nhật nhiều, thích đọc sách, yoga, du lịch trung quốc , nhiều nơi, tự mua được con xe 600tr. Mục đích cải thiện tiếng anh, lương cao, nói chuyện với sếp [ sếp dùng Nhật - Anh ] nhưng chị k hiểu khó giao tiếp chị bùn. Dành được 30 phút/ngày học, trước học khối D. mục tiêu học 1 năm nhưng NA nói chị giảm xuống còn 3-6 tháng i. Chỉ học app The Coach.</t>
  </si>
  <si>
    <t>thai</t>
  </si>
  <si>
    <t>16/5 tdv Giữa cuối A2, toeic 570, 2k3, HCM city, Quận 6, Electronic and tele comunication, Đại học khoa học tự nhiên, k dùng TA trong trường, chỉ R document và L music, học TA phục vụ cv và kiếm tiền, 30-1h/day, giao tiếp linh hoạt, k đặt thời gian, chưa pass toiec trong trường cuối năm nay aim 700, quê Vĩnh Long nhưng sống và lớn lên ở HCm,</t>
  </si>
  <si>
    <t>Rosy</t>
  </si>
  <si>
    <t>24/5 knm1 - lh tdv 
 Hồng, 32t, Cuối A2, toeic 500, Đồng Nai, chồng Hàn, officer, 5 years, k dùng TA trong cv, học TA để phục vụ cv, 30m/day, muốn TA linh hoạt 6 tháng-1 năm, làm korrea company, phiên viên Tiếng Anh, 
 Phát âm
 Từ vựng</t>
  </si>
  <si>
    <t>Jason</t>
  </si>
  <si>
    <t>22/2 lh hẹn 5h30
 22/2 tdv ĐầuA2 làm senior ..marketing, công việc k cần tiếng anh , anh k học từ khi tốt nghiệp cấp 3, anh có căn bản rồi anh đọc hiểu tốt nhưng anh k dùng tiếng anh nên anh bị quên đi nên khó khăn khi nhớ từ để nói. Anh thích đọc sách [ quảng cáo k nói láo ] nhưng k thích đi du lịch. Muốn học để có công việc lương cao, học 1h/1 ngày , k học TT nào cả, k quá đặt nặng nhưng công việc của anh đòi hỏi kỹ năng Tiếng Anh</t>
  </si>
  <si>
    <t>huyền</t>
  </si>
  <si>
    <t>21/2 khách tắt máy gls ( do tai nghe )
 23/2 khách báo bận -&gt; Zalo ( nhưng k tìm ra số - cay )
 24/2 lh
 28 lh hẹn lại 9h30 thứ 5
 29/2 tdv 
 A0, A1, kém TA , dược sĩ làm 6 năm, học TA để biết và dạy con, trong cv ít sd TA, muốn lh trong cs và dạy con 5t ( đang học TT ), 6 tháng. Trước học TT nhưng k hiệu quả. Mỗi ngày 30 phút k cố định, trước học có học app nhưng đều. học app k khó khăn nhưng chưa nói được câu hoàn chỉnh.</t>
  </si>
  <si>
    <t>Chubekim</t>
  </si>
  <si>
    <t>4/5 lh hẹn thứ 3
 7/5 tdv toeic B1, 785 21t-2k3 Đà Nẵng, international business, học để cải thiện TA - tháng 7 tháng nữa - tháng 12 ielts 6.5, thời gian k cố định freetime 2h/day,
 IPA + từ vựng + S + cấu trúc - mạch lạc.</t>
  </si>
  <si>
    <t>Lâm</t>
  </si>
  <si>
    <t>15/5 khách bận - gls
 16/5 tdv Giữa cuối A2,, toeic 700, Quảng Trị, 29t, electrical enginneer, international company more than 3 years, cty Đức, tài liệu bằng TA, hay đi Hàn, Thái, Nhật business trip 1-2 lần, hay dùng TA, muốn improve S và gramamer, học TA mỗi tối, muốn giao tiếp TA linh hoạt, k đặt nặng thời gian, 1-2 tiếng/day, lười thì k học, Nhà anh đang xây - anh k có thời gian 
 Bí từ 
 word by word,</t>
  </si>
  <si>
    <t>Thong</t>
  </si>
  <si>
    <t>24/4 tdv 2k4, B1 Đại học quốc tế _ ĐH Quốc Gia, năm 2, học full TA - Automatic Contol Engineering, học TA để giao tiếp với nn và kết bạn, học TA, aim ielts 6.5 năm sau, 1/day, HCM city, Nha Trang</t>
  </si>
  <si>
    <t>Tuyen</t>
  </si>
  <si>
    <t>18/5 khách bận - gls
 21/5 tdv toeic 450 4 năm trước, Dưới A1, 29t, sale product, less than 4 years, muốn cv lương cao và ôn lại từ vựng, tuỳ ngày 5-10 phút. Nói chung học để đỡ quên. Muốn TA giao tiếp cơ bản, 6 tháng - 1 năm. Mới kết hôn,</t>
  </si>
  <si>
    <t>Nana</t>
  </si>
  <si>
    <t>4/5 tdv, Dưới A2, 29t, live alone ở Hoàng Mai, teller at VCB for over 10y, học TA lâu năm, sometimes use E, Đôi lúc gặp kh nước ngoài và chị k hiểu, đôi lúc chị đi du lịch nước ngoài, 2h/day, từng học TT, 1tr/month, muốn TA linh hoạt 3 tháng, Hưng Yên quê. 
 Chị k tự tin về khả năng TA - cuộc sống k nhiều màu sắc. Còn mèo 1tr. Ở chung cư tự mua. Muốn Đi ÚC hoặc Thái Lan. Chị có visa avilable đi Úc, Chị đi 10 nước rồi. Mẹ chị giàu vcl..... 
 K có ai luyện cùng -</t>
  </si>
  <si>
    <t>Sun</t>
  </si>
  <si>
    <t>23/5 tdv Dưới A2: 25t, nurse, 2 years, HCM city, quê Đồng Nai, hospital Đại học y dược dược, k dùng TA nhiều, Muốn học Thạc sĩ - Đại học y dược , 1h/day, k học TT nào. Thi ietls 6.0 để đủ đk 1 năm nữa. 12 tháng - 3 tháng giao tiếp + 6 tháng ielts + 3 tháng để thi. 
 Bí từ - thiếu từ vựng. Tầm 6-7h 
 Chưa hình thành được câu đầy đủ thành phần. 
 Phản xạ chậm</t>
  </si>
  <si>
    <t>Nhật Tân</t>
  </si>
  <si>
    <t>21/2 lh
 23/2 tdv 
 đầu A2 sv, đọc sách, chơi game, đi bơi. sinh viên năm 3, học TA vì IELTs, học TA 5 năm, Học TT lúc cấp 3. Có thể dành 1-2h học TA. tầm 4.5 overall speaking 3.5 muốn 7.0 trong 1 năm. nếu k được 7.0 thì k ảnh hưởng đến cv, việc . Speaking A2. Không dùng app khách, k gặp khó gì về app the coach, Ielts fighter 4.5-5.5, Học ĐHQG.</t>
  </si>
  <si>
    <t>Đại</t>
  </si>
  <si>
    <t>22./2 knm1
 23/2 knm2
 24/2 khách bận - nhắn Zalo
 26/2 Zalo - tdv 
 A0, A1 chỉ biết ít từ vựng k đầy đủ. Mục tiêu giao thông thường trong cv. Anh làm ở bank bộ phận thẩm định, cần nói chuyện với sếp lúc báo cáo. Muốn học trong vòng 6tháng - 1 năm. Nếu k được thì ah đến thăng tiến. 45' học từ vựng và 30 tiếng vựng. thiếu ngữ pháp từ vựng, học app for englsih. Chưa học Trung tâm, có tự học tiếng anh gặp khó khăn, muốn học TT sau khi học xong app này</t>
  </si>
  <si>
    <t>Ly</t>
  </si>
  <si>
    <t>15/5 tdv 32t, Dưới A1, giữa cuối A1, trường 2 hệ, teacher piano và music at Newtorn primary school 2 năm, , học TA vì ai cũng nói TA, thính du lịch và học, cv k dùng TA, nhưng có nhiều giáo viên nói TA, học TA để nói chuyện với giáo viên nước ngoài, before 2h/day, now in freetime. Philipines, da đen. Muốn giao tiếp Linh hoạt - k thời gian, trước học gia sư, 
 Bí từ 
 sai ngữ pháp 
 Phát âm sai</t>
  </si>
  <si>
    <t>Tâm</t>
  </si>
  <si>
    <t>4/5 lh hẹn thứ 4
 8/5 tdv Dưới A1, 24t, toeic 680, 1999, design company, senior 3 năm, ĐH công nghiệp Sài Gòn, Nghệ An - Vinh, HCM city, sometimes use Eng S and W, chỉ muốn cải thiện kỹ năng E, 1-2h/week, Muốn TA linh hoạt vì giao tiếp với nnn, 
 Bí từ 
 Phát âm
 Cấu trúc câu - ngữ pháp</t>
  </si>
  <si>
    <t>Binh</t>
  </si>
  <si>
    <t>9/5 khách bận họp-gls
 10/5 Cuối A2, lh = tdv, toeic &gt;500, 1995, 29t, HCM city over 10 years, HR over 6 years cho công ty giảng dạy theo chương trình nước ngoài cấp 1 cấp 2 du học nn, lương cao, dùng TA W daily, some online meeting, muốn improve S ], 15m/day, muốn TA linh hoạt, 6 tháng. k anh hưởng cv, hơi lười học. 9-18h/ngày. Đồng nai. 
 Phát âm S và Sh 
 Cấu trúc câu,</t>
  </si>
  <si>
    <t>20/2 knm1
 21/2 knm2
 22/2 lh hẹn 16h15
 22/2 tdv 
 A0,A1 đang học lớp mất gốc tiếng anh - 3.5 được 2 tháng, cần IPA 6.0 để đi du học sinh năm 89. Rất chăm học, học nhiều nhưng lại k cải thiện, hay quên từ và ít ngữ pháp - mất gốc trước có học duolingo nhưng từ vựng quá đơn giản không cải thiện. Anh ấy trông rất buồn và nam giải vể vấn đề học Tiếng Anh nên trong lúc dạy cần thật tận tâm và đánh vào đúng vấn đề.</t>
  </si>
  <si>
    <t>24/4 lh -tdv
 27/4 tdv 
 Dưới A2, 39t, Đại học KH tự nhiên, Software testing 10 years, only W, Thích du lịch, học TA để kết bạn và học hỏi, học TA để dạy con, 15m/day, lô trình để hươngsd đẫn cho con, mức TA linh hạot, HCM city, 
  3 tháng A2, B1B2 6-9tháng, k đúng phương pháp. 
 Cấu trúc câu. 
 Bí từ và bí nghe.</t>
  </si>
  <si>
    <t>Nam</t>
  </si>
  <si>
    <t>24/4 lh hẹn 15h20
 tdv ,Cuối A2, B1, store keeper, 39t, over 10 years, học TA 10 năm rồi, k dùng TA trong cv, học TA để phát triển kỹ năng TA, 1h/day, muốn tìm cv phụ dùng TA, 9 tháng, 3 tháng lấy lại gốc, 
 bí từ . Đồng Nai , quê HCM,
 câu tách bạch</t>
  </si>
  <si>
    <t>Mr BOM</t>
  </si>
  <si>
    <t>20/5 tdv 12t, secondary school, Bình Dương, muốn thành bác sĩ</t>
  </si>
  <si>
    <t>Hậu</t>
  </si>
  <si>
    <t>8/5 lh hẹn 9h30
 10/5 tdv, A1, 29t, IT, 1 năm, cv bắt đầu có hk bên Mỹ dùng cần cải thiện TA nghe được k nói được, muốn học TA giao tiếp, 1h/day, quá trình học tạm tạm - quên hết TA, cơ bản - linh hoạt, phục vụ cv, giờ tới hết năm, chắc chắn và quyết tâm. K gặp khó khăn- bình thường.</t>
  </si>
  <si>
    <t>Sinh</t>
  </si>
  <si>
    <t>4/6 tdv VSTEP B2, Dưới A1, 27t, doctor tạo hình thẩm mĩ, Bạch Mai hospital 2 năm, single, Thái Bình city, đang ở HN, 30m/day, Tiếng Pháp B1,</t>
  </si>
  <si>
    <t>16/5 2k5 A2,, 19t, đang ôn thi Vstep, Đại học Y cần thơ, quê Sóc trăng, ngành bác sĩ đa khoa, ở dom trường, học TA để lấy bằng B1 VStep đầu tháng 9 4 kỹ năng và muốn giao tiếp 2h/ngày, đang học Vstep TT Anh Ngữ future từ t5-t7 1tr2/ 3 tháng, TA linh hoạt, 
 Giọng hay - màu giọng hay,</t>
  </si>
  <si>
    <t>Thai</t>
  </si>
  <si>
    <t>25/4 lh hẹn 9h10 
 tdv 38t, B1, đang tìm việc, phải học Speaking để pass interview, muốn apply supervisor at a foreigne factory cty US hoặc UK càng sớm càng tốt, công việc trước k dùng TA, production engineer at team leader ở công ty, cty yêu cầu C1,C2 upper level, học tiếng anh 20 năm rồi, 8h/day, 3-6 tháng, Đồng Nai.</t>
  </si>
  <si>
    <t>Liem</t>
  </si>
  <si>
    <t>25/4 lh hẹn 20h
 tdv , Cuối A2, B1, 2k3, IT, Huế, 1-2h/day, học TA để phục vụ cv và cs, ielts 6.0 -. 6.5 tháng 9 và 10, đang tự học - phân vân tiếng trung HSK3 + tiếng anh. Anh trai mua - nhà tư. 
 muốn làm bác kĩ nhưng k đủ điểm, vì k trở thành bác sĩ nên cố gắng học. k có đồng nào trong TK-1tr6. 
 Bí từ khá nhiều + 
 Buổi 3</t>
  </si>
  <si>
    <t>Eric Tiến</t>
  </si>
  <si>
    <t>23/2 lh hẹn 6h30 tối nay
 23/2 tdv 
 A0, A1 quảng cáo - cv k dùng TA. Mục tiêu học đi làm việc ở nước ngoài. học giao tiếp để qua đó làm việc với vợ ( đơn phụ ). Học cả duolingo, YouTube. Tầm 1 năm nữa đi nước ngoài. Tháng 5 cần đào tạo nghề với người nước ngoài. Cần bằng PTE. Trước k học TT nào. App : Khả năng nhận điện giọng nói k chuẩn lắm, mà nó k nhại , nhiều khi nói chưa đúng nó vẫn nhận diện. Cố gắng giỏi giao tiếp để qua đó. Anh hẹn ban ngày</t>
  </si>
  <si>
    <t>Nghia</t>
  </si>
  <si>
    <t>3/6 lh tdv Dưới A2, 31t, developer Thai - Vietject air, có 1 con, 2.5 years, dùng TA mỗi ngày by mail/meeting, TA speaking k tốt, muốn cv lương cao, muốn làm việc ở cty nước ngoài như Âu, Sing, Thái giưã năm sau-cuối năm sau -, 2h/day, đang học TT TA 1h/class, 5-6 tháng - gói năm. Cv k yêu cầu bằng chỉ prefer kĩ năng.....</t>
  </si>
  <si>
    <t>Quy</t>
  </si>
  <si>
    <t>23/4 knm1
 24/4 tdv ,Cuối A1, đang học 1:1 Ielts 7.0 TT 1tiếng Miss. Thảo ( 6 tháng - 1 năm ), học được 3 tháng 2tr5, techinical worker 5 năm, 26t, 1h/day, Học TA để phát triển bản thân và phục vụ cho công việc - cuối năm nay. Gặp vấn đề phát âm.</t>
  </si>
  <si>
    <t>Nancy</t>
  </si>
  <si>
    <t>13/5 lh hẹn 15h thứ 4
 16/5 tdv 33t, Dưới A1, sale business bán cây giống và phân bón, 5years, cv k dùng TA, An Giang, học TA để đọc sách và giao tiếp, 30-1h/day, chưa có con, TA cơ bản, 1 - 2 năm, 
 nếu có mentor tầm 6 tháng. lâu rồi k vào</t>
  </si>
  <si>
    <t>hoàng chi</t>
  </si>
  <si>
    <t>21/5 lh hẹn 5h30
 12t, HN, Thanh Triị, 3 years, muốn nói chuyện với nnn, 4h/day, thích đọc truyện, Việt Nam Ban Lan high school, doctor, Lớp 6, muốn thi thi Ielts lớp 9 mới thi. Kiên Trung,</t>
  </si>
  <si>
    <t>Ms Lan</t>
  </si>
  <si>
    <t>9/5 chị bận - gls
 tdv 43t, Dưới A2, Bắc Ninh, Phamasit ở bệnh viện Bệnh viện Việt Pháp 16 years, Speak everyday with bác sĩ Phap, Canana, Korea, Japan, Itality, Muốn giao tiếp TA linh hoạt văn phòng. 
 Phát âm thiếu âm cuối và từ vựng kém, improve S và Voca, 30/day, từng học vaì lớp nhưng sau đó k dùng nên quên. 
 Từ vựng để giao tiếp + k ngại từ vựng ít + phản xạ kém. -&gt;</t>
  </si>
  <si>
    <t>Kien Phung</t>
  </si>
  <si>
    <t>20/5 anh bận - gls
 21/5 tdv, Dưới A1, kiến trúc sư - Công trình, , 3-4 years, 1h/day, k dùng TA nhiều chủ yếu R, Hồ sơ song ngữ, học TA phục vụ cv và nhiều cơ hội trong tương lai, Anh chưa nhìn nhận được cơ bản và linh hoạt, 6 tháng lấy cơ bản, từng có thời gian suy nghĩ là gap để học TA nhưng bây giờ muốn bắt đầu lại từ đầu, từng học Trung tâm này kia, Mục tiêu, 
 Khiangr 7h tối mới học được.</t>
  </si>
  <si>
    <t>Truly</t>
  </si>
  <si>
    <t>15/5 tdv Dưới A2, Canada - tầm 8-9 tháng, 45t, 2 bois, adventure resident for Carehealth, 6 months, dừng TA mỗi ngày như TA của chị k tốt-chị làm đêm, học TA để phục vụ cv, vì chị k nói TA tốt nên chị muốn học để giao tiếp với m, học TA more than years, 3h/day, muốn TA linh hoạt, nhạy trong tiếp, 3 tháng nói được 1 chút, trước có học nhưng k sử dụng quên, giờ đang tự học.</t>
  </si>
  <si>
    <t>Nguyễn Ngọc Yến Vy</t>
  </si>
  <si>
    <t>15/5 lh hẹn 16h
 21/5 tdv Dưới A2, Buôn Ma thuật, 37t, manager của cty furniture 10 years, 1 con 8 tuổi học song ngữ - thực hành k nhiều, học TA để giao tiếp và dạy con, muốn du lịch nhiều nơi, k dùng TA nhiều, học 5a.m-6.am. 1h/day, Muốn TA giao tiêps linh hoạt - chưa theo đuổi nhiều lắm- chưa tìm được đúng đắn để học. 3-9 tháng. Chị có tham khảo 1 cái nhưng k có thời gian học và theo, theo mấy nơi nhưng k hiệu quả. .............
 Bí từ vựng 
 Thành phần câu và sai cấu trúc - thiếu môi trường nói TA -</t>
  </si>
  <si>
    <t>Mr.Ha</t>
  </si>
  <si>
    <t>4/5 lh hẹn thứ 3
 7/5 tdv 2000, Đầu A2, 24t, toeic ở trường 550, Quảng Ngãi, technical at TCCL coperation 2 năm, only R and W, muốn cải thiện S để nói chuyện với nnn và phục vụ cv, 1h/day, 2tr/month. Đôi khi có gt với nnn, TA linh hoạt 1 năm. Tự học - Thời gian thoải mái. Chưa kết hôn-HCM city, 
 Đi làm từ 8-7h tối 
 Âm cuối- vietlish - sửa lại 
 Thiếu từ vựng - bí từ -&gt; thiếu giao tiếp 
 Cấu trúc.</t>
  </si>
  <si>
    <t>Shi</t>
  </si>
  <si>
    <t>23/5 tđv Dưới A2, toiec 600, sofeware developer, Momo company, 3-4 years, k dùng E, chỉ sometimes R, học TA để đọc tài lại và thông tin về cv, muốn học Thạc Sĩ, dạo này hơi bận.</t>
  </si>
  <si>
    <t>24/4 lh hẹn 11h50 
 tdv Mạnh, Đầu A2, 21t, 2k2, Đại học khoa học tư nhiên Hà Nội, Ngành Khoa học máy tích, k thích trường, k dùng TA, học TA để có cv lương cao, 1h/week, aim 700, phần mền, developer ở BIBV Vincom Bà Triệu, Ngọng L N
 k có thời gian học, 
 Bí phần ghép thành câu 
 Khá nhiều - bí từ - thiếu moi trường - ngại</t>
  </si>
  <si>
    <t>Long</t>
  </si>
  <si>
    <t>18/5 knm1 - nhà đang thi công
 21/5 tdv Giữa cuối A1, 46t, HR trưởng phòng, dùng TA k nhiều, học TA để đi du lịch và kết bạn nước ngoài, thường nghe nhạc Tiếng Anh, Trước vb2 NNA nhưng bỏ giở, ngày có ngày không tầm 15 phút, yêu cầu chứng chỉ Ielts 5.0-6.0 B2, 
 Sắp vào thứ 7 giúp anh</t>
  </si>
  <si>
    <t>Okay</t>
  </si>
  <si>
    <t>9/4 lh hẹn 18h30
 tdv B1, 50t, IT company over 20years, HCMcity, manager of logistic, not often use E, đôi lúc có meeting với Singopre supplyers, sở thích học TA - nhưng k có phương pháp, muốn học TA để phục vụ đinh cư Canada đòi hỏi 5.0 25/4 thi, 2-4h/day, học TA bằng cách đọc sách và nghe TA, học onl S,</t>
  </si>
  <si>
    <t>ngan</t>
  </si>
  <si>
    <t>20/5 khách bận gls
 21/5 tdv 26t, Dưới A2, product designer, frelancer 6 tháng, dùng TA mỗi ngày only R and R, học TA để cải thiện S và tìm kiếm công việc mới, 2h/day, thích tự học, Có con 4 buổi. Mức TA linh hoạt 2 tháng, k ảnh hưởng cv,muốn 6.5 ielts next year. K học đại học.</t>
  </si>
  <si>
    <t>Thưởng</t>
  </si>
  <si>
    <t>22/5 tdv học Giữa A2, TA để giao tiếp và phục vụ cv, làm 2 cv, hỗ trợ vợ làm kinh doanh và software developer 5 years, cv có làm với đồng nghiệp, sometimes use E, 1h, 11h-0h nhưng k tường xuyên, tài trợ 6tr - tháng 1 anh mua app the Coach. TA giao tiếp. 
 Anh lo lắng : TA cơ bản</t>
  </si>
  <si>
    <t>Học</t>
  </si>
  <si>
    <t>4/3 lh hẹn 9h30 thứ 2
 tdv 
 Dưới A1-.&gt; dưới A2, 26t, nhân viên chính phủ, cv bận rộn k dùng TA, học 30 phút, giàu, chơi tennis đồ. Muốn học TA để kết bạn nước ngoài, muốn tăng khả năng giao tiếp và thoả mãn nhu cầu học. Muốn học trong vòng 6 tháng, chỉ ah cảm xúc, chưa học TT nào, k học app khác, có học vài app nhưng k dùng nhiều,</t>
  </si>
  <si>
    <t>Hieu</t>
  </si>
  <si>
    <t>23/2 lh hẹn 3h30 chiều nay
 23/2 tdv 
 dưới A2 sinh viên năm 3 -2003 21 tuổi , thích học tiếng anh , học lập trình - nhân viên lập trình - muốn học TA để có lương cao, học TA 1 năm rồi, học 1-2h 1 ngày, tự học k đi học trung tâm, k dùng TA khi học. Học để giao tiếp linh hoạt trong đời sống hàng ngày, muốn ra nước ngoài làm, muốn học trong 1 năm cuối năm thi Toeic 4 kĩ năng. Học app có thấy IA nhiều lúc míc có vấn đề nó chỉ hiện chữ mà k nói ( 2 người nói về vấn đề này rồi ).</t>
  </si>
  <si>
    <t>Quyên</t>
  </si>
  <si>
    <t>27/4 tdv 24t, 2000, toiec 870, Law films, mới vào làm 1 tuần, Mostly R and W, học TA để tìm cv tương lai và mở mang kiến thức, 15m/day, có kế hoạch thi ielts nhưng chưa bắt đầu. Thủ Đức</t>
  </si>
  <si>
    <t>Andy Trinh</t>
  </si>
  <si>
    <t>8/5 lh hẹn 9h20 thứ 2
 13/5 tdv Dưới A2, toeic &gt;400, 33t, office worker, Hà Nội, nhà nhìn giàu, gần 1 năm, k dùng TA trong cv, học TA for along time, 1h/day ( youtube, book ). thích chơi game, Học TA cho vui và dạy con, muốn TA cơ bản - người ta nói mình hiểu là được, 6 tháng, trước đại học có học - giờ toàn tự học. Thanh Hoá,
 Engiinner,</t>
  </si>
  <si>
    <t>Lily</t>
  </si>
  <si>
    <t>3/5 lh hẹn 11h/mua 6b. 
 tdv 28t, Giữa A2, accountant, Japanese company, around 6 months 1year, chỉ dùng TA với boss (japan), học Ta để tăng cơ hội và lương, 30/m, k muốn học TA muốn tự học/ đã kết hôn và chưa con. nam Định, Hà Nội. Muốn TA linh hoạt - k mục tiêu tg. Thich tập erobic. Cũng bận nhưng dành thời gian. Giọng hay - thời gian k sắp thực hành. Muốn trở thành manager. 
 Từ vựng - cấu trúc - môi trường.</t>
  </si>
  <si>
    <t>Hoàng Kiên LUFFY</t>
  </si>
  <si>
    <t>cấp 1</t>
  </si>
  <si>
    <t>28/5 lớp 3, bé tên Thiên, 9t, HN city, học TA vì thích, 1h/ngày,</t>
  </si>
  <si>
    <t>Hang Nguyen</t>
  </si>
  <si>
    <t>13/6 tdv Giưa A2, 32t, HN, thư kí giám đốc at healthcare supplier for 1,5 years, đã kết hôn có 1 con 10 tuổi, use E everyday but only W, học TA để giao tiếp với partners from Malaysia, China và daily life, trước đây 30-1h/day - bây giờ chị quá lười, muốn TA linh hoạt - k có mục tiêu thời gian, 5-6 năm không dùng TA, cv k quá gấp để học TA, 
 Bí từ vựng + môi trường,</t>
  </si>
  <si>
    <t>Baby</t>
  </si>
  <si>
    <t>16/5 tdv, 28t, Cuối A2, mẹ xưng chị 1996, thi thử ielts 5.0, nurse, hospital Quận 5, 10 years, cv k dùng TA nhiều, học TA để muốn tăhng tiến, ít học học 1 tuần/ lần, muốn thi ielts 6.5 6 tháng, đang tự ielts, bận cực kì........ quê Bình Định. 
 Phát âm -
 Cấu trúc -</t>
  </si>
  <si>
    <t>Ngốc ngốc</t>
  </si>
  <si>
    <t>25/5 tdv Dưới A2, toeic 570, 37t, đang học ielts mục tiêu 6.5, trình độ : 4.0, Đà Nẵng, quê Khách Hoà, Quản lý cho vay tín dụng at Agribank over 10 years, only R, 1h/day, đã học Ielts fighter ( vừa dừng ), đã biết cách học giờ muốn tự học .</t>
  </si>
  <si>
    <t>MinhTu</t>
  </si>
  <si>
    <t>14/5 lh hẹn 20h30
 tdv Cuối A1, engineer contruction, HCM city, 5 years, 1-2/dạy, có giao tiếp với nnn nhưng k thường xuyên và thích học, anh đang ở trên công trình, Muốn TA linh hoạt ( nói hiểu - nghe hiểu ), đạt mục tiêu 3 tháng giao tiếp cơ bản- chưad đạt được bao giờ. 
 Bí từ khá từ - cấu trúc câu,</t>
  </si>
  <si>
    <t>Daisy</t>
  </si>
  <si>
    <t>1/3 lh khách khoá Zalo - hẹn 10h15 thứ 6
 tdv 
 Dưới A1, đầu A2 ĐN có 2 con, làm kế toán 3 years, k dùng TA trong cv , trước làm ở ks có dùng TA, từng mua máy tính 13tr. Muốn học TA để có cv lương cao ở ks, học TA từ cấp 2 nhưng k, ở đại học chỉ học L R, speaking k đạt được mục tiêu , có toeic 735 R L, khi có thời gian rảnh sẽ học nhưng bh có bé nên k có nhiều thời gian học TA, giờ chỉ học được. Muốn học linh hoạt trong cv. chị k có thời gian cố định. Muốn học càng nhanh càng tốt 3-6 tháng, đang là công ty bán lẻ,. Trước học app tóp bi cồ mấy năm rồi, trước học Trung tâm xô phía-k hiệu quả.</t>
  </si>
  <si>
    <t>Anh</t>
  </si>
  <si>
    <t>14/5 chị bận gls
 16/5 tdv 36t, 1 son 6t, Đầu A2, toeic 725, 4-5 năm, IT ,business analysit, Viettel in Kangnam 10 years, v k dùng TA nhiều only R, 30m/day, học TA để luyện S giao tiếp, thi lại toeic 900, phục vụ cv sau này - chuyển việc, Quan trọng TA, cách đây 10 năm, Muốn TA giao tiếp linh hoạt 6 tháng toeic 800 tháng 12, Hưng Yên, HN, 2-3 năm nữa sẽ đổi việc. Đang học chứng chỉ IT khác tháng 8 mới rảnh. Nhà 3 người.</t>
  </si>
  <si>
    <t>Thao</t>
  </si>
  <si>
    <t>28/5 ielts 5.5 tháng 9 năm ngoái, quê Đã Nẵng, single 39t, ở HN, làm ở Techcombank 6 năm, đang học MBA - CFVG French Vietnamese School of Management + HN campus học từ tháng 10, muốn học TA để cải thiện trình độ TA, almost use VN + sometimes S, 3-4h/day.</t>
  </si>
  <si>
    <t>28/5 tdv, Dưới A2, toeic &gt; 700, 27t, quê Quảng Bình, sống ở HCM, an accountant &lt;1 years, cv k dùng TA, muốn improve E để có better job + bạn bè có cv tốt vì có TA, 20m/day, k đi học TTTA chỗ nào, muốn TA linh hoạt + 6 tháng.</t>
  </si>
  <si>
    <t>Dev</t>
  </si>
  <si>
    <t>31/5 lh - tdv
 24t, Dưới A2, IT for 2 years at Antsomi việt nam, only W, học TA vì muốn nghe hiểu nói chuyện với nnn, 15-20m/day, HCM, quê Huế, Muốn TA linh hoạt, k có mục tiêu thời gian rõ ràng, anh thiếu tự tin.</t>
  </si>
  <si>
    <t>Trần Thị Thuý Hằng</t>
  </si>
  <si>
    <t>16/4 khách bận-gls
 21/5 khách bận - gls
 22/5 hẹn 17h40</t>
  </si>
  <si>
    <t>Tớ tên Như</t>
  </si>
  <si>
    <t>25/5 khách bận - gls
 28/5 tdv 26t, Dưới A1, Đồng Nai, sale quần áo, &lt;2 years, học TA đi lao động địch cư - có người thân, aim 4.5 - đã đăng kí học Ielts online 1:1 - tuần sau bắt đầu học, 3-4h/day, năm sau đi ld.</t>
  </si>
  <si>
    <t>28/5 tdv 26t, Cuối A1,A2, doctor - Nhi khoa, Hà Nam, Hồng Ngọc hospital for 2 years, k dùng TA, có thời gian rảnh nên học, 20m/day, 1-3/week, học just for fun, muốn mức cơ bản, được ngày nào hay ngày đấy, công việc bận - trực tối.</t>
  </si>
  <si>
    <t>Amy</t>
  </si>
  <si>
    <t>4/6 tdv Dưới A1, 29t, toeic 600 - 2018, Chinese teacher ở Vân Nam - China trong tuần, rảnh về VN - 1 năm rưới, Dạy Tiếng Trung cho người Việt và dạy Tiếng Việt cho người Trung, k dùng TA, 30m-1h/day, học TA để không bị quên việc nói TA, quê Lào Cai, muốn TA linh hoạt - k đăt thời gian, 
 K CÓ NHU CẦU HỌC</t>
  </si>
  <si>
    <t>18/5 knm1 - k có zalo
 21/5 tdv Ietls 7.0, Risk model, 32t, FU ngành NN Nhật, làm international bank, học TA để duy trì tiếng Anh, 30-1h/day, N1, Master ở Đức,</t>
  </si>
  <si>
    <t>Hồng</t>
  </si>
  <si>
    <t>28/5 knm
 29/5 tdv Dưới A2, technical - blood test at private clinic for 10 years, 2 sons, học TA để traveling và dạy con, từng đi Malai và Sing, Thai, quá bận + lazy, từng học online trong 6 tháng - 1 năm ( ngưng 3 tháng ) - có cải thiện nhưng k nhiều + thiếu môi trường, muốn gia tiếp TA linh hoạt + 6 tháng.</t>
  </si>
  <si>
    <t>28/5 tdv, Dưới A2, 26t, toeic 500, IT developer 2 years/ vừa nhảy việc 1 tuần, HCM, quê Đồng Tháp, dùng TA mỗi ngày, only R and W, học TA để làm việc với nnn, 15m/day, học TA 4 năm rồi, chưa từng học TT nào luôn, muốn TA linh hoạt, 6 tháng - 1 năm, remote tại nhà. Công ty khó khăn nên dep luôn VP rồi, lương cao. Vừa chuyển công ty mới chưa có thời gian</t>
  </si>
  <si>
    <t>Nguyễn hồng vinh</t>
  </si>
  <si>
    <t>23/1 lh hẹn 11h thứ 7
 24/2 tdv 
 A1 cty IT, làm 10 năm, cv k dùng TA. Học giao tiếp cv, cần giao tiếp với người nước ngoài, từ chuyên ngành, Giao tiếp cơ bản trước vì cv khoảng 1 năm cần. k biết học gì , khó học vì tuổi nhiều rồi. 3 tháng cơ bản, 3 tháng giao tiếp, 6 tháng nền tảng IT, nếu k đạt được nếu khó có . Đang học khoá năng cao của google về IT. k học TT, k học app nào. Mỗi ngày dành 30 phút học TA. Chỉ đang mất phương hướng - em đến đây chị oiiii.</t>
  </si>
  <si>
    <t>Halo</t>
  </si>
  <si>
    <t>3/6 lh - tdv ielts 6.0 10 năm trước 29t, HCM, investment analysis for 3,5 years, freelancer 6 tháng, use E everyday, mostly W, học TA improve S, 30m/day, anh sợ nói,</t>
  </si>
  <si>
    <t>Chris</t>
  </si>
  <si>
    <t>1/6 anh đưa con đi chơi 1/6 - gls
 3/6 lh - B1 tdv 33t, foreign company , maintainment manager for 9 years, cv dùng TA mỗi ngày vì boss là nnn ( Mỹ và Trung Quốc ) , học TA vì là sở thích, 1-2h/day, có dùng Mochi-mochi và một số app khác, 
 Vốn từ vựng - Phát âm + thiếu môi trường.</t>
  </si>
  <si>
    <t>Phat</t>
  </si>
  <si>
    <t>16/5 tdv, Dưới A1, chủ công ty thuê xe, 2 năm, 5-15m/day, cải thiên S và muốn làm việc nnn, muốn sang Mẽo ở và du lịch toàn thế giới, 5-10 năm nữa. Bố mẹ đang ở Mỹ, em gái sống bên Mỹ, k cần chứng chỉ. Muốn tham gian dự án bên Canada 4.5 ielts...... Học TA thì giao tiếp trước. Mua doulingo và ELSA.... Mentor anh học, Muốn Nâng cao 1 năm, 
 cơ bản 6 tháng - linh hoạt 6-9 tháng - nâng cao... Hay gặp gỡ đối tác nước ngoài-
 Phát âm tốt lắm
 Thiếu từ vựng + thiếu môi trường học TA, 
 HCM, 10 years, quê Cần thơ</t>
  </si>
  <si>
    <t>alex</t>
  </si>
  <si>
    <t>8/6 lh - tdv Dưới A2,B1, toeic hơn 600, 1998, HCM city - quê Bình Dương, Software enginner - remote cho cty bên Sing for 2 years, homebody, cv yêu cầu giao tiếp tiếng Anh linh hoạt và đúng ngữ pháp, 1h/day, thuê trọ 10tr/tháng 
 Ngữ pháp 1 tiếng tập nói</t>
  </si>
  <si>
    <t>An An</t>
  </si>
  <si>
    <t>6/3 A2,B1, toeic 350 - 2014, 34t, single, Quảng Nam, physic teacher at home, 10 years experiences, dùng TA mỗi ngày, 30m/day, học TA để giao tiếp với bạn nn và vì TA quan trọng - có suy nghĩ thi ielts,</t>
  </si>
  <si>
    <t>Thịnh</t>
  </si>
  <si>
    <t>22/4 lh hẹn 18h20
 14/3 tdv 23t, Giữa A1, HCM city, Đại Nam contruction 1,5 năm, k dùng TA, 30m/day, học TA để giao tiếp với nnn, muốn TA linh hoạt, 3 tháng lấy gốc 6-9 tháng B1,B2. Học Thiết Kế nội thất 3 tiếng. Chưa có dự định-bận quá. Chuyển ngành từ cơ kí qua nội thật nên tập tủng 1 cái.</t>
  </si>
  <si>
    <t>Luxj</t>
  </si>
  <si>
    <t>28/5 tdv 28t, Dưới A1, Marketing, freelancer, học TA để giao tiếp và xem tài liệu - đang dùng google dịch, Làm với nước ngoài. Chat được nhưng k nói được, Upwork, muốn thành TA nâng cao, linh hoạt ok nhất. 
 cơ bản - 6 tháng + linh 6 tháng - 1 năm + 1 -2 năm, từng đăng kí mấy khoá học nhưng toàn giở chừng.</t>
  </si>
  <si>
    <t>Đặng Trang</t>
  </si>
  <si>
    <t>23/2 knm1
 24/2 lh 
 27/2 hẹn chị sang 4h30 thứ 3
 A2, B1 làm bank, làm 3 năm rồi, k dùng TA trong CV, có con nhỏ. Muốn học TA đổi công ty nước ngoài hoặc công ty dùng tiếng anh. Học TA lâu rồi và mỗi ngày dành được 1 tiếng học. Toiec 600. Học muốn 1 năm, cần thi IELTs. Không học app khác cũng k học.</t>
  </si>
  <si>
    <t>Moon</t>
  </si>
  <si>
    <t>3/6 lh - Dưới A2, tdv toeic 525, 29t, HCM 10 năm, Ninh Thuận, QA at food company fro 5 years, cty yêu cầu TA, 30-1h/day, hoàn thành khoá học TA 2 tháng trước 4-5 người, đôi lúc có email khách hàng - đôi khi khách qua nói chuyện trực tiếp. muốn TA linh hoạt,</t>
  </si>
  <si>
    <t>Pen Le</t>
  </si>
  <si>
    <t>29/5 lh Dưới A1, tdv HCM, 47t, đang học Ha Nọi open university ngành ngôn ngữ Anh ( mới đầu năm nay ) , muốn học ielts, đang làm freelancer dịch phim Trung, muốn học TA để xem thông tin trên mạng và đi du lịch, 1h/day, từng học nhiều TTTA nhưng k dùng nên quê, muốn thi Ielts 6.0 khoảng 1 năm - 2 năm nữa.</t>
  </si>
  <si>
    <t>Alice</t>
  </si>
  <si>
    <t>7/5 lh hẹn 13h30 
 tdv, 2k0, Giưã A1, 24t, Cần thơ city,Hậu Giang, international programing, IT support, FPT software 1,5 năm, thỉnh thoảng, học TA phục vụ cv, muốn thi toiec năm sau, k học TT, Muốn TA linh hoạt 1 năm. Có học amec và speakup-chưa kịp nhưng phá sản 32tr trước đây, muốn học ứng dụng. Đang cần phải chi nhiều nên chưa tính học TA... 6 tháng - 1+2 năm. K có nhu cầu học 
 Cấu trúc câu-phản xạ-từ vựng. Nghe nói - Nghe k được.</t>
  </si>
  <si>
    <t>23/2 Zalo hẹn 5h30 chiều
 23/2 tdv 
 Cuối A1, Đầu A2 26t HCM city nhắn viên văn phòng làm việc 3 năm. Học TA để giao tiếp thường ngày hoặc đối tác nước ngoài trong tương lai, công ty đang chưa có đối tác nn. Muốn mức năng cao - 6 tháng. Trước chưa học TT nào cả, học để lấy bằng thôi, Có bằng toeic 600 3-4 năm trước, chưa học app nào, chưa có vấn đề với app, mỗi ngày 30 phút, tối k có việc có thể học 1h -1h30</t>
  </si>
  <si>
    <t>Nghi Nguyễn</t>
  </si>
  <si>
    <t>13/6 tdv Dưới A2, therapist for 6 months, 42t, single mon, 2 children, 1 gái 18t, 1 trai 12t, cv k dùng TA, con gái sẽ đi du học ở Mẽo, muốn học để chuẩn bị cho con và kết bạn nước ngoài, 30m/day, tháng 9</t>
  </si>
  <si>
    <t>23/2 knm1
 24/2 knm2
 26/2 lh hẹn 9h30 thứ 3 tdv
 A1 thích thể thao, mua sắm, từng đi du lịch nước ngoài, mua nước hoa chà neo 200 đô. Học để kết bạn nước người , học TA 3 năm, chị tự học, mấy chục năm trước có học tiếng nga và có học chủ yếu ngữ pháp TA. Chị về hưu rồi học k vì mục đích nào cả. Học TA để giao tiếp cơ bản linh hoạt, có con bên Mỹ muốn nói chuyện với nn. Muốn học trong 1 năm. K app nào khác nhưng</t>
  </si>
  <si>
    <t>22/2 lh hẹn 15h30
 22/2 tdv 
 A0,A1 Làm ở bảo hiểm nhà nước, đôi lúc phải làm việc với khách nước ngoài, muốn học trong 6 tháng, chưa học tt nào cả, có học một app khác nhưng từ quá cơ bản k hiệu quả, công việc đòi hỏi làm giờ hành chính. [ Mạng giật lag, tai nghe ù ù nên phải kết thúc nhanh nên chưa kịp hỏi sở thích nhưng bạn có chồng con rồi 2k1 ]</t>
  </si>
  <si>
    <t>Edna</t>
  </si>
  <si>
    <t>20/5 tdv 
 25t, Giữa A2, call centre - customer service bán ghế Spa, HCM, 2 years, luôn dùng TA, muốn thi TOEIC 600-700, học TA để giao tiêp với khách hàng ( nhiều nước ) , 2h/day, 7h-4h chiều, Quận 3, có làm thêm tiệm Nail, muốn TA linh hoạt - k đặt mốc thời + học đến đâu thì đến 3 tháng +, Kom Tom.</t>
  </si>
  <si>
    <t>5/6 ielts 7.0 thi tháng 11 năm ngoái, 25t, Assistant at Japanese company for non-profit company, Đống Đa - HN, boss là Japanese, học TA để duy trì việc học TA, tối đa 1h/day, mới bắt đầu hơi học tiếng Nhật,</t>
  </si>
  <si>
    <t>Học viên THE COACH</t>
  </si>
  <si>
    <t>10/5 tdv Dưới A2, 33t, glass store overr 10 years, sale department, đôi lúc có kh nước ngoài, học TA để giao tiêps với cv và du lịch , từng đi du lịch Korea, 15m/day, muốn TA linh hoạt, 3 tháng - 6 tháng, bán kính ở Hoàn Kiếm, sống ở phố Minh Khai, chưa kết hôn. 
 Từ vựng
 Cấu trúc, ngữ pháp 
 Phát âm</t>
  </si>
  <si>
    <t>30/5 1999, B1, toiec 780 1-2 năm nước, đang học để thi Ielts aim 7.5 8.0 năm sau thi 7-8 tháng, digital data reviewer, work at Malai for 1 year, mostly use E by email, rarely speak E, 2,5 hours - 3 times/week. work for 10h/day, 2 day off.</t>
  </si>
  <si>
    <t>Viet</t>
  </si>
  <si>
    <t>3/6 tdv Dưới A2, quê Biên Hoà, Đồng Nai, toeic 700 10 năm trước, 33t, vừa để con 3 tháng, logistic officer 2 years, k dùng TA để làm việc, học TA để có đổi việc, 1h/day. 3 tháng nữa đi làm lại, muốn TA linh hoạt,</t>
  </si>
  <si>
    <t>Phạm Minh Hằng</t>
  </si>
  <si>
    <t>30/5 tdv B1, 17t, con trai Thái Bình, muốn đi Canada để du học và làm, 1h, aim ielts 7.0,</t>
  </si>
  <si>
    <t>Liz</t>
  </si>
  <si>
    <t>29/5 tdv B1, 28t, customer service excecutive at Finance company from UK over 3 years, làm remote, use R everyday, S and W quite often, muốn học TA để cải thiện S and aim 7.0 trong năm nay, đang tự học, 2h/day, muốn làm them English teacher, đã học TESOL.</t>
  </si>
  <si>
    <t>8/6 lh - 1998 HN, quê Thái Bình, Dưới A2, Vstep B1 - 2022, 26t, tốt nghiệp học viện quân y 6 năm, học TA để có cv lương cao, doctor - mới intership thôi - muốn làm ở Xanh Pôn, 20m/day, muốn giao tiếp Linh hoạt - 6 tháng. 
 Có thể học A2, 
 phát âm + bí từ.</t>
  </si>
  <si>
    <t>29/5 khách bận - gls
 3/6 tdv Dưới A1, toeic 515, engineer at bank 7 years, 38t, Q1 HCM city, no English, học TA để trau đòi và tăng xạ nhưng cv k dùng tới, Muốn TA linh hoạt 1 năm, con 1 tuổi và 4 tuổi - k có thời gian học nhiều, bận chỉ học được thứ 7, ngày làm đêm chăm con, trước thì có người trông con thì 1h/day, bây giờ tự trông con, rảnh mới học được - 2 tháng rồi k học.</t>
  </si>
  <si>
    <t>Nam Do</t>
  </si>
  <si>
    <t>29/5 tdv 36t, Dưới A2, software developer 4 năm - công ty outsourse nhưng chủ yếu là khách hàng VN, muốn học TA để phục vụ công việc và muốn làm remote, anh có một vài freelance project, 30m/day, muốn TA linh hoạt, 6 tháng - 1 năm, anh có học về chuyên môn</t>
  </si>
  <si>
    <t>Quy Nguyen</t>
  </si>
  <si>
    <t>3/6 lh - tdv 
 28t, Dưới A1,A2, developer at FPT sofeware - Cầu giấy over 5 years, ĐH GTVT, sometimes S, học TA để phục vụ cv và pass kì thi TA cuối năm của cty, 15m/day, 
 muốn TA linh hoạt, 1-2 năm, có học qua 1 trung tâm - có improve nhưng k đáng kể, bận nhiều công việc, buổi tối và cuối tuần</t>
  </si>
  <si>
    <t>Tuan</t>
  </si>
  <si>
    <t>25/5 khách bận - gls
 30/5 tdv, Dưới A1, 36t, HN city, học TA để giao tiếp và đỡ quên - thăng chức, service position, cty Subaru, 2 years, flexible working time, 20m/day ( sáng sớm or tối ), muốn TA cơ bản, khoảng 6 tháng 
 k cần chứng chỉ và chỉ học giao tiếp, chưa học TT, học khá nhanh,</t>
  </si>
  <si>
    <t>Phanh</t>
  </si>
  <si>
    <t>22/3 lh hẹn 14h50 thứ 7
 23/3 
 A1, 2k1, Thái Bình, Cần chứng chỉ TA, Sale admin - Nam Hải, 1h/day, đang học trung tâm toiec 2 kỹ năng R L , cơ bản - đầu ( 4 tháng nữa ) , linh hoạt - sau,</t>
  </si>
  <si>
    <t>Trần Phương Dung</t>
  </si>
  <si>
    <t>14/6 tdv, 27t, Dưới A2, có công việc kinh doanh riêng - sale electric device, rarely speak Eng, học TA để đi du lịch nước ngoài một mình, 1-2h/day, k học TT nào, năm sau đi Châu Âu, muốn TA linh hoạt - chưa có lộ trình cụ thể, 
 1-2tiếng học từ vựng theo giáo trình Voca in use 
 Lý thuyết + thực hành</t>
  </si>
  <si>
    <t>Như Huệ</t>
  </si>
  <si>
    <t>29/5 lh - Dưới A1, ielts 3.75, aim ielts 5.0, HCM city, quê Đà Nẵng, accountant for 25 years, chị mở cty về quảng cáo và dịnh vụ, 30-1h/day, 
 học TA để giao tiếp k cần thi chứng chỉ nữa, trước dự định đi Can nhưng mà thời tiết quá khắc nghiệt, bây giờ đang suy nghĩ lại nên chọn đi nước nào,
 Ghép từng từ từ TV sang TA,</t>
  </si>
  <si>
    <t>Hằng Gấu</t>
  </si>
  <si>
    <t>23/3 knm1
 26/3 lh hẹn 15h30 thứ 3
 tdv A2, 25t , grapic design, freelancer, dùng TA mỗi ngày, giàu, nhà chị cũng có công ty, 30mín/day, Muốn học TA chuyên ngành và nói chuyện linh hoạt với mọi người,</t>
  </si>
  <si>
    <t>thịnh</t>
  </si>
  <si>
    <t>5/6 tdv ielts 6.5 7 năm trước, 33t, 1 con, học TA để ôn lại TA vì lâu rồi chỉ toàn dùng từ chuyên ngành, đang làm vị trị trí Kiểm soát viên công lưu, sân bay Cần Thơ,</t>
  </si>
  <si>
    <t>Thái</t>
  </si>
  <si>
    <t>22/3 lh hẹn 14h20 thứ 7
 29/3 lh hẹn 9h30 thứ 7
 30/3 tdv 
 Đầu B1, 33t, Long An, techinical supervisor 6years, học TA để phát triển sự nghiệp + toiec 650 tháng 6 năm nay, cv k dùng TA nhiều nhưng có comunicate with khách hàng nước ngoài, chỉ W và R, 1h-2h/day, duolingo, đang học khoá TT, 4 người có 1 vợ, 2 con,</t>
  </si>
  <si>
    <t>Minh</t>
  </si>
  <si>
    <t>22/3 lh hẹn 15h20
 23/3 tdv 
 27t Dưới A2, có B2 4 skills, HCM city, học TA để có cv lương cao và người ngước ngoài, mới nghỉ việc 2 tuần, Kĩ thuật rap máy tính , muốn làm sân bay Tân Sơn Nhất - an ninh soi chiếu toeic 650, 2 tháng nữa,</t>
  </si>
  <si>
    <t>Phoebe</t>
  </si>
  <si>
    <t>24/5 tdv Dưới A2, 2020 toeic 555, Ninh Thuận, HCM city, Business administration, k thích sale, đang làm admin, 7 years, muốn đổi việc, muốn cải thiện TA và cv lương cao, Có dùng Doolingo, mới đẻ, 33t, 10-30/day, chỉ 10m, con 3t, muốn dạy các bé nhỏ, muốn càng giỏi càng tốt, cuối năm nay 6 tháng nữa - 
 Bí từ 
 Chưa đầy đủ thành phần câu.</t>
  </si>
  <si>
    <t>Cầu</t>
  </si>
  <si>
    <t>22/3 knm1
 23/3 lh-tdv 
  Cuối A2 27t, Huế, Toeic 780 R L, mecaniacl enigger , 1 tháng, chỉ R W sometimes S with Boss, hoc TA để phục vụ cv, 4 năm trước có học TTTA, 30'-1h/day. Trước mắt là học sau đó là muốn thăng chức. Muốn nâng cao, 2 tháng linh hoaạt, 6 tháng B1 B2, 500k-1tr/ tháng.</t>
  </si>
  <si>
    <t>Phuong</t>
  </si>
  <si>
    <t>4/6 tdv - Cuối A2, lh 44t, chủ công ty 1 cty công ty design và 1 công ty painting over 15 years, có 40-45 khách hàng nước ngoài nhưng chỉ dùng email, học TA để giao tiếp với khách hàng ( Ấn độ, Pháp, Ý, ...), 15-30m/day - không có thời gian cố định vì làm nhiều,</t>
  </si>
  <si>
    <t>Phu</t>
  </si>
  <si>
    <t>13/6 tdv, Dưới A2, product development, printing company, 2 con, rarely use E, học TA để học hỏi kiến thức, phục vụ cv và giao tiếp với đồng nghiệp Philipines - có thể đổi việc , k học nhiều chỉ xem youtube, giao tiếp linh hoạt - k quyết tâm/ k đặt mục tiêu. Có học Elsa có học mấy khoá online rồi.</t>
  </si>
  <si>
    <t>Nhàn Đặng</t>
  </si>
  <si>
    <t>14/6 tdv, 37t, A2, B1, banker VCB bank for 6 years, rarely use Eng, học TA để cải thiện TA nghe nói phản xạ để phục vụ cv, lazy, plan : 1-2h/day, đôi khi có hội thảo và khoá đào tạo bằng TA nhưng mà chị k hiểu, dạo này lười,</t>
  </si>
  <si>
    <t>Sally</t>
  </si>
  <si>
    <t>23/3 lh hẹn 15h50
 23/3 tdv 
 2k2 B1, B2 , Hưng Yên, Học Banking University , muốn có cv lương cao và nói chuyện với người nước ngoài, học TA 10 năm, 30/day, muốn linh hoạt - tương lai chứng chỉ, 6.5 ielts</t>
  </si>
  <si>
    <t>Tân</t>
  </si>
  <si>
    <t>27/3 lh hẹn 10h50
 28/3 tdv 
 Giữa cuối A2, B1, toeic 780, trước làm ở Nhật 5 năm N2 tiếng Nhật, về VN làm ở cty Nhật 1 năm, quê Hải Dương, đang thất nghiệp làm cho cty gia đình ở Bà rịa vũng tàu, K dùng TA trong cv, Học TA để trau đồi, dạy 2 con và đi du lịch, K có time học TA vì bận làm cả ngày, Muốn học TA cơ bản chậm và chắc,</t>
  </si>
  <si>
    <t>Mỹ Linh</t>
  </si>
  <si>
    <t>13/6 tdv 28t, A2,B1, HCM, Huế city, chưa cưới - k có ny, Toeic 765 1-2 tháng, programer at Insurance company for 6 months, only W, Muôn học TA để đổi việc, k học TA chỉ xem video, k học TTTA nào, Muốn TA cơ bản trước - 3 tháng, trước có dùng Elsa.</t>
  </si>
  <si>
    <t>Diem</t>
  </si>
  <si>
    <t>17/6 tdv 28t, Dưới A1, 1 con, staff at Shoes company for 5 years, speak with Korea boss, cty toàn Hàn và Trung Quốc, học TA để dễ tìm việc làm 15m-1h but not often, muốn TA giao tiếp tiếng anh linh hoạt, 3-6 tháng, k biết bắt đầu từ đâu, đang học với 1 chị - lúc học lúc nghỉ, đang học 1h30/3 tháng 3tr6-4tr......[ học 1 tháng ]</t>
  </si>
  <si>
    <t>lekim</t>
  </si>
  <si>
    <t>5/6 tdv toeic 500 - Dưới A1, khi đi học, 35t, HR manager , funiture company, 1 child, 10m/day, cv k dùng TA, muốn học TA nhưng k biết bắt đầu từ đâu, từng học TT nhưng kéo dài tầm 1-3 tháng, 5tr/ 3 tháng, 6 tháng nếu học cùng với mentor, 
 một số đối tác với tuyển dụng người dụng tiếng anh,</t>
  </si>
  <si>
    <t>23/3 lh hẹn 16h15
 23/3 tdv 
 31t _x0008_Giữa cuối A2, live in HCMcity, nguyên cứu công nghệ , 10 năm, cuối năm có job với công ty Mỹ, anh sắp có con gái, Toeic 550, Bách Khoa, đang học Bách Khoa, trước học ở TT 40/năm sau bỏ, muốn giao tiếp linh hoạt trong cv, 3 tháng,
 Phát triển ý kém, ngữ pháp, từ vựng, listening</t>
  </si>
  <si>
    <t>Dew</t>
  </si>
  <si>
    <t>6/6 tdv Dưới A2, Huế, teacher dạy thai sản cho phụ nữ for 5 years, 2 con, học TA để dạy con, 1h/day, có nhiều ban người nước ngoài và anh chị em họ ở nước ngoài, tương lai gia đình sẽ đi định cư Mỹ,</t>
  </si>
  <si>
    <t>Panda</t>
  </si>
  <si>
    <t>23/3 khách bận -gls - đã nhắn Zalo
 23/3 tdv Ielts 5.5 speaking 5.5 or 5.0
 35t giáo viên TA 2 years, Chồng và mẹ làm giáo viên TA, 3-4h/days, muốn thi lại 7.0 cuối năm tháng 12,có dạy con TA - con rất thông minh,</t>
  </si>
  <si>
    <t>17/6 tdv Dưới A1, toeic &gt; 400, 2000, 24t, sale at marketing company for 1year, cv k dùng TA, học TA để phuc vụ giao tiếp cv và đổi việc, muốn thi lại toeic 4 kỹ năng - cuối năm, k học TT, muốn TA linh hoạt.</t>
  </si>
  <si>
    <t>23/3 lh hẹn 18h20
 23/3 tdv 
  Giữa A1 41t, Vũng Tàu, Bán lợn, thích đi du lịch, đi sang Mỹ lao động k tay nghề, 30'/days, muốn càng biết nhiều cang tốt, 3-4 năm nữa mới đi, 500k1tr/ tháng,</t>
  </si>
  <si>
    <t>Thu Lương</t>
  </si>
  <si>
    <t>23/5 tdv Dưới A1, Thường Tín - HN, toeic 645, 24t, account, cung cấp dịch vụ thuế cho công ty vừa và nhỏ, 1 nhóm kế toán, hơn 2 năm, k dùng TA, muốn giao tiếp với nnn và đi du lịch, 2h/day, PIIT, Học viện Công nghệ Bưu chính Viễn thông. Muốn TA linh hoạt - 1 năm đổ lại. Muốn tự học. Trước để học để thi TOIEC. 
 Giọng hay 
 Thiếu từ vựng + Chưa hình thành được câu đầy đủ thành phần
 Nghe hiểu - Phản xạ chậm</t>
  </si>
  <si>
    <t>10/6n tdv toeic 635, Dưới A2, 23t, Bach Khoa, , Mold Engineer, Housetech joint stock company, Học TA để giao tiếp với bạn bè nước ngoài, 2h/day, Sắp tới TOIEC S + W 220 23/6</t>
  </si>
  <si>
    <t>22/3 lh hẹn 20h20 thứ 7
 26/3 lh hẹn 11h50
 tdv Đầu A2, 30t y tá, 3 năm, no English, học TA để nói chuyện với người nước ngoài và làm việc partime khi có TA, Đang học REP 1 năm khoá giao tiếp từ mất gốc - còn 6 tháng : 12tr/năm - 8 buổi/1 tháng, 30-1h/day, TA linh hoạt, muốn B1 - 3 tháng + 6 tháng, nó ah cảm xúc, 1 lớp 10 người, Bình Định, now HCM city.......</t>
  </si>
  <si>
    <t>Thái Lê</t>
  </si>
  <si>
    <t>6/6 tdv, Dưới A2, chuẩn bị thi toiec 450, 25t - 1999, an Architecture and thiết kế nội thất, học TA để có cv lương cao, k dùng TA trong cv, 30m/day, muốn TA linh hoạt - cuối năm nay,</t>
  </si>
  <si>
    <t>14/6 tdv - A2, B1, toeic 2011 760, 2 con, quê Quảng Ngãi, HCM city, nhân viên thuế ở taxe government for 4 years, học TA để phát triển bản thân và đi du lịch, k học TA trong 1 thời gian dài, sau khi làm ở cục thuế k học và nói TA, con sắp vào lớp</t>
  </si>
  <si>
    <t>Charlie</t>
  </si>
  <si>
    <t>22/4 lh hẹn 13h45
 tdv toeic &gt;850, B1, 1995, 28t, accountant, quê Bắc Giang, Hà Nội 10 năm, teachnology company, làm công ty Shack Bình, cv k cần dùng TA, học TA để làm cty nước ngoài mặc dù công việc tốt, muốn làm ở cty nước ngoài và sống ở nước ngoài, 2h/day, đôi lúc quên, muốn cải thiện phát âm, chỉ cần nói chuyện được thôi, lười. Cháu học BUV,</t>
  </si>
  <si>
    <t>Mạnh3773</t>
  </si>
  <si>
    <t>7/6 tdv Giữa A1, 40t, Huấn luyện nội tâm - 2 years , học TA để phục vụ cv và để làm việc với nnn trên thế giới, 1h/day, muốn TA nâng cao 1 năm,</t>
  </si>
  <si>
    <t>***yệt</t>
  </si>
  <si>
    <t>17/6 tdv, 48t, Dưới-giữa A1, purchasing at CTT - supplying equipment for 30years, only W email, học TA để thiện E, 30m-1h/day, muốn TA giao tiếp</t>
  </si>
  <si>
    <t>Rich</t>
  </si>
  <si>
    <t>13/6 tdv 25t, Dưới A2, Khánh Hoà province, Maths and Vietnamese teacher in primary school, học TA để tìm việc mới và kết bạn, muốn sang Mỹ với dì làm nail, 30m-1h/day practice with duolingo and the Coach, K cần thi chứng chỉ - 3 tháng........ muốn TA linh hoạt</t>
  </si>
  <si>
    <t>22/3 knm1
 23/3 lh bảo chiều gọi lại hẹn lịch
 26/3 hẹn 15h45 thứ 3
 A2, tdv kế toán, muốn đổi việc qua công ty đa quốc gia , đang nghỉ việc, cv trước k dùng TA, 3-4h/day, có học vài TT, muốn giao tiếp linh hoạt trogn môi trường công việc 3 tháng- 6tháng,</t>
  </si>
  <si>
    <t>Đặng Thị Huyền</t>
  </si>
  <si>
    <t>16/4 lh hẹn 21. 
 tdv _x0008_Dứới A1, 38t lam sale 3 năm, bắt đầu cv cần TA, chị bỏ TA lâu rồi, nghe kém, học TA để phục vụ cv với người nước ngoài và sale thiết bị ý tế, Muốn TA linh hoạt trong năm nay, tiếp xúc app thiếu môi trường, 2 tiếng nếu rảnh - trước khi đi ngủ 10-15phút, toeic. B1,B2.</t>
  </si>
  <si>
    <t>Mia</t>
  </si>
  <si>
    <t>10/6 tdv 36t, Dưới A1, Nam Định, Người mua hàng - Sông Hồng joint stock company for 10 years, sometimes W, học TA để giao tiếp với nnn, 1h/day, chưa từng học TTTA nào, muốn TA linh hoạt - 6 tháng or 1 năm, có học Doulingo,
 CÓ THỂ UPSALE NHƯNG HƠI KHÓ VÌ K CÓ THỜI GIAN HỌC</t>
  </si>
  <si>
    <t>Hương</t>
  </si>
  <si>
    <t>24/5 tdv, Dưới A1, 34t, a doctor - spa chuyên về da liễu, 3 con, thích làm đẹp và đi du lịch, phòng khám Hoàng Tuấn 4 năm, 5m/day, học để dạy con , k ah cv mấy, 1 bé lớp 2. 1 bé lớp 1, và 1 babi, muốn TA cơ bản.</t>
  </si>
  <si>
    <t>Quân</t>
  </si>
  <si>
    <t>5/6 lh-tdv, 24t - 2000, Giữa A1, Japanese technology company, IT, 2 years, cty k dùng TA thường xuyên, học TA để giao tiếp với bạn bè (philipines and indo) và công việc, 15m/day, từng học TA 6 tháng nhưng k theo được, cũng đang học Tiếng Nhật, muốn TA linh hoạt, lười - k có nhiều thời gian,</t>
  </si>
  <si>
    <t>Ngan</t>
  </si>
  <si>
    <t>4/6 lh 42t, Dưới A1 Chị có cty riêng - thương mại + chủ cửa hàng handmade cookies và đồ ăn healthy ( gạo lứt ) 6 năm, 3 con - đang nghỉ hè - con rất là nghịch, học TA để nói chuyện với con và bạn nước ngoài, k có nhiều thời gian, muốn giao tiếp linh hoạt - k đặt thời gian, 30m-1h/day + công việc khá rối.</t>
  </si>
  <si>
    <t>Ocean</t>
  </si>
  <si>
    <t>4/6 tdv 36t, Dưới A2, accountant, HCM city, quê Hậu Giang, Medicine company for 10 years, k dùng TA trong cv, 3h per a week, k học TTTA nào, học TA để đổi việc - chưa có mục tiêu rõ ràng, TA linh hoạt đủ để giao tiếp, nếu nghiêm túc vào 1h/ buổi tối, mentor - 3 tháng + tự học,</t>
  </si>
  <si>
    <t>TAM</t>
  </si>
  <si>
    <t>6/6 tdv, Dưới A2, 27t, HCM, quê Đắc Lắc, Cung ứng nguồn lực - customer service for human resources company over 1 year, học TA để lấy lại gốc, giao tiếp thông thường và đi du lịch, 20m/day, trước học Lớp học Tiếng Anh với người bản xứ - nhưng chỉ 2 tháng, muốn TA linh hoạt - 1 năm,</t>
  </si>
  <si>
    <t>Lê Trọng Bằng</t>
  </si>
  <si>
    <t>10/5 2k1, Dưới A1, Phú Yên, freelancer, 2h/day, đang học PET 4 kĩ năng - khoá 4 tháng đã học 3 tháng, aim 36-42 để đi theo dạng work &amp; holiday k vội.</t>
  </si>
  <si>
    <t>Thiên Vân</t>
  </si>
  <si>
    <t>22/4 knm1
 23/4 khm2
 tdv 2000, Giữa cuối A2, aim toeic 600 - 700+800, 2 kỹ năng cuối tháng 5, Biên Hoà, DHXH và NV, receptonist at dancing centre, ít dùng TA trong cv, 2h/day, Muốn TA có cv lương cao và nói chuyện với người nn cơ bản, muốn TA linh hoạt 3-6 tháng B1, muốn làm cabin crew VN airline.... HCM city, 160, cao. Đồng Nai,</t>
  </si>
  <si>
    <t>Yan</t>
  </si>
  <si>
    <t>45/6 lh - , A1, Dưới A2, 35t, single, sale at industry chemistry, HCM city, k dùng TA trong một thời gian dài, sometimes use E with China and Korea, now just W and R, đang chịu trách nhiệm thị trường Campuchia, Học TA để đổi việc trong tương lại và phục vụ cv bây giờ, 30/day, no english class. 8h-5h ( 6h hoặc hơn ). muốn TA giao tiếp linh hoạt, 3 tháng, k ảnh hưởng cv.</t>
  </si>
  <si>
    <t>19/6 lh -tdv Dưới A2, 37t, accountant over 10 years at mommy and babycare servince company, no English, muốn đổi việc ở cty nước ngoài, đang học tiếng trung, 30m/day, Đang học khoá Native X for 6 months - mới học 2 tháng, Muốn giao tiếp B1.</t>
  </si>
  <si>
    <t>Minhca</t>
  </si>
  <si>
    <t>10/6 tdv Dưới A1, HN, engineer, technical company over 5 years, never use E at work, 2h/day, học TA để improve and find new job, chừa từng học TTTA nào, muốn giao tiếp linh hoạt, muốn 1 năm ok,</t>
  </si>
  <si>
    <t>Tan Phan</t>
  </si>
  <si>
    <t>22/4 knm1 - zalo chặn người lạ
 23/4 lh hẹn 14h40
 tdv Dưới - Giữa A2, toeic 450, Đồng Nai, 31t, engiiner, 9 năm, Quản lý khối cơ điệnj của sân Long Thành, leader, k dùng TA nhiều, học TA để phát triển bản b ản thân và kết bạn nước ngoài, cty thường 30mins/day, giao tiếp linh hoạt, 3-6 tháng, k ah công việc,</t>
  </si>
  <si>
    <t>A.</t>
  </si>
  <si>
    <t>3/6 tdv Dưới A2, toeic 515 R và L, 39t, HN, BIBV for 10 years, relationship coparation, k dùng E, Cải thiên E và dạy con lớp 3, trước 20m/day, bây giờ k có time vì phải học nghiệp vụ, muốn TA giao tiếp linh hoạt, mục tiêu thi toeic 4 kĩ năng,</t>
  </si>
  <si>
    <t>Thao Nguyen</t>
  </si>
  <si>
    <t>7/6 tdv ielts overall 5.0, Dưới A2, speaking k tốt, Buôn Me Thuật, 2 con, Giảng viên Đại Học Tây Nguyên ngành dược, Muốn thi VSTEP B2 học Nghiên cứ sinh ở Đại học Y thành phố HCM đầu tháng 8 thi,</t>
  </si>
  <si>
    <t>Cường</t>
  </si>
  <si>
    <t>17/6 mua cho vợ - tdv toiec 450, Dưới A1, quê Phú Yên, 34t, 2 con gái, đứa thứ 2 quá nhỏ 11 tháng - nên phải chăm con, trước làm designer - online hỗ trợ chồng, đang nghỉ việc ở nhà chăm con, học TA để giao tiếp với con, k có thời gian cố định học TA, sau 11h trưa thứ 2,4,6 chị học được vì bé ngủ.</t>
  </si>
  <si>
    <t>Son Vu</t>
  </si>
  <si>
    <t>5/6 tdv HN, Dưới A1, Hưng Yên, 35t, enginner, television company for 10 years, học TA để tự tin giao tiếp, 5m/day, chưa học TTTA, cv k cần quá nhiều TA chỉ W and R, Muốn TA giao tiếp tiếp cơ bản, mục tiêu vài tháng - 1 năm, anh bắt đầu từ đâu, con cái còn bé, ....... 
 ngọc L N</t>
  </si>
  <si>
    <t>Quynh</t>
  </si>
  <si>
    <t>26/3 lh hẹn 17h40 thứ 4
 30/3 
 Tdv, Giữa cuối A2, 1996, Toeic 795 R L 2021, 28t, special specailst at pacific airlline, dùng TA W R more than S, muốn cải thiện trình độ TA phục vụ công việc linh loạt 3 tháng, 30m/day, Đình Đinh.</t>
  </si>
  <si>
    <t>19/6 tdv 27t, Dưới A1, teacher dạy mầm non, HN, quê Bắc Giang, muốn học lại từ đầu, cv k dùng TA, học TA để nâng cấp giao tiếp và dạy con, 1h/day, học khó nên nản, giao tiếp linh hoạt, 6 tháng - 1 năm. K có thời gian đi học trung tâm.</t>
  </si>
  <si>
    <t>Nhung</t>
  </si>
  <si>
    <t>6/6 tdv 27t, Dưới A1, sale manager, travel agency for 7 years, có 2 con, học TA để phục vụ cv, 1h/day, Đà Nẵng, quê Nghệ An, trước có TTTA nhưng bỏ ngang ( bận ),</t>
  </si>
  <si>
    <t>Onlychuot</t>
  </si>
  <si>
    <t>17/6 khách bận - gls - đã cho sdt
 18/6 tdv 40t, Dưới A2, officer policeman at investigation department, no E, học TA để học nhiều hơn và nói chuyện với con - muốn join international training, 1-2 times/week, muốn TA linh hoạt - k có mục tiêu cụ thể. 
 Nói bồi,</t>
  </si>
  <si>
    <t>Minje</t>
  </si>
  <si>
    <t>18/6 lh tdv 24t-1999, Dưới A0,A1, sale - Điện Máy Chợ Lớn, Tiền Giang, cv ít dùng TA, Muốn học TA phục vụ cv sau này - giao tiếp, muốn TA linh hoạt - chưa đặt thời gian, chưa biết học như nào - chưa, 15m/day, Văn bằng 2 QTKD , 6-9 tháng - mentor,</t>
  </si>
  <si>
    <t>Hùng Nguyễn</t>
  </si>
  <si>
    <t>14/6 lh - tdv A0, A1, 36t, kinh doanh tự do - cafe for 5 năm, học TA có hướng đi mới do kinh doanh - đi úc - tìm hiểu sơ sơ chưa làm gì cả - ielts 6.0 và PET - 
 6 - 9 tháng học TA giao tiếp - mentor, 1 năm học thi ielts + 6-9 tháng PET, 2 năm.</t>
  </si>
  <si>
    <t>10/6 tdv 1991, Dưới A1,A2, Phuc Tho - HN, Kĩ sư cơ khí - NSN company for 9 years, only W email, học TA để phục vụ cv và tăng lương, 1h/day, muốn TA cơ bản linh hoạt - phục vụ cv, aim toeic 550 R L sang năm thi, 3-6 tháng S và 3-6 toeic, 
 ngọng N L</t>
  </si>
  <si>
    <t>5/6 tdv toeic A2,B1, HCM city, Nam Định, 280/400 S + W, 31t, HR, IT company for 6 years, đang học Chinese, hiếm học TA, k có thời gian cố định học TA vì chỉ học theo sở thichs, Học TA để phục vụ cv, từng học TTTA nhưng lâu rồi, muốn cải thiện vốn từ + câu phức tạp hơn + ielts.</t>
  </si>
  <si>
    <t>bui thi hai duyen</t>
  </si>
  <si>
    <t>13/6 tdv Dưới A1, 30t, Vũng tàu city, kiểm tra chất lượng bóng at foodball company for 2 years, no English, learn E just for fun để say này có đi du lịch đi chơi nói được TA, 20m/day, muốn TA linh hoạt - k đặt mốc thời gian, đang gặp vấn đề khó nhớ từ vựng,</t>
  </si>
  <si>
    <t>Cơ</t>
  </si>
  <si>
    <t>10/6 tdv Dưới A1/A2, HCM city, Web developer, gameloft company for 12 years, thường có meeting by English - cty nhiều người nước ngoài - anh ngại nói , học TA để cải thiện trình độ và tìm cv mới, 1h/day, muốn TA B1 linh hoạt - cty khác test A2, muốn cuối năm - 6 tháng,</t>
  </si>
  <si>
    <t>24/5 tdv, Dưới A1, 33t, ở nhà chăm con, con 2 đứa - 1 đứa còn bé xíu 6 tháng, muốn tìm kiếm cv cần TA, k có thời gian cố đinh, trước làm nhà kho và vân hành trong nhà máy nhiệt điện Thanh Hoá, quê Nghệ An.</t>
  </si>
  <si>
    <t>Kiên</t>
  </si>
  <si>
    <t>10/6 tdv Dưới A2 42t, Port and logistic at HP port for 16 years, sometimes use E with customers học TA để phục vụ cv, 30m-1h/day, đã học rất nhiều TTTA nhưng nhiều lý do : Học1 khoá thôi, k có thời gian, cv bận k sắp xếp. 
 Bí từ, endings souds, sai cấu trúc câu, muốn giao tiếp TA linh hoạt 6 tháng, đang học TT TA giao tiếp TA 1h/2 buổi/tuần.</t>
  </si>
  <si>
    <t>3 Hưng</t>
  </si>
  <si>
    <t>18/6 lh - tdv Dưới A0, A1, 36t, buôn bán về thịt heo for 10 years, muốn học TA để để dạy con lớp 3 và đi du lịch, chưa học TTTA, 6-9 tháng nếu có mentor</t>
  </si>
  <si>
    <t>James</t>
  </si>
  <si>
    <t>8/5 lh hẹn 14h45
 9/5 tdv 2000 B1, toeic 740, công ty sản xuất phụ kiện xe 2 months, K có nhiều cơ hội nói TA trong cv, học TA để phục vụ cv và kết ban nước ngoài, 15m/day, 7r-7r hoặc 9h tối. Sếp nói TA k giỏi ( người Hàn ), Giao tiếp TA linh hoạt k đặt nặng 
 Từ vựng và cấu trúc câu, Sóc Trăng, Vĩnh Long province , group leader,</t>
  </si>
  <si>
    <t>Nooba</t>
  </si>
  <si>
    <t>23/3 knm1
 26/3 lh hẹn 13h40 thứ 3
 tdv 2k4, trường CN TP HCM, học CNTT, k học TA, muốn ielts 6.0 1 năm nữa, học TA 1 year, 30mín/day, từng học VUS 5.5 nghỉ ngang,</t>
  </si>
  <si>
    <t>Hop</t>
  </si>
  <si>
    <t>5/6 tdv ielts 6.0 thi tháng 9 năm ngoái, speaking 5.0, đang học Thạc sĩ MBA ở KTQD bằng TA, đang làm sale.</t>
  </si>
  <si>
    <t>Chichi</t>
  </si>
  <si>
    <t>8/6 tdv B1,B2, quê HN, moved to HCM city 1 year ago, work at Manulifee issurance industry for 17 years, but now - works as strategy department at foreign company, only W and S 1/weak, Học TA để tăng khả năng giao tiếp trong cv vì chị gặp khó khăn khi giải thích trong các buổi meeting, 30/day,</t>
  </si>
  <si>
    <t>Lindan</t>
  </si>
  <si>
    <t>15/6 tdv Dưới A2, 505 toeic, 24t - 2000, chemical engineer - Bình Dương province for 1 year, muốn trở thành expert trong lĩnh vực chemical, học TA để tìm kiếm cv mới, cv k dùng TA nhưng hay đọc Tài liệu bằng TA, học TA giao tiếp để đổi việc trong tương lai, 2h/day, Tiếng Anh giao tiếp linh hoạt 6 tháng,</t>
  </si>
  <si>
    <t>Nga</t>
  </si>
  <si>
    <t>29/5 knm - k có zalo
 3/6 tdv Dưới A0, A1, 43t, warehouse manager, Le Group factory for 10 years, k dùng English, cty sắp có nhiều dự án với cty nước, cty có giáo viên nước ngoài - đang dừng lại vì học viên k hiểu, Hà Nội, 30-1h/day,</t>
  </si>
  <si>
    <t>Hv The Cooach</t>
  </si>
  <si>
    <t>8/6 tdv HN, quê Yên Bái, English teacher, Tốt nghiệp sư phạm Hà Nội, Primary - Singapore international school for 5 years, 1h/day, học TA vì nói chuyện nhiều với con và mở rộng them kiến thức</t>
  </si>
  <si>
    <t>Annie</t>
  </si>
  <si>
    <t>24/5 lh hẹn 14h40 thứ 7
 27/4 tdv 22t _x0008_Dưới A2, 2k1, Bà Rịa Vũng Tàu, purchasing offcier &lt;6 months, 8h/day, 2h/đi xe, sometimes speak E with suppplier, 2h/day in Prep for Ielts and the Coach, muốn học TA để du học Thạc sĩ Hà Lan ngành quản trị khách sạn aim 6.0 6 tháng.</t>
  </si>
  <si>
    <t>Lotus</t>
  </si>
  <si>
    <t>26/3 knm1
 27/3 lh hẹn 14h50 tdv 
 Linh Tâm, 26t
 Dưới A1, học TA 4-5 năm1h/day, Học đại học Phật Giáo, muốn nói TA lưu loát 2-3 tháng, từng học TT online Mai Lâm Crazy,</t>
  </si>
  <si>
    <t>23/5 tdv 37t, Giữa A2, industrial zone in HL, 2 con, admin atrative officer, 3 years, inly W, sometimes S, phục vụ cv muốn lương cao và chức cao, gia đình đang gặp khó khăn tài chính, thời gian học phụ thuộc vào gia đình. 20-30m/day. Mục TA linh hoạt,</t>
  </si>
  <si>
    <t>21/5 tdv Dưới A2, Trước làm ở Medical device company for 6 years, 28t, 
 dùng TA để W và R, Học TA để giao tiếp và có cv lương cao, 1-2h/day, khi học đại học có học TA để lấy bằng, Chưa kết hôn, Đông Nai 
 Bí từ vựng và cv lương cao, muốn TA gioa tiếp nâng cao 6 tháng cơ bản mentor 6 tháng linh, 6 tháng - năm. từ sáng 6 giờ chiều. Chưa kết hôn.</t>
  </si>
  <si>
    <t>Van</t>
  </si>
  <si>
    <t>23/4 kh hẹn 17h10
 tdv học sinh, Cuối A1, Sư, 32t, Đại Học Phât Pháp 2 năm, 30 mins, học TA một cách tự nhiên trong mọi khía cạnh cuộc sống, hay quên, muốn TA linh hoạt trước - sau nâng cao, Vũng Tàu. 
 3 tháng lấy gốc, 6-9 tháng học linh hoạt.</t>
  </si>
  <si>
    <t>Chien</t>
  </si>
  <si>
    <t>4/5 tdv 2k2 Giữa A2 cuối, toiec 670, sinh viên năm 4, Bách khoa, Control and Automation engineering, Quê Ninh Bình, đang ở HN, chơi bóng bàn 1l/tuần, muốn trở thành Automation engiiner, ít dùng TA trong trường, muốn học TA để phục vụ cv, 1h/day before - now 3h/day, muốn thi Ielts 7.0 cuối năm nay. Bk 5 năm . Tự học - mới bắt đầu. 
 Ngữ pháp</t>
  </si>
  <si>
    <t>Luyen</t>
  </si>
  <si>
    <t>6/4 lh hẹn 11h thứ 2
 tdv 28t 1996, B1 B2, toeic 710 - VSTEP Hà Nội, 18/4 phỏng vấn - thiết vị Y tế cty nước ngoại, cv thường dùng TA để comunicate with singapore parners, Muốn giao tiếp tốt hơn - 1 tháng, âm trong từ your, single mom có 1 con gái, Gái Bách Khoa</t>
  </si>
  <si>
    <t>Bee</t>
  </si>
  <si>
    <t>3/5 lh tdv 26t, Dưới A2, Đồng Nai, clothes shopp less than 1 year, cv k dùng TA, muốn nói TA với đồng nghiệp và anh trai đang đi du học ÚC, 30-1h/day, 500k-1tr/ month chưa từng học TT, học TA linh hoạt, 6 tháng. toiec 2 kĩ năng để làm giáo viên TA. aim 750-800. Trưa và chín giờ tối. Thái Bình 
 Speaking ............ 
 Bí từ - Ngat</t>
  </si>
  <si>
    <t>Trần Hải Yến</t>
  </si>
  <si>
    <t>8/5 lh hẹn 19h20 thứ 3
 12/5 tdv, Giưã A2, 36, Thái Nguyên city, Hà Nội 13 năm sale, làm I ông mô, cho thuê gian hàng, nhãn hàng nước ngoài - nhà 3 người - con 7t, mới làm &gt; 1 month, k dùng TA trong cv, muốn học TA để cải thiện kĩ năng và giao tiếp TA với nnn và đồng nghiệp nnn, công ty I ông mô, 30m/day, muốn TA linh hoạt - 3-6 tháng/ chưa ah nhiều - áp lực sau này.... Đợt này hơi bận để làm bài test công tty-chuyên môn tiếng Việt. 
 Phát âm - - hơi tệ [ IPA - endings - buổi 2 - phát âm sai]
 Cấu trúc câu - - sai ngữ pháp + Nói bồi 
 Từ vựng -</t>
  </si>
  <si>
    <t>Luther</t>
  </si>
  <si>
    <t>25/4 lh hẹn 20h30
 tdv toiec 550, Cuối A1, 30t, team leader /sale manager at food company học TA để lương cao và phát triển bản thân - giao tiếp được, 4 năm, k dùng TA, 30m-1h/day, 2 năm học TA. HCm city, 
 Phản xạ - Bí từ - k có môi trường. 
 Giao tiếp trục tiếp - hiệu quả.</t>
  </si>
  <si>
    <t>Chocolate</t>
  </si>
  <si>
    <t>8/5 lh hẹn 14h
 tdv Ielts 5.5 2019, 40t, Teacher biotechnology - university, 3 con, Ha Noi, 14 years, ít dùng S, muốn học TA để cải thiện S và dạy con, lazzy nên thường dành thời gian lướt mạng,</t>
  </si>
  <si>
    <t>An</t>
  </si>
  <si>
    <t>14/6 tdv 35t, A0, A1, Kĩ sư bảo trì - manager, Nhà máy xi Măng, Tây Ninh, ít dùng TA, đôi khi đọc tài liệu, học TA vì thỉnh thoảnh 4-5 lần có chuyên gia, công ty chuyển hướng sang nước ngoài, 2-3h/day, mất phương hướng, muốn giao tiếp TA linh hoạt 6 tháng - 1 năm,</t>
  </si>
  <si>
    <t>10/6 tdv A0, A1, Thái Nguyên city, nhân viên văn phòng - cty tư nhân for 3 years, chị học để giao tiếp bình thường nói chuyện với con ( lớp 6 ), 1h/day, chưa học TTTA nào,</t>
  </si>
  <si>
    <t>Dzung</t>
  </si>
  <si>
    <t>14/6 tdv Dưới A2, 1992, quê Thái Bình, Hà Nội, project mananer at telecomunication for 6 years , 2 con 1 trai -1 gái, học TA để giao tiếp và dạy con lớp 3 và nâng cao, no English at work bz co-workers are VNese, 15m/day, TA linh hoạt - 3 tháng,</t>
  </si>
  <si>
    <t>15/5 knm1
 16/5 tdv 26t, Giữa A2, sale assistant , IT company 3 years, Japanese company, chị biết TN, k dùng TA, công việc đang k ổn do project k ổn, lâu k học TA, 30-1h/day, k thích học TT, học onl thấy k hiệu quả, 1 nhóm, quên TA nhiều - lâu rồi k học, 6-7 năm k học TA, chị có khiếu ngoại ngữ. Học để nhớ để dùng. Chỉ muốn giao tiếp linh hoạt, k đặt thời gian + 3-6 tháng,. quê Nam ĐỊnh, Hà Nội. N1 tiếng Nhật. 
 Ending souds.</t>
  </si>
  <si>
    <t>6/6 tdv , Dưới A1, A2, Vstep B1 2 năm rồi, foodtake engineer, UMC company, 8 years, 2 con, sometimes use E, học TA để đọc hiểu tài liệu và giao tiếp với đoàn nước ngoài + thi Vstep nhưng điểm k như mình mong muốn - chị đang thi Thạc Sĩ - tháng 8, 30m/day, tháng nay ít khi học, muốn TA linh hoạt - k đặt mục tiêu time , chưa học TTTA, từng học Doulingo,</t>
  </si>
  <si>
    <t>Tien</t>
  </si>
  <si>
    <t>17/6 tdv - 28t, Dưới A2, HN, software tester - GEM Corporation nhưng làm thuê cho Viettel for over 3 years, cty k dùng TA nhiều, Học TA để đổi việc và tăng lương - năm tới đổi việc, 1h/day, giao tiếp được chứng chỉ toeic 3 tháng giao tiếp - 3 tháng toeic aim 800. 
 Bí từ - Bí từ - thiếu môi trường TA</t>
  </si>
  <si>
    <t>Blox fruit</t>
  </si>
  <si>
    <t>3/5 khách bận- khách hẹn tối gọi
 tdv Quảng Trị, 35t, Dưới A2 ở Huế, software developer at Japan company, chỉ W, Muốn học TA để tự tin giao tiếp với kh ( Nhật ) - k cần nhất thiết giao tiếp TA, 10-15m/day, 1tr-2tr/month, k có nhu cầu làm việc ngoài, dạy con - con học trường quốc tế P... Muốn TA giao tiếp linh hoạt - học TA for fun - lỡ có khách hàng về VN. Dịch tiếng anh theo kiểu Vietlish. Mất motivation. Sợ dạy sai cho con, 
 Phát âm _ từ vựng và phản xạ.</t>
  </si>
  <si>
    <t>Quoc</t>
  </si>
  <si>
    <t>6/6 Dưới A2, toeic &gt;500 - 7,8 năm trước, 28t, single, chủ cửa hàng bán đồ điện tự 2 years, học TA just for fun và quan trọng, 20-30m/day, muốn TA giao tiếp linh hoạt, trong tương lai cũng muốn thi Ielts, sau 8h anh rảnh.</t>
  </si>
  <si>
    <t>28/5 tdv, Dưới A2, 26t, Pharmacist over 2 years , stellar pharmacy, sometimes use E with boss ( Germany ), học TA để talk with foreigners, k học TTTA nào, 30m/day, 3-4times/week, Muốn TA giao tiếp linh hoạt, 6 tháng-1năm, 7h-6h tối (7h-8h)
 Bí từ nhiều 
 Phát âm</t>
  </si>
  <si>
    <t>Huyen</t>
  </si>
  <si>
    <t>17/6 tdv Dưới A1, toeic &gt; 600 6-7 năm trước, 32t - single, Sale at Pharmacist company for 6 years, HN, 30m/day, cv k use TA, học TA vì thích nhưng k có mục tiêu và muốn có việc lương cao, muốn TA giao tiếp linh loạt ( phát âm cẩm, nghe nói tốt ), 6 tháng - 9 tháng( mãi mãi ).</t>
  </si>
  <si>
    <t>Mango</t>
  </si>
  <si>
    <t>30/5 tdv Dưới A2, 26t, Nha Trang, international airport, cashier, CRTC - Cam Ranh city &lt; 1 year, rarely use E - mostly HDV và tài xế, k có thời gian cụ thể - làm 12h/day - chỉ học được trong thời gian rảnh, muốn tự tin giao tiếp TA - toeic &gt; 500 - cuối năm nay,</t>
  </si>
  <si>
    <t>Nguyễn Thúy Hà</t>
  </si>
  <si>
    <t>25/5 tdv Dưới A2, 40t, freelancer, teacher dạy art and English for kids 1 year, muốn cải thiện TA để có thể làm việc với nnn hoặc dự định bán tranh ra nước ngoài, viết + nói văn bản bằng TA, k học TA nhiều, 2-3 times/day, 30-1h/day, trước từng học TA 2-3 năm trước. Muốn TA linh hoạt-mục tiêu 1 năm. 
 Bí từ - cấu trúc trúc. Hà Nội.</t>
  </si>
  <si>
    <t>David</t>
  </si>
  <si>
    <t>28/5 lh hẹn 16h40
 tdv 30t, David, Có quốc tịnh Mĩ, HCM city, sắp đi Mẽo tháng sau, computer science, gia đình sống ở Mỹ, học TA vì muốn tìm cv ở Mẽo, 1h/day, học TA 10 năm rồi, từng học một số TTTA và thấy hiệu quả, TA giao tiếp linh hoạt để làm việc 3 tháng, trước có đi du học ở Mỹ, ở Mỹ 9 năm trước ở Mĩ, mới về VN.</t>
  </si>
  <si>
    <t>28/5 khách bận - gls Anna 0934859911
 3/6 lh - tdv Dưới A2, 30t, Japanese company - architecture, leader, học TA vì muốn du học ngành Kiến trúc - Canada, k dùng TA trong cv, 2h-4h/day, yêu cầu : 6.0 - 6.5 ielts,</t>
  </si>
  <si>
    <t>Sophia</t>
  </si>
  <si>
    <t>25/5 tdv 38t, B1, làm ty nước ngoài nhưng k làm trực tiếp với nnn nhiều, chỉ hay tham gia meeting, sale development manager 3 years, cty chuyên về payment, khách hàng VN nhưng đồng nghiệp nnn, 30m/day, HCM, quê Quảng Trị, muốn TA linh hoạt 
 Từ vựng + phản xạ - môi trường.</t>
  </si>
  <si>
    <t>25/5 tdv Giữa A2, 35t, 2 con, Gốc Trung Quốc - sinh ra ở VN, dự định đi du lịch Canada [ hoặc có đinh hướng xa hơn ] và kinh doanh, business women 2 năm, cv almost use Chinese + sometimes E, 2h/day, Có nhiều freetime, salary is not quite high, từng học TT nhưng k hiệu quả, có mua sách học ngữ pháp TA về học cùng. Chị làm sản xuất thuỷ tinh. Muốn TA nâng cao. HCM city , năm sau đi 3 tuần - 
 Bí từ + cấu trúc câu. 
 Muốn học Ielts 6.0.
  9 tháng 
 3 tháng tiếng anh 
 6 tháng ielts 6.0</t>
  </si>
  <si>
    <t>17/6 tdv Dưới A2, toeic &lt; 500, salemen - owner for 8 years - bán đồ gia dụng và dụng cụ mát xa [ funiture ], rarely use E, Học TA để k quên, dạy con và thu nhập cao hơn, - sometimes traveling, 15-30m/day, có học Doulingo,</t>
  </si>
  <si>
    <t>6/6 tdv Dưới A1, 38t, K đi làm - mới nghỉ 1 năm, sắp đi Canada thăm gia đình - gia đình chồng đinh cư bên đó, học để biết TA, đang học lớp online TA,</t>
  </si>
  <si>
    <t>My name Hiền</t>
  </si>
  <si>
    <t>6/6 knm
 7/6 tdv Dưới A1, 30t, Quy Nhơn city, education company for 12 years, 15m/day, học TA để giao tiếp cơ bản với nnn, từng học nhưng bỏ ngang. 
 Thiếu vốn từ - thiếu môi trường</t>
  </si>
  <si>
    <t>Thanh Thảo</t>
  </si>
  <si>
    <t>8/6 tdv 23t, Dưới A2, Đồng Nai province, work at home bz her family has a small grocery shop, muốn học TA vì muốn xem phim k cần cần sub, 30m/day, từng học TTTA, muốn giao tiếp linh hoạt, 6 tháng, muốn đi Japan đi làm vì đại học học chemical, đang học Japanese, 1-2 năm nữa, định về TP. HCM kiếm việc lại - tốt nghiệp được 1 năm.
 Thiếu từ vựng - cuối tháng này - muốn</t>
  </si>
  <si>
    <t>6/6 tdv Dưới A2,B1, toeic 650, 31t Vũng Tàu, logistic officer - cty VN - 2 years, 2 kids, thích shopping and traveling, sometimes use E, học TA để giao tiếp với nnn và cơ hội trong tương lai và phát triển thân - học để nhớ, bận rộn với con cái, 3-4times/day -15m/day, chưa học TT nào,</t>
  </si>
  <si>
    <t>6/6 tdv Dưới A2, Toiec thi thử &gt;500, 24t, Bình Tân district - HCM, quê Tiền Giang, Software engineering at Technology company for over 2 years, , sometimes use to read document and have a meeting with customers, 1h/day, học TA over 2 years, từng học TTTA để thi chứng chỉ 4 years ago, Muốn TA linh hoạt, 6 tháng, có học Doulingo, học TA để có cv lương cao - đổi việc. 
 Lời khuyên 6 tháng giao tiếp - 6 tháng toiec 750</t>
  </si>
  <si>
    <t>13/6 tdv Dưới A2, 29t, đã kết hôn, 1 con mới đẻ, designer at Technology company, rarely use Eng vì làm ở công ty VN, only R and W, học TA để muốn có công việc ở cty nước ngoài - tuỳ vào trình độ 1-2 năm nữa, 1-2h/day, từng học TTTA, 1 năm Tiếng 6 tháng giao tiếp 6 tháng chứng chỉ,</t>
  </si>
  <si>
    <t>28/5 tdv, Dưới A1,A2, HCM, 57t, muốn học TA để đi du lịch một mình vì con hay bận, accountant for 20y, có thể làm việc tại nhà, chị có nhiều thời gian, 30m/day, TA giao tiếp linh hoạt, em gái dạy Hoá ở PDP.</t>
  </si>
  <si>
    <t>Viet ***yen</t>
  </si>
  <si>
    <t>28/5 tdv Dưới A1, vừa là Lính và engineer - nghiên cứu, bên quân đội, đang học cao học ở Học viện kĩ thuật quân sự - thạc sĩ, học TA để pass E exam 4 kĩ năng chứng chỉ B2 đầu ra, 30m/day, tuỳ ngày, muốn trong 2-3 tháng tới, anh muốn tự học, cv k dùng TA nhiều chỉ đọc R, VSTEP B1 của trường tổ chức.</t>
  </si>
  <si>
    <t>Jack</t>
  </si>
  <si>
    <t>8/5 lh - tdv 
 ielts 6.0 2019, B1 29t, doctor 4 years , HCM, thường dùng TA với nhiều doctor từ nước ngoài, Reading tốt nhưng S k tốt, 1h-2/day, trong 2 tháng nay. Speaking 5.5 hoặc 6.0, lâu k dùng TA, Muốn cải thiện S linh hoạt vơi nnn Châu Âu và Úc- lack of fluentcy, Muốn, Đà Nẵng, overall 7.5 k kĩ năng nào dưới 7.0.</t>
  </si>
  <si>
    <t>Tri</t>
  </si>
  <si>
    <t>18/6 tdv Dưới A0,A1, mới bắt đầu học, k biết giao tiếp, Manager cty cơ kí, Hóc Môn - HCM city, học TA để giao tiếp với khách hàng [ thường qua mail ] , khách hàng Hàn Quốc, có học Doulingo, Hách Não,</t>
  </si>
  <si>
    <t>15/5 lh hẹn 16h40
 tdv 550, Giữa cuối A2, 1 con sale, chemistry global group của Singapho in VN, học TA để giao tiếp với khách hành và đn nước ngoài, HCM city, thích phong cách của boss-người Mai Lai, dùng TA jusst W R and Speaking with boss sometimes, 30m/day, từng học TT 3-4 trước trong 1 năm - offine, muốn TA linh hoạt, k đặt thời gian. 
 Từ vựng - bí từ 
 Cấu trúc câu.</t>
  </si>
  <si>
    <t>***yên</t>
  </si>
  <si>
    <t>17/6 lh - tdv 25t, A0,A1, Gián phim cách nhiệt, Cty Ngôi Sao, học TA cho vui và chưa có mục tiêu cụ thể - giao tiếp, 30m-1h/day, hết 12 mình học nghề luôn k học cao đẳng hay đại học, HCM city, quê Miền Tây.</t>
  </si>
  <si>
    <t>Rem</t>
  </si>
  <si>
    <t>4/5 khách bận - gls
 7/5 lh hẹn 16h50
 26t, Giữa A1, Nha Trang, bartender at Hồng Tầm 5 sao resort for 4 years, cv có dùng TA, học TA để phục vụ cv, 30/nday, muốn B1 B2, đặt mục tiêu 3 tháng - thực tế thì k. k ah công việc. 3tr/ tháng 
 Thiếu từ vựng 
 Câu trúc câu 
 Phát âm thiếu âm cuối khá nhiều</t>
  </si>
  <si>
    <t>14/6 tdv Dưới A2, account retail company for 2 years, mới cưới 2 tuần, Gò Vấp district - HCM city, quê Đà Nẵng, born in Đồng Nai, use E not much, học TA để đổi việc, 2h/day, có từng học TTTA nhưng toàn nghỉ, chổng là người nước ngoài - Singphore, 
 Ending 
 Bí từ</t>
  </si>
  <si>
    <t>G****</t>
  </si>
  <si>
    <t>14/6 tdv 29t, Dưới A2 HCM city, founder at laundry brand over 10 years, k dùng TA trong cv vì có bạn nnn, 1-2h/day, muốn TA linh hoạt, k đặt mục tiêu - 3 tháng mentor.</t>
  </si>
  <si>
    <t>Steve</t>
  </si>
  <si>
    <t>145/6 tdv B1, toeic 700 3-4 năm rồi, teamleader - software engineer at PASE business solution, not use E much, học TA do k có môi trường nói TA, 5-10m/day, học để duy trì</t>
  </si>
  <si>
    <t>Tam</t>
  </si>
  <si>
    <t>8/5 lh tdv Cuối 1, Dưới A2, Tommy, Cần Thơ, Mê Koong, chuyên viên giáo dục, Phòng giáo dục và đào tạo của phòng giáo dục Quận Hóc Môn over 10 years, Giáo viên toán, Học TA vì quê có nhiều nnn nên anh muốn học để giao tiếp với họ 2009 , 2h/day, tưng học ở TT nhưng là basic. Chỗ có khu du lịch, Muốn TA giao tiếp linh hoạt 6 tháng,....... giáo viên Toán của trường cấp 2 Lê Lợi. 
 Thiếu từ vựng - thiếu môi trường</t>
  </si>
  <si>
    <t>Chu</t>
  </si>
  <si>
    <t>3/5 knm1-bé lớp 5 sau 1/6 mới học được
 4/6 khách chưa xếp được lịch
 6/6 knm</t>
  </si>
  <si>
    <t>i am hien</t>
  </si>
  <si>
    <t>13/5 knm1
 tdv, an engineer, an education company, Giữa A1, Quy Nhơn - Bình Định, 37t, 10 năm, sometimes use A, thường làm cả ngày, muốn học TA để kết bạn nn và làm việc công ty nước ngoài, 1h/day, thời sinh viên có học TT 4 tháng 10 năm. Trước phỏng vấn do k đạt bị fail + chỉ cần giao tiếp k càn bằng cấp. Giao tiếp cơ bản - linh hoạt cố gắng k đặt mục tiêu rõ ràng tầm 6 tháng, chưa có ý định học. chưa tính - chưa làm thế nào cho đúng. 6 tháng hoàn thiện cơ bản - tự hơn hoặc mãi mãi. 
 Bí từ - thiếu môi trường - thực hành 
 Cấu trúc câu - sai ngữ pháp</t>
  </si>
  <si>
    <t>baovtk.cs1</t>
  </si>
  <si>
    <t>Yumi</t>
  </si>
  <si>
    <t>2/5 lh (zl) k up 
 2/4 tháng 4 em bận, tháng 5 mới học được
 G: cần chứng chỉ ra trường, cần ielts 4.5 (tự ôn k thấy tiến bộ) -&gt; yếu nói nên luyện thêm -&gt; tự tin hơn thôi 
 T: rảnh, chờ thi ielts thôi (cuối tháng 6) -&gt; chưa thi thử
 N3A1</t>
  </si>
  <si>
    <t>3/5 lh (zl) 
 1/4 tháng 5 mới học được, rảnh mới vào tí
 G: muốn học để biết thêm thôi, học cùng con (út hơn 2 tuổi)
 T: 20'-30'/ngày
 N3A1 bận</t>
  </si>
  <si>
    <t>Huỳnh Ngọc Hà</t>
  </si>
  <si>
    <t>16/5 nt nhắc học
 15/4 lh (zl)
 G: cải thiện ta -&gt; hàng ngày gặp người nước ngoài cũng muốn nói chuyện
 T: 15-20' -&gt; 1,5h-2h/tuần
 N3 bận</t>
  </si>
  <si>
    <t>3/5 lh (zl) c6-&gt; c2
 2/4 tháng 5 mới học được
 G: học để đi Nhật (sau này làm nhà hàng khách sản) học thêm tiếng anh -&gt; t8-t9 đi Nhật 
 T: 90'/ngày
 N3A1</t>
  </si>
  <si>
    <t>Will</t>
  </si>
  <si>
    <t>10/4 lh push
 G: học để tự tin hơn, thỉnh thoảng có nc với giáo viên bản ngữ
 T: 30'-1h 
 chỉ rảnh tối thứ 3 
 N3A2</t>
  </si>
  <si>
    <t>Nguyễn Thị Phương Dung</t>
  </si>
  <si>
    <t>người cao tuổi</t>
  </si>
  <si>
    <t>4/4 lh, sáng thứ 3, thứ 5 và sáng chủ nhật
 G: cải thiện thêm, nói chuyện với người nước ngoài
 T: busy, làm 3 job -&gt; học t3,t5,cn -&gt; 1,5-2h/tuần
 N3A1</t>
  </si>
  <si>
    <t>Ahn</t>
  </si>
  <si>
    <t>3/4 gls-&gt; lh (zl) đang tìm việc, cần ta hoặc tiếng trung
 G: lương cao, du lịch thế giới
 T: 1h/ngày 
 N3 sv A1</t>
  </si>
  <si>
    <t>Hường Trịnh</t>
  </si>
  <si>
    <t>15/4 chưa học xong btvn, 4 ngày k lên app
 4/4 lh, rảnh tối 21h-21h30, t7 9h-9h30 
 G: nâng cao khả năng giao tiếp, thêm về chuyên ngành kế toán sau chuyển đổi ngành nếu cần (ưu tiên giao tiếp trong đời sống)
 T: 20-30'/ngày (tối muộn)
 N3 bận</t>
  </si>
  <si>
    <t>Aleyna</t>
  </si>
  <si>
    <t>16/5 11 ngày k lên app học -&gt; push
 3/4 chặn tn, rảnh tối 19h trở, rảnh t7, sn 2k3
 G: cải thiện tiếng anh, cải thiện body languague
 T: 30'/ngày
 N3</t>
  </si>
  <si>
    <t>Vo Le Van Anh</t>
  </si>
  <si>
    <t>11/4 knm 
 4/4 chặn tn, lh rảnh tối
 G: muốn cải thiện tiếng anh, thăng chức trong cv (Tháng 6/25 review)
 T: 20'/ngày -&gt; 3-4 ngày/tuần -&gt; 1h-1,5h/tuần
 N2 bận</t>
  </si>
  <si>
    <t>Trường</t>
  </si>
  <si>
    <t>2/4 gls-&gt; lh (zl) 
 G: chuẩn bị cho tương lai-&gt; chuyển việc, có học để làm học ngành ô tô -&gt; lập trình nhúng (6th-1 năm)
 T: 1h/ngày
 N2</t>
  </si>
  <si>
    <t>Phuong Dung</t>
  </si>
  <si>
    <t>15/4 vẫn chưa học btvn
 6/4 lh 4/4 gls, đang đi đường, nt k rep3/4 knm
 G: học để tự tin hơn, lâu không nói tiếng anh, muốn dạy con 5 tuổi
 T: 1h/ngày
 N3A1</t>
  </si>
  <si>
    <t>Cảm</t>
  </si>
  <si>
    <t>13/4 vẫn chưa bắt đầu học
 4/4 chặn tk, lh, chưa biết 6b
 G: có con gái đang học ở Úc, vì muốn sang Úc thăm con và du lịch 
 T: trước tết học 3 lần/tuần-&gt; giờ bận quên
 N3 bận</t>
  </si>
  <si>
    <t>26/4 knm
 16/4 knm
 6/4 lh rảnh tối sau 20h 
 4/4 chưa chốt được lịch, gls,</t>
  </si>
  <si>
    <t>Leeka</t>
  </si>
  <si>
    <t>26/4 vẫn chưa học btvn3
 3/4 chặn tk, từ tuần sau, cho sđt kb zl -&gt; lh 
 G: dùng cho cv, thường thì giao tiếp bằng email 
 T: không nhiều -&gt; push 30'/ngày
 N3 lazy</t>
  </si>
  <si>
    <t>Hanh</t>
  </si>
  <si>
    <t>2/4 lh
 G: dùng cho cv, giao tiếp với KH (hàn - lớ lớ thôi) 15'/ngày (daily meeting)
 T: 30'/ngày
 N2A2</t>
  </si>
  <si>
    <t>Hoa</t>
  </si>
  <si>
    <t>4/4 lh-&gt; knm</t>
  </si>
  <si>
    <t>Thu Thuy</t>
  </si>
  <si>
    <t>2/5 nhắc học btvn -&gt; nt k rep
 4/4 chị có thể học nhưng phải từ tuần sau, rảnh tối, cuối tuần cũng bận lắm
 G: hơi già nhưng thích học, muốn phát triển mỗi ngày-&gt; muốn nói ta chuyên nghiệp hơn
 T: bận, k học mỗi ngày được
 N3B1 bận
 sau 22/4 mới học tiếp b2</t>
  </si>
  <si>
    <t>Kanu</t>
  </si>
  <si>
    <t>16/4 vẫn chưa học xong btvn, 5 ngày k lên app
 4/4 lh chưa học được mấy
 G: cải thiện bản thân, cv có làm việc với 1 số đối tác nước ngoài 
 T: 15-30'/ngày
 N3 bận</t>
  </si>
  <si>
    <t>Phạm Thị Thảo Nguyên</t>
  </si>
  <si>
    <t>15/4 bận thi qua tháng 5 mới thi xong
 6/4 tb2, nt 2 lần k rep -&gt;lh (zl) , đang ở nước ngoài 4/4 tb1 3/4 tb1
 G: lâu k dùng nên học lại, từng thi toeic 760
 T: 30'/ngày
 N3 bận</t>
  </si>
  <si>
    <t>Jade</t>
  </si>
  <si>
    <t>16/5 nt nhắc học
 3/4 lh học tối, t7cn
 G: cv k dùng ta-&gt; chỉ muốn cải thiện ta vì bạn bè giỏi ta
 T: busy lately -&gt; 30'-1h
 N3 , sức khỏe k tốt lắm</t>
  </si>
  <si>
    <t>3/4 lh push né cn, thứ 2, tối sau 20h
 G: giao tiếp với mn, học nói chuyện với con
 T: 30'/ngày-&gt; đi làm về trễ, làm việc nhà
 N3A1 bận</t>
  </si>
  <si>
    <t>Khach hang tu app</t>
  </si>
  <si>
    <t>3/4 knm-&gt; lh (zl) 
 G: major cần tiếng anh, thấy ta cũng quan trọng (chọn TA hoặc TQ)
 T: try 30'/ngày 
 N2A2 k up cần học thuật</t>
  </si>
  <si>
    <t>Nguyễn Thùy</t>
  </si>
  <si>
    <t>3/4 chặn tn, lh, quên luôn học app, 2 GT
 G: từng làm cho cty nước ngoài, muốn làm cho DN nước ngoài-&gt; năm nay và năm sau goal muốn làm cho cty lớn (quản lý hoặc giám đốc)
 T: phụ thuộc vào công việc, rảnh học mỗi ngày, bận thì học 3-4 ngày/tuần
 N2A2</t>
  </si>
  <si>
    <t>Chinh</t>
  </si>
  <si>
    <t>16/5 nt nhắc học
 23/4 chưa học
 20/4 chưa làm btvn
 4/4 lh bận t2,5,6
 G: hay tiếp xúc với KH nước ngoài (phil, ấn độ) - hiện tại cần phiên dịch, tần suất 1 tháng 1 lần
 T: 4h/ngày 
 N3</t>
  </si>
  <si>
    <t>Hannie</t>
  </si>
  <si>
    <t>16/5 nt nhắc học
 6/4 lh zl 0353354188 4/4 chặn tk, knm
 G: vì cv cần hỗ trợ visa cho KH -&gt; cần giao tiếp với KH
 T: chỉ học vào cuối tuần, 1h/tuần, push 20-30'/ngày
 N2 bận</t>
  </si>
  <si>
    <t>16/5 nt nhắc học
 20/4 lh chưa biết 6b 
 G: muốn giao tiếp với người nước ngoài (linh mục, sơ khác) - học chung chung thôi
 T: cố gắng 30'/ngày, thời gian hạn chế
 N3 bận k up</t>
  </si>
  <si>
    <t>Nguyễn Hiền</t>
  </si>
  <si>
    <t>6/4 lh, rảnh hành chính 4/4 knm, chặn tn
 G: muốn giao tiếp tốt, kết bạn nước ngoài -&gt; muốn tự tin hơn
 T: 30'-1h
 N3A1 nội trợ</t>
  </si>
  <si>
    <t>Shiro</t>
  </si>
  <si>
    <t>11/5 nhà có tang đang dừng học
 10/5 knm
 13/4 push học 
 3/4 knm-&gt; lh (zl) 
 G: nghĩ là giỏi ta nên học 
 T: 5h/ng -&gt; có vẻ khá rảnh
 N3</t>
  </si>
  <si>
    <t>17/4 lh
 13/4 knzl, chặn tn
 G: tự tin, phát triển bản thân
 T: 1-2h/ngày
 N3A2</t>
  </si>
  <si>
    <t>cấp 3</t>
  </si>
  <si>
    <t>16/5 nt nhắc học
 15/4 học chạy deadline, nhắc học k rep
 4/4 lh, mua cho con lớp 10
 3/4 tmn1, gl: knm
 G; giao tiếp với nước ngoài, quan trọng, điểm công
 T: 30'/ngày</t>
  </si>
  <si>
    <t>Sunny</t>
  </si>
  <si>
    <t>4/4 lh lịch làm theo ca
 G: muốn nói chuyện với người nước ngoài-&gt; chuẩn bị cho tương lai (1-2 năm tới muốn làm cty nước ngoài)
 T: 30-1h/ngày 
 N3A2</t>
  </si>
  <si>
    <t>Bich Hien</t>
  </si>
  <si>
    <t>25/4 chưa học btvn
 3/4 lh
 G: 90% khách nước ngoài, muốn tăng phản xạ
 T: 15'/ngày, target 3h/tuần
 N3A2</t>
  </si>
  <si>
    <t>De</t>
  </si>
  <si>
    <t>15/5 12 ngày k lên app học -&gt; push 
 23/4 chưa học
 13/4 knzl
 G: học ta vì thích, thấy cũng cần -&gt; giỏi ta cũng giúp ích nhiều, có nhiều tài liệu nước ngoài
 T: học 30'-1h, trong khoảng 19h-21h , bận chơi với con
 N3A1</t>
  </si>
  <si>
    <t>Hưng</t>
  </si>
  <si>
    <t>3/4 lh
 G: kết bạn, lương cao 
 T: 20'/ngày -&gt; push 30'-1h
 N3 lười</t>
  </si>
  <si>
    <t>Lenka</t>
  </si>
  <si>
    <t>4/4 không nhớ mua app gì, hỏi nhiều cái linh tinh, rất ồn, chưa chốt được lịch
 G: học cải thiện thêm-&gt; tự tin hơn, thích tiếng anh
 T: 15-30'/ngày
 N3 bận</t>
  </si>
  <si>
    <t>Hạnh</t>
  </si>
  <si>
    <t>4/4 lh 3/4 chặn tn, knm
 G: học ta để đi du học canad, đang thi PTE được 46 -&gt; cần lên 50+, giao tiếp học thêm thôi
 T: 1h-2h/ngày
 N3</t>
  </si>
  <si>
    <t>5/5 lh, biết 3b
 G: công việc lương cao, là ngôn ngữ phổ biến
 T: tb 30'/ngày
 N3A1</t>
  </si>
  <si>
    <t>Cristan</t>
  </si>
  <si>
    <t>5/4 gls -&gt; lh (zl), chưa biết 6b
 G: phục vụ cho công việc sắp tới, chuẩn bị du lịch (nói tiếng việt cũng phản xạ chậm, nói mãi không xong) - vừa nói vừa cười
 T: bận -&gt; 30'/ngày
 N3 bận</t>
  </si>
  <si>
    <t>Kenji</t>
  </si>
  <si>
    <t>3/5 lh (zl) 
 10/4 chặn tk, tháng 5 mới học được , cho sđt kb zl
 G: học để phục vụ công việc, chuẩn bị tương lai, cv cần giao tiếp mỗi ngày để báo cáo -&gt; hiện tại chưa đáp ứng được cv, họp thì thấy lo lắng
 T: 30'/ngày
 N2A1</t>
  </si>
  <si>
    <t>Haruca</t>
  </si>
  <si>
    <t>5/4 tmn1, gl: knm-&gt; lh (zl), chưa biết 6b
 G: cần giao tiếp với người nước ngoài (tùy theo dự án)
 T: 30'-1h/ngày
 N2A1</t>
  </si>
  <si>
    <t>Hannah</t>
  </si>
  <si>
    <t>2/5 vẫn chưa bắt đầu học
 13/4 kn zl
 G: lương cao, chuyển việc không biết bao giờ, học trước thôi (cv hiện giờ vẫn ok)-&gt; mục tiêu chỉ cần giao tiếp bt thôi là được rồi
 T: maybe 30'/ngày
 N3 bận</t>
  </si>
  <si>
    <t>Thiepphan</t>
  </si>
  <si>
    <t>5/4 lh push, chưa biết 6b
 G: rảnh nên muốn học ta để dạy con gái
 T: 15-30'
 N3A2 bận</t>
  </si>
  <si>
    <t>Nguyễn Phương Anh</t>
  </si>
  <si>
    <t>6/4 lh, chưa biết 6b
 G: cải thiện ta cho cv, tự tin hơn
 T: busy-&gt; try 30'-1h
 N3 bận cuối A2 -&gt; B1</t>
  </si>
  <si>
    <t>Nguyễn Thu Hiền</t>
  </si>
  <si>
    <t>20/4 knm 17/4 knm2-&gt; lh (zl) 5/4 knm, chặn tn-&gt; gửi kb k đồng ý
  G: có dự án tiếng anh nên muốn học để cải thiện
 T: 10-15'/ngày -&gt; motivation giảm</t>
  </si>
  <si>
    <t>Tra</t>
  </si>
  <si>
    <t>6/4 lh, mua xong chả học mấy
 G: cải thiện bản thân, phục vụ cho cv -&gt; tự tin hơn
 T: 30'-1h/ngày
 N3Cuối A2 k up</t>
  </si>
  <si>
    <t>Hồng Dịu</t>
  </si>
  <si>
    <t>6/4 lh, rảnh tối sau 20h
 G: dùng cho công việc, nói chuyện với sếp mỗi ngày có phiên dịch -&gt; chuyên báo cáo
 T: 30'-1h/ngày - bận 
 N2</t>
  </si>
  <si>
    <t>18/4 chưa học xong btvn
 5/4 lh
 G: dùng cho cv, boss là người nước ngoài, phát triển rõ ràng hơn
 T: 20'/ngày 
 N2 bận</t>
  </si>
  <si>
    <t>16/5 nt nhắc học
 26/4 chưa học
 24/4 push (zl)
 17/4 lh, chưa biết 6b
 G: học ta để giúp học sinh học ta tốt hơn
 T: 30-45'/ngày
 N3 cuối A2 gv ta nghỉ hưu k up</t>
  </si>
  <si>
    <t>Thu Ha</t>
  </si>
  <si>
    <t>16/5 nt push học
 26/4 vẫn chưa bắt học
 18/4 knm-&gt; miss lần 2 17/4 lh l2 11/4 knm2 10/4 lh - đang đi đường, chặn tn
 G: cải thiện ta cho công việc, cần thuyết trình, thảo luận với buyer, sếp người nước ngoài nói tiếng việt giỏi nên thiếu môi trường (cv k dùng đến nói, muốn phát triển thêm), nói với đối tác
 T: 30'/ngày
 N2A2</t>
  </si>
  <si>
    <t>Trần Thị Thanh Liên</t>
  </si>
  <si>
    <t>29/5 knm
 3/5 lh (zl) 
 10/4 tháng 5 mới học được
 G: cv lương cao, chuẩn bị tương lai, giao tiếp với mọi người
 T: 30'/ngày
 N3A2</t>
  </si>
  <si>
    <t>Quyên Phạm</t>
  </si>
  <si>
    <t>27/4 vẫn chưa học btvn-&gt; tb1
 6/4 push - busy
 1/4 chặn tk, gls, huongvt-&gt; lh (zl)
 G: cải thiện kỹ năng -&gt; tìm cv mới lương cao hơn (cv k dùng ta), trước làm cho cty nước ngoài -&gt; cải thiện thêm
 T: 30'-1h 
 N3A2 bận</t>
  </si>
  <si>
    <t>Happy</t>
  </si>
  <si>
    <t>11/4 knm 10/4 lh
 G: thích học tiếng anh lâu rồi nhưng k có nhiều thời gian để học-&gt; muốn chuyển việc vì muốn lương cao -&gt; hết tháng 4, chưa tìm được việc ưng í
 T: 30'/ngày
 N2A2</t>
  </si>
  <si>
    <t>Nghĩa</t>
  </si>
  <si>
    <t>1/4 knm-&gt; lh (zl) 
 G: cần giao tiếp với đối tác outsource, tần suất weekly report 15-20', có phiên dịch
 T: 30'-1h/ngày
 N2</t>
  </si>
  <si>
    <t>phạm huỳnh tiên ngân</t>
  </si>
  <si>
    <t>16/5 quên lịch
 1/4 chặn tk, rảnh tối, sau 19h, cho sđt kb zl
 G: cải thiện tiếng anh, lương cao, hiện tại k cần lắm, đang cần phiên dịch
 T: 20'/ngày
 N3 bận</t>
  </si>
  <si>
    <t>Serena</t>
  </si>
  <si>
    <t>15/4 lh (zl) 
 1/4 giữa tháng 4 mới học được, đang tìm người thân đi lạc không có tâm trí học
 G: cải thiện giao tiếp, thỉnh thoảng nc với leader sẽ nói bằng tiếng anh
 T: 30'/ngày
 N3</t>
  </si>
  <si>
    <t>10/4 lh rảnh tối từ 19h30
 G: giao tiếp trong cuộc sống thôi vì cv k dùng, gặp gỡ bạn bè -&gt; tự tin hơn
 T: 1h/ngày (9-10h tối)
 N3A1</t>
  </si>
  <si>
    <t>1/4 lh
 G: du lịch thế giới, tự tin khi giao tiếp với người nước ngoài -&gt; đời sống, định đi Sing T9/24
 T: 1h/ngày
 N3</t>
  </si>
  <si>
    <t>Tangnd</t>
  </si>
  <si>
    <t>3/4 lh
 G: lương cao trong tương lai
 T: 1h/ngày
 N3 sv3</t>
  </si>
  <si>
    <t>Hải Triều</t>
  </si>
  <si>
    <t>1/4 lh
 G: cv lương cao, mkt job -&gt; chuẩn bị cho tương lai
 T: 15-40'/ngày
 N3A2</t>
  </si>
  <si>
    <t>Nguyen hong</t>
  </si>
  <si>
    <t>1/4 gls, đang tập k tiện nghe đt, chặn tn-&gt; lh (zl) 
 G: có người yêu ở US
 T: có nhiều time nhưng cần thêm động lực 
 N3 k up
 18/4 sang Mỹ</t>
  </si>
  <si>
    <t>Hà Phương</t>
  </si>
  <si>
    <t>1/4 lh zl 0869363062
 G: muốn nói tiếng anh tốt hơn, kết bạn, tự tin hơn, học cùng con
 T: 15'/ngày
 N3 bận</t>
  </si>
  <si>
    <t>Mrs Hà</t>
  </si>
  <si>
    <t>1/4 lh
 G: cty muốn mở rộng thị trường nước ngoài nên KH mới sẽ là nước ngoài 
 T: 30'/ngày
 N2, có học 1 lớp 2 ngày/tuần với gv online người Việt, có 1 tt cho trẻ em, 1 năm
 học theo lớp đông, dạy trọn đời</t>
  </si>
  <si>
    <t>LONG</t>
  </si>
  <si>
    <t>10/5 lh
 6/5 knm
 26/4 knm</t>
  </si>
  <si>
    <t>10/5 18 ngày k học
 10/4 lh
 G: giỏi ta thì có thêm cơ hội
 T: 30'/ngày
 N3A1 bận</t>
  </si>
  <si>
    <t>Huynh Van Cuong</t>
  </si>
  <si>
    <t>6/5 lh, chưa biết 3b, zl: 0357669370
 26/4 chặn tk, knm
 G: tìm việc lương cao và muốn học thêm ta để giỏi hơn thôi, mong muốn tìm việc bằng ta, có muốn pv -&gt; đang tìm việc, cv hiện tại vẫn ok
 T: 2h/ngày
 N2A1</t>
  </si>
  <si>
    <t>Ngọc MH</t>
  </si>
  <si>
    <t>26/4 lh(zl) 
 G: trước học ielts tầm 5.0, mục đích chính là phục vụ đại học, tự ti vào bản thân
 T: 20-30'
 N2B1</t>
  </si>
  <si>
    <t>Thomas</t>
  </si>
  <si>
    <t>3/5 knm
 26/4 gls, chặn tn -&gt; lh (zl) 
 G: ta quan trọng với sự nghiệp, học để tốt hơn 
 T: 15'/ngày 
 N3B1 bận</t>
  </si>
  <si>
    <t>6/5 lh (zl)
 5/5 chặn tn, knm
 G: cải thiện tiếng anh để cải thiện công việc, dùng nhiều tiếng Hàn
 T: rất bận, có con nhỏ -&gt; 15-20'/ngày
 N3A1 bận</t>
  </si>
  <si>
    <t>Naruto</t>
  </si>
  <si>
    <t>6/5 vẫn chưa học xong btvn
 26/4 lh (zl) 
 G: dùng ta cho công việc, cty quốc tế (dùng chủ yếu viết nên nghe nói kém)-&gt; k trả lời được, thấy tốt hơn thôi
 T: 
 N3A1</t>
  </si>
  <si>
    <t>Mai Thanh</t>
  </si>
  <si>
    <t>7/5 lh (zl)
 5/5 tb1
 G: rất thích học ta
 T: 30-45'/ngày
 N3A1</t>
  </si>
  <si>
    <t>Mu:n</t>
  </si>
  <si>
    <t>5/5 lh (zl)
 G: cải thiện ta
 T: 15-30'</t>
  </si>
  <si>
    <t>Khôi</t>
  </si>
  <si>
    <t>26/4 lh
 G: thấy ta chưa tốt nên muốn cải thiện tốt nghiệp 
 T: 2-3h/week 
 N3A2 bận</t>
  </si>
  <si>
    <t>Light</t>
  </si>
  <si>
    <t>26/4 lh
 G: cần bằng B2 để ra trường, ielts: 5.5
 T: 30'/ngày
 N2A1 thi ielts k up</t>
  </si>
  <si>
    <t>Nhật Duy</t>
  </si>
  <si>
    <t>26/4 lh
 G: học sau đi làm, tính làm ở Sài Gòn còn chưa biết cty -&gt; chuẩn bị cho tương lai
 T: 1-2h/ngày
 N3A1</t>
  </si>
  <si>
    <t>26/4 lh
 G: muốn cải thiện để phục vụ cho công việc (hiếm khi nc tiếng anh, chủ yếu viết)-&gt; học thêm 
 T: 30'/ngày
 N3A2</t>
  </si>
  <si>
    <t>Mây</t>
  </si>
  <si>
    <t>5/5 chặn tk, lh zl 0901405953 -&gt; cho sđt kb zl
 G: cải thiện bản thân thêm do lâu k dùng quên ngữ pháp
 T: 30' có con 6 tuổi
 N3A2</t>
  </si>
  <si>
    <t>Hiep</t>
  </si>
  <si>
    <t>9/5 lh
 5/5 knm, chặn tn
 G: cải thiện tiếng anh để giao tiếp trôi chảy với đồng nghiệp nước ngoài, lương cao 
 T: 30'-1h/ngày
 N2A2</t>
  </si>
  <si>
    <t>7/5 knm
 6/5 lh, bác sĩ rất bận
 G: dùng cho công việc (hay dùng gg dịch), bệnh viện được hỗ trợ nhiều nên không có áp lực về ngoại ngữ, có lễ tân, bệnh nhân có phiên dịch -&gt; học tự tin hơn
 T: 30'/ngày -&gt; try</t>
  </si>
  <si>
    <t>***yen Thanh</t>
  </si>
  <si>
    <t>6/5 lh , chỉ học được t7,cn
 26/4 chặn tn, gọi từ chối
 G: thấy tiếng anh chưa tốt lắm nên cải thiện thêm, quản lý là người Việt nên không dùng ta, giờ sếp mới là người nước ngoài
 T: 20'/ngày -&gt; 4 ngày/tuần
 N2A2 bận</t>
  </si>
  <si>
    <t>Loc</t>
  </si>
  <si>
    <t>11/5 lh
 G: cải thiện kỹ năng tiếng anh, hỗ trợ công việc ở cty, cv k dùng , làm giấy tờ là nhiều-&gt; muốn cải thiện bản thân
 T: 30'/ngày
 N3A1 bận</t>
  </si>
  <si>
    <t>11/5 knm-&gt; call zl: đang hoc cái khác, push lh
 G: cải thiện tiếng anh, cv lương cao hơn, cv k dùng ta, chỉ viết email
 T: 20'/ngày
 N3A1 bận</t>
  </si>
  <si>
    <t>11/5 lh
 G: muốn cải thiện tiếng anh, phát âm
 T: &lt; 30'/ngày, 2-3h/week
 N3A1 bận</t>
  </si>
  <si>
    <t>Minh Quang</t>
  </si>
  <si>
    <t>4/5 knm
 26/4 lh
 G: giao tiếp với mọi người 
 T: 2h/ngày
 N3A2</t>
  </si>
  <si>
    <t>Phạm Chính</t>
  </si>
  <si>
    <t>17/5 knm
 16/5 lh, push, tối sau 20h, 
 12/5 gls, đang lái xe
 11/5 knm</t>
  </si>
  <si>
    <t>Thi</t>
  </si>
  <si>
    <t>5/5 lh, sn 2k2
 G: tiếng anh quan trọng nên học, thích du lịch, định đi Thái Lan
 T: 1h/ngày
 N3A2 sv4</t>
  </si>
  <si>
    <t>Bin</t>
  </si>
  <si>
    <t>26/4 lh
 G: làm cho cty quốc tế, hỗ trợ cho công việc, có 1 vài đồng nghiệp nước ngoài -&gt; thỉnh thoảng nói chuyện -&gt; muốn tự tin 
 T: 30'-1h/ngày
 N3A2</t>
  </si>
  <si>
    <t>Le Hung</t>
  </si>
  <si>
    <t>9/5 lh (zl) 
 G: phúc lợi tốt, để đọc tài liệu, môi trường tốt, lương cao -&gt; chuẩn bị tương lai 
 T: 30'/ngày 
 N3A1</t>
  </si>
  <si>
    <t>độ</t>
  </si>
  <si>
    <t>11/5 knm
 10/5 lh, 13 GT
 6/5 knm2
 26/4 chặn tn, knm</t>
  </si>
  <si>
    <t>Quốc Trần</t>
  </si>
  <si>
    <t>12/5 lh 9/5 tmn1, gl: knm
 G: muốn tự tin hơn, sau đi du lịch -&gt; đi TQ sắp tới, Bắc Kinh, Thượng Hải - coi hàng hóa ntn -&gt; có plan nhập hàng
 T: 30'-1h/ngày
 N3A1</t>
  </si>
  <si>
    <t>Stella</t>
  </si>
  <si>
    <t>26/4 lh
 G: công việc lương cao, chưa có kế hoạch chuẩn bị trước thôi
 T: 30'-1h/ngày
 N3A2</t>
  </si>
  <si>
    <t>Phương Thảo</t>
  </si>
  <si>
    <t>11/5 knm
 6/5 lh, từ 14/5 sẽ rảnh, push
 G: lương cao, xem phim k cần sub
 T: 30'/ngày
 N3A2 bận</t>
  </si>
  <si>
    <t>26/4 lh (zl) 
 G: giao tiếp với người nước ngoài, chuẩn bị cho tương lai
 T: 30'/ngày
 N3A2</t>
  </si>
  <si>
    <t>Hung Pham</t>
  </si>
  <si>
    <t>9/5 tối thôi, hơi bận push lh
 G: giao tiếp đời sống thôi
 T: 30'-1h/ngày
 N3A1</t>
  </si>
  <si>
    <t>18/4 chưa xong btvn
 1/4 lh push, làm sales đầu tháng rất bận, xin hẹn cuối tuần
 G: lương cao (học trên app), đơn giản nghe nói cơ bản được -&gt; tự tin hơn, mega là cty đa quốc gia, đa phần là người Ấn nên khó nghe khó nói
 T: 1h/ngày
 N3</t>
  </si>
  <si>
    <t>Thảo</t>
  </si>
  <si>
    <t>11/5 knm
 10/5 lh (zl) 
 9/5 k gọi được</t>
  </si>
  <si>
    <t>12/5 lh (zl)
 11/5 knm, chưa hẹn được lịch 9/5 tm1, gl: gls
 G: muốn chuyển nghề -&gt; quan hệ khách hàng -&gt; cần tiếng anh để giao tiếp
 T: 30'/ngày (sáng)</t>
  </si>
  <si>
    <t>Jannie</t>
  </si>
  <si>
    <t>9/5 chặn tn, knm-&gt; lh (zl)
 G: cải thiện tiếng anh để hỗ trợ cho công việc, muốn dạy các bạn lớn hơn, cũng định hướng nước ngoài, đi định cư làm nail Mỹ
 T: 45'/ngày
 N2A2 gv tiếng anh</t>
  </si>
  <si>
    <t>Tuyền</t>
  </si>
  <si>
    <t>9/5 lh
 G: support công việc (đồng nghiệp là người nước ngoài) -&gt; dùng body languague
 T:20'/ngày lazy
 N2A1</t>
  </si>
  <si>
    <t>OneLife</t>
  </si>
  <si>
    <t>9/5 chặn tn, push, làm ca kíp, lh
 G: có thể 1 năm nữa sẽ chuyển việc -&gt; học cải thiện bản thân, muốn làm đầu bếp
 T: 1h/ngày
 N3A1</t>
  </si>
  <si>
    <t>Ly Lee</t>
  </si>
  <si>
    <t>9/5 lh
 G: phục vụ công việc, hiện tại không dùng, chuẩn bị cho tương lai thăng tiến đi lên
 T: 1h/ngày
 N3A1</t>
  </si>
  <si>
    <t>Nhan</t>
  </si>
  <si>
    <t>14/5 knm
 9/5 lh chưa biết 3b
 G: du lịch, phát triển bản thân
 T: 30'/ngày
 N3A2</t>
  </si>
  <si>
    <t>Candy</t>
  </si>
  <si>
    <t>16/5 lh , rảnh từ 20h-22h, trưa 12h-1h 
 G: giao tiếp với KH, hỗ trợ công việc, từng có đồng nghiệp nói tiếng anh mỗi ngày -&gt; giờ k có môi trường nên muốn luyện tập thêm thôi 
 T: 30'/ngày
 k up B1</t>
  </si>
  <si>
    <t>9/5 chặn tn, knm-&gt; lh (zl) 
 G: đổi việc trong tương lai, thấy tiếng anh quan trọng nên quyết định học -&gt; phụ thuộc vào tiếng anh
 T: 1h/ngày
 N2A2</t>
  </si>
  <si>
    <t>Harry Hưng</t>
  </si>
  <si>
    <t>6/5 push lh, 3 GT
 G: cv k cần tiếng anh nhiều, rất muốn nâng cao giá trị bản thân
 T: 15-30'/ngày
 N3A1 bận</t>
  </si>
  <si>
    <t>Liên</t>
  </si>
  <si>
    <t>11/5 knm
 9/5 chặn tn, tb1 -&gt; lh (zl)
 G: thích ta nên học, tự tin hơn
 T: phụ thuộc vào thời gian, 15-20'
 N3B1 bận</t>
  </si>
  <si>
    <t>Leonas</t>
  </si>
  <si>
    <t>6/5 lh
 G: học cải thiện thêm, muốn học tự nhiên 
 T: 30'/ngày
 k up B1</t>
  </si>
  <si>
    <t>Mai Thanh Hà</t>
  </si>
  <si>
    <t>9/5 lh, push,
 G: dùng cv tương lai, kết bạn nước ngoài
 T: 5'/ngày-&gt; try 30'/ngày
 N3A1 siêu bận</t>
  </si>
  <si>
    <t>***YỄN ĐỨC CẢNH</t>
  </si>
  <si>
    <t>cấp 2</t>
  </si>
  <si>
    <t>9/5 chặn tk, zl: 0358342711, bố mua cho con lớp 8, cho sđt kb zl
 G: kết bạn thế giới
 T: 30'/ngày
 k up c2</t>
  </si>
  <si>
    <t>Jos Tuan</t>
  </si>
  <si>
    <t>7/5 hotline bảo lưu-&gt; được từ vấn 1-1 từ sales nhưng từ chối về thời gian
 5/5 knm -&gt; lh (zl) 
 G: cải thiện bản thân
 T: 1h/ngày
 N3A1</t>
  </si>
  <si>
    <t>5/5 knm-&gt; lh (zl)
 G: hồi xưa học ta rồi nhưng quên rồi, biết mặt chữ nhưng không nói được -&gt; đi du lịch đi chơi, T5 đi Canada (1 tháng chơi với bạn bè)
 T: 1h/ngày
 N3A1 real</t>
  </si>
  <si>
    <t>Eira</t>
  </si>
  <si>
    <t>9/5 lh, cho sđt kb zl
 G: du lịch thế giới, sang năm định đi Thái
 T: 1h học tối từ 8h-9h
 N3A1</t>
  </si>
  <si>
    <t>Hào</t>
  </si>
  <si>
    <t>9/5 lh
 G: dùng cho cv, t/a cần thiết -&gt; muốn giao tiếp trôi chảy hơn
 T: 30' bận 
 N2A2 k up, muốn học business sâu k phù hợp với toco</t>
  </si>
  <si>
    <t>Thái Đạt</t>
  </si>
  <si>
    <t>13/5 knm 10/5 knm, đã kb zl, chưa hẹn được lịch 6/5 knm 26/4 knm
 G: có kế hoạch du học - năm tới - Virginia (phát âm tiếng Việt: Vơ-gin-ni-a; phát âm tiếng Anh: /vərˈdʒɪnjə/) - tiểu bang ở Mỹ
 T: 1h/ngày
 N2A1</t>
  </si>
  <si>
    <t>Viet An Nguyen</t>
  </si>
  <si>
    <t>6/5 knm-&gt; lh (zl) 
 G: dùng cho cv, chuẩn bị cho tương lai
 T: 30'-1h
 N3A2</t>
  </si>
  <si>
    <t>Ruby</t>
  </si>
  <si>
    <t>11/5 lh 
 6/5 máy bận1
 G: cải thiện tiếng anh cho cv, kết bạn 
 T: 2 lần / tuần, 10'/ngày
 N3A2 bận</t>
  </si>
  <si>
    <t>Hung</t>
  </si>
  <si>
    <t>5/5 chặn tk, lh cho sđt kb zl
 G: thấy xấu hổ khi nc tiếng anh nên thiếu tự tin
 T: busy, 15'
 N3A2 bận</t>
  </si>
  <si>
    <t>9/5 lh push, học tối
 G: giao tiếp với người nước ngoài (đồng nghiệp và khách)-&gt; tùy đợt ,đang có phiên dịch 
 T: 15-30'</t>
  </si>
  <si>
    <t>Andy</t>
  </si>
  <si>
    <t>6/5 qua 10 tây mới học được -&gt; lh</t>
  </si>
  <si>
    <t>Ceci</t>
  </si>
  <si>
    <t>9/5 lh, rảnh sáng, làm chiều tối
 G: nhà hàng có khách nước ngoài (ít), đang phục vụ KH này thấy ta chưa tốt lắm nên muốn học thêm
 T: 15'-1h
 N3A2</t>
  </si>
  <si>
    <t>LinDa</t>
  </si>
  <si>
    <t>12/5 lh, push , chỉ rảnh tối sau 20h 
 9/5 knm
 G: lương cao, chuẩn bị tương lai -&gt; đổi môi trường, rào cản là tiếng anh
 T: 1h/ngày
 N3A1</t>
  </si>
  <si>
    <t>6/5 lh
 26/4 knm, chặn tn
 G: giao tiếp trong công việc tốt hơn (k thường xuyên, thỉnh thoảng present)
 T: 30'/ngày
 N3A2</t>
  </si>
  <si>
    <t>Chuong</t>
  </si>
  <si>
    <t>6/5 lh
 G: giờ cần học ta, để tăng khả năng hiểu biết 
 T: 30-45'/ngày
 N3A1 real sv up</t>
  </si>
  <si>
    <t>Dũng Trần</t>
  </si>
  <si>
    <t>6/5 lh, sn 2k1
 G: cv yêu cầu ta nhiều, muốn tìm việc lương cao (hiện tại k dùng ta) -&gt; chuẩn bị tương lai
 T: 30'-1h/ngày
 N3A2</t>
  </si>
  <si>
    <t>Hiếu</t>
  </si>
  <si>
    <t>11/5 lh
 6/5 knm</t>
  </si>
  <si>
    <t>9/5 lh (zl) 
 G: cải thiện tiếng anh do lâu k dùng, thỉnh thoảng viết email, k có nhiều cơ hội giao tiếp với người nước ngoài
 T: 1-2h
 N3A2</t>
  </si>
  <si>
    <t>Thắng</t>
  </si>
  <si>
    <t>17/5 lh (zl), 0đ GT
 G: giao tiếp với chuyên gia trong lĩnh vực chuyên môn-&gt; hay giao tiếp qua viết dùng tool ok, muốn cải thiện nói
 T: 1-2h/ngày
 N3A1</t>
  </si>
  <si>
    <t>dullavo</t>
  </si>
  <si>
    <t>17/5 lh (zl)
 G: cải thiện cho công việc, tự tin hơn -&gt; cv không có giao tiếp-&gt; làm giáo viên tiếng anh 
 T: 30'/ngày
 N2A2</t>
  </si>
  <si>
    <t>HOA</t>
  </si>
  <si>
    <t>20/5 lh
 G: lương cao hơn -&gt; chuẩn bị tương lai thôi, cứ học thôi
 T: 30'-1h/ngày
 N3A1</t>
  </si>
  <si>
    <t>Dung Phan</t>
  </si>
  <si>
    <t>20/5 lh (zl)
 G: cải thiện bản thân
 T: 30'-1h
 N3A1</t>
  </si>
  <si>
    <t>14/5 lh (zl)
 G: học vui thôi
 T: 15'-30'/ngày
 N3A1 bận</t>
  </si>
  <si>
    <t>Soomy</t>
  </si>
  <si>
    <t>20/5 lh
 G: cải thiện ta kiếm việc lương cao -&gt; làm việc cho môi trường quốc tế, nghĩ thế-&gt; chuẩn bị trước 
 T: 1-2h
 N3A1</t>
  </si>
  <si>
    <t>lanvtn.cs</t>
  </si>
  <si>
    <t>Dora</t>
  </si>
  <si>
    <t>"Trình độ: gần cuối A2
 NN: a Phương- HCM- web designer-Vieclamwork com (1ys)
 Mục tiêu: gtiep lh ( 1năm)
 K đạt được 
 Học TA để: cvc lg cao
 Tgian học: 3h-4h/w
 Htai học KYNA English, ( học được 3-4b rồi), 45m/b, giáo trình học dài, trước học Bitu học 100% ng Phi, mỗi ngày có chủ đề, 25p/buổi, đki thoe gói 2b/w. KYNA thấy oke hơn</t>
  </si>
  <si>
    <t>2/2 tđv
 17/1 lh
 đầu A1, nghe 70%, nói bập bẹ, làm văn phòng, tây ninh, chỉ thi thoảng check mail tiếng anh, không giao tiếp bao giờ, học để phát triển thêm, nếu sau này chuyển việc, muốn giao tiếp linh hoạt, nhưng chưa có thời gian cụ thể, chưa đi học ở đâu</t>
  </si>
  <si>
    <t>Ntd</t>
  </si>
  <si>
    <t>2/2 mc2
 18/1 tđv
 16/1 đã nhắn llại qua zalo
 25/12 báo 15/1 học được
 23/12 tắt máy ngang
 22/12 knm3
 22/12 tắt máy ngang
 13/12 knm1
 Học TA để: gtiep cvc ( (sắp tới hcuyển sang chuyên viên kĩ thuật nên cần TAGT), (khoảng tháng 3) du lịch
 Tgian học: 2h/d
 K học đâu</t>
  </si>
  <si>
    <t>To</t>
  </si>
  <si>
    <t>6/3 xếp b3
 29/2 10h sáng test buổi 2, tạo thiện cảm, để upsales buổi 3
 20/2 hẹn 22/2 10h</t>
  </si>
  <si>
    <t>Bunny</t>
  </si>
  <si>
    <t>24/08 miss care 3
 17/8 miss care 3
 9/8 miss care 3
 2/8 care 2
 28/07 miss care 2 (bận xin rời lịch)
 20/07 tđv
 20/07 lh</t>
  </si>
  <si>
    <t>SonBui</t>
  </si>
  <si>
    <t>27/9 c3
 19/9 mc3
 12/9 care 2
 5/9 miss care 2
 26/08 miss care 2
 18/8 miss care 2(ch học)
 10/8 tđv
 5/8 lh (đang xếp lịch)</t>
  </si>
  <si>
    <t>Van Nguyen</t>
  </si>
  <si>
    <t>22/08 miss care 3
 12/8 miss care 3
 4/8 care 2
 26/07 miss care 2
 24/07 miss care 2
 17/07 tđv
 14/07 miss1 tđv
 13/07 lh</t>
  </si>
  <si>
    <t>21/8 care 3
 28/07 care 2
 21/07 miss care 2
 14/07 tđv 
 14/07 lh
 13/07 knm2
 13/07 knm1</t>
  </si>
  <si>
    <t>9/9 care 4
 18/8 care 3
 24/7 care 2
 17/07 tđv
 14/07 miss1 tđv
 14/07 lh</t>
  </si>
  <si>
    <t>16/9 c2
 6/9 tđv
 28/08 lh
 (trả lời nh nh chưa đúng trọng tâm lắm,dùng từ chưa ổn, pxa lâu, pam ch chuẩn, từ vựng có)</t>
  </si>
  <si>
    <t>hải</t>
  </si>
  <si>
    <t>06/10 c2
 28/9 tđv
 19/9 lh
 K học đâu (muốn học lại từ đầu để nói được)
 bảo là chăc schắn tham gia, nh vẫn cần cân nhắc thêm, học thêm 2b để xem nhưu nào cho chắc chắn, hỏi chi phí thfi bảo k cao, k có vđề gì, tất cra oke. 8980k</t>
  </si>
  <si>
    <t>laura</t>
  </si>
  <si>
    <t>31/8 care 5
 24/8 miss care 5
 15/08 care 4
 12/08 miss care 4
 4/8 care 3 
 28/07 miss care 3 (bận)
 20/07 care 2
 12/07 tđv
 10/07 16h07 khách bận gls
 10/07 17h20 knm 1
 11/07 9h41 khách bận gls
 11/07 lh</t>
  </si>
  <si>
    <t>Huế</t>
  </si>
  <si>
    <t>25/07 care 3
 18/07 care 2
 11/07 9h28 lh
 11/07 tđv
 10/07 15h knm1</t>
  </si>
  <si>
    <t>Nhân</t>
  </si>
  <si>
    <t>12/07 miss1 tđv từ chối hỗ trợ
 11/07 11h42 knm1
 11/07 lh</t>
  </si>
  <si>
    <t>Dom</t>
  </si>
  <si>
    <t>19/8 miss care 3
 5/8 miss care 3
 29/07 care 2
 21/07 miss care 2
 14/07 tđv
 14/07 lh</t>
  </si>
  <si>
    <t>Hoài Linh</t>
  </si>
  <si>
    <t>27/07 care 3
 20/07 care 2
 13/07 tđv
 12/07 lh</t>
  </si>
  <si>
    <t>Magic</t>
  </si>
  <si>
    <t>27/07 care 2 (đang xếp buổi 3 do đi du lịch 1 tuần)
 18/07: tđv
 15/07 miss1 tđv 
 14/07 lh</t>
  </si>
  <si>
    <t>Anime</t>
  </si>
  <si>
    <t>24/8 care 3
 15/8 miss care 3
 9/8 miss care 3
 2/8 care 2
 26/07 tđv
 22/07 đã xếp lịch
 21/07 lh (đang xếp lịch)
 12/07 lh
 12/07 khách bận gls</t>
  </si>
  <si>
    <t>Ngọc</t>
  </si>
  <si>
    <t>25/07 care 3
 18/07 care 2
 12/07 tđv
 11/07 lh</t>
  </si>
  <si>
    <t>ngọc</t>
  </si>
  <si>
    <t>12/89 care 6
 5/9 miss care 6
 26/08 care 5
 18/8 care 4
 11/8 care 3
 4/8 miss care 3 bận
 28/07 care 2
 22/07 tđv
 20/07 lh (zalo)
 20/07 knm1</t>
  </si>
  <si>
    <t>11/09 care 6
 29/08 care 5
 21/08 care 4
 7/8 care 3
 1/8 miss care 3 (bận, rời lịch)
 25/07 care 2
 18/07 tđv
 18/07 lh 
 17/07 knm3
 17/07 knm2
 15/07 knm1</t>
  </si>
  <si>
    <t>buổi cuối xin nghỉ
 25/08 care 5
 11/8 care 4
 31/07 care 3
 24/07 care 2
 17/07 tđv
 15/07 lh</t>
  </si>
  <si>
    <t>21/8 care 3
 4/8 miss care 3
 24/07 care 2
 15/07 tđv
 14/07 lh</t>
  </si>
  <si>
    <t>TIENSINO</t>
  </si>
  <si>
    <t>3/8 miss care 2 (chưa học bài + knm)
 27/07 đang xếp lịch
 24/07 miss care 2
 21/07 miss care 2
 13/07 tđv
 13/07 miss 1, bận xin rời lịch
 11/07 1h43 lh
 11/07 11h19 khách bận gls</t>
  </si>
  <si>
    <t>Em</t>
  </si>
  <si>
    <t>02/10 c2
 25/9 tđv
 18/9 lh (đang đợi kb zalo, xếp lịch tuần sau)
 9/9 knm1</t>
  </si>
  <si>
    <t>They</t>
  </si>
  <si>
    <t>24/8 miss care 6
 14/8 care 5
 7/8 care 4
 31/07 care 3
 27/07 miss care 3
 22/07 care 2
 15/07 tđv
 14/07 lh</t>
  </si>
  <si>
    <t>Hugo</t>
  </si>
  <si>
    <t>30//08 care 5
 16/8 care 4
 8/8 miss care 4
 1/8 care 3
 25/07 care 2
 18/07 tđv
 17/07 lh
 15/07 knm2
 15/07 knm1</t>
  </si>
  <si>
    <t>Phuc</t>
  </si>
  <si>
    <t>19/8 care 4
 5/8 care 3
 29/07 care 2
 22/07 tđv
 18/07 lh (zalo)
 18/07 knm2
 17/07 knm1</t>
  </si>
  <si>
    <t>25/08 care 3
 10/8 miss care 3
 3/8 miss care 3
 27/07 care 2
 20/07 tđv
 18/07 lh (ib zalo)
 17/07 knm2
 15/07 knm1</t>
  </si>
  <si>
    <t>Mary</t>
  </si>
  <si>
    <t>25/08 care 3
 14/08 care 2
 31/07 tđv
 25/07 đã xác nhận lichj tđv
 22/07 lh (đang đợi xác nhận lịch qua zalo)
 21/07 khách bận gls
 20/07 knm1</t>
  </si>
  <si>
    <t>Dai</t>
  </si>
  <si>
    <t>5/8 care 3
 29/07 miss care 3
 22/07 care 2
 15/07 tđv
 14/07 lh</t>
  </si>
  <si>
    <t>Bi</t>
  </si>
  <si>
    <t>16/9 c3
 26/08 miss care 3
 14/8 care 2
 4/8 miss care 2 knm
 22/07 miss care 2
 17/07 tđv
 15/07 lh</t>
  </si>
  <si>
    <t>Công</t>
  </si>
  <si>
    <t>23/9 c3
 20/9 mc3
 12/9 care 2
 5/9 miss care 2
 25/8 tđv
 24/8 lh
 19/08 knm2
 8/8 knm1</t>
  </si>
  <si>
    <t>Phương</t>
  </si>
  <si>
    <t>21/8 care 3
 12/8 care 2
 31/07 miss care 2 (bận, rời lịch)
 24/07 tđv
 20/07 lh</t>
  </si>
  <si>
    <t>13/9 care 6
 6/9 care 5
 30/08 miss care 5
 21/8 care 4
 14/08 care 3
 8/8 miss care 3
 1/8 care 2 
 26/07 tđv
 22/07 lh 
 20/07 khách bận gls</t>
  </si>
  <si>
    <t>23/8 care 4
 16/8 care 3
 25/07 care 2
 22/07 tđv
 22/07 knm
 20/07 khách bận gls</t>
  </si>
  <si>
    <t>5/8 care 3
 29/07 care 2
 21/07 tđv
 17/07 lh</t>
  </si>
  <si>
    <t>Đạt</t>
  </si>
  <si>
    <t>10/8 care 2
 3/8 miss care 2 (chưa học bài)
 27/07 tđv
 25/07 lh</t>
  </si>
  <si>
    <t>Kumie</t>
  </si>
  <si>
    <t>9/8 miss care 3
 2/8 care 2
 26/07 tđv
 25/07 lh 
 25/07 knm1</t>
  </si>
  <si>
    <t>25/08 miss care 3
 14/8 care 2
 2/8 lh xếp care 2
 29t, nha sĩ, k rõ ràng k cấp bách, học để xem ytb k cần phụ đề và muốn nch với người NN</t>
  </si>
  <si>
    <t>Linda</t>
  </si>
  <si>
    <t>18/08 care 3
 10/8 care 2
 3/8 tđv
 2/8 lh
 29/07 knm1</t>
  </si>
  <si>
    <t>Khang</t>
  </si>
  <si>
    <t>22/9 c2
 16/9 mc2
 11/9 miss c2
 29/08 tđv</t>
  </si>
  <si>
    <t>13/9 care 3
 6/9 miss care 3
 28/08 care 2
 25/08 lh (xếp lịch care 2)
 16/08 miss care 2
 9/8 lh zalo+tđv
 9/8 knm1</t>
  </si>
  <si>
    <t>Lien</t>
  </si>
  <si>
    <t>8/9 care 3
 25/08 miss care 3
 17/8 care 2
 9/8 tđv
 8/8 lh zalo đang xếp lịch</t>
  </si>
  <si>
    <t>Rubby</t>
  </si>
  <si>
    <t>31/8 care 6
 24/08 care 5
 17/8 care 4
 10/8 miss care 4
 3/8 care 3
 27/07 care 2
 20/07 tđv
 20/07 lh</t>
  </si>
  <si>
    <t>Tiny</t>
  </si>
  <si>
    <t>8/8 care 3
 1/8 care 2
 26/07 tđv
 25/07 lh</t>
  </si>
  <si>
    <t>Thang.nv</t>
  </si>
  <si>
    <t>25/9 tđv
 19/9 lh
 (pxa lâu, hiểu câu hỏi nh k tl được, pam)
 K học đâu (1 năm trc học 2 TT - AROMA + NEW YORK)</t>
  </si>
  <si>
    <t>28/08 care 6
 18/08 care 5
 11/8 care 4
 4/8 care 3
 28/07 care 2
 21/07 tđv
 20/07 lh</t>
  </si>
  <si>
    <t>Julie</t>
  </si>
  <si>
    <t>18/9 mc3
 11/9 care 2
 28/08 miss care 2
 19/08 tđv
 16/8 lh</t>
  </si>
  <si>
    <t>Stripey</t>
  </si>
  <si>
    <t>19/8 care 3
 12/8 care 2
 29/07 lh+tđv</t>
  </si>
  <si>
    <t>23/9 c4
 26/08 care 3
 19/8 care 2
 5/8 tđv
 2/8 lh 
 25/7 lh</t>
  </si>
  <si>
    <t>11/9 care 2
 19/08 miss care 2 
 10/8 tđv
 8/8 lh</t>
  </si>
  <si>
    <t>Scott</t>
  </si>
  <si>
    <t>8/9 miss care 3
 26/08 care 2
 15/08 lh+tđv</t>
  </si>
  <si>
    <t>We Are freinds</t>
  </si>
  <si>
    <t>23/9 c4
 16/9 c3
 9/9 miss care 3
 26/08 care 2
 17/8 tđv
 16/8 lh</t>
  </si>
  <si>
    <t>Vinh</t>
  </si>
  <si>
    <t>15/9 c2
 11/9 miss care 2
 25/08 tđv
 4/8 lh xếp tđv 
 3/8 knm1
 27/7 lh</t>
  </si>
  <si>
    <t>Khoa &amp; Linh</t>
  </si>
  <si>
    <t>14/9 c6
 6/9 care 5
 29/08 care 4
 21/8 carre 3
 11/8 care 2
 2/8 lh xếp care 2 xong
 Khoa L11 học liên thông cao đẳng FPT, kì 4 sẽ học chuyên sâu TACN, từng học gia sư 3 năm trước thiên ngữ pháp từ vựng; Linh L7 k cấp bách rõ ràng -&gt; A1/N3</t>
  </si>
  <si>
    <t>Jeri</t>
  </si>
  <si>
    <t>27/9 c4
 20/9 c3
 16/9 m c3
 9/9 miss care 3
 19/8 miss care 3
 12/8 care 2
 7/8 miss care 2
 29/07 tđv
 27/07 lh
 26/07 knm1</t>
  </si>
  <si>
    <t>Lan</t>
  </si>
  <si>
    <t>25/08 lh lại (xếp care 2)
 14/8 miss care 2
 3/8 lh xếp care 2
 2/8 gls
 40t, làm XNK hơn 10 năm, mục tiêu 6 tháng gt linh hoạt tự tin, k đạt được cũng ksao, app hơi ít từ vựng nâng cao và cụm hay -&gt; cuối A2-đầu B1</t>
  </si>
  <si>
    <t>Đức</t>
  </si>
  <si>
    <t>15/9 care 6
 6/9 care 5
 28/08 care 4
 21/8 care 3
 11/8 care 2
 3/8 lh+tđv
 2/8 knm
 29/7 lh</t>
  </si>
  <si>
    <t>6/9 care 4
 28/08 miss care 4
 21/08 care 3
 11/08 care 2
 3/8 miss care 2 (bận)
 26/07 tđv
 25/07 lh</t>
  </si>
  <si>
    <t>25/9 c5
 18/9 mc5
 8/9 care 4
 24/8 care 3
 14/08 care 2
 12/08 miss care 2
 2/8 miss care 2 (bận)
 26/07 tđv
 25/07 lh</t>
  </si>
  <si>
    <t>Cục cưng</t>
  </si>
  <si>
    <t>29/08 care 5
 22/8 care 4
 14/8 care 3
 7/8 care 2
 31/07 tđv 
 28/7 lh
 28/07 knm2
 27/07 knm1</t>
  </si>
  <si>
    <t>Vyvy</t>
  </si>
  <si>
    <t>12/9 miss c3
 6/9 miss care 3
 23/8 care 2
 16/08 lh+tđv</t>
  </si>
  <si>
    <t>27/9 c3
 19/9 mc3
 7/9 care 2
 30/08 miss care 2
 23/08 tđv
 22/08 lh
 17/8 knm3
 9/8 knm2
 29/07 knm1</t>
  </si>
  <si>
    <t>16/9 c4
 9/9 miss care 4
 26/08 care 3
 19/08 miss care 3
 12/8 care 2
 2/8 tđv
 29/07 lh (zalo, đang đi du lịch, đầu tuần sau lh)
 29/07 knm1
 28/07 khách bận gls</t>
  </si>
  <si>
    <t>27/9 c4
 6/9 carre 3
 23/8 care 2
 16/8 miss care 2
 9/8 lh + tđv</t>
  </si>
  <si>
    <t>Hue</t>
  </si>
  <si>
    <t>28/9 c4
 20/9 c3
 12/9 miss care 3
 5/9 miss care 3
 28/08 care 2
 21/8 tđv
 17/8 lh
 3/8 gls</t>
  </si>
  <si>
    <t>Ti</t>
  </si>
  <si>
    <t>28/9 c5
 20/9 c4
 13/9 care 3
 22/8 care 2
 15/8 tđv
 14/8 lh</t>
  </si>
  <si>
    <t>Bình</t>
  </si>
  <si>
    <t>23/9 c2
 16/9 m c2 
 9/9 miss care 2
 31/8 lh+tđv
 Htai học onl (20ng) (thầy riêng) (4kn-cty tổ chức) (2b/t)-k quá tập trung giao tiếp (hiệu quả 50%). (phản xạ lâu, hay trả lời từ, cụm từ nhiều, nhưng có ptrien ý trong câu trả lời)</t>
  </si>
  <si>
    <t>vẫn đang trong qtrinh xep lich c2 (miss c2 nh lần r)
 25/08 kllđ
 7/8 htai bận, hết tuần này mới tgia được
 31/07 lh + tđv</t>
  </si>
  <si>
    <t>Phanan</t>
  </si>
  <si>
    <t>5/3 c2
 qua giữa A1
 28/2 mc2
 21/2 tđv
 21/2 knm3
 20/2 knm2
 19/2 knm1</t>
  </si>
  <si>
    <t>Vuong</t>
  </si>
  <si>
    <t>25/08 miss care 3
 18/8 care 2
 10/8 miss care 2
 3/8 tđv
 1/8 miss tđv
 28/07 lh</t>
  </si>
  <si>
    <t>9/9 care 4
 26/08 care 3
 18/8 care 2
 4/8 tđv
 28/07 lh
 28/07 knm2
 27/07 knm1</t>
  </si>
  <si>
    <t>Johnny</t>
  </si>
  <si>
    <t>30/9 c4
 23/9 c3
 16/9 m c3
 9/9 miss care 3
 26/08 care 2
 17/8 tđv
 16/8 lh
 2/8 knm1</t>
  </si>
  <si>
    <t>Diamon</t>
  </si>
  <si>
    <t>20/9 c2 (ch up)
 14/9 miss c2
 7/9 miss care 2
 30/08 tđv
 29/08 lh</t>
  </si>
  <si>
    <t>Hoa - Cheese</t>
  </si>
  <si>
    <t>9/9 care 6
 31/8 care 5
 24/8 care 4
 17/8 care 3
 9/8 care 2
 8t học từ năm 4t, nói rất tốt, muốn gt với người nước ngoài -&gt; đầu B1</t>
  </si>
  <si>
    <t>18/9 c3
 8/9 care 2
 25/8 miss care 2
 7/8 tđv
 4/8 lh zalo đang xếp lịch
 3/8 knm
 1/8 chưa liên hệ lại được để xếp lịch
 28/7 lh</t>
  </si>
  <si>
    <t>King</t>
  </si>
  <si>
    <t>5/9 miss care 6
 31/08 care 5
 24/8 care 4
 16/8 miss care 4
 8/8 care 3
 1/8 care 2
 27/07 lh + tđv</t>
  </si>
  <si>
    <t>19/9 mc2
 11/9 tđv
 17/8 miss tđv
 16/8 lh
 29/07 knm1</t>
  </si>
  <si>
    <t>19/9 c6
 15/9 c5
 12/9 miss care 5
 30/08 care 4
 23/8 care 3
 15/8 care 2
 7/8 miss care 2
 31/07 tđv
 27/07 lh</t>
  </si>
  <si>
    <t>Pearl</t>
  </si>
  <si>
    <t>15/9 C2
 8/9 miss care 2
 25/08 miss care 2
 16/8 lh
 9/8 knm1</t>
  </si>
  <si>
    <t>Tài</t>
  </si>
  <si>
    <t>20/9 c6
 13/9 care 5
 6/9 miss carẻ 5
 29/08 care 4
 21/8 miss care 4
 15/8 care 3
 8/8 care 2
 1/8 tđv 
 31/7 lh</t>
  </si>
  <si>
    <t>Irisk</t>
  </si>
  <si>
    <t>k up (gần cuối A2)
 13/11 c2
 8/11 mc2
 30/10 tđv
 26/10 lh</t>
  </si>
  <si>
    <t>HLix</t>
  </si>
  <si>
    <t>20/9 c6
 13/9 miss c6
 5/9 care 5
 28/08 care 4
 18/8 care 3
 10/8 care 2
 3/8 tđv
 29/07 lh</t>
  </si>
  <si>
    <t>Cecilia</t>
  </si>
  <si>
    <t>11/9 care 3
 19/8 care 2
 12/08 tđv
 3/8 lh</t>
  </si>
  <si>
    <t>Hai</t>
  </si>
  <si>
    <t>05/10 c5
 20/9 mc5
 13/9 care 4
 30/08 care 3
 19/08 miss care 3
 5/8 lh trình độ A1 đg làm dev backend, muốn học lương cao hơn , giao tiếp cơ bản , cuối năm đạt đc, ko ảnh hưởng gì , ko đi học ở đâu , hiện tại ko đi học ở đâu</t>
  </si>
  <si>
    <t>02/10 c6
 25/9 c5
 16/9 c4
 4/9 miss care 4
 26/08 care 3
 14/8 care 2
 4/8 tđv
 3/8 lh</t>
  </si>
  <si>
    <t>Phong</t>
  </si>
  <si>
    <t>25/9 c5
 18/9 mc5
 7/9 care 4
 30/08 miss care 4
 23/8 care 3
 15/8 care 2
 8/8 tđv
 5/8 lh</t>
  </si>
  <si>
    <t>26/9 c6
 19/9 c5
 12/9 c 4
 5/9 miss care 4
 29/08 care 3
 22/8 care 2
 16/8 tđv
 8/8 lh
 31/07 knm1</t>
  </si>
  <si>
    <t>Along</t>
  </si>
  <si>
    <t>21/9 c6
 14/9 c5
 7/9 care 4
 30/08 care 3
 23/08 care 2
 15/8 lh+tđv</t>
  </si>
  <si>
    <t>Duong</t>
  </si>
  <si>
    <t>21/9 c5
 14/9 miss c5
 7/9 care 4
 28/08 care 3
 22/8 care 2
 15/8 lh +tđv</t>
  </si>
  <si>
    <t>Hick</t>
  </si>
  <si>
    <t>16/9 c6
 13/9 miss care 6
 5/9 care 5
 26/08 care 4
 18/08 care 3
 9/8 care 2
 2/8 tđv
 1/8 miss tđv (bận)
 31/07 lh</t>
  </si>
  <si>
    <t>Đạt Lê</t>
  </si>
  <si>
    <t>02/10 c6
 25/9 c5
 18/9 mc5
 8/9 care 4
 23/08 care 3
 16/8 care 2
 8/8 tđv
 5/8 lh</t>
  </si>
  <si>
    <t>Jerry</t>
  </si>
  <si>
    <t>16/9 c5
 9/9 care 4
 26/08 care 3
 19/08 care 2
 10/8 lh+tđv</t>
  </si>
  <si>
    <t>Thy</t>
  </si>
  <si>
    <t>12/9 care 2
 8/9 miss care 2
 24/8 miss care 2
 17/8 tđv
 10/8 lh</t>
  </si>
  <si>
    <t>hellen</t>
  </si>
  <si>
    <t>15/9 tđv
 vẫn đang xếp lịch 9do htai đi du lịch nên bận)
 25/8 miss tđv
 15/8 lh</t>
  </si>
  <si>
    <t>anh suy nghĩ thêm (mai trả lời) (suy nghĩ thêm xem có oke k, có đầu tư tgian học được k)
 09/10 c2
 22/9 tđv
 đang xếp lịch tđv
 16/8 lh sau (bận trong tháng)
 5/8 knm1</t>
  </si>
  <si>
    <t>Cù Thị Vân</t>
  </si>
  <si>
    <t>27/9 c2
 21/9 mc2
 14/9 tđv
 sang tháng gọi lại
 10/8 gls
 Tgian học: 1h/d
 Ch học đâu
 KK: Pam, từ vựng</t>
  </si>
  <si>
    <t>bảo lh lại sau, giờ ch xếp được lịch
 9/9 miss care 3
 19/8 care 2
 12/8 tđv
 10/8 lh</t>
  </si>
  <si>
    <t>21/9 c4
 14/9 c3
 22/8 care 2
 15/08 tđv + lh</t>
  </si>
  <si>
    <t>Dinh</t>
  </si>
  <si>
    <t>27/9 c5
 20/9 mc5
 12/9 miss care 5
 30/08 care 4
 23/8 care 3
 16/8 care 2
 9/8 tđv
 8/8 lh</t>
  </si>
  <si>
    <t>Hoang Pham</t>
  </si>
  <si>
    <t>30/9 c3
 18/9 c2
 9/9 miss care 2
 28/8 tđv
 26/8 miss tđv
 23/08 lh
 17/8 kllđ
 5/8 lh đang xếp lichj</t>
  </si>
  <si>
    <t>Tuong</t>
  </si>
  <si>
    <t>21/9 c5
 14/9 miss c 5
 6/9 care 4
 22/8 care 3
 15/8 care 2
 8/8 lh+tđv</t>
  </si>
  <si>
    <t>Khanh</t>
  </si>
  <si>
    <t>11/9 miss care 2
 4/9 miss care 2
 28/8 miss care 2
 19/8 miss care 2
 7/8 tđv
 2/8 lh</t>
  </si>
  <si>
    <t>21/9 c3
 14/9 c2
 7/9 miss c2
 30/08 tđv
 29/08 lh</t>
  </si>
  <si>
    <t>Hieutk</t>
  </si>
  <si>
    <t>16/10 c2 (chi phí cao)
 06/10 mc2
 23/9 tđv
 22/9 lh
 21/9 knm
 18/9 knm
 7/9 lh lại xếp tđv k được
 30/8 knm 31/8 hẹn test 17h30</t>
  </si>
  <si>
    <t>6/9 care 2
 30/08 lh+tđv</t>
  </si>
  <si>
    <t>Laura</t>
  </si>
  <si>
    <t>29/9 c3
 12/9 care 2
 30/08 lh+tđv</t>
  </si>
  <si>
    <t>25/9 tđv
 21/9 lh
 29/08 miss tđv
 26/08 lh</t>
  </si>
  <si>
    <t>18/9 mc2
 7/9 lh+tđv
 Học TA để: gtiep nnn, đổi cvc (có thể tg lai ch biết lúc nào), tg lai muốn sdung TA trong cvc
 Tgian học: 1h/d
 K học đâu</t>
  </si>
  <si>
    <t>Hog An</t>
  </si>
  <si>
    <t>28/9 c3
 21/9 mc3
 14/9 c2
 11/9 miss care 2
 31/8 lh+tđv
 Htai em học DES (hơn 10ng-thág 9/10 nghỉ do hoàn thành xong-kém hiệu quả do lười)-ctrinh thấy k phù hợp, cách giảng dạy k phù hợp</t>
  </si>
  <si>
    <t>29/9 c3
 22/9 c2
 15/9 lh +tđv
 13/9 knm1</t>
  </si>
  <si>
    <t>Hòa</t>
  </si>
  <si>
    <t>19/9 c2
 11/9 lh + tđv</t>
  </si>
  <si>
    <t>Jissoo</t>
  </si>
  <si>
    <t>27/9 c4
 19/9 mc4
 12/9 c 3
 5/9 care 2
 26/08 lh+tđv</t>
  </si>
  <si>
    <t>23/9 c3
 16/9 m c3
 8/9 care 2
 26/8 tđv
 25/08 lh</t>
  </si>
  <si>
    <t>Gem</t>
  </si>
  <si>
    <t>18/9 c2
 11/9 miss care 2
 26/08 tđv
 25/08 lh</t>
  </si>
  <si>
    <t>26/9 c4
 19/9 c3
 11/9 care 2
 4/9 miss care 2
 25/08 tđv
 14/8 lh</t>
  </si>
  <si>
    <t>Lye</t>
  </si>
  <si>
    <t>05/10 c4
 29/9 c3
 11/9 care 2 (đang up,mạng yếu, cần đón con, máy sập nguồn, buổi sau up tiếp-htai cân nhắc về chi phí, tgian - phí cao =&gt; giảm 1tr, chia đợt-mỗi tháng chỉ có thể đóng 1tr cho việc học thôi)
 6/9 miss care 2
 29/08 tđv
 26/08 lh
 26/08 miss tđv</t>
  </si>
  <si>
    <t>03/10 c6
 26/9 c5
 19/9 c4
 12/9 care 3
 5/9 care 2
 30/08 tđv
 26/08 lh (đang xếp lịch qua zalo)</t>
  </si>
  <si>
    <t>Thu</t>
  </si>
  <si>
    <t>20/9 c4
 13/9 care 3
 5/9 care 2
 25/08 lh+tđv</t>
  </si>
  <si>
    <t>Adgar</t>
  </si>
  <si>
    <t>Htai bận, khi nào rảnh thì liên hệ lại
 23/8 miss care 2
 16/8 lh+tđv</t>
  </si>
  <si>
    <t>30/9 c3
 23/9 c2
 16/9 tđv
 15/9 lh
 (đã từng học hack não, giờ the coach) (pxa lâu một chút, pam ch hay, thỉnh thoảng dùng từ ch đúng ngữ cảnh)</t>
  </si>
  <si>
    <t>22/9 c2
 13/9 tđv
 12/9 lh
 30/08 knm1</t>
  </si>
  <si>
    <t>19/9 c2
 9/9 tđv
 6/9 lh</t>
  </si>
  <si>
    <t>05/10 c2
 22/9 tđv
 21/9 lh
 31/8 lh (nhưng hết tuần này, hết tuần sau mới rảnh hơn)
 Hỏi vợ, cần suy nghĩ thêm, chưa đến bước tư vấn giá đã bảo suy nghĩ rồi, bảo công tư vấn giá hơn 4tr gì đấy</t>
  </si>
  <si>
    <t>Thien</t>
  </si>
  <si>
    <t>16/9 mc3 
 28/08 care 2
 19/08 lh+tđv
 16/8 knm1</t>
  </si>
  <si>
    <t>27/9 tđv (htai k tiện học do bận quá, 18/10 bắt đầu)
 20/9 mtđv
 13/9 mtđv
 7/9 lh</t>
  </si>
  <si>
    <t>Như Cao</t>
  </si>
  <si>
    <t>31/10 c2
 23/10 mc2
 11/10 tđv
 10/10 lh
 02/10 knm1
 8980k hỏi gđ</t>
  </si>
  <si>
    <t>Châu Trương</t>
  </si>
  <si>
    <t>1/3 c3
 ch up bận
 23/2 c2
 2/2 mc2
 26/1 tđv
 Học TA để thăng chức (thiếu qly) (cuối năm nay xét) lg cao (1 tuần gặp boss 1-2 lần- email bằng TA), dạy
 Tgian học: 45m-1h/d
 K học đâu
 26/1 knm6
 23/9 knm5
 23/9 knm4
 21/9 knm3
 18/9 knm2
 30/08 knm1</t>
  </si>
  <si>
    <t>30/9 c3
 16/9 c 2
 9/9 lh+tđv</t>
  </si>
  <si>
    <t>Nguyen</t>
  </si>
  <si>
    <t>29/9 c2
 18/9 mc2
 9/9 tđv
 7/9 lh (đang xếp lịch qua zalo)</t>
  </si>
  <si>
    <t>Amelia</t>
  </si>
  <si>
    <t>26/9 c2
 18/9 lh+tđv
 7/9 knm1
 (đã từng thi IELTS 6.0 Speaking-vẫn còn hạn)</t>
  </si>
  <si>
    <t>Bun</t>
  </si>
  <si>
    <t>07/10 c2
 29/9 tđv
 23/9 lh
 Tgian học: 20m-30m/d
 K học đâu, trc có học (học gần hết k hiệu quả lắm nên nghỉ, bận quá)
 k ưuu tien cho việc học, ch nghe đến giá đã từ chối, bảo suy nghĩ thêm xem ưu tiên cho cvc hơn hay cho vc học hơn</t>
  </si>
  <si>
    <t>Thinh</t>
  </si>
  <si>
    <t>26/9 c3
 19/9 c2
 12/9 tđv
 11/9 miss tđv
 9/9 lh
 (học tăng số buổi)</t>
  </si>
  <si>
    <t>Việt Hà</t>
  </si>
  <si>
    <t>22/9 c2
 15/9 miss c2
 13/9 miss c 2
 6/9 lh + tđv
 30/8 knm1 31/8 chưa hẹn được lịch
 Trc có học ILA n k hiệu quả (GVNN), htai IELTS ONL (Inter cra)- mới đki học trong 4th - 1 khóa- đầu ra cam kết 5.5-tuần sau học - 6tr8-2b/.t-2h</t>
  </si>
  <si>
    <t>Luna</t>
  </si>
  <si>
    <t>06/10 c2
 26/9 lh
 Đầu A2: có ptrien ý nhưng lâu, ấp úng, thiếu tư vựng,
 42t, HCM, làm việc ở nhà, online, - làm cty của chồng qly - TA Food, mới apply vào Tôn Đức Thắng (chuyên viên phòng sau đh - tháng 10 đi làm
 Học TA: du lịch, gtiep nnn, cvc có thể gtiep TA 
 15-20m/d học TA (douling, elsa)
 Gtiep lh (6th) =&gt; k ah
 Htai k học đâu
 chưa đến giá đã từ chối rồi, bảo để chị xem thêm vì htai cvc mới nh ch tiếp cận được, ch giành tgian họcn được</t>
  </si>
  <si>
    <t>Loi tran</t>
  </si>
  <si>
    <t>03/10 c3
 26/9 c2 
 18/9 tđv
 11/9 bận (lh zalo, ch xếp được lịch)
 hàng tháng làm báo cáo bằng TA thôi)-thuyết trình TA (cuối năm nay có 1 bài thi TA thuyết trình-k bắt buộc</t>
  </si>
  <si>
    <t>Irene</t>
  </si>
  <si>
    <t>03/10 c2
 22/9 lh+tđv
 21/9 knm3
 19/9 knm2
 13/9 knm1</t>
  </si>
  <si>
    <t>Jen</t>
  </si>
  <si>
    <t>06/10 c5
 29/9 c4
 22/9 c3
 15/9 c2
 8/9 tđv
 7/9 lh</t>
  </si>
  <si>
    <t>Viene</t>
  </si>
  <si>
    <t>07/10 c2
 30/9 tđv
 20/9 lh (em học, đang đợi kban zalo)
 18/9 knm2
 11/9 knm1</t>
  </si>
  <si>
    <t>Thuy</t>
  </si>
  <si>
    <t>29/9 c2
 14/9 miss c2
 6/9 lh lại xếp lịch care 2
 30/8 hẹn test lúc 16h30
 30/8 đã test trình độ giữa A1</t>
  </si>
  <si>
    <t>18/9 lh (zalo đang kết nối)
 12/9 knm
 12/9 lh (gls, chiều gọi)
 26/08 knm1</t>
  </si>
  <si>
    <t>Hazie</t>
  </si>
  <si>
    <t>22/9 c2
 12/9 tđv
 11/9 lh (đang xếp lịch zalo)</t>
  </si>
  <si>
    <t>28/9 c3
 20/9 c2
 13/9 miss c2
 5/9 lh (đã trao đổi với mẹ về mục tiêu/định hướng r)+tđv</t>
  </si>
  <si>
    <t>30/9 c2
 23/9 tđv
 18/9 lh
 9/9 gls</t>
  </si>
  <si>
    <t>28/9 c2
 21/9 tđv
 19/9 lh</t>
  </si>
  <si>
    <t>Chung</t>
  </si>
  <si>
    <t>04/10 c2
 27/9 mc2
 20/9 tđv
 18/9 lh
 9/9 gls</t>
  </si>
  <si>
    <t>Roa</t>
  </si>
  <si>
    <t>23/9 c2
 18/9 mc2
 7/9 tđv
 5/9 lh (xếp lịch test qua zalo)
 30/8 knm 31/8 hẹn test 17h, ko tham gia test</t>
  </si>
  <si>
    <t>03/10 c4
 25/9 c3
 18/9 c2
 9/9 lh+tđv</t>
  </si>
  <si>
    <t>Nhuan</t>
  </si>
  <si>
    <t>30/9 c4
 23/9 c3
 16/9 c 2
 9/9 lh+tđv</t>
  </si>
  <si>
    <t>30/9 c5
 23/9 c4
 16/9 c 3
 11/9 care 2
 31/8 lh+tđv</t>
  </si>
  <si>
    <t>Mai</t>
  </si>
  <si>
    <t>10/10 c2
 02/10 mc2
 23/9 mc2
 19/9 lh+tđv
 Htai đi làm thêm (siêu thị)
 htai có bằng B1 (thi tại trường) (nghe+đọc)</t>
  </si>
  <si>
    <t>07/10 c2
 27/9 tđv
 20/9 lh
 18/9 knm2
 9/9 knm1
 bận đi học luôn, nên ch nói gì về chtr cả, ch up</t>
  </si>
  <si>
    <t>23/9 c2
 18/9 mc2
 8/9 tđv
 05/09 lh</t>
  </si>
  <si>
    <t>DiDi</t>
  </si>
  <si>
    <t>07/10 c2
 23/9 tđv
 20/9 mtđv
 19/9 lh
 htai ch có nhu cầu, chi phí c hoàn toàn bỏ ra được, htai bận có nh việc cần giải uyết nên ch tgia được ngay,</t>
  </si>
  <si>
    <t>Alvin</t>
  </si>
  <si>
    <t>21/9 tđv
 16/9 m tđv
 11/9 lh</t>
  </si>
  <si>
    <t>03/10 c4
 19/9 c3
 11/9 care 2 
 29/08 lh+tđv</t>
  </si>
  <si>
    <t>Vic</t>
  </si>
  <si>
    <t>05/10 c3
 28/9 c2
 21/9 lh+tđv
 18/9 knm3
 12/9 knm2
 26/08 knm1</t>
  </si>
  <si>
    <t>22/9 c2 (ch up)
 13/9 tđv
 9/9 lh</t>
  </si>
  <si>
    <t>03/10 c4
 26/9 c3
 19/9 c2
 11/9 miss care 2
 30/8 hẹn test lúc 10h ngày 31/8 đã test</t>
  </si>
  <si>
    <t>18/9 c2
 9/9 tđv
 29/08 lh</t>
  </si>
  <si>
    <t>14/10 c2
 20/9 mc2
 13/9 tđv
 12/9 lh
 7/9 knm1
 Tgian học: 2h/d
 K học đâu (trc học riêng thầy (IELTS), có học gtipe rồi
 K nhớ từ vựng khi học</t>
  </si>
  <si>
    <t>Hồng Thúy</t>
  </si>
  <si>
    <t>27/9 c2
 20/9 tđv
 18/9 lh
 9/9 knm1</t>
  </si>
  <si>
    <t>19/9 mtđv (báo là khi nào rảnh thì liên hệ lại)
 19/9 lh</t>
  </si>
  <si>
    <t>Hảo</t>
  </si>
  <si>
    <t>07/10 c3
 30/9 c2
 22/9 tđv
 19/9 lh
 18/9 knm2
 15/9 knm1</t>
  </si>
  <si>
    <t>Chibi</t>
  </si>
  <si>
    <t>25/9 c2
 18/9 lh+tđv
 K học đâu (trc học khóa ngắn hạn pam)-tgian đợt này thư hơn)</t>
  </si>
  <si>
    <t>Genie</t>
  </si>
  <si>
    <t>30/9 tđv
 23/9 mtdv
 19/9 lh (đang xếp lịch zalo)</t>
  </si>
  <si>
    <t>Jojo</t>
  </si>
  <si>
    <t>26/9 mc2
 18/9 tđv
 15/9 knm1</t>
  </si>
  <si>
    <t>26/10 mc2
 09/10 tđv
 02/10 lh (đang kết nối zalo)
 27/9 knm1</t>
  </si>
  <si>
    <t>Olivia</t>
  </si>
  <si>
    <t>21/9 c4
 14/9 c3
 6/9 care 2
 28/08 lh+tđv</t>
  </si>
  <si>
    <t>Lyly</t>
  </si>
  <si>
    <t>29/9 c2
 19/8 tđv
 16/9 m tđv
 13/9 lh</t>
  </si>
  <si>
    <t>27/9 c2
 20/9 lh+tđv
 20/9 knm2
 18/9 knm1</t>
  </si>
  <si>
    <t>24/10 c2
 21/10 tđv
 19/10 lh
 14/10 knm3
 13/10 knm2
 11/10 knm1</t>
  </si>
  <si>
    <t>Học viên</t>
  </si>
  <si>
    <t>27/9 c2
 20/9 tđv
 19/9 lh</t>
  </si>
  <si>
    <t>Tuấn trương</t>
  </si>
  <si>
    <t>20/0 mtđv
 19/9 lh</t>
  </si>
  <si>
    <t>Chan</t>
  </si>
  <si>
    <t>03/10 mc3
 26/9 c2
 19/9 tđv
 15/9 lh (đang xếp lịch zalo)</t>
  </si>
  <si>
    <t>Vei</t>
  </si>
  <si>
    <t>06/10 c2
 đg làm media, cuối A1, , 23 tuổi , HCM, 6pm , học phát triển bản thân , muốn lên linh hoạt , 6 tháng , ko ảnh hưởng gì , chưa đi học ở đâu, hiện tại ko đi học ở đâu , bạn gt app
 5480k chia 3 đợt, cọc 500k</t>
  </si>
  <si>
    <t>Xuan</t>
  </si>
  <si>
    <t>29/9 c2
 19/9 lh+tđv
 Htai học Aten (cty thuê-học được 1 tháng - chỉ gtiep -2b/tuần-8ng-1.5h) - cũng có hiệu quả (khóa học trong 4th)</t>
  </si>
  <si>
    <t>Vũ</t>
  </si>
  <si>
    <t>18/10 c2
 10/10 tđv
 02/10 lh (đang xếp lịch qua zalo)</t>
  </si>
  <si>
    <t>26/9 mc2
 14/9 lh+tđv</t>
  </si>
  <si>
    <t>07/10 c3
 25/9 c2
 16/9 tđv
 13/9 lh</t>
  </si>
  <si>
    <t>Su</t>
  </si>
  <si>
    <t>05/10 c3
 27/9 c2
 19/9 tđv
 18/9 lh
 7/9 knm1</t>
  </si>
  <si>
    <t>jack</t>
  </si>
  <si>
    <t>"Trình độ: đầu B1
 NN: e Sơn- 19t-trc có đi Phi đẻe học TA-sáng năm học đại học 
 Mục tiêu
 K đạt được 
 Học TA để: làm linh mục (đi tu k lấy vợ)
 Tgian học: 20m/d
 K học đâu
 4/3 tđv
 1/3 lh</t>
  </si>
  <si>
    <t>Khoa</t>
  </si>
  <si>
    <t>11/10 mc2
 03/10 tđv
 02/10 lh
 23/9 knm1</t>
  </si>
  <si>
    <t>Chấp</t>
  </si>
  <si>
    <t>02/10 c3
 25/9 mc3
 18/9 c2
 9/9 lh+tđv</t>
  </si>
  <si>
    <t>18/10 c2
 10/10 lh+tđv
 02/10 knm
 27/9 knm1</t>
  </si>
  <si>
    <t>Thành Thành</t>
  </si>
  <si>
    <t>9/10 c2
 02/10 lh+tđv
 28/9 knm1</t>
  </si>
  <si>
    <t>Dung</t>
  </si>
  <si>
    <t>29/9 c2
 20/9 tđv
 19/9 lh</t>
  </si>
  <si>
    <t>Lisa</t>
  </si>
  <si>
    <t>04/10 mc2
 25/9 lh+tđv</t>
  </si>
  <si>
    <t>Cường Nguyễn</t>
  </si>
  <si>
    <t>17/10 c2
 10/10 lh+tđv
 03/10 gls</t>
  </si>
  <si>
    <t>Nhân Dương</t>
  </si>
  <si>
    <t>06/10 c2
 28/9 tđv
 26/9 lh</t>
  </si>
  <si>
    <t>You can called me is Hải</t>
  </si>
  <si>
    <t>23/10 c2
 11/10 mc2
 04/10 lh+tđv</t>
  </si>
  <si>
    <t>phung</t>
  </si>
  <si>
    <t>17/10 c2
 10/10 lh+tđv
 04/10 knm1</t>
  </si>
  <si>
    <t>30/10 mc2
 17/10 tđv
 13/10 gls
 11/10 knm
 02/10 tắt máy ngang
 26/9 kllđ</t>
  </si>
  <si>
    <t>Kim Anh</t>
  </si>
  <si>
    <t>06/10 c2
 28/9 lh+tđv</t>
  </si>
  <si>
    <t>I’m Mr Đức</t>
  </si>
  <si>
    <t>13/10 c2
 11/10 mc2
 04/10 lh+tđv</t>
  </si>
  <si>
    <t>Phú</t>
  </si>
  <si>
    <t>29/9 tđv
 27/9 lh</t>
  </si>
  <si>
    <t>Viet Anh</t>
  </si>
  <si>
    <t>28/10 c2
 14/10 tđv
 28/9 lh (đang xếp lịch zalo)
 k có nhu cầu luôn từ đầu</t>
  </si>
  <si>
    <t>Mr Tien</t>
  </si>
  <si>
    <t>09/10 c2
 29/9 lh+tđv</t>
  </si>
  <si>
    <t>Chocopie</t>
  </si>
  <si>
    <t>23/10 vẫn đi ctac ch vfe, tháng sau học
 02/10 tđv
 26/9 lh</t>
  </si>
  <si>
    <t>Kinder</t>
  </si>
  <si>
    <t>13/10 c2
 04/10 lh+tđv
 htai bận lắm, nh sổ scáh, k tgia được, hết tháng 10 mới tgia được
 3980k - giá k cao, k có vấn đề gì cả, chỉ k có tgian thôi</t>
  </si>
  <si>
    <t>29/10 c2
 14/10 mc2
 07/10 tđv
 03/10 lh</t>
  </si>
  <si>
    <t>16/10 c2
 13/10 mc2
 04/10 tđv
 04/10 lh</t>
  </si>
  <si>
    <t>14/10 mc2
 07/10 tđv
 28/9 lh (đang xếp lịch zalo)
 Tgian học: 30m/d
 K học thêm, trước học topica native
 KK:pam, vocab</t>
  </si>
  <si>
    <t>Duy</t>
  </si>
  <si>
    <t>28/10 tđv
 26/10 vẫn ch xếp lịch được 
 11/10 lh (đang xếp lịch zalo)
 03/10 gls (đang bận)
 Học TA để: học ở nước ngoài (Japan, Korean) (dự định xa-năm sau) (cvc yc)
 Tgian học:: 30m-1h/d
 Htai đang học cô giáo ng Philip-học được 1-2 tháng-</t>
  </si>
  <si>
    <t>31/10 c2
 10/10 lh+tđv
 02/10 knm
 28/9 gls
 k có nhu cầu</t>
  </si>
  <si>
    <t>Tim</t>
  </si>
  <si>
    <t>09/10 c2
 29/9 tđv
 28/9 lh
 anh bận, htai học nh ctrinh, sợ overload, k tiếp nhận được hết</t>
  </si>
  <si>
    <t>11/10 c2
 29/9 lh+tđv</t>
  </si>
  <si>
    <t>Henry Huynh</t>
  </si>
  <si>
    <t>5/10 c2
 16/9 trình độ A1 , 31 tuổi , kinh doanh về thời trang , mục tiêu muốn đi du lịch đi 5 6 nước học phát triển bản thân, ngoài triển brand qua nước ngoài , muốn lên B1, 6 tháng nữa, ko ảnh hưởng gì , hồi xưa co học topica rồi nghỉ , bây giờ đg đi học trung tâm, khóa 8 tháng , học chưa học 1 tháng
 Htai anh cần suy nghiĩ thêm, xem bên khác như nào, (anh có tham khảo bên khác cũng học 44b-ctrinh gtiep 1:1, phí hơn 4tr)</t>
  </si>
  <si>
    <t>26/10 c2
 10/10 mc2
 03/10 tdv
 02/10 lh</t>
  </si>
  <si>
    <t>Mr Cuong</t>
  </si>
  <si>
    <t>17/10 c2 (ch nói gì đã bảo tự học, tự nghiên cứu)
 10/10 lh+tđv
 02/10 knm1
 pxa, pam, thiếu từ, chưa vận dụng từ được trong câu tl
 Tgian học: 30m/d
 K học đâu
 htai đang học douling gou (hv chia sẻ rất nh)</t>
  </si>
  <si>
    <t>17/10 c2
 11/10 mc2
 04/10 tđv
 02/10 lh
 28/9 knm1</t>
  </si>
  <si>
    <t>anh Dũng</t>
  </si>
  <si>
    <t>31/10 c2
 23/10 mc2
 14/10 tđv
 (ch nói gì đã hỏi gthieu khóa học à?)
 bận, suy nghĩ về thời gian, xem tgian này có ưu tiên cho học TA k
 nhớ up ở nh buổi tiếp theo</t>
  </si>
  <si>
    <t>THÙY</t>
  </si>
  <si>
    <t>21/10 c2
 13/10 mc2
 03/10 tđv
 02/10 lh
 28/9 knm1
 Học TA để: gtiep mn, nh cơ hội trong cvc, sắp nghỉ việc (muốn gtiep sếp để bày tỏ), muốn tìm cvc khác lquan TA (từ giờ đến cuối năm)
 3980k đóng trước 2tr, đã cọc 500k</t>
  </si>
  <si>
    <t>Hanna</t>
  </si>
  <si>
    <t>19/10 c2
 11/10 tđv
 04/10 lh</t>
  </si>
  <si>
    <t>Chiến</t>
  </si>
  <si>
    <t>15/10 c2
 09/10 tđv
 07/10 lh</t>
  </si>
  <si>
    <t>26/10 đã nhắn lại
 23/10 nhắn k phản hồi
 22/10 vẫn đang xếp lịch
 14/10 vẫn đang xếp lịch
 11/10 lh</t>
  </si>
  <si>
    <t>vo</t>
  </si>
  <si>
    <t>3/11 c2
 23/10 mc2
 09/10 tđv
 06/10 lh</t>
  </si>
  <si>
    <t>14/10 c2
 07/10 tđv
 02/10 lh
 28/9 knm1
 mới gthieu ctrinh đã từ chối, bảo tự học được, muốn học hết trên app đã</t>
  </si>
  <si>
    <t>We should call you is</t>
  </si>
  <si>
    <t>25/9 c3
 15/9 c2
 5/9 lh +tđv</t>
  </si>
  <si>
    <t>Tonhi</t>
  </si>
  <si>
    <t>21/10 c2
 14/10 tđv
 06/10 lh
 K học đâu, trc học 1:1 gtiep, AROMA, khóa 6th-cũng tốn-ch hiệu quả-sau khóa học k có luyện nên vẫn vậy, k tiến bộ
 cọc 500k, đầu tháng 11 đóng tiếp 1tr5 để thma gia học, ctrinh ch biết chọn cái nào
 lo lắng về hiệu quả vì vậy nên học thử trước, trc học TT k hiệu quả nên mất niềm tin</t>
  </si>
  <si>
    <t>28/10 c2
 21/10 mc2
 14/10 lh+tđv
 11/10 nghe nh k nói gì
 07/10 knm
 có giảm 1 tr nêý đki mỗi khóaa, nh cần suy nghĩ thêm về tgian, có tập trung vào học được k</t>
  </si>
  <si>
    <t>Feb</t>
  </si>
  <si>
    <t>21/10 c2
 13/10 tđv
 12/10 lh</t>
  </si>
  <si>
    <t>Normal one</t>
  </si>
  <si>
    <t>13/10 mc2
 05/10 lh+tđv</t>
  </si>
  <si>
    <t>Hào mai cồ</t>
  </si>
  <si>
    <t>24/10 c2
 17/10 tđv
 13/10 lh
 12/10 knm1
 Tgian học: 30m/d
 K học đâu
 KK: nghe, trả lời dài
 k đủ tc, jtư vấn 5480k chia 2 đợt, cọc 500k, mai tl</t>
  </si>
  <si>
    <t>We can call you as</t>
  </si>
  <si>
    <t>hẹn đi hẹn lại, vẫn k tham gia
 10/11 lh
 3/11 đã lh lại (ch học được)
 11/10 lh (đang xếp lịch zalo) (khi nào tiện thì báo lại)</t>
  </si>
  <si>
    <t>Lan Anh</t>
  </si>
  <si>
    <t>20/10 c2
 12/10 lh+tđv</t>
  </si>
  <si>
    <t>Nguyễn Thị Vân O</t>
  </si>
  <si>
    <t>22/9 c2
 15/9 lh (đangg xếp lịch zalo)+tđv
 KK khi học từ vựng, speak (bận lắm-k muốn ra TT-đắt, k take care được 1:1, nếu 1:1 thfi đắt quá)</t>
  </si>
  <si>
    <t>ToDung</t>
  </si>
  <si>
    <t>3/11 lh lại (chỉ rảnh 9r tối thôi, bận lắm)
 11/10 lh</t>
  </si>
  <si>
    <t>Loan</t>
  </si>
  <si>
    <t>1/12 mc2
 23/11 tđv
 10/11 vẫn muốn hỗ trợ, mai kết nỗi zalo
 1/11 lh lại, vẫn muốn nhânj hỗ trợ học, nh k nói khi nào học được, bảo khi nào oke thì nhắn zalo
 lh rồi nh vẫn k đồng ý kban zalo, k phản hồi gì cả, rõ ràng lúc gọi vẫn oke
 02/10 lh</t>
  </si>
  <si>
    <t>Lara</t>
  </si>
  <si>
    <t>29/9 c2
 20/9 tđv
 15/9 lh (đang xếp lịch qua zalo)</t>
  </si>
  <si>
    <t>Dat</t>
  </si>
  <si>
    <t>13/10 c2
 06/10 tđv
 Mới đi làm 1 tuần
 Học TOEIC 4 kĩ năng, 3b/tuần/1h30/buổi, phí 6tr cho 2 kĩ năng, nếu đki 4 kĩ nnăg luôn thì phí chỉ cần đóng thêm 3tr nữa. Học lớp &lt;20ng. Học được 1 tháng rồi
 5480k chia 2 đợt, cọc trc 500k</t>
  </si>
  <si>
    <t>trình đôj cao
 18/11 mc2
 9/11 tđv
 3/11 lh</t>
  </si>
  <si>
    <t>Dungz</t>
  </si>
  <si>
    <t>trình độ cao
 18/11 mc2
 9/11 lh+tđv
 8/11 gls
 2/11 khách ấn tắt máy</t>
  </si>
  <si>
    <t>20/10 c2
 11/10 lh+tđv
 (ptrien ý nh còn ấp úng, có từ vựng nh ch vận dụng hết từ vào câu tl)
 Htai học ở 1 ng quen (15-20ng/lớp) - học luyện thi B1 4 kn- 2b/tuần-thấy học oke</t>
  </si>
  <si>
    <t>Vũ Tuyết Minh</t>
  </si>
  <si>
    <t>2/12 mc2
 25/11 tđv
 24/11 lh</t>
  </si>
  <si>
    <t>Mr Lực</t>
  </si>
  <si>
    <t>15/11 c2
 31/10 htai bận, có gì anh báo lại sau
 14/10 mc2
 07/10 lh+tđv
 K học đâu, trước có học TT, onl Topica nh k hiệu quả (có hỏi 1:1)</t>
  </si>
  <si>
    <t>Winne</t>
  </si>
  <si>
    <t>23/10 mc2 (lỡ nh lần rồi)
 11/10 lh +tđv</t>
  </si>
  <si>
    <t>20/10 c2
 11/10 tđv
 09/10 lh (đang xếp lịch zalo)</t>
  </si>
  <si>
    <t>2/10 c2
 23/9 lh+tđv</t>
  </si>
  <si>
    <t>Chau</t>
  </si>
  <si>
    <t>học sinh lớp 7
 9/11 c2
 2/11 lh+tđv</t>
  </si>
  <si>
    <t>doris</t>
  </si>
  <si>
    <t>5/12 c2
 28/11 lh +tđv
 28/11 gls đang đi đường</t>
  </si>
  <si>
    <t>Tran Phan</t>
  </si>
  <si>
    <t>19/10 c2
 12/10 lh+tđv</t>
  </si>
  <si>
    <t>MiTi</t>
  </si>
  <si>
    <t>4/11 c2 
 23/10 lh+tđv
 21/10 knm3
 19/10 knm2
 16/10 knm1</t>
  </si>
  <si>
    <t>Nguyễn Thanh Tú</t>
  </si>
  <si>
    <t>03/10 c2
 25/9 tđv
 20/9 mtđv
 19/9 lh</t>
  </si>
  <si>
    <t>Thuy Diem</t>
  </si>
  <si>
    <t>23/10 c2
 14/10 tđv
 10/10 lh
 5980k, chia 2 đợt, đang suy nghĩ
 lo lắng tgian, chi phí, hiệu quả</t>
  </si>
  <si>
    <t>9480k, chia 2 đợt, bận lắm, chi phí k có vđề nh nếu chia đợt (vì áp lựuc quá, nh cvc, htai vẫn học ctrinh TA)
 3/11 c2
 23/10 mc2
 16/10 tđv
 09/10 lh</t>
  </si>
  <si>
    <t>21/10 c2
 14/10 tđv
 10/10 lh
 06/10 knm1</t>
  </si>
  <si>
    <t>Thanb</t>
  </si>
  <si>
    <t>25/10 lh+tđv
 24/10 khách tắt máy 
 23/10 knm
 19/10 lh (đang xếp lịch zalo)
 14/10 knm1</t>
  </si>
  <si>
    <t>14/11 c2
 8/11 tđv
 2/11 lh</t>
  </si>
  <si>
    <t>Khue</t>
  </si>
  <si>
    <t>16/10 c2
 10/10 lh+tđv</t>
  </si>
  <si>
    <t>Vo The Tuan</t>
  </si>
  <si>
    <t>trình độ cao 
 15/11 c2
 31/10 tđv
 28/10 lh (xếp lịch qua zalo)
 27/10 knm1</t>
  </si>
  <si>
    <t>Thu hÀ</t>
  </si>
  <si>
    <t>04/10 c3
 26/9 c2
 19/9 lh+tđv</t>
  </si>
  <si>
    <t>Vũ Thu Thương</t>
  </si>
  <si>
    <t>30/9 c2
 11/9 lh+tđv
 9/9 knm1</t>
  </si>
  <si>
    <t>28/11 c2
 20/11 mc2
 14/11 lh+tđv
 2/11 bắt máy rồi, báo loa k nghe rõ. Tắt đi gọi lại thì k nghe
 Tgian học: 30m/d
 Học TA ở TT, học 2-3ng/lớp, 2b/tuần, học cả 4 kĩ năng, thiên về gtiep, học nửa năm, kéo dài 2 năm, trình độ B2</t>
  </si>
  <si>
    <t>11/11 C2
 4/11 tđv
 23/10 bận lắm (có gì nhắn lại sau)
 20/10 lh (nh ch xếp lịch được)
 15/10 knm3
 11/10 knm2
 06/10 knm1</t>
  </si>
  <si>
    <t>Le Van Tuan</t>
  </si>
  <si>
    <t>17/11 c2 (ch up)
 11/11 mc2
 4/11 tđv
 3/11 gls+lh
 Học TA để: gtiep nnn, du lịch, cvc có sdung TA (định hướng ra nước ngoài-2 năm nữa) (sang năm học tiếng Đức)
 Tgian học: 1-2h/d
 K học đâu</t>
  </si>
  <si>
    <t>Kelly</t>
  </si>
  <si>
    <t>16/2 tđv
 09/10 c2
 29/9 tđv
 27/9 lh
 3980k chia đợt, hỏi lại gđ đã, tối tl
 Học TA để: cvc tg lai, gtiep nnn *trg cần 500 TOEIC- 2kn)
 Tgian học: 2h/d
 Htai học thêm
 16/2 hỏi lại đang học khóa toeic qua video, tự học thôi
 5480k chia 3 đợt (2tr</t>
  </si>
  <si>
    <t>Phan Thị Ngọc Phin</t>
  </si>
  <si>
    <t>6/12 mc2
 trìnhđộ cao
 30/11 lh lại rồi+tđv
 8/11 lh lại r, bận ch xếp được lịch, có gì nhắn lại
 27/10 lh</t>
  </si>
  <si>
    <t>19/10 c2 
 10/10 tđv
 09/10 lh</t>
  </si>
  <si>
    <t>2/12 mtđv
 30/11 lh
 29/11 knm
 22/11 tháng 12 liên hệ lại xem có học được k
 14/11 knm2
 14/11 gls
 1/11 knm1</t>
  </si>
  <si>
    <t>Alfa M.</t>
  </si>
  <si>
    <t>1/12 mc2
 24/11 tđv
 23/11 lh
 22/11 knm3
 14/11 knm2
 1/11 knm1
 31/10 gls</t>
  </si>
  <si>
    <t>trình độ cao
 10/11 mc2
 1/11 lh+tđv</t>
  </si>
  <si>
    <t>hẹn c2 rất nhiều lần rồi
 27/10 mc2
 19/10 lh+tđv
 14/10 tắt máyngang
 13/10 knm2
 12/10 máy bận</t>
  </si>
  <si>
    <t>21/10 c2
 13/10 tđv
 12/10 lh
 chê giá cao, từ chối lảng tránh</t>
  </si>
  <si>
    <t>05/10 c2
 21/9 lh+tđv
 19/9 knm1
 chị k có tiền, mỗi tháng chỉ bỏ ra được 500k thôi (bảo cọc nh k, thấy còn lâu mơií đủ tiền để học)</t>
  </si>
  <si>
    <t>Phuong Nguyen</t>
  </si>
  <si>
    <t>2/12 mtđv
 30/11 lh lại xếp lịch b1
 2/11 lh lại nh k nghe máy (nhắn k tl)
 1/11 lh (đang xếp lịch)
 27/10 knm1</t>
  </si>
  <si>
    <t>10/11 mc2
 30/10 tđv
 24/10 mtđv
 23/10 lh
 20/10 gls
 14/10 knm2
 11/10 gls</t>
  </si>
  <si>
    <t>11/12 c2
 8/12 mc2
 4/12 mc2
 28/11 lh+tđv</t>
  </si>
  <si>
    <t>Kaden</t>
  </si>
  <si>
    <t>27/10 c2
 19/10 mc2
 12/10 tđv
 11/10 lh
 02/10 gls (cuối tuần gọi lại)
 Trình độ: đầu A2 (có trien ý, nh còn ấp úng, nghe ch tốt)
 NN:: Thái Nguyên-svien năm 3-Thai Nguyen Uni of Tech-automation electrical engineer
 6480k, hỏi lại gia đình, trả lời sau, buổi sau up tiếp</t>
  </si>
  <si>
    <t>Jane</t>
  </si>
  <si>
    <t>26/10 mc2
 19/10 lh+tđv
 16/10 knm1</t>
  </si>
  <si>
    <t>22/9 lh +tđv
 21/9 lh (mai gọi lại)
 19/9 knm1
 (nghe hiểu được, vđề pxa, vđề pam, có từ vựng, nh vận dụng ch linh hoạt, có ptrien ý</t>
  </si>
  <si>
    <t>Lim Minh Ngọc</t>
  </si>
  <si>
    <t>3/11 c2
 25/10 mc2
 17/10 tđv
 16/10 lh</t>
  </si>
  <si>
    <t>Nguyen Trần mai ly</t>
  </si>
  <si>
    <t>22/12 hẹn hết tháng này mới học được
 14/12 hẹn tuần sau nữa, sang tuần đi Gia Lai
 2/12 mc2
 25/11 tđv
 24/11 lh</t>
  </si>
  <si>
    <t>Quốc Huy</t>
  </si>
  <si>
    <t>trình độ cao
 10/11 mc2
 2/11 tđv
 31/10 lh</t>
  </si>
  <si>
    <t>Thúy Vi</t>
  </si>
  <si>
    <t>25/10 c2
 18/10 tđv
 17/10 lh</t>
  </si>
  <si>
    <t>2/12 mc2
 gần cuối A2
 25/11 tđv
 21/11 lh
 13/11 knm1</t>
  </si>
  <si>
    <t>Dương</t>
  </si>
  <si>
    <t>16/11c2
 3/11 tđv
 31/10 lh
 bận, với cả k đủ chi phí</t>
  </si>
  <si>
    <t>Dang</t>
  </si>
  <si>
    <t>11/12 c2
 4/12 tđv
 30/11 lh
 29/11 knm1
 Mua app để riện học hơn, do bận
 trước học ở TT, học 1-2 tháng r bỏ, học ctr giao tiếp, ctr kéo dài 60 bài, 20b/30b, ctr theo level (nghỉ do bận),, khoảng 20ng/lớp
 Từ chối ngay từ ban đầu, xong mới tư vấn được ndung ctr thì bảo bận, gửi lại tt sau, hoặc trao đổi ở buổi 3</t>
  </si>
  <si>
    <t>Ben</t>
  </si>
  <si>
    <t>20/10 mc2
 12/10 tđv
 11/10 lh
 02/10 knm1</t>
  </si>
  <si>
    <t>tram</t>
  </si>
  <si>
    <t>27/10 c2
 19/10 lh+tđv
 16/10 knm1
 5980k hướng chia đợt (2 đợt), suy nghĩ về tgian, gần tết bận, thấy chi phí cũng k cao, k thấp, chi trả được (suy nghĩ thêm, tl sau) giữa t11 cods thể tgia được</t>
  </si>
  <si>
    <t>11/12 c2
 27/11 mc2
 20/11 lh+tđv
 17/11 knm Đông Mai
 10/11 cho số kết bạn zalo</t>
  </si>
  <si>
    <t>Jone</t>
  </si>
  <si>
    <t>14/11 c2
 8/11 mc2
 31/10 tđv
 25/10 lh
 3980k chia 2 đợt, cọc trc 200k, mai ht nốit</t>
  </si>
  <si>
    <t>Hà T</t>
  </si>
  <si>
    <t>ch up, qua giữa A2, N3
 14/11 c2
 4/11 tđv
 2/11 lh
 Học TA để: ptrien bản thân, du lịch 
 Tgian học: 15-30m.d
 K học đâu</t>
  </si>
  <si>
    <t>Khánh</t>
  </si>
  <si>
    <t>27/10 lh (xếp lịch zalo)</t>
  </si>
  <si>
    <t>Tracy</t>
  </si>
  <si>
    <t>trình độ cao
 10/11 c2
 2/11 tđv
 31/10 lh</t>
  </si>
  <si>
    <t>trình độ cao
 30/11 mc2
 17/11 tđv
 16/11 lh</t>
  </si>
  <si>
    <t>trình độ cao
 4/11 c2
 28/10 lh + tđv</t>
  </si>
  <si>
    <t>5480k 
 5/12 c2
 30/11 mc2
 22/11 tđv
 21/11 lh
 16/11 knm2
 13/11 knm1</t>
  </si>
  <si>
    <t>Kimmy</t>
  </si>
  <si>
    <t>30/10 c2 
 23/10 tđv
 06/10 lh
 02/10 gls
 5980k-suy nghĩ xem ccó nên ưu tiên cho việc học hơn k</t>
  </si>
  <si>
    <t>Tom</t>
  </si>
  <si>
    <t>4/11 c2
 27/10 mc2
 18/10 lh +tđv
 bận lắm, k có tgian rảnh, đi làm cả tuần, rảnh mỗi tý lúc trưua nghỉ trưa thôi
 ch gthieu ctrinh đã từ chối bận rồi</t>
  </si>
  <si>
    <t>trình độ cao
 29/11 c2
 21/ tđv
 13/11 lh</t>
  </si>
  <si>
    <t>17/10 c2
 10/10 mc2
 03/10 lh=tđv</t>
  </si>
  <si>
    <t>Tend</t>
  </si>
  <si>
    <t>30/10 lh +tđv
 17/10 lh (đang xếp lịch zalo)</t>
  </si>
  <si>
    <t>Ngọc Anh</t>
  </si>
  <si>
    <t>trình độ cao
 27/11 c2
 21/11 mc2
 14/11 tđv
 11/11 lh</t>
  </si>
  <si>
    <t>Dori</t>
  </si>
  <si>
    <t>trình độ cao
 28/11 c2
 21/11 mc2
 14/11 tđv
 13/11 lh</t>
  </si>
  <si>
    <t>trình độ cao
 25/11 c2
 18/11 mc2
 10/11 lh+tđv</t>
  </si>
  <si>
    <t>Trần Thị Bích Ngân</t>
  </si>
  <si>
    <t>lớp 11 k up
 21/11 mc2
 14/11 tđv
 11/11 lh</t>
  </si>
  <si>
    <t>Việt Ole</t>
  </si>
  <si>
    <t>9/12 c2
 23/11 tđv
 21/11 lh
 17/11 knm1
 Học TA để: pvu cvc sau này, trg yc đầu ra TOEIC 800 (học trong 2 năm rưỡi, mơi shọc trong 2 tháng)
 Tgian học: 2h/d</t>
  </si>
  <si>
    <t>trình độ cao
 7/12 c2
 28/11 mc2
 21/11 tđv
 17/11 lh
 13/11 gls
 11/11 gls
 9/11 knm1
 Mục tiếp lh hơn (sớm thì tốt-4-5th nữa)
 Htai học IELTS (học 1:1)</t>
  </si>
  <si>
    <t>6/1 mc2
 8/12 tđv
 7/12 khách tắt máy
 21/11 T12 học được
 17/11 kllđ</t>
  </si>
  <si>
    <t>Cuong</t>
  </si>
  <si>
    <t>22/11 c2
 15/11 tđv
 14/11 lh
 Trước học toeic, htai học gtiep , khóa 40 buổi, 15ng, đã học được gần hết rồi, khóa hcỉ dạy ngữ pháp cban, có luyện thêm speaking., hocjj xong khóa này nâng cấp lên khóa khác (IELTS)</t>
  </si>
  <si>
    <t>25/11 c2 (ch up)
 20/11 mc2
 11/11 lh+tđv</t>
  </si>
  <si>
    <t>27/10 c2
 20/10 lh+tđv
 15/10 knm2
 11/10 knm1
 ch tư vấn xong, đang tư vấn ndung ctrinh thì con khóc</t>
  </si>
  <si>
    <t>Heather</t>
  </si>
  <si>
    <t>trình độ cao
 22/11 mc2
 15/11 tđv
 14/11 lh</t>
  </si>
  <si>
    <t>Huynh Tructhanh</t>
  </si>
  <si>
    <t>1/12 mc2
 24/11 tđv
 22/11 lh
 21/11 khách ấn tắt máy
 15/11 knm1</t>
  </si>
  <si>
    <t>trình độ cao
 9/11 c2
 25/10 lh+tđv
 23/10 knm2
 19/10 knm1</t>
  </si>
  <si>
    <t>Phú Quốc</t>
  </si>
  <si>
    <t>8/12 c2
 2/12 mc2
 25/11 lh+tđv</t>
  </si>
  <si>
    <t>Duong Nhi</t>
  </si>
  <si>
    <t>22/11 nhắn lại sang tháng 12 học tiếp 
 14/11 c2
 4/11 mc2
 28/10 lh+tđv
 K học đâu (hôm trc bảo k học đâu, htai lại bảo có đi học 1 khóa 4 kí năng)
 K nhớ được từ vựng
 suy nghĩ về vấn đề tgian</t>
  </si>
  <si>
    <t>Hoang Tran</t>
  </si>
  <si>
    <t>22/11 mc2
 15/11 tđv
 14/11 lh
 K đạt được k ah
 Học TA để: nch nnn,, du lịch sang Mỹ thăm con (tháng 12 năm nay, sang 10ngày)
 Tgian học: 10m/d
 K học đâu</t>
  </si>
  <si>
    <t>Loi Ngo</t>
  </si>
  <si>
    <t>trình độ cao
 21/11 c2
 14/11 tđv
 13/11 lh</t>
  </si>
  <si>
    <t>Hao</t>
  </si>
  <si>
    <t>1/12 c2
 27/11 mc2
 22/11 tđv
 21/11 lh
 16/11 knm1
 Tgian học: 1h/d
 K học đâu, mới đậy học 1 khóa giao tiếp onl (3ng/lớp) (hoàn thành xongg 1 tháng), học tất cả 3 tháng (2b/tuần)</t>
  </si>
  <si>
    <t>trình độ cao gần cuối A2
 9/12 c2
 30/11 tđv
 29/11 lh
 22/11 T12 học
 21/11 knm2
 15/11 knm1</t>
  </si>
  <si>
    <t>Minh Tuan</t>
  </si>
  <si>
    <t>2/12 c2
 25/11 tđv
 24/11 lh
 22/11 knm2
 15/11 kllđ</t>
  </si>
  <si>
    <t>Quyet tam</t>
  </si>
  <si>
    <t>13/10 c2
 06/10 lh+tđv
 Học TA để: cvc lg cao hơn, 
 Tgian học: 2h/d
 Trc từng học thêm rồi Phi
 đang tư vấn, ch nói đến tgian và chi phí đã từ chối rồi. Tuần sau nói về chi phí tiếp</t>
  </si>
  <si>
    <t>ch up (ban qua)
 8/12 c2
 2/12 mc2
 27/11 tđv
 25/11 lh</t>
  </si>
  <si>
    <t>trình độ gần cuối A2
 5/12 c2
 28/11 mc2
 21/11 lh+tđv
 14/11 khách tắt máy
 11/11 knm2
 9/11 knm1</t>
  </si>
  <si>
    <t>Nguyễn Đăng Trường</t>
  </si>
  <si>
    <t>gần cuối A2
 8/12 c2
 29/11 mc2
 16/11 lh + tđv</t>
  </si>
  <si>
    <t>G12
 10/1 c2 
 4/1 tđv
 3/1 knm1
 5/12 T1 học được
 30/11 knm1</t>
  </si>
  <si>
    <t>2/12 c2
 25/11 lh+tđv</t>
  </si>
  <si>
    <t>Đô</t>
  </si>
  <si>
    <t>trình độ cao, gần cuối A2
 8/12 c2
 1/12 mc2
 25/11 lh+tđv</t>
  </si>
  <si>
    <t>10/10 c2
 04/10 tđv
 02/10 lh
 tl tối nay, hướng 3980k, chia 2 đợt, cọc trc 
 Học TA để: muốn cải thiện
 Tgian học: 30m-1h/d
 K học đâu</t>
  </si>
  <si>
    <t>18/12 c2 (ch up)
 1/12 tđv
 30/11 lh
 22/11 T12 học
 21/11 knm1
 16/11 knm1</t>
  </si>
  <si>
    <t>Nguyễn thị Ngọc Hồng</t>
  </si>
  <si>
    <t>k up (lớp 11)
 9/12 c2
 30/11 mc2
 22/11 tđv
 21/11 lh (con học, bạn lớp 11)
 13/11 knm1
 Tgian học: 1h/d
 K hcọ đâu, trc có học gia sư học theo giáo trình trên trường (học từ lớp 10), học lớp đông người</t>
  </si>
  <si>
    <t>GIANG</t>
  </si>
  <si>
    <t>7/12 lh+tđv
 4/12 gọi k nhấc máy
 29/11 liên hệ lại sau (T2 tuần sau học được)
 10/11 T12 học</t>
  </si>
  <si>
    <t>Sea</t>
  </si>
  <si>
    <t>13/1 c2
 22.12 mc2
 15/12 tđv (lh xếp lịch qua zalo)
 13/12 knm1
 5/12 kllđ
 Học TA để: pvu cvc (hàng ngày gtiep - khoảng 3-4h hoặc 7-8h/ngày)
 Tgian học: 1h/d
 K học đâu
 Chọn học app vì bận, k có tgian</t>
  </si>
  <si>
    <t>Hanna Nguyen</t>
  </si>
  <si>
    <t>31/10 đi Châu Âu (khi nào học thì nhắn lại)
 17.10 c2
 09/10 tđv
 06/10 lh</t>
  </si>
  <si>
    <t>Trịnh minh Toàn</t>
  </si>
  <si>
    <t>9/1 mc2
 4/1 tđv
 3/1 lh
 14/12 đầu tháng sau học được
 29/11 gọi k nhấc máy, nhắn zalo báo htai đang ở nước ngoài, có gì về rồi nhắn lại 
 28/11 kllđ</t>
  </si>
  <si>
    <t>25/12 c2
 18/12 mc2
 14/12 tđv
 13/12 lh
 30/11 knm1</t>
  </si>
  <si>
    <t>Duyen</t>
  </si>
  <si>
    <t>29/10 c2
 18/10 lh+tđv
 Tgian học: 10m/d
 K học đâu
 KK: k có tgian, mtrg luyện tập, k có tiền học TA
 8980k, chia 2 đợt, muốn hoccj appp trc</t>
  </si>
  <si>
    <t>2/2 c2
 23/1 tđv
 18/1 lh</t>
  </si>
  <si>
    <t>ch up (gan giua A2)
 2/12 c2
 25/11 mc2
 21/11 tđv
 20/11 lh</t>
  </si>
  <si>
    <t>30/11 tắt máy ngang
 15/11 lh</t>
  </si>
  <si>
    <t>trình độ cao
 8/11 c2
 1/11 tđv
 26/10 lh (HV mua app cho bạn, đang đợi xin sđt của bạn để kết nối) =&gt; đã kết nối được</t>
  </si>
  <si>
    <t>Chirosy</t>
  </si>
  <si>
    <t>23/10 c2
 16/10 tđv
 11/10 lh
 10/10 gls</t>
  </si>
  <si>
    <t>nu nguyen</t>
  </si>
  <si>
    <t>19/1 c2
 4/12 tđv
 30/11 lh lại xếp b1
 24/11 lh
 22/11 gls (con học, cần trao đổi với con)
 13/11 bảo k nghe rõ, xong tắt máy, nhh gọi lại thì k nghe</t>
  </si>
  <si>
    <t>6/12 c2
 28/11 tđv
 27/11 lh
 Học TA để: tìm việc lg cao (sang năm), dạy con
 Tgian học:30m/d
  K học đâu (k có tgian), cách đây 2 năm có đi học gtiep lớp đông ng, k học được hết</t>
  </si>
  <si>
    <t>Hang</t>
  </si>
  <si>
    <t>27/12 nhắn bận quá, qua tết dương học
 ch up (giữa A2, N3)
 27/11 c2
 15/11 lh+tđv</t>
  </si>
  <si>
    <t>Gina</t>
  </si>
  <si>
    <t>27/11 c2
 17/11 lh+tđv
 13/11 knm1
 Học TA để: ptrien cvc, gtiep mn (cvc gtiep nnn, từ thiện) (nh ít)
 Tgian học: 3-5h/d
 K học đâu</t>
  </si>
  <si>
    <t>8/11 c2
 30/10 tđv
 26/10 lh (đang xếp lịch zalo)
 Tgian học: 30m/d
 K học đâu (mới kết thúc được 1 tháng, học 16ng/lớp, 3 buổi/tuần, học giao tiếp, khóa kéo dài 7 tháng, - học thấy lên trình được chút)</t>
  </si>
  <si>
    <t>4/12 c2
 28/11 lh+tđv</t>
  </si>
  <si>
    <t>ch up
 11/11 c2
 3/11 mc2
 25/10 tđv
 23/10 lh</t>
  </si>
  <si>
    <t>14/10 c2 (HV bận ch up sale)
 04/10 tđv
 02/10 lh</t>
  </si>
  <si>
    <t>Sofia</t>
  </si>
  <si>
    <t>trình độ cao k up
 9/11 c2
 1/11 mc2
 24/10 tđv
 23/10 lh</t>
  </si>
  <si>
    <t>16/12 c2
 9/12 tdv
 7/12 lh
 13/11 học tháng 12 được
 Tgian học: 1h/d
 Htai k học đâu, trc đây học theo ngữ pháp nhiều nên k theo được, lớp đông người, kéo dài 3 tháng
 bận k sắp xếp được tgian, học 1b/tuần cũng k được, chi phí thì thấy oke</t>
  </si>
  <si>
    <t>Nick</t>
  </si>
  <si>
    <t>trình độ cao
 6/12 c2
 30/11 mc2
 23/11 tđv
 22/11 lh
 21/11 knm3
 17/11 knm2
 13/11 knm1</t>
  </si>
  <si>
    <t>nhắn lại là khi nào học bài xong thì nhắn xếp lịch sau
 30/11 mc2
 23/11 tđv
 22/11 lh
 21/11 khách tắt máy
 17/11 khách tắt máy
 13/11 khách tắt máy</t>
  </si>
  <si>
    <t>Lmc</t>
  </si>
  <si>
    <t>1/12 mc2
 23/11 tđv
 21/11 lh
 15/11 ch qđinh được có học hay k (tối trao đổi lại)</t>
  </si>
  <si>
    <t>hnx</t>
  </si>
  <si>
    <t>9/12 c2
 2/12 tđv
 29/12 lh</t>
  </si>
  <si>
    <t>Vu Thi Thu Trang</t>
  </si>
  <si>
    <t>30/11 lh lại xếp b1+tđv
 13/11 lh</t>
  </si>
  <si>
    <t>Hồ Thành Công</t>
  </si>
  <si>
    <t>trình độ cao
 1/12 c2
 26/11 mc2
 16/11 tđv
 15/11 lh</t>
  </si>
  <si>
    <t>Mai Thị Khánh Ly</t>
  </si>
  <si>
    <t>12/12 htai bận, 2 tuần sau học lại, mc2
 5/12 tđv
 28/11 lh</t>
  </si>
  <si>
    <t>Zuyn</t>
  </si>
  <si>
    <t>10/11 c2
 1/11 lh+tđv
 K học đâu, trc cps học nh k hiệu quả, học 6th, nh mà e học 3th, chi phí 10tr, học toeic (2kn)
 205 test lại
 cuối A1 (pxa còn lâu, pam ch tốt lắm, có tạo câu nh ch đúng cấu trúc ngữ pháp) 
 htai đang đi làm-telesales-(mới làm được 1 tháng- 
 học TA để ptrien bản thân , nh cơ hội trong tg lai
 2h.d 
 Khóa 5480k:2</t>
  </si>
  <si>
    <t>Thang</t>
  </si>
  <si>
    <t>qua giua A2, ch up
 1/12 c2
 24/11 lh+tđv
 22/11 ch qdinh học hay k (đợi phản hồi zalo)
 16/11 knm2
 13/11 knm1
 Học TA để: ptrien bản thân, gtiep KH trong tg lai
 Tgian học: 30m-1h/d
 Gần đây toeic lấy bằng,</t>
  </si>
  <si>
    <t>19/12 c2
 11/12 tđv
 8/12 khách ấn tắt máy
 28/11 knm1
 Tgian học: 30-40m/d
 K học đâu, chỉ học ở trg
 có công việc part time-social media maanger -online</t>
  </si>
  <si>
    <t>NgocHuyen</t>
  </si>
  <si>
    <t>13/11 mc2
 3/11 tđv
 2/11 lh
 1/11 knm1
 Học TA để: pvu cvc sau này (ước mơ làm tiếp viên hàng không)
 Tgian học: 20-30m/d
 K học đâu</t>
  </si>
  <si>
    <t>My name is Khay</t>
  </si>
  <si>
    <t>18/10 c2
 12/10 mc2
 03/10 tđv
 02/10 lh</t>
  </si>
  <si>
    <t>Maris</t>
  </si>
  <si>
    <t>13/12 c2
 29/11 mc2
 22/11 tđv
 21/11 lh
 14/11 knm2
 11/11 knm1</t>
  </si>
  <si>
    <t>Khuyen Phan</t>
  </si>
  <si>
    <t>6/12 c2
 30/11 tđv
 27/11 lh
 Học TA để: cvc lg cao (trước sếp có cho cơ hội thăng chức nh ch đủ khả năng), htai k cần gtiep
 Tgian học: 30m/d
 K học đâu (bận lắm)</t>
  </si>
  <si>
    <t>Cao Ngọc Hân</t>
  </si>
  <si>
    <t>30/10 mc2
 23/10 tđv
 13/10 lh
 06/10 knm2
 06/10 knm1
 Tgian học: 30m-1h/d
 K học đâu, trc học TT, sauu đó học onl với GVNN
 rất bận</t>
  </si>
  <si>
    <t>cao Cường</t>
  </si>
  <si>
    <t>22/1 c2
 17/1 tđv 
 16/1 liên hệ lại bảo có gì nhắn sau qua zalo
 29/11 giữa T1 học được
 K đạt được sẽ cố gắng 
 Học TA để: bvien yc có bằng TA tối thiểu B1 (3-4th), gtiep ny (ny học NNA)
 Tgian học: 2h/d
 K học đâu
 Học app vì ny chỉ cho</t>
  </si>
  <si>
    <t>Hồ đức tài</t>
  </si>
  <si>
    <t>25/12 tđv
 22/12 lh
 18/12 ch xếp lịch được
 Tgian học: 50m/d
 Vừa rồi học khóa gtiep cban vừa kết thúc, k học liên fmạch được do bận, kéo dài 2 tháng, lớp 1:1 , k hiệu quả, k có hứng thú học lắm, 1.5-2h/b, số buổii sắp xếp dựa trên lịch rảnh</t>
  </si>
  <si>
    <t>Tran</t>
  </si>
  <si>
    <t>16/12 c2
 8/12 tđv
 6/12 mtđv
 6/12 lh
 Tgian học: 30m/d
 Trc học TAGT-Cách đây mấy tháng, hơn 20ng/lớp, do k áp dụng nh nên quên, học cũng thấy hiệu quá, kéo dài 4 thág</t>
  </si>
  <si>
    <t>Mỹ Duyên Nguyễn</t>
  </si>
  <si>
    <t>16/12 mc2
 8/12 tđv
 5/12 lh</t>
  </si>
  <si>
    <t>Billion</t>
  </si>
  <si>
    <t>28/11 mc2
 20/11 lh+tđv
 Tgian học: 30m/d
 Htai học TOEIC 4 kn, đã học được 8 tháng, ctrinh này kéo dài 1 năm, 20ng/lớp, 2b/tuần</t>
  </si>
  <si>
    <t>Kts Võ Hùng</t>
  </si>
  <si>
    <t>23/12 mc2
 13/12 tđv
 4/12 mtđv
 29/11 hẹn gọi lại nh k bắt máy
 29/11 gls
 Tgian học: 30m/d
 Trước học TT, đi lại bận, cvc bận, nên bỏ, cách đây 5-6, ctr gtiep-30bạn, học được 1-2 tháng, kéo dài 18-24 tháng, đóng phí theo quý</t>
  </si>
  <si>
    <t>Minh Khuê</t>
  </si>
  <si>
    <t>trình độ cao
 22/11 c2
 13/11 tđv
 9/11 lh
 Học TA để: tốt nghiệp (toeic 4 kĩ năng)
 Tgian học: 1-2h/d
 K học đâu</t>
  </si>
  <si>
    <t>trình độ cao
 9/12 c2
 4/12 lh+tđv</t>
  </si>
  <si>
    <t>Nguyễn Thị Thủy</t>
  </si>
  <si>
    <t>20/1 mc2
 15/1 tđv
 4/1 giữa tháng 1 học được 
 25/12 đầu tháng sau học được
 23/12 knm2
 18/12 knm1</t>
  </si>
  <si>
    <t>Doris</t>
  </si>
  <si>
    <t>8/12 c2
 1/12 tđv
 30/11 lh</t>
  </si>
  <si>
    <t>22/12 c2
 7/12 tđv
 6/12 mtđv
 6/12 lh
 Học TA để: đi nước ngoài (Cana, IELTS 5.0) (dự định thôi, k chắc chắn), du lịch
 Tgian học:: 1-2h/d
 K học đâu, trc đây từng học TOEIC 2 kn (5-7 năm nay),</t>
  </si>
  <si>
    <t>Jacob</t>
  </si>
  <si>
    <t>10/1 mc2
 27/12 tđv
 25/12 lh
 22/12 knm2
 1/12 knm1
 Học TA để: gtiep KH (đa phần viết mail/chat, 1 tháng video/meeting khoảng 4-5 lần, năm tới thì có thể nh hơn)
 Tgian học: 1h/d
 K học đâu, vì k có tgian, anh có book 1 anh nước ngoài thỉnh thoảng có trao đổi gtiep TA</t>
  </si>
  <si>
    <t>Thu Giang</t>
  </si>
  <si>
    <t>8/11 c2
 31/10 tđv
 25/10 lh
 Học TA để: tháng 5 tới đi nhận bằng tốt nghiệp (off, ở Mỹ), pvu cvc
 Tgian học: 30m-1h/d
 Đã đi học ở đâu chưa"
 Đnag học onl khóa Thạc sĩ Hạnh Phúc bằng TA</t>
  </si>
  <si>
    <t>27/12 mc2
 25/12 tđv
 22/12 lh
 1/12 lh (báo 15/12 học được)
 Tgian học: 1-1.5h/d
 Htai học TA gtiep với GVNN (Nga), lớp 11-12ng, có hiệu quả, hocj được ggần 2 năm rồi, học đến khi ra trg, k cam kết, htai đang tạm nghỉ ra tết học tiếp</t>
  </si>
  <si>
    <t>Ducta</t>
  </si>
  <si>
    <t>18/1 đã xếp được lịch b1
 17/1 nhắn lại qua zalo
 3/1 liên hệ lại 15/1 học được
 29/11 đầu T1 học được</t>
  </si>
  <si>
    <t>17/1 lh
 25/12 giữa tháng 1 học 
 23/12 knm2
 18/12 knm1</t>
  </si>
  <si>
    <t>Cobe</t>
  </si>
  <si>
    <t>15/1 c2
 4/1 tđv
 4/1 lh (5' sau gọi lại), đã gọi lại
 29/11 T1 học được
 Học TA để tìm cvc mới (cuối năm sau), cvc k sdung TAGT, nếu có TA có thể apply 1 vị trú khác
 Tgian học:2-3h/d
 Có học app Douling
 tự học hết (do bận gần tết)</t>
  </si>
  <si>
    <t>4/ 12 c2
 27/11 mc2
 20/11 lh+tđv
 Học TA để: du lịch, 
 Tgian học: 30m/d
 gần đây học IELTS (học 3 năm trc), htai k học đâu</t>
  </si>
  <si>
    <t>Tinnie</t>
  </si>
  <si>
    <t>6/1 mc2
 25/12 tđv
 23/12 lh
 22/12 gls
 4/12 knm1</t>
  </si>
  <si>
    <t>July</t>
  </si>
  <si>
    <t>27/12 c2
 13/12 mc2
 6/12 tđv
 5/12 lh
 Học TA để: nghe hiểu được ctr học TA ở Sing (sắp tói), gtiep nnn trog mt học vfa cs thường ngày
 Tgian học:30m/d
 Htai học ctr TA ở lớp thôi (chiếm khoảng 30% giao tiếp)</t>
  </si>
  <si>
    <t>trình độ cao
 8/10 c2
 30/10 tđv
 20/10 lh
 17/10 knm1</t>
  </si>
  <si>
    <t>hanni</t>
  </si>
  <si>
    <t>k nhắn tin được, chặn zalo
 26/12 c2
 19/12 tđv
 18/12 lh
 Tgian học: 1h.d
 Htai học thêm tiếng trung, nên dành tgian nh hơn cho tiếng trung
 Htai cũng tự học TA nên k biết bắt đầu từ đâu</t>
  </si>
  <si>
    <t>15/1 nhận tt khi nào hoàn thành bài xong sẽ nhãn lại 
 6/1 mc2
 19/12 tđv
 18/12 lh</t>
  </si>
  <si>
    <t>3/2 mc2
 22/1 tđv
 19/1 kllđ
 17/1 đã lh (nhắn lại zalo)
 22/12 giữa tháng sau học
 4/12 gls</t>
  </si>
  <si>
    <t>ch up, giữa A2, N3
 28/11 c2
 21/11 lh+tđv</t>
  </si>
  <si>
    <t>11/11 c2
 1/11 tđv
 31/10 lh
 Tgian học:1h/d
 K học đâu,, với cra bận nữa , trc học gtiep, lớp đông , khóa 3 tháng, cũng có hiệu quả
 5480k chia 3 đợt
 HV KĨ TÍNH</t>
  </si>
  <si>
    <t>2/12 c2
 24/11 tđv
 21/11 lh</t>
  </si>
  <si>
    <t>Sherlock</t>
  </si>
  <si>
    <t>25/12 mua cho em lớp 12 học, hỏi lại xem có học k (nhắn quua zalo)
 25/12 knm3
 23/12 knm2
 6/12 knm1</t>
  </si>
  <si>
    <t>lương tiến sỹ</t>
  </si>
  <si>
    <t>22/12 mc2
 16/12 tđv
 11/12 đã hẹn được b1
 8/12 tắt máy ngang
 30/.11 khách tắt máy</t>
  </si>
  <si>
    <t>TLC</t>
  </si>
  <si>
    <t>19/12 mc2
 12/ 12 tđv
 6/12 lh
 Học TA để: du lịch, tg tác với con, pvu cvc nh k bắt buộc và k nhiều
 Tgian học: 30m/d
 K học đâu
 muốn tự học do kk nhiều từ vựng
 đi du lịch 1lần/tuần, ở Lotte, đi du lịch 2-3lần /năm</t>
  </si>
  <si>
    <t>25/12 c2
 15/12 mc2
 7/12 tđv
 6/12 lh</t>
  </si>
  <si>
    <t>21/11 c2
 10/11 lh+tđv
 Tgian học: 1h/d
 Mới đăng kí khó giao tiếp onl, cả khóa 1tr5, học onl, học 20ng/l, 32 buổi. Nhà khó khăn, mỗi tháng có 2tr, 1tr tiền nhà, còn 1tr tiêu</t>
  </si>
  <si>
    <t>Zen</t>
  </si>
  <si>
    <t>25/10 c2
 17/10 tđv
 11/10 lh
 5480k chia đôi, cộc trc 500k
 suy nghĩ thêm về chi phí và thời gian</t>
  </si>
  <si>
    <t>Dung,Phan</t>
  </si>
  <si>
    <t>trình độ cao
 24/11 c2
 17/11 tđv
 15/11 lh lại, tắt máy 
 14/11 lh + mtđv
 10/11 knm1</t>
  </si>
  <si>
    <t>10/1 c2
 27/12 mc2
 19/12 tđv
 18/12 lh</t>
  </si>
  <si>
    <t>Tham</t>
  </si>
  <si>
    <t>23/12 mc2
 19/12 tđv
 18/12 khách ấn máybận
 Tgian học:1h.d
 Htai đang học với bạn (sáng dạy TA cho chị 1h), học đến Tết âm thôi, đã tgia được 5 tháng (nghe chủ yếu-học IELTS, chị ngại nói trong buổi hocj)
 Học app vì ngại gtiep, học thử thấy oke, thích</t>
  </si>
  <si>
    <t>Phụ ng</t>
  </si>
  <si>
    <t>1/12 mtđv
 5/12 lh
 1/12 đã lh lại hẹn 2/12 lh lại tiếp
 30/11 gls</t>
  </si>
  <si>
    <t>Thanh Thanh</t>
  </si>
  <si>
    <t>10/11 c2
 3/11 mc2
 25/10 lh+tđv
 3980k, chia 2 đợt,. suy nghĩ thêm xem có nên học tgian này hay k. buổi sau trả lời</t>
  </si>
  <si>
    <t>16/12 mc2
 trình độ cao
 9/12 lh+tđv</t>
  </si>
  <si>
    <t>22/12 c2
 19/12 tđv
 18/12 lh</t>
  </si>
  <si>
    <t>30/12 c2
 15/12 mc2
 6/12 tđv
 5/12 lh
 1/12 knm1
 Học TA để: gtiep nnn cvc (htai k), tg lai có thể có
 Tgian học: 30m/d
 K học đâu, chỉ học app (k ttheo học TT được do mất công, tgian)</t>
  </si>
  <si>
    <t>Ltp</t>
  </si>
  <si>
    <t>15/12 c2
 8/12 lh+tđv</t>
  </si>
  <si>
    <t>10/11 c2
 30/10 tđv
 26/10 lh
 26/10 gls
 5980k hoc het 5b da</t>
  </si>
  <si>
    <t>Phạm Minh Hương</t>
  </si>
  <si>
    <t>23/12 c2
 14/12 tđv
 13/12 lh
 4/12 khách ấn máy bận</t>
  </si>
  <si>
    <t>6/1 c2
 15/12 mc2
 8/12 tđv
 4/12 lh
 Học TA để: nhắn tin đối tác nnn, nói ít llắm, thi lấy bằng (B2) (2 năm nữa)
 Tgian học: nh nhất 30m/d
 Trc học thi toeic được 500 (2014), htai k học đâu</t>
  </si>
  <si>
    <t>Thanh Thuý</t>
  </si>
  <si>
    <t>25/10 mc2
 18/10 tđv
 16/10 lh 
 Tgian học: 1-3h/d
 K học đâu, 2 năm trc có học TA - 
 Đời sống, giao việc trong trg học, du lịch</t>
  </si>
  <si>
    <t>Linh Duy</t>
  </si>
  <si>
    <t>6/12 mtđv
 6/12 ch biết có học được k, để suy nghĩ</t>
  </si>
  <si>
    <t>Mai Nguyen</t>
  </si>
  <si>
    <t>3/1 mtđv
 30/12 đã kết nối lại để xếp lịch nh ch phản hồi
 22/12 lh
 9/12 knm1</t>
  </si>
  <si>
    <t>Phạm Lợi</t>
  </si>
  <si>
    <t>"Trình độ: cuối A2
 28/2 c2
 21/2 tđv
 17/2 đã lh lại qua zalo
 20/1 tháng sau liên hệ lại xem học được ch, chứ htai ch qdinh được là tháng sau có học được k
 19/1 knm4
 17/1 knm3
 11/1 knm2
 27/12 knm1 (ch tìm thấy zalo)</t>
  </si>
  <si>
    <t>Thuha</t>
  </si>
  <si>
    <t>7/12 lh
 10/11 lh (k học được trong tháng)
 bận, chỉ rảnh tối từ 9h, với cn thôi</t>
  </si>
  <si>
    <t>1/3 mc2
 26/2 tđv
 17/2 đã xếp được b1
 17/2 đã lh zalo
 16/1 nhận tt qua tết học
 11/1 kllđ
 27/12 kllđ
 Học TA để: pvu việc học, pvu cvc sau khi ra trường có lg cao
 Tgian học: 1-2h/d
 k học đâu</t>
  </si>
  <si>
    <t>Laurel</t>
  </si>
  <si>
    <t>trình độ cao
 13/12 mc2
 6/.12 lh+tđv</t>
  </si>
  <si>
    <t>16/12 c2
 12/12 tđv
 11/12 lh
 Tgian học: 30m/d
 Htai học ở Hello English, 3b/tuần, học từ đâu tháng 10, 30'/day, học TA chuyên ngành của chị, kéo dài 5-6 tháng, học k thấy hiệu quả mấy, nên mới đki The Coach
 đang học ctr khác nên k song song được</t>
  </si>
  <si>
    <t>Lan anh</t>
  </si>
  <si>
    <t>25/11 c2
 20/11 lh +tđv
 16/11 lh</t>
  </si>
  <si>
    <t>my name is huyen</t>
  </si>
  <si>
    <t>24/11 c2
 14/11 tđv
 9/11 lh
 Tgian học: 50m-1h/d
 K học đâu, ngày xưa học onl 6th - 4 kĩ năng (cách đây 2 năm-6ng). Mới kết thúc khóa học cách đây nửa tháng nữa</t>
  </si>
  <si>
    <t>kphiza</t>
  </si>
  <si>
    <t>19/12 mc2
 12/12 tđv
 11/12 mtđv
 8/12 lh
 30/11 knm1</t>
  </si>
  <si>
    <t>Miconic</t>
  </si>
  <si>
    <t>6/1 c2
 18/12 mc2
 11/12 lh+tđv
 Tgian học: 3h/d
 cũng đang dùng douling
 mua app vì tiện hơn học, k có tgian nh, ch có kế hoạch học thêm, muốn tự học troing tgian này</t>
  </si>
  <si>
    <t>Phạm Trung Hiếu</t>
  </si>
  <si>
    <t>30/1 c2
 22/1 tđv 
 17/1 đã nhắn lại qua zalo
 18/12 mua cho em học, sang tháng sau mới có thể học</t>
  </si>
  <si>
    <t>đâu T1 học được tiếp
 7/12 mc2
 30/11 lh+tđv
 Tgian học: 1h/d
 K học đâu (có chia sẻ giai đoạn đầu tự học trước, sau đó thì mới suy nghĩ có học thêm ngoài hay k )
 biết appp qua Shark Linh</t>
  </si>
  <si>
    <t>Tiên</t>
  </si>
  <si>
    <t>15/12 c2
 11/12 lh+tđv
 Học TA để: pvu cho việc làm thêm (htai k gtiep nh, thỉnh thoảng mới có nnn thôi), pvu cvc tg lai làm gvta
 Tgian học: 15m/d
 k HỌC THÊM ĐÂU, chỉ học ở trg. gặp khó khăn học từ vựng
 Làm thêm 2b/tuần
 Vì ngại nên mua app</t>
  </si>
  <si>
    <t>Anh Khoa</t>
  </si>
  <si>
    <t>13/11 baos lại T12 học 
 31/10 mc2
 24/10 tđv
 23/10 lh</t>
  </si>
  <si>
    <t>15/12 mc2
 5/12 lh+tđv</t>
  </si>
  <si>
    <t>TheDuy</t>
  </si>
  <si>
    <t>23/12 c2
 15/12 tđv
 13/12 lh được r, vẫn ch xếp được lịch
 6/12 knm1</t>
  </si>
  <si>
    <t>2/11 c2
 28/10 lh+tđv
 suy nghi them ve tgian, 5480k, hoi lai gd</t>
  </si>
  <si>
    <t>Cửu nhi</t>
  </si>
  <si>
    <t>27/12 c2
 19/12 tđv
 18/12 lh</t>
  </si>
  <si>
    <t>Ngô Minh 0359119174</t>
  </si>
  <si>
    <t>12/1 c2
 22/12 mc2
 14/12 tđv
 13/12 lh
 5/12 knm1
 hỏi là học có mất tiền k
 Tgian học: 30m/d
 trc học toeic (550-600), kéo dài 3 tháng, hiệu quả, lớp đôbg 25ng</t>
  </si>
  <si>
    <t>minh</t>
  </si>
  <si>
    <t>26/12 c2
 19/12 tđv
 12/12 nhắn lại hết tuần sau tham gia được
 9/12 knm1
 Học TA để: du học (có thể cơ hội), htai đang có tgian nên muôn học 
 Tgian học: 1h/d
 K học đâu
 đã từng học TT thấy mô hình k phù hợp, bận (k theo được lịch cố định) nên muốn học app</t>
  </si>
  <si>
    <t>Nguyễn Thị Tố Ngân</t>
  </si>
  <si>
    <t>17/1 đã liên hệ lại (con lớp 8 học)
 25/12 đầu tháng sau học được 
 25/12 khách ấn tắt máy
 23/12 knm1
 12/12 ch qdinh học được hay k, có gì nhắn lại sau</t>
  </si>
  <si>
    <t>7/12 c2
 29/11 mc2
 22/11 lh+tđv
 15/11 knm1</t>
  </si>
  <si>
    <t>Nguyễn Uyen</t>
  </si>
  <si>
    <t>27/12 c2
 18/12 tđv
 14/12 lh
 Học TA để: dạy con, GVTA (sang năm-k chắc chắn-giữa/cuối năm sau)-tiểu học/THCS
 Tgian học: 1h/d
 Mới đki học IELTS 6.0 (học được 3th rồi, kéo dài t3,t4 năm sau)</t>
  </si>
  <si>
    <t>Lê Thành 0985178100</t>
  </si>
  <si>
    <t>6/1 mc2
 30/12 tđv
 14/12 lh</t>
  </si>
  <si>
    <t>Sơn vh 0967621879</t>
  </si>
  <si>
    <t>6/1 mc2
 23/12 tđv
 22/12 đã chốt lihcj tđv
 8/12 gls do htai đang đi ctac (sang đầu tuần sau lh lại)
 Học TA để: gtiep KH (ít lắm vì đa phần làm với ng Việt--tập âòn nước ngoaiù có thể nh hơn) (htia học TAGT vi sx được tgian)
 Tgian học: 20-30m/d (5ngày/tuần)
 1 năm trc có học thêm nh k tập trung,, 2b/tuần, học 1:1, học xong k dùng nên quên, học k hiệu quả</t>
  </si>
  <si>
    <t>Sam</t>
  </si>
  <si>
    <t>8/1 c2
 30/12 tđv
 có trao đổi kết nối qua zalo 
 13/12 26/12 mới thi xong
 12/12 knm1</t>
  </si>
  <si>
    <t>Brain</t>
  </si>
  <si>
    <t>6/1 mc2
 26/12 tđv
 25/12 lh
 23/12 knm2
 18/12 knm1
 Tgian học: 1h/d
 K học đâu, vì bận dô mới qua cty mới, chỉ học the coach thôi</t>
  </si>
  <si>
    <t>Ntha</t>
  </si>
  <si>
    <t>lớp 10 k up
 26/10 c2
 20/10 lh + tđv</t>
  </si>
  <si>
    <t>Allen</t>
  </si>
  <si>
    <t>25/12 gọi lại hỏi lịch knm2
 25/12 gọi lại hỏi lịch knm1
 22/12 hv nhắn có gì báo lại lịch sau (kết nối zalo)
 18/12 gls</t>
  </si>
  <si>
    <t>19/12 c2
 12/12 lh+tđv</t>
  </si>
  <si>
    <t>Nguyễn Hải Nam</t>
  </si>
  <si>
    <t>trình độ cao, k up
 31/10 c2
 23/10 lh+tđv
 Học TA để: gtiep nn, cvc sau này
 Tgian học: 4-5h/d
 K hcọ đâu</t>
  </si>
  <si>
    <t>trình độ cao
 1/11 c2
 24/10 tđv
 23/10 lh</t>
  </si>
  <si>
    <t>Tea</t>
  </si>
  <si>
    <t>25/12 c2
 15/12 tđv
 14/12 lh
 Học TA để:pvu cvc sau này, gtipe nnn
 Tgian học:1h/d
 Trc đây học lớp đông ng, học 4 kĩ năng, kéo dài 9th, có hiệu quả, học từ năm nhất</t>
  </si>
  <si>
    <t>Nguyễn Hương</t>
  </si>
  <si>
    <t>6/1 c2
 23/12 tdv
 23/12 khách ấn tắt máy 
 18/12 knm1</t>
  </si>
  <si>
    <t>Nguyễn Ánh Vân</t>
  </si>
  <si>
    <t>6/1 c2
 26/12 tđv
 25/12 có học, dang xếp lịch zalo
 23/12 gls đang bận
 22/12 khách ấn máy bận
 13/12 đang xếp lịch, rảnh mỗi tối
 Học TA để: thích, cơ hội nghề nghiệp
 Tgian học:30m-1h/d
 Đã từng học TA nhiều, ielts/tofle, gần đây học toeic, nh k có tgoan thep tiếp, theo được nửa khóa</t>
  </si>
  <si>
    <t>Huỳnh Tuấn Anh</t>
  </si>
  <si>
    <t>27/12 c2
 18/12 đang kết nối zalo, mic rè k nghe được+tđv</t>
  </si>
  <si>
    <t>Yến</t>
  </si>
  <si>
    <t>19/12 mc2
 12/12 lh+tđv</t>
  </si>
  <si>
    <t>Nguyễn Thị Vân</t>
  </si>
  <si>
    <t>11/1 c2
 27/12 mc2
 22/12 lh+tđv
 13/12 gls+đã gọi lại nh knm1</t>
  </si>
  <si>
    <t>15/1 c2
 26/12 mc2
 19/12 tđv
 18/12 lh
 Học TA để: du lịch, hội thảo (chỉ nghe thôi, 1 năm 2-3 lần)
 Tgian học: 30-40m/d
 K học đâu
 học app vì muốn tự học trc để khá hơn rồi mới học onl sau
 du lịch 1 lần/tháng</t>
  </si>
  <si>
    <t>Hwe</t>
  </si>
  <si>
    <t>"Trình độ: gần giữa A2 (có ptrien ý nhưng lủng củng)
 NN: e Huế-finance&amp;marketing Uni ở HCM-chuyên ngành QTKD-2025 tốt nghiệp (đầu năm sau)
 Mục tiêu: gtiep lh (k cần nhanh nh cân chắc, 4-6th)
 K đạt được k ah
 Học TA để: tìm việc sau khi ra trường
 Tgian học: 1.5h/d
 K học đâu</t>
  </si>
  <si>
    <t>Mouse</t>
  </si>
  <si>
    <t>22/12 c2
 14/12 tđv
 13/12 lh
 9/12 knm1</t>
  </si>
  <si>
    <t>Châu</t>
  </si>
  <si>
    <t>trình độ cao
 13/11 c2
 8/11 lh+tđv
 1/11 kllđ</t>
  </si>
  <si>
    <t>Sầm Thị Hoàng Yến</t>
  </si>
  <si>
    <t>22/12 mc2
 14/12 lh+tđv
 Trc học app Antore, GV kèm 1:1, ctr k phù hợp, GV hay nghỉ-nên nản, k thấy có động lực, nghiỏ có được hoàn phí 50%-70%
  đi du lịch nh nơi ở VN, 
 học app vì học 1:1 phí đắt, TTT thì k có ở chỗ ở, chị nghĩ chị cần cải thiện để học 1:1 sẽ hiệu quả hơn
 Học TA để: gtiep với GV của con, về tình hình học tập (k nhiều, 1 năm 4-5 lần) du lịch
 Tgian học:1h/d</t>
  </si>
  <si>
    <t>Nguyen Xuan Tung</t>
  </si>
  <si>
    <t>20/1 c2
 12/1 mc2
 5/1 tđv
 4/1 lh
 18/12 đầu tháng 1 học được, htai đang làm nhà, bận
 K đạt được ah tâm lý
 Học TA để: kban, pvu cvc (nh k giao tiếp nh)
 Tgian học: 30m/d
 K học đâu, cty cũng cho đi học nh do tc công việc k tgia được</t>
  </si>
  <si>
    <t>30/12 c2
 22/12 lh+tđv
 12/12 gls</t>
  </si>
  <si>
    <t>Kaka</t>
  </si>
  <si>
    <t>23/12 mc2
 12/12 lh+tđv</t>
  </si>
  <si>
    <t>Dino Tran</t>
  </si>
  <si>
    <t>27/12 c2
 22/12 tđv
 16/12 knm1</t>
  </si>
  <si>
    <t>Thảo Lương</t>
  </si>
  <si>
    <t>8/1 c2
 4/1 mc2
 27/12 tđv
 22/12 lh
 16/12 knm1</t>
  </si>
  <si>
    <t>19/1 c2
 23/12 mc2
 14/12 tđv
 13/12 lh đợi kban zalo
 12/12 knm1
 Học TA để: gtiep trong cvc (cvc k gtiep nh) (thời gian tới gtiep khoảng 50%), thi chứng chỉ OPIC (tập trung gtiep chủ đề về cvc, xh)
 Tgian học: htai hơi bận (30m/d)
 Trc cũng học gtiep (10ng/lớp), kéo dài hơn 3th, hoàn thành hết, cũng có hiệu quả, 3b/tuần
 App hay =&gt; học thời điểm htai này</t>
  </si>
  <si>
    <t>Ngô Trọng Nghĩa</t>
  </si>
  <si>
    <t>23/1 c2
 16/1 tđv
 18/12 giữa tháng sau học được</t>
  </si>
  <si>
    <t>Lê Kỳ Thanh</t>
  </si>
  <si>
    <t>29/12 mc2
 25/12 tđv
 15/12 tđv
 8/12 đang đợi kban zalo (ch biết có thể sx tgia học được hay k). có gì nhắn lại sau</t>
  </si>
  <si>
    <t>Tuyên</t>
  </si>
  <si>
    <t>15/1 c2
 8/1 tđv
 6/1 lh
 8/12 đầu T1 học được (học tối thôi)
 Tgian học: 1h/d
 K học đâu
 tự tháy mình kk ở phản pxa, từ vựng</t>
  </si>
  <si>
    <t>13/1 mc2
 9/2 tđv
 8/1 lh
 Học TA để: tham dự hội nghị (1-2 lần/th, k nh), nghiên cứu công nghệ
 Tgian học: 1h/d
 K học đâu (kk nghe, pxa, thiếu ý)</t>
  </si>
  <si>
    <t>Lucie</t>
  </si>
  <si>
    <t>1/2 mc2
 25/1 tđv
 24/1 knm
 23/1 báo lại xem có học qua zalo , htai ch biết
 23/1 knm
 23/1 kllđ
 19.1 tắt mày ngang
 13/1 tắt máy ngang
 5/1 kllđ</t>
  </si>
  <si>
    <t>17/2 đã lh lại qua zalo được, báo qua rằm học
 19/1 hv bảo tháng sau liên hệ lại học chắc oke hơn 
 17/1 knm1
 8/1 tắt máy ngang</t>
  </si>
  <si>
    <t>son ngo</t>
  </si>
  <si>
    <t>trình độ cao
 17/11 mc2
 9/11 lh+tđv</t>
  </si>
  <si>
    <t>Đỗ Thanh Tú</t>
  </si>
  <si>
    <t>trình độ cao
 11/11 c2
 1/11 lh (đang xếp lịch zalo)+tđv</t>
  </si>
  <si>
    <t>27/1 c2
 16/1 tđv
 3/1 nhắn 16/1 học được
 3/1 số máy đang sdung dvu chặn cuộc gọi
 Học TA để: pvu cvc ( mail chủ yếu), ptrien bản thân
 Tgian học: 30m/d (do khas bận)
 học chứng chỉ IELTS (3 năm trc), khóa 5.5+, học onl, lớp đông ng (20ng/lớp)</t>
  </si>
  <si>
    <t>Thảo nguyễn</t>
  </si>
  <si>
    <t>11/1 lh
 26/12 knm1</t>
  </si>
  <si>
    <t>Kim thi</t>
  </si>
  <si>
    <t>24/1 mc2
 13/1 lh+tđv
 Học TA để: pvu cvc (viết email nhiều, nói ít), tháng 5 năm sau xét lương, nch con
 Tgian học: 30m/d
 K hcọ đâu</t>
  </si>
  <si>
    <t>Ozz</t>
  </si>
  <si>
    <t>5/2 mc2
 22/1 tđv
 20/1 bận lắm, có gì sx qua zalo
 11/1 tắt máy ngang
 3/1 tắt máy ngang</t>
  </si>
  <si>
    <t>hung</t>
  </si>
  <si>
    <t>b3 mới up
 11/11 c2
 4/11 mc2
 28/10 lh+tđv
 Tgian học:30m/d
 Htai học lớp TA mới học khoảng gần 2 tháng-kéo dài hơn 6t hnág--học đông 10-12ng-, htai đang học ngữ pháp trc, sau là kháo giaoo tiếp,</t>
  </si>
  <si>
    <t>2/2 c2
 18/1 mc2
 13/1 lh+tđv
 3/1 tắt máy ngang
 K đạt được k ah
 Học TA để: lg cao (thăng chức), kban, nch với con
 Tgian học: 1h/d
 K học đâu</t>
  </si>
  <si>
    <t>8/3 c4
 19/1 c2
 10/1 tđv
 5/1 lh</t>
  </si>
  <si>
    <t>Mr Đỗ</t>
  </si>
  <si>
    <t>11/1 mc2
 5/1 lh+tđv</t>
  </si>
  <si>
    <t>8/1 lh (HV sợ lừa đảo)</t>
  </si>
  <si>
    <t>Gấu</t>
  </si>
  <si>
    <t>6/1 mc2
 28/12 tđv
 27/12 lh</t>
  </si>
  <si>
    <t>Dung Nguyễn</t>
  </si>
  <si>
    <t>15/1 c2
 8/1 tđv
 6/1 lh
 Học TA để: giúp cvc (htai KH có nh ít), ptrien bản thân, du lịch
 Tgian học: 45-60'/d
 K học đâu</t>
  </si>
  <si>
    <t>Tini</t>
  </si>
  <si>
    <t>18/11 mc2
 9/11 lh+tđv</t>
  </si>
  <si>
    <t>Nami</t>
  </si>
  <si>
    <t>19/1 c2
 6/1 tđv
 30/12 kllđ</t>
  </si>
  <si>
    <t>22/1 c2
 15/1 tđv
 13/1 lh
 6/1 knm1
 Học TA để: ptrien bản thân, nếu có đkien thì sẽ tìm việc mới (ch rõ khi nào)
 Tgian học: 1h/d
 Mấynăm trc học TT, nh k hiệu quả, đi lại mất tgian, (3-4 năm trc), học từ căn bản, 10-15ng/lớp, ghi chép nh, 3b/tuần, khóa kéo dài 3 th, hocj hết khóa</t>
  </si>
  <si>
    <t>Minhin</t>
  </si>
  <si>
    <t>4/3 c3
 ch up (do bận)
 2/2 c2
 25/1 tđv
 25/1 knm1
 Học TA để: đi nước ngoài(định cư Mỹ-chồng chị ở Mỹ-mới kết hôn được mấy tháng) ( 1 năm nữa)
 Tgian học: 1-2h/d
 Trc có tgia học TT, nh học được 1 tháng nên bỏ (2tr/tháng), cũng có học thầy onl 1:1 GVVN, ctrinh gtiep cban, học 3b/tuần, 1h/b, học được 3-4 tháng nh cũng k theo hết được, thầy cũng k gửi btvn nhiều thấy cũnng hiệu quả, 3tr nh vướng mắc kte nên tự học 
 tự học thấy bị lười, k có ai push học</t>
  </si>
  <si>
    <t>24/1 nhận tt qua tết học+mc2
 16/1 tđv
 12/1 lh
 Học TA để: đi Canada (khoảng 1 năm sau) IELTS tối thiểu (5.0)
 Tgian học: 1-2h/.d
 Htai bạn dạy onl học ctr gtiep, htai học ngữ pháp và phát âm học cả ở TT (học ielts-học được mấy buổi</t>
  </si>
  <si>
    <t>17/1 c2
 11/1 tđv
 11/1 kllđ</t>
  </si>
  <si>
    <t>trình độ cao
 28/11 c2
 21/11 mc2
 14/11 tđv
 11/11 lh</t>
  </si>
  <si>
    <t>trình độ cao
 liên hệ zalo nh k trả lời
 16/11 mc2
 9/11 tđv
 8/11 lh lại
 31/10 lh</t>
  </si>
  <si>
    <t>cindy</t>
  </si>
  <si>
    <t>15/2 mc2
 30/1 tđv
 19/1 lh
 17/1 knm1</t>
  </si>
  <si>
    <t>1/12 nhắn lại bận ch học được
 11/11 c2
 2/11 tđv
 31/10 lh
 Học TA để: muốn làm GVTA, muốn thi IELTS (7.0-cuối năm sau sẽ thi)
 Tgian học: 30m-1h/d
 K học đâu
 5480k chia 2 đợt (t2 tl)</t>
  </si>
  <si>
    <t>Lê Thị Tin</t>
  </si>
  <si>
    <t>3/1 mc2
 28/12 tđv
 27/12 lh
 K đạt được: k ah
 Học TA để: gtiep mn toàn TG, 3 năm nữa chị định cư Mỹ
 Tgian học: 30m/d
 Trc học lâu rồi nh k tập trung được vì bận nên bỏ, học cách đây 2 năm, dạy gtiep, lớp 4ng</t>
  </si>
  <si>
    <t>Thạch Thảo</t>
  </si>
  <si>
    <t>17/1 c2
 13/1 tđv
 12/1 gls (nhắn zalo)
 Học TA để: tìm công việc mới (ra tết)-nếu có TA trong cvc thì tốt, ptrien bản thân
 Tgian học: 30m/d
 Trc có học thêm cách 78 năm</t>
  </si>
  <si>
    <t>24/2 mc2
 19/2 tđv
 17/2 đã lh qua zalo
 19/1 nhận tt bận, sang tháng học được
 6/1 lh
 6/1 knm1</t>
  </si>
  <si>
    <t>Bich Tram</t>
  </si>
  <si>
    <t>23/1 c2
 17/1 tđv
 12/1 lh</t>
  </si>
  <si>
    <t>Thúy</t>
  </si>
  <si>
    <t>22/1 nhận tt qua tết học tiếp
 6/1 c2
 29/12 tđv
 28/12 lh</t>
  </si>
  <si>
    <t>Mason</t>
  </si>
  <si>
    <t>19/1 c2
 13/1 mc2
 3/1 lh+tđv</t>
  </si>
  <si>
    <t>Khuê</t>
  </si>
  <si>
    <t>13/1 mc2
 6/1 đã kết nối được+tđv
 6/1 con học, đang đợi kban zalo</t>
  </si>
  <si>
    <t>Bùi Minh Duy</t>
  </si>
  <si>
    <t>23/1 nhânj tt đt hỏng, đang sửa, ch biết khi nào xong
 17/1 c2
 11/1 lh+tđv
 27/12 khách tắt máy</t>
  </si>
  <si>
    <t>22/1 c2
 15/1 mc2
 8/1 tđv
 4/1 tđv
 3/1 lh
 Học TA để: pvu cvc lquan đối tác nc ngoài (năm tới làm nh hơn)
 Tgian học: 1h/d
 K học đâu (bận lắm, nên chỉ tranh thủ học)
  Muốn lquan đến cvc nh hơn</t>
  </si>
  <si>
    <t>Vân anh</t>
  </si>
  <si>
    <t>26/1 c2
 16/1 tđv
 12/1 lh</t>
  </si>
  <si>
    <t>Le Nguyen</t>
  </si>
  <si>
    <t>8/3 c3
 k up
 1/3 c2
 22/2 tđv
 21/2 lh
 17/2 đã lh lại qua zalo
 19/1 tháng sau học được
 19/1 knm
 12/1 tắt máy ngang</t>
  </si>
  <si>
    <t>Quách minh thuỳ</t>
  </si>
  <si>
    <t>"Trình độ: qua đầu A2
 NN: e Thúy-22t-HN-svien năm ba-Vietnames Univeríty of Art-chuyên ngành hội họa, 2026 tốt nghiệp
 Mục tiêu: gtiep lh (sớm thì tốt) (3-4th)
 K đạt được k ah
 Học TA để: gtiep bạn/nnn (do học vẽ, tg lai muốnn ptrien bán tranh cho ng nước ngoài)
 Tgian học: 1h/d
 K học đâu
 Học app do tình cờ thấy qc trên fb
 htai làm thêm tại nhà</t>
  </si>
  <si>
    <t>Hubert</t>
  </si>
  <si>
    <t>24/11 c2 (ch up, qua giữa A2)
 17/11 tđv
 16/11 lh</t>
  </si>
  <si>
    <t>16/1 mc2
 9/1 tđv
 3/1 lh
 Học TA để: thăng chức, du lịch
 Tgian học: 30m-1h/d
 gần đây k học đâu, cách đây khoảng 3 năm học pam/ngữ pháp (thi toeic), lớp 40ng/lớp, 2b/tuần, thấy hiệu quả,nh k chú triọng gtiep
 2-3 thnág đi du lịch 1 lần</t>
  </si>
  <si>
    <t>Huan nguyen</t>
  </si>
  <si>
    <t>26/2 up
 20/1 c2 (ch up)
 13/1 tđv
 13/1 knm2
 12/1 knm1</t>
  </si>
  <si>
    <t>20/1 c2
 12/1 mc2
 k dược up b2
 5/1 lh+tđv</t>
  </si>
  <si>
    <t>Dong</t>
  </si>
  <si>
    <t>20/1 c2
 13/1 tđv
 12/1 lh
 Học TA để: họp với KH nước ngoài (ng (Ấn Độ)(htai ch tgia được do kn TA-tgian tới khaonrg 1lần/tuần), định cư (MỸ/ÚC) (2-3 năm sau)
 Tgian học:30m/d 
 K học đâu</t>
  </si>
  <si>
    <t>5/3 c4 k up
 30/1 qua tết học
 16/1 c2
 9/1 tđv
 6/1 lh
 Tgian học: 2h/d
 Htai học PTE, mới học 1 tháng, học thi chứng chỉ, học 3b/tuần, lớp 20ng, học 4 kĩ năng, (k tập trung vào gieo tiếp nh), ctr kéo dài 5th, cam kết lấy được 58đ tg đương ielts 6.5</t>
  </si>
  <si>
    <t>5/1 c2
 29/12 tđv
 27/12 knm1
 Tgian học: 30m/d
 K học đâu, tự học k gặp nh vđề khó khăn 
 học app vì k có tgian, tiênj hơn</t>
  </si>
  <si>
    <t>Doanh</t>
  </si>
  <si>
    <t>23/1 lh
 19/1 đã nhắn lịch qua zalo
 12/1 lh (xếp lịch qua zalo)</t>
  </si>
  <si>
    <t>Phạm Xuân Nhi</t>
  </si>
  <si>
    <t>22/1 c2
 15/1 mc2
 8/1 tđv
 3/1 knm1</t>
  </si>
  <si>
    <t>26/1 c2
 17/1 mc2
 9/1 tđv
 6/1 lh
 Học TA để: pvu cvc (chỉ chat, email), cói thể trao đổi với sếp
 Tgian học: 30m/d
 k học đâu, học 1:1 gv Phi, cách đấy 1-2 tháng, nh k có giáo trình cụ thể, thấy có tiến bộ</t>
  </si>
  <si>
    <t>5/1 gls, ồn+tđv</t>
  </si>
  <si>
    <t>Vy Dinh 0905481060</t>
  </si>
  <si>
    <t>3/2 c2
 8/1 mc2
 3/1 lh zalo + tđv
 3/1 ch biết có học được k, nhắn zalo rồi qdinh</t>
  </si>
  <si>
    <t>24/1 c2
 17/1 tđv
 15/1 lh</t>
  </si>
  <si>
    <t>"Trình độ: gần cuối A1
 NN: a Tâm - 27t-HCM-engineer-công ty điện lạnh 
 Mục tiêu: gtiep lh (6th)
 K đạt được k ah
 Học TA để: ptrien bản thân (xemphim, nghe nhạc)
 Tgian học:: 1h.d
 K học đâu</t>
  </si>
  <si>
    <t>kent</t>
  </si>
  <si>
    <t>1/3 c5
 2/2 c2
 19/1 tđv
 16/1 tắt máy ngang</t>
  </si>
  <si>
    <t>Hoàng Tuấn</t>
  </si>
  <si>
    <t>21/2tđv
 17/2 đã lh qua zalo
 15/1 cuối T2 (20-25/2 học được)</t>
  </si>
  <si>
    <t>21/11 lh
 13/11 gls
 2/11 knm1</t>
  </si>
  <si>
    <t>Uyen</t>
  </si>
  <si>
    <t>19/1 mc2
 11/1 tđv
 11/1 lh (đã oke trao đổi ngay, xong nhắn zalo lại bảo k tiện, có việc đột xuất)
 30/12 knm1
 Học TA để: pvu cvc (gtiep ít, mail nh hơn, nh sau này có thể nh hơn-gtiep sếp) (mới qua cty mới nên ccần TA - qua được 2 năm)
 Tgian học: 1h/d
 Tự học hết (kk phản xạ, pam)</t>
  </si>
  <si>
    <t>Quyen</t>
  </si>
  <si>
    <t>29/1 c2
 22.1 mc2
 16/1 tđv
 15/1 lh
 K đạt được ah ít
 Học TA để: cvc tốt trong tg lai, du lịch, htai cũng trao đổi TA trong cv (hầu hàng ngày-chat nhiều)
 Tgian học: 1h/d (4-5b/tuần)
 K học đâu</t>
  </si>
  <si>
    <t>2/2 c2
 18/1 tđv
 16/1 lh</t>
  </si>
  <si>
    <t>17/11 mc2
 9/11 lh +tđv</t>
  </si>
  <si>
    <t>Karin</t>
  </si>
  <si>
    <t>26/2 mc2
 19/2 tđv
 17/2 đã lh zalo
 23/1 qua tết học được
 23/1 knm2
 18/1 đợi kban qua zalo (do sđt đăng kí là sđt của con, ng học là mẹ)
 15/1 knm1
 Học TA để: du lịch-thăm con ở Úc , tìm việc mới-muốn sdung TA trong cvc ở ÚC - tg lai xa
 Tgian học: 1h/d 
 k học đâu</t>
  </si>
  <si>
    <t>Vannie</t>
  </si>
  <si>
    <t>18/1 lh+tđv</t>
  </si>
  <si>
    <t>Jiang jiang</t>
  </si>
  <si>
    <t>2/12 c2
 27/11 tđv
 25/11 lh
 24/11 knm1</t>
  </si>
  <si>
    <t>Loi</t>
  </si>
  <si>
    <t>B1
 24/2 mc2
 17/2 tđv
 15/2 lh
 23/1 có nhắn zalo hiện tại ch học được, qua tết liên hẹ lại
 23/1 knm1</t>
  </si>
  <si>
    <t>Annie Ngo</t>
  </si>
  <si>
    <t>ch up b2
 "Trình độ: cuối A1-đầu A2
 NN: C Ngân-31t-HCM-consultant program ở English center (5ys0
 Mục tiêu: gtiep lh (6th) (vì có offer len vị trí mới)
 K đạt được muốn đạt được (nếu có ng hướng dẫn)
 Học TA để: nch với giảng viên nnn (mỗi ngày) thi IELTS (k vội) (5.5)
 Tgian học: 1h/d
 K học đâu
 được học tại TT, nên k có tgian (vì có con nhỉ, cvc) ,nên học The Coach</t>
  </si>
  <si>
    <t>Ngoc nguyen</t>
  </si>
  <si>
    <t>23/1 mc2
 16/1 tđv
 12/1 lh</t>
  </si>
  <si>
    <t>18/1 lh
 13/1 kllđ
 13/1 gls
 12/1 gls</t>
  </si>
  <si>
    <t>KemTrinh</t>
  </si>
  <si>
    <t>16/1 c2
 9/1 lh+tđv
 Học TA để: kban, khám phá, học điều mới, có thể làm GVTA 
 Tgian học: 3h/w
 Htai học IELTS,, lớp 14ng/lớp, mới học được 1-2 tuần, đầu ra 5h5 (xuất phát 4.5), 2b/t, 3h/b, 10tr/khóa, được nói nh</t>
  </si>
  <si>
    <t>22/1 mc2
 13/1 lh+tđv</t>
  </si>
  <si>
    <t>20/1 mc2
 12/1 lh+tđv
 Học TA để: pvu cvc (thỉnh thianrg có hội thảo-thuyết trình 1 lần/tháng), kban
 Tgian học:1h/d
 Đxa từng học gtiep 1:1 nh k nói được, gvvn, từ tháng 8 (buổi có học buổi không), htai đang dừng mặc dù khóa vẫn còn buổi học, thấy hiệu quả ít.</t>
  </si>
  <si>
    <t>Canon</t>
  </si>
  <si>
    <t>19/1 c2
 11/ 1tđv
 9/1 knm1</t>
  </si>
  <si>
    <t>Đào Bích Phương</t>
  </si>
  <si>
    <t>1/2 mc2
 17/1 tđv
 13/1 lh</t>
  </si>
  <si>
    <t>15/1 c2
 10/1 tđv
 9/1 vợ nghe báo chồng đang đi ra ngoài, gls
 K đạt được k ah
 Học TA để: có nh cơ hội hơn trong cvc (cvc chủ yếu viết TA)
 Tgian học: 3om/d (rất bận, nh sẽ cố gắng)
 K học đâu, tự học</t>
  </si>
  <si>
    <t>Pham thi minh duc</t>
  </si>
  <si>
    <t>1/2 mc2
 23/1 tđv
 18/1 lh
 Học TA để: dạy con, đi du lịch (sắp tới đi du lịch), cvc (mở quán cafe-gtiep nnn nh ít ng Hàn với Nhật)
 Tgian học: 1h/d
 k học đâu</t>
  </si>
  <si>
    <t>1/2 c2
 16/1 mc2
 13/1 tđv
 13/1 lh</t>
  </si>
  <si>
    <t>2/3 mc2
 22/2 tđv
 22/2 đã xếp lịch b1
 17/2 đã lhh zalo
 13/1 qua tết học được</t>
  </si>
  <si>
    <t>22/1 c2
 13/1 lh+tđv
 11/1 knm2
 30/12 knm1</t>
  </si>
  <si>
    <t>TheLord</t>
  </si>
  <si>
    <t>28/2 mc2 
 21/ tđv
 23/1 lh
 23/1 knm3
 19/1 knm2
 18/1 knm1
 K đạt được cũng có ah nh là tg lai
 Học TA để: học thạc sĩ (cuối năm nay ra trg), học hiểu tài liệu TA, hội thảo nhiều 
 Tgian học: 1-2h/d
 K học đâu</t>
  </si>
  <si>
    <t>Gấm</t>
  </si>
  <si>
    <t>20/1 tđv
 18/1 knm1
 rảnh hơn), ptrien bản thân, du lịch, dạy con
 Tgian học: 1h/d (buổi tối)
 K học dâu</t>
  </si>
  <si>
    <t>Yen Nhi</t>
  </si>
  <si>
    <t>4/3mc2
 26/2 tđv
 22/2 để chị nhắn lại lịch zalo, htai đi ctac
 17/2 đã lh zalo
 13/1 đầu T2 học được
 9/1 knm1
 Học TA để: tgian tới muốn nch với sép (sớm gtiep được với sếp thì tốt), ielts speaking &gt; 6.5
 Tgian học: 1h/d
 Trc có bằng TOEIC, htai k học đâu</t>
  </si>
  <si>
    <t>Nhi Nguyễn</t>
  </si>
  <si>
    <t>nhắn zalo nh k tl
 2/12 mc2
 27/11 lh+tđv</t>
  </si>
  <si>
    <t>NGOC NGUYEN</t>
  </si>
  <si>
    <t>3/2 mc2
 26/1 tđv
 23/1 mtđv
 19/1 đã xếp lịch qua zalo
 19/1 knm
 13/1 tuần sau nữa học được</t>
  </si>
  <si>
    <t>22/1 c2
 16/1 tđv
 13/1 ch biết học được hay k, t2 trả lời</t>
  </si>
  <si>
    <t>Nguyen Thi Loan-0987544288</t>
  </si>
  <si>
    <t>3/2 mc2
 27/1 tđv
 23/1 đã xếp lịch b1
 22/1 check lại zalo rồi nhắn lại sau
 20/1 knm3
 19/1 knm2
 18/1 knm1</t>
  </si>
  <si>
    <t>CHI HANG</t>
  </si>
  <si>
    <t>19/2 c2
 18/1 mc2
 17/1 nhận tt HV bận, hẹn qua tết học
 10/1 tđv
 9/1 lh
 Học TA để: đang học khóa yoga thiền học ctr nước ngoài nên muốn gtiép với mentor (lớp kéo dài 4 năm), tham gia hội thảo nước ngoài 
 Tgian học:: 1h.d
 K học đâu</t>
  </si>
  <si>
    <t>Đàm thị Lan</t>
  </si>
  <si>
    <t>16/11 c2 (chh được up)
 9/11 tđv
 8/11 lh (dang xep lich zalo)
 Học TA để: pvu cvc (cũng cần), du lịch, hội thảo
 Tgian học: 30m/d
 K học đâu</t>
  </si>
  <si>
    <t>Tuấn Minh</t>
  </si>
  <si>
    <t>k up
 17/2 c2
 20/1 tđv
 18/1 đã chốt lịch qua zlao
 17/1 knm1</t>
  </si>
  <si>
    <t>Kevin</t>
  </si>
  <si>
    <t>29/1 c2
 22/1 lh+tđv
 19/1 khách ấn từ chối
 12/1 khách ấn từ chối
 Học TA để công việc trong tgian tới (ch nghĩ đến có sdung đến TA gtiep hay k, nh cần thiết) (1-2 tháng xin việc)
 Tgian học: 1-2h/d
 K học đâu</t>
  </si>
  <si>
    <t>1/3 mc2
 đầu B1
 22/2 tđv
 20/2 lh
 17/2 knm2
 15/2 knm1
 30/1 đã nhắn lại qua zalo
 29/1 htai chị bận, có gì nhắn zalo</t>
  </si>
  <si>
    <t>22/1 c2
 15/1 tđv
 11/1lh</t>
  </si>
  <si>
    <t>Weekend bi friend</t>
  </si>
  <si>
    <t>5/1 c2
 26/12 tđv
 22/12 lh 
 12/12 knm1
 Học TA để: pvu cvc (thường có đoàn nước ngoài nên ccần gtiep -1 tháng 1 lần, đọc sắch
 Tgian học: 30m-1h/d
 trc học IELTS, học cách đây hơn 3 năm</t>
  </si>
  <si>
    <t>Nguyễn Thị Hoàng Giang</t>
  </si>
  <si>
    <t>30/1 c2
 24/1 mc2
 16/1 tđv
 12/1 lh</t>
  </si>
  <si>
    <t>26/1 c2
 20/1 mc2
 13/1 tđv
 12/1 lh</t>
  </si>
  <si>
    <t>trình độ cao
 báo nhắn lại lịch học, nh liên hệ zalo k thấy trả lời
 9/11 lh+tđv</t>
  </si>
  <si>
    <t>Bùi Cảnh Toàn</t>
  </si>
  <si>
    <t>2/2 mc2
 25/1 tđv
 23/1 đã xếp lịch b1 zalo
 18/1 đã liên hệ lại, ch xếp lịch được
 12/1 có xếp lịch qua zalo nh lúc gọi bận
 12/1 knm1
 Học TA để: nch con, ptrien bản thân
 Tgian học:: 1-2h/d
 K học đâu (nếu học 1 mình thì chi phhí đắt, học TT thì k phù hợp lứa ttuổi)</t>
  </si>
  <si>
    <t>3/2 mc2
 25/1 tđv
 19/1 lh
 13/1 knm1
 Học TA để: gtiep đồng nghiệp nnn (cũng gtiep nh k bắt buộc)
 Tgian học: 1h/d
 Trc học 1 khóa gtiep rồi, kéo dài 5th, cũng thấy hiệu quả, lớp 1:1 , 3b/t, 12tr,</t>
  </si>
  <si>
    <t>27/1 c2
 19/1 tđv
 13/1 lh
 K đạt được k ah htai, cps thể ah tg lai
 Học TA để: pvu cvc (k gtiep TA trong cvc-học để gtiep đồng nghiệp-ptrien hơn trong cvc)
 Tgian học: 2h/d
 K học đâu, tự học hết</t>
  </si>
  <si>
    <t>23/1 đã xếp lịch b1 qua zalo
 19/1 knm2
 17/1 knm1</t>
  </si>
  <si>
    <t>THƯ</t>
  </si>
  <si>
    <t>5/2 c2
 19/1 tđv
 18/1 máy bận
 Học TA để: ptrien cvc (sắp tới khoảng tháng 2, 3 - cvc sdung TAGT-30%-còn lại là vban bằng TA), đọc sách TA, tìm hiểu vật liệu bằng TA
 Tgian học: 1-1.5h/d
 K học đâu
 k học khóa học viì thấy k thú vị, thích app The Coach này hơn nên học, chủ động được tgian</t>
  </si>
  <si>
    <t>24/2 mc2
 17/2 tđv
 17/2 đã ll lại qua zalo
 19/1 nhận tt tháng này ch tiện học
 18/1 máy bận
 13/1 knm2
 11/1 knm1
 \K đạt được k ah
 Học TA để: pvu cvc gtiep 1tuần/lần nh chỉ nghe thôi chứ k nói
 Tgian học: 1-2h/d
 K học đâu</t>
  </si>
  <si>
    <t>Nha</t>
  </si>
  <si>
    <t>4/3 mc2
 26/2 tđv
 23/2 lh
 23/2 knm4
 22/2 knm3
 21/2 knm
 19/2 knm
 19/1 tháng sau học đươc
 17/1 có gì xếp lịch qua zalo (đang đợi kban)
 30/12 knm1
 Học TA để: ptroen ban thân, thuyết trình (thỉnh thoảng - 1 tháng 1 lần)
 Tgian học: 15-20m/d
 Năm ngoái học British Council, lúc học có cải thiện phản xạ oke nh ngưng học thì lại đâu vào đấy, học gtiep 1.5h/d, học lớp &lt;15-20ng</t>
  </si>
  <si>
    <t>Việt Dũng</t>
  </si>
  <si>
    <t>24/1 tđv
 18/1 lh
 Học TA để: tìm cvc (làm tiếp viên hàng không) (qua tết) (ra tết timmf ccv cũng muốn lquan TA)
 Tgian học: 2h/d
 Trc học TOEIC Ms. Hoa, thoe hết khóa (kéo dài 3th), 2b/dw, ch hiệu quả lắm</t>
  </si>
  <si>
    <t>Luong</t>
  </si>
  <si>
    <t>gần giữa A2
 1/2 mc2
 25/1 tđv
 24/1 lh
 Tgian học: 30m/d
 học gtiep onl, học 1:1, học được 6-7th, thấy cũng hay, nh ctr là gtiep thường ngày, anh ít sdung nên cũng k nhớ nhiều</t>
  </si>
  <si>
    <t>Matthew</t>
  </si>
  <si>
    <t>ch up giữa A2
 24/2 c2
 có hỏi ctr 1:1
 15/2 lh+tđv
 26/1 qua tết học được
 K đạt được: k ah nh đến cvc, nh có thể ah đến mục tiêu (hg ptrien ở cty mới)
 Học TA để: pvu cvc (k nhiều, 50%-họp 1b/ttuần), kban
 Tgian học: 30m/d
 Trc đây mấy tháng học 1:1 (theo lộ trình CEFR), kéo dài 9th (nh mất 11th học xong do bận), 3b/w, 1h/d, khóa gtiep có nh buổi học nói, gtiep, thấy cũng hiệu quả, cam kết đầu ra B1</t>
  </si>
  <si>
    <t>22/2 c2
 k up
 17/2 mc2
 31/1 tđv
 30/.1 lh</t>
  </si>
  <si>
    <t>Chien tran van</t>
  </si>
  <si>
    <t>29/1 c2
 18/1 lh+tđv
 Học TA để: ptrien cvc (tgian tới), thi toeic (tháng 6 năm nay) (do học liên thông nên cần) (2kn)
 Tgian học: 30m-60m/d
 K học đâu</t>
  </si>
  <si>
    <t>The Anh</t>
  </si>
  <si>
    <t>6/3 đầu tuần sau báo alị học được k
 5/3 knm
 15/2 đầu tháng 3 học được
 24/1 qua tết học được</t>
  </si>
  <si>
    <t>Thông</t>
  </si>
  <si>
    <t>k up
 3.2 mc2
 27/1 lh+tđv
 26/1 knm1
 25/1 khách từ chối</t>
  </si>
  <si>
    <t>Hương Mơ</t>
  </si>
  <si>
    <t>15/2 c2
 30/1 tđv
 30/1 knm1</t>
  </si>
  <si>
    <t>trình độ cao
 30/11 c2
 23/11 mc2 
 16/11 lh+tđv</t>
  </si>
  <si>
    <t>Thuy Duong</t>
  </si>
  <si>
    <t>2/2 mc2
 23/1 tđv
 18/1 lh</t>
  </si>
  <si>
    <t>Karim Lĩnh</t>
  </si>
  <si>
    <t>gần cuối A2, k up
 28/2 mc2
 20/2 tđv
 16/2 lh zalo
 15/2 knm1
 25/1 qua tết học
 Học TA để: học IELTS (học dược sĩ), ptrien bản thân
 Tgian học: 20-30m/d
 K hcọ đâu
 Bận</t>
  </si>
  <si>
    <t>đầu A2
 28/2 mc2
 22/2 tđv
 17/2 đã xếp lịch zalo
 15/2 tắt máy ngang
 2/3 qua tết học được
 26/1 ng dùng là vợ, gọi thì chồng nghe, đợi kban zalo</t>
  </si>
  <si>
    <t>Âu Lệ</t>
  </si>
  <si>
    <t>"Trình độ: giữa A2
 NN: 39t-HCM-htai ở nhà-có con nhỏ-trc làm administrator-sang năm tìm việc mới (con được 10th)
 Mục tiêu: gtiep lh (từ giờ đến cuối năm)
 K đạt được cũng có ah đến việc tìm việc
 Học TA để: tìm cvc lương cao (sang năm)
 Tgian học:1h/d
 K học đâu
 5/3 lh+tđv
 23/1 lh (đầu tháng 3 học được, con nhỏ)</t>
  </si>
  <si>
    <t>giữa A1
 26/2 mc2
 20/2 tđv
 17/2 lh
 15/2 knm1
 30/1 qua tết liên hệ lại xem học được ch, htai ch biết
 26./1 đang bận, gls</t>
  </si>
  <si>
    <t>phương</t>
  </si>
  <si>
    <t>2/3 c3
 24/2 c2
 15/2 lh+tđv
 26/1 qua tết có thể sx học được
 25/1 tối về xem lại lịch rồi nhắn lại sau lịch 
 25/1 gls
 Học TA để: xin việc sau khi ra trg (htia đang thực tập nhân sự -cũng k cần) - tai cũng k bắt buộc lắm về TA
 Tgian học: 1h/d
 K học đâu</t>
  </si>
  <si>
    <t>weiqiang</t>
  </si>
  <si>
    <t>cuối A1
 5/2 mc2
 30/1 tđv
 24/1 lh</t>
  </si>
  <si>
    <t>Phạm Thị Thuỳ Linh</t>
  </si>
  <si>
    <t>"Trình độ: qua giữa A1 (12b)
 NN: c Linh-Gia Lai-banker-vị trí quan hệ khách hàng-MB bank
 Mục tiêu: gtiep lh (6th)
 K đạt được k ah
 Học TA để: ptrien bản tahan, chuẩn bị cho tg lai (hy vọng làm ở cty nước ngoài)
 Tgian học: 30m/d
 K học đâu</t>
  </si>
  <si>
    <t>HLT</t>
  </si>
  <si>
    <t>6/3 lh xếp b3
 31/1 10h 1/2
 Anh Hoài - giáo viên Vật Lý tại trường C3 - Cuối A1
 Hiện tại không sử dụng tiếng anh trong công việc
 Anh đặt mục tiêu có thể giao tiếp tốt để dạy con, và tìm việc lương cao hơn - hiện tại thì chưa cần gấp.
 Trước đây chỉ tự học, không học trung tâm. Khó học vì không biết đúng/ sai, hiệu quả.
 Học the coach vì thấy chủ đề phù hợp</t>
  </si>
  <si>
    <t>Peter</t>
  </si>
  <si>
    <t>k up
 17/2 mc2
 30/1 lh+tđv</t>
  </si>
  <si>
    <t>1/3 c4
 ch up qua giữa A2
 17/2 c2
 30/1 lh+tđv</t>
  </si>
  <si>
    <t>Chu Thuỷ</t>
  </si>
  <si>
    <t>qua đầu A2
 16/2 mc2
 1/2 tđv
 30/1 lh</t>
  </si>
  <si>
    <t>27/12 c2
 18/12 mc2
 11/12 lh+tđv
 Tgian học: 2h/d
 Htai đang học TAGT (tgua được 2 tháng rồi), đến T7 năm sau kết thúc, lớp 8 ng (ctr k giúp chị tiến bộ, khả năng chị noií được là do chị tự học, GV Phi, hai mấy triệu,</t>
  </si>
  <si>
    <t>6/3 lh xếp lịch 2
 1/2 5/2 19h &gt; đổi sang thứ 4, 7/2 lúc 17h
 1/2 đang ăn cơm, chiều gọi lại
 31/1 20h tối gọi lại
 Công Minh - Mike - lap 
 học tiếng anh để có chứng chỉ ielts. go to the canada ASAP. 5.0.
 đã có mục tiêu học: thường dành 2 ngày để viết, tiếp theo luyện tập nói với bạn gái. Học nghe và đọc. \
 đã tham gia học trước đó, gv dạy rất nhiều. tôi có thể tập tiếng anh. 
 I see the coach lueyenj nói tốt. rất thích nó và muốn cải thiện tiếng anh bây giờ</t>
  </si>
  <si>
    <t>Nguyễn Văn Hiếu</t>
  </si>
  <si>
    <t>ch up gần giữa A2
 23/2 c2
 16/2 mc2
 2/2 tđv
 31/1 lh</t>
  </si>
  <si>
    <t>My Sam</t>
  </si>
  <si>
    <t>"Trình độ: gần cuối A1
 NN: a Lập-41t-An Giang-control mamanger-cty thực phẩm (10ys)
 Mục tiêu: gtiep lh (hết năm nay)
 K đạt được k ah
 Học TA để: nch với con, du lịch
 Tgian học: 20m/d
 K học đâu
 6/3 tđv
 5/3 knm
 23/1 tháng 3 học được</t>
  </si>
  <si>
    <t>Trúc</t>
  </si>
  <si>
    <t>"Trình độ: qua giữa A1
 NN: c Trúc-38t-Phú Nhuận HCM-manager (1ys)-bộ phận coctail bar
 Mục tiêu: gtiep lh (k có tgian cụ thể)
 K đạt được 
 Học TA để: gtiep nnn (chỗ chị làm) (sợ k nhớ)
 Tgian học: 30m/d
 Trc học thêm 1 tháng-5tr, học off, ngữ pháp, gtiep , 12ng
 7/3 tđv
 mẹ mổ mắt nên ch tgia được. khoảng 6/3 liên hệ lại
 19/2 lh</t>
  </si>
  <si>
    <t>Vui</t>
  </si>
  <si>
    <t>2/2 c2
 27/1 lh+tđv
 Học TA để: du học ÚC (tháng 7 năm nay), tháng 3 thi PTE (để lấy bằng đi du lịch)
 Tgian học: 1h/d
 Htai học TT, học được từ tháng 7 năm ngoài, 3 tháng nữa kết thúc, thấy hiệu quả phần viết và pam, 3b/t</t>
  </si>
  <si>
    <t>Phùng Khắc Dương 0354632733</t>
  </si>
  <si>
    <t>24/2 c2
 17/2 tđv
 15/2 lh
 30/1 kllđ
 Tgian học: 1h/d
 Trc học thi TOEIC (&gt;600 năm 2022)-, học TT (học từ năm 2019-2020)</t>
  </si>
  <si>
    <t>nhắn zalo nh k trả loừ, đọc xong k tl
 19/12 mc2
 12/12 tđv
 8/12 lh</t>
  </si>
  <si>
    <t>k up
 "Trình độ; gần cuối A2
 NN: c Ngân-31t-Biên Hòa city-làm Viettin bank (8ys) - vị trí qly quan hệ khách hàng
 Mục tiêu: gtiep lh (2-3th)
 K đạt được k ah
 Học TA để: pvu cvc (thỉnh thoảng)
 Tgian học: 15-20m/d
 k học đâu</t>
  </si>
  <si>
    <t>ch up b2
 "Trình độ: cuối A1 (có ptrien ý nh chậm, pam ch tốt)
 NN: c Lan-25t-HN-quê Hưng Yên-nhân viên vp, bộ phận XNK (1ys)
 Mục tiêu: gtiep lh ( 1-hơn 1 năm )
 K đạt được: có thể ah đến kế hoạch 
 Học TA để: thi IELTS (7.0) (chị muốn thi để đổi cvc sang cty khác - cuối năm năy muốn đổi)
 Tgian học: 3h/d 
 Htai k học đâu</t>
  </si>
  <si>
    <t>Nguyễn phượng mai</t>
  </si>
  <si>
    <t>6/3 đã xếp lịch b3
 15/2 hẹn 16/2 9h
 30/1: mới sinh em bé, hẹn qua tết
 30/1 knm1
 Mai - banker BIDV - 32t - làm ở bank được 9 năm - Cuối A1 - Đầu A2
 thỉnh thoảng dùng tiếng anh với đồng nghiệp, công ty có đồng nghiệp nước ngoài
 Trước đây đã học tiếng anh rồi. học ở nativeX, nhưng học 2 tháng trước, sau đó nghỉ luôn. 
 muốn học tiếng anh vì khi quay lại công việc, bận nên không học được, học trong thười gian này, 
 học 1h / ngày
 muốn nói được thoát ý phát âm. 4 tháng nữa. giao tiếp nâng cao.
 học</t>
  </si>
  <si>
    <t>Andree</t>
  </si>
  <si>
    <t>trình độ cao
 11/12 c2
 1/12 tđv
 30/11 lh</t>
  </si>
  <si>
    <t>Nguyễn Thị Lan Hương</t>
  </si>
  <si>
    <t>k up
 20/2 c2
 1/2 tđv
 26/1 lh
 25/1 kllđ</t>
  </si>
  <si>
    <t>6/3 c4
 ch up giữa A2
 22/2 c2
 19/2 mc2
 30/1 tđv
 26/1 lh
 25/1 gls
 Học TA để: sắp tới muốnc huyển việc có thể tiếp nhận những hồ sơ bệnh án bằng TA đọc nhiều), gtiep với con, ptrien bản thân, du lịch
 Tgian học: 30m/d
 K học đâu</t>
  </si>
  <si>
    <t>Luffy kun</t>
  </si>
  <si>
    <t>25/12 c2
 14/12 tđv
 13/12 knm2
 5/12 knm1
 Tgian học:1-2h/d
 K học đâu
 học app vì linh động tgian hơn, nếu học TT có tiếng ồn</t>
  </si>
  <si>
    <t>Mr D</t>
  </si>
  <si>
    <t>ch được up 
 4/12 c2
 27/11 lh+tđv
 25/11 knm2
 25/11 knm1</t>
  </si>
  <si>
    <t>Lê Văn Thoàng</t>
  </si>
  <si>
    <t>2/3 c3
 ch up giữa A2
 24/2 c2
 17/2 lh+tđv
 Học TA để: gtiep KH nnn (thỉnh thoảng, ít), ptrien bản thân, thi IELTS (ch biết bao giờ)
 Tgian học: 1h/d
 K học đâu</t>
  </si>
  <si>
    <t>Snow</t>
  </si>
  <si>
    <t>"Trình độ: cuối A2
 NN: c Thủy-HCM-quê Bình Thuận-moble developer (vị trí qly)-Vintech com-(5ys)
 Mục tiêu: gtiep lh (6th) (B1)
 K đạt được k ah
 Học TA để: gtiep đồng nghiệp., ptrien cvc (làm với tài liệu nh)
 Tgian học:30m/d
 K học đâu
 2/3 c3
 17/2 c2 k up
 31/1 tđv
 26/1 lh</t>
  </si>
  <si>
    <t>Phillip</t>
  </si>
  <si>
    <t>5480k;3
 5/1 c2
 25/12 tđv
 23/12 đã kết nối qua zalo
 22.12 gls đang mệt
 14/12 knm1
 Học TA để: gtiep nnn (lâu lâu mới có), ptrien bản thân
 Tgian học: 3b/tuần, 20'/b
 Htai có lớp gtiep, vào tự nói chuyện thôi</t>
  </si>
  <si>
    <t>Giao</t>
  </si>
  <si>
    <t>qua giữa A2
 26/2 mc2
 19/2 tđv
 17/2 lh</t>
  </si>
  <si>
    <t>Nguyễn Sao Chi</t>
  </si>
  <si>
    <t>ch up
 6/3 mc2
 đầu A2
 28/2 tđv
 17/2 nhận tt cuối t2 học được
 17/2 khách ấn máy bận
 15/2 knm2
 3/2 knm1</t>
  </si>
  <si>
    <t>Paris</t>
  </si>
  <si>
    <t>17/2 nhắn lại lịch qua zalo</t>
  </si>
  <si>
    <t>29/2 c2
 qua giữa A1-gần cuối A1
 22/2 tđv
 17/2 lh
 Học TA để: đồng hành cùng con, du lịch 
 Tgian học: 1h/d
 Htai học ở TT, 10ng/lớp, 2b/tuần, gtiep, kéo dài 6th, học được 4th rồi, TT funny English, k được liuyện nói nh, 2h/b</t>
  </si>
  <si>
    <t>21/2 c2
 3/2 tđv
 3/2 trao đổi qua zalo</t>
  </si>
  <si>
    <t>"Trình độ: qua giữa A1
 NN: a Minh-40t-HN-account manager-
 Mục tiêu: gtiep lh (9th)
 K đạt được k ah
 Học TA để: cvc yc TOEIC 500 (listening+speaking)
 Tgian học:30m/d 
 K học đâu
 2/3 mc2
 27/2 lh=tđv</t>
  </si>
  <si>
    <t>Phạm Thị Hoàn</t>
  </si>
  <si>
    <t>5/3 mtđv 
 1/3 lh
 28/2 khách ấn tắt máy
 27/2 gls</t>
  </si>
  <si>
    <t>8/1 c2
 30/12 mc2
 22/12 lh+tđv
 12/12 knm1
 Tgian học:1h/d
 K học đâu
 học app vì có ng gthieu hay, tự nỗ lực,</t>
  </si>
  <si>
    <t>4/3 c2
 qua giữa A2
 24/2 mc2
 17/2 lh+tđv
 Học TA để: pvu cvc gtiep mn chuẩn bị cho tg lai có thể luân chuyển bộ phận, hiện tại làm nội địa
 Tgian học: 15-30m/d
 K học đâu</t>
  </si>
  <si>
    <t>2/3 mc2
 gần đầu A2
 21/2 tđv
 20/2 lh
 17/2 knm
 15/2 tắt máy ngang
 3/2 khách ấn từ chối</t>
  </si>
  <si>
    <t>David Nguyen</t>
  </si>
  <si>
    <t>"Trình độ: B1
 NN: a Đức (David)-HN-28t-salesperson, có làm trợ lý (7ys) (bán oto)
 Mục tiêu: 
 K đạt được 
 Học TA để: pvu cvc, ptrien bản thân
 Tgian học: 15-30m/d
 đã từng thi ielts từng 6.0, aim 7.0
 7/3 tđv 
 5/3 đã nhắn zalo
 15/2 đầu t3 học được
 1/2 qua tết liên hệ lại</t>
  </si>
  <si>
    <t>Mike</t>
  </si>
  <si>
    <t>6/3 c2
 27/2 tđv
 28/2 lh
 K đạt được k ah
 Học TA để: tìmviệc mới (1-2th tới) , nch với con
 Tgian học: 1h/d
 K học đâu</t>
  </si>
  <si>
    <t>8/3 c2
 1/3 mc2
 giữa A2
 22/2 lh+tđv
 17/2 nhận tt qua tuần liên hệ lại, htai ở quê k học được
 15/2 knm1
 30/1 qua tết học được
 Học TA để: gtiep nnn ở quán pizza của chồng của chị, muốn đi nước ngoài (Canada-vô chừng, ch biết khi nào)
 Tgian học: 1h/d
 K học đâu</t>
  </si>
  <si>
    <t>30/12 nhắn lại qua zalo xếp lại lịch
 13/12 lh
 28/11 knm1</t>
  </si>
  <si>
    <t>Kieu</t>
  </si>
  <si>
    <t>giữa A2 (có ptrien ý nh cần linh hoạt thêm nữa)
 c Kiểu-43t- Bạc Liêu- testing service com (test food.agriculture), htai làm tại cty gd, (&gt;3ys)-vị trí technucal manager
 học ta để apply for master degree in US (đầu t8 đi, cuối t8 nhập học nếu xin được visa), gtiep với KH nước ngoài (1-2 lần/năm)
 có thi ielts 4.5 
 gtiep lh ( sơm nhất có thể, chậm nhất t12 năm nay)
 30m-1h/d (học trên doulingo)
 k học đâu</t>
  </si>
  <si>
    <t>I am Thai</t>
  </si>
  <si>
    <t>24/2 c2
 17/2 lh+tđv</t>
  </si>
  <si>
    <t>"Trình độ: đầu A2
 NN: c Yến-36t-businesswomen-cty về qao (10ys)
 Mục tiêu: gtiep lh (1 năm)
 K đạt được k ah
 Học TA để: nch với bạn, với con
 Tgian học: 30m-1h/d
 Htai học gtiep onl 1:1, mới học được 1 th, 3th/khóa, có hiệu quả, 4b/tuần, 1h/w, gvien phi</t>
  </si>
  <si>
    <t>"Trình độ: cuối A1
 NN: c Nga-26t-Lạng Sơn-businesswoman-kinh doanh tưn do (2ys)
 Mục tiêu: gtiep lh (3th)
 K đạt được k ah
 Học TA để: xin việc mới (trong năm nay)
 Tgian học: 3h/d
 Trc học gtiep, cách đây mấy tháng, chắc do bản thân k phù hợp, học được 2th, học 1:1, ndung ctr thiên về ngữ pháp, muốn nói nhiều nh ch có, 1h/b, nói 15m/b</t>
  </si>
  <si>
    <t>đã kết nối zalo
 7/3 gls
 6/3 knm1
 29/1 hẹn 16h
 27/1 knm1
 26/1 hẹn 27/1 14h
 Phước - product ower, technology company. - Giữa A2
 Mục tiêu: đạt B1 có thể cố gắng B2. Chưa có thời gian, vì học từ từ nên rất thong dong. 
 Công việc không dùng tiếng anh, Hhocj tiếng anh vì muốn cơ hội tốt để tìm việc lương cao hơn.
 và tiếng anh quan trọng, học để nói chuyện khi du lịch.
 Trước đây có học cả onl và off class. thích học app vì có 2 tính năng: 1 là cum từ. 2 là linh hoạt hơn về phần mở rộng câu.</t>
  </si>
  <si>
    <t>W</t>
  </si>
  <si>
    <t>6/1 nhắn có gì báo lại lịch sau nếu học được
 22/12 c2
 12/12 lh+tđv</t>
  </si>
  <si>
    <t>P</t>
  </si>
  <si>
    <t>k up
 28/2 mc2
 26/2 tđv
 21/2 đầu tháng 3 học được
 20/2 knm1</t>
  </si>
  <si>
    <t>Quốc Anh</t>
  </si>
  <si>
    <t>"Trình độ: gần giữa A2
 NN: a Anh-HN-dentist tại làm tại clinic (8ys)-34t-
 Mục tiêu: gtiep lh (k rõ)
 K đạt được 
 Học TA để: gtiep bnhan, đồng nghiệp (10%)
 Tgian học:30m/d
 k học đâu</t>
  </si>
  <si>
    <t>The Winner</t>
  </si>
  <si>
    <t>"Trình độ: qua giữa A2
 NN: a Thắng-48t- Nha Trang-làm cty bảo hiểm (Manulife)-vị trí khu kỹ thuật số (digital zone)
 Mục tiêu: gtiep lh (3th)
 K đạt được k ah
 Học TA để: prtien bản thân
 Tgian học: 30m/d
 K học đâu
 5/3 lh +tđv
 26/2 đang đi công tác, tuần sau liên hệ lại</t>
  </si>
  <si>
    <t>Carine Tran</t>
  </si>
  <si>
    <t>ch up
 27/2 c2
 20/2 tđv
 17/2 lh
 Học TA để: con đi du học nên muốn học (Mỹ) (th8 năm nay sang Mỹ học), pvu cvc (yc gtiep thành thạo bằng TA-nh k quá qtring)
 Tgian học: 30m-1h/d
 K học đâu
 cty bắt học elsa</t>
  </si>
  <si>
    <t>My name is Liên.</t>
  </si>
  <si>
    <t>26/2 lh con học+tđv</t>
  </si>
  <si>
    <t>Lyn</t>
  </si>
  <si>
    <t>"Trình độ: gần giữa A2 (có ptrien ý nh ch tốt)
 NN: c Linh-27t-htai đang mang thai-Hải Phòng- designer-(freelancer) 93ys)
 Mục tiêu: gtiep lh (4-5th tơií thì tốt)
 K đạt được k ah
 Học TA để: muốn làm việc với đối tác nước ngoài bằng TA
 Tgian học: 2h/d
 K học đâu 
 tuần sau đang dự định đi TQ để du học được học bổng</t>
  </si>
  <si>
    <t>16/12 c2
 12/12 lh (đang chốt lịch) +tđv
 Tgian học:30m/d
 Năm ngoái học Bitu gtiep 1:1 GVNN, 30'/buổi,, kéo dài 3th-36 buổi, thực tế hhọc 1/2 khóa (do tgian học k phù hợp), thấy cũng hiệu quả, được lựa chọn topic mình thích, mỗi lần học 1 thầy cô khác nhau, hoàn thành phí 1 lần luôn, 3tr6/khóa
 Học the Coach vì quảng cáo thấy hay</t>
  </si>
  <si>
    <t>Thanh Chau Phan</t>
  </si>
  <si>
    <t>k up
 16/2 mc2
 2/2 tđv
 1/2 lh</t>
  </si>
  <si>
    <t>Lê Thị Mỹ Linh</t>
  </si>
  <si>
    <t>24/2 c2
 19/2 mc2
 5/2 tđv
 3/2 đã xếplịch qua zalo
 1/2 tắt máy ngang</t>
  </si>
  <si>
    <t>jade</t>
  </si>
  <si>
    <t>giữa A2
 26/2 mc2
 19/2 tđv
 15/2 lh
 3/2 knm2
 30/1 knm1
 26/1 kllđ</t>
  </si>
  <si>
    <t>12/1 c2
 5/1 mc2
 27/12 tđv
 26/12 lh
 Tgian học:1h/d 
 Trc học IELTS, nh do bận và lười nên ch hiệu quả, lớp 12ng, học 1 năm rồi, mỗi tuần 2b, htai k học nữa
 học app vì muốn duy trì thói quenn thôi, đỡ quên
 từ chối 1:1 vì có dự định khác cần học</t>
  </si>
  <si>
    <t>23.12 mc2
 16/12 tđv
 11/12 đợi kban zalo</t>
  </si>
  <si>
    <t>9/1 c2
 3/1 mc2
 25/12 tđv
 19/12 lh
 Tgian học: 30
 K học đâu 3-4 năm rồi
 học app vì thấy hay</t>
  </si>
  <si>
    <t>6/3 xếp lịch b4
 23/1 16h18: Hẹn 17h30 bắt đầu học
 Dương Bá Sang - 19t - Đại học công nghệ Sài Gòn
 Trình độ: Đầu A1
 Học tiếng anh để tìm công việc tốt (liên quan đến ngành công nghệ thông tin) - Mục tiêu 1 năm tới phải có thể giao tiếp được linh hoạt. Nếu không đạt được thì ảnh hưởng rất nhiều đến kế hoạch của bạn
 Có thể học được 90p/ buổi học.
 Chưa học tiếng anh ở đâu, chỉ học ở trường, không học ở đâu cả. Vì học ở trung tâm quá mắc, còn học app thấy app tuyệt vời. Cải thiện nhất là phần phản xạ
 Hẹn 10h sáng thứ 3 tuần sau trao đổi buổi 2</t>
  </si>
  <si>
    <t>Đinh Thị Hạnh</t>
  </si>
  <si>
    <t>"Trình độ: giữa A2 
 NN: c Hạnh-45t-Bắc Ninh-custom officer-import &amp; export
 Mục tiêu: gtiep lh (sớm thì tốt)
 K đạt được k ah
 Học TA để: cvc liên quan doanh nghiệp nước ngoài, muốn tập trung vào mảng XNK
 Tgian học: 30m/d
  K học đâu</t>
  </si>
  <si>
    <t>8/3 c2
 1/3 mc2
 qua giữa A1
 21/2 tđv
 19/2 lh</t>
  </si>
  <si>
    <t>Selena</t>
  </si>
  <si>
    <t>7/3 c4
 23/2 c2
 k up
 2/2 mc2
 26/1 lh=tđv
 Học TA để: ptrien bản thân
 Tgian học: 1h-1.5h/d
 Trc học 1:1 rồi</t>
  </si>
  <si>
    <t>Lio</t>
  </si>
  <si>
    <t>6/3 lh+xếp lịch b4 
 30/1 lh hẹn 3h chiều 31/1 bắt đầu học
 Lộc - sv năm 4 - FPT - Đầu - Giữa A2
 Hiện tại là dancer của nhóm tại trường học, không sử dụng tiếng anh. Học tiếng anh để đỗ vào công ty nước ngoài sắp tới. Bên cạnh đó muốn học để cải thiện từ vựng của bản thân.
 Mục tiêu: Đạt 600-800 toeic để ra trường. Mục tiêu càng sớm càng tốt, cụ thể là 6 tháng tới
 Hiện tại không dùng tiếng anh nên ít cơ hội luyện nói, từ vựng cần phải nghĩ.
 Trước đây đã học ielts nhưng chưa thi. Bên cạnh đó, sắp tới sẽ học 1 khóa luyện nói và thuyết trình của bạn cùng lớp để tăng khả năng nói hơn.</t>
  </si>
  <si>
    <t>"Trình độ: gần cuối A2
 NN: c Thủy-42t-deputy management-Bank-
 Mục tiêu: gtiep lh hơn 
 K đạt được 
 Học TA để: nch với con, du lịch
 Tgian học:: bận lắm, 1h/d
 K học đâu</t>
  </si>
  <si>
    <t>Bùi Thị Thu Thảo</t>
  </si>
  <si>
    <t>khoa</t>
  </si>
  <si>
    <t>k up
 15/2 mc2
 1/2 tđv
 27/1 lh</t>
  </si>
  <si>
    <t>k up
 7/3 c2
 "Trình độ: cuối A2-đầu B1
 6/2 mc2
 27/2 lh+tđv</t>
  </si>
  <si>
    <t>ken</t>
  </si>
  <si>
    <t>cuối tháng 4 học được lại
 "Trình độ: giữa A1
 NN: a Linh-HN-29t-có cty thiết kế (mở được 1 năm) (qly 10ng)
 Mục tiêu: gtiep lh (6th)
 K đạt được k ah (nh muốn đạt được)
 Học TA để: viết tốt hơn, du lịch, cvc k gtiep
 Tgian học: 1h/d 
 K học đâu
 6/3 tđv
 28/2 lh
 26/2 knm1</t>
  </si>
  <si>
    <t>1/3 nhận tt bận, có gì nhắn lại sau xem có học tiếp k
 1/3 mc2
 gần cuối A2
 20/2 lh=tđv
 17/2 knm2
 15/2 knm1
 31/1 ch qđinh được có học hay k</t>
  </si>
  <si>
    <t>Mau</t>
  </si>
  <si>
    <t>chh up
 "Trình độ: gần đầu A2
 NN: a Mau-28t-HCM-ksu-cty xây dựng
 Mục tiêu:: gtiep lh (2-3th)
 K đạt được: k ah
 Học TA để; lg cao, cty định hướng global (dang dự định thôi nên muốn nvien học)
 Tgian học: 20m/d
 K học đâu</t>
  </si>
  <si>
    <t>Nguyễn Đức Hoàng</t>
  </si>
  <si>
    <t>6/3 lh xếp lịch b2
 20/2 hẹn 18h 21/2
 17/2 hẹn 17h30 gọi lại
 Hoang - 32t - designer 
 thường dùng tiếng anh: customers and friends. sometimes use for document, emails.
 Hiện tại có tiệm xăm, nhân sự có thể nói tiếng anh. có khách hàng quý, không thể trò chuyện 
 phấn đấu lên mức 2. Mức 2. hiện tại bắt đầu tháng vừa rồi, mỗi ngày khoảng 1 tiếng vào app the coach. vào học, công việc bận, 
 Thực ra tiếp xúc với App, đưa ra ngoại cảnh tương tác với NPC. sửa lại câu nói của mình, nhìn được cái sai. 
 draw, sing and play bas, play.
 trước đây dùng duolingo, trước đây có học qua loa với người bạn nước ngoài.</t>
  </si>
  <si>
    <t>Nguyễn</t>
  </si>
  <si>
    <t>"Trình độ: gần cuối A1
 NN: a Công-HN-46t-director-FMC Com (sx kim loại)
 Mục tiêu: gtiep lh (sớm thì tốt nh ch biết bao lâu)
 K đạt được k ah
 Học TA để: gtiep KH nước ngoài (thỉnh thoảng) (cũng có phiên dịch)
 Tgian học: 30m-1h/d
 Htai học TA onl, đh Việt Trì, 1:1, học hết khóa rồi, ctr gtiep, cũng có hiệu quả, 5b/t, 1h/b</t>
  </si>
  <si>
    <t>Thoa</t>
  </si>
  <si>
    <t>1/3 c2
 đầu A2
 21/2 tđv
 17/2 lh
 Học TA để: đổi cvc (có sdung TA trong cvc) (ch biết bao giờ, khi nào thấy khả năng TA oke thì đổi), dạy con
 Tgian học: 1h-1.5h/d
 Trc học khóa pam, có đến câu lạc bộ, chủ yếu tự sửa, từ năm 2018, có mua khóa onl mất 4tr nh ch học hết, pam, vidoe có sắn, k có gvien,,k thấy hiệu quả</t>
  </si>
  <si>
    <t>Nguyễn Thái Học</t>
  </si>
  <si>
    <t>16/2 c2 ch up
 2/2 tđv
 1/2 lh</t>
  </si>
  <si>
    <t>"Trình độ: giữa A1
 NN: c Diễm Huy-42t-Quang Ngai-engineer (15ys)
 Mục tiêu: gtiep lh (cư shọc thôi ch biết bao giờ)
 K đạt được 
 Học TA để: du lịch, nch con, dự định cho con đi du học có thể sang thăm 
 Tgian học: 30m/d
 K học đâu</t>
  </si>
  <si>
    <t>Toby</t>
  </si>
  <si>
    <t>"Trình độ: qua giữa A2-gần cuối A2
 NN: a Tâm-35t-Gia Lai-làm ở Bank-vị trí manager - (qly nhân viên, tìm kiếm KH 
 Mục tiêu: gtiep lh (1-2 năm)
 K đạt được
 Học TA để: ptrien bản thân để có thể có nh cơ hội hơn trong cvc (htai cvc k dùng TA), du lịch , htai đang học đh mở- ngôn ngữ Anh nữa
 Tgian học: 30-45m/d</t>
  </si>
  <si>
    <t>Hoàng Xuân Huy</t>
  </si>
  <si>
    <t>đầu A2
 26/2 mc2
 17/2 lh+tđv
 15/2 knm1
 31/1 qua tết học</t>
  </si>
  <si>
    <t>An Nhien</t>
  </si>
  <si>
    <t>gần cuối A2
 8/3 c2
 21/2 tđv
 20/2 lh
 17/2 knm1</t>
  </si>
  <si>
    <t>21/2 c2
 15/2 lh+tđv
 3/2 knm2
 1/2 knm1</t>
  </si>
  <si>
    <t>20/2 c2
 15/2 tđv
 1/2 lh
 Học TA để: cho việc học (trg yc đầu ra B5), cvc sau này (2-3 năm sau ra trg)
 Tgian học: 1-2h/d
 Học ở trg thôi</t>
  </si>
  <si>
    <t>Dung Nguyen</t>
  </si>
  <si>
    <t>4/1 mc2
 26/12 tđv
 18/12 đầu tuần sau mới bắt đầu được (kết nối qua zalo)
 Tgian học: 30m-1h/d
 có team 3-6ng cũng có ng dạy gtiep nch bình thường, mới bắt đầu 1 tuần, 1h/tuần, k mất phí
 học app vì bận đi làm về trễ, học theo kiểu TT thấy nnhàm chán</t>
  </si>
  <si>
    <t>Duc</t>
  </si>
  <si>
    <t>k up
 16/2 c2
 5/2 tđv
 3/2 lh lại nh ch xếp được lịch
 1/2 kllđ</t>
  </si>
  <si>
    <t>Macca</t>
  </si>
  <si>
    <t>12/12 c2
 6/12 lh+tđv</t>
  </si>
  <si>
    <t>"Trình độ: qua đầu A2 chút (có ptrien ý nh hơi lâu)
 NN: c Mai Anh-33t-Nam Định-freelancer-
 Mục tiêu: gtiep lh (2-3th)
 K đạt được k ah
 Học TA để: cvc sdung TA gtiep nh hơn trong tgian tới (htai chưa sdung TA gtiep), ptrien bản thân
 Tgian học: 1-2h/d 
 Mới đi học thêm, sau đó nghỉ tết ch học tiếp, khóa học gtiep, học gia sư 1:1, đã học được 2.5th, 1h/b, 
 muốn cải thiện pam, học từ vựng sao cho nhớ, nếu học với The Coach oke thì đki the Coach</t>
  </si>
  <si>
    <t>Nhun</t>
  </si>
  <si>
    <t>"Trình độ tiền đầu A2
 NN: e Nhung-23t-Vĩnh Phúc-htai đại học Tài nguyên Môi trường-chuyên ngành QTKD
 Mục tiêu: gtiep lh (4th)
 K đạt được k ah
 Học TA để: pvu cvc say khi ra trường (tháng 8 năm sau ), du lịch, trg yc 450 toeic (2kn)
 Tgian học: 2h/d
 Cách đây 1-2 năm học onl 1:1 Langmaster, khóa gtiep 6th, 2h/b, 3b/t, có hiệu quả với listening</t>
  </si>
  <si>
    <t>Lê Thị Hảo</t>
  </si>
  <si>
    <t>"Trình độ:gần cuối A1
 NN: c Hảo-ktoan-30t-HCM-tech com (2ys)
 Mục tiêu: gtiep lh 
 K đạt được 
 Học TA để: học lên cao để pvu cvc (cvc chủ yếu chat), kban 
 Tgian học: 15-30m/d
 K học đâu
 2/3 mc2
 gần cuối A1
 24/2 tđv
 19/2 lh</t>
  </si>
  <si>
    <t>Duyet</t>
  </si>
  <si>
    <t>giữa A1
 15/2 mc2
 31/ 1 lh+tđv</t>
  </si>
  <si>
    <t>Hà Thị Thùy Giang</t>
  </si>
  <si>
    <t>"Trình độ: qua giữa A2-gần cuối A2
 NN: c Giang-36t-Nam Định-làm việc onl tại nhà-nhà tư vấn giáo dục cho nhóm TA trẻ em (1ys)
 Mục tiêu: gtiep lh ( 2 năm tới IELT 6.5)
 K đạt được k ah
 Học TA để: đỡ buồn, pvu cvc (tư vấn TA)
 Tgian học: 30m/d
 K học đâu</t>
  </si>
  <si>
    <t>Hồng Nhung</t>
  </si>
  <si>
    <t>"Trình độ: qua giữa A1
 NN: c Nhung-40t-HN-nurse (bệnh viện Bạch Mai) (15ys)
 Mục tiêu gtiep lh ( k có tgian cụ thể)
 K đạt được 
 Học TA để: dạy con, ptrien bản thân 
 Tgian học: 30m/d
 K học đâu
 7/3 tđv
 1/3 lh
 28/2 gls</t>
  </si>
  <si>
    <t>Đỗ vinh</t>
  </si>
  <si>
    <t>27/2 tđv (ch test xong thì có việc)
 22/2 lh
 20/2knm1</t>
  </si>
  <si>
    <t>"Trình độ: đầu B1
 NN: c Dung-47t-nội trợ -trước làm bảo hiểm (3ys)
 Mục tiêu: pxa nhanh hơn
 K đạt được 
 Học TA để: con trai sang ÚC học - muốn sang thăm/chơi
 Tgian học: 1h/d
 K học đâu
 5/3 lh+tđv</t>
  </si>
  <si>
    <t>annie</t>
  </si>
  <si>
    <t>4/4 gọi lại ch biết học được hôm nào, có gì nhắn lại sau
 "Trình độ: đầu A2
 NN: c Thủy-33t-QN-làm tại cty gia đình - vị trí ktoan
 Mục tiêu: gtiep lh ( 3-6th)
 K đạt được: k ah
 Học TA để: viết email, làm chứng từ TA, muốn học ptrien bản thân
 Tgian học: 30m/d
 K học đâu</t>
  </si>
  <si>
    <t>Nguyễn An</t>
  </si>
  <si>
    <t>15/1 mc2
 10/1 tđv
 27/12 lhlại k nghe máy
 26/12 lh lại xếp lịch b1 k nghe máy, nhắnn k tl
 25/12 lh
 23/12 knm3
 22/12 knm2
 11/12 knm1
 Học TA để: đi pvan đi nước ngoài (khi nào thấy oke thì đki đi) (pvan 2 lần rớt), đi Mỹ (có chị chồng ở bên đó)
 Tgian học: 1-2h/d
 Tự học (htai), trc học IELTS (khó quá bỏ), cách đây 6 năm)
 học app vì tiện lơi, đi học TT hải di chuyển k có tgian</t>
  </si>
  <si>
    <t>Hiền</t>
  </si>
  <si>
    <t>28/12 c2
 22/12 lh+tđv</t>
  </si>
  <si>
    <t>Thanh Thuy</t>
  </si>
  <si>
    <t>"Trình độ: cuối A1-gần đầu A2
 NN: c Thúy-31t-Tiền Giang-banker - BIDV (9ys)
 Mục tiêu: gtiep lh (6th-1 năm)
 K đạt được k ah
 Học TA để: du lịch, ptrien bản thân
 Tgian học: 30m-1h/d
 K học đâu</t>
  </si>
  <si>
    <t>Kate</t>
  </si>
  <si>
    <t>Kiry</t>
  </si>
  <si>
    <t>"Trình độ: đầu A2
 NN: e Giang-24t-HN-svien năm 6) đh Y HN chuẩn bị ra trường-chuyên ngành sức khỏe dự phòng
 Mục tiêu: gtiep l 3-4th)
 K đạt được k ah
 Học TA để: xin việc dễ hơn, thi IELTS (6.5) , nếu có cơ hội đi du học (dự định thôi ch chắc chắn)
 Tgian học: 1h/d
 năm ngoái học anh Tùng, học ctr IELTS, kéo dài 3-4th, 2-3b/w, được luyện nói nhiều, 30m/b, 
 6/3 tđv
 5/3 lh</t>
  </si>
  <si>
    <t>Ms. Thu</t>
  </si>
  <si>
    <t>12/1 mc2
 15/12 mc2
 6/12 tđv
 5/12 lhTgian học:1h/d (5 ngày/tuần)
 Htai k học đâu, năm ngoái học 1:4, 1:1 (do bận quá nên học 2 khóa r ngưng), học 4 kĩ năng, 1 level học 3 tháng (6-7tr/level)</t>
  </si>
  <si>
    <t>"Trình độ: gần đầu A2
 28/2 lh+tđv
 Học TA để: nch với con,. ptrien bản thân
 Tgian học: 30m-1h/d
 K học đâu</t>
  </si>
  <si>
    <t>"Trình độ: cuối A1 (k nhớ được, pxa chậm, nói bồi)
 NN: e Minh-22t-HN-svien năm cuối-trg FPT-chuyên ngành kdoanh qtế
 Mục tiêu gtiep lh (1th) (được nghỉ đúng 1 tháng thôi, tháng sau quay lại học ở trg)
 K đạt được k ah
 Học TA để: cvc tốt, nch với bạn ng Pháp
 Tgian học: 3-4h/d
 K học đâu</t>
  </si>
  <si>
    <t>LisA</t>
  </si>
  <si>
    <t>"Trình độ giữa A2
 NN: c Liên-23t-Bình Dương-dạy Toán ở TT
 Mục tiêu: gtiep lh (cứ học thôi)
 K đạt được
 Học TA để: dạy TA ở TT TA (dự định thôi cũng k chắc chắn), ptrien bản thân
 Tgian học: 15-20m/d
 học onl, mua khóa học nh k có mentor</t>
  </si>
  <si>
    <t>My</t>
  </si>
  <si>
    <t>19/1 c2
 11/1 mc2
 4/1 tđv
 3/1 knm1
 26/12 hẹn 4/1 bắt đầu học</t>
  </si>
  <si>
    <t>tháng 4 mới học lại được
 "Trình độ: giữa A2
 NN: a Phong-22t service adviser-(1ys)-autômtic com-HCM
 Mục tiêu: gtiep lh ( 1 năm )
 K đạt được k ah
 Học TA để: du lịch, kban, thỉnh thoảng trao đổi KH 2-3 lần
 Tgian học: 1h/d
 Htai học ở TT giao tiếp , lớp đông ng, 3-4th, kéo dài 6th,
 7/3 tđv
 5/3 lh</t>
  </si>
  <si>
    <t>15/1 mc2
 9/1 tđv
 3/1 đang họp gls
 11/12 t1 học được</t>
  </si>
  <si>
    <t>"Trình độ: đầu A2
 NN: a khánh - 27t- solider-military-phó chủ nhiệm của hậu cần nữ đoàn kĩ thâutj-(13ys)-htai ở Vĩnh Phúc-quê Nghệ An
 Mục tiêu: gtiep lh ( k biết bao giờ)
 K đạt được
 Học TA để: thỉnh thoảng có đoàn nước ngoài đến thăm cũng muón nch TA với họ nh bắt buộc , ptrien bản thân gtiep hàng ngày thôi, thích nữa 
 Tgian học: 30m-1h/d
 K học đâu</t>
  </si>
  <si>
    <t>"Trình độ: đầu B1
 NN: c Huyền-HN-53t-project manager
 Mục tiêu: gtiep lh hơn 
 K đạt được 
 Học TA để: pvu cvc 
 Tgian học: 30m/d
 K học đâu</t>
  </si>
  <si>
    <t>3/4 20/4 học được, cps gì học viên tự phản hồi qua zalo
 20/3 tháng 4 học được, thánngnày bận
 18/3 đã nhắn lại
 6/3 nhắn k phản hồi
 1/3 lh</t>
  </si>
  <si>
    <t>Trí</t>
  </si>
  <si>
    <t>13/1mc2
 6/1 tđv
 6/1 tắt máy ngang</t>
  </si>
  <si>
    <t>ch up xong, mới bắt đầu gt ndung ctr
 "Trình độ: đầu A2
 NN: a Vương-33t-HCM-làm IT-ở FPT (3ys)
 Mục tiêu: gtiep lh (6th-1y)
 K đạt được cũng có ah
 Học TA để: pvu cvc (lâu lâu có họp với nnn-sắp tới 3-4 có cuộc họp nnn), ptrien bản thân
 Tgian học: 10m/d-thời gian này cố gắng thì 30m/d
 K học đâu</t>
  </si>
  <si>
    <t>Phúc Phạm</t>
  </si>
  <si>
    <t>"Trình độ: cuối A2
 NN: a Phúc-HCM-dev-cty Nhật
 Mục tiêu: gtiep lh 
 K đạt được 
 Học TA để: ptrien bản thân
 Tgian học: 30m/d
 K học</t>
  </si>
  <si>
    <t>Thu thủy</t>
  </si>
  <si>
    <t>"Trình độ: cuối A1
 NN: c Jula-HCM-24t-làm cskh- (2ys)-cty về ô to
 Mục tiêu gtiep lh (6th)
 K đạt được k ah
 Học TA để: du lịch, thi toeic (4 kĩ năng) ( 1 năm nữa) (muốn thì thi)
 Tgian học: 2h/d
 Trc học TT, kéo dài 6th học cban, theo kết 6th, 2b/w, 45p/b, thiên ngữ pháp, 30ng/lớp
 htai cũng học gtiep , 2b/w, lớp học 1:4 , kép dài 6th, học được 3th
 5/3 tđv
 28/2 lh</t>
  </si>
  <si>
    <t>Henry Hoàng</t>
  </si>
  <si>
    <t>"Trình độ: qua giữa A2-gần cuối A2
 NN: a Hưng-38t-IT Com (2ys)-dev
 Mục tiêu: gtiep (3-5th)
 K đạt được: k ah
 Học TA để: đang tìm cvc mới (đang nộp CV), cv htai k sdung TAGT, kban
 Tgian học: 30m-1h/d
 mấy năm trước học TT 
 6/3 lh+tđv</t>
  </si>
  <si>
    <t>Tú Phương</t>
  </si>
  <si>
    <t>"Trình độ: qua đầu A2 chút
 NN: c Tú Phương-38t-nvvp-bộ phận sale 
 Mục tiêuch có mục tiêu cụ thể
 K đạt được 
 Học TA để: ptrien bản thânm, du lịch 
 Tgian học: 15-30m/d
 K học đâu
 Học trên app trước để nhớ ndung lại, sau đó đki học thêm sau
 8/3lh+tđv
 7/3 knm1</t>
  </si>
  <si>
    <t>3/1 mc2
 25/12 tđv
 22/12 lh
 Tgian học:2h.d
 Htai học thêm TOEIC học lớp 20ng, kéo dài 4th, mới học hơn tháng, thấy hiệu quả, đầu ra 600+
 học 2kn</t>
  </si>
  <si>
    <t>3/4 đã kết nối zalo, vợ học
 3.4 gls
 11/3 tháng 4 lh lại xem học được chưa</t>
  </si>
  <si>
    <t>18/12 c2 hỏi lại tháng sua đóng học phí được khi nào
 12/12 lh+tđv
 Tgian học: 4h/d
 K học đâu, có học vài app nhh k ai hỗ trợ, nên bị nản
 Học app vì k tiện đi lại, mất tgian đi lại</t>
  </si>
  <si>
    <t>Tiến</t>
  </si>
  <si>
    <t>"Trình độ: qua giữa A2-gần cuối A2
 NN: e Tiến-20t-Gia Lai-svien năm 3- chuyên ngành kĩ sư công nghệ
 Mục tiêu: ggtiep lh (6th) 
 K đạt được k ah
 Học TA để: cvc tốt sau khi ra trường
 Tgian học: 1h/d
 học cách đây hơn 6th, ctr gtiep, 10ng/lớp, 1h/d,</t>
  </si>
  <si>
    <t>"Trình độ cuối A2
 NN: c Vy-26t-HCM-vị trí senior-(consultant financie)-ERNST Young com(4ys)
 Mục tiêu gtiep lh (ch biết bao giờ)
 K đạt được 
 Học TA để: ptrien bản thân
 Tgian học: 30m/d
 Học TT ILA, 4 năm trước, 10ng/lớp, 3th, hiệu quả,, gvnn</t>
  </si>
  <si>
    <t>"Trình độ: đầu A2
 NN: e Loan-22t-svien đại học Bà Rịa-Vũng Tàu-chuyên ngành du lịch (3ys)
 Mục tiêu: gtiep lh (1 năm) 
 K đạt được cvc có thể khó khăn hơn
 Học TA để: tìm cvc tốt (tháng 6, 7 năm nay ra truòng)
 Tgian học: 2h/d
 K học đâu
 5/3 tđv
 1/3 lh</t>
  </si>
  <si>
    <t>Thu Trang</t>
  </si>
  <si>
    <t>"Trình độ: gần cuối A1
 NN: c Trang-Đà Năng-vị trí ptrien thị trường-Cty dược quốc tế (10ys)
 Mục tiêu: gtiep lh (3th)
 K đạt được k ah
 Học TA để: pvu cvc (ptrien vị trí), ptrien bản thân 
 Tgian học: 30m-1h/d
 K học đâu
 7/3 tđv
 6/3 lh</t>
  </si>
  <si>
    <t>C.Linh</t>
  </si>
  <si>
    <t>26/12 c2
 19/12 tđv
 18/12 lh
 Học TA để: kban, cơ hội trong cvc (tìm việc onl trên mạng-qua tết âm--80% muốn)
 Tgian học:: 1-1.5h/d
 Trc mua hack não, htai đang hhoj luôn
 k học đâu
 có tham khảo NativeX,, học app The Coach vì lh tgian</t>
  </si>
  <si>
    <t>Mr.Them</t>
  </si>
  <si>
    <t>"Trình độ: tiền đầu A2 
 NN: c Thêm--HCM-King coffee com (3ys)-vị trí project manager
 Mục tiêu: gtiep lh (6th)
 K đạt được k ah
 Học TA để: du lịch, ptrien bản thân (có thể phục vụ cho tg lai liên quan đến cvc)
 Tgian học: 1h/d
 K học đâu</t>
  </si>
  <si>
    <t>Fella</t>
  </si>
  <si>
    <t>DINHLEE</t>
  </si>
  <si>
    <t>"Trình độ: đầu A2
 NN: a Định-31t-Nam Định-làm ở HN-làm việc tự do (6m)-kinh doanh tự do
 Mục tiêu: gtiep lh ( cứ học thôi)
 K đạt được 
 Học TA để: du lịch, ptrien bản thân
 Tgian học: 30m-1h/d 
 K học đâu
 1/3 lh+tđv</t>
  </si>
  <si>
    <t>Rickie</t>
  </si>
  <si>
    <t>hhôm nào học được chủ động nhắn lại
 "Trình độ: cuối A1 (pam ch tốt, pxa ch tốt, nói bồi)
 NN: a Hậu-1984-Director hotel building (32 Lõ Gĩu)- Bắc Ninh-nh làm việc HN (Hoàn Kiếm) (10ys)
 Mục tiêu: gtiep lh (6th)
 K đạt được: k ah
 Học TA để: nch với bạn, du lịch
 Tgian học: 30m/d
 K học đâu</t>
  </si>
  <si>
    <t>1/3 c6
 28/12 c2
 19/12 mc2
 12/12 lh+tđv
 Tgian học: tối thiểu 1h/d
 tgia cũng nh ctrinh học rồi: năm ngoái học ở TT học giao tiếp rồi dịch nghỉ học trong 6 hay 9 tháng k nhớ rõ (6ng/lớp), cô Hằng. ví dụ gtiep đơn thuần thì oke, chuyên sâu hơn thfi khó ch theo kịp
 thích shopping, 2 lần/tuần. thích đi du lịch: đã từng đi rất nhiều nước</t>
  </si>
  <si>
    <t>Thanh Nguy</t>
  </si>
  <si>
    <t>tháng 4 mới học lại được do bận
 "Trình độ: gần cuối A1
 NN:: c Thanh- 33t-Bà Rịa-Vũng Tàu-admin staff - cty logistics (6m)
 Mục tiêu: gtiep cban (3th)
 K đạt được k ah
 Học TA để: ptrien bản thân, thỉnh thoảng gặp nnn thì cũng muốn gtiep
 Tgian học: 30m-1h/d
 K học đâu
 5/3 lh+tđv</t>
  </si>
  <si>
    <t>I am Vũ</t>
  </si>
  <si>
    <t>"Trình độ: giữa A2
 NN: a Vũ-40t-teacher-high school (dạy IT) (11ys)-HCM-
 Mục tiêu: gtiep lh (ch có mục tiêu cụ thể)
 K đạt được 
 Học TA để: sống ở ÚC (tháng 7 năm nay)
 Tgian học: 1.5h/d
 K học đâu</t>
  </si>
  <si>
    <t>Trang tuyết Như</t>
  </si>
  <si>
    <t>Ngọc trúc</t>
  </si>
  <si>
    <t>ch up 
 "Trình độ gần giữa A2
 NN: c Trúc-33t-làm cty sx sữa-làm ng hỗ trợ team sales
 Mục tiêu: gtiep lh (1 năm)
 K đạt được k ah
 Học TA để: thăng chức (1 năm nữa)
 Tgian học: 15m.d
 K học đâu
 K có tgian nên muốn học app</t>
  </si>
  <si>
    <t>Pham Quynh Anh</t>
  </si>
  <si>
    <t>"Trình độ: cuối A1-gần đầu A2
 NN: 21t-Tây Ninh - svien năm nhất trường đại học Trà Vinh -chuyên ngành IT-
 Mục tiêu: gtiep lh (cư shọc thôi)
 K đạt được 
 Học TA để: pvu cho chuyên ngành htai để sau khi ra trường , kban nnn
 Tgian học: 30-45m/d
 Gần đây mới đki học thiên về ngữ pháp, học được 4b, 2-3b/tuần, 8ng/lớp, 1.5h/b, học ở TT, học onl , thấy ctr cũng hiểu được kha khá
 5/3 lh+tđv</t>
  </si>
  <si>
    <t>Phuong Anh</t>
  </si>
  <si>
    <t>8/1 c2
 3/1 tđv
 30/12 thứ 4 tuần sau gọi lại xếp lịch</t>
  </si>
  <si>
    <t>Diệp Thái Duy</t>
  </si>
  <si>
    <t>3/4 2 tuần nữa học được, đã kết nối zalo
 1/4 knm1
 7/3 tháng 4 liên hệ lại xem tiện học ch</t>
  </si>
  <si>
    <t>"Trình độ: giữa A2
 NN: c Phương-36t-luật sư-HN-có cty Luật riêng (10ys)
 Mục tiêu: gtiep lh (6th-1 năm)
 K đạt được k ah
 Học TA để: ptrien cvc (tư vấn nnn, nh nvien tốt TA nên hay phụ thuộc, làm email nhiều hơn)
 Tgian học: 30m-1h/d
 học toeic , nh k kiên trì , kéo dài 6th, nh học 2th, 6-7ng/lớp, nh bài tập, học off
 7/3 tđv
 6/3 lh</t>
  </si>
  <si>
    <t>Hota</t>
  </si>
  <si>
    <t>5/3 c2 k up
 7/2 mc2
 17/2 tđv
 17/2 đã nhắn qua zalo
 25/12 nhận tt HV đi du lịch, qua tết tây lh lại
 25/12 khách ấn máy bận
 22/12 kllđ</t>
  </si>
  <si>
    <t>20/1 c2
 13/1 mc2
 4/1 tđv
 30/12 knm1
 Học TA để: ptrien bản thân, nh cơ hội hơn trong tg lai
 Tgian học: 1-2h/d
 K học đâu, 2 năm trc có học IELTS</t>
  </si>
  <si>
    <t>Anna niVan</t>
  </si>
  <si>
    <t>"Trình độ: gần cuối A2
 NN: c Tuyết-HCM-56t-architect (làm cho cty của anh trai)-vị trí quản lý
 Mục tiêu: gtiep lh
 K đạt được 
 Học TA để: ptrien bản thân, đi đâu có thể dùng, xem ctr TA
 Tgian học: 3-4ngày/tuần 15m/d
 K học đâu
 bận lắm
 7/3 mc2
 29/2 lh+tđv</t>
  </si>
  <si>
    <t>Nguyen Nhat Anh</t>
  </si>
  <si>
    <t>7/3 c3
 24/2 c2
 k up
 5/2 mc2
 29/1 tđv
 26/1 lh
 25/1 knm2
 25/1 knm1</t>
  </si>
  <si>
    <t>Nguyễn Lâm Thu Hiền</t>
  </si>
  <si>
    <t>"Trình độ: giữa A2
 NN: c Hiền-28t-HCM-sales executive-cty bảo hiểm y tế (medical insurance) (1ys)
 Mục tiêu: gtiep lh (1 năm tới)
 K đạt được k ah
 Học TA để: ptrien bản thân, tg lai có thể muốn làm remote trao đổi TA
 Tgian học: 1h/d
 Hơn 1 năm trc học gtiep với GVNN, cấp app, học sau 1 tuần có 1:1 với GVNN, pass thì học tiếp level, Wall street English</t>
  </si>
  <si>
    <t>Hoang</t>
  </si>
  <si>
    <t>8/1 c2
 30/12 tđv
 14/12 lh</t>
  </si>
  <si>
    <t>"Trình độ: đầu A1
 NN: c Lan-26t-Bình Phước-bán hàng siêu thị nhà sách
 Mục tiêu: gtiep lh (3th)
 K đạt được: k ah
 Học TA để: muốn dạy TA kèm cấp 1 trong tương lai ( nếu sau 1 năm oke)
 Tgian học: 10m/d
 K học đâu:
 học tiếng Hoa được 1 tgian rồi</t>
  </si>
  <si>
    <t>Mii</t>
  </si>
  <si>
    <t>"Trình độ: qua giữa A1 (pxa lâu, pam khá tốt
 NN: c My-19t-Quảng Nam-htai làm nhânn viên phục vụ nhà hàng (2m)
 Mục tiêu: gtiep lh (6th)
 K đạt được k ah
 Học TA để: tìm cvc mới lương cao, pvu cvc gtiep TA mỗi ngày
 Tgian học: 30m-1h/d
 Trc học IELTS (3 tháng) cách đây 1 năm, cũng được nói nh trong buổi học, nh viết nhiều, học TT, 6b/w, 3-7ng/lớp, cũng có hiệu quả</t>
  </si>
  <si>
    <t>Lan Hương</t>
  </si>
  <si>
    <t>9/3 c2
 qua đầu A2
 17/2 mc2
 1/2 lh+tđv
 K đạt được k ah
 Học TA để: thấy TA quan trọng, ptrien bản thân, pvu cvc (sắp tới đổi sang dạy bằng TA ở trg)
 Tgian học: 4h/d
 K học đâu</t>
  </si>
  <si>
    <t>Carrot</t>
  </si>
  <si>
    <t>3/4 nhận tt đang có việc gđ k học được, cuối tháng chị liên hệ lại
 "Trình độ:: gần giữa A1
 NN: c Phương- 28t-HCM-htai lam fnội trợ-trước làm spa (5 năm)-tự mở quán (kết hôn nên k ở quê)
 Mục tiêu: gtiep lh (ch biết bao giờ)
 K đạt được 
 Học TA để: bổ sung thêm hồ sơ làm đại CV (GV mầm non định hướng)
 Tgian học: 1h-2h/d
 Trc vài tháng học trong lớp nên chưa thấy đủ, ctr gtiep A1-A2, kéo dài 4.5th,, hocj nhớ nghỉ thì quên, 3b/t, 1.5h/b, lớp đông nên gvien hỏi câu nên lăpj lại các câu tlời, 4tr-6tr</t>
  </si>
  <si>
    <t>"Trình độ: giữa A1
 NN: c Trang-Cần Thơ-bảo hiểm, bđs 
 Mục tiêu: gtiep lh (nhưng tgian này bận, 3th sau mới bắt đầu học tập trung được hơn
 K đạt được 
 Học TA để: nch với con của cậu, định cư (mỹ/úc), chồng đi trước, 2 năm sau chị mới đi 
 Tgian học: 5-10m/d (do 3th tới bận k sx được tgian)
 K học đâu
 6/3 lh+tđv</t>
  </si>
  <si>
    <t>"Trình độ: giữa A2
 NN: c Linh-32t-có 2 con-banker-HCM-quê Nghệ An-Viettinbank (8ys)
 Mục tiêu: gtiep lh (6th)
 K đạt được k ah
 Học TA để:làm việc ở cty nước nngoài (htai đang tạm hoãn cvc cũ ) (tìm việc mới sớm thì tốt)
 Tgian học: 2h/d, 3ngày/t
 K hcọ đâu</t>
  </si>
  <si>
    <t>Myra</t>
  </si>
  <si>
    <t>15/4 đã liên hệ xếp b1
 1/4 giữa tháng 4 xếp lịch b1 (đã nhắc hẹn zalo)
 26/3 14h17 knm1</t>
  </si>
  <si>
    <t>"Trình độ: đầu A2 
 NN: a Thái-22t-Thanh Hóa-marketer (freelancer)- trc làm cty Đức Tín
 Mục tiêu: gtiep lh (5th)
 K đạt được: k ah
 Học TA để: cuối năm dùng TAGT (meeting zoom), du học ÚC (có thể, nếu cvc oke thì k đi), htai ở homestay có nnn nên cũng gtiep thường ngày
 Tgian học: 3-4h/d
 Htai học thêm gtiep, học được 1 tháng, thấy hiệu quả, 1.5h/b, lớp 5-10ng</t>
  </si>
  <si>
    <t>"Trình độ: qua giữa A2 (pam ch tốt lắm)
 NN: c Trang-33t-Huế-làm y tá ở bvien (13ys)
 Mục tiêu: gtiep lh (6th)
 K đạt được k ah
 Học TA để: pvu cvc (đoànn nước ngoài đến 1 tháng 1 lần)
 Tgian học: 15-30m/d
 Thi xong B1 rồi
 Trc ôn để thi, chỉ ôn phần viết thôi</t>
  </si>
  <si>
    <t>"Trình độ: qua giưã A2
 NN: a Nghĩa-gần 60t - doctor (phòng mổ)-làm việc ở bệnh viện-htai ở HN-quê ở Vĩnh Phúc
 Mục tiêu: gtiep lh ( trong năm nay)
 K đạt được: cũng có ah 
 Học TA để: trao đổi nnn trong cvc
 Tgian học: 1.5-2h/d
 muốn học off, htai đang học KINA, học được 20b rồi, thấy ch hiệu quả lắm do sự tập trung của mình, học 1:1 onl
 5/3 tđv
 4/3 lh</t>
  </si>
  <si>
    <t>Bích ngọc</t>
  </si>
  <si>
    <t>"Trình độ: gần đầu A2
 NN: c Ngọc-40t-Thị trấn Xuân Mai (gần HN cách 30km)-vị trí XNK-cty Nhật (10ys)
 Mục tiêu: gtiep lh (trong năm nay)
 K đạt được: k ah
 Học TA để: thích, ptrien công việc (thỉnh thoảng có tiếp xúc TA)
 Tgian học:: 1h/d
 K học đâu
 1/3 mc2
 gần đầu A2
 20/2 lh +tđv</t>
  </si>
  <si>
    <t>"Trình độ: gần giữa A2
 NN: c Lành-32t-Bình Dương-vị trí HR staff-làm cty đài loan (&gt;1y)
 Mục tiêu gtiep lh (6th)
 K đạt được k ah
 Học TA để: đổi cvc lg cao, hơn (năm sau) du lịch
 Tgian học: 1h/w
 Htai học tiếng Trung-2-3tháng nữa xong (htai học tiếng TRung bận quá)</t>
  </si>
  <si>
    <t>Tuấn Anh</t>
  </si>
  <si>
    <t>"Trình độ: đầu A2
 NN: a Tuấn Anh-26t-technical officer (6m)
 Mục tiêu: gtiep lh (2th)
 K đạt được k ah
 Học TA để: kvban, pvu cvc (có khách du lịch Tây nhiều, hay tiếp xúc với khách)
 Tgian học: 1-2h/d
 K học đâu</t>
  </si>
  <si>
    <t>Liin</t>
  </si>
  <si>
    <t>19/3 lh lại knm
 18/3 liên hệ lại nh knm
 16/3 mtđv
 16/3 lh 
 11/3 knm1</t>
  </si>
  <si>
    <t>Ann</t>
  </si>
  <si>
    <t>"Trình độ: đầu B1
 NN: c An-28t-HCM-freelancer-(2ys) (designer)
 Mục tiêu: gtiep lh ( trong năm nay)
 K đạt được: k ah
 Học TA để nh cơ hội trong cvc
 Tgian học: 1h/d
 K học đâu
 7/3 tđv
 6/3 lh</t>
  </si>
  <si>
    <t>I am chan</t>
  </si>
  <si>
    <t>"Trình độ: cuối A1 (pam ch tốt, nói bồi, pxa ch nhanh)
 NN: c Chân-48t-có cửa hàng riêng bán gạch lát sàn (8ys)
 Mục tiêu: gtiep lh (1 năm)
 K đạt được k ah
 Học TA để: con học ở Mỹ để sang thăm con (ở khoảng 2 tuần hoặc vài tháng) (sang năm), dự định định cư nh chưa biết bao giờ 
 Tgian học: 1h/d
 K học đâu</t>
  </si>
  <si>
    <t>Cindy Do</t>
  </si>
  <si>
    <t>"Trình độ: gần cuối A2
 NN: c Nhung-HR Department-Cty Nhật
 Mục tiêu: gtiep lh 
 K đạt được 
 Học TA để: lg cao hơn, du lịch
 Tgian học: 30m-1h/d
 K học đâu</t>
  </si>
  <si>
    <t>Jun</t>
  </si>
  <si>
    <t>"Trình độ: qua đầu A2 (kĩ năng nghe ch tốt lắm, pxa ch nhanh lắm, ngư pháp lủng củng)
 NN: e Hà-20t-Nam Định htai ở HN- trường ĐH Phương Đông-chuyên ngành NNA
 Mục tiêu: gtiep lh (3th)
 K đạt được: k ah nh em muốn
 Học TA để: pvu việc học, cvc sau ra trg
 Tgian học: 2h/d
 K học đâu</t>
  </si>
  <si>
    <t>18/1 c2
 11/1 mc2
 4/1 tđv
 3/1 lh (hỗ trợ 3b)
 Học TA để: đi nước ngoài để học (Japan-dự kiến chứ có kế hoạch cụ thể)), có nh cơ hội hội trong cvc (sau này các trg ĐH cũng định hướng dạy giảng bằng TA (kế hoạch thôi chứ ch biết bao giờ)
 Tgian học: 1h/d
 K học đâu, trc học nh TT rồi, cách đây 6-7 năm</t>
  </si>
  <si>
    <t>cuối A1 (pam ch tốt pxa lâu , có cố gắng tạo câu đúng ngữ pháp,
 a Dũng-35t-HN-làm IT ở bank-
 học TA vì thích 
 mục tiêu: gtiep lh (k có áp lực, cứ học thôi)
 Thời gian: 1h/d
 k học 
 mới thi toeic 570</t>
  </si>
  <si>
    <t>Mei</t>
  </si>
  <si>
    <t>"Trình độ: B1
 NN: e Mây- HN-svien năm 2 - chuyên ngành data science
 Mục tiêu: gtiep lh ( ch biết bao giờ)
 K đạt được 
 Học TA để: thi IELTS (1-2 năm sau) (7.5)
 Tgian học: 30m/d
 Trc có học khoảng 2 năm trước, 6.0 speaking ielts</t>
  </si>
  <si>
    <t>Thuong</t>
  </si>
  <si>
    <t>"Trình độ: gần giữa A2
 NN: a TThưởng-34t-HN-construction engineer (7ys)
 Mục tiêu: gtiep lh ( k có đặt mục tiêu)
 K đạt được 
 Học TA để: thích, ptrien bản thân, nch con
 Tgian học: 30m-1h/d
 K học đâu</t>
  </si>
  <si>
    <t>1/2 c2
 25/1 lh+tđv
 Tgian học:: 1h/d
 Htai đanng học ở TT, học IELTS, lớp đôngg ng, cam kết 6.5 thì thôi, học được 1 năm từ mất gốc. 30tr, 3b/w, thực ra cũng k hiệu quả lắm, em nghĩ học ít ng thì sẽ hiêu quả k, k được gitep nh, gtiep 3 câu hỏi với GV. cònm lại tự giao tiếp</t>
  </si>
  <si>
    <t>Thai Pham</t>
  </si>
  <si>
    <t>4/1 c2
 29/12 tđv
 28/12 knm1
 Tgian học: 3-4h/d
 Tự học k học đâu
 Học app do k có tgian đi lại, chỉ đôngj được tgian, ở TT hay kéo dài ctr</t>
  </si>
  <si>
    <t>Five</t>
  </si>
  <si>
    <t>24/2 c2
 3.2 mc2
 20/1 tđv
 11/1 lh</t>
  </si>
  <si>
    <t>Phượng</t>
  </si>
  <si>
    <t>14/3 mtđv
 13/3 lh</t>
  </si>
  <si>
    <t>Hieu Gét High</t>
  </si>
  <si>
    <t>"Trình độ: qua giữa A1
 NN: e HIếu - svien năm nhất- Thái Bình-ĐH văn hóa-chuyên ngành Luật
 Mục tiêu: gtiep lh (ch biết bao giờ)
 K đạt được 
 Học TA để: cvc sau khi ra trường, trg yc đầu ra 750 4 kĩ năng
 Tgian học: 30m/d
 K học đâu</t>
  </si>
  <si>
    <t>Huấn</t>
  </si>
  <si>
    <t>18/1 c2
 9/1 mc2
 3/1 lh+tđv
 Học TA để: gtiep TA trong công việc (lquan tàu biển/cs hàng ngày) (60%)
 Tgian học:: 30m/d
 K học đâu
 học app và k học ctr chuyên sâu vì ễ học</t>
  </si>
  <si>
    <t>Katherine</t>
  </si>
  <si>
    <t>Ethan</t>
  </si>
  <si>
    <t>Kim</t>
  </si>
  <si>
    <t>13/3 đã kết nối zalo cài hẹn 26/3 liên hệ lại xếp lịch
 13/3 2 tuần sau kết nối lại</t>
  </si>
  <si>
    <t>giữa A1
 19/2 mc2
 5/2 tđv
 26/1 đã kết nối qua zalo
 25/1 knm1</t>
  </si>
  <si>
    <t>Noel</t>
  </si>
  <si>
    <t>Winson</t>
  </si>
  <si>
    <t>"Trình độ: giữa A1
 NN: a Sáng-35t-Đồng Nai-officer-cty gạch men (5ys)
 Mục tiêu: gtiep lh (2-3th)
 K đạt được k ah
 Học TA để: gtiep kh ít lắm, ptrien bản thân (htai dùng tiếng Trung nhiều hơn)
 Tgian học: 20-30m/d
  K học đâu</t>
  </si>
  <si>
    <t>"Trình độ: giữa A2 (pxa còn ch nhanh lắm)
 NN: a Truong-30t-Binh Duong-làm ở IT Industry-vị trí dev
 Mục tiêu: gtiep lh (6th
 K đạt được k ah
 Học TA để: gtiep đồng nghiệp (sắp tới muốn gtiep nh hơn, thg thì chat nh hơn)
 Tgian học: 15m/d
 Trc học Worldstreet English, ctr gtiep, onl, 5ng/ớp,, bận nên bỏ , học được 3-4th, kéo dài 9th, 1h/b</t>
  </si>
  <si>
    <t>Thao Ngo</t>
  </si>
  <si>
    <t>24/1 c2
 17/1 mc2
 10/1 tđv
 Học TA để: gtiep KH (ít lắm), ptrien bản thân
 Tgian học: 15m-30m/d
 cũng học lớp gần nhà, nh trình độ thấp k phù hợp, cô giáo gần nhà,, nên nghỉ</t>
  </si>
  <si>
    <t>Hanie</t>
  </si>
  <si>
    <t>"Trình độ: cuối A1-đầu A2
 NN: a Cường-40t-Sài Gòn-IT-
 Mục tiêu: gtiep lh (6th)
 K đạt được k ah
 Học TA để: muốn đổi cty nn làm việc (6 th tới -còn tùy thuộc vào trình độ TA ntn)
 Tgian học: 1h/d
 K học đâu</t>
  </si>
  <si>
    <t>20/1 c2
 13/1 tđv
 12/1 knm1</t>
  </si>
  <si>
    <t>Nguyên</t>
  </si>
  <si>
    <t>Đăng Hoàng</t>
  </si>
  <si>
    <t>"Trình độ: gần giữa A2 (phù hợp A2-B1)
 NN: a Đăng-50t-Lâm Đồng- vị trí manager of IT center-VNPT Lâm Đồng brand (25ys)
 Mục tiêu: gtiep lh ( 3th)
 K đạt được k ah
 Học TA để: ptrien bản thân, muốn thi toeic (2kn), ielts (cơ quan cũng yc)
 Tgian học: 1h/d
 htai k học đâu</t>
  </si>
  <si>
    <t>Cúc</t>
  </si>
  <si>
    <t>"Trình độ: gần đầu A2
 NN: c Cúc-Đà Nẵng-HR Department (5ys)
 Mục tiêu: gtiep lh (6th)
 K đạt được k ah
 Học TA để: đọc tài liệu TA (thích nghiên cứu), pvu cvc (mt khách sạn, thi thoảng gặp khách nước ngoài)
 Tgian học: 1h/d
 Trc học TA doanh nghiệp được hơn 1 năm rồi, GVNN</t>
  </si>
  <si>
    <t>Mimita</t>
  </si>
  <si>
    <t>"Trình độ: cuối A2
 NN: a Tai-30t-HN-cty phần mềm (8ys) -senior software dev
 Mục tiêu: gtiep lh (vài tháng tới)
 K đạt được: 
 Học TA để: cvc có gtiep TA (gần như 100%) đọc nữa, vị trí mới 
 Tgian học: 30m/d
 K học đâu</t>
  </si>
  <si>
    <t>Hà VyVy</t>
  </si>
  <si>
    <t>"Trình độ: cuối A1
 NN: c Hà-33t-Phú Thọ-salesperson-(6ys)-(sp đồ nội y) (có 1 cửa hàng riêng-mở được 1 năm rồi))
 Mục tiêu: gtiep lh (3th)
 K đạt được: k ah
 Học TA để: ptrien bản thân
 Tgian học:: 1h/d 
 K học đâu</t>
  </si>
  <si>
    <t>Tran ngoc diep</t>
  </si>
  <si>
    <t>"Trình độ: qua giữa A2
 NN: c Diệp-40t-HCM-salesperson (&gt;10ys)-làm cho cty Đức
 Mục tiêu gtiep lh (ch biết)
 K đạt được 
 Học TA để: pvu cvc (cũng gtiep)
 Tgian học: 30m/d
 Trc học IELTS
 2/3 c2
 qua giữa A2
 24/2 mc2
 3/2 lh+tđv
 30/1 knm2
 29/1 knm1</t>
  </si>
  <si>
    <t>Sophie</t>
  </si>
  <si>
    <t>Da Nuo</t>
  </si>
  <si>
    <t>"Trình độ: đầu A2
 NN: a Nương-42t-HCM-engineer (10ys)
 Mục tiêu: gtiep lh (6th-1 nămm)
 K đạt được k ah
 Học TA để: thi PTE (tự muốn, 3 tháng nữa)
 Tgian học: 2h/d
 Khọc đâu</t>
  </si>
  <si>
    <t>đầu A2
 c Hương-39t-Tiền Giang-kiểm soát nội bộ về vận hành- internal control (&gt;3ys)
 học ta tìm vc mới có mức lương cao (dự định thôi)
 gtiep lh (6th) - k ah
 cách đây 6th có học thêm 1:1, kéo dài 6th, ctr gtiep , học ở TT, 1-1.5h/b, 2b/w, học cũng thấy hiệu quả nh ch gtiep được quá nhiều , k có btvn , theo chủ đề mỗi buổi 1 chủ đề, k luyện tập ở nhà, đến buổi vào học thôi, chủ yếu nghe ở nhà thôi, mentor VN sau đó cũng học cùng gv Phi, 100-150k/b</t>
  </si>
  <si>
    <t>"Trình độ: qua đầu A2 chút
 NN: c Hằng-25t-reservation officer ở khách sạn (1y)
 Mục tiêu gtiep lh (2th)
 K đạt được cũng ah
 Học TA để: pvu cvc gtiep KH, đổi cvc
 Tgian học: 2h/d
 K học đâu</t>
  </si>
  <si>
    <t>6/3 lh laij xếp lịch b2
 15/2 hẹn 19/2 20h15
 27/1 muốn qua tết, hẹn qua tết hỗ trợ
 Chi - was a bank - tiếng anh giúp tôi trong công việc. nó giúp tôi giao tiếp với mng, hy vọng app hỗ trợ mình
 8 years
 yêu công việc nhưng muốn chuyển công ty, vì đã làm khá lâu. Chưa có định hướng thời gian cụ thể
 không dùng tiếng anh trong công việc, hy vọng có thể dùng trong việc mới, có việc mới trong ngân hàng quốc tế. 
 Trước đây tham gia nhiều lớp tiếng anh, không tự tin nên khả năng tiếng anh. 
 Muốn cải thiện khả năng giao tiếp tiếng anh tốt, lưu loát hơn, tự tin hơn
 not too much: sometimes dùng vài phần mềm, nghĩ là nhiều ngày không học. 15mins.</t>
  </si>
  <si>
    <t>Thiện</t>
  </si>
  <si>
    <t>27/1 c2
 18/1 mc2
 11/1 tđv
 3/1 sang tuần liên hệ lại xem học được ch, htai bận</t>
  </si>
  <si>
    <t>Hường</t>
  </si>
  <si>
    <t>Nguyen thi xuan</t>
  </si>
  <si>
    <t>"Trình độ: cuối A1-gần đầu A2
 NN: c Hằng-32t-HP-cty sx-bộ phận HR (&gt;5ys)
 Mục tiêu: gtiep lh (3th)
 K đạt được chị cũng k biết nữa
 Học TA để: gtiep TA trong cvc (họp với sếp bằng TA cũng gtiep hằng ngày)
 Tgian học: 2h/d
 K học đâu vì k cố tgian
 khó khăn nghe sếp nói, vốn từ ít</t>
  </si>
  <si>
    <t>I am Ha</t>
  </si>
  <si>
    <t>20/1 c2
 13/1 tđv
 12/1 knm1
 Tgian học: 30m/d
 K học đâu
 KK phản xạ, bí cách diễndạt, 
 Học app vì k có tgian đi ra ngoài</t>
  </si>
  <si>
    <t>Succeed</t>
  </si>
  <si>
    <t>"Trình độ: gần giữa A2
 NN: a Đạt-HN-Cầu Giấy-bác sĩ phẫu thuật (operated doctor) (7ys)
 Mục tiêu: gtiep lh ( từ giờ đến cuối năm)
 K đạt được k ah
 Học TA để: pvu cvc (công tác it, đọc tài liệu , hội thỏa ít, thi IELTS (cuối năm dự kiến)
 Tgian học: 1h.d
 Trc học rồi ielts cách đây 3 năm</t>
  </si>
  <si>
    <t>giữa A1
 c Châu-HCM-làm tại nhà-kinh doanh nhà hàng- có nhà hàng riêng (10ys)
 học TA để đi du lịch, cũng muốn sdung trong cvc thình thoảng thôi
 mục tiêu gtiep lh (3-6th) tại sắp tới đi du lịch bên Mỹ (3th)-kah
 thời gian: 30m-1h/d
 k học</t>
  </si>
  <si>
    <t>Vien</t>
  </si>
  <si>
    <t>TUYEN</t>
  </si>
  <si>
    <t>"Trình độ: qua giữa A1
 NN: a Trung-26t-Phú Thọ-htai ở HN-chuyên viên vận hành (operations specialist)-Xanh SM Com (8mth)
 Mục tiêu: gtiep lh (4th)
 K đạt được k ah
 Học TA để: xem vid TA, pvu cvc (k gtiep, nếu có TA thì tăng lương)
 Tgian học: 2h/d
 K hcọ đâu</t>
  </si>
  <si>
    <t>Phi Yen</t>
  </si>
  <si>
    <t>24.1 tđv
 23/1 chị đang bận, k nghe máy được
 23/1 knm
 19/1 knm
 18/1 knm
 16/1 mtđv (đã liên hệ lại bảo kban zalo nh ch thấy)
 11/1 đã lh lại xếp lịch do hôm trc mtđv
 9/1 lh</t>
  </si>
  <si>
    <t>Pham sy</t>
  </si>
  <si>
    <t>27/1 mc2 báo bận, qua tết học
 16/1 tđv
 12/1 lh</t>
  </si>
  <si>
    <t>"Trình độ: giữa A1
 NN: c Hiền-HN-24t-teacher tiểu học (dạy toán TV, các môn khác nữa nh k có TA)
 Mục tiêu: gtiep lh (1 năm)
 K đạt được k ah
 Học TA để: cố bạn nnn nên muốn gtiep, ptrien bản thân
 Tgian học: 1h/d
 hồi đại học học thêm thi toeic (2 kĩ nnăg), học TT. onl, lớp 20ng/lớp , ctr kéo dài 3th</t>
  </si>
  <si>
    <t>20/1 c2
 13/1 mc2
 8/1 tđv
 6/1 đang đợi kban zalo
 Tgian học:1h/d
 Trc học 1:1 khoảng 4th, khó này gtiep nh 3 th dầu hộc khóa pam rồi nh chán nên k muốn học (dạy pam, ngữ pháp)</t>
  </si>
  <si>
    <t>Hoàng Trí</t>
  </si>
  <si>
    <t>Mai Trương Anh Vũ</t>
  </si>
  <si>
    <t>giữa A1
 a Vũ-Đà Nẵng-32t-devloper (7ys) 
 Học TA để: sdung TA đọc hiểu và gtiep (3-4h/tuần meeting khách hàng, anh nói được 2h/tuần), đổi cty khác (mt bằng TA) (khoảng cuối năm nay)
 Mục tiêu: gtiep lh (6th-1năm) 
 Thời gian: 30m/d 
 Trc có học gtiep cban (học được 20buổi), lúc đó chỉ học trên lớp thôi, về nhà k ôn tập, cảm nhận thấy hiệu quả), học 4-5ng/lớp, 1h/b, 3b/t, nói được 20p/ng</t>
  </si>
  <si>
    <t>Tonglan</t>
  </si>
  <si>
    <t>cuối A2
 28/2 mc2
 22/2 tđv
 20/2 lh
 15/2 knm1
 26/1 qua tết học được
 K đạt được: k ah
 Học TA để: du lịch ptrienn bản tahan
 Tgian học: 30m/d
 K học đâu</t>
  </si>
  <si>
    <t>Nguyệt</t>
  </si>
  <si>
    <t>cuối A1
 c Nguyệt-34t-Thái Bình-doctor-(7ys) -khám và điều trị -bsi khoa nội tổng hợp
 Học TA đề pvu cho cvc tg lai (trao đổi đồng nghiệp)
 Mục tiêu: gtiep lh (2 năm) - k ah
 Thời gianl 30-40m/d
 K học đâu</t>
  </si>
  <si>
    <t>7/3 c4
 20/1 c2
 12/1 tđv
 11/1 gọi lại khacsh ấn từ chối
 9/1 ch kban zalo, ch cf được có tgai đuọc theo lịch đã sx k</t>
  </si>
  <si>
    <t>Jena</t>
  </si>
  <si>
    <t>gần cuối A1
 c trang-39t-QN-vị trí manager (50ng) - cty sx (3 năm)
 Thời gian học: 20m/d
 Học TA để: pvu cvc (gtiep ít,chủ yếu nhắn tin)
 Mục tiêu: gtiep lh (2 năm)-k ah
 K học đâu</t>
  </si>
  <si>
    <t>Bao</t>
  </si>
  <si>
    <t>3/5 nhận tt khi nào học được thì nhắn lai
 gần cuối A2
 c Ngọc-33t-HN-marketing of exhibition (7ys)
 Học TA: dạy con
 Thời gian: 30m/d
 K học đâu</t>
  </si>
  <si>
    <t>Quyen Nguyen</t>
  </si>
  <si>
    <t>"Trình độ: giữa A1
 NN: c Quyên-43t-HCM-làm tại nhà hàng (1ys) vị trí thư kí kĩ thuật
 Mục tiêu: gtiep lh (3th)
 K đạt được k ah
 Học TA để: sếp nnn nên gtiep với sếp (thỉnh thoảng gặp), check mail TA 
 Tgian học: 45m/d
 K học đâu</t>
  </si>
  <si>
    <t>Nga Ngô</t>
  </si>
  <si>
    <t>Thiên An</t>
  </si>
  <si>
    <t>Susu</t>
  </si>
  <si>
    <t>Mr An</t>
  </si>
  <si>
    <t>2/2 mc2
 24/1 tđv
 18/1 lh</t>
  </si>
  <si>
    <t>Hado</t>
  </si>
  <si>
    <t>2/3 c2 12b
 27/2 tđv
 27/2 lh
 số 12 buổi
 Học TA để: thi toeic (2 kĩ năng đọc nghe) (6th sau-mình muốn), ptrien bản thân, đọc sách TA
 Tgian học: 30m-1h/d
 3 tháng trc học TT, học gtiep cban, kéo dài 3th, cũng thấy hiệu quả, 3b/tuần, 1.5h/d,</t>
  </si>
  <si>
    <t>hương</t>
  </si>
  <si>
    <t>"Trình độ: qua đầu A2
 NN: c Hương-38t-lab technician (10ys)-cty dvu
 Mục tiêu: gtiep lh (3th)
 K đạt được k ah
 Học TA để: cvc tốt hơn (trong năm nay-muốn có cvc sdung TA nh ngại pvan, nh k gấp),, du lịch 
 Tgian học: 1h-2h/d
 Trc học TT, cách đây 2-3 năm, WallStreet,học có hiệu quả, học hết ctr đó, nh lúc đó bận, học tới level 16/20</t>
  </si>
  <si>
    <t>Nguyễn Văn Trinh</t>
  </si>
  <si>
    <t>cuối A1 (yếu phát âm, pxa ch nhanh, cũng có ptrien ý nh k nhiều, lủng củng ngữ pháp)
 a Trinh-HCM-59t-cty xăng dầu, bảo trì phương tiện xe đạp, nhiên liệu (25ys)
 Học TA để: pvu cvc (đọc taiì liệu, k giao tiếp), du lịch, thích
 Mục tiêu: gtiep lh ( bao lâu cũng được)
 Thời gian: 1 ngày làm 8 tiếng, 1h/d
 K học đâu 
 Thây kk nghe nói</t>
  </si>
  <si>
    <t>Phát</t>
  </si>
  <si>
    <t>2.5 18/5 mới học được
 16/4 nhắn lại tháng này k tiện, 18/5 mới tiện
 8/4 đã kết nối zalo
 8.4 thứ 5 tuần này báo lại học được k vì htai k biét</t>
  </si>
  <si>
    <t>Tôi là Swan</t>
  </si>
  <si>
    <t>"Trình độ: cuối A1-gần đầu A2 (có từ vựng)
 NN: c Nga-55t-Thanh Hóa-nh htai ở Đồng Nai-Đồng Nai pharcutical com-vị trí general director (qly hơn 100ng)
 Mục tiêu: gtiep lh (sớm thì tốt-5-6th)
 K đạt được k ah
 Học TA để: pvu cvc (đọc tìa liệu TA hợp đồng), nh k sdung TAGT nhiều
 Tgian học: 30m-1h/d
 K học đâu
 năm 1995 thi bằng đạt C</t>
  </si>
  <si>
    <t>Bum</t>
  </si>
  <si>
    <t>"Trình độ: đầu A2 
 NN: c Trâm-25t-NHa Trang-housewife-trc làm PG
 Mục tiêu: gtiep lh (3-4th)
 K đạt được k ah
 Học TA để: tìm cvc mới ( năm sau) (định cư-pvan xong hết rồi chỉ chờ thôi) (ÚC)
 Tgian học:1h/d
 Anh ngữ Ms. Hoa, ctr gtiep, kéo dài 2th, học cũng k thấy hiệu quả, 1.5h/d, 2b/t</t>
  </si>
  <si>
    <t>Nota</t>
  </si>
  <si>
    <t>"Trình độ: gần cuối A1
 NN: c Thanh-HCM-40t-vị trí hỗ trợ sinh viên - trường chuyên tiếng Nhật (dùng 
 Mục tiêu: gtiep lh (3th)
 K đạt được k ah
 Học TA để; du lịch (3-4 lần/năm), dạycon (lớp 6)
 Tgian học: 30m/d 
 K học đâu</t>
  </si>
  <si>
    <t>Raibown</t>
  </si>
  <si>
    <t>"Trình độ: giữa A2
 NN: c Hà-HN-34t-bộ phận tài chính- Quang Minh com
 Mục tiêu: gtiep lh (6th)
 K đạt được k ah
 Học TA để: cpvu cvc (báo cáo, gtiep sếp k nhiều lắm), ptrien bản thân
 Tgian học: 1h/d
 Cty học 1.5h/d, 6ng/lớp, cũng gtiep , mới học được hơn tháng</t>
  </si>
  <si>
    <t>Chu Linh</t>
  </si>
  <si>
    <t>đầu A2 
 c Linh-27t-HN-tecaher-kindergarten (5ys)
 học ta để gtiep gv nnn ở trường đang dạy
 gtiep lh ( 1-2th)-k ah
 15m-1h/d 
 cách đây 3 năm có học ở TT (2 kn)., gần 600 toeic., gần 20ng/lớp. 2-3b/w</t>
  </si>
  <si>
    <t>Híu</t>
  </si>
  <si>
    <t>giữa A2
 e Dung - lớp 11 - sắp tới học lớp 12- HCM
 học ta để thi IELTS (6.5-khoảng cuối năm nay hoặc đầu năm sau thi)
 gtiep lh-cuối năm nay hoặc đầu năm sau
 1h/d
 cách đây 3 năm học VUS học ngữ pháp nhiều hơn, k chuyên quá nhiều về gtiep, chi phí học k biết vì ba mẹ đóng</t>
  </si>
  <si>
    <t>giữa A2
 a Dũng-35t-ksư-tech com (5ys)
 Học TA để: gtiep KH (tùy từng dự án)
 Mục tiêu: gtiep lh (3th)
 Thời gian: 1h/d
 Htaii k học đâu, cách đây 3-4 năm học toeic (2 kĩ năng)</t>
  </si>
  <si>
    <t>Alisa</t>
  </si>
  <si>
    <t>26/2 c2
 2/2 mc2
 23/1 tđv
 18/1 lh
 Học TA để: có khóa học training với ql (GVNN) (đang ưnngs tuyển để ttgia) (60 bạn thì chọn 10 bạn-vào giảng viênn nội bộ) (quý 2 năm nay tgia) (tập trung gtiep)
 Tgian học: qh/d
 Có tham gia lớp TOEIC (học được 2 tháng, 1 tháng ôn đề, học thầy là bạn học của HV luôn,</t>
  </si>
  <si>
    <t>đầu A2
 a Nguyễn-bắc ninh-làm ở hn-scientist-reseacher vietnam acadamy of Tech (15ys)
 học ta để pvu cvc gtiep nnn (k thường xuyên, thi thoảng có)
 30m-1h/d
 mục tiêu: gtiep lh (1y)-k ah nh muốn
 k học đâu</t>
  </si>
  <si>
    <t>Mr Smile</t>
  </si>
  <si>
    <t>cuối A2 pam ch tốt, pxa khá tốt, có nh từ vựng, hay nói bồi 
 a Thanh- HCM-software dev (14ys)
 Học TA pvu cvc (tháng 7 bay qua ÚC làm việc)
 mục tiêu: gtiep lh (hết năm nay)
 Thời gian: 1-2h/d 
 Học ở English House cũng hơn 40tr, khóa 9th, học được 3th, ctr gtiep, 3ng/lớp, nh nói cơ bản k lquan đến cvc</t>
  </si>
  <si>
    <t>Thương Lê Thị Thảo</t>
  </si>
  <si>
    <t>đầu A2
 c Thương-37t-HCM-customer care cty về dvi logistics (9 ys)
 Học TA: nh cơ hội hơn trong cvc (nâng cao gttri) ở nh bộ phận khác sdung TA nên miốn ptrien thêm
 Mục tiêu: gtiep lh (2th)
 Thời gian: 30m/d
 Cách đây học onl, 2 th, 3b/w, 1h/d, ctr k được luyện tập nói nh</t>
  </si>
  <si>
    <t>Nhu y</t>
  </si>
  <si>
    <t>"Trình độ: đầu B1
 NN: c Thuy-38t-ktoan-HD Bank ( 2ys)
 Mục tiêu: gtiep lh (k biết bao giờ)
 K đạt được: 
 Học TA để: tháng tới đi Cana 
 Tgian học: 1-2h/d (bắt đầu từ tháng 5)
 K học đâu</t>
  </si>
  <si>
    <t>Jang</t>
  </si>
  <si>
    <t>qua giữa A2 (pam ch tốt lắm, pxa cần nhanh hơn)
 c Giang-32t-cty IT-sales admin department (2ys)
 muốn gtiep lh (6th-1 năm)
 học TA để: pvu cvc (k gtiep nh - chắc chắn tg laii gtiep - do trình độ TA thấp nên ch giao nhiệm vụ nh cái lqua TA)
 TGian: 1h/d
 htai đki học onl- mới đang theo 1 tuần- học pre ielts - có video hướng dẫn nh cũng có 1 vài buổi mentor hướng dẫn cho hv</t>
  </si>
  <si>
    <t>Đặng thị Mơ</t>
  </si>
  <si>
    <t>"Trình độ: đầu A1 
 NN: c Mơ-Hà Nam-40t-trước làm ktoan-htai đang ở nhà
 Mục tiêu: gtiep lh (6th)
 K đạt được k ah
 Học TA để: muốn xin việc mới (tháng 5 xin việc mới) (cvc k sdung TAGT)
 Tgian học: 3-4h/d
 K học đâu</t>
  </si>
  <si>
    <t>LeHung</t>
  </si>
  <si>
    <t>cuối A1 
 a Hưng-35t- Hải Dương-dev (10ys)
 học ta để pvu cvc (đọc nhiều), gtiep nnn (chat thôi), thi thoảng họp thì nhờ bạn khác phiên dịch (1 tháng/1 lần)
 gtiep lh (6th)-nếu k đat được thì sẽ k có nh cơ hội nh dự án trong cvc
 trước thi toeic 400 
 2h/d 
 vừa đki 1:1 GV Phi, học TT , học được 3b rồi. 2b/t, 30m/b, 20b/khóa, 80k/b,</t>
  </si>
  <si>
    <t>Hồ Tây</t>
  </si>
  <si>
    <t>giữa A2 (pxa còn ch nhanh lắm, pam )
 A Hồ Tây-30t-đang làm việc tại Quy Nhơn-IT engineer-TMA Solution com 
 Học TA: pvu cvc (;làm việc với ng Ấn (cũng gtiep cabn qua chat và meeting)
 Mục tiêu: gtiep lh (trong năm nay)-k ah
 Thời gian: 30m-1h/d
 K hcọ đâu</t>
  </si>
  <si>
    <t>"Trình độ: qua giữa A2 (pxa nhanh hơn. ngữ pháp chuẩn hơn)
 NN: c Thảo-30t- HCM-teller- ở Vietcombank
 Mục tiêu: gtiep lh (6th)
 K đạt được k ah
 Học TA để: vị trí tốt hơn (chuẩn bị tương lai), du học (ch biết bao giờ, ở đâu(
 Tgian học: 30m-1h/d
 K học đâu</t>
  </si>
  <si>
    <t>cuối A1 (pxa hơi lâu)
 c Miền-32t-Bắc Giang-htai sống ở HN - genernal accountant
 học TA để có nhiều cơ hội hơn trong cvc (1-2 năm tới muốn sdung TA vì đợt vừa rồi có job TA nh bị trượt)
 mục tiêu: gtiep lh (trong năm nay) - k ah 
 dành được 2-3h/w
 htai đang học thêm 1 TT, 3-4th, ctr về gtiep cvc, học 1:1 , 1b/w, thời gian tùy mình đăng kí 30p/2h trong 1b, htai đang đăng kí 60p/b, học GVNN, thấy cũng hiệu 
 hỏi chi phí nh k tloi</t>
  </si>
  <si>
    <t>Trần minh Toàn</t>
  </si>
  <si>
    <t>qua giữa A2
 ch up
 16/2 c2
 2/2 mc2
 25/1 tđv
 25/1 HV hẹn trao đổi qua zalo</t>
  </si>
  <si>
    <t>Hồng Vân</t>
  </si>
  <si>
    <t>24/2 c2
 3/2 mc2
 23/1 lh+tđv
 Học TA để: mong mỏi nói được TA (du lịch, sân bay), cvc sắp tới có đối tác nước nngoài (giữa hoặc cuối 2024-cần gtiep)
 Tgian học:1h/d
 Mới tới TT học 3 tháng, nhưng nghỉ rồi (kéo dài 3th), lớp 5-7ng, học cũng có hiệu quả, 2b/w</t>
  </si>
  <si>
    <t>Mrs Tuoi</t>
  </si>
  <si>
    <t>đầu A2
 c Tươi-HCM-freelancer- làm về nhân 
 học ta để có cvc lg cao (do k biét TA nên thấy hạn chế, ít cơ hội )
 mục tiêu: gtiep lh (1 năm)-kah
 1h.d 
 Htai học văn bằng 2 nữa (quản trị kinh doanh), đh Hoa Sen, 3.5 năm
 htai học IELTS FIGHTER, học được 6th rồi, kéo dài 6th-1n, 2b/w, 2h/b, 15p, 30tr/6th</t>
  </si>
  <si>
    <t>5/3 c4
 qua giữa A2 ch up
 20/2 c2
 1/2 mc2
 25/1 tđv
 25/1 nhắn lại qua zalo</t>
  </si>
  <si>
    <t>1/3 c5
 1/2 c2
 25/1 lh+tđv
 Học TA để: cơ hội để hợp tác đối tác nước ngoài, ptrien bản thân
 Tgian học: 1-2h/d
 Mới bắt đâug học từ cuối t11, TAGT, thấy cũng hiệu quả,</t>
  </si>
  <si>
    <t>My name is Tuan</t>
  </si>
  <si>
    <t>ch up, bận
 27/2 c2
 20/2 tđv
 15/2 lh
 25/1 giữa T2 gọi lại</t>
  </si>
  <si>
    <t>Mỹ Diễm</t>
  </si>
  <si>
    <t>"Trình độ: gần cuối A1
 NN: c Diễm-26t-ở Huế-nh làm taị HCM-data engineer-(4ys)
 Mục tiêu: gtiep lh (3-4th)
 K đạt được: k thi được
 Học TA để: bằng TA di học nước ngoài (ÚC), giờ htai đang học thạc sĩ thiên về IT (cuối năm nay) (IELTS 5.5-6), tháng 8 đi thi
 Tgian học: 1h/d
 3 năm trước học IELTS ở TT YOLA, lớp hơnn 10ng, 2b/t, 2h/b, học gần 2 năm, thi đầu vào 3.0, sau đó thì đạt 4.5-5.0, 6tr/khóa, tổng &gt;20tr</t>
  </si>
  <si>
    <t>"Trình độ: cuối A2
 NN: c Yến-bsi-26t-Bình Phước-làm ở bvien Gia Định
 Mục tiêu: gtiep lh (1 năm)
 K đạt được k ah
 Học TA để: ptrien cvc (học văn bằng VSTEP-B1/B2) (6-7tháng nữa), gtiep nnn (2-3 lần /tuần)
 Tgian học: 30m-1h/d
 K học đâu</t>
  </si>
  <si>
    <t>Money</t>
  </si>
  <si>
    <t>6/6 có liên hệ lại qua zalo và CC nh knm
 B1
 c Linh -làm ở bộ phận cskh (gtiep nnn mỗi ngày)-BEAT COLOR Com (cty về dvu chinhr sửa ảnh bds)
 học ta pvu cvc 
 1h/</t>
  </si>
  <si>
    <t>11/6 lh lại rồi 
 3/6 lh 
 28/5 lh
 7/5 tháng 6 học được, htai đang học ctr khác chỗ ng quen</t>
  </si>
  <si>
    <t>Dung Lam</t>
  </si>
  <si>
    <t>lùi lịch 3 lần, 2 lần ch làm btvn, nhắc hv là khi nào làm xong thì nhắn lại xếp lịch học 
 qua giữa A1
 c Dung-43t-làm ỏ bank-office staff - bộ phận hành chính - Sacombank
 học TA vì pvu cvc (thỉnh thoảng có gặp khách nnn), hỗ trợ con
 mục tiêu gtiep lh (ch biết bao giờ)
 30m/d
 k học đâu</t>
  </si>
  <si>
    <t>Moony</t>
  </si>
  <si>
    <t>cuối A1
 c Thảo-Quảng Nam-làm sale về website-ở khách sạn-làm online
 học ta để pvu cvc (email, cũng có nch với KH nh k nh)
 muốn gtiep lh (6th)- k ah
 30m/d 
 k học đâu</t>
  </si>
  <si>
    <t>Võ Thị Tuyết Nga</t>
  </si>
  <si>
    <t>gửi btvn học xong nhắn lại lịch học 
 đầu A2
 c Nga-24t-HCM-Đồng Nai là quê-technical service engineer-cty dệt may
 học ta để pvu cvc gtiep với sếp ng Hàn
 mục tiêu gtiep lh (k có tgian rõ ràng nh hy vọng trong năm nay-k ah)
 thời gian: &lt;2h/d
 học đh có học ta luyện thi toeic (thi được 510- 2 năm trc), 15-20ng/lớp, 3b/w, 1,5h/d, kéo dài 7th, 13tr</t>
  </si>
  <si>
    <t>cuối A1 (yếu phát âm, pxa, nói bồi)
 e Tài-24t-HCM-vị trí IT (2ys)-HUTECH (vừa đi học vừa đi làm)
 Học TA : nh cơ hội hơn (cvc lg cao hơn), cũng đang học lên sau đó tìm việc mới ( hết năm sau), thi B2 (4 knăng)
 Mục tiêu: gtiep lh (muốn trong năm) - k ah
 Thời gian: 30m-1h/d
 htai học IELTS FIGHTER (buổi trc hỏi thì bảo k học đâu, nay gọi thì bảo tý nữa có phần thi speaking ielts ở Ms Hoa</t>
  </si>
  <si>
    <t>Hứa thái hằng</t>
  </si>
  <si>
    <t>ch up qua giữa A2
 22/2 c2
 15/2 mc2
 31/1 ttđv
 24/1 lh</t>
  </si>
  <si>
    <t>Phạm Xuân Mai</t>
  </si>
  <si>
    <t>9/5 lh
 7.5 knm1</t>
  </si>
  <si>
    <t>Nguyễn Thị Hiền</t>
  </si>
  <si>
    <t>6/5 đã hẹn được lịch b1
 2/5 có gì nhắn lịa lịch qua zalo
 25/4 knm1
 25/4 gls (chiều gọi oke)</t>
  </si>
  <si>
    <t>hv lùi lịch 3 lần, khi nào học được hv chủ động nhắn lại lịch 
 đầu A2 
 a Vương-34t - Bến Tre- designer (10ys) - lĩnh vực khuôn nhựa 
 học ta pvu cvc (họp cần gtiep TA do htai k nghe được nên k nói được, 1 lần/tháng)
 gtiep lh ( 1 năm nữa)- k ah
 30m/d 
 k học đâu</t>
  </si>
  <si>
    <t>Hiền Hiền</t>
  </si>
  <si>
    <t>qua đầu A2
 17/2 mc2
 3/2 lh+tđv</t>
  </si>
  <si>
    <t>Cuong Le</t>
  </si>
  <si>
    <t>gửi btvn hôm nào học xong nhắn lại lịch học 
 7/6 up, htai bận học ctr chuyên sâu về chuyên ngành nên ch tgian học được 
 đầu A2
 a Cường-40t - Ninh Bình-có cửa hàng kính riêng (14ys)-trc cũng có làm ở bvien có gtiep nnn (nh nói về chuyên ngành thoi)
 Học TA để: ptrien bản thân
 Mục tiêu: gtiep lh (7th sau)-k ah
 Thời gian: 15-20m/d
 Trc học elsa, doulingo
 có học TT Việt Mỹ-ielts-</t>
  </si>
  <si>
    <t>Phan Dung</t>
  </si>
  <si>
    <t>giữa A2
 c Dung-33t-HN-trc làm ktoan-htai ở nhà chăm con nhỏ được 6th rồi
 học TA để có cvc tốt trong tg lai (chef accountant) (6th nữa)
 htai cũng dạy kế toán cho TT tối t2, 4, 6
 mục tiêu: gtiep lh (4-5th)-kah
 trc 4 năm có học thêm TA, học onl, học theo video thôi tự học thôi, 1 tháng 1 lần zoom mà lớp cũng đông. 1 khóa gần 4tr, trong 6th. k hiệu quả 
 1-2h/d</t>
  </si>
  <si>
    <t>Cardio</t>
  </si>
  <si>
    <t>giữa A2 
 a Tuấn-Cần Thơ-Cần Thơ Genaral hospital-doctor-khoa tim mạch 
 học TA để pvu trong cuộc họp, hội nghị ( 1 tuần/1 lần)-chủ yếu nghe 
 gtiep lh (1-2th)-k ah-nh muốn 
 30m/d 
 tự học thấy tự do, nh k có ng sửa</t>
  </si>
  <si>
    <t>Lại thu anh</t>
  </si>
  <si>
    <t>6/6 mtdv 
 31/5 tối phản hồi lại, vì giờ đang k ở nhà ch trao đổi được với con 
 24/5 đã nhắn zalo 
 10.5 con học, tháng 6 mới học được
 7.5 con lớp 6 học, hỏi xem con có học k</t>
  </si>
  <si>
    <t>tiền đầu A2 (có tạo câu đầy đủ nh pxa ch nhanh)
 c Lan-Quảng Nam-34t-làm ở cty Phú Thành Phát (9ys)-middle manager 
 học ta pvu cvc (lâu lâu có chuyên gia nn sang, 1 năm 1 lần) (thườmg có phiên dịch viên - ví dụ ng TQ sang) ( nếu chị biết thì chị là ng gtiep)
 gtiep lh (6th-kah)
 tối thiểu 1h/d 
 thích du lịch 1-2 lần/ năm
 k học đâu</t>
  </si>
  <si>
    <t>Thom</t>
  </si>
  <si>
    <t>Tâm Thư</t>
  </si>
  <si>
    <t>27/5 nhận tt trì hoãn đến 23/06 mới học lại được do htai phải tập trung thi bằng lái xe 
 giữa A1
 c Thư-35t- Ninh Thuận- office staff-ktoan-cũng đang kiêm cty riêng (3 năm-xây dựng)
 học ta để pvu cvc (gtiep nnn ở công trình-thỉnh thoảng thôi), thích 
 gtiep lh (hết năm nay)- k ah
 30m-1h/d 
 học app vì k có tgian, htai cũng học doulingo</t>
  </si>
  <si>
    <t>An Trường</t>
  </si>
  <si>
    <t>đầu A2
 e Trường-Trà Vinh-27t-web dev- IT (5ys)
 học ta để pvu cvc (thỉnh thoảng gtiep thôi 2 tuần 1 lần, chủ yếu đọc)
 mục tiêu: gtiep lh (2-3th)-k ah
 30m-1h/d
 k học đâu</t>
  </si>
  <si>
    <t>Tiana</t>
  </si>
  <si>
    <t>12b
 "Trình độ: gần cuối A1
 NN: c Thùy Tiên- HCM- 25t-salesperson-cty du lịch (&gt;1y)
 Mục tiêu: gtiep lh (ch có mục tiêu cụ thể)
 K đạt được 
 Học TA để: cvc trao đổi nnn (nch qua đt và chat) (hàng ngày)
 Tgian học: 1h/d
 K học đâu
 5/3 lh + tđv</t>
  </si>
  <si>
    <t>"Trình độ: gần cuối A2
 NN: a Mạnh-1998-HCM-software dev-tech com (2ys)
 Mục tiêu: gitep lh (2th)
 K đạt được k ah
 Học TA để: pvu cvc (gtiep 80%)
 Tgian học: 30m-1h/d 
 k học đâu
 8/3 lh</t>
  </si>
  <si>
    <t>Vana</t>
  </si>
  <si>
    <t>"Trình độ: đầu A1
 NN: c Vân-Phú Thọ-28t-bán thuốc (bán thuê- năm)
 Mục tiêu: gtiep lh (2 năm)
 K đạt được k ah
 Học TA để: ptrien bản thân, du lịch, dạy con
 Tgian học: 30m-1h/d 
 K học đâu</t>
  </si>
  <si>
    <t>cuối A1
 a Brian - 30t- Bắc Nhinh-supervisor - cty tech 
 học ta để kban TG (vợ là nnn) (vợ cũng biết TA) là chủ yếu, hỗ trợ cvc (gtiep rất ít &lt;10%, email có ít TA)
 gtiep lh ( hy vọng 3th-6th)
 tối thiểu 30m.d 
 tự học, k học đâu</t>
  </si>
  <si>
    <t>Hoàng Thị Diệu Hương</t>
  </si>
  <si>
    <t>Tùng</t>
  </si>
  <si>
    <t>đầu A2
 a Tiến-29t-Ninh Thuận-manager of restaurant
 học TA để gtiep KH (htai cũng k nhiều), đọc tài liệu bằng TA (ptrien bản thân)
 gtiep lh (3th)-k ah 
 30m/d
 học app vì chỉ cần gtiep thôi, có mt để nói chuyện nhiều hơn</t>
  </si>
  <si>
    <t>cuối A1
 a Thuận-HCM-40t- businessman- cty bảo hiểm - phó giám đốc (17ys)
 học TA để du lịch, nch với con 
 1h/d
 gtiep lh nh đang mất niềm tin (1 năm)-k ah
 Htai đang học Wallstreet, online, htai đang ngưng do bận, 2b/w, học 2 kĩ năng nghe nói, cũng có hiệu quả, tuần này bắt đầu học lại, học với mentor VN, buổi ngoại khóa là nnn</t>
  </si>
  <si>
    <t>9/5 mc2 lazy
 cuói A2 (thi thoảng sai ngữ pháp. pam cần chuẩn chỉnh)
 c Thảo-42t-housewife-trc làm kinh doanh nh k làm được 5 năm ròi-kdoanh về sx cổ áo 
 học ta để: nch với con, định cư nước ngoài (vài tháng nữa)
 mục tiêu: gtip lh ( k rõ bao giừo)
 thời gian: 30m-1h/d
 trc đây 5 năm học ở New York schoool, cho ng lớn tuổi, 8th, 1.5h/b, 12ng/lớp, k có thực hành , lúc học thấy hiệu quả</t>
  </si>
  <si>
    <t>Bích Thuỷ</t>
  </si>
  <si>
    <t>đầu A1
 c Thủy-45t-HCM-kinh doanh về may mặc - có cty riêng 
 học ta vì con đi du học Mỹ, muốn học TA để thăm con (cũng hay đi)
 mục tiêu: gtiep lh (sớm thì tốt- nh ch biết bao giờ)
 thời gian học: 2h/d
 k học đâu</t>
  </si>
  <si>
    <t>Smith</t>
  </si>
  <si>
    <t>4/3 c2
 đầu A2
 24/2 mc2
 17/2 lh+tđv
 Học TA để: nếu có thể sẽ làm cty nước ngoài cuộc pvan gần đây 1 tháng sau (giữa t3) (LÀM THÊM THÔI)
 Tgian học: 2h/d
 Trc học workshop (1 năm trc)-k hiệu quả-lớp đông nên thế, cũng có thể do khả năng, lớp &gt;10ng, ctr IELTS-học 1-2 th,-phí 8-10tr langmaster (gần 1 năm trc)-theo được 6th-học 1:1 , ctr gtiep -&gt;20tr</t>
  </si>
  <si>
    <t>"Trình độ gần cuối A2
 NN: a Đức-31t-nhà có cửa hàng tạp hóa-làm qly (lĩnh vực nông nghiệp-cafe/gạo) (5ys) 
 Mục tiêu: gtiep lh (cứ học thôi)
 K đạt được 
 Học TA để dạy con, du lịch
 Tgian học: 1h/d
 K học đâu
 5/3 c4
 12b
 1/2 c2
 27/1 lh+tđv</t>
  </si>
  <si>
    <t>Sugar</t>
  </si>
  <si>
    <t>21/2 c2
 2/2 mc2
 30/1 tđv
 29/1 lh
 Tgian học: 1h/d
 Trc học mấy lớp, nh do lớp đông, GV thay đổi liên tục, bận nữa nên bỏ. Khóa gần đây là AROMA, học gtiep, kéo dài 3 tháng, nh chỉ học 1 tháng nghỉ do k tiếp thu (do đổi GV ), phí 10tr, 2bb/tuần, 1.5h/b, nghỉ được mấy tháng nay rồi</t>
  </si>
  <si>
    <t>gần cuối A1 
 a Trường-40t-Cà Mau- pharmacist (6ys)- làm ở nhà nước (kiểm nghiệm thuốc)
 học ta để sau này học lên chuyên khoa nên cần có TA (thiên hướng đọc hiểu)- 1 phần có thuyết trình, báo cáo ( năm sau thi-ĐH Y Dược)
 gtiep lh ( 6-8th-k ah)
 tối đa 1h.d 
 3 năm trước học TT, nh theo được 1 th nghỉ do k sx được tgian, học 180k/tháng, đóng tiền theo tháng, 2b./w, 1.5-2h/d, 10-20ng/lớp</t>
  </si>
  <si>
    <t>"Trình độ: giữa A2
 NN: c Nhung-40t-HN-vị trí quality assurance-làm ở ngân hàng- Viettinbank (10ys)
 Mục tiêu: gtiep lh (3-6th)
 K đạt được k ah
 Học TA để; pvu cvc trong tg lai (đối tác nước ngoài) (năm sau)
 Tgian học: 1h.d 99h-10h tối)
 K học đâu
 4/6 mc2
 26/2 tđv
 26/2 lh</t>
  </si>
  <si>
    <t>Mddangw</t>
  </si>
  <si>
    <t>đầu A2
 a Quang-35t-quê Sóc Trăng-dev (coder) (10ys)- 
 học ta để gtiep với đồng nghiệp (nghe nhiều do k có từ vựng gtiep), sếp ng Sing (nch với sếp) 
 gtiep lh ( sớm thì tốt) 
 1h.d (tối đa) 
 k học đâu</t>
  </si>
  <si>
    <t>đầu A1 (hv k nói TA, bảo k nói được, chỉ đọc được thôi)
 c Tâm-HN-thiết lế nội thất (6-7n)
 học ta để: thích, đồng hành cùng con
 gtiep lh (1 năm- k ah)
 30m-1h/d
 trước học về khóa phát âm , kéo dài 6th, 3b/w, 1.5h/d, khoảng 6-7ng, học thấy hiệu quả</t>
  </si>
  <si>
    <t>"Trình độ: gần đầu A2 
 NN: c Hằng-25t-Thủ Dầu 1-Bình Dương-purchaser-cty TQ (4ys)
 Mục tiêu: gtiep lh (6th)
 K đạt được k ah
 Học TA để: tìm cvc lg cao, (1-2 năm nữa) du lịch
 Tgian học: 1h/d
 Htai học TT 10X, học off, học được mấy tháng rồi, đăng kí ở đấy 1 năm, , tổng khóa hơn 30tr, mới hoàn thành 1/2 phí, htai đang đình chỉ do bận, 4-5ng/lớp, học thấy hiệu quả, hết tháng 4 sẽ bắt học</t>
  </si>
  <si>
    <t>Dalia</t>
  </si>
  <si>
    <t>giữa A1 
 c Hiền-25t-Bình Phước-đang học nghề may (3-4th nữa học xong)
 học ta để thích, có thể sau này hỗ trợ đến cvc 
 gtiep lh (từ đến cuối năm)-k ah
 30m/d
 k học đâu</t>
  </si>
  <si>
    <t>27/3 nhận tggian này bận ch sx được, hẹn giữa tháng 4 xếp lịch học lại
 "Trình độ: qua giữa A1
 NN: c hà-23t-HCM-quê Đăk Lăk-htai làm BA
 Mục tiêu: gtiep lh (1 năm)
 K đạt được k ah nhiều
 Học TA để: gtiep nnn (20-30%), chuyển qua mt nn (1 năm sau nếu được)
 Tgian học: 30m-1h/d
 K học đâu
 Trc học xong thi toeic 600 (đọc, nghe)</t>
  </si>
  <si>
    <t>Hello. I'm Hoa.</t>
  </si>
  <si>
    <t>31/5 có b1 nh gọi k nghe,, nhắn k tloi. bảo hôm nào học được nhắn lại 
 29/5 lh 
 23/5 tháng 6 học được 
 22/5 knm2 
 21/5 knm1 
 16/5 hv bảo k nhớ có dùng k, để về ktra lại báo lại sau</t>
  </si>
  <si>
    <t>Hong Sam</t>
  </si>
  <si>
    <t>Montero</t>
  </si>
  <si>
    <t>đầu A2
 a Hà-48t-HN-businessman-sales lốp oto (15ys)- quản lý 50ng
 học TA cho cvc (cũng có đối tác nnn nh k dùng hàng ngày) 
 thấy sự quyết tâm chưa cao, tgian ch ss
 mục tiêu: gtiep lh ( 6ht) 
 đã từng hỏi ctr học thêm (Hội đồng Anh-học off, nh anh muốn học onl)
 30m/p
 k học đâu</t>
  </si>
  <si>
    <t>Hân</t>
  </si>
  <si>
    <t>Anniedethuong</t>
  </si>
  <si>
    <t>Bành kim hạnh</t>
  </si>
  <si>
    <t>1/6 học lại được r nh ch biết ngày nào, có gì tự nhắn lại zalo (đã kết nối zalo) 
 23/5 nhận tt t6 chắc học được 
 16.5 đã kết nối zalo, htai đang đi sg, mấy hôm nữa 
 16/5 gls đang chạy xe</t>
  </si>
  <si>
    <t>tạm ngưng hết tháng 6, tháng 7 bắt đầu học lại 
 đầu A2 (cũng có ý nói nhiều, nh hoi lùng củng)
 a Nghia-36t-Indian nation- UBL Corporation- ksu về giải pháp nông nghiệp (14ys)
 học ta để gtiep sếp ( 20%) (1 tháng gặp sếp vài ngày cuối tháng)
 gtiep lh ( 1 năm-k ah)
 30m/d 
 anh là tín đồ của anh Hiệp, có mua hack não
 trc học TT 3th, 1.5h/b, 3b/w, 20-30ng/lớp, k được luyện nói nhiều, 
 cí thi đậu B1 (VSTEP),</t>
  </si>
  <si>
    <t>giữa A1
 c Như-20t-Cà Mau-makeup artist ( 1 năm)
 htai đã sx đươcj tgian nên muốn học =&gt; pvu cho du lịch ( vài lần 1 năm)
 gtiep lh (5-6th)-k ah
 30m/d
 k học đâu</t>
  </si>
  <si>
    <t>Cát Tường https://m.facebook.com/cattuongukulelestreet</t>
  </si>
  <si>
    <t>Sarah</t>
  </si>
  <si>
    <t>2.5 đã lh lại
 10/4 đầu tháng 5 liên hệ lại xem học được ch</t>
  </si>
  <si>
    <t>Hong Vo</t>
  </si>
  <si>
    <t>hôm nào học được chủ động nhắn lại
 "Trình độ: qua giữa A1
 NN: c Hồng-HCM- editor for newspaper (5ys)
 Mục tiêu: gtiep lh (6th)
 K đạt được k ah
 Học TA để: gtiep KH (sự kiến-thỉnh thoảng) (k bắt buộc nh chị muốn, t6 này đi du lịch nn
 Tgian học: 1h-1.5h/d
 Htai học 1:1, học được mấy tháng nay, 3b/t, 45p/b, , ctr kéo dài 2-3th, hơn 30b, gvvn, hiệu quả</t>
  </si>
  <si>
    <t>Tho</t>
  </si>
  <si>
    <t>giữa A1
 e Thơ-21t-Tây Ninh-Sai Gon Uni-svien năm 3- chuyên ngành accounting
 Học TA: mẹ muốn học TAGT, ra trg yc bằng toeic (450 2 kĩ năng)
 Mục tiêu: gtiep lh (2th) - k ah
 K học đâu</t>
  </si>
  <si>
    <t>giữa A2
 c Cherry-38t-Bắc Giang-merchandiser-cty may mặc 
 học ta để pvu cvc (gtiep 10%), dạy con, 
 gtiep lh (sớm thì tốt 
 htai đang tự học theo 1 ctr , thấy cũng oke cải thiện nhiều (vì luyện phát âm phản xạ tốt, học theo cụm)
 30m/d</t>
  </si>
  <si>
    <t>Nguyen Van</t>
  </si>
  <si>
    <t>Trình độ qua giữa A1
 c Vân-38t-Vĩnh Phúc-ktoan-sales manager-cty sx chổi xe quét đường
 Học TA để pvu cvc (thg mua bán trong và ngoià nước, tìm nguồn cung ứng có đối tacs qua VN)
 Mục tiêu: muốn gtiep lh (6th)
 Thời gian học: 1h/d 
 K học đâu</t>
  </si>
  <si>
    <t>Cường Trần</t>
  </si>
  <si>
    <t>20/6 khó khăn tài chính chi được 1tr/tháng thôi, cần hỏi lại vợ buổi sau học tloi 
 cuối A1
 a Cường-34t-Nha Trang-doctor-chuyên nội khoa-87 hospital (8ys)
 học ta để học với con, gtiep bệnh nhân nnn (k nhiều, thi thoảng gặp), cvc yc bằng B2 ( 1 năm tới)
 gtiep lh (9th)-k ah
 Thời gian: 30m-1h/d
 k học đâu</t>
  </si>
  <si>
    <t>Nguyễn Ngọc Mai</t>
  </si>
  <si>
    <t>đầu A2
 c Mai-33t-quê HP-accountant-logistics com (10ys)
 học ta để du lịch , muốn làm cho cty nước ngoài (dự định thôi chứ k chắc chắn)
 gtiep lh (1 năm)- k ah
 htai chăm con nhỏ, khoảng 30m-1h/d 
 k học đâu</t>
  </si>
  <si>
    <t>Phạm Thị Linh</t>
  </si>
  <si>
    <t>đầu A2
 c Liệu-quê TBinh-nh ở HCM-53t-officer bộ phận sale) (-(cty sx về thời trang)
 học ta pvu cvc (đôi lúc cũng gtiep TA )
 gtiep lh (6th-1 năm)- k ah
 1-2h/d 
 cách đây 5-6 năm học VUS, cũng thấy hiệu quả (offline)- khoảng 15ng, 3b/w (1b gvnn), 3h/b, 1.8tr/tháng</t>
  </si>
  <si>
    <t>Yuei</t>
  </si>
  <si>
    <t>Hina</t>
  </si>
  <si>
    <t>"Trình độ: cuối A2
 NN: c Hoa-26t-office staff-technical com-(2ys)
 Mục tiêu: gtiep lh (2th)
 K đạt được: k ah 
 Học TA để: gtiep TA mỗi ngày trong cvc
 Tgian học:: 30m/d
 K học đâu</t>
  </si>
  <si>
    <t>29/5 đã lh xếp lịch b7 
 17/4 lh push-&gt; chưa kb zl -&gt; đổi lịch-&gt; chưa biết 6b
 G: không tự tin khi nói ta nên học thêm
 T: không rõ về thời gian -&gt; try by best -&gt; k học mỗi ngày
 N3A2 bận</t>
  </si>
  <si>
    <t>John</t>
  </si>
  <si>
    <t>"Trình độ cuối A2 (có cần chúng chỉ nộp lại cho cty)
 NN: a Giang-32t-ptrien ctr-cho cty toàn cầu ở HN
 Mục tiêu: gtiep lh (sớm thì tốt)
 K đạt được 
 Học TA để: pvu cvc (khó khăn trong việc giải thích)
 Tgian học: 30m/d
 K học đâu
 học app the coach vì k có tgian</t>
  </si>
  <si>
    <t>Cô Tú</t>
  </si>
  <si>
    <t>đầu A2
 c Tú-35t-HCM-housewife(10ys)
 học TA để du lịch (thỉnh thoảng 1-2 lần/năm), ptrien bản thân 
 gtiep lh (3th-k ah)
 30m/d 
 k học đâu
 chị muốn biết được nh cụm từ để gtiep</t>
  </si>
  <si>
    <t>Yang Xin</t>
  </si>
  <si>
    <t>đầu A2 (pam khá tốt, pxa ch nhanh lắm, ptrien 
 c Yang Sin-22t-HCM- svien năm 3-học ở Văn Lang-chuyên ngành Chinese
 học TA vì tháy TA quan trọng, cần học, nếu có TA thì có nh cơ hội hơn, muốn tìm hiều vè digital marketing, cũng muốn du học ÚC (2 năm nữa)
 gtiep lh ( ch biết bao giờ)
 45p-1h/d
 t10 năm ngoái học ở TT, htai đang bảo lưu (được 3-4 tháng rồi), 2b/w, 2h/h, gtiep với gvnn, 12ng/lớp</t>
  </si>
  <si>
    <t>MinhDn</t>
  </si>
  <si>
    <t>cuối A2
 c Hà-28t-HN-officer for military (2ys)
 Học TA: pvu cvc (bằng mail thôi) (ptrien cvc của mình)
 Mục tiêu: gtiep lh (k rõ)
 Thời gian: 1h
 K học đâu</t>
  </si>
  <si>
    <t>cuối A1 (pam ch tốt, pxa lâu, nói bòi)
 c Trinh-Thái Bình-28t-gv toán (8 năm)-vừa dạy ở TT và ở nhà
 Học TA để đi ÚC (21/5 bay )-đã thi PTE (pass rồi 5.0 IELTS thi từ năm ngoái)
 Mục tieu: gtiep cban trc (2th) sau đó linh hoạt (6-8-10th)-k ah
 Thời gian: 30m/d 
 Trc học PTE ở TT 3h/b, ngyaf nào cũng học , học 1:1, &gt;50tr, học theo mẹo có câu hỏi</t>
  </si>
  <si>
    <t>Kan</t>
  </si>
  <si>
    <t>Crabbie</t>
  </si>
  <si>
    <t>Topma</t>
  </si>
  <si>
    <t>2/5 đã liên hệ lại
 8/4 tháng 5 học được</t>
  </si>
  <si>
    <t>Kent</t>
  </si>
  <si>
    <t>giữa a2
 a Hảo-Bình Định-quality assurrance - 42t-cty Mỹ 
 học ta pvu cvc gtiep hàng ngày sếp ng Mỹ 
 gtiep lh ( 6th-k ah )</t>
  </si>
  <si>
    <t>giữa A2 
 a Bảo Thy-30t-project manager-US company
 học ta pvu cvc (1 tuần họp 1 lần) (có chuẩn bij trc đến buổi báo cáo)
 gtiep lh (3th)-k ah
 2h/d
 tự học chủ yếu vì k có tgian, cvc nhiều</t>
  </si>
  <si>
    <t>giữa A2
 c Phương-24t-legal assistant ( 1y)-trading company-ở HCM
 học ta để pvu cvc viết báo cáo bằng TA (ít), htai có 1 cvc khác nữa là dạy TV cho nnn, ( năm ngoái bắt đầu dạy) 
 gtiep lh (6th - k ah)
 1-2h/d 
 từng thi toeic 750 ( 2kn) thi 2 năm trước
 k học đâu</t>
  </si>
  <si>
    <t>Kim cuc</t>
  </si>
  <si>
    <t>Thuần</t>
  </si>
  <si>
    <t>19/3 nhận tt htai bận, khi nào học được thì nhắn lại
 "Trình độ; gần cuối A2
 NN: a Tony-Bình Định-31t-ksư-làm ở nông trại gà với bạn ở ÚC (1ys)
 Mục tiêu: gtiep lh (3-4th)
 K đạt được cũng có thể ah
 Học TA để: tìm việc mới, pvu cvc gtiep TA
 Tgian học: 3h/d
 Trc học thêm onl 1:1, 3th trước, chỉ học gtiep thôi, học 3th, cũng có hiệu quả</t>
  </si>
  <si>
    <t>Lâm Ngọc Trầm</t>
  </si>
  <si>
    <t>k up
 26/2 mc2
 19/2 tđv
 17/2 lh</t>
  </si>
  <si>
    <t>đầu A2 
 c Duyên-HCM-38T-yoga instructor (3ys)-dạy online 
 học ta để đỡ quên TA, cũng muốn dạy yoga bằng TA (1 số bạn việt kiều nên k nói TV nhiều, cũng muốn dạy cho nnn trong tgian tới ) trước cũng học chuyên ngành TA nhưng quên nhiều rồi 
 gtiepo lh ( cứ học thôi k có tgian cụ thể)
 học cả doulingo 
 30m/d (tgian tối đa)
 k học đau</t>
  </si>
  <si>
    <t>Chi Nguyen</t>
  </si>
  <si>
    <t>đầu A2
 a Trí-26t-Đà Nẵng-software engineer - 
 học ta để làm cho cty toàn cầu (đầu tháng 6) , sắp tới có meeting TA 1 lần/ngày 
 gtiep lh (3th-k ah)
 2h/d 
 k học đâu</t>
  </si>
  <si>
    <t>cuối A1 (phù hợp ctr A2)
 e Vanh-18t- HN-FPT Uni- svien năm nhất-chuyên ngành marketing communication digital
 học ta để sau nay học chuyên ngành (sau tháng 9 năm nay học) 
 1h/d 
 gtiep lh ( k biết bao giờ)
 k đi làm thêm, chỉ học thôi</t>
  </si>
  <si>
    <t>12b
 26/2 c2
 19/2 lh+tđv
 Học TA để: pvu cvc gtiep sếp ng Tây Ban Nha
 Tgian học: 1h/d
 Đang học tiếng Trung, học trc Tết, được 2th</t>
  </si>
  <si>
    <t>Data</t>
  </si>
  <si>
    <t>đầu A2
 a Tuấn- 36t-htai ở Đồng Nai-quê Ninh Bình-electric worker-cty điện (11ys)
 học ta xem phim TA , dạy con 
 mục tiêu: gtiep lh (bao lâu cũng được)
 30m.d 
 trc có dung elsa, htai sdung doulingo 
 k học thêm đâu</t>
  </si>
  <si>
    <t>4/6 nhận tt htai bận học tiếng trung, tháng 7 liên hệ lại học 
 đầu A2 
 c Chinh-34t-HN-ktoan-cty XNK ( 2ys)
 học TA để lg cao (chuyển mt làm việc nước ngoài-mong muốn nếu tự tin về TA), kban 
 gtiep lh B1 (6th-k ah)
 tối đa 1h.d 
 2020 có học Ms Hoa, học toeic, lớp &gt;10ng, k hiệu quả, &gt;10tr/ 4 khóa/2th 1 khóa , 2b.w, 1.5h/b
 htai học tiếng Triung vào t2, t5</t>
  </si>
  <si>
    <t>SAN VY</t>
  </si>
  <si>
    <t>Tuan.tran</t>
  </si>
  <si>
    <t>12b
 "Trình độ: gần giữa A2 (pam, pxa)
 NN: a Tuấn-quê Quảng Nam-Htai ở HCM-45t-cty phầm mềm-vị trí qly
 Mục tiêu: gtiep lh (6th)
 K đạt được k ah
 Học TA để: cvc sdung TAGT nhưng chuyên ngành thôi, viì thích
 Tgian học: 1-2h/d
 K học đâu
 6/3 tđv
 5/3 lh</t>
  </si>
  <si>
    <t>Hoàng Loan Nguyễn</t>
  </si>
  <si>
    <t>"Trình độ; qua giữa A2
 NN: e Loan-21t-HCM-svien năm 3-chuyên ngành QTKD
 Mục tiêu: gtiep lh (trc khi ra trường-1 năm nữa ra trg)
 K đạt được k ah
 Học TA để: kban, tìm việc sau khi ra trường, IELTS (7.5)
 Tgian học:: 30m/d
 Htai học TT IELTS, TT SunUni, học 4 kĩ năng, học được hơn 1 năm rồi. học thấy hiệu quả 1 chút, 2b/t, 2h/b, k được luyện khóa &gt;30tr</t>
  </si>
  <si>
    <t>Đình Hải</t>
  </si>
  <si>
    <t>đầu A2 có ptrien ý nhưng lủng củng, pxa ch nhanh lắm, pam ch tốt lắm 
 a Hải-HN-pharmacist- nh cũng có 1 vài job ngoài về marketing 
 học ta để du lịch ( tháng cũng đi, nh đi nước ngoài thì 1 năm vài lần)
 gtiep lh ( 1 năm)- k ah 
 1h/d 
 cũng học TT, gia sư svien hoặc gvien, học khủng khiếp nhiều lần</t>
  </si>
  <si>
    <t>Hera</t>
  </si>
  <si>
    <t>"Trình độ: cuối A2-đầu B1
 NN: c Ngọc-30t-HR Mangager (cty Tech-4ys)-htai ở HCM
 Mục tiêu: gtiep lh (cuối năm nay)
 K đạt được: k ah
 Học TA để: nhiều cơ hôi trong công việc
 Tgian học: 1h/d
 Trc học ở cô giáo onl 1:1, ctr gtiep (6th)</t>
  </si>
  <si>
    <t>Hoa Kim</t>
  </si>
  <si>
    <t>htai bận, muốn để 5b học sau khi có nhu cầu cần
 "Trình độ: gần cuối A1
 NN: c Hoa-35t-làm cty sx ở HCM-vị trí senior staff (chuỗi cung ứng)
 Mục tiêu: gtiep lh (hết năm nay)
 K đạt được k ah
 Học TA để: pvu cvc (viết mail thôi), ptrien bản thân
 Tgian học: 30m-1h/d
 K học đâu</t>
  </si>
  <si>
    <t>LuongDat</t>
  </si>
  <si>
    <t>cuối A1
 e Đạt-HCM-20t-chuyên ngành IT-trường ngoại ngữ tin học 
 học TA để: xem video bằng TA, pvu cvc sau này muốn làm cty nước ngoài (1-2 năm nữa)
 mục tiêu: thi toeic (6-7th nữa thi) (600-700)-2knang
 gtiep lh (k biết bao giờ)
 1h/d
 htai đang học TT toeic master, mới đki khoảng vài tuần nữa mới học, 2b/w, 1.5h/b, ctr kéo dài 6th, 9tr</t>
  </si>
  <si>
    <t>Hoài</t>
  </si>
  <si>
    <t>"Trình độ: đầu A2
 NN: c Hoài-31t-Nam Định-GV tiếng Nhật-dạy ở TT- (5ys)
 Mục tiêu: : gtiep lh (k vội)
 K đạt được
 Học TA để: nch với con, du lịch
 Tgian học: 30m/d
 Học 1:1 với cô giáo 2b/t, 1h/b, lớp dạy gtiep, học được 6-7th rồi, khóa đầu tập trung ngữ pháp, khóa 2 đang theo chủ đề, thấy hiệu quả, vẫn theo tiếp trong tgian tới</t>
  </si>
  <si>
    <t>10/6 up nh chỉ chi được 3tr/khóa thôi
 "Trình độ: gần cuối A1
 NN: c Nhung-22t-Long An-svien năm 4 ĐH Kte HCM-chuyên ngành kinh tế đầu tư 
 Mục tiêu: gtiep lh (3-6th)
 K đạt được k ah (nh em muốn)
 Học TA để: pvu cvc sau khi ra trg (liên quan marketing, phân tích dữ liệu)
 Tgian học: 3-4h/d
 K học đâu</t>
  </si>
  <si>
    <t>Sơn</t>
  </si>
  <si>
    <t>"Trình độ: đầu A2
 NN: e Sơn-svien năm 4 -HCM-chuyên ngành marketing-htai cũng thưc tập cty lĩnh vực marketing
 Mục tiêu: ttiep lh (trong năm nay)
 K đạt được k ah
 Học TA để: pvu cvc sau này trường
 Tgian học: 30m/d
 Htai học gtiep, 3b/w, 4ng/lớp, học 6th rồi.</t>
  </si>
  <si>
    <t>Luzia</t>
  </si>
  <si>
    <t>"Trình độ: qua giữa A1
 NN: c Minh-32t-ktoan chuyên báo cáo tài chính-CRMG furniture com
 Mục tiêu: gtiep lh (6-9th)
 K đạt được k ah
 Học TA để: trao đổi sếp (thường xuyên) (ng ÚC)
 Tgian học: 30-45m/d
 Trc học ở TT, năm 2020, lớp gtiep, 15-16ng/lớp, 1.5h/b, 3b/t</t>
  </si>
  <si>
    <t>đầu A2
 c Dương-QN-24t-htai làm cty công nghệ-vị trí marketing
 Học TA để: ptrien bản thân, thấyy TA quan trọng (htai k dùng gì TA, có thể 2-3 năm nữa dùng)
 mục tiêu gtiep lh trong năm nay- k ah
 Thời gian: 15-30m/d
 K học đâu</t>
  </si>
  <si>
    <t>"Trình độ: qua đầu A1
 NN: e Mai-18t-HN-svien năm nhất- học viên y dược học-chuyên ngành dược học
 Mục tiêu: gtiep lh (6-7th)
 K đạt được k ah
 Học TA để: thi toeic ( năm sau thi, &gt;700) (2 kĩ năng)
 Tgian học: 1h/d
 k học đâu ( tự học tthì k có ng luyện tập cùng)</t>
  </si>
  <si>
    <t>Nguyễn nhật hoà</t>
  </si>
  <si>
    <t>19/6 lh 
 28/5 giữa tháng 6 mới học được</t>
  </si>
  <si>
    <t>Phi</t>
  </si>
  <si>
    <t>"Trình độ: giữa A2 
 NN: a Phi-30t-Quảng Nam-casino-vị trí dealer (ng chia bài)
 Mục tiêu: gtiep lh (cuối năm)
 K đạt được k ah
 Học TA để: pvu cvc (gtiep nnn)
 Tgian học: 1h/d
 K học đâu</t>
  </si>
  <si>
    <t>12b
 "Trình độ: tiền đầu A2
 NN: a Tuấn Anh-56t-Kiên Giang-businessman-có 2 cty sx thuốc trừ sâu
 Mục tiêu: gtiep lh ( sớm thì tốt nh ch biết bao giờ)
 K đạt được k ah
 Học TA để: trao đổi đối tác
 Tgian học: 30m/d
 K hoc đâu</t>
  </si>
  <si>
    <t>gần cuối A2 (năm ngoái thi B1)
 a Thái-40t-Lâm Đồng-làm tại nhà (dạy TA trẻ con) ( được 1-2 năm)
 học TA pvu cvc, dạy con (học những gì trong thựuc tế luôn)
 Mục tiêu gtiep lh 
 Thời gian: 30m/d
 Htai học cả ELSA (khóa IELTS 6.0)</t>
  </si>
  <si>
    <t>Tiến Duy</t>
  </si>
  <si>
    <t>"Trình độ: gần cuối A1 
 NN: a Duy-28t-Vũng Tàu-quality control staff
 Mục tiêu: gtiep lh (7-8th)
 K đạt được k ah
 Học TA để: pvu cvc (k nhiều, chủ yếu dịch và mail), ptrie bản thân
 Tgian học: 1h/d
 K học đâu</t>
  </si>
  <si>
    <t>qua lễ học lại được
 "Trình độ: giữa A1
 NN: a Huy-36t-Đồng Tháp-kĩ sư (10ys)
 Mục tiêu: gtiep cban (3th)
 K đạt được k ah
 Học TA để: pvu cvc (gtiep nnn - 50%)
 Tgian học: 2h/d
 K học đâu
 26/3 lh</t>
  </si>
  <si>
    <t>"Trình độ: giưa A2 (có ptrien ý nh lúng túng, pam ch chuẩn-phù hợp ctr A2)
 NN: a Cường-25t-Hưng Yên--htai ở HN-FPT software com-vị trí software dev
 Mục tiêu: gtiep lh (1 năm)
 K đạt được: k ah
 Học TA để: pvu cvc (đọc hiểu tài liệu thôi k nói), sau này định làm remote (gtiep TA-1-2 năm nữa)
 Tgian học: 30m/d
 K học đâu</t>
  </si>
  <si>
    <t>Jani</t>
  </si>
  <si>
    <t>gần cuối A1
 e Trang-18t-svien năm nhất chuyên ngành marketing
 Học TA: tìm việc sau khi ra trg, cho việc học 
 Thời gian: 1h/d
 Mục tiêu: gtiep lh (3th)
 K học đâu</t>
  </si>
  <si>
    <t>"Trình độ: gần cuối A1
 NN: a Giang-26t-Vũng Tàu--freelancer (lĩnh vực photograph) (6 năm)
 Mục tiêu: gtiep lh (1 năm)
 K đạt được k ah
 Học TA để: ptrien bản thân
 Tgian học: 20-40m/d
 K học đâu</t>
  </si>
  <si>
    <t>đầu A2
 c Trang-34t-legal advisor (lawyer)-legal department- real estate com
 Học TA: đổi cvc (đang tìm việc, muốn làm cho cty nước ngoài)
 Mục tiêu: gtiep lh (2-3th)-k ah
 Thời gian: 3-4h/d
 10 năm trc có học TA, htai k học đâu</t>
  </si>
  <si>
    <t>qua giưa A1 chút 
 c Lan-27t-HN-accountant (3ys)
 học ta để dạy con là chính, pvu cvc sau này ( công việc thăng tiến hơn-1-2 năm tới) (cái này tính sau)
 gtiep lh ( 3-6th-k ah)
 30-40m/b
 trc có học TT tiếng Anh, cũng được nh k theo được vì việc cá nhân , ctr gtiep, lớp đông ng, 15ng/lớp, 1h/d học từ thời svien</t>
  </si>
  <si>
    <t>Anh Quốc Nguyễn</t>
  </si>
  <si>
    <t>"Trình độ: gần cuối A2 (có ptrien ý, nói được nh chưa đúng cấu trúc lắm, cần sửa pam)
 NN: a Quốc Anh-1990-Vĩnh Long-hiện tại ở Vĩnh Long-làm việc cty công nghệ-vị trí software engineer (&gt;3ys)
 Mục tiêu: gtiep lh 
 K đạt được: 
 Học TA để: họp (cần nghe hiểu TA
 Tgian học: 30m-1h./d
 K học đâu</t>
  </si>
  <si>
    <t>"Trình độ: giữa A2
 NN: c Hoa-29t-HCM-officer - bộ phận HR - Thaco com (4ys)
 Mục tiêu: gtiep lh (3th)
 K đạt được k ah
 Học TA để: làm việc với nnn (gtiep câu ngắn thôi) (1 tuần 1-2 lần)
 Tgian học: 1h/d
 Gần đây học ctr gtiep , học ngắn hạn (3th, 2b/tuần, 1.5h/b), 10ng/lớp, k được luyện nói, kết thúcc được 3-4th</t>
  </si>
  <si>
    <t>Võ Tấn Thanh</t>
  </si>
  <si>
    <t>"Trình độ: gần đầu A2
 NN: a Thành-50t-Mỹ Tho city-businessman (10ys) (thực phẩm-có cty riêng)
 Mục tiêu: gtiep lh (sớm thì tốt-từ giờ đến tháng 5)
 K đạt được k ah
 Học TA để: sắp tới kinh doanh với đối tác nước ngoaiì tháng 5 đi (ptrien cvc)
 Tgian học: 30-45m/d
 K học đâu
 vì k có tgian nên k học TT
 26/3 lh</t>
  </si>
  <si>
    <t>Mr black</t>
  </si>
  <si>
    <t>"Trình độ: cuối A1-đầu A2
 NN: a Hoàng-HN-quê Thanh Hóa-30t-businessman (kinh doanh máy lọc nước) (10ys)
 Mục tiêu: gtiep lh (cư shọc thôi)
 K đạt được 
 Học TA để: làm việc đối tác nước nước ngoài , du lịch 
 Tgian học:: 30m-1h/d
 K học đâu</t>
  </si>
  <si>
    <t>HUONG TRAN</t>
  </si>
  <si>
    <t>15/4 lh xếp lihcj b2
 9/4 knm1
 26/3 học b1: trình độ A1, 49t, k có tg học nhiều, 15p 1 ngày, muốn học để phục vụ cho công việc,</t>
  </si>
  <si>
    <t>"Trình độ: giữa A2
 NN: a Trọng-24t-quê Nam Định-nh làm ở HN-làm cty phần mềm-vị trí dev
 Mục tiêu gtiep lh (6th)
 K đạt được k ah
 Học TA để: ptrien cvc, ( cũng muốn làm việc mt nn) (1 năm sau)
 Tgian học: 15-30m/d
 K học đâu</t>
  </si>
  <si>
    <t>LyLy</t>
  </si>
  <si>
    <t>"Trình độ: qua đầu A2 chút (pxa hơi lâu, có ptrien ý, ngữ pháp ch chuẩn, pam cần chuân rhơn)
 NN: c Ly-39t- HN- quê HD-trưởng bộ phận tuân thủ (head of unut compliant - làm tại cty tài chính (2 năm)
 Mục tiêu: gitep lh (sớm thì tốt-6th)
 K đạt được cũng bất lợi trong cvc
 Học TA để: pvu cvc (email thường xuyên, họp, nói thì ít ) chị k nghe được mn nói, pxa châm)
 Tgian học:1h/d
 Trc đây học gtiep onl 1:1 nh thấy k hiệu quả lắm (do giáo trình ch vận dụng được nhiều), 1h/b, gv được chọn , htai còn 30b chưa học hết, tổng 72h/b, htau bảo lưu , 12tr/khóa, tgian tới dự định dùng nốt học nốt</t>
  </si>
  <si>
    <t>Quyết Cao</t>
  </si>
  <si>
    <t>"Trình độ: giữa A2
 NN: a Quyết-33t-Đồng Nai- nh sống HCM-electrical engineer
 Mục tiêu: gtiep lh (2-3th)
 K đạt được k ah
 Học TA để: kban, gtiep nnn trong cty ( 1tuần 3-4 lần)
 Tgian học: bận lắm, 1h/d
 Htai học gtiep onl nhưng htai tạm dừng do chưa đủ học viên, học được 1-2 tuần, khóa kéo dài 2th, 3b/t, 1.5h/b, học từ bắt đầu,</t>
  </si>
  <si>
    <t>"Trình độ: B1
 NN: a Huy Anh-34t-HN-trc làm SamSung (vị trí assistant manager) (10ys) -hiện tại đang ở nhà
 Mục tiêu: gtiep lh hơn nh học tgian dài, ch biết bao giờ)
 K đạt được 
 Học TA để: tìm việc tốt
 Tgian học: 3h/d
 Trc học TT nhỏ thôi</t>
  </si>
  <si>
    <t>9/4 lh xếp b2 rồi
 25/3 học b1: trình độ A2, học vì muốn cải thiện thêm cho mình, ko có tg học đc nhiều</t>
  </si>
  <si>
    <t>giữa A2
 c Thuân- Hà Nam-làm cty công nghệ vị trí quality assurance
 học ta pvu cvc (nói và viết ta). dạy con
 muốn gtiep lh (2-3th)- k ah
 tối thiểu là 30m/d
 tuần tới bắt đầu học thêm, ctr về nói và viết, 2b/w, 1h/b</t>
  </si>
  <si>
    <t>cuối A2 
 a Đại-32t-HN-Marketer (10ys) (Thang Long event company)
 học ta vì muốn học lại thôi, pvu cho cvc sau này (chuyển việc-pvan cty nnn-6th-1 năm sẽ chuyển)
 gtiep lh ( 6th-k ah)
 1h/d 
 k học đâu 
 k có tgian cố định để đến TT</t>
  </si>
  <si>
    <t>Triển</t>
  </si>
  <si>
    <t>"Trình độ: đầu A2
 NN: a Triển-Bến Tre-27t-svien năm cuối, chuyên ngành IT (học được 1 năm), trước học tự động hóa
 trc làm bên sx sp (gần 2 năm) 
 Mục tiêu: gtiep lh (10th)
 K đạt được k ah
 Học TA để: pvu cvc tg lai (tìm vieẹc mới)
 Tgian học: 45m/d
 K học đâu</t>
  </si>
  <si>
    <t>Tai</t>
  </si>
  <si>
    <t>"Trình độ: cuối A1
 NN: e Tài-20t-Nghệ An-đh công nghệ HN-chuyên ngành IT
 Mục tiêu: gtiep lh (3-4th)
 K đạt được k ah (thấy còn sớm nên ch gấp)
 Học TA để: pvu cvc sau này, chường yc đầu V STEP/IELTS (B2)
 Tgian học: 2-3h/d
 Trc học thêm ielts cách đây hơn năm, chủ yếu đọc và nghe, nói về viết thì ít. ctr kéo dài 3-4th. 15-20ng/lớp. học onl, k hiệu quả
 thích tự học hơn</t>
  </si>
  <si>
    <t>Vicky</t>
  </si>
  <si>
    <t>tiền đầu A2 (pxa ch được nhanh)
 c Mai-48t- quê ở HCM-htau sống với chồng ở Mỹ (ở được 2 năm)- làm nail (làm cho nta - 2 năm rồi) 
 học ta để gtiep mn , pvu cvc 
 3th muốn gtiep lh (k ah)- phải cố gắng
 30m/d
 học đủ thứ hết . gần đây hoc 3th online 1:1, cũng k thấy tiến bộ, mentor ng VN, rảnh giờ nào thì nhắn tin học, 2b.w,, 1h15p , muốn học nói nhưng học thì k được nói nhiều 400$/khóa=&gt;9tr/khóa</t>
  </si>
  <si>
    <t>sang tháng 4 mới học được
 "Trình độ: qua giữa A2 (có từ vựng, có ptrien ý nh hơi lủng củng ở những câu lạ hơn 
 NN: c Tuyền-40t-HN- trc HR Manager- Vinpearl-htai ở nhà sinh con
 Mục tiêu: gtiep lh (6th)
 K đạt được k ah
 Học TA để: có công việc tốt (mới sinh em be được 3 th tthôi nên dự định thế), dạy con
 Tgian học: 1h/d
 Vài tháng trước mua học onl AROMA, khóa học 48h, học được gần 30h, chị thấy cũng ch hiiệu quả vì chị mong chờ nhiều hơn ở khóa học đó (chị muốn học về nhân sự)</t>
  </si>
  <si>
    <t>"Trình độ: đầu A2
 NN: c Sơn-68t-htai ở Sài Gòn-sinh ra Đà Nẵng-trước làm người vận chuyển (&gt;20 năm)
 Mục tiêu: gtiep lh (ch biết bao giờ)
 K đạt được 
 Học TA để: nch với bạn nnn, ptrien bản thân
 Tgian học:: 1h/d
 K học đâu</t>
  </si>
  <si>
    <t>"Trình độ: gần giữa A2
 NN: a Khang-32t-HN-quê Hà Nam-engineer (3ys)
 Mục tiêu: gtiep lh (cứ học thôi nh sớm thì tốt)
 K đạt được 
 Học TA để: tgian tới đi training (1 tuần) ở nước ngoài (tháng 5 /6 )
 Tgian học: 30m/d
 K học đâu</t>
  </si>
  <si>
    <t>Thi Hien Phan</t>
  </si>
  <si>
    <t>Nghiemtran</t>
  </si>
  <si>
    <t>"Trình độ: cuối A2
 NN: c Phụng-34t-HCM-làm deputy manager- chuổi cung ứng-XNK (2ys)
 Mục tiêu: gtiep lh (3th)
 K đạt được k ah
 Học TA để: chuyển mt làm việc có sdung TA (trong năm nay)
 Tgian học: 2-3h/d
 K học đâu</t>
  </si>
  <si>
    <t>"Trình độ: giữa A2
 NN: c Xuân-33t-doctor-national hospital (9ys)
 Mục tiêu: gtiep lh (3th)
 K đạt được k ah
 Học TA để: nh cơ hội hơn trong cvc
 Tgian học: 30m-1h/d
 K học đâu</t>
  </si>
  <si>
    <t>ch up b2
 "Trình độ: cuối A1 
 NN: 40t-HN-quản lý sale-cty công nghệ (13ys)
 Mục tiêu: gtiep lh ( hết năm nay)
 K đạt được: k ah
 Học TA để: thi thoảng gặp khách nước ngoài, công tác, ptrien bản thân
 Tgian học: 40m-1h/d 
 K học đâu</t>
  </si>
  <si>
    <t>"Trình độ: đầu A2
 NN: c Hà-38t-teacher (dạy chơi cờ) (14ys)-Hà Nam-htai sốngg ở HN
 Mục tiêu: gtiep lh (trong năm nay) (tháng 12 dương lịch muốn hoàn thành)
 K đạt được k ah
 Học TA để: ptrien bản thân, ptrine nghề nghiệp (tiếp xúc các bnạ nnn)
 Tgian học: 15p/d 
 K học đâu</t>
  </si>
  <si>
    <t>Phương Dung</t>
  </si>
  <si>
    <t>"Trình độ: đầu A2
 NN:: c Dung-HN-33t-retail com-vị tri marketing manager (5ys)
 Mục tiêu: gtiep lh (k biết bao giờ)
 K đạt được 
 Học TA để: dạy con, thích
 Tgian học: 15-20m/d
 K học đâu</t>
  </si>
  <si>
    <t>Steven</t>
  </si>
  <si>
    <t>"Trình độ: gần cuối A2
 NN: a Đông-27t-HN- (quê QN)-engineer-cty tech (2ys)
 Mục tiêu: gtiep lh (3-6th)
 K đạt được k ah
 Học TA để: du lịch, sdung trong cvc (đọc tài liệu)
 Tgian học: 1-2h/d
 K học đâu, mới thi toeic 620</t>
  </si>
  <si>
    <t>Toni</t>
  </si>
  <si>
    <t>qua đầu A2 chút
 a Quỳnh-41t-HCM-electrical engineer (14ys)
 học ta để du lịch, dạy con, pvu cvc (gtiep ít)
 gtiep lh (6th)
 k học đâu</t>
  </si>
  <si>
    <t>"Trình độ: cuối A2
 NN: a Bình-30t-Thái Bình- htai sống HN-engineer
 Mục tiêu: gtiep lh (6th)
 K đạt được k ah
 Học TA để: pvu cvc (k thường xuyên lắm)
 Tgian học: 30m/d
 K học đâu</t>
  </si>
  <si>
    <t>Phạm lê thu hiền</t>
  </si>
  <si>
    <t>***yen Chung</t>
  </si>
  <si>
    <t>12b
 "Trình độ: cuối A1-đầu A2
 NN: a Chung-39t-HP-quê Bắc Ninh - làm phòng vật tư cung cấp thiết bị về cảng 
 Mục tiêu gtiep lh (6th)
 K đạt được k ah
 Học TA để: pvu cvc sau này 6th-1 năm dùng gtiep trong cvc
 Tgian học: 2-3h/d
 1 năm trc học TT, 3 tháng . htai học English Homestay, học được mấy buổi, ctr gtiep , 3b/t, 2h.d</t>
  </si>
  <si>
    <t>"Trình độ: giữa A2 (ptrien được ý nhiều nh ch nhanh, thỉnh thoảng sai ngữ pháp, pam chú ý hơn) (phừ hợp A2)
 NN: c Duyên-HN-cheft accountant-Thaco Group (16ys) (cvc đi ctac ở HCM)
 Mục tiêu: gtiep lh (trong năm 2024)
 K đạt được k ah
 Học TA để: pvu cvc (ptrien cvc của mình, htai k dùng TA trong cvc)
 Tgian học: 30m/d
 cách đây mấy năm học 1:1 gv Sing, kéo dài 6th, nh k theo hết, 1h/b có lúc 30m/b, 2b/t, thấy hiệu quả, TT talk Englíhs</t>
  </si>
  <si>
    <t>NgocT</t>
  </si>
  <si>
    <t>giữa A1 
 c Ngọc-28t- Đồng Nai đang học làm nail trước đây làm kế toán cty sữa (&gt;1 năm) 
 học ta đee đi định cư Canada, sang năm đi ch biết tháng mấy 
 qua đó trước rồi mới tính tiếp (mới thi ielts )
 gtiep lh ( 2th-k ah ) 
 k học đâu,</t>
  </si>
  <si>
    <t>Lê thị khánh Tra</t>
  </si>
  <si>
    <t>Sỹ</t>
  </si>
  <si>
    <t>"Trình độ: gần cuối A2
 NN: a Sỹ-HN-36t-engineer (3ys) 
 Mục tiêu: gtiep lh (3-6th)
 K đạt được: k ah
 Học TA để: cvc làm việc nh nnn (training bằng TA)
 Tgian học: 45m/d
  K học đâu</t>
  </si>
  <si>
    <t>đầu A2 
 c Thư-30t- Ninh thuận- htai làm nội trợ - trc làm lĩnh vực finacial service - office staff (6ys)- nghỉ việc để chăm con
 học ta để ptrien bản thân , du lịch (1 lần/năm)
 htai chỉ ở nhà thôi chứ ch có ý định tìm cvc mới 
 htai đang có em bé được 3th rồi
 20p/d tối thiểu, tối đa 1h/d 
 k học đâu 
 cứ học thôi chứ ch có tgian cụ thể khi nào gtiep được lh</t>
  </si>
  <si>
    <t>Neva</t>
  </si>
  <si>
    <t>11/6 up, chị ch sx được tgian, 1b /tuần cũng chưa, từ chối từ đầu 
 đầu A2 
 c Neva-36t-HCM-sales department (5ys)-cty bán gia vị 
 học ta để nch với nnn thi thoảng có đoàn khách nước ngoài đến cty (lâu lâu mới có), lg cao (dự định thôi-k chắc chắn khi nào TA tốt thì đổi; k thì thôi)
 gtiep lh ( trong năm nay)-k ah
 cũng tùy hứng, siêng thì thì 5p, nếu có btvn thì 30m/d (tối thiểu)
 k học đâu khoảng &gt;10 năm rồi</t>
  </si>
  <si>
    <t>12/6 mtdv lần 2 k kban zalo (báo hv kban zalo và nhắn lại lịch phù hợp của học viên 
 11/6 mtdv lần 1 k kban zalo
 10/6 lh 
 6/6 knm3 
 30/5 knm2 
 29.5 knm1</t>
  </si>
  <si>
    <t>cuối A2 
 a Trung-44t- Bình Thuận-trc làm mechanical engineer (nh sau dịch covid nghỉ chăm sóc bố mẹ ) , htai dạy tiếng Anh cho trẻ em, (trg tiểu học đến THPT)
 học ta để củng cố kiến thức lại, luyện ielts, đi nước ngoài 
 gtiep lh (hết năm nay)-kah
 1h/d tối đa</t>
  </si>
  <si>
    <t>Tắc</t>
  </si>
  <si>
    <t>lazy, nhắn tin k tloi 
 cuối A1
 a Đạt-32t-HCM-sale diamon (1mth) (làm nhân viên thôi-trc làm sale manager-về mobile world 
 học ta để du lịch (nh htai k hay đi nước ngoài, đi trong nước thì đi gần hết rồi), cvc cũng thỉnh thoảng gtiep ( 1 tháng 8-10 lần)
 cứ học thôi, ch có mục tiêu cụ thể
 1h/d -tối thiểu
 vừa đki khóa A1, 05/06 bắt đầu học 4-8ng/lớp, ctr tập trung gtiep</t>
  </si>
  <si>
    <t>4.6 lh 
 30.5 knm2 
 29/5 knm1</t>
  </si>
  <si>
    <t>"Trình độ: đầu A2 (gặp vấn đề phát âm)
 NN: c Hằng-HD-28t-doctor-Việt Tiệp Hospital (3ys)
 Mục tiêu: gtiep lh (2th)
 K đạt được 
 Học TA để: pvu cvc (tài liệu TA), sắp tới thi B1 (mình muốn - tháng 8-9 dự định vậy), ptrien bản thân 
 Tgian học: 30m/d
 Htai học TA TT, 10ng/lớp, học từ tháng 11 năm ngoái, ctr 4 kĩ năng, nói ít thôi, quay video hội thoại, 2b/t, học thấy hiệu quả</t>
  </si>
  <si>
    <t>Việt</t>
  </si>
  <si>
    <t>đầu A2
 a Việt-45t - Thái Nguyên-engineer-làm việc cho cty nhôm kính (14ys)
 học ta có cvc lg cao (nh cơ hội hơn trong cvc), du lịch nước ngoài 
 gtiep lh (9th) 
 1-2h/d 
 cũng đang đki 1 lớp gtiep gần nhà, đki rồi, sang tuần đi học (2b./w, 3ng/lớp, 1.5h/b)</t>
  </si>
  <si>
    <t>cuói A1
 c Dung-26t-HN-engineer-Sunhouse Corporation ( 1 năm)
 Học ta để pvu cvc (nếu có vị trí mới hoặc thăng tiến thì cần TA chứ cvc htai k cần), ptrien bản thân
 mục tiêu: gtiep lh (4th)-k ah
 Thời gian: 2h/d
 Trc học TT Langmaster, phí (6tr)/3m, 3b/w, 1.5h/b, 2ng/lớp</t>
  </si>
  <si>
    <t>Mun</t>
  </si>
  <si>
    <t>Đầu A2
 c Trà-38t-htai ở nhà (3 năm rồi)-quê Bình Dương-trước làm nhà nước - vị trí chuyênn viên
 Học TA: tìm công việc mới (lquan TA-nh viết email) (khi nói đươcj TA thì tìm
 Muốn gtiep lh (1 năm-k ah)
 Dành được 2h/d
 Htai đang học viết email (nh tự học)
 K học đâu</t>
  </si>
  <si>
    <t>Han huynh</t>
  </si>
  <si>
    <t>"Trình độ: giữa A2
 NN: c Nhi-29t-Kon Tum - farmer-có nông trại riêng (10ys) - (rộng 2ha)
 Mục tiêu: gtiep lh (1 năm)
 K đạt được k ah
 Học TA để: du lịch, kban , ptrien bản thân, ptrien sp của địa phương
 Tgian học: 1h-2h/d
 Trc học ngành NNA ĐH HN, k học đâu, trc học ở TT ở với nnn, thấy hiệu quả</t>
  </si>
  <si>
    <t>"Trình độ: đầu A2
 NN: c Linh-27t-Bình Định-retail com (1y)-ktoan
 Mục tiêu: gtiep lh (6th)
 K đạt được k ah
 Học TA để: chỉ mail bằng TA, ptrien bản thân, tìm việc tốt (ch biết khi nào)
 Tgian học: 1h.d
 K học đâu</t>
  </si>
  <si>
    <t>Ms Huong</t>
  </si>
  <si>
    <t>giữa A1 pxa ch tốt, pam ch tốt
 c Hồng- 26t- HCM- htai làm quản lý thiết bị y tế (1-2 năm) - 
 học ta để pvu cvc tiếp xúc với nnn (mail, zalo nhiều hơn, còn gtiep trực tiếp ít lắm 1 tháng 1 lần) , du lịch (1-2 lần/năm)
 gtiep lh 
 1h/d (tối thiểu)
 cách đây 6th học VUS, học toeic , 2tr/tháng, 3th/khóa, học thấy hiệu quả nh về ngữ pháp, 1.5h/b,</t>
  </si>
  <si>
    <t>Nhu</t>
  </si>
  <si>
    <t>"Trình độ: đầu B1
 NN: c Như-24t-Marketing executive-sales department - ở bvien (2ys)
 Mục tiêu: gtiep lh (k biết bao giờ)
 K đạt được 
 Học TA để: xin cvc lg cao, thi ielts 
 Tgian học: 1-2h/d
 K học đâu
 Trc thi IELTS speaking 5.5</t>
  </si>
  <si>
    <t>Nguyễn thị thu hương</t>
  </si>
  <si>
    <t>cuối A1 
 c Hương-31t-HN- production manager-food company (cty Bimex)
 học ta để nh cơ hội làm các cvc khác nhau (làm cty nước ngoài- dự thôi), cvc htai k gtiep TA , =&gt; học chủ yếu để ptrien bản thân
 gtiep lh hết năm nay
 1h/d
 học thêm nhiều chố nh k hiệu quả, học ở topica native , langmaster, ocean edu
 =&gt; học nh k được gtiep nhiều , &lt;5tr/khóa, 2-3th/khóa, lớp đông ng</t>
  </si>
  <si>
    <t>Jessica</t>
  </si>
  <si>
    <t>20/6 lh (b1 trước, tháng 7 mới bắt đầu học 
 28/5 bữa giờ chị bận quá, ngưng 2 tuần nay k học gi, 20/06 bắt đầu học được</t>
  </si>
  <si>
    <t>kevin</t>
  </si>
  <si>
    <t>"Trình độ: giữa A2 (phù hợp A2)
 NN: kevin-36t-Bình Dương-general administration (10ys) (
 Mục tiêu: gtiep lh (6th)
 K đạt được: k ah
 Học TA để: du lịch, đọc tài liệu TA 
 Tgian học: 30m/d
 K học dâu</t>
  </si>
  <si>
    <t>Điểu Thi Mây Duyên</t>
  </si>
  <si>
    <t>"Trình độ cuối A2
 NN: e Duyen-22t-htai đanglàm việc ở Sing-cleaner (3ms)-htai ở VN
 Mục tiêu gtiep lh 
 K đạt được 
 Học TA để: pvu cvc 
 Tgian học: 2-3h/d
 K học đâu, tựhọc</t>
  </si>
  <si>
    <t>học xong b2 hv bảo có gì chủ động nhắn lại lịch 
 giữa A2 (có ptrien ý khá ổn, nh hơi ấp úng, thi thoảng sai ngữ pháp,)
 c Thảo - Đồng Nai-32t- tech1 company -office staff (10ys) cty về shoes-nike 
 học TA để vì cty có tổ chức OPIC (được tiền hỗ trợ nếu thi tốt), nch với con, gtiep với sếp ng Hàn
 gtiep lh (3-6th)-k ah
 tối thiểu 30m/d 
 k học đâu</t>
  </si>
  <si>
    <t>giữa A1
 c Tâm-29t-Ninh Bình-trước làm ktoan - htai đang nghỉ ở nhà để đi Đức - đang học tiếng Đức
 học tiếng Anh vì thấy tiếng Anh quan trọng chứ tgian tới đi Đức cũng gtiep bằng tiếng Đức chứ k sdung TA, 3 th nữa đi Đức
 gtiep lh (3th-kah)
 sau 15/06 dành ra 1h/d
 05/06 chị mới bắt đầu làm btap được
 k học đâu</t>
  </si>
  <si>
    <t>giữa A1
 c thảo-Bình Dương-35t-cty nhựa - ktoan kho- 
 học ta để nâng cao bản thân, tốt hơn trong cvc (cty xuất khẩu nên có KH nn, nếu tốt TA thì gtiep với KH)
 gtiep lh (6th)- kah 
 30m-1h/d 
 k học đâu
 cvc k đòi hỏi TAGT tiếp nhiều, nên muốn cải thiện dần dần thôi</t>
  </si>
  <si>
    <t>Nguyễn Thu Trang</t>
  </si>
  <si>
    <t>cuốii A2 (8 năm trc thi IELTS 6.0)
 c Trang-34t-HN-IT business analyst - MSIG Insurance com
 học ta để pvu cvc update cvc 
 gtiep lh ( cứ học thôi k biết bao giờ)
 15-20m/d</t>
  </si>
  <si>
    <t>Domi</t>
  </si>
  <si>
    <t>đầu A2 (pxa ch tốt, lủng củng cấu trúc) 
 c Trang-HN-26t-banker - BIDV (&lt;2ys)
 học ta để mở rộng kiến thức, cho cvc đa dạng hơn nếu biết TA (đạm nhận vị trí đa dạng hơn-1-2 năm), nch với con 
 gtiep lh (1-2 năm)-k ah 
 30m/d tbinh 
 k học đâu</t>
  </si>
  <si>
    <t>giang</t>
  </si>
  <si>
    <t>25.5 lh 
 16.5 tháng 6 học được</t>
  </si>
  <si>
    <t>Công Duy</t>
  </si>
  <si>
    <t>đầu A2 
 a Duy-25t-quê Bến Tre-htai làm việc ở HCM-business administration- cty Đông Nam promotion (8mth)-vị trí marketing executuve 
 HIỆN TẠI ĐANG TÌM VIỆC MỚI 
 học ta để tìm kiếm những cơ hội trong cvc nhắm tới những vị trí cao hơn trong cty ( dự định thôi chứ k biết khi nào cty xét thăng chức), cvc k sdung tagt, tg lai muốn làm trong mt nước ngoài (khoảng 30t)
 gtiep lh ( hết năm nay-k ah)
 1h/d
 htai đang học ctr gtiep &amp; toeic , học được 7 năm rồi, tbinh 15ng/lớp, mentor ng Việt Nam, học thấy hiệu quả nh mình ch chú tâm, 2b/w, 2,5h/b, chỗ này ng quen gthieu, 1tr4/tháng,</t>
  </si>
  <si>
    <t>đầu A2 (hv yếu pam, ptrien ý còn lủng củng)
 c Tâm-32t-Thái Nguyên--policeman (8ys)
 học ta để hỗ trợ con, thấy cần học để cải thiện bản thân thôi, chứ cvc k sdung TA 
 trc học chuyên ngành TA 
 gtiep lh ( k biết bao giờ )
 30m-1h/d
 k học đâu</t>
  </si>
  <si>
    <t>đầu A2 
 c Loan-HN-quê Thái Bình-36t-làm ở cty của chị-vị trí sales (6ys) (bán amenity cho hotel )
 học TA để dạy con, đi du lịch ( cúng ít đi)
 tối thiểu 30m/d
 k học đâu
 gtiep lh ( 3th)-k ah</t>
  </si>
  <si>
    <t>Edward</t>
  </si>
  <si>
    <t>htai chị đang học văn bằng 2, có gì chị nhắn lại lịch học sau 
 đầu A2
 c thu-33t-HN-cty phần mềm-designer URUX (10ys) 
 học TA để pvu cvc (80% chat TA), họp bằng TA (nếu có TA thì cânf tgia những cuộc họp như vậy) gtiep lh ( 1-2 năm)- k ah
 30m-1h/d 
 trc cũng đki 1 vào khóa nh k cso tgian nên k theo được. năm ngoái học 1:1, 2-3b/w, 2h/b, học được 3th, cũng thấy k hiệu quả (học cban cũng ch ptrien được nhiều) ctr gtiep</t>
  </si>
  <si>
    <t>Bảo Hoà</t>
  </si>
  <si>
    <t>giữa A1 
 c Hòa-23t-Cam Ranh- Khánh Hòa- receptionist-Thai Binh Hotel (2mth)-cũng có cvc khác là dạy nhảy
 học ta để gtiep khách nước ngoài trong cvc ( 1 tháng 5-6 khách), dạy nhảy có những từ bằng tiếng anh nên muốn cải thiện đọc cho chuẩn hơn)
 gtiep lh ( 6th-k ah)
 trc có học thêm lớp nhóm 7-8ng, ctr gtiep liên quan đến chuyên ngành, khóa 3th-&gt;2tr, 2h/b, học thấy hiệu quả có gvnn, 3b/w 
 1.5h/d (tối thiểu)</t>
  </si>
  <si>
    <t>Hong</t>
  </si>
  <si>
    <t>B1 
 c Nhung-45t-HCM-pharmacy com-sales department- key account 
 học ta gtiep với qly (trong lúc họp để nghe thôi), đồng nghiệp , đổi vị trí cao hơn 
 30m/d
 gtiep lh hơn (6th)
 k học đâu</t>
  </si>
  <si>
    <t>giữa A2 , (có ptrien ý nh k nhanh, pam cần tốt hơn)
 gần đây thi VSTEP (7.5) (thi cách đây &gt;2 năm) 
 a Huy-Cần Thơ-43t- director of software com (Japanese com) (qly 53ng)
 học ta để tìm KH về phần mềm ở nh nh nước nói TA, htai đang kết hợp với KH Nhật 
 gtiep lh ( &lt;1 năm)-k ah
 k học được TT vì bận 
 2h/tuần (tối đa)
 cách đây hơn 2 năm học thi B1, nh đậu B2, thấy có hiệu quả, 4 kĩ năng, ctr luyện thi 2h/d học thạc sĩ , 2-3tr/khóa, , ctr kéo dài &gt;10b</t>
  </si>
  <si>
    <t>"Trình độ: giữa A1
 NN: c Hà-35t-HN-quản lý (10ys)-hàng nhập khẩu 
 Mục tiêu: gtiep cban trước (3th) rồi (3 tháng tiếp gtiep lh )
 K đạt được k ah
 Học TA để: pvu cvc (thi thoảng đối tác bên nhà sx qua, cũng có KH) (30%)
 Tgian học: 15m-30m/d
 K học đâu</t>
  </si>
  <si>
    <t>10/6 đã kết nối lại,bảo có gì nhắn lại lịch qua zalo 
 6/6 đã liên hệ lại knm 
 2/6 rảnh ngoài hành chính, tối hoặc ngày cuối tuần
 12/5 bận đến 19/5, mỗi ngày 15-20' đang bận làm đề tài -&gt; lh, push
 9/5 chặn tn, knm
 G: cải thiện kỹ năng nói -&gt; tự tin hơn
 T: 15'/ngày
 N3A1 bận</t>
  </si>
  <si>
    <t>giữa A2 
 c hoa-HCM--38t-ủy ban nhân dân huyện-district people's committee (11ys)
 học ta để thi MBA (dự định chứ- ch có tgian cụ thể )-cũng muốn đi nước ngoài nh còn lâu lắm 
 30m-1h/d
 gtiep lh (6th)
 htai đang học văn bằng 2TA (mới học thôi, được 1 học kì)</t>
  </si>
  <si>
    <t>Khánh Linh</t>
  </si>
  <si>
    <t>giữa A2 (nh pxa ch nhanh, có ptrien ý)
 c Linh- 24t-HN-medical representative (đại diện cty dược làm các quy trình đấu thầu thuốc giữa cty và dược)- Bách Linh Pharmacy 
 học ta để pvu cvc (đọc nghiên cứu khoa học, báo cáo bằng TA) chứ k gtiep
 1-2h/d
 gtiep lh ( 2-3-th-k ah)
 k học đâu
 có qtam ctr 1:1</t>
  </si>
  <si>
    <t>Anya</t>
  </si>
  <si>
    <t>Jayden</t>
  </si>
  <si>
    <t>Trình độ: đầu A2 
 c Uyên-26t-QN-cty XNK TQ (vị trí nhân viên xuất khẩu)
 Học TA: pvu cvc (chủ yếu mail, dạo này thỉnh thoảng có gtiep TA)
 Mục tiêu: gtiep lh (3-6th)-k ah (nh cố gắng đạt)
 học 1h/d vào tối
 Hồi svien học thêm, htai k học đâu</t>
  </si>
  <si>
    <t>đầu A2 , trc thi toeic 700 ( 2 kĩ năng)
 a An-30t-HP-ksu phần mềm (&gt;7ys)- cty CNghe
 học ta để chuẩn bị cho tg laii (chuyển cvc lquan ta , cty nước ngoài sang nă-chắc chắn)
 cvc k sdung ta gtiep
 gtiep lh (6th-kah)
 30m-1h/d
 k học đâu</t>
  </si>
  <si>
    <t>Lion</t>
  </si>
  <si>
    <t>giữa A1
 a Thuyên - 31t-Thanh Hóa- kĩ thuật viên bảo trì (Maintenance technician) 2ys
 học tâ để pvu cvc gtiep (nh nói 1 vài từ trong 1 câu, nói chuyên ngành là đã hiểu rồi)-gtiep sếp ng Thái (hàng ngày)
 gtiep lh ( cứ học thôi k có tgian cụ thể) 
 htai nói bồi với sếp-gtiep như tình hình hiện tại cũng k có ah gì 
 học lấy chứng chỉ chuyên ngành (học tối 2,4,6-học 2h/b, bắt đầu học 7h tối)
 k học đâu 
 dành được 1-2h/d</t>
  </si>
  <si>
    <t>cuối A1 
 c Vy- 28t-quê Bạc Liêu-sống ở HCM-nail (1ys)
 học ta để pvu cvc (sắp tới đi ÚC-ch biết khi nào đi-do ch có kết hôn-năm nay thì kết hôn), nch với bạn trai (ng ÚC)
 1.5h/d (tối thiểu)
 k học đâu 
 gtiep lh ( 6th-k ah)</t>
  </si>
  <si>
    <t>Phunnie</t>
  </si>
  <si>
    <t>đầu A2
 c Phương-24t- Phú Yên-C&amp;B Department- Thiên Long Group (2ys)
 học ta để ptrien hơn trong cvc, tham gia vào cty đa quốc gia (năm sau muốn chuyển)
 1-2h.d 
 trc có học toeic 4 knang , &gt;5tr, 2th, k được gtiep nh, 10ng/lớp, 1.45h/b
 gtiep lh ( cuối năm - k ah</t>
  </si>
  <si>
    <t>đầu A2 
 a Tuyến-38t-Thanh Hóa-IT engineer-(10ys)
 học ta để gtiep với khách hàng (k nhiều nhưng trong cuộc họp 1 lần/tuần, đọc sách tiếng anh 
 1h.d (tgian tbinh) 
 gtiep lh ( 6th- k ah)
 k học đâu</t>
  </si>
  <si>
    <t>You</t>
  </si>
  <si>
    <t>cuối A1 
 a Sự-HCM-53t-(22ys) electrical com-lái xe cho sếp
 học ta vì gd sống ở Canada , sắp tới anh cũng chuyển sang sống (1-2 năm )
 gtiep lh ( k biết bao giừo)
 30m-1h/d
 cách đây 2-3 năm có học wallstreet, hỏi chi phí nh k tiết lộ, học thấy hiệu quả</t>
  </si>
  <si>
    <t>đầu A2 
 c Hương-27t-HN-quê ở Bắc Giang-physical therapist (3ys)
 học ta để có lg cao (bên cty trả lg theo năng lg, dịch những bài giảng, phương pháp bên nước ngoài nhiều nên cần làm việc với gv nước ngoài nhiều). hiện tại thì k gtiep TA nhiều, thi thoảng gtiep, gtiep thường lquan đến chuyên ngành
 gtiep lh (6th-1 năm)- k ah
 1h.d 
 cách đây 3th, ctr gtiep, 3b/tuần, 1h/b, 
 ch kịp hỏi chi phí thì bảo có vc bận</t>
  </si>
  <si>
    <t>We can call you</t>
  </si>
  <si>
    <t>đầu A2
 c Loan-Bà Rịa-Vũng Tàu-39t-nurse - Bà Rịa Hospital (18ys)
 học ta để (đang có ctr đi Phần Lan-cuối t10 có pvan nếu oke thì đi)- do cá nhân tự tìm hiểu-nếu oke thì làm luôn (cả gd)
 gtiep lh ( trc t10 năm nay) 
 2-3h/d 
 k học đâu</t>
  </si>
  <si>
    <t>giữa A1
 a Nhẫn- Huế-30t- business về nhà hàng (được 6ys), ngoài ra cũng làm cvc onl trên mạng 
 học để đi nước ngoài (Mỹ-định cư-3-4 năm nữa đi-)
 1h/d tối đa 
 gtiep lh (k có tgian cụ thể)
 k học đâu</t>
  </si>
  <si>
    <t>Espresso</t>
  </si>
  <si>
    <t>10/6 đã lh lại 
 7/6 lh</t>
  </si>
  <si>
    <t>Maxtino</t>
  </si>
  <si>
    <t>giữa A1 
 a An-HCM-28t-kinh doanh (ăn uống)-(1 năm)-freelancer
 học ta để du lịch , ptrien cvc
 gtiep lh ( 1 năm đổ lại - k ạ )
 3-4h/d 
 k học đâu 
 tự học k có</t>
  </si>
  <si>
    <t>Kang</t>
  </si>
  <si>
    <t>đầu A2 
 a Khánh-32t-media com-vị trí photographer/editor video 
 học TA để quay cho những nnn doanh nghiệp nn 
 gtiep lh ( k có đặt mục tiêu)
 20-30m/d
 trc có thử học TT 10ng.lớp, 3-4tr/tháng, gtiep, 2-3h/b</t>
  </si>
  <si>
    <t>đầu A2 
 a Khương-30t- Dăk Lăk-ksu phần mềm (6ys)- 
 học ta để pvu cvc (làm việc với nnn - gtiep với họ nh k nhiều, đọc báo cáo thôi chứ k hẳn gtiep, ngày nào cũng báo cáo
 gtiep lh (3-4th-k ah)
 30-45m/d
 năm ngoái học ctr gtiep ở TT, 12ng/lớp, 3b/w, 1.5h/b, k gtiep nhiều lắm, 5-6tr/khóa, 1-2thansg/khóa</t>
  </si>
  <si>
    <t>Đào Thị Hoa</t>
  </si>
  <si>
    <t>giữa A1
 c Hoa-40t-HN-ktoan-
 học TA để đồng hành cùng con, thích 
 mục tiêu: gtiep lh (3-6th) -nh chị muốn đạt được (chồng chị bảo tìm hiểu kĩ nên chị muốn đạt được cho chồng biết, cho con noi gương theo)
 thời gian: tối thiểu 30m/d
 k học đâu</t>
  </si>
  <si>
    <t>Le thuy</t>
  </si>
  <si>
    <t>đầu A2
 c Thúy-29t-HP-volleyball player (17ys)-
 học ta để ptrien bản thân , học thi đấu giao lưu với bạn nn (cũng có thường xuyên 1 năm khoảng 4 lần) (đầu tháng 7 năm nay cũng đi-Phi, Sing,TQ)
 gtiep lh (cứ học thôi chứ k chắc chắn là bao lâu)
 30m/d tối đa 
 hồi 2013 học 1:1 với gvien 150k/b, 2-3b/w, ctrinh gtiep</t>
  </si>
  <si>
    <t>Min</t>
  </si>
  <si>
    <t>đầu A2
 c Hà-26t-HD-Bình Giang-htai làm cty giáo dục - vị trí cộng tác viên-làm tại nhà
 học ta vì thích, tìm việc mới (chăc chăn)
 mục tiêu: gtiep lh (2-3th)-k ah
 30m-1h/d, 
 hiện tại luyện thi 2 kĩ năng toeic 850
 htai cũng học 1:1, đã đki rồi, kéo dài 2.5th, kyna 
 cách đây 4 năm học toeic, kéo dài 3-4th
 thi toeic 750 2 kĩ năng</t>
  </si>
  <si>
    <t>Hoàng Nam</t>
  </si>
  <si>
    <t>gửi btvn hôm nào học xong nhắn lại lịch học tiếp 
 đầu A2 (pam ch tốt, có ptrien ý )
 a Nam-32t-HCM- cơ điện từ (Mechatronics)- 
 học ta để pvu cvc ;àm việc nh sếp nước ngoài (thăng chức- khi nào TA tốt sếp xem xét)
 gtiep lh (3-6th)- k kah
 30m/d
 k học đâu</t>
  </si>
  <si>
    <t>Felix</t>
  </si>
  <si>
    <t>8;.5 đã hẹn được lịch b1 qua zalo
 7.5 knm1</t>
  </si>
  <si>
    <t>giữa A2 
 a Tâm-Nha Trang-45t- mechanical engineer-metrolium com- (20ys)-deputy manager
 học ta để đọc tài liệu bằng nước ngoài, đi hội thảo (chỉ nghe thôi-tùy năm k nhiều) 
 gtiep lh ( ch rõ bao giờ)
 2h/d (tố đa)
 cấch đây 7 năm tgia học onl, ngày nào cũng học, học TT, cũng có GVNN, 3th/khóa, &gt;1tr/thnasg, học thấy hiệu quả</t>
  </si>
  <si>
    <t>giữa A1 (pxa lâu, pam ch tốt, thiếu từ vựng) 
 e Hoàng-22t- Da Nang-svien năm cuối chuyên ngành kĩ sư phần mềm
 học ta để pvu cvc sau khi ra trg (21/6 năm nay ra trg), trg yc toeic 470 ( 4 knag)
 gtiep lh ( 6th - k ah)
 4h/d tối thiểu 
 k học đâu</t>
  </si>
  <si>
    <t>Mandy</t>
  </si>
  <si>
    <t>Mậu nguyễn</t>
  </si>
  <si>
    <t>tuần sau bận đi học lái xe, nên sang 17/6 bắt đầu học được 
 giữa a1
 a Mâu-Huế- 36t-electrical engineer- ( &gt;9ys)
 học ta để du lịch (cũng đi nước ngoài một vài lần-đi chơi 1-2 lần), môi trường qte (cũng có thể-nếu TA tốt chứ k có cụ thể là khi nào) 
 Hồi đh thi toeic 400
 gtiep cban ( ch rõ ràng chắc khoảng 3-5th)-k ah
 k học đâu 
 1-1.5h/d</t>
  </si>
  <si>
    <t>PHUONG ***YEN</t>
  </si>
  <si>
    <t>17/6 up, gthieu ctr bảo để anh nghiên cứu thêm (mới tư vấn đượcc tr thôi, buổi sau hỏi thêm) 
 giữa A2
 a Phương-37t-HCM- mechanical electric -quản lý 15-20ng
 học ta để pvu cvc gtiep kh đối tác ( 1-2 dự án)
 gtiep lh ( từ giờ đến cuối năm)-cũng ah
 15-30m/d 
 k học đâu</t>
  </si>
  <si>
    <t>Nathan</t>
  </si>
  <si>
    <t>đầu A2 
 a Nathan-35t-Bình Dương-Industrial parts-lĩnh vực IT (12ys) vị trí supersivor
 học ta để ptrien bản thân (do đi ctac nhiều nơi nên cần gtiep, trong khu vực ĐNA, 1 năm khoảng 6-7 lần, anh là ng trao đổi với KH, cũng sdung gg dịch để trao đổi)
 muốn gtiep lh (6th-k ah)
 4 ngày/tuần, tbinh 30m-1h/d 
 trc có học 1 số ctr TA onl, theo hướng tự học onl mua khóa có video hướng dẫn và tư học,</t>
  </si>
  <si>
    <t>giữa A1
 c Hiền-32t-Tháu Bình-nurse-ở bvien (10ys)
 học ta để pvu cvc (phòng liên hệ quốc tế -dự tính thôi đầu năm sau - học để chuẩn bị trước)
 gteip lh (1 năm) - k ah
 2h.d 
 k học đâu
 htai học liuee quan đến cvc 7h-10h tối các ngày trong tuần trừ CN</t>
  </si>
  <si>
    <t>Joke</t>
  </si>
  <si>
    <t>đầu A2 
 a Nghĩa-35t-Long An-warehouse supervisor (3ys) 
 học ta để cải thiện cvc (trao đổi với sếp nh k nhiều do vốn từ của mình yếu,chỉ nghe hiểu được 60%,), nếu mình biết TA tốt thì mình gtiep luôn
 30m/d (tối đa) 
 trc có học, cty cũng có học với topica cũng tgia được vài tháng, 45m/b, 4b/w, học onl 5-6ng, cũng có có cơ hội gtiep nh do cvc bận nên cũng ch hiệu quả 
 gtiep lh ( 6th-k ah)</t>
  </si>
  <si>
    <t>giữa A1 
 c Duyên-38t-Đồng Nai- làm nail (10ys)-có tiệm ở nhà - 10 ys
 học ta để nch với con, nếu gd có bảo lãnh đi nước ngoài (MỸ-chắc chắn sẽ đi nhưng ch biết bao giờ-đang đợi làm giầy tờ)
 gtiep lh (6th-k ah)
 tối đa 30m/d 
 k học chuyên sâu vì sẽ phảu đầu từ nhiều , htai còn nuôi con học thêm , 2-3tr/tháng</t>
  </si>
  <si>
    <t>cuối A1 cũng có tạo câu nh pxa lâu , pam ch tốt
 c Thoa-38t-Khánh Hòa-ktoan-cty công nghệ (13y)-htai có con nhỏ nên ở nhà chăm con-làm online chủ yếu
 học ta để pvu cvc (học dần dần để có cơ hội để gtiep với đối tác nước ngoài qua email là chủ yếu, lâu lâu mới có khách nước ngoài mới cần gtiep trực tiếp )
 gtiep lh ( 6th) - kah 
 30m/d (tối thiểu) 
 k học đâu</t>
  </si>
  <si>
    <t>An Yen</t>
  </si>
  <si>
    <t>6/6 up, k cs động lực học, sợ k theo hết (3980k:2) 
 giữa A1
 c Trang-29t-HCM-housewife- (9ys)
 học ta để nch với con học lớp 2 trg quốc tế Hàn Quốc, chồng ng Hàn, muốn ptrien bản thân thôi, muốn học thêm 1 ngôn ngữ mới 
 thời gian: 30m-1h/d 
 k có mục tiêu cụ thể
 k học đâu</t>
  </si>
  <si>
    <t>NQ</t>
  </si>
  <si>
    <t>xếp lịch học k phản hồi, nhắn k tloi 
 giữa A1 (pam ch tốt, trả lời key word, 
 c Quỳnh-27t-Cần Thơ-htai đang học nail (2mth), cvc trc đây làm nhân viên vp, logistics được khoảng 4 năm 
 học TA để đi định cư Mỹ (6th nữa)-k phải thi gì cả, có chồng bảo lãnh sang
 gtiep lh (k biết bao giờ)
 40m-1h/d
 học nail cả tuần từ sáng đến chiều, học đến thi thì xong</t>
  </si>
  <si>
    <t>Suong</t>
  </si>
  <si>
    <t>11/6 nhận tt 24/6 mới quay lại học được 
 giữa a2 
 c Sương- Vũng Tàu-36t-teacher-trường THPT-dạy chemistry 
 học ta du lịch ( ít nhất 1-2 lần), đi Mỹ (nh cũng còn lâu 7-8 năm nữa), nh trc mắt 2 năm thì cần đạt IELST 6,5 để học ở nước khác 
 1h.d 
 cách đây 5 năm, học ctr gtiep , qua Phi học kết hợp du lịch, 1:1, học 2th, 20tr/tháng bao cả ăn ở học</t>
  </si>
  <si>
    <t>Can we call to you</t>
  </si>
  <si>
    <t>đầu A2 
 a Chước-65t-HCM- htai nghỉ hưu-trc làm officer (28ys)-Hải Âu-paint factory
 học ta vì có con học ở nước ngoài , du lịch nước ngoài ( 2 lần/ năm), tgian cũng định cư nước ngoài (1-2y)
 gtiep lh ( sớm thì tốt-k ah)
 htai học thêm 1:1 Freetalk, học được 1 tuần, 30m/b, (thấy 30p quá ít), học gtiep, cũng có ngữ pháp, 3b/w, kéo dài 6th, 
 5h/d</t>
  </si>
  <si>
    <t>Mr nghia phan</t>
  </si>
  <si>
    <t>giữa A1 
 a Nghĩa Phan-Đồng Nai-38t- businessman cty sx máy móc duy trì bảo dưỡng (10ys) 
 học ta để pvu cvc k có gtiep trưchj tiếp chỉ có vban mail zalo TA nch với con 
 1h/d 
 gtipe lh ( 6th-k ah)
 k học đâu</t>
  </si>
  <si>
    <t>Philip</t>
  </si>
  <si>
    <t>đầu A2 (cũng có ptrien ý nh chậm, pam ch tốt) 
 a Phước-40t- Huế- sống ở HCM- ktoan-cty may mặc 
 học ta để định cư mỹ (5 năm sau) , đổi cvc ( cty nước ngoài-khi có khả năg TA tốt thì đổi-chứ ch có kế hoahcj cụ thể)
 gtiep lh ( 1-2 năm -k ah)
 30m-1h/d 
 k học đâu</t>
  </si>
  <si>
    <t>Yến Phạm</t>
  </si>
  <si>
    <t>cuối A1
 c Yến-31t-Lào Cai-office staff (4ys)-retail company
 học ta để chuyển việc (ch biết bao giờ chuyển vì ch tìm được cơ hồi-nếu có thể thì sang năm), nghe nhạc ta
 gtiep lh ( 1 năm)
 tối thiểu 30m/d
 trc cói hoch TA gtiep cách đây 3-4 năm, kéo dài 3-4 th/khóa, 5-6tr/khoá, học thấy hiệu quả, nh k sdung nên quên, &gt;10ng.lơp,s 1,5/b</t>
  </si>
  <si>
    <t>cuối A1
 c Bình-Phú Yên-37t-ktoan-
 học ta để có cvc lg cao (tìm việc mới-6th nữa) - muốn sdung TA trong cvc - làm nail vì đi định cư bên Mỹ
 gtiep lh (&lt;6th-cũng hơi khó khăn để hòa nhập với mt mới nếu k đạt được)
 2h.d
 htai k học đâu</t>
  </si>
  <si>
    <t>Lowkey</t>
  </si>
  <si>
    <t>cuối A2
 a Trong-26t- HD-Cẩm Giàng- làm về cảng 
 học TA để pvu cvc (gtiep trong cvc hàng ngày )
 htai đnag được nghỉ 3th nên học nhiều tgian hơn 8h/d
 gtiep lh hơn ( 1th)
 k học đâu</t>
  </si>
  <si>
    <t>Yên</t>
  </si>
  <si>
    <t>chỉ chi được 500k/tháng, tổng khoảng &gt;1tr thì phù hợp 
 giữa A1
 c Yến- Hưng Yên-30t-farmer-làm tự do (cấy và chăn nuôi)
 học ta để đồng hành cùng con, cũng thích
 gtiep lh (3th-k ah)
 30m/d
 tự học hết</t>
  </si>
  <si>
    <t>Diễm</t>
  </si>
  <si>
    <t>Mr Dong</t>
  </si>
  <si>
    <t>giữa A1 
 a Đông- 41t- trc làm bán hàng về thiết bị máy móc- giờ cvc may mặc (2ys)-làm cơ sở gd 
 học ta để ptrien bản thân, du lịch 
 30m-1h/d
 gtiep lh (k có mục tiêu cụ thể)
 k học đâu</t>
  </si>
  <si>
    <t>Alex</t>
  </si>
  <si>
    <t>cuối A1 (pam ch tốt, tloi key word) 
 a Trí-Bình Dương-30t-technican (3ys)-TTI Viet Nam com
 học ta để tìm 1 job khác (ptrien cvc thêm engineer-trong năm nay) - chắc chắn
 gtiep lh ( trong năm nay - cũng cố gắng - k ah )
 1h.d 
 k học đâu</t>
  </si>
  <si>
    <t>Tran diu</t>
  </si>
  <si>
    <t>Suzi</t>
  </si>
  <si>
    <t>đầu A2 (cũng có ptrien ý nh ch nhanh, ngữ pháp còn hơi lủng củng)
 c thảo- 38t- giảng viên đh Hùng Vương ở Phú THọ (15y)
 học ta vì gtiep nnn (gặp chuyên gia nước ngoài (làm việc trực tuyến nhiều--hội nghị hội thảo) định hướng cho con nữa
 gtiep lh ( k phải nhu cầu quá cấp thiết, theo sở thích bản thân thôi chứ k có định hình bao lâu)
 k học dâu
 1h.d (tối đa)</t>
  </si>
  <si>
    <t>하</t>
  </si>
  <si>
    <t>đầu tháng 7 liên hệ lại bắt đầu học, tháng này bận quá 
 giữa A2 (nói khá linh hoạt, có ptrien ý)
 c Hà-Lâm Đồng-30t-trc làm ktoan-htai ở nhà nội trợ được 9ys
 học ta để có cv lg cao trong tglai (kh nào khả năng TA tốt thì tìm)
 gtiep lh ( cứ học thôi)
 đang học thêm TA được 1 năm, hết 11 tháng, học nữa thì đki 1 năm nữa, nh chị sẽ k học nữa, k có nhiều khung giờ cho mình học, ctr gtiep , có 4 kĩ năng luôn, nh được gtiep nhiều, 2b/tuần 10ng/lớp, hiệu quả, 80tr/1 năm 
 30m/d
 cũng học tiếng Hàn (2b/w), học trang điểm (2b/w)</t>
  </si>
  <si>
    <t>Layla</t>
  </si>
  <si>
    <t>đầu A2 
 c Thảo - 21t - document staff-bộ phận chứng từ- svien mới ra trường - HCM-cty XNK (1mth)
 học ta để du lịch (3 lần/năm), pvu cvc làm xnk nên cần TA, nh khi gặp khách nước ngoài cần gtiep với họ (giấy tờ nhiều)
 gtiep lh ( 5-6th-kah)
 cách đây 2 năm học thêm TT, ctr gtiep, học thấy hiệu quả tiến bộ lúc đó, nh khi k học nưac lại quay lại lúc ban đầu, kéo dài &gt;1 năm, 9-10tr/3 khóa, , 4-6ng/lớp, chủ yếu nói thôi nên gtiep nhiều, học 1h-1h20p/buổi,
 học tiếng trung tối 2,4,6</t>
  </si>
  <si>
    <t>Tony Nguyen</t>
  </si>
  <si>
    <t>đầu A2
 a Toàn-50t- HN- nh htai ở SG- ktoan- (29y)
 ngày xưa có mua hack não 
 học ta để pvu cvc gtiep đối tác (lâu lâu 1 tháng 1 lần) - nếu anh biết thì anh cũng gtiep luôn với họ
 gtiep lh (6th) - k ah
 1h/d (tối thiểu)
 k học đâu</t>
  </si>
  <si>
    <t>Học viên The Coach</t>
  </si>
  <si>
    <t>cuối A2, trc thi toeic 2 knag 600
 a Khoa-27t - HCM- FPT com-kĩ sư phần phầm 
 học ta để gtiep trong cvc vớI KH-thỉnh thoảng - 30-40%, muốn đổi mt làm việc cty nước ngoài (có thể 1-2 năm nữa)
 gtiep lh ( 1-2 năm nữa)-k ah
 30m/d ( tối đa)
 k học đâu</t>
  </si>
  <si>
    <t>đầu A2
 a Đức-31t- HD- nhân viên cty ( 7ys) (cty dây điện trong oto)
 học ta để có cvc lg cao (tìm cty khác cố TA) ( khi nào thấy TA tốt thì chuyển-tầm 5-6th tới ) 
 cvc mail tài liệu bằng TA 
 gtiep lh (5-6th)- k ah
 1h-1h30/d
 trc cũng học thêm nhiều rồi, nh qua 1 tgian k sdung thì quên , cách đây 4-5 năm, phí 2-3tr/khóa học toeic/gteip</t>
  </si>
  <si>
    <t>đầu A1 
 c tâm-Phú Thọ-33t- làm ở phòng khám (nhân viên y tế) (10ys)
 học ta gtiep nch với con, học lên cao hơn ( bắt buộc, có thi nói TA-topic để mình học-trong năm nay thi)- vài tháng nữa thi
 gtiep lh ( sớm thì tốt nh cũng bận nhiều nên chỉ tranh thủ thôi-k ah )
 30m/d (tối thiểu)
 k học đâu</t>
  </si>
  <si>
    <t>cuối A1 ( phù hợp ctr A2)
 c Nga-36t-HCM-nghề cook (làm ở nhà hàng) (1ys)
 học ta để có lg cao ( sang năm được xét)
 30m/d
 gtiep lh - k ah 
 htai đang học trung tâm để lấy toeic, học được 3-4th rồi, ctr kéo dài đến hết năm nay, học 4 kĩ năng, cô giáo VN, được 15-20m/b gtiep, học k thấy hiệu quả lắm, 3b/w, 1.5h/d, 20ng/lớp, 16tr/khóa 
 htai chậm nói vì k có ng luyện tập</t>
  </si>
  <si>
    <t>TRÀ VĂN TÂN</t>
  </si>
  <si>
    <t>cuối A1
 c Hoa-37t-Nghệ An-garment factory-7ys- vị trí quản lý mẫu
 học ta để gtiep với KH và sếp (mỗi ngày) 
 gtiep lh (4-5th-k ah)
 k học đâu
 1h.-2hd</t>
  </si>
  <si>
    <t>Mr Hiếu</t>
  </si>
  <si>
    <t>6/6 lh 
 3/6 gửi lại thông tin học qau zalo, htai đang bận 
 30.5 knm1 
 27/5 gls đang bận</t>
  </si>
  <si>
    <t>đầu A2 
 c thảo - 38t-HN-banker-State bank of VN (15ys)
 học ta để đi Sing (hội thảo - sang năm đi-chắc), nch với con (vài tháng) 
 gtiep lh ( đầu sang năm)
 30m/d (htai đang bận 
 mới học xong 1 khóa gtiep cban, cty hỗ trợ học, 20ng/lớp, cũng thấy bình thường, học với gvnn, ngày nào cũng học, hcoj trong 3 tuần, 9h sáng-4h chiều</t>
  </si>
  <si>
    <t>lani</t>
  </si>
  <si>
    <t>giữa A1 (pam ch tốt, trả lời key word)
 c Quỳnh- 37t- Vũng Tàu- business (hạt tiêu, hạt điều) (12ys) 
 học ta để nâng cao thêm khả năng, du lịch (3-4 lần / năm) 
 gtiep lh ( k biết khoảng bao lâu )
 30m-1h/d 
 cách đây 7-8 năm học TA gtiep với GV Phi-onl/off</t>
  </si>
  <si>
    <t>Le Duy</t>
  </si>
  <si>
    <t>đầu A2 (có từ vựng nh nói bồi, lủng củng cấu trúc ngữ pháp 
 c Trang-33t- Ninh Binhf-nh htai sóng ở HCM- office staff -Vietjet air com (9ys)
 học ta để pvu cvc (email là thường xuyên) cũng có gtiep TA nh rất it vì làm tại văn phòng quản lý, nch với con 
 gtiep lh ( k có mục tiêu cụ thể) do bận rộn cvc hàng ngày (hành chính 8h, về chăm sóc con)
 k học đâu
 30m/d tối đa</t>
  </si>
  <si>
    <t>giữa A1 
 c Hà-34t-Hà Tĩnh-htai ở nhà - trc có mở quán trà sữa (được 9ys), 
 học ta để đi nước ngoài (3th nữa), (Canada), đi theo diện lao động, định cư 
 gtiep lh (2-3th)-k ah 
 1-2h.d
 cách đây 1 năm học TT kéo dài 2th, 20b, 4b/w, 1.5h/b, 3ng/lớp, khoảng 6tr/khóa, cũng hiệu quả, lúc ý học đang ở trình độ chưa biết gì, học gtiep là chính, mỗi buổi luyện tập cũng ít , học bảng IPA , từ mới</t>
  </si>
  <si>
    <t>Bui thang</t>
  </si>
  <si>
    <t>cuối A1 
 a Thắng-27t-HD-mechanical engineering- htai sốg ở HN 
 học ta để pvu cvc, ptrien vị trí cvc (báo cáo với sếp-ngày nào cũng báo cáo-tháng 9 nhận vị trí mới-level mới), làm thì có tài liệu TA 
 gtiep lh ( 3-4th)
 1h/d tối đa
 5 năm trc học thêm đẻ thi 4th/khóa, 5tr/khóa, 1.5h.b , lớp khoảng 50ng, học để tốt nghiệp , để thi 
 htai k học đâu, tự học thấy k khó khăn</t>
  </si>
  <si>
    <t>cuối A1 (pxa lâu, trả lời key word, pam ch tốt )
 a Hùng- 27t- Bình Dương- làm bên mảng vận hành sx thực phẩm
 học ta để pvu cvc (cũng có gtiep với sếp (k nhiều 1 tháng 1 lần, tài liệu máy móc bằng TA) , muốn nâng cao bản thân hơn 
 gtiep lh (6th-1 năm)- k ah
 30m/d (tối thiểu)
 k học đâu</t>
  </si>
  <si>
    <t>Nhai</t>
  </si>
  <si>
    <t>17/6 nhận tt cuối tuần này mới bắt đầu được 
 3/6 lh</t>
  </si>
  <si>
    <t>giữa A2 
 c Giang-35t-làm ở trường ở Nha Trang- (10ys)- làm văn phòng (paper work)
 học ta để đồng hành cùng con, có cvc sdung ta (muốn đổi vị trí làm ở phòng hợp tác quốc tế-(3 năm nữa mới co cơ hội chuyển được), đồng hành cùng con 
 1h/d (tối đa)
 gtiep lh ( 3th ah)
 trc có học văn bằng 2 TA</t>
  </si>
  <si>
    <t>Maggie</t>
  </si>
  <si>
    <t>B1 (1/7 mới bắt đầu học được) 
 c Mi- 27t-operation officer-cty quốc tế
 học ta để pvu cvc gtiep với nnn (tài liệu TA và mail nhiều, gtiep khi nào có họp mới nói)
 k có mục tiêu cụ thể gì
 1h/d (tối đa)</t>
  </si>
  <si>
    <t>Trang Huynh</t>
  </si>
  <si>
    <t>17/6 đã hẹn được lịch b1 (nhắn zalo thì hv bảo học được t6,7 rồi)
 17/6 tháng 6 này ch học được, tháng 7 liên hệ lại xem học được ch 
 14/6 tắt máy ngang 
 13/6 knm1</t>
  </si>
  <si>
    <t>giữa A1 
 c Vân-38t- HCM- Nhà Bè-ktoan- 15ys garment com
 học ta để pvu cvc 1-2 lần có nnn, k phải gtiep trực tiếp với nnn, chỉ nghe thôi, nhờ ng phiên dịch , sua này muốn có thể gtiep với nnn trong cvc ( có thể cần)
 gtiep lh (6th-k ah)
 k học đâu
 30m-1h/d</t>
  </si>
  <si>
    <t>linhnt2.cs</t>
  </si>
  <si>
    <t>24/11 lh
 SV năm 2</t>
  </si>
  <si>
    <t>24/11 lh
 hẹn 26/12 C2</t>
  </si>
  <si>
    <t>EMILY PHẠM</t>
  </si>
  <si>
    <t>26/11 lh
 hẹn 21/12 C3</t>
  </si>
  <si>
    <t>24/11 lh
 công nhân kĩ thuật, lắp ráp máy móc xuất khẩu</t>
  </si>
  <si>
    <t>Truc</t>
  </si>
  <si>
    <t>25/11 lh
 sinh viên năm 2
 hẹn 15/12 C2</t>
  </si>
  <si>
    <t>29/11 lh
 hẹn 7/12 C1</t>
  </si>
  <si>
    <t>huyen</t>
  </si>
  <si>
    <t>30/1 push test chặng 5
 12/1 chưa xong chặng 5
 24/11 lh</t>
  </si>
  <si>
    <t>24/11 lh
 bán vé tàu</t>
  </si>
  <si>
    <t>Bikey</t>
  </si>
  <si>
    <t>30/1 busy, bận chưa học được
 12/1 hỏi thăm tình hình học
 29/11 lh
 bé lớp 3</t>
  </si>
  <si>
    <t>Benny</t>
  </si>
  <si>
    <t>28/11 lh
 SV năm nhất logistics</t>
  </si>
  <si>
    <t>28/12 lhl
 7/12 p2knm
 6/12 p1knm
 5/12 nt ko rep
 3/12 bùng test 
 28/11 lh</t>
  </si>
  <si>
    <t>30/1 push quay c4
 12/1 push clip
 5/12 bùng test 
 28/11 lh</t>
  </si>
  <si>
    <t>30/1 busy, chưa học được 
 12/1 push chặng 4
 28/11 lh
 hẹn 21/12 C3
 thợ cơ khí, đọc bản vẽ, học cả TA và tiếng TQ</t>
  </si>
  <si>
    <t>30/1 push chặng 5
 12/1 push chặng 4
 5/12 bùng test 
 28/11 lh
 dạy Tin học</t>
  </si>
  <si>
    <t>Phước</t>
  </si>
  <si>
    <t>30/1 busy, chưa học được 
 12/1 push chặng 2
 30/11 lh</t>
  </si>
  <si>
    <t>28/12 bùng test
 23/12 bùng test 
 13/12 lh</t>
  </si>
  <si>
    <t>12/12 lh
 hẹn 22/12 C2</t>
  </si>
  <si>
    <t>Đỗ Văn Nhì</t>
  </si>
  <si>
    <t>Robert</t>
  </si>
  <si>
    <t>30/1 push chặng 5
 12/1 push video chặng 4
 30/11 lh</t>
  </si>
  <si>
    <t>Edit</t>
  </si>
  <si>
    <t>1/12 lh
 sinh viên năm học dược</t>
  </si>
  <si>
    <t>Doomee</t>
  </si>
  <si>
    <t>30/1 busy, chưa học được 
 12/1 busy, chưa học đc
 30/11 lh</t>
  </si>
  <si>
    <t>12/12 lh</t>
  </si>
  <si>
    <t>28/12 lhl
 19/12 nt ko rep
 12/12 lh</t>
  </si>
  <si>
    <t>Adi</t>
  </si>
  <si>
    <t>28/12 lhl
 19/12 nt ko rep
 13/12 lh</t>
  </si>
  <si>
    <t>13/12 lh
 thích, muốn đi du lịch, mỗi ngày học 1 chút, ko gấp =&gt; N3</t>
  </si>
  <si>
    <t>Khải</t>
  </si>
  <si>
    <t>3/12 lh
 sv năm 3 Marketing, sắp thi cả học kì và B1, bận ko có time học, chưa tư vấn</t>
  </si>
  <si>
    <t>lan</t>
  </si>
  <si>
    <t>13/12 lh
 sinh viên năm nhất</t>
  </si>
  <si>
    <t>Caramel</t>
  </si>
  <si>
    <t>30/1 busy, chưa học được
 12/1 chưa học được
 3/1 push, ko rep
 28/12 lhl
 17/12 bùng test 
 3/12 lh</t>
  </si>
  <si>
    <t>MH</t>
  </si>
  <si>
    <t>12/12 lh
 nhân viên thủ thư</t>
  </si>
  <si>
    <t>13/12 lh</t>
  </si>
  <si>
    <t>Pizza</t>
  </si>
  <si>
    <t>28/12 lhl
 17/12 nt ko rep
 13/12 lh</t>
  </si>
  <si>
    <t>Winter</t>
  </si>
  <si>
    <t>30/1 busy, chưa học được
 12/1 busy chưa học đc
 3/1 nt ko rep
 28/12 lhl
 19/12 nt ko rep
 10/12 bùng test
 7/12 busy, kêu bận ko học đc
 3/12 lh</t>
  </si>
  <si>
    <t>13/12 lh
 SV năm 2 nhưng đang bảo lưu kết quả học, chủ yếu ở nhà học TA, mong muốn xong sớm thi chứng chỉ để đi du học càng sớm càng tốt</t>
  </si>
  <si>
    <t>Lona</t>
  </si>
  <si>
    <t>30/1 busy, chưa học được
 12/1 nt ko rep
 28/12 lhl
 17/12 busy, đi làm cả ngày + tối chăm con
 13/12 bùng test 
 8/12 lh</t>
  </si>
  <si>
    <t>Ngọc Mai</t>
  </si>
  <si>
    <t>30/1 busy, chưa học được 
 12/1 nt ko rep
 3/1 lhl
 28/12 lhl
 19/12 bùng test 
 10/12 bùng test 
 6/12 lh</t>
  </si>
  <si>
    <t>Lina</t>
  </si>
  <si>
    <t>Green</t>
  </si>
  <si>
    <t>Khakhun</t>
  </si>
  <si>
    <t>12/12 bùng test, bận làm đề tài TN
 8/12 lh
 hẹn 14/1 C3
 sv năm 3 ngành Hóa, muốn hết năm 4 thi ielts để đi nước ngoài, nhưng đang bận thi</t>
  </si>
  <si>
    <t>Thiện Hảo</t>
  </si>
  <si>
    <t>11/1 bùng test C5
 8/12 lh
 sắp đi du học Canada, cần thi ielts lên 5.</t>
  </si>
  <si>
    <t>12/12 lh
 làm ở phòng lab</t>
  </si>
  <si>
    <t>12/12 lh
 ielts 5.5</t>
  </si>
  <si>
    <t>21/2 nt ko rep
 30/1 push test 
 12/1 chưa hẹn được lịch test 
 5/1 lh
 gv dạy Tin học cấp 2, cv ko dùng TA, A1, thích học và muốn đi du lịch</t>
  </si>
  <si>
    <t>11/1 lh
 sv năm nhất, đầu A1, ngành Chăn nuôi, muốn học TA GT để có cv lương cao, đang học TA NP ở trường nhưng ko thấy hiệu quả</t>
  </si>
  <si>
    <t>16/1 xin tạm dừng học
 10/1 lh
 GV TA mầm non, đã thi ielts được 5.5, muốn học GT để thi lại chứng chỉ trong 1 năm</t>
  </si>
  <si>
    <t>Thuc Nga</t>
  </si>
  <si>
    <t>30/1 lhl
 12/1 nt ko rep
 10/1 lh
 nv mua hàng của NGO, đầu A2</t>
  </si>
  <si>
    <t>Neit</t>
  </si>
  <si>
    <t>30/1 lhl
 16/1 hẹn ra tết
 9/1 lh
 nhân viên bán thực phẩm chức năng Herbal Life, muốn học tốt TA GT để nch với đồng nghiệp nước ngoài, mục tiêu 6 tháng-1 năm</t>
  </si>
  <si>
    <t>Oanh Vũ</t>
  </si>
  <si>
    <t>9/1 lh</t>
  </si>
  <si>
    <t>Andrea</t>
  </si>
  <si>
    <t>30/1 lhl
 12/1 nt ko rep
 9/1 lh</t>
  </si>
  <si>
    <t>Phương nguyễn</t>
  </si>
  <si>
    <t>21/2 nt ko rep
 8/2 lùi lịch test 
 30/1 push test 
 5/1 lh
 nv kho của nhà hàng Hạ Long, A1, muốn học TA để tìm cv lương cao hơn</t>
  </si>
  <si>
    <t>Panex</t>
  </si>
  <si>
    <t>30/1 lhl
 9/1 tháng 2 mới học được</t>
  </si>
  <si>
    <t>Hàng Trường Thọ</t>
  </si>
  <si>
    <t>21/2 nt ko rep 
 3/2 bùng test 
 30/1 lhl
 10/1 bùng test 
 5/1 lh
 kĩ sư thiết kế, A1, muốn GT tốt để nch vs người nước ngoài ở công ty</t>
  </si>
  <si>
    <t>21/2 nt ko rep
 3/2 lazy, chưa học
 30/1 lhl
 17/1 xin lùi ra tết học
 5/1 lh
 A1, toàn nói TV, kĩ sư TĐH, học TA để 1 năm nữa chuyển sang công ty nước ngoài, chưa học ở đâu</t>
  </si>
  <si>
    <t>18/1 bùng test, hẹn ra tết học
 5/1 lh
 nha sĩ đã nghỉ hưu, gần 60t, A1, học TA để đi du lịch</t>
  </si>
  <si>
    <t>Chrysan</t>
  </si>
  <si>
    <t>21/2 xin tháng này ko học được 
 8/2 bùng test 
 6/1 lh
 gv trường QT, A2, khả năng TA tốt, muốn 3-6th tới IELTS 6.</t>
  </si>
  <si>
    <t>Hellen</t>
  </si>
  <si>
    <t>21/2 nt ko rep
 30/1 lhl
 16/1 xin qua tết học
 5/1 lh
 nv văn phòng, A1, chưa biết cách đặt câu hoàn chỉnh</t>
  </si>
  <si>
    <t>13/1 xin ra tết học
 6/1 lh
 quản lí hồ bơi, cuối A1, muốn giỏi GT trong 1 năm để đi Mỹ định cư</t>
  </si>
  <si>
    <t>Cảnh</t>
  </si>
  <si>
    <t>6/1 lh
 quản lí kĩ thuật hàng hải ở Viettel, cuối A1, muốn giỏi trong vòng 1 năm nữa</t>
  </si>
  <si>
    <t>MIA</t>
  </si>
  <si>
    <t>21/2 nt ko rep
 4/2 knm
 30/1 lhl push test 
 11/1 bùng test 
 9/1 bùng test 
 7/1 lh</t>
  </si>
  <si>
    <t>Positive</t>
  </si>
  <si>
    <t>5/1 lh
 học sinh lớp 10, cuối A1, học khối A1, kém NP và phát âm</t>
  </si>
  <si>
    <t>6/1 lh
 kế toán, muốn học TA tốt để xin làm ở ngân hàng, A1</t>
  </si>
  <si>
    <t>TU</t>
  </si>
  <si>
    <t>21/2 ny ko rep
 4/2 nt ko rep
 30/1 push test 
 12/1 chưa hẹn được lịch test đầu vào
 9/1 lh</t>
  </si>
  <si>
    <t>30/1 lhl
 9/1 lh
 kế toán tại công ty nước ngoài, đầu A1, muốn giỏi TA asap vì cv 100% dùng TA</t>
  </si>
  <si>
    <t>30/1 lhl
 17/1 bùng test 
 9/1 lh</t>
  </si>
  <si>
    <t>Joseph Dao</t>
  </si>
  <si>
    <t>21/2 nt ko rep
 4/2 sang tuần học
 30/1 lhl với chồng
 12/1 nt ko rep
 9/1 lh
 0818118119</t>
  </si>
  <si>
    <t>Jennie</t>
  </si>
  <si>
    <t>30/1 lhl
 12/1 nt ko rep
 10/1 lh</t>
  </si>
  <si>
    <t>30/1 push test bài
 12/1 lh</t>
  </si>
  <si>
    <t>21/2 nt ko rep
 6/2 ko chụp ảnh bài đã học
 4/2 lhl
 30/1 nt ko rep
 12/1 lh</t>
  </si>
  <si>
    <t>21/2 nt ko rep
 10/2 bùng test 
 31/1 push test đầu vào
 11/1 nt ko rep
 9/1 lh</t>
  </si>
  <si>
    <t>30/1 lhl
 14/1 busy, chưa test đc
 10/1 lh</t>
  </si>
  <si>
    <t>24/2 bùng test 
 15/2 bùng test 
 13/2 lh
 mất gốc toàn bộ, muốn 1 tháng sau đi Úc nhưng tư vấn 1-1 lại suy nghĩ</t>
  </si>
  <si>
    <t>7/2 lh
 lớp 4, nghe nói tốt</t>
  </si>
  <si>
    <t>6/2 lh
 kế toán, muốn đổi việc nhưng đang học 1-1 vs gv Philippines</t>
  </si>
  <si>
    <t>Esther</t>
  </si>
  <si>
    <t>28/2 lhl
 21/2 nt ko rep
 16/2 bùng test
 6/2 lh
 đang học gv 1-1, cuối A1, học TA</t>
  </si>
  <si>
    <t>Hehehehe</t>
  </si>
  <si>
    <t>6/2 lh
 SV năm nhất, học SPKT, học TA để giao tiếp vs cô TA và ra trường, kiếm việc làm 
 đầu A1</t>
  </si>
  <si>
    <t>23/2 bùng test 
 6/2 lh
 gv mầm non, A1, muốn học TA để update bản thân và sd khi đi hội thảo, mục tiêu 1 năm</t>
  </si>
  <si>
    <t>7/2 lh
 kế toán công ty giày dép ở KCN, cần TA pvcv, A1
 đã tư vấn, chưa báo giá + buổi, bảo suy nghĩ thêm</t>
  </si>
  <si>
    <t>28/2 lhl
 15/2 bùng test 
 7/2 lh
 làm HR cho 1 công ty về thức ăn động vật, ko dùng TA, tự học 1 năm, nghe nói ổn, cần luyện thêm phát âm, A2
 đang học 1-1 vs gv Philippines</t>
  </si>
  <si>
    <t>Trần Thế Thạo</t>
  </si>
  <si>
    <t>25/2 bùng test 
 9/2 lh
 CEO 1 công ty startup về may mặc, đầu A2, nói TA khá tốt nhưng cần chỉnh phát âm và cấu trúc câu 
 đang có ý định mua TOFU</t>
  </si>
  <si>
    <t>Smile</t>
  </si>
  <si>
    <t>28/2 lhl
 14/2 bùng test 
 9/2 lh</t>
  </si>
  <si>
    <t>Bamboo</t>
  </si>
  <si>
    <t>9/2 lh
 HR tại 1 phòng khám, cuối B1, cần TA để đổi cv và giao tiếp vs người nước ngoài khi đi tour</t>
  </si>
  <si>
    <t>28/2 lhl
 15/2 ko xếp đc lịch test 
 10/2 lh</t>
  </si>
  <si>
    <t>Tu</t>
  </si>
  <si>
    <t>25/2 bùng test 
 13/2 lh
 thợ làm bánh, 2-3 năm nữa định sang Canada mở tiệm bánh, A1, mới học TA được 1 năm, khá bận hay đi công tác</t>
  </si>
  <si>
    <t>Mit</t>
  </si>
  <si>
    <t>1/3 bùng test 
 15/2 lh
 kế toán nghỉ ở nhà làm freelancer, A1, phát âm sai rất nhiều + ngọng + hình thành câu chán, đã tư vấn nhưng suy nghĩ</t>
  </si>
  <si>
    <t>School</t>
  </si>
  <si>
    <t>28/2 lhl
 20/2 nt ko rep
 16/2 lh</t>
  </si>
  <si>
    <t>15/2 lh
 kiến trúc sư, vừa nghỉ việc do stress, ở nhà 1 năm, muốn thi IELTS 6.
 đã tư vấn nhưng chưa báo giá</t>
  </si>
  <si>
    <t>Quang Dũng</t>
  </si>
  <si>
    <t>28/2 lhl
 16/2 nt ko rep
 15/2 lh</t>
  </si>
  <si>
    <t>RICHARD</t>
  </si>
  <si>
    <t>27/2 bùng test 
 15/2 lh
 nv văn phòng công ty nội thất, A1, sếp người nước ngoài</t>
  </si>
  <si>
    <t>Doda</t>
  </si>
  <si>
    <t>17/2 lh
 kế toán công ty TQ, cuối A1, trước học DH ngôn ngữ Anh, 42 tuổi nhưng muốn học thêm TA để chuyển sang công ty khác dùng cả 2 thứ tiếng,</t>
  </si>
  <si>
    <t>28/2 lhl
 20/2 bùng test 
 17/2 lh
 banker, đầu A1, phát âm và nói kém, chưa có mục tiêu + thời gian cụ thể, học vì thích</t>
  </si>
  <si>
    <t>16/2 lh
 nv quản lí sản phầm công nghệ, nghe nói khá tốt, phát âm thiếu âm đuôi, cuối A1 đầu A2, muốn giỏi TA để tự tin dùng trong cv trong 6 tháng</t>
  </si>
  <si>
    <t>Kim pink</t>
  </si>
  <si>
    <t>24/2 lh
 bán quần áo tại nhà, giữa A1, phát âm + loại từ chưa tốt, học để nch đi chơi vs bạn nước ngoài &amp; tìm ny nước ngoài, đang học 1 khóa mỗi ngày 30p, mong lên A2 trong 3 tháng</t>
  </si>
  <si>
    <t>Di</t>
  </si>
  <si>
    <t>24/2 lh
 sale assistant, 97, giữa A1, kêu mất gốc, phát âm + tạo câu hơi khó, muốn đổi việc hoặc thăng chức trong tg tới, muốn đạt cơ bản trong 4 tháng tới, 8 tháng sau học nâng cao, lv ở công ty dệt của người Đài Loan</t>
  </si>
  <si>
    <t>25/2 lh
 kĩ sư xây dựng, 25t, A2, ghép câu và phát âm khá ok, muốn học TA GT vì thích và lv vs người nước ngoài</t>
  </si>
  <si>
    <t>3/3 lh
 đầu A1, nv văn phòng, muốn TA giỏi 6 tháng để đi du lịch</t>
  </si>
  <si>
    <t>3/3 lh
 desinger, giữa A2, nói tốt, thỉnh thoảng sai ngữ pháp, muốn TA giỏi để lv vs khách nước ngoài và đọc tài liệu</t>
  </si>
  <si>
    <t>6/3 lh
 tu sĩ ở Chùa, bận rộn học cả Tiếng Trung + tiếng Anh + Phật học</t>
  </si>
  <si>
    <t>3/3 lh
 sv năm 3 ngành ngân hàng, học ko dùng TA, đầu A1, nghe và phát âm rất kém, muốn học tốt sớm để ra trường 550 TOEIC và có cv lương cao, trước từng học Trung tâm 2 3 năm</t>
  </si>
  <si>
    <t>2/3 lh
 kĩ sư xử lí nước, 98. giữa A1, hình thành câu và phát âm kém, muốn học tốt TA 6 tháng tới để chuyển việc lương cao</t>
  </si>
  <si>
    <t>NHUNG</t>
  </si>
  <si>
    <t>2/3 lh
 y tá ở bv tư, giữa A1, muốn có người thực hành TA cùng trong 1 tháng để giỏi và care khách Tây</t>
  </si>
  <si>
    <t>Luffy</t>
  </si>
  <si>
    <t>18/3 lh</t>
  </si>
  <si>
    <t>Destiny</t>
  </si>
  <si>
    <t>15/3 lh
 nv mua hàng ở bệnh viện, giữa A1, muốn chuyển việc càng sớm càng tốt sang 1 công ty dùng TA</t>
  </si>
  <si>
    <t>Le Thi Nhu Quynh</t>
  </si>
  <si>
    <t>13/3 lh
 bé lớp 4, nghe nói tốt theo lứa tuổi</t>
  </si>
  <si>
    <t>Cham</t>
  </si>
  <si>
    <t>20/3 lh</t>
  </si>
  <si>
    <t>Shin</t>
  </si>
  <si>
    <t>Nguyen thi Yen</t>
  </si>
  <si>
    <t>13/3 lh
 kế toán công ty nhãn mác may mặc, đầu A1, muốn đổi việc trong 1-2 năm tới</t>
  </si>
  <si>
    <t>2/3 lh
 kế toán trưởng công ty về nhà đất TP HCM, giữa A1, muốn giỏi TA trong 1-3 tháng tới để phục vụ cv</t>
  </si>
  <si>
    <t>Emma</t>
  </si>
  <si>
    <t>15/3 lh
 giáo viên cấp 1, nghe nói phát triển ý rất tốt</t>
  </si>
  <si>
    <t>3/3 lh
 sinh viên, mới sang Mỹ với bố mẹ, nghe nói rất tốt, muốn học TA đỉnh cao trong mấy tháng tới</t>
  </si>
  <si>
    <t>Anna Dương</t>
  </si>
  <si>
    <t>3/3 lh
 nv phòng lab, đầu A1, nói kém, 40% cv là nch vs sếp Ấn và đồng nghiệp nước ngoài</t>
  </si>
  <si>
    <t>Akito</t>
  </si>
  <si>
    <t>18/3 lh
 98, mất gốc, muốn đạt TA cơ bản 3-6th tới để pv đời sống, ko dùng trong cv</t>
  </si>
  <si>
    <t>20/3 lh
 nv văn phòng, giữa A1, trong cv dùng ít TA, cần TA tốt để chuyển việc trong tg tới</t>
  </si>
  <si>
    <t>18/3 lh
 hs lớp 10, học bổ túc, ko được học TA trên trường, học để có cv lương cao</t>
  </si>
  <si>
    <t>16/3 lh
 sv năm cuối Quan hệ công chúng, giữa A1, đang kèm 1-1, muốn học để giao tiếp và đi du lịch</t>
  </si>
  <si>
    <t>Hoi</t>
  </si>
  <si>
    <t>8/3 lh
 làm việc ở 1 công ty nước ngoài, B1, nghe nói rất tốt, muốn luyện kĩ năng nghe để lv với sếp Nam Phi, Đức và Ấn</t>
  </si>
  <si>
    <t>Fiona</t>
  </si>
  <si>
    <t>8/3 lh
 A2, ghép câu khá tốt, yếu âm đuôi, đang làm nvvp xuất nhập khẩu, muốn 3 4 tháng nữa chuyển sang làm sale cho khách nước ngoài, trước từng học ở 1 tt TA</t>
  </si>
  <si>
    <t>Pinky</t>
  </si>
  <si>
    <t>13/3 lh
 sv năm 3 sư phạm Sinh học, nghe nói cuối A1, muốn giỏi TA trong 6 tháng tới để học tốt môn chuyên ngành + du học nước ngoài + tìm cv lq đến TA</t>
  </si>
  <si>
    <t>Kiet</t>
  </si>
  <si>
    <t>8/3 lh
 nhân viên an toàn môi trường y tế, đã từng học IELTS, A2, nói tốt, muốn đổi việc trong mấy tháng nữa và tìm lại khả năng TA</t>
  </si>
  <si>
    <t>Niu</t>
  </si>
  <si>
    <t>5/4 lh lại 
 13/3 ko thể lh được</t>
  </si>
  <si>
    <t>Fin</t>
  </si>
  <si>
    <t>13/3 lh
 kế toán, giữa A1, muốn giỏi TA để chuyển việc + dạy con cái + update bản thân cùng chồng trong 1 năm tới, muốn thi TOEIC 500 sau đó thi IELTS</t>
  </si>
  <si>
    <t>Rat</t>
  </si>
  <si>
    <t>13/3 lh
 kĩ sư xây dựng, quê NĐ làm ở HN, đang học TA online của 1 trung tâm khác 2b/ tuần, cv có dùng TA GT với đối tác nhưng ít, muốn chuyển việc trong năm nay sang 1 công ty dùng TA</t>
  </si>
  <si>
    <t>13/3 lh
 trưởng phòng design về thiết bị ánh sáng, đầu A1, nghe nói kém, muốn giỏi TA 3-6th tới để giao tiếp chủ động vs khách ko cần dùng phiên dịch</t>
  </si>
  <si>
    <t>Hang Pham</t>
  </si>
  <si>
    <t>13/3 lh
 QA tại 1 công ty Hàn, đầu A1, muốn đi nước ngoài và thi chứng chỉ nhưng up kêu ko có tiền</t>
  </si>
  <si>
    <t>Okido</t>
  </si>
  <si>
    <t>13/3 lh
 IT freelancer tại nhà, Đak Lak, muốn học tốt TA GT để nch với bạn nước ngoài tự tin và phục vụ cv, có care về lộ trình lên các level trên</t>
  </si>
  <si>
    <t>Kenaz</t>
  </si>
  <si>
    <t>13/3 lh
 kĩ sư IT, HN, đầu A2, ko có nhu cầu</t>
  </si>
  <si>
    <t>kelvin</t>
  </si>
  <si>
    <t>15/3 lh
 tuổi hs nhưng bỏ học, chạy Grab, mất gốc, đầu A1, muốn học để sd</t>
  </si>
  <si>
    <t>Lukita</t>
  </si>
  <si>
    <t>14/3 lh
 freelancer bất động sản, đầu A1, nghe nói kém, muốn A1 trong 6 tháng để update bản thân và nch vs người nước ngoài, đi du lịch</t>
  </si>
  <si>
    <t>JL</t>
  </si>
  <si>
    <t>15/3 lh
 nv của công ty thứ 3 về thuế quan, A2, nghe nói khá tốt, muốn dùng TA xịn hơn trong cv, lương cao nhưng bận</t>
  </si>
  <si>
    <t>15/3 lh
 kế toán, sắp chuyển việc, muốn học TA để apply công ty mới nch vs khách Tây, đầu A1, mục tiêu 3 tháng</t>
  </si>
  <si>
    <t>16/3 lh
 nv mua hàng, 40t. TP HCM, muốn học TA GT để dạy con gái và nch vs đối tác, 6 tháng nhưng ko được ko sao, tháng trước vừa học 1 khóa onl nhưng được 1 tháng là bỏ vì ko hiệu quả và bận</t>
  </si>
  <si>
    <t>16/3 lh
 đầu A1, làm QC, thích học TA, muốn giỏi trong 1 năm</t>
  </si>
  <si>
    <t>16/3 lh
 kĩ sư phần cứng điện thoại, cần TA nhưng bận chăm con</t>
  </si>
  <si>
    <t>18/3 lh
 mất gốc, làm QC ở 1 công ty về vải, check chất lượng data, cần TA GT để nch vs khách hàng</t>
  </si>
  <si>
    <t>Nguyễn Văn Quyết</t>
  </si>
  <si>
    <t>31/3 lh
 nv cơ điện ở 1 công ty về gạch, ko dùng TA trong cv, nhưng muốn giỏi trong 1 năm để sau này chuyển việc và đi du lịch, đầu A1, ngọng l n nghe nói kém, đã học nhiều app và trung tâm nhưng bỏ dở do ko có động lực</t>
  </si>
  <si>
    <t>31/3 lh
 sv năm 3 ĐH Tôn Đức Thắng, đầu A1, nghe nói kém, phản xạ chậm, muốn 3 tháng nữa thi IELTS 5.5 để ra trường, đang học lớp luyện của gv trên trường 2b/tuần, khóa 7 tháng</t>
  </si>
  <si>
    <t>31/3 lh
 Hưng lớp 6 0345737994
 giữa A1, nghe được, đặt được câu đơn giản</t>
  </si>
  <si>
    <t>1/4 lh
 Quản lí, làm IT, B2, nghe nói tốt, muốn phát triển ý và dùng TA linh hoạt hơn trong GT</t>
  </si>
  <si>
    <t>Richard Son</t>
  </si>
  <si>
    <t>31/3 lh
 0839726568
 chỉ huy quân đội, 1 2 tuần mới về nhà 1 lần, đầu A1, muốn cuối năm thi B1 để học thạc sĩ</t>
  </si>
  <si>
    <t>Voi</t>
  </si>
  <si>
    <t>5/4 lh
 Làm ở trung tâm TA cho kid, giữa A1, muốn học TA để update bản thân và pv cv</t>
  </si>
  <si>
    <t>3/4 lh
 kĩ sư IT của panasonic, đầu A2, phát âm và ngữ pháp thỉnh thoảng vấp, rất bận, làm việc 100% bằng TA với 20-30% TA GT, chỉ có thể học vào cuối tuần</t>
  </si>
  <si>
    <t>3/4 lh
 SV năm cuối ngành Môi trường, đầu A1, trường yc B1, muốn học tốt để GT và tìm việc trong tương lai, trước từng học ở 1 trung tâm 6-9 tháng</t>
  </si>
  <si>
    <t>17/4 lh
 đầu bếp tại 1 nhà hàng TQ, cuối A1, học để cải thiện bản thân, ko đặt mục tiêu rõ ràng, chưa học ở đâu bao h</t>
  </si>
  <si>
    <t>Hoacol</t>
  </si>
  <si>
    <t>11/4 lh
 kĩ sư code Samsung Bắc Ninh, giữa A1, có thể học 2h 1 ngày, chưa học ở đâu, muốn học để 6th-1 năm nữa chuyển việc</t>
  </si>
  <si>
    <t>Thiy</t>
  </si>
  <si>
    <t>17/4 lh
 SV năm nhất Kinh Công, học Ngôn ngữ Trung, đầu A1, muốn học tốt TA để pv việc học và tìm việc trong tương lai</t>
  </si>
  <si>
    <t>Keith</t>
  </si>
  <si>
    <t>4/4 lh
 PM, TPHCM, cuối A1, phát âm + xếp câu chưa ok, muốn học tốt để chuyển việc sang công ty quốc tế, chưa học ở đâu, đi làm chủ yếu SD TA đọc viết</t>
  </si>
  <si>
    <t>Xoa</t>
  </si>
  <si>
    <t>11/4 lh
 BA, giữa A1</t>
  </si>
  <si>
    <t>MAI VĂN LONG</t>
  </si>
  <si>
    <t>17/4 lh
 mất gốc, ko biết How are you là gì, muốn học để có thể chuyển việc trong tương lai, mục tiêu từ giờ đến cuối năm, đang học onl 1 trung tâm khác tuần 2b</t>
  </si>
  <si>
    <t>11/4 lh
 giảng viên DH quân sự, dạy ko dùng TA, muốn học để update bản thân, ko có mục tiêu cụ thể</t>
  </si>
  <si>
    <t>Nguyễn hoàng thế vinh</t>
  </si>
  <si>
    <t>12/4 lh
 công nhân, giữa A1, muốn học để sang Canada sống, đang học 2 khóa khác</t>
  </si>
  <si>
    <t>Chifox</t>
  </si>
  <si>
    <t>4/4 lh
 designer website, Huế, đầu A1, muốn học tốt GT để làm việc vs khách Trung Đông, đã từng học trung tâm nhưng thấy ko hiệu quả</t>
  </si>
  <si>
    <t>Laam</t>
  </si>
  <si>
    <t>11/4 lh
 đầu A1, nghỉ ở nhà trông kho, muốn học TA để giao tiếp nhưng ko biết sau này cv có dùng TA ko, chưa học TA ở đâu</t>
  </si>
  <si>
    <t>PhongTran</t>
  </si>
  <si>
    <t>4/4 lh
 SV năm nhất, giữa A1, học IT trường DH Quốc tế TPHCM, muốn học tốt TA GT để sau có cv lương cao + thi chứng chỉ 4.5 ielts ra trường</t>
  </si>
  <si>
    <t>4/4 lh
 nhân viên thuế, học vì thích và đi du lịch, ko có động lực, mua nhiều app nhưng bị chán và bỏ giữa chừng, đầu A1</t>
  </si>
  <si>
    <t>Neil</t>
  </si>
  <si>
    <t>12/4 lh
 SV năm nhất ngành cơ khí sửa chữa, đầu A1, nghe + phát âm kém, muốn GT TA trôi chảy, phục vụ việc học trên lớp + cv sau này</t>
  </si>
  <si>
    <t>3/4 lh
 Kĩ sư IT cho công ty HQ nhưng ko dùng TA, giữa A1, 6 tháng tới muốn giỏi TA GT để chuyển việc vào cuối năm, hồi SV có học nhiều trung tâm nhưng ko hiệu quả</t>
  </si>
  <si>
    <t>Duo</t>
  </si>
  <si>
    <t>12/4 lh
 Kĩ sư Vinfast, giữa A1, phát âm kém + ậm ừ, muốn GT tiếp để nch vs khách và tạo môi trường cho con, đặt mục tiêu 3-6th, khá bận</t>
  </si>
  <si>
    <t>Đào Như Hà</t>
  </si>
  <si>
    <t>5/4 lh
 kĩ sư cơ khí, đầu A2, nghe nói khá tốt, biết phát triển ý, muốn học tốt TA trong 2 năm tới, SD TA GT với khách ĐNA và đi du lịch, có ô tô</t>
  </si>
  <si>
    <t>ZenB</t>
  </si>
  <si>
    <t>10/4 lh
 hs lớp 12 trường chuyên, tháng sau thi ielts target 7.0</t>
  </si>
  <si>
    <t>Kimtranh</t>
  </si>
  <si>
    <t>21/4 lh</t>
  </si>
  <si>
    <t>Gloria</t>
  </si>
  <si>
    <t>5/4 lh
 Hv trình độ cao, trên B1, target IELTS 7 chấm, đang làm tư vấn viên freelancer về tài chính</t>
  </si>
  <si>
    <t>Blu</t>
  </si>
  <si>
    <t>4/4 lh
 SV năm cuối, học cao đẳng dược, muốn học TA để giao tiếp và tìm cv sau này + thích học TA, tự học, đặt mục tiêu 6 tháng GT linh hoạt</t>
  </si>
  <si>
    <t>6/4 lh
 quản lí cơ sở bán sơn, đầu A1, muốn học để dạy con, tạo mt cho con và du lịch công tác, đã từng học app nhưng bỏ dở</t>
  </si>
  <si>
    <t>5/4 lh
 sv năm 3 Marketing, giữa A1, học 2 môn trên trường bằng TA nhưng ko hiểu hết phải học lại ở nhà, trường yc B1 ra trường, muốn giao tiếp vs mn và muốn tìm cv TA trong tương lai</t>
  </si>
  <si>
    <t>Bevoi</t>
  </si>
  <si>
    <t>4/4 lh
 Kĩ sư nông nghiệp, muốn học tốt TA GT để chuyển việc, trong 3 tháng tới muốn có TA GT cơ bản, chưa từng học ở đâu</t>
  </si>
  <si>
    <t>12/4 lh
 A2, nghe nói tốt, đang làm business cho công ty của mình + IT, muốn học tốt TA để lv vs khách nước ngoài, dự định trong năm nay thi IELTS 7, đang học ở 1 trung tâm luyện thi 2b/tuần</t>
  </si>
  <si>
    <t>17/4 lh</t>
  </si>
  <si>
    <t>17/4 lh
 y tá, mất gốc, mới quay lại học được 1 tuẩn, mong muốn GT cơ bản để chuyển việc, cv ko dùng TA, chưa học ở đâu</t>
  </si>
  <si>
    <t>17/4 lh
 sn 99, A2, nghe và phát triển ý tốt, mới quit job để ở nhà phụ giúp gia đình + relax, muốn trở thành gv TA hoặc có 1 cv kinh tế lq đến TA</t>
  </si>
  <si>
    <t>Shan</t>
  </si>
  <si>
    <t>21/4 lh
 nv quản lí đơn hàng ở 1 công ty bao bì hộp giấy, cuối A1, muốn có TA tốt để gt với khách nước ngoài, ko đặt mục tiêu, đang học lớp tiếng Nhật</t>
  </si>
  <si>
    <t>8/4 lh</t>
  </si>
  <si>
    <t>Jenifer</t>
  </si>
  <si>
    <t>12/4 lh
 NV kế toán xuất nhập khẩu, A1, muốn học TA để dùng trong CV và dạy con</t>
  </si>
  <si>
    <t>ANNA</t>
  </si>
  <si>
    <t>13/4 lh
 đang học nghề nail, cuối A1, học để có thể sau đi nước ngoài, đang học 1 khóa trung tâm 6 tháng A2</t>
  </si>
  <si>
    <t>PhongG</t>
  </si>
  <si>
    <t>10/4 lh
 2k, giữa A1, đang học nghề đầu bếp, muốn GT cơ bản trong 6 tháng tới, muốn xem phim chơi game ko cần sub, chưa học ở đâu</t>
  </si>
  <si>
    <t>Mr Goođ</t>
  </si>
  <si>
    <t>14/4 lh</t>
  </si>
  <si>
    <t>12/4 lh
 kế toán</t>
  </si>
  <si>
    <t>13/4 lh
 cuối A1 đầu A2, kế toán công ty dây cáp, học để cải thiện bản thân và dạy con trai, mục tiêu 1 năm, đã từng học nhiều trung tâm nhưng thấy ko hiệu quả</t>
  </si>
  <si>
    <t>Susie</t>
  </si>
  <si>
    <t>13/4 lh
 hs lớp 8, A2, nghe nói tốt, muốn học để 6 năm nữa đi du học nước ngoài, đặt mục tiêu 3th nữa lên B1, học được 30p mỗi ngày, hiện tại ko học ở đâu</t>
  </si>
  <si>
    <t>Finn</t>
  </si>
  <si>
    <t>15/5 lh
 nhân viên giao hàng ở 1 công ty sản xuất, ko dùng TA GT trong cv, muốn học để có thể GT linh hoạt trong 6 tháng, 2 năm nữa chuyển việc, chưa học ở đâu</t>
  </si>
  <si>
    <t>Thiên</t>
  </si>
  <si>
    <t>9/5 lh
 23t, DH FPT Polytechnic, đầu A1, nghe nói kém, muốn 6 tháng tới học tốt TA để nch vs mn + pv cv tương lai, học IT</t>
  </si>
  <si>
    <t>Dzungpham</t>
  </si>
  <si>
    <t>18/5 lh</t>
  </si>
  <si>
    <t>18/5 lh
 SV năm cuối ngành luật, tháng 7 ra trường nhưng đã đạt 600 TOEIC, đầu A1, nghe nói kém, muốn học để 1 2 năm nữa làm cho cty nước ngoài, chưa học ở đâu</t>
  </si>
  <si>
    <t>Tommy</t>
  </si>
  <si>
    <t>18/5 lh
 SV năm cuối tài chính ngân hàng TPHCM, A2, muốn học TA để pv cv tương lai, chưa đặt mục tiêu, đang đi luyện TOEIC trung tâm</t>
  </si>
  <si>
    <t>Nguyễn Văn Hoàng</t>
  </si>
  <si>
    <t>5/5 lh
 giữa A1, kĩ sư cho công ty Hàn nhưng ko dùng TA, đặt mục tiêu 6 tháng thi chứng chỉ speaking TOEIC, nhưng mới dk khóa học 3 tháng ở công ty</t>
  </si>
  <si>
    <t>Yuna</t>
  </si>
  <si>
    <t>4/5 lh
 quản lí sale ở 1 khách sạn, mới thi B2, nghe nói khá tốt, muốn học để thi IELTS 7.0 6 tháng tới
 chỉ học được buổi tối</t>
  </si>
  <si>
    <t>hizen</t>
  </si>
  <si>
    <t>4/5 lh
 kế toán + mở kinh doanh riêng, dùng TA gt vs đối tác, A2, nghe nói tốt, muốn học để 6 tháng tới pv được nhân viên bằng TA, chưa học ở đâu</t>
  </si>
  <si>
    <t>4/5 lh
 QC, trước đây làm cho công ty Nhật, mới nghỉ việc, đang xin việc mới làm cho công ty Hàn nhưng dùng TA, mục tiêu đạt TA cơ bản trong 3 tháng tới, ở Mê Linh, giữa A1</t>
  </si>
  <si>
    <t>Cindy</t>
  </si>
  <si>
    <t>18/5 lh
 A1, nói bồi nhiều, mở công ty, dược sĩ, học nhiều khóa nhưng ko dùng nên hay quên, muốn học tốt trong 6 tháng tới để update bản thân và nch vs con</t>
  </si>
  <si>
    <t>24/5 lh
 kĩ sư dữ liệu, cuối A1 đầu A2, cv hiện tại ko dùng TA, muốn học tốt để sau này chuyển việc, chưa học ở đâu</t>
  </si>
  <si>
    <t>Willow</t>
  </si>
  <si>
    <t>16/5 lh
 nv kinh doanh ở 1 nhà hàng, giữa A1, muốn có TA để pv cv, nc vs khách nước ngoài, có thể chuyển việc trong TL</t>
  </si>
  <si>
    <t>Xinh</t>
  </si>
  <si>
    <t>22/5 lh
 nv xuất nhập khẩu nhưng ko dùng TA GT trong cv, học để năm sau đi du lịch nước ngoài, A2, chưa học ở đâu</t>
  </si>
  <si>
    <t>8/5 lh
 IT, cv ko dùng TA, A2, muốn sang công ty nước ngoài làm sắp tới, nhưng chưa set time cụ thể, chưa từng học ở đâu</t>
  </si>
  <si>
    <t>Isoc</t>
  </si>
  <si>
    <t>4/5 lh 
 Vy Lớp 3</t>
  </si>
  <si>
    <t>Marina</t>
  </si>
  <si>
    <t>9/5 lh
 developer 2k con gái, đầu A1, nghe nói kém, muốn 1 năm nữa chuyển việc sang làm outsource với khách nước ngoài, chưa đi học ở đâu</t>
  </si>
  <si>
    <t>8/5 lh
 Kĩ sư môi trường ở TP HCM, A2, trước thi B1 TA hồi học thạc sĩ, muốn học TA để phục vụ cv nch với khách nước ngoài và đi công tác</t>
  </si>
  <si>
    <t>16/5 lh
 nội trợ, mất gốc, làm thợ may ở nhà, muốn học TA để nch vs 3 con nhỏ, mục tiêu hết năm gt cơ bản, chưa học ở đâu bao h</t>
  </si>
  <si>
    <t>5/5 lh
 SV năm 3, muốn học TA để pv cv sau này, A1, muốn học tốt TA để thi chứng chỉ trong năm nay</t>
  </si>
  <si>
    <t>Kumi</t>
  </si>
  <si>
    <t>16/5 lh
 SV, đang học ngành Quản lí nhà hàng, đi làm thêm phải gt vs khách nước ngoài nhưng ko nói được, đầu A1, muốn học tốt càng sớm càng tốt để pv cv, chưa học ở đâu</t>
  </si>
  <si>
    <t>Emily Le</t>
  </si>
  <si>
    <t>8/5 lh
 HR tại đài truyền hình 20 năm, giữa A1, muốn học TA tốt để đi du lịch và thi IELTS 4.5, đang học khóa 1-1 1 tiếng/ngày</t>
  </si>
  <si>
    <t>5/5 lh
 cuối A1, làm ở 1 công ty cố vấn tài chính FBI, muốn học TA để nch vs khách nước ngoài (30%) và đi du lịch, chưa học ở đâu</t>
  </si>
  <si>
    <t>18/5 lh
 Dev 98, học để cuối năm chuyển việc, cuối A1, hay bị quên âm đuôi, trước học 1 khỏa GT 4 tháng hồi DH</t>
  </si>
  <si>
    <t>Châu Quang Kiệt</t>
  </si>
  <si>
    <t>8/5 lh
 hs lớp 12, giữa A1, có thể dành khoảng 3-4h học TA mỗi ngày, muốn học TA để pv cv sau này, chưa học ở đâu, mới bắt đầu học lại TA được 1 2 tháng</t>
  </si>
  <si>
    <t>Hy</t>
  </si>
  <si>
    <t>8/5 lh
 sv năm 2 ngành Marketing, giữa A1, nghe nói chưa tốt, muốn học TA tốt để 3 tháng nữa thi TOEIC, pv việc học trên lớp TA chuyên ngành + có cv lương cao trong TL</t>
  </si>
  <si>
    <t>18/5 lh
 kế toán ko dùng TA, học để biết sau này có thể dùng trong cv + dạy con, ko có mục tiêu cụ thể, do có nhiều time nên học, chưa học ở đâu, giữa A1</t>
  </si>
  <si>
    <t>22/5 lh
 Lính cứu hỏa 10 năm nhưng muốn chuyển nghề, làm xuất nhập khẩu, nói tốt nhưng chưa đặt được câu, bị nói bồi, giữa A1, muốn trước tháng 8 đạt đc TA GT cơ bản để đi làm, chưa học ở đâu</t>
  </si>
  <si>
    <t>Kong</t>
  </si>
  <si>
    <t>22/5 lh</t>
  </si>
  <si>
    <t>18/5 lh
 sale hàng inox ở nhà, nhưng dạy hs Tiểu học học TA tại nhà, nghe nói cuối A1, muốn 3 tháng tới linh hoạt GT để mở lớp, chưa học ở đâu</t>
  </si>
  <si>
    <t>Jay</t>
  </si>
  <si>
    <t>18/5 lh
 NV lễ tân tại 1 khách sạn ở Cát Bà HP, A2, chưa học ở đâu, mới học TA gần đây được 1 tháng vì cv trước ko dùng TA, muốn TA GT linh hoạt trong 6 tháng tới để gt vs khách nước ngoài và có cơ hội thăng tiến lương cao</t>
  </si>
  <si>
    <t>Hiên</t>
  </si>
  <si>
    <t>9/5 lh
 SV năm cuối ngành Luật, sn 97 nhưng học lại DH, đầu A1, muốn học TA để cải thiện bản thân + sd trong cv TL, đã học ở trung tâm 2 tháng nhưng ko hiệu quả + đã học lấy lại gốc
 0934097458</t>
  </si>
  <si>
    <t>15/5 lh
 đầu A1, làm ở KCN Bắc Ninh, phải nch vs nv kĩ thuật nước ngoài nhưng ko hiểu nên toàn dùng gg dịch để đối phó, muốn học tốt TA tốt càng sớm càng tốt để pv cv và có cơ hội thăng tiến, trước học ở 1 nơi nhưng bận nên bỏ dở</t>
  </si>
  <si>
    <t>8/5 lh
 HN, nhà Tây Hồ, làm ở Viettel, A2, nghe nói khá tốt, muốn học TA để update bản thân + 3 tháng nữa đi công tác Nga</t>
  </si>
  <si>
    <t>10/5 lh
 quản lí kênh Youtube, ko kể rõ về nghề nghiệp, muốn học TA nâng cao, đạt mục tiêu từ giờ đến cuối năm, đang học 1-1 với gv 2b/tuần mỗi buổi 1,5h</t>
  </si>
  <si>
    <t>Mr. Dat</t>
  </si>
  <si>
    <t>17/5 lh
 Làm ở gara oto nhưng đang dành đc 4h/ngày học TA, đặt mục tiêu 3 tháng GT linh hoạt để sang Úc làm việc và định cư, chưa học ở đâu, đầu A1 kém</t>
  </si>
  <si>
    <t>Joan</t>
  </si>
  <si>
    <t>9/5 lh
 làm ở công ty Shipping tàu Trung Quốc, B1, nghe nói tốt, đang học 1 khóa 1-1</t>
  </si>
  <si>
    <t>Hải Thủy</t>
  </si>
  <si>
    <t>3/8 lh Trà My lớp 7</t>
  </si>
  <si>
    <t>10/5 lh
 SV năm nhất Cao đẳng sư phạm mẫu giáo, đầu A1, muốn học TA tốt trong 3 tháng tới để pv việc học + cv tương lai định dạy ở trường quốc tế, chưa từng học ở đâu</t>
  </si>
  <si>
    <t>Kha</t>
  </si>
  <si>
    <t>22/5 lh
 B1, học chuyên ngành TA</t>
  </si>
  <si>
    <t>17/5 lh
 seaman, tuần sau ra biển, hẹn học xong chặng 1 ôn, cuối A1, phát âm kém</t>
  </si>
  <si>
    <t>15/5 lh
 QA, 30% là giao tiếp với khách hàng nước ngoài, hay phải dùng gg dịch để viết mail, cuối A1, muốn có TA tốt để chuyển việc, trước học nhiều khóa 1-1 nhưng ko dành nhiều thời gian nên ko thấy quá hiệu quả, vừa học xong khóa 3 tháng của Langmaster</t>
  </si>
  <si>
    <t>17/5 lh
 làm việc lq đến tài chính ngân hàng, A2, muốn học TA linh hoạt trong 6 tháng tới để lv ở bank hoặc công ty nước ngoài + du lịch + dạy con, trước học ở trung tâm</t>
  </si>
  <si>
    <t>16/5 lh
 làm việc trong nhà máy quân đội, đầu A1, gần như mất gốc, muốn học TA cơ bản trong 6 tháng tới để năm sau lv với đối tác nước ngoài</t>
  </si>
  <si>
    <t>Love</t>
  </si>
  <si>
    <t>15/5 lh
 QC ở 1 công ty về công nghệ TP HCM nhưng mới nghỉ, đang tìm cv mới cho công ty nước ngoài, giữa A1, bị nói bồi nhiều, muốn học đạt TA cơ bản dùng trong họp hành - càng sớm càng tốt, trước học ở nhiều nơi nhưng bị nản hay bỏ dở</t>
  </si>
  <si>
    <t>Hien Coco</t>
  </si>
  <si>
    <t>17/5 lh
 mất gốc, ở Vinhome Oceanpark, mẹ đơn thân, đang thất nghiệp, muốn học TA tốt trong 3-6 tháng nữa để sau đi làm, chưa đi học ở đâu</t>
  </si>
  <si>
    <t>15/5 lh
 Gv về văn hóa giao tiếp ẩm thực ở 1 trường DH, 50t gọi bằng cô, đầu A2, gt được nhưng hay run, học TA ko để dạy mà để đi làm nghiên cứu công tác nước ngoài, trước học 1-1 về phát âm nhưng ko hiệu quả, muốn đi từ cơ bản lên nâng cao</t>
  </si>
  <si>
    <t>16/5 lh</t>
  </si>
  <si>
    <t>17/5 lh
 tháng 6 mới học được</t>
  </si>
  <si>
    <t>22/5 lh
 63t, gv dạy Toán ở trường cấp 3, muốn học TA tốt để gt với gv người nước ngoài + hãnh diện vs hs + đi du lịch, trước học ở TOPICA 1 năm nhưng muốn gt nhiều hơn</t>
  </si>
  <si>
    <t>3/6 lh
 đang là học sinh của 1 trường công giáo, sắp làm linh mục, rất bận với việc học, đang được nghỉ hè đến tháng 8, giữa A1, học để muốn GT với cha hoặc học sinh khác của nước ngoài, chưa học ở đâu</t>
  </si>
  <si>
    <t>6/6 lh
 tu sĩ ở nhà thờ 2 năm, đầu A1, muốn học TA cơ bản để dạy các em bé trong nhà thờ + nch với giáo sĩ, chưa học ở đâu</t>
  </si>
  <si>
    <t>Christina</t>
  </si>
  <si>
    <t>3/6 lh 0357042114
 nv hair salon, cuối A1 bập bẹ nhưng tự tin, muốn học TA để năm nay hoặc năm sau lấy chồng Anh, sang Anh định cư</t>
  </si>
  <si>
    <t>Tuyne</t>
  </si>
  <si>
    <t>3/6 lh
 kế toán lv ở 1 công ty 4 năm, chán cv nên muốn học TA để chuyển việc + định cư Mỹ trong 1 2 năm nữa, chưa học TA ở đâu, tự học 2 tháng</t>
  </si>
  <si>
    <t>Han</t>
  </si>
  <si>
    <t>3/6 lh
 CS tại Mobiphone, A2, học TA nâng cao để nch vs khách nước ngoài khi đến làm sim thẻ, trước học ở nhiều trung tâm TOEIC và onl rồi nhưng ko thấy hiệu quả nhiều</t>
  </si>
  <si>
    <t>Doãn Thế Cường</t>
  </si>
  <si>
    <t>6/6 lh
 PM ở công ty game, cuối A1 đầu A2, muốn TA linh hoạt trong 6th để GT vs khách nước ngoài mà ko cần phiên dịch, chưa học ở đâu</t>
  </si>
  <si>
    <t>Nguyễn Văn Minh</t>
  </si>
  <si>
    <t>5/6 lh
 giảng viên IT 98, A2, muốn học TA tốt càng sớm càng tốt để 2 tháng nữa đi hội thảo, chưa học ở đâu</t>
  </si>
  <si>
    <t>Pham Nga</t>
  </si>
  <si>
    <t>6/6 lh
 NV mua bán hàng ở Hưng Yên, A2, nói tốt nhanh, muốn học TA để 6th tới thi IELTS 6.5, chưa học ở đâu</t>
  </si>
  <si>
    <t>Thuỳ Nga</t>
  </si>
  <si>
    <t>3/6 lh
 nv marketing, 22t, A2, muốn học tốt TA để gt với khách nước ngoài, đang học 1 khóa ở trung tâm 2b/tuần</t>
  </si>
  <si>
    <t>Nguyên Nguyễntrần</t>
  </si>
  <si>
    <t>3/6 lh</t>
  </si>
  <si>
    <t>7/6 lh
 quản lí hệ thống IT, cuối A1 đầu A2, muốn TA nâng cao để gt với khách nước ngoài về đời sống sau buổi họp hàng tuần + sau này làm công ty nước ngoài, chưa học ở đâu</t>
  </si>
  <si>
    <t>3/6 lh
 sư thầy, nghe nói khá tốt và tự nhiên, A2, muốn học TA để 1 năm nữa đạt TA cơ bản, sang các nước Ấn, Thái, Myanma, Sri Lanka, trước học Topica 6 tháng nhưng hiệu quả chậm</t>
  </si>
  <si>
    <t>rengar</t>
  </si>
  <si>
    <t>6/6 lh
 SV năm 3, học ngành Thú y, A2, đang học TA ở trung tâm IELTS, 3b/tuần, muốn đạt TA GT linh hoạt</t>
  </si>
  <si>
    <t>3/6 lh
 zl chồng 098 9507282
 driver, A0.5, học TA cơ bản 6th để gt vs khách nước ngoài, chưa học ở đâu</t>
  </si>
  <si>
    <t>Lien Bui</t>
  </si>
  <si>
    <t>3/6 lh
 banker, hơn 40t, A1, thi Toeic 600 nhưng lâu ko ôn lại, học để đi du lịch, mục tiêu ko cụ thể</t>
  </si>
  <si>
    <t>6/6 lh
 99, kĩ sư vật liệu SAMSUNG, đầu A1, rich, nhà HN làm ở Thái Nguyên, muốn 3-6th nữa GT cơ bản, 1 năm lên B1, học ở nhiều nơi rồi nhưng ko có time ôn nên ko hiệu quả</t>
  </si>
  <si>
    <t>5/6 lh
 SV năm 2 Bách Khoa, học ngành AI dùng hoàn toàn TA chương trình tiên tiến, hình thành câu + phát âm kém, A1, muốn đạt trình độ B2, đầu năm 3 phải thi IELTS hoặc TOEIC 600</t>
  </si>
  <si>
    <t>3/6 lh
 NV nhà kho vật liệu xây dựng, ko dùng TA, học TA muốn đạt mức cơ bản, chưa đặt mục tiêu, muốn 1 2 năm nữa chuyển việc, chưa học ở đâu</t>
  </si>
  <si>
    <t>6/6 lh
 gv dạy sinh học cấp 2, học TA để biết, ko có mục tiêu cụ thể, chưa học ở đâu, đầu A1</t>
  </si>
  <si>
    <t>7/6 lh
 NV kinh doanh đồ nội thất mới nghỉ việc, cuối A1 đầu A2, muốn học tốt để pv cv, chưa học ở đâu</t>
  </si>
  <si>
    <t>Trong Tran</t>
  </si>
  <si>
    <t>7/6 lh
 B1, nghe nói tốt, trainer</t>
  </si>
  <si>
    <t>7/6 lh
 developer 2k, giữa A1, muốn học linh hoạt để pv cv sau này, cv hiện tại ko dùng, học khóa 1-1 2 tháng nhưng ko được thực hành nhiều nên ko thấy tiến bộ</t>
  </si>
  <si>
    <t>Cara</t>
  </si>
  <si>
    <t>6/6 lh
 Kế toán ko dùng TA, A1, muốn GT linh hoạt pass pv xin việc trong năm nay, học 1 khóa gia sư 2 tháng ko hiệu quả</t>
  </si>
  <si>
    <t>Betre</t>
  </si>
  <si>
    <t>13/6 lh</t>
  </si>
  <si>
    <t>lazy cat</t>
  </si>
  <si>
    <t>3/6 lh
 researcher về da người tại 1 trường DH, A2, nghe nói tốt tự tin, muốn học tốt TA linh hoạt để giao tiếp với người nước ngoài + nghiên cứu + tham gia hội thảo + sau này chuyển việc, chưa học TA ở đâu</t>
  </si>
  <si>
    <t>Beta</t>
  </si>
  <si>
    <t>6/7 lh
 SV năm cuối ngành thú y DH nông nghiệp, cuối A1 đầu A2, muốn GT TA linh hoạt tring 6th tới để đi Đức thực tập và du học nước ngoài, 1 năm nữa thi IELTS, đang học 1 trung tâm luyện IELTS về ngữ pháp và phát âm 2b/tuần</t>
  </si>
  <si>
    <t>14/6 lh
 bác sĩ ở phòng khám, B1, Target Speaking 7.0 1-2 tháng nữa thi huhu, trước học ở trung tâm, muốn học để pv cv tương lai và update bản thân</t>
  </si>
  <si>
    <t>14/6 lh 0382789096
 kế toán, cv ko dùng TA, giữa A1, muốn học để có TA GT linh hoạt để đặt mục tiêu 1 năm nữa chuyển việc, chưa học ở đâu</t>
  </si>
  <si>
    <t>Điệp</t>
  </si>
  <si>
    <t>13/6 lh
 Kĩ sư phần mềm ở ngân hàng, cv ko dùng TA, giữa cuối A1, muốn học TA để update bản thân, muốn GT linh hoạt trong 1 năm, chưa học ở đâu</t>
  </si>
  <si>
    <t>vanadi</t>
  </si>
  <si>
    <t>10/6 lh
 SV 2k, đang đi làm IT fulltime, nghe nói thái độ hơi khó chịu, A2 B1, chưa học ở đâu</t>
  </si>
  <si>
    <t>6/6 lh
 SV năm 3 DH Tôn Đức Thắng HCM, nghe nói trôi chảy, A2, muốn học tốt trong 3th hè GT linh hoạt, đang học Trung tâm IELTS 3b/tuần, 2h/buổi</t>
  </si>
  <si>
    <t>13/6 lh
 dược sĩ tại 1 công ty, cuối A1, cv ko dùng TA, muốn học để update bản thân, muốn gt linh hoạt, học Gt ở 1 trung tâm 10 năm trước</t>
  </si>
  <si>
    <t>Gua</t>
  </si>
  <si>
    <t>12/6 lh
 SV năm nhất ở ĐN, đầu A1, gần như mất gốc, muốn gt linh hoạt để pv cv sau này về quản trị khách sạn + thi chứng chỉ ra trường, học ở nhiều nơi nhưng ko hiệu quả</t>
  </si>
  <si>
    <t>15/6 lh lớp 4 Hải Anh</t>
  </si>
  <si>
    <t>Jeny</t>
  </si>
  <si>
    <t>13/6 lh
 nv văn phòng, giữa A1, muốn học TA để sau này có thể chuyển việc, chưa biết bao h chuyển, muốn lương cao, mong muốn TA GT linh hoạt trong 6 tháng, chưa học ở đâu</t>
  </si>
  <si>
    <t>14/6 lh
 làm việc ở 1 công ty Nhật, cv ko cùng TA, giữa A1, muốn học TA tốt để pv cv tương lai vì muốn cuối năm đổi cv mới, học nhiều nơi nhưng ko hiệu quả</t>
  </si>
  <si>
    <t>14/6 lh
 SV năm 2 ngành IT ở DH Phan Thiết, đầu A1, ngại và học kém, muốn TA linh hoạt, chưa đặt thời gian cụ thể, chưa học ở đâu</t>
  </si>
  <si>
    <t>Jolie</t>
  </si>
  <si>
    <t>12/6 lh
 GV dạy mỹ thuật cấp 1 ở Tây Ninh, muốn GT linh hoạt để nch vs đồng nghiệp và các bé hs người nước ngoài, cuối A1 đầu A2, lâu rồi chưa học ở đâu</t>
  </si>
  <si>
    <t>12/6 lh
 kĩ sư năng lượng mặt trời, đầu A1, nghe nói kém, muốn TA GT linh hoạt, ko có mục tiêu cụ thể, chưa học ở đâu</t>
  </si>
  <si>
    <t>Haley</t>
  </si>
  <si>
    <t>15/6 lh
 admin page tại Anh ngữ Miss Hoa, A0.5, cv ko dùng TA, muốn GT Linh hoạt 3-6th để đi du lịch và update bản thân, trước học Toeic Miss Hoa nhưng ko tiến bộ và bỏ dở</t>
  </si>
  <si>
    <t>Trung Đức</t>
  </si>
  <si>
    <t>15/6 lh</t>
  </si>
  <si>
    <t>Bé</t>
  </si>
  <si>
    <t>15/6 lh
 2K3, làm bartender khách sạn Vinpearl, đầu A1, cv ko dùng TA, muốn TA linh hoạt để gt vs khách nc ngoài, chưa học ở đâu, mới học TA đc 2 tháng</t>
  </si>
  <si>
    <t>Hoàng Quốc Bảo</t>
  </si>
  <si>
    <t>12/6 lh</t>
  </si>
  <si>
    <t>Mya</t>
  </si>
  <si>
    <t>16/6 lh
 đầu A1, nghe nói kém, thiếu tự tin, mong muốn B2 ASAP để học xong thạc sĩ đi du học, làm media ở bộ y tế, chưa học ở đâu</t>
  </si>
  <si>
    <t>15/6 lh
 nhân viên y tế, A0.5, mục tiêu ko rõ ràng, muốn GT linh hoạt để update bản thân, chưa học ở đâu</t>
  </si>
  <si>
    <t>Mr Thanh</t>
  </si>
  <si>
    <t>14/6 lh
 kĩ sư về kết cấu thép, giữa A1, nói bồi nhiều, muốn TA GT linh hoạt trong 3 tháng để gt vs khách, học ở trung tâm nhưng nghỉ lâu rồi</t>
  </si>
  <si>
    <t>14/6 lh
 Nv R&amp;D ở 1 công ty lốp xe, cuối A1 đầu A2, cv ko dùng TA. ngữ điệu tốt, muốn học TA để chuyển việc trong 1 năm nữa và 2 năm nữa đi du học Úc, chưa học TA ở đâu</t>
  </si>
  <si>
    <t>14/6 lh
 Làm kinh doanh tại 1 công ty công nghệ, cv ko dùng TA, đầu B1, muốn học tốt TA để ko bị quên kiến thức, 6 tháng lên được B1, chưa học ở đâu, trước học trường cấp 2 quốc tế</t>
  </si>
  <si>
    <t>Chí</t>
  </si>
  <si>
    <t>14/6 lh
 SV năm 3 ngành Du lịch, A2, muốn lên B2 tháng 3 năm sau, ko có chi phí nhiều, chưa học ở đâu, đang học tài liệu B2</t>
  </si>
  <si>
    <t>Judy Nguyen</t>
  </si>
  <si>
    <t>13/6 lh
 98, cuối A1, nói ko tốt nhưng cuối tuần thi IELTS, target 5.0 5.5, sắp làm bác sĩ</t>
  </si>
  <si>
    <t>Võ Linh Giang</t>
  </si>
  <si>
    <t>14/6 lh
 Kĩ sư xây dựng, đầu A1, muốn học TA linh hoạt ASAP để giao tiếp với sếp và đồng nghiệp pv công việc tự tin hơn, trước học ở trường DH nhưng bỏ lâu rồi</t>
  </si>
  <si>
    <t>Huệ Minh</t>
  </si>
  <si>
    <t>6/7 lh
 A2 B1, nói TA tốt, sư cô, muốn học TA GT nâng cao để thi ielts 6.5 vào năm sau, muốn học TA để trở thành công dân toàn cầu, sd máy tính, đọc tài liệu, học ở 1 trung tâm 4 tháng và thấy tiến bộ</t>
  </si>
  <si>
    <t>Drkhiu</t>
  </si>
  <si>
    <t>6/7 lh
 SV năm nhất ngành quản lí dữ liệu, cuối A1 đầu A2, mong muốn GT nâng cao để thi TOEIC Speaking + pv cv sau này là quản lí dữ liệu, chưa học ở đâu</t>
  </si>
  <si>
    <t>8/7 lh
 A2, kĩ sư xây dựng, đang công tác tại Hà Nam, muốn học TA nâng cao trong 6th -1 năm để gt vs boss và phục vụ cv tương lai muốn làm cho công ty nước ngoài, trước học thầy Philippin và tiến bộ</t>
  </si>
  <si>
    <t>LinhSan</t>
  </si>
  <si>
    <t>7/7 lh
 A2, admin trợ lí cho 1 công ty phụ tùng buôn bán vs nước ngoài, muốn học TA linh hoạt để chuyển sang 1 cv buôn bán online như Ebay gt vs khách nước ngoài + dạy con, trc học ở 1 tt nhưng ko hiệu quả</t>
  </si>
  <si>
    <t>Violet</t>
  </si>
  <si>
    <t>8/7 lh
 cô giáo dạy hs 5 tuổi tại nhà, đầu A1, nghe nói kém, muốn TA linh hoạt trong 6th để sau này gt vs con, chưa học ở đâu</t>
  </si>
  <si>
    <t>Rinrin</t>
  </si>
  <si>
    <t>10/7 lh
 lv ở lab</t>
  </si>
  <si>
    <t>Kynni</t>
  </si>
  <si>
    <t>6/7 lh
 cuối A1, sv năm cuối Marketing, muốn GT nâng cao 1-3 năm, pv học + cv sau này, chưa học ở đâu</t>
  </si>
  <si>
    <t>6/7 lh
 cuối A1, nói tự tin nhưng bị bồi nhiều do tx vs khách hàng nước ngoài 100%, muốn TA GT linh hoạt trong 6th để pv cv linh hoạt vs ng châu Âu, trc học 1 lớp thầy dạy ở cảng nhưng bỏ lâu r</t>
  </si>
  <si>
    <t>Moonie</t>
  </si>
  <si>
    <t>8/7 lh
 cuối A2 đầu B1, nghe nói tốt, marketer, muốn pv cv tương lai</t>
  </si>
  <si>
    <t>Phúc</t>
  </si>
  <si>
    <t>8/7 lh
 Hs lớp 8, giữa A1, muốn học TA để gt linh hoạt, chưa đặt mục tiêu, chưa học ở đâu</t>
  </si>
  <si>
    <t>8/7 lh
 điều dưỡng ở 1 trung tâm y tế, giữa A1, muốn đạt TA GT cơ bản để gt vs khách nước ngoài + học văn bằng 2 và cao học, chưa học ở đâu</t>
  </si>
  <si>
    <t>Whatever</t>
  </si>
  <si>
    <t>10/7 lh</t>
  </si>
  <si>
    <t>KHANG</t>
  </si>
  <si>
    <t>8/7 lh
 Hs lớp 7, đầu A1, muốn đạt TA GT linh hoạt để phục vụ việc làm clip về Animation trên Youtube, chưa học ở đâu</t>
  </si>
  <si>
    <t>10/7 lh
 đầu A1, designer bên MKT, muốn học TA GT cơ bản để tự tin hơn có cơ hội đi dự hội thảo nước ngoài, học 1-1 1 time dài nhưng ko hq nhiều, đang tạm ngưng</t>
  </si>
  <si>
    <t>8/7 lh
 cuối A1 đầu A2, nội trợ + kế toán freelancer, muốn học TA GT linh hoạt trong 6th để 1 năm nữa định cư Canada, trc học 1 trung tâm 2th nhưng ko phù hợp nên nghỉ</t>
  </si>
  <si>
    <t>8/7 lh
 banker, lv ở phòng sản phẩm, A2, muốn học TA GT nâng cao để pv cv, do cv phải gt vs người nước ngoài nhiều nhưng chưa tự tin, trước học ở 1 vài trung tâm nhưng ko hiệu quả</t>
  </si>
  <si>
    <t>Maya</t>
  </si>
  <si>
    <t>8/7 lh</t>
  </si>
  <si>
    <t>Nguyet</t>
  </si>
  <si>
    <t>8/7 lh
 IT developer</t>
  </si>
  <si>
    <t>Minme</t>
  </si>
  <si>
    <t>6/7 lh
 SV năm cuối quản trị kinh doanh, giữa A1, muốn GT TA linh hoạt trong 6 tháng, chưa học ở đâu</t>
  </si>
  <si>
    <t>Max</t>
  </si>
  <si>
    <t>8/7 lh
 cuối A1, nghe nói bồi ko thành câu đầy đủ, bartender nhưng muốn cuối năm chuyển việc, yc TA linh hoạt trong 6th để find a new job, chưa học ở đâu</t>
  </si>
  <si>
    <t>Lusy</t>
  </si>
  <si>
    <t>7/7 lh
 GV dạy toán TV cấp 1, đầu A2, nhà ở vùng nông thôn Quảng Nam, muốn có môi trường GT, muốn học TA để update bản thân, chưa học ở đâu</t>
  </si>
  <si>
    <t>8/7 lh
 giữa A1, nói bồi rất nặng, muốn TA GT cơ bản để giỏi như các manager khác + tham gia họp tự tin hơn, chưa học ở đâu</t>
  </si>
  <si>
    <t>Danny</t>
  </si>
  <si>
    <t>6/7 lh
 2k1, sale nông sản cho người nước ngoài, giữa A1, muốn học TA GT cơ bản ASAP để pv cv linh hoạt, chưa học TA GT ở đâu, trc chỉ học Toeic nên nghe dc</t>
  </si>
  <si>
    <t>2/8 lh 0973314665
 giữa cuối A1, tự tin thành lập câu nhưng cần sửa phát âm + ngữ pháp, kế toán dùng 80% TA trong cv vì họp teams vs khách, muốn 3-6th TA linh hoạt, học TT rồi nhưng thấy ko dùng nên quên</t>
  </si>
  <si>
    <t>6/7 lh
 99, sale bất động sản, đầu A1, muốn GT cơ bản trong 4 5th để mở rộng thị trường ra khách nước ngoài, chưa học ở đâu</t>
  </si>
  <si>
    <t>dada</t>
  </si>
  <si>
    <t>8/7 lh
 kĩ sư xây dựng thất nghiệp, giữa A1, muốn học TA linh hoạt để tìm việc, đang học onl 3b/1 tuần, 1 buổi 45p, chê giá cao học 30p</t>
  </si>
  <si>
    <t>Tan Pham</t>
  </si>
  <si>
    <t>8/7 lh
 IT, cuối A1 đầu A2, cv hiện tại làm vs người Hàn nên ko dùng TA, muốn học TA để pv cv nếu sau này chuyển việc, chưa học ở đâu</t>
  </si>
  <si>
    <t>5/7 lh
 NV xuất nhập khẩu nc ngoài, học tiếng Pháp nên TA kém, giữa A1, muốn TA GT tốt để pv công việc và nch vs sếp nc ngoài ASAP vì phải dùng gg dịch, chưa học TA ở đâu</t>
  </si>
  <si>
    <t>anh Tân</t>
  </si>
  <si>
    <t>8/7 lh
 quản lí của 1 xưởng dịch vụ oto, đầu A2, muốn TA GT nâng cao 1 năm để gt vs khách người Nhật, trước học ở nhiều trung tâm r</t>
  </si>
  <si>
    <t>6/7 lh
 cuối A1, tài xế taxi cho công ty du lịch và làm cho tập đoàn Mitsubishi của người Nhật, muốn học TA GT linh hoạt để gt vs khách + thi chứng chỉ để dự định đi nc ngoài, trc học GT 3 tháng xong nghỉ</t>
  </si>
  <si>
    <t>Maket</t>
  </si>
  <si>
    <t>7/7 lh
 bác sĩ tại 1 bệnh viện, giữa A1, nói bồi nhiều, muốn học TA cơ bản trong 3th để giao tiếp vs khách nước ngoài, chưa học ở đâu</t>
  </si>
  <si>
    <t>Mr Quang</t>
  </si>
  <si>
    <t>6/7 lh
 Nhân viên văn phòng, giữa A1, muốn học TA GT để nch vs sếp tổng ở buổi họp hàng tháng, chưa học ở đâu, muốn GT cơ bản trong 6th</t>
  </si>
  <si>
    <t>8/7 lh
 nv mua hàng của FPT, cv ko dùng TA, đầu A2, muốn học TA để update bản thân học lâu ko tiến bộ + có thể chuyển việc trong tl, trước học tt rồi nhưng thấy NP tốt hơn nhưng vẫn ko gt dc, nói bồi</t>
  </si>
  <si>
    <t>8/7 lh
 kĩ sư điện, đầu A1, muốn chuyển việc ASAP, muốn GT TA linh hoạt trong 3th, chưa học ở đâu</t>
  </si>
  <si>
    <t>18/7 lh
 cuối A1, kế toán kiểm toán cho công ty Nhật, muốn TA gt linh hoạt 3-6th để nch vs đồng nghiệp và pv cv, trc học ở 1 tt 6th nhưng ko hq</t>
  </si>
  <si>
    <t>8/7 lh
 HS lớp 11, A1, muốn học TA GT tốt để hè năm sau thi IELTS 6.5, trc học trung tâm nhưng ko hq, đang học nhóm cô giáo 3b/tuần</t>
  </si>
  <si>
    <t>8/7 lh
 NV văn phòng, đầu A1, muốn TA linh hoạt để update bản thân, cv ko dùng TA, tự học lâu ko hq, chưa học ở đâu</t>
  </si>
  <si>
    <t>Chính</t>
  </si>
  <si>
    <t>1/8 lh
 SV năm 4 tương lai làm họa sĩ, muốn học TA nâng cao 1 năm để đi du học, cuối A1 đầu A2, chưa học ở đâu</t>
  </si>
  <si>
    <t>18/7 lh
 A0, ko hiểu cả How are you, 2K, thất nghiệp chưa đi làm, học TA cơ bản để pv cv tương lai, bỏ học lâu rồi, ko học DH, chưa đi học ở đâu</t>
  </si>
  <si>
    <t>Ánh</t>
  </si>
  <si>
    <t>17/7 lh
 giữa A1, nói bồi nhiều ngữ pháp và phát âm kém, gv cấp 1, muốn GT linh hoạt để update bản thân trong 3th, chưa học ở đâu</t>
  </si>
  <si>
    <t>18/7 lh
 99, kĩ sư IT, cuối A1 đầu A2, muốn học tốt TA GT nâng cao để pv cv tham gia dự án vs khách Châu Âu, trc học ở 1 tt 2 tháng nhưng nản nên bỏ dở, ko có động lực học, nhưng bây h cần gấp rút</t>
  </si>
  <si>
    <t>Hoàng Minh Cảnh</t>
  </si>
  <si>
    <t>6/7 lh
 SV năm cuối học luật, A2</t>
  </si>
  <si>
    <t>Anh Vận</t>
  </si>
  <si>
    <t>8/7 lh
 Quản lí công ty bảo vệ, A0.5, mới học TA nhưng nghe hiểu ko được, đang học từ vựng và các cấu trúc câu, chưa học ở đâu, tự học được 3 tháng, muốn 6th nữa đạt TA GT cơ bản để mở rộng quan hệ trong cv vs khách nước ngoài và pv việc học lại đại học Luật môn chuyên ngành TA</t>
  </si>
  <si>
    <t>Jeremy</t>
  </si>
  <si>
    <t>18/7 lh</t>
  </si>
  <si>
    <t>Mr.Nâu</t>
  </si>
  <si>
    <t>8/7 lh
 SV năm 2, đầu A1, học ngành tâm lí, muốn GT linh hoạt để học + đi du học + học lên cao, chưa học ở đâu</t>
  </si>
  <si>
    <t>Susan</t>
  </si>
  <si>
    <t>17/7 lh
 HR cho 1 công ty có vốn đầu tư nước ngoài, cuối A1 đầu A2, muốn TA GT linh hoạt để có cơ hội thăng tiến và dùng nhiều TA GT hơn, chưa học ở đâu, có hỏi về khóa 1-1</t>
  </si>
  <si>
    <t>Bé Quỳnh Anh</t>
  </si>
  <si>
    <t>8/7 lh
 HS lớp 8, A2, muốn thi IELTS nắm lớp 11, đang học trung tâm 1 năm rồi, 3b/tuần</t>
  </si>
  <si>
    <t>8/7 lh
 Kế toán trưởng của 1 công ty sản xuất, đầu A1, muốn học TA linh hoạt trong 6 tháng để thăng tiến + chuyển ra SG làm nếu có cơ hội, chưa học ở đâu</t>
  </si>
  <si>
    <t>Vichy</t>
  </si>
  <si>
    <t>21/7 lh
 giữa A1, QC của 1 công ty nội thất, muốn học TA GT linh hoạt để phục vụ cv + nch vs sếp người nước ngoài, chưa học ở đâu, mua nhiều app nhưng động lực học ko cao nên hay bỏ sở, lần này quyết tâm học</t>
  </si>
  <si>
    <t>Jaypi</t>
  </si>
  <si>
    <t>13/7 lh
 SV năm cuối ngành du lịch, muốn làm HDV cho người nước ngoài, cuối A1, nói bồi + phát âm chưa chuẩn, muốn năm sau thi IELTS 5.5 6.0, đặt mục tiêu GT linh hoạt trong 6th, trc học 1 khóa phát âm IPA, hiện tại chưa học ở đâu</t>
  </si>
  <si>
    <t>Zun</t>
  </si>
  <si>
    <t>18/7 lh
 98, giữa A1, manager của nv phục vụ sảnh, muốn học TA GT linh hoạt 3-6th để update bản thân và pv cv, chưa học ở đâu</t>
  </si>
  <si>
    <t>21/7 lh
 Nội trợ, giữa cuối A1, muốn học TA để update bản thân và có thể gt vs ng nước ngoài nếu có cơ hội, đang học 1-1 3b/tuần</t>
  </si>
  <si>
    <t>1/8 lh
 25t, làm HSE, đang học khóa gt langmaster (8 bạn/lớp, 2b/tuần), muốn nhảy việc, đã học Elsa
 KHÔNG CÓ NHU CẦU DK THÊM</t>
  </si>
  <si>
    <t>21/7 lh
 trainer tại Manulife, A2, muốn học TA GT linh hoạt để gt vs con và maybe gt vs sếp, chưa có target, trc học 2 năm ở tt TA thấy tự tin hơn nhiều</t>
  </si>
  <si>
    <t>18/7 lh
 SV năm 3 DH thương mại, muốn TA GT linh hoạt 6th để pv cv sau này, đầu A1, trc học TA ở 1 tt nhưng ko hq</t>
  </si>
  <si>
    <t>Thương</t>
  </si>
  <si>
    <t>17/7 lh
 A2, nghe nói khá tốt nhưng hay quên âm đuôi, gv dạy địa lí cấp 2, nhưng muốn mấy tháng nữa mở lớp dạy TA cho các em nhỏ, tự học 3 năm vs 1 bạn nữa, muốn 3th nữa GT linh hoạt và có thể thi TOEIC trong tương lai</t>
  </si>
  <si>
    <t>18/7 lh
 B1, nghe nói tốt, ielts 6.5 từ 2018, làm IT</t>
  </si>
  <si>
    <t>Trần Văn Sử</t>
  </si>
  <si>
    <t>21/7 lh
 Kĩ sư QC, cuối A1 đầu A2, hiện tại ko học TA mỗi ngày vì bận cv, cv dùng kĩ năng nghe đọc, muốn TA cơ bản 3th để GT trong cv tự tin hơn + pv cv sau này, chưa học ở đâu</t>
  </si>
  <si>
    <t>5/8 lh
 kĩ sư về thang máy ở Đà Nẵng, A2, muốn học TA B2 để pv cv hiện tại gt vs khách nước ngoài, chưa học ở đâu</t>
  </si>
  <si>
    <t>Rith</t>
  </si>
  <si>
    <t>3/8 lh
 36t, An Giang, muốn thi Toeic 2 kĩ năng tối thiểu 350, dạy con, muốn nổi bật -&gt; cuối A1</t>
  </si>
  <si>
    <t>9/8 lh
 accountant tại 1 resort ở Cam Ranh, giữa A1, muốn học TA GT linh hoạt để nch vs đồng nghiệp + tìm 1 cv khác, chưa học TA ở đâu</t>
  </si>
  <si>
    <t>Trọng Toàn con học (Thắng)</t>
  </si>
  <si>
    <t>3/8 lh
 Thắng, 9t tiểu học, Ha Noi, thích chơi game, đá bóng, xem TV, học toán, TA trên trường có GV nước ngoài (nói 5 lần/buổi) -&gt; đầu vào A1, N3</t>
  </si>
  <si>
    <t>Lala</t>
  </si>
  <si>
    <t>8/8 lh
 A2, nghe nói tự tin vì lv với khách nước ngoài 50%, muốn thi IELTS 6.5 ASAP, trc học 1 trung tâm nhưng thấy ko hq, làm trong lĩnh vực may mặc nhưng ko tiện nói rõ cv</t>
  </si>
  <si>
    <t>Flower</t>
  </si>
  <si>
    <t>1/8 lh
 Kế toán, giữa A1, muốn TA linh hoạt để gt vs nhà đầu tư Sing ASAP, đang học thử 1 khóa 3b/tuần</t>
  </si>
  <si>
    <t>3/8 lh
 20t, sv khoa học máy tính, đã học ielts tt 6-7 tháng k hiệu quả, đang học khóa ielts khác gv dạy ngoài, mục tiêu 6-6.5 -&gt; A1</t>
  </si>
  <si>
    <t>1/8 lh
 sinh viên năm 2, giữa A1, muốn học TA để pv cv tương lai + 2 năm nữa thi IELTS 7, chưa học ở đâu bao h, đang có ý định tìm hiểu khóa IELTS</t>
  </si>
  <si>
    <t>3/8 lh 0943357768
 32t, Lam Dong, GVTA tiểu học 10 năm, yếu từ vựng nâng cao, phát âm ổn, biết mở rộng ý tưởng, phản xạ ổn, CT bồi dưỡng nghiệp vụ cao siêu k thực tế k áp dụng cho đời sống, k cấp bách k rõ ràng -&gt; đầu vào A2, N3</t>
  </si>
  <si>
    <t>2/8 lh
 Housewife, đầu A1, muốn học TA linh hoạt để từ h đến cuối năm định cư, trước làm thợ may, trc học ở 1 trung tâm 4-5 tháng nhưng nghỉ vì ko theo được các bạn SV cùng lớp</t>
  </si>
  <si>
    <t>Victory</t>
  </si>
  <si>
    <t>1/8 lh</t>
  </si>
  <si>
    <t>Anne</t>
  </si>
  <si>
    <t>8/8 lh
 cuối A1 đầu A2, tự tin GT, muốn học TA linh hoạt trong 2 năm để pv cv gt vs khách nước ngoài ko cần phiên dịch, hiện tại đang học TA ở 1 trung tâm 1h/ngày</t>
  </si>
  <si>
    <t>2/8 lh
 giữa A1, đang học thạc sĩ Điện DHBKHN, lên lab từ 7h sáng đến 8 9h tối, 2 năm nữa dự định đi du học, muốn TA GT nâng cao thi chứng chỉ, chưa học ở đâu bao h</t>
  </si>
  <si>
    <t>15/8 lh
 Kĩ sư cơ khí mở công ty riêng, A0.5, mới học lại TA được 2 tháng bập bẹ, ko hiểu ko trl được những câu cơ bản, muốn TA GT linh hoạt 1 năm - ASAP để gt vs khách nước ngoài chủ động mà ko cần người support, đang học 1 khóa ở trung tâm 3b/tuần</t>
  </si>
  <si>
    <t>14/3 lh</t>
  </si>
  <si>
    <t>5/8 lh
 CSKH của FPT, wfh cả tuần, đọc tài liệu bằng TA, muốn TA linh hoạt 3-6th tới để giao tiếp vs khách bằng TA, đầu A1, chưa học ở đâu</t>
  </si>
  <si>
    <t>Q</t>
  </si>
  <si>
    <t>17/8 lh
 kế toán công ty chứng khoán, cv ko dùng TA, làm ở đây được 10 năm rồi, ko có ý định chuyển việc, muốn TA GT linh hoạt để update bản thân + dạy con + đi du lịch nc ngoài Tour Châu Âu, chưa học ở đâu</t>
  </si>
  <si>
    <t>Zoey</t>
  </si>
  <si>
    <t>8/8 lh
 giữa A1, sale manager tại 1 công ty TQ bán thiết bị diệt chuột, muốn học TA GT để thi B1 lấy chứng chỉ Tiếng Trung + đi tìm việc mới, ASAP vì ko được phải để tháng 1 mới lấy dc bằng, chưa học ở đâu</t>
  </si>
  <si>
    <t>Zena</t>
  </si>
  <si>
    <t>15/8 lh
 kế toán, giữa cuối A1, muốn học TA linh hoạt để gt vs con + sang chơi nước ngoài vs chồng, trc học nhiều tt nhưng thấy ko hq nên bỏ dở, đã có chứng chỉ B1 aptis</t>
  </si>
  <si>
    <t>4/8 lh
 GV tiểu học, cuối A1, muốn học TA GT linh hoạt để update bản thân + dạy 3 con + dạy cho hs định cư trong tương lai, trước học hơn 1 năm ở Topica nhưng ko hiệu quả</t>
  </si>
  <si>
    <t>15/8 lh
 GV tiểu học 10 năm môn Toán TV, cuối A1 đầu A2, muốn học TA GT nâng cao để dạy thêm môn TA tăng thu nhập, trc học ở nhiều tt nhưng ko luyện tập</t>
  </si>
  <si>
    <t>Ted</t>
  </si>
  <si>
    <t>5/8 lh
 HR của 1 công ty về nội thất, cuối A1, muốn học TA GT linh hoạt trong 2 năm để update bản thân + có nền sau có thể chuyển việc, học ở nhiều trung tâm rồi nhưng thấy ko hiệu quả + ko siêng học</t>
  </si>
  <si>
    <t>1/8 lh
 Giữa A1, Kĩ sư điện bên thang máy, làm được 10 năm, cv chỉ dùng đọc hiểu tài liệu, muốn TA cơ bản để có thể mua hàng nch vs khách nước ngoài trong TL + dạy con lớp 4 học, chưa học ở đâu</t>
  </si>
  <si>
    <t>Chí Cường</t>
  </si>
  <si>
    <t>8/8 lh
 SV năm cuối DH BK HCM, chuyên ngành Cơ khí ko dùng TA, đầu A1, muốn học TA GT linh hoạt để thi TOEIC trong 3 tháng nữa + pv cv sau này, chưa học ở đâu</t>
  </si>
  <si>
    <t>Tyler</t>
  </si>
  <si>
    <t>3/10 lhl
 3/8 lh
 gv TA, mới từ Mỹ về</t>
  </si>
  <si>
    <t>11/8 lh
 SV năm 3, giữa cuối A1, nghe và hình thành câu khá tốt, muốn học TA GT linh hoạt trong 6th để chứng tỏ vs bạn + pv cv quản lí mơ ước trong tương lai, chưa học ở đâu</t>
  </si>
  <si>
    <t>2/8 lh
 cảnh sát tại Bà Rịa Vũng Tàu, cv khá bận, chỉ học được sau 11h30 hoặc sau 21h, muốn GT TA cơ bản và sau đó lên nâng cao B1 để pv cv nch vs tội phạm hoặc nạn nhân nước ngoài, học thêm ở nhiều nơi nhưng ko sx dc time nên hay bỏ, đang học bên Kynna được 8b</t>
  </si>
  <si>
    <t>Thủy vũ</t>
  </si>
  <si>
    <t>1/8 lh
 sửa oto ở Hạ Long, cv ko dùng TA, mới học lại TA qua các app, đầu A1, muốn 3-5th nữa đạt GT cơ bản để sang cuối năm sang Úc, chưa học ở đâu, học được 1h/ngày</t>
  </si>
  <si>
    <t>11/8 lh
 Sắp là tân SV ĐH Tôn Đức Thắng, giữa cuối A1, muốn học TA nâng cao 2 năm sau thi IELTS 6.5, chưa học ở đâu, 1-2 tuần nữa thi đầu vào TA ở trường</t>
  </si>
  <si>
    <t>HENRY</t>
  </si>
  <si>
    <t>2/8 lh
 NV làm công nghiệp nhựa và tài chính, giữa A1, muốn học TA để đi du lịch và update bản thân, cv ko dùng TA, chưa học TA ở đâu, muốn đạt TA GT linh hoạt</t>
  </si>
  <si>
    <t>Lena</t>
  </si>
  <si>
    <t>15/8 lh
 kế toán, đầu A1, học để update bản thân, mục tiêu GT cơ bản trong 6th, lười, mỗi ngày dành 20p học, chưa học ở đâu</t>
  </si>
  <si>
    <t>2/8 lh
 giữa A1, PT nên giờ làm linh hoạt theo lịch hẹn của khách, muốn học TA nâng cao trong 1 năm để thỉnh thoảng GT vs khách nước ngoài + update bản thân, chưa học ở đâu</t>
  </si>
  <si>
    <t>Catina</t>
  </si>
  <si>
    <t>8/8 lh
 A2, kế toán tại 1 công ty dịch vụ Marketing nước ngoài, sếp và đồng nghiệp là người Nhật, phải thuyết trình và gt TA nhiều, khoảng 50%
 muốn TA GT linh hoạt ASAP để tự tin hơn trong cv, trước học 1 khóa nhưng ko thấy tiến bộ</t>
  </si>
  <si>
    <t>Mark</t>
  </si>
  <si>
    <t>2/8 lh
 SV năm 2 ngành Logistics, A2, muốn học TA để pv cv sau này, chưa học ở đâu</t>
  </si>
  <si>
    <t>Yen Thanh</t>
  </si>
  <si>
    <t>3/8 lh
 giũa A1, NV tại Foxcon, muốn TA GT linh hoạt trong 3 tháng, mỗi ngày học 20p ko đều, chưa học ở đâu, muốn chuyển việc trong tl, cv ht ko dùng TA</t>
  </si>
  <si>
    <t>Meicy</t>
  </si>
  <si>
    <t>31/7 lh
 Hs lớp 12, chưa học TA ở đâu, giữa A1, ngại giao tiếp với người lạ, muốn học TA để thi THPTQG</t>
  </si>
  <si>
    <t>Huyca</t>
  </si>
  <si>
    <t>2/8 lh
 HS lớp 12, đang đợi vài tháng nữa đi du học, muốn học TA để sang CANADA, đầu A1, nghe nói chậm, chưa học ở đâu, mục tiêu TA nâng cao IELTS 6.5
 HỎI BỐ MẸ</t>
  </si>
  <si>
    <t>Jimmy</t>
  </si>
  <si>
    <t>5/8 lh lớp 4</t>
  </si>
  <si>
    <t>2/8 lh
 sale dược phẩm, kinh doanh tại nhà, nghe nói tốt tự tin, A2, muốn học TA để giao tiếp khi đi công tác nước ngoài + dạy con + đọc sách, trc học mấy khóa TA GT của bạn và thấy hq
 ĐANG HỌC 1 KHÓA THUYẾT TRÌNH, ĐỢI HỌC HẾT 6 BUỔI</t>
  </si>
  <si>
    <t>nguyễn ngọc</t>
  </si>
  <si>
    <t>3/8 lh
 A0, muốn dùng TA cơ bản để chuyển việc trong tg tới, đang làm cho SAMSUNG, chưa học ở đâu</t>
  </si>
  <si>
    <t>15/8 lh
 làm việc ở Sở Y tế, giữa A1, muốn học TA để update bản thân, cv văn phòng soạn thảo ko dùng TA, ko có thời gian nhiều nên tranh thủ học, chưa học ở đâu</t>
  </si>
  <si>
    <t>Nasaa</t>
  </si>
  <si>
    <t>9/8 lh
 SV năm 3 ngành Dược, giữa A1, hay bí từ, muốn học TA nâng cao để làm về mảng Marketing Dược, mất gốc nên mới học lại, khá chăm, hiện tại đang học cùng lúc 3 app: THE COACH - MOCHIMOCHI - PREP</t>
  </si>
  <si>
    <t>Pink</t>
  </si>
  <si>
    <t>3/8 lh
 giữa cuối A1, học ngành du lịch mới ra trường nhưng ko muốn làm đúng ngành, hiện tại đang làm makeup artist để học TA tìm việc, muốn học TA nâng cao cuối năm thi TOEIC 750, để tìm việc dùng TA hoàn toàn, chưa học ở đâu, phát âm khá tốt</t>
  </si>
  <si>
    <t>11/8 lh
 A2, bác sĩ bệnh viện Ung bướu HN, muốn học TA GT linh hoạt để tham gia hội thảo nch tự tin như đồng nghiệp + đọc tài liệu update bản thân, cv ko dùng nhiều TA GT, chưa học ở đâu, khá bận vì cv</t>
  </si>
  <si>
    <t>5/9 lh
 giữa A1, kĩ sư xây dựng, lv ở 1 công ty ở ĐN được 5 năm, lương thấp nên muốn học TA để chuyển việc lương cao hơn, chưa học TA ở tt bao h, trc học Cake nhưng ko hay nên bỏ, chưa đạt mục tiêu cụ thể, học dc 30p-1h mỗi ngày</t>
  </si>
  <si>
    <t>5/9 lh
 98, kế toán tại 1 công ty có sếp người Nhật, giữa A1, phát âm kém, muốn TA GT linh hoạt để gt vs sếp + du lịch + tìm việc dùng TA nhiều hơn, trc học ở 1 tt rồi nhưng học xong ko áp dụng lại quên, khá bận, dành được 15-30p học ko đều mỗi ngày</t>
  </si>
  <si>
    <t>16/8 lh
 nv kĩ thuật hỗ trợ khách hàng ở 1 công ty về USB linh kiện đt, cuối A1 đầu A2, tự tin nhưng nói ngọng, phát âm khó nghe :(((
 công việc sử dụng Tiếng Trung, thỉnh thoảng mới dùng TA nhưng đọc viết, muốn TA GT linh hoạt để có base chuyển việc trong tl muốn làm cho Apple, chưa học ở đâu</t>
  </si>
  <si>
    <t>9/8 lh
 giảng viên ĐH Kinh tế tài chính Quốc tế, A2, muốn học TA linh hoạt ASAP để gt vs các đoàn khách nước ngoài + nhận job lq đến TA ở trường, trc học vs GV Philippin thấy hiệu quả nhưng ko dùng lại quên</t>
  </si>
  <si>
    <t>11/8 lh</t>
  </si>
  <si>
    <t>Ung Mạnh Hiến</t>
  </si>
  <si>
    <t>15/8 lh
 A2, nghe nói khá tốt, đang tự mở business riêng về logistic, muốn học TA linh hoạt trong 3-6th để pv cv xịn hơn, gt vs khách để bán hàng, chưa học ở đâu</t>
  </si>
  <si>
    <t>17/8 lh
 Farmer, giữa A1, muốn đạt ielts tối thiểu 5.5 để 3-4th nữa sang Úc định cư, đang học 1 lớp 3b/tuần/1h</t>
  </si>
  <si>
    <t>Ayphgg</t>
  </si>
  <si>
    <t>1/8 lh
 Kĩ sư IT, giữa A1, 99, muốn TA linh hoạt B1 trong 6 tháng, chưa học ở đâu, ngoan, ôn được sau 18h và t6 t7 cn, mới quay lại học TA được 1 2th</t>
  </si>
  <si>
    <t>Minh Sang</t>
  </si>
  <si>
    <t>8/8 lh
 Nv lắp đặt mạng FPT, giữa A1, muốn học TA cơ bản để update bản thân + có cơ hội chuyển việc trong TL, chưa học ở đâu, trước B2 ngữ pháp ở trường cao đẳng, mới từ Nhật về</t>
  </si>
  <si>
    <t>8/8 lh
 Tester ở 1 công ty công nghệ được 10 năm, giữa A1, muốn học TA GT linh hoạt để pv cv hiện tại + có nền chuyển việc, chưa học ở đâu ngoài Elsa
 quan tâm phần phát triển ý</t>
  </si>
  <si>
    <t>Hen</t>
  </si>
  <si>
    <t>17/8 lh
 Officer, cv ko dùng TA, muốn dùng TA để pv đời sống + nếu tốt thì đổi việc, mục tiêu 6 th nhưng ko dc ko sao, chưa học ở đâu, mới bắt đầu lại dc 1 tháng, chưa học ở đâu</t>
  </si>
  <si>
    <t>5/9 lhl
 31/8 TDV: cuối A1, học để giao tiếp linh hoạt trong 3 tháng, đang học tại trung tâm 4 kĩ năng nhưng chán và thấy ko phù hợp vs pp học, thấy ko hiệu quả
 SV năm 2 ngành sư phạm Văn, đang học thêm tiếng Hàn giữa tháng 10 thi</t>
  </si>
  <si>
    <t>5/9 lh
 giữa A1, tailor đã nghỉ việc, mới sinh em bé và có 4h học TA mỗi ngày, mới học TA được 2 tháng, đặt mục tiêu 2 năm GT linh hoạt để dùng TA Tiếng Thái pv cho việc dịch thuật ở công ty chồng người Thái, trc học TA 1tt nhưng ko hiểu gì nên out, ám ảnh học ở tt</t>
  </si>
  <si>
    <t>Grace</t>
  </si>
  <si>
    <t>14/9 lh
 tester FPT Đà Nẵng, giữa A1, nói chậm bồi, phát âm chưa tốt, nghe được, muốn học TA Linh hoạt để ko phụ thuộc vào BA khi gt vs khách, trc chỉ học ở các app, chưa đặt mục tiêu cụ thể</t>
  </si>
  <si>
    <t>5/9 lh
 kế toán trưởng + đồng sáng lập công ty kiến trúc xây dựng, giữa A1, nói bồi nhiều, ngữ pháp và phát âm kém, cv hiện tại ko dùng TA, muốn TA GT linh hoạt để tìm khách nc ngoài + đi du lịch + thi chứng chỉ, trc học nhiều tt nhưng thấy ko hiệu quả, muốn tìm 1 course và 1 mentor push học</t>
  </si>
  <si>
    <t>5/9 lh
 kĩ sư ô tô Vinfast, A2, muốn học TA GT linh hoạt để pv cv, target 3-4th nữa thi TOEIC 650 700, học nhiều tt và app rồi, muốn cải thiện sớm nhưng ko dc thì ko ah do cv dùng 10 20% TA GT</t>
  </si>
  <si>
    <t>Nemo</t>
  </si>
  <si>
    <t>5/9 lh
 Nghiên cứu sinh hiện đang ở nhà học TA, A2, khá tự tin khi gt, muốn học TA để 1 năm tới thi IELTS 7.0 đi du học, chưa học ở đâu trước đây, nhưng hiện tại đang mua 1 khóa học phát âm 3 tháng onl dành cho người đi làm học 5-6h30 sáng</t>
  </si>
  <si>
    <t>11/9 lh
 mới đi làm, giữa A1, muốn học TA GT linh hoạt để pv cv, tìm lương cao, hiện tại đã đi làm ngành cơ khí hàng hải, chưa học ở đâu, trc học khóa IELTS 2 tháng đạt đầu ra 4.0</t>
  </si>
  <si>
    <t>QUYEN KHANH LU</t>
  </si>
  <si>
    <t>20/9 lh
 A2, nghe nói tốt, cv gặp đối tác và nhà đầu tư nước ngoài, mỗi tuần 2b họp, muốn chuyển sang nc ngoài 100% TA, target 6.5 IELTS, dk học nhiều nơi nhưng bận nên bỏ dở</t>
  </si>
  <si>
    <t>20/9 lh
 cuối A1 đầu A2, muốn học tốt TA GT để update bản thân + dạy con trai, nhiều khi muốn học nhưng thiếu động lực, mới bỏ việc ở ngân hàng về quê mở cửa hàng nước hoa được 1 năm, 8 năm trước có học 1 khóa IELTS của bạn cùng ĐH, hiện tại thời gian rảnh nhiều nhưng sợ thiếu động lực</t>
  </si>
  <si>
    <t>PapaSusu</t>
  </si>
  <si>
    <t>8/9 lh
 đầu A1 bập bẹ, muốn học TA GT linh hoạt để update bản thân + dạy con học, sale thủy sản nên ko dùng TA trong cv mặc dù sếp người Hoa nhưng có phiên dịch, chưa gấp học, mỗi ngày dành dc 15-30p học Duolingo, chưa tự tin học THE COACH vì thấy mình mất gốc, hiện tại ko học ở đâu</t>
  </si>
  <si>
    <t>8/9 lh 0901456350
 kinh doanh tại nhà, giữa A1 bập bẹ sai ngữ pháp và phát âm nhiều, muốn TA linh hoạt để tham gia các khóa thiền nch vs thiền sư + đi nước ngoài học thiền + nch vs anh rể người Scotland, mục tiêu 2 năm :v
 trc học tt nhưng ko hiệu quả, bỏ nghề GV vật lí vì ko có time cho bản thân + lương thấp 
 rất muốn có GV dạy kèm, học 1 mình trên app nản</t>
  </si>
  <si>
    <t>2/10 lh
 tester, 98, giữa cuối A1, muốn học TA GT linh hoạt để update bản thân + sau này maybe chuyển việc, ko có mục tiêu cụ thể, cv hiện tại dùng 10-20% TA GT, công ty Nhật ko dùng nhiều TA, chưa học ở đâu</t>
  </si>
  <si>
    <t>11/9 lh
 giữa A1, khá kém, hiện đang ở nhà dạy nhảy Jumba cho trẻ con tại trung tâm + dành time học TA, mục tiêu 600 để tháng 3 thi TOEIC 600 apply Tiếp viên hàng ko Vietjet, hiện đang tự học sách + học thầy 1-1 tại quán cf, trc học tt nhưng mới nghỉ</t>
  </si>
  <si>
    <t>Tian</t>
  </si>
  <si>
    <t>5/9 lh
 giữa A1, nghe hiểu được nhưng trl bị bồi + chỉ có keyword, SV năm cuối ngành IT, đang đi thực tập online, đã học xong 1 khóa TOEIC thi thử dc 600, muốn đạt TA GT linh hoạt để pv cv tương lai, hôm nay bắt đầu học khóa TOEIC 4 kĩ năng, 3b/tuần</t>
  </si>
  <si>
    <t>20/9 lh
 SV năm 4 Y đa khoa, giữa A1, muốn học TA GT linh hoạt để ra trường B1 + pv cv sau này, chưa học TA ở đâu, đang học app PREP</t>
  </si>
  <si>
    <t>Tacy</t>
  </si>
  <si>
    <t>5/9 lh
 kế toán tại 1 công ty nước ngoài về năng lượng tái tạo, muốn GT linh hoạt để nch vs sếp và đồng nghiệp người châu Âu, A2, nghe nói pt ý khá tốt, học ở nhiều tt rồi nhưng ko thấy hiệu quả</t>
  </si>
  <si>
    <t>Belle</t>
  </si>
  <si>
    <t>14/9 lh
 Tester FPT, B1 nói rất tốt, muốn nâng cao trình độ hiện tại để pv cv tốt hơn + sau này tìm việc khác, 50% sd TA trong cv, call vs khách, trc học nhiều khóa IELTS rồi, hiện tại ko học đâu, mục tiêu 3th nữa TOEIC từ 700 lên 800</t>
  </si>
  <si>
    <t>TK</t>
  </si>
  <si>
    <t>14/9 lh
 Giảng viên DHBK HCM, dạy kĩ thuật điện, A2, muốn học TA GT để học Doctor trong 6th nữa đạt IELTS 6.0, trc học 1 khóa IELTS nhưng bận kinh doanh nên chưa thi và Speaking bị kém nhất do ko có mt luyện tập</t>
  </si>
  <si>
    <t>5/9 lh
 giữa A1, pattern maker tại 1 công ty may mặc được 7 năm, muốn TA GT linh hoạt để gt vs đồng nghiệp và sếp người Ấn + thăng tiến tăng lương, TA ht dùng để đọc hiểu văn bản, chưa học ở đâu</t>
  </si>
  <si>
    <t>5/9 lh
 30/8 TDV
 Năm ngoái chị thi ielts 6.5, lâu r chị không dùng, lâu ko học nên quên mất, là giảng viên môn sinh học, mấy kỳ tới chị phải dạy bằng TA nên muốn học thêm, mua app để luyện nói hằng ngày</t>
  </si>
  <si>
    <t>11/9 lh
 nhân viên mua hàng tổng thầu cơ điện, A2, muốn học TA GT linh hoạt để pv cv tự tin gt vs khách, chưa học ở đâu, nhưng ko có mục tiêu cụ thể do ngày học được 15-30p - có 2 con nhỏ</t>
  </si>
  <si>
    <t>11/9 lh
 sv mới ra trường nửa năm, giữa A1, QC 1 công ty công nghệ nhưng chê lương thấp, muốn chuyển việc trong năm sau, đang học TA vì muốn làm cho công ty nước ngoài, hiện tại đang học 1 lớp nhóm bạn 3b/tuần, T2 T4 T5</t>
  </si>
  <si>
    <t>8/9 lh
 designer tại nhà, làm freelancer, cuối A1 đầu A2, muốn học TA GT linh hoạt để đàm phán, kiếm job nước ngoài tăng thu nhập + dạy con, đặt mục tiêu 6th quyết tâm, trc học ở 1 vài tt nhưng động lực ko cao + input nhiều quá ko học kịp nên bỏ dở, hiện tại chỉ học app</t>
  </si>
  <si>
    <t>Haibau</t>
  </si>
  <si>
    <t>11/9 lh
 Kĩ sư lv tại văn phòng, cv ko dùng TA, chỉ muốn gt vs sếp người Malay + có TA tốt để lv ở công ty nước ngoài, mới học lại TA được 5 tháng nhưng đầu A2 - bồi nhiều, hiện đang học 1 khóa 1-6 có GV nước ngoài</t>
  </si>
  <si>
    <t>Nguyen Thi Huyen</t>
  </si>
  <si>
    <t>14/9 lh
 GV mầm non gần như mất gốc, đầu A1, ở Buôn Ma Thuột, đang dạy các bé mẫu giáo mẫu câu và từ đơn giản, muốn học TA cơ bản rồi nâng cao để có thể dạy các bé lớn hơn thêm thu nhập, chưa học thêm ở đâu, lo lắng về chi phí</t>
  </si>
  <si>
    <t>11/9 lh
 saler bán kính tại 1 công ty bán lẻ, đầu A1, muốn học TA GT linh hoạt để thi IELTS 6.5 ASAP để sang Canada, trc học nhiều tt nhưng ko hiệu quả do ko sx được time, bây h học được 1h/ngày từ 11h30 đến 13h, ko ôn tối đc do có con nhỏ, ht chỉ học trên app, mở cam nhưng ngại ko nhìn cam</t>
  </si>
  <si>
    <t>11/9 lh
 nội trợ, 42t, cuối A1, nhà giàu vc, muốn học TA nâng cao để update bản thân + nch vs con cái + tìm 1 cv dùng TA nhẹ nhàng hơn cv ở ngân hàng trước đây, nội trợ nhưng khá bận ( học đàn, học nhảy, nấu ăn), chưa học TA ở đâu, 20 năm nay ko dùng TA</t>
  </si>
  <si>
    <t>Kiko Dang</t>
  </si>
  <si>
    <t>8/9 lh
 quản lí 1 công ty về sản xuất vỏ bình ga, chức gần cao nhất công ty, quản lí 1 team có phiên dịch, phải lv nhiều vs khách nước ngoài, nhưng ko tự tin nghe nói, muốn chủ động hơn ko cần phiên dịch + muốn tham gia các CLB trong Nam, trc học TA ở 1 vài tt có Topica nhưng bận nên ko theo dc, đặt mục tiêu 5 năm :v</t>
  </si>
  <si>
    <t>20/9 lh
 kiến trúc sư, cuối A1, cv sd đọc tài liệu và gt vs đối tác bằng TA khoảng 20%, muốn đạt trình độ linh hoạt trong 1 năm để có thể tự tin trình bày từ chuyên ngành vs khách - ko cần MKT phiên dịch, chưa học ở đâu, học 1-2h/ngày nhưng học nhiều từ vựng vẫn thấy ko SD được</t>
  </si>
  <si>
    <t>20/9 lh
 kĩ sư phần mềm ở ĐN, A2, muốn học TA GT linh hoạt để thi IELTS 3-6th tới, hiện tại đang học 1 app luyện thi IELTS theo band, trc đây học 1 khóa IELTS 2-3th</t>
  </si>
  <si>
    <t>Bryan Chau</t>
  </si>
  <si>
    <t>14/9 lh
 làm việc ở phòng đào tạo 1 trường ở Quãng Ngãi, đầu A2, muốn học TA GT linh hoạt để sắp tới sd trong cv, mới bắt tay vào tập trung học TA được 2 tháng, đang học 1 lớp lq đến ngành, sau này muốn đi du lịch nc ngoài + thi IELTS, chưa học ở đâu</t>
  </si>
  <si>
    <t>14/9 lh
 54t, kĩ sư bảo dưỡng máy bay, giữa cuối A1, muốn học TA GT linh hoạt để update bản thân, chưa học ở đâu, hay bị bí từ và đặt câu mất nhiều time</t>
  </si>
  <si>
    <t>20/9 lh
 HR tại 1 công ty nhà nước, A2 nch tự tin dù ko dùng trong cv, tự xem phim vs show học thụ động, muốn học TA GT linh hoạt để chuyển việc trong 2 năm tới + học thạc sĩ trong nước theo chương trình nước ngoài, mới sinh con, chưa học TA nhiều, ht ko học ở đâu, dành đc 30p, đang ở nhà</t>
  </si>
  <si>
    <t>20/9 lh
 nv văn phòng tại phòng thí nghiệm 1 công ty da giày Đài Loan, cv dùng đọc hiểu cơ bản, muốn học TA GT cơ bản rồi lên linh hoạt trong 1 năm để gt vs sếp + có cơ hội thăng tiến, trc học 1 khóa cơ bản cho người mất gốc 2-3th bỏ, ko thấy hq</t>
  </si>
  <si>
    <t>Rita</t>
  </si>
  <si>
    <t>11/9 lh
 Đào, giữa A1, sale quần áo online, muốn học TA GT để sang năm sang Úc định cư, ko có mục tiêu vì thuộc dạng đi ké, ko có chứng chỉ ko sao, ko đạt dc ko sao, trc học 1 tt nhưng ko hiệu quả, thái độ ko hợp tác</t>
  </si>
  <si>
    <t>14/9 lh
 nhân viên xuất nhập khẩu, giữa A1, nghe ko tốt lắm, muốn học TA vì thích + dạy con + update bản thân, cv hiện tại chỉ dùng đọc hiểu nhưng theo form, trc học nhiều lần nhưng nản hay bỏ dở, chưa học thêm ở đâu</t>
  </si>
  <si>
    <t>Can we call you are?</t>
  </si>
  <si>
    <t>15/9 lh
 lv tại 1 công ty cơ khí, đầu A2, muốn học TA GT để gt vs khách nc ngoài tự tin hơn, thỉnh thoảng mới gặp khách, 1 năm mấy người, trc học 1 khóa vs người Philippin 3 tháng, nghỉ dc nửa năm r, muốn học vs người Việt hơn</t>
  </si>
  <si>
    <t>Trung Hiếu</t>
  </si>
  <si>
    <t>20/9 lh
 lv ở Thế giới di động, cv ht ko dùng TA GT, manager, muốn học TA GT linh hoạt target giữa năm sau lên được 7.0, đang A2 gt tự tin, muốn TA OK rồi chuyển sang mt lv nước ngoài, sắp cưới nên khá bận, dành được 15-30p/ngày</t>
  </si>
  <si>
    <t>John Trần</t>
  </si>
  <si>
    <t>20/9 lh
 sv năm nhất ngành kĩ sư XD, mới thi A2 đầu vào ở trường Tôn Đức Thắng, muốn học TA GT pv cv sau này, trường yêu cầu đầu ra, năm 3 định thi IELTS tối thiểu 5. hoặc hơn 500 TOEIC</t>
  </si>
  <si>
    <t>20/9 lh
 đầu A1, ko hiểu câu hỏi, QA ở công ty may mặc đc 1th, dùng TA đọc hiểu tài liệu viết mail, ko dùng TA GT, muốn nghe nói khi đi nhà máy hay gặp khách, chưa học ở đâu. tự học từ chuyên ngành</t>
  </si>
  <si>
    <t>5/9 lhl
 31/8 TDV: giữa A1, mong muốn đạt ilets 6.5 trong 1 năm tới, chưa học thêm tiếng Anh ở đâu, sv năm 2 tại Đại học quốc gia</t>
  </si>
  <si>
    <t>Trân</t>
  </si>
  <si>
    <t>14/9 lh
 Văn thư tại DH Việt Đức, 30% cv là giao tiếp với giáo viên, thực tập sinh hoặc các phòng ban khác bằng TA, cuối A1 đầu A2, muốn nói tốt + sau này thi IELTS 6.0 hoặc B2, chưa học ở đâu, nhưng đang bận con nhỏ 1,5t nên chỉ học được 30p/ngày</t>
  </si>
  <si>
    <t>11/9 lh 
 hs lớp 10, A2, tự tin sd TA, muốn học TA linh hoạt để cuối năm lớp 11 thi IELTS 6.0 6.5, bố là GV TA cấp 2, trước đây từng học ở 2 trung tâm, hiện tại ko học ở đâu, ở Thái Nguyên</t>
  </si>
  <si>
    <t>Luat</t>
  </si>
  <si>
    <t>20/9 lh
 Bác sĩ cấp cứu, ở Phú Thọ, cuối A1, muốn học TA GT linh hoạt để pv đời sống, update bản thân, trong cv chủ yếu dùng đọc hiểu, nếu có TA GT thì có thể dùng trong meeting hoặc học thêm chuyên ngành, tư vấn đặt mục tiêu 3-6th, khá bận</t>
  </si>
  <si>
    <t>14/9
 kĩ thuật viên X-quang, cuối A1 đầu A2, muốn học để update bản thân + đi du lịch, học được 30-60p/ngày, chưa học TA ở đâu</t>
  </si>
  <si>
    <t>14/9 lh 0968777721
 kế toán, giữa A1, thừa s nhiều, ko thích công ty hiện tại, muốn học TA linh hoạt để tìm việc mới, mục tiêu 6.0 IELTS (trước thi ở 1 trung tâm :v), đặt mục tiêu 1-1,5 năm, hiện tại đang học t3 t5 vs em gái về từ vựng thuyết trình chuyên ngành</t>
  </si>
  <si>
    <t>14/9 lh
 A2, nghe nói tốt, nhưng muốn master phát âm + diễn đạt ý, đã từng đạt 6.5 IELTS, 37t chưa lập ra đình, trước từng làm bên Myanma, bây h lại mới sang Đức du học, 1 tuần học 2 buổi tiếng Đức để dùng để đi làm + gt trong đời sống, còn muốn học TA để đi học trên trường
 Đức chênh 5h với VN</t>
  </si>
  <si>
    <t>2/10 lh
 cuối A1, giám đốc quan hệ khách hàng ở Vietin bank, muốn học TA GT linh hoạt để gt mở rộng thị trường ra FDI nước ngoài mà ko cần phiên dịch, rất bận hay đi tiếp khách + học được từ 9h30 tối, đang học 1 khóa 2b/tuần nhưng bận nên toàn nghỉ</t>
  </si>
  <si>
    <t>Trung anh</t>
  </si>
  <si>
    <t>20/9 lh
 Kĩ sư cơ khí điện lv ở Phủ Lý, cuối A1, muốn học TA GT để thăng tiến trong cv + nch vs sếp, hiện tại chỉ dùng TA đọc hiểu văn bản, trc hồi sv học tt để ra trường, lâu rồi ko học ở đâu</t>
  </si>
  <si>
    <t>NgocTran</t>
  </si>
  <si>
    <t>3/10 lh
 kĩ sư cơ khí, cuối A1, cv ko dùng TA nhiều, chỉ dùng để nch vs các chuyên gia khi họ sang VN, muốn 3th tới chuyển việc nhưng ko có mục tiêu rõ ràng học TA, ngày dành dc 15p học app, chưa học ở đâu</t>
  </si>
  <si>
    <t>Chia</t>
  </si>
  <si>
    <t>15/9 lh
 SV năm nhất, ngành CN Y sinh, cuối A1, muốn học TA GT linh hoạt để 1 2 năm nữa thi IELTS, trc học 1 tt 6th nhưng thấy nặng nề nên bỏ, ht ko học ở đâu</t>
  </si>
  <si>
    <t>Lá xanh</t>
  </si>
  <si>
    <t>21/9 lh
 đầu A1, gv dạy Toán, tự mở trung tâm ở Hội An, muốn GT linh hoạt để nch vs học sinh và phụ huynh người nước ngoài + đi du lịch, 2/9 muốn đi mấy nước ĐNA nhưng ko nói được TA nên ngại ko dám đi, đặt mục tiêu LINH HOẠT 6TH-1 NĂM, ko ảnh hưởng, chưa học TA ở đâu
 QUAN TÂM KHÓA 1-1</t>
  </si>
  <si>
    <t>5/9 lhl
 31/8 TDV
 giữa A1, mong muốn GT cơ bản trong 3 tháng, sv năm 3, chưa học tiếng anh ở đâu ngoài trung tâm, học tiếng Anh để ra trường có công việc tốt</t>
  </si>
  <si>
    <t>3/10 lh
 nhà báo 22 năm, A2, viết báo tiếng Pháp, đã đi 22 nước tác nghiệp, muốn học TA GT để nch vs người nước ngoài khi đi công tác, thành thạo tiếng Pháp, chưa học ở đâu, thích tennis và golf nên chắc giàu</t>
  </si>
  <si>
    <t>Hailey</t>
  </si>
  <si>
    <t>3/10 lh
 A2, Kế toán tại 1 công ty sản xuất ở HP, muốn chuyển việc vì chán, 1 năm nữa muốn về làm GV dạy TA cho trẻ, chưa có mục tiêu level cụ thể, trc học nhiều khóa tt và 1-1 rồi nhưng bỏ dở do bận</t>
  </si>
  <si>
    <t>20/9 lh
 manager sản phẩm của công ty nhựa, cv ko dùng TA, muốn update bản thân + có TA cv có thể dùng vs khách, mới học 1 khóa 3 tháng, mới nghỉ dc 2 tháng</t>
  </si>
  <si>
    <t>3/10 hv hẹn 16/10 lhl do đi du lịch và bận
 nv mua hàng, cv ko dùng TA GT mà chỉ đọc hiểu, đầu A2, muốn học để update bản thân hoặc sang năm đổi việc, chưa học ở đâu</t>
  </si>
  <si>
    <t>5/10 lh
 Kế toán, giữa A1, chỉ trả lời được cụm ngắn, cv ko dùng TA GT, muốn học để update bản thân + sau này có cơ hội thì chuyển việc, trc học 1 tt 1 năm nhưng ko tiến bộ</t>
  </si>
  <si>
    <t>2/10 lh
 A2, SV năm 2 ngành NN Nhật, DH HN, 22 tuổi mới thi lại, Thanh Oai, 2 tháng nữa đi trao đổi bên Nhật, muốn học TA để sang Nhật + pv cv sau này lv công ty nước ngoài, chưa học ở đâu</t>
  </si>
  <si>
    <t>3/10 lh
 giữa A1, kĩ sư IT lâp trình app, cv chỉ dùng đọc hiểu nt vs khách Thái, muốn học TA IELTS 6.5 mục tiêu 1,5 năm năm, thích học TA + pv cv + dạy con, chưa học ở đâu</t>
  </si>
  <si>
    <t>Minhee</t>
  </si>
  <si>
    <t>5/10 lh
 Tester ở 1 công ty công nghệ, A0, mới bắt đầu quay lại học TA, muốn học TA GT để có nhiều cơ hội hơn trong TL, đang học 1 lớp ngữ pháp được 1 năm rồi nhưng ko thấy tiến bộ, ko có mục tiêu cụ thể, hỏi gì cũng mông lung</t>
  </si>
  <si>
    <t>9/10 lh
 đầu A1, y tá nhãn khoa, cv ko dùng TA, muốn học TA linh hoạt để tham gia hội thảo + thỉnh thoảng nch vs bệnh nhân nước ngoài, ko có mục tiêu cụ thể nên nhanh nản, chưa học ở đâu</t>
  </si>
  <si>
    <t>Masha</t>
  </si>
  <si>
    <t>5/10 lh
 lv kế toán ở công ty logistics, đầu A2, học update bản thân, nói mất âm đuôi và trọng âm + bồi nhưng nói nhanh, chưa học ở đâu</t>
  </si>
  <si>
    <t>Mr Manh</t>
  </si>
  <si>
    <t>5/10 lh
 cuối A1, kĩ sư cơ điện tại nhà máy, muốn học TA GT để nch vs đối tác người nước ngoài trong dự án, bị trl cụm chứ ko đặt câu, chưa học TA ở đâu</t>
  </si>
  <si>
    <t>Bim</t>
  </si>
  <si>
    <t>5/10 lh
 thất nghiệp, kĩ sư xây dựng và kiến trúc mới bị công ty layoff, đầu A2, bồi nhiều + phát âm kém, muốn TA GT linh hoạt trong 6th để đi xin việc (bị nhiều công ty deny vì TA kém), chưa học thêm ở đâu</t>
  </si>
  <si>
    <t>2/10 lh
 banker, 3 ngày wfh/tuần, A2, muốn học TA để cải thiện Speaking vì cv chỉ dùng đọc hiểu + nói ít khi họp, đặt mục tiêu TA linh hoạt 6th, chưa học ở đâu, khá bận, chỉ dành 15p học/ngày</t>
  </si>
  <si>
    <t>2/10 lh
 A2, đại diện pháp lí của 1 công ty BDS, đang làm mảng trong nước nên ko dùng TA, muốn sắp tới sang mảng nước ngoài để có cơ hội thăng tiến, đang học 1 khóa 3-5 người 2b/tuần/1,5h với GV nước ngoài được 2 tuần nhưng thấy kiến thức dễ chưa tiến bộ nhiều</t>
  </si>
  <si>
    <t>Xavier</t>
  </si>
  <si>
    <t>3/10 lh
 nhà thơ + làm nông trại ở Hải Dương, B1, nghe nói phát triển ý tốt, muốn học TA để thi ielts lên band cao nhất có thể, muốn thuyết trình ở các diễn đàn nước ngoài + làm thơ TA, chưa học ở đâu</t>
  </si>
  <si>
    <t>5/10 lh
 phân phối phụ tùng công nghiệp, A2, nói nhanh nói nhiều nhưng ngữ pháp bồi/phát âm thừa s, muốn điều chỉnh nói chậm rõ ý hơn, chưa học ở đâu, phái đi công tác nch vs đối tác rất nhiều, cực bận</t>
  </si>
  <si>
    <t>28/9 lh
 sv năm 3, chuyên ngành TA ĐH Đà Lạt, A2, muốn học TA GT để sau này làm lễ tân ở hotel, trc học 1 tt TA GT, hiện tại mới mua tài liệu IIG để tự học, năm sau thi chứng chỉ TOEFL 5/6 để ra trường + TOEIC 800</t>
  </si>
  <si>
    <t>5/10 lh
 cuối A1, làm bảo dưỡng máy bay trong quân đội, muốn học TA GT linh hoạt B1 trong 1 năm, muốn gt vs các chuyên gia Nga bằng TA vì tiếng Nga ko tốt, chưa học ở đâu</t>
  </si>
  <si>
    <t>5/10 lh
 giữa A1, nói bồi rất nhiều + phát âm kém, làm kĩ sư tại 1 công ty thiết kế công trình XD, cv ko dùng TA, muốn GT cơ bản rồi lên linh hoạt, thích học + có cơ hội chuyển việc sau này, đang học 1 khóa IELTS 2b/tuần t2 t5</t>
  </si>
  <si>
    <t>Angel</t>
  </si>
  <si>
    <t>9/10 lh
 banker, giữa A1, muốn học TA GT linh hoạt để gt vs khách hàng nước ngoài ở cv phụ, dành được 15p/ngày học TA, có mỗi khung giờ 17h30-18h30 thứ 357 là ôn được, chưa học ở đâu</t>
  </si>
  <si>
    <t>DV</t>
  </si>
  <si>
    <t>10/10 lh
 sv năm nhất FPT, A0, muốn học để update bản thân + cv IT ngon nghẻ, ở trường học TA nhưng ko đúng với trình độ và vấn đề nên muốn tìm trung tâm học</t>
  </si>
  <si>
    <t>Đỗ Khanh</t>
  </si>
  <si>
    <t>9/10 lh
 A2, nghe nói tốt, nhưng phát âm chưa chú trọng + quên âm đuôi, đang làm saler cho 1 công ty về giải pháp công nghệ, cv ko dùng TA, muốn học trc để nắm bắt cơ hội trong tl, chưa học ở đâu</t>
  </si>
  <si>
    <t>9/10 lh
 Bs nội trú, 1998, đầu A2, muốn học TA GT linh hoạt để gt trong cv tương lai, đọc hiểu tự tin, hiện tại đi thực tập từ 8h sáng đến 9h tối rất bận, trc học 2 khóa IELTS 6 tháng nhưng ko dùng nên quên, ht ko học đâu</t>
  </si>
  <si>
    <t>Ngoc Anh</t>
  </si>
  <si>
    <t>11/10 lh
 đầu bếp tại 1 xưởng nấu ăn mặt đất cho sân bay Vietnam Airline, A2, nghe nói tốt nhưng hơi bồi, cv ko dùng TA, lâu ko học nên muốn duy trì đỡ quên + muốn sang năm thi chứng chỉ IELTS để sang nước ngoài nấu ăn, chưa học ở đâu</t>
  </si>
  <si>
    <t>Nguyễn Thị Hương Giang</t>
  </si>
  <si>
    <t>11/10 lh
 đầu A2, SV năm 3, ngành Y, bs đa khoa, muốn học TA GT linh hoạt để pv việc học + cv sau này, chưa học ở đâu</t>
  </si>
  <si>
    <t>Trần Thị Ngân Hà</t>
  </si>
  <si>
    <t>9/10 lh
 Kĩ sư phòng lab bộ phận R&amp;D, công ty cá hộp, đầu A2, nghe nói tốt, muốn TA GT linh hoạt trong 6th-1 năm để nch vs khách nước ngoài tự tin hơn, tối làm thêm 1 job nữa nên khá bận, chỉ dành đươc 15-20p/ngày học app</t>
  </si>
  <si>
    <t>Phunn</t>
  </si>
  <si>
    <t>10/10 lh
 sv năm nhất, ngành QTKD, học ở Thái Nguyên, việc học ở trường ko dùng TA, muốn học TA cơ bản rồi lên nâng cao, chưa mục tiêu cụ thể, chưa học ở đâu, ở 1 mình vì bố mẹ đi XKLD nước ngoài, nhà có vẻ nghèo hic</t>
  </si>
  <si>
    <t>10/10 lh
 GV dạy môn Văn hóa ở trường đại học Đà Lạt, muốn học TA GT linh hoạt mục tiêu 1 năm IELTS 6.5, 2 năm nữa chuyển sang dạy song ngữ do nhà trường yêu cầu, cv ko dùng TA, chỉ đọc tài liệu, chưa học ở đâu, học được 2-3h/ngày 
 có tư vấn khóa 1-1 rồi nhưng bảo suy nghĩ</t>
  </si>
  <si>
    <t>Lee</t>
  </si>
  <si>
    <t>11/10 lh
 kĩ sư IT, mới nghỉ việc do chán, đầu A2, nghe tốt nhưng muốn cải thiện NÓI, trc làm cho công ty nc ngoài nch vs sếp bằng TA, muốn lên B2 trong 6th để update bản thân, chưa học ở đâu, nhưng mua nhiều tài liệu tự học</t>
  </si>
  <si>
    <t>Calista</t>
  </si>
  <si>
    <t>7/11 lh
 2k, đầu A2, làm nv xuất nhập khẩu ở công ty Nhật, nói bồi phát âm chưa tốt lắm, muốn học TA GT linh hoạt trong 1 năm để sử dụng trong cv hiện tại và tương lai, chưa học ở đâu</t>
  </si>
  <si>
    <t>11/10 lh
 banker, giữa A1, cv ko dùng ít nào TA luôn, muốn học TA GT linh hoạt để năm sau công ty yêu cầu thi TOEIC 600 + nc vs con trai 4t + tham gia các cuộc họp, chưa học ở đâu</t>
  </si>
  <si>
    <t>2/11 lh
 CSKH tại ngân hàng, thỉnh thoảng mới gặp người nước ngoài, cuối A2 nghe nói tốt, muốn học TA GT linh hoạt để nch vs con hoặc đi du lịch, trc học văn bằng 2 ngoại ngữ, chưa học thêm ở đâu</t>
  </si>
  <si>
    <t>11/10 lh
 bank teller, đầu A1, mới quay lại học TA, hỏi gì cũng ko biết trl hic, cv ht ko dùng TA, muốn 1 năm sau đạt TOEIC 4 kĩ năng 650, chưa học ở đâu, rảnh mọi tối
 có hỏi về học thêm ngữ pháp</t>
  </si>
  <si>
    <t>Thảo Hoàng</t>
  </si>
  <si>
    <t>2/11 lh
 luật sư tài chính của Vinfast, B1, nghe nói tốt, muốn học TA GT để tăng phản xạ và nói được nhiều tình huống chủ đề linh hoạt, trc học nhiều khóa IELTS hồi SV</t>
  </si>
  <si>
    <t>Phạm Thị Thúy</t>
  </si>
  <si>
    <t>2/11 lh
 kĩ sư điện đã nghỉ hưu, A0.5, muốn học TA để đi du lịch nước ngoài, nhiều lần đi và ngại nên đau + ko nch dc vs bạn trai của cháu người Mỹ, trc học 1 tt và 1-1 nhưng vẫn ko hiệu quả, mua nhiều app
 ở nhà nhưng bận lu bu nhiều việc, học được 1h/ngày</t>
  </si>
  <si>
    <t>Van Thi Ngoc</t>
  </si>
  <si>
    <t>2/11 lh
 giữa A1, nói bồi nhiều, kế toán tại 1 công ty food, cv thỉnh thoảng viết mail bằng TA, đang học cả TA và Tiếng Nhật, muốn TA linh hoạt để nhận các task bằng TA có cơ hội thăng tiến, chưa học TA ở đâu</t>
  </si>
  <si>
    <t>6/11 lh 0349606949
 kĩ sư lập trình oto cho công ty HQ, giữa A1, muốn học TA GT linh hoạt trong 6th để có cơ hội thăng tiến trong tl, trc học khóa phát âm 2th nhưng ko hq</t>
  </si>
  <si>
    <t>Jin</t>
  </si>
  <si>
    <t>28/11 lh
 đầu A2, trainer cho doanh nghiệp, đang làm ở sam sung được 8 năm, muốn học TA GT linh hoạt để năm sau muốn chuyển việc - có cơ hội thăng tiến, có con gái bám nên tối ko ôn dc bài, chưa học ở đâu</t>
  </si>
  <si>
    <t>Taylor</t>
  </si>
  <si>
    <t>2/11 lh
 đầu A1, admin cho sale bán đất động sản, cv ko dùng TA, mới làm ở công ty mới được 4 ngày, muốn học TA GT linh hoạt để tìm cv khác nhưng chưa đặt mt cụ thể, đang học 1 khóa học 3b/tuần/1h nhưng thấy tiến bộ chậm</t>
  </si>
  <si>
    <t>Victor</t>
  </si>
  <si>
    <t>25/10 lh
 cuối A1 đầu A2, gv dạy Văn trường c3 + tư vấn du học dùng TA vs đối tác, đang học 1 khóa luyện B1 3b/tuần, rất thích app thấy tiến bộ nhưng bận ko duy trì dc, muốn đạt B1 trong 1 năm tới, tăng phản xạ</t>
  </si>
  <si>
    <t>Hong Toan</t>
  </si>
  <si>
    <t>16/10 lh
 giữa A1, kế toán cho 1 trường mẫu giáo, muốn học TA GT IELTS 8.5 trong 2 năm để làm gv dạy IELTS cho hs cấp 1 cấp 2, đang học 1 khóa IELTS 2b/4h/tuần</t>
  </si>
  <si>
    <t>25/10 lh
 Làm giấy tờ hành chính tại ủy ban xã, cv ko dùng TA, muốn học TA GT để 1 2 năm nữa sang Úc làm việc, mong muốn TA GT linh hoạt trong 6th, cv khá bận, tối còn đi dạy Toán full tuần đến 9h tối, trc hồi SV học TOPICA nhưng bỏ dở</t>
  </si>
  <si>
    <t>6/12 lh
 Đầu A2 nhưng bồi nhiều, kĩ sư nuôi trồng thủy sản, ở Trà Vinh nhưng lv xa nhà 150 km, muốn học TA GT để pv cv khi mua hàng vs đối tác nước ngoài dù gặp ít + thích học TA nhưng học ko đều do ko có động lực, muốn lên TA linh hoạt, chưa đặt mt, chưa học ở đâu</t>
  </si>
  <si>
    <t>2/11 lh
 99, A0.5, làm kĩ sư chăn nuôi ở 1 trang trại, cv ko dùng TA, muốn học TA GT linh hoạt để update bản thân và sau này có cơ hội nch vs người nước ngoài, chưa đặt mục tiêu cụ thể, mới quay lại học TA, chưa học ở đâu</t>
  </si>
  <si>
    <t>Nguyễn Quyên</t>
  </si>
  <si>
    <t>11/10 lh
 Cuối A1, designer freelance + mở cf shop ở nhà, muốn học TA linh hoạt để gt vs khách nước ngoài + đọc tài liệu + nghiên cứu, chưa đặt tg cụ thể, rất bận chỉ dành được 15-30p/ngày</t>
  </si>
  <si>
    <t>Trần Phù Nam</t>
  </si>
  <si>
    <t>6/11 lh
 giữa A1, 19 tuổi nhưng ko đi học mà ở nhà đóng thanh long cho mẹ xuất khẩu, muốn học TA GT linh hoạt B1 B2 trong 3 tháng tới để đi định cư Mỹ, chưa học TA ở đâu</t>
  </si>
  <si>
    <t>8/11 lh
 Marketer, A2, phát âm chưa tốt, cv ít dùng TA GT nhưng muốn học để dạy con + có cơ hội pt cv, muốn học TA GT linh hoạt để 4 tháng nữa lên B1, 1 năm rưỡi nữa thi IELTS, trc học 1 trung tâm 9 tháng nhưng học xong ko dùng nên quên</t>
  </si>
  <si>
    <t>11/10 lh
 SV năm 2 ngành sư phạm Sinh, đầu A1, muốn update bản thân. ko có mục tiêu time cụ thể, ngày học 15p
 lười, ko có động lực, đi dạy đàn piano + đi theo Đạo + viết content nên bận</t>
  </si>
  <si>
    <t>khuyen</t>
  </si>
  <si>
    <t>28/11 lh
 Kế toán trưởng công ty công nghệ, cv chỉ dùng đọc hiểu, nghe nói khá tốt cơ bản, bận ko dành dc time học, muốn tự học</t>
  </si>
  <si>
    <t>Vũ Thảo Nguyên</t>
  </si>
  <si>
    <t>9/11 lh
 A2, nghe nói tốt, làm manager ở 1 công ty đóng gói nước ngoài, cv dùng TA GT nhiều, muốn học để linh hoạt ở nhiều tình huống chủ đề</t>
  </si>
  <si>
    <t>BimBon</t>
  </si>
  <si>
    <t>28/11 lh
 HS lớp 7, nghe nói tốt, muốn hoch TA GT để du học, học tt 3 năm từ l1-l3, gờ tự học</t>
  </si>
  <si>
    <t>7/11 lh
 Kĩ sư IT, đầu A1, bồi rất nặng, cv dùng rất ít TA GT, muốn học TA từ cơ bản lên linh hoạt trong 3 4th tới, để tìm cv mới và gt vs các kĩ sư cầu nối nước ngoài dễ hơn, muốn lv remote cho công ty bên Úc, trc học 1 khóa ở tt 1 năm nhưng ko hq</t>
  </si>
  <si>
    <t>Phạm Hiếu</t>
  </si>
  <si>
    <t>2/11 lh
 đầu A1, bán mĩ phẩm onl tại nhà + viết content TV, cv ko dùng gì đến TA, muốn học TA GT để nch và dạy con 3t 6t học, mục tiêu 3-6th GT cơ bản rồi lên linh hoạt, chưa học TA GT ở đâu</t>
  </si>
  <si>
    <t>trúc</t>
  </si>
  <si>
    <t>4/12 lh
 đầu A2, SV năm 3 NN Anh về tin học, chuyên ngành Quan hệ quốc tế, muốn học TA GT lên B2 trong 6th, trc học 1 tt 1 năm nhưng đông nên ko thấy hq, ko cam kết đầu ra</t>
  </si>
  <si>
    <t>14/11 lh
 giữa A1 bồi nhiều, ở Huế, NV văn phòng mảng công nghệ, cv dùng đọc hiểu TA, muốn học TA GT linh hoạt trong 1 năm nữa để chuyển việc, trc học ở 1 tt 6th nhưng thấy ko hq</t>
  </si>
  <si>
    <t>9/11 lh
 giữa A1, nv bán thiết bị y tế cho các bệnh viện ở TP HCM, cv chủ yếu dùng TV, thinrg thoảng có sếp nc ngoài nch, muốn có cơ hội thăng tiến và tự tin hơn, học 2 khóa 1-1 nhưng ko hiệu quả nên cứ 1 tháng là bỏ do ko phù hợp nd và pp học</t>
  </si>
  <si>
    <t>Kao</t>
  </si>
  <si>
    <t>16/11 lh
 A2, PM ở HN, muốn học TA GT linh hoạt để gt 50% vs khách hàng, chưa học ở đâu</t>
  </si>
  <si>
    <t>16/10 lh
 kế toán, đầu A1, mới quay lại học TA được 2 tháng, muốn học TA cơ bản ASAP để sang năm sang thăm chồng ở bên HQ + 1 năm nữa ra HCM kiếm việc làm lq đến TA, chưa học ở đâu</t>
  </si>
  <si>
    <t>Hanh Bui My</t>
  </si>
  <si>
    <t>7/11 lh
 Kế toán 18 năm tại 1 công ty bán thuốc, cv ko dùng TA, muốn học TA để update bản thân + đi du lịch, xem phim, chưa học TA ở đâu, chưa có mục tiêu cụ thể</t>
  </si>
  <si>
    <t>Đan</t>
  </si>
  <si>
    <t>16/10 lh
 lv tại 1 công ty hàng không, A2, muốn học TA GT linh hoạt để 1 năm nữa thi IELTS 6.5, chưa học ở đâu, khá bận, dành được 30p/ngày nhưng ko đều</t>
  </si>
  <si>
    <t>19/10 lh
 nội trợ, cuối A1, muốn học TA GT linh hoạt trong 6 tháng, trc làm giám sát ở 1 rạp phim nhưng ko dùng TA, con ốm nên nghỉ 1 năm, giờ muốn tìm cv lq đến TA để sắp tới đi làm, chưa học ở đâu</t>
  </si>
  <si>
    <t>Kompany</t>
  </si>
  <si>
    <t>14/11 lh
 làm R&amp;D tại 1 công ty dược, cuối A1, muốn học TA GT linh hoạt để bắt cơ hội trong cv + gt vs đồng nghiệp, tự tin khi đi hội thảo, chưa đựa mục tiêu cụ thể, chưa học ở đâu</t>
  </si>
  <si>
    <t>Bube</t>
  </si>
  <si>
    <t>9/10 lh
 đầu A1, sv năm 3 ngành kế toán trường Kinh Kỹ, nhà ở HN, đi làm thêm mỗi tối 3h về chốt đơn hàng cho chị gái, ngày đi học full trên trường, muốn học TA linh hoạt trong 4th để sau này làm về Logistics, đang đam mê học TA + sau này đi du lịch, nch tự tin hơn 
 có quan tâm học chuyên sâu hơn, hẹn buổi 2 tư vấn</t>
  </si>
  <si>
    <t>9/11 lh
 QA tại 1 công ty thực phẩm, cv ko dùng TA, đầu A1, muốn học TA GT cơ bản trong 3 4th để ra tết chuyển việc, chưa học TA GT ở đâu</t>
  </si>
  <si>
    <t>9/11 lh
 GV TA mầm non, học chuyên ngành TA, giữa năm sau muốn thi ielts 7.0, chưa học ở đâu</t>
  </si>
  <si>
    <t>Sa Hong</t>
  </si>
  <si>
    <t>10/10 c2
 03/10 tđv
 02/10 lh
 Học TA để: gtiep nnn, du lịch, cuối năm đi nước ngoài (đi chơi) châu Âu, (sang khoảng 1 tháng)
 Tgian học: 30m/d
 Tự học</t>
  </si>
  <si>
    <t>9/11 lh
 nhân viên văn phòng về phân tích số liệu tài chính, đầu A1, cv ko dùng TA, muốn học vì lâu ko học sợ quên, chưa có mục tiêu cụ thể, chưa học ở đâu, sau 21h mới học dc 10p/ngày</t>
  </si>
  <si>
    <t>Thuỵ</t>
  </si>
  <si>
    <t>9/11 lh
 giáo viên tại đại học, đang học văn bằng 2 NNA từ 6h30-9h mỗi tối, bận học được 30p/ngày, muốn học TA GT lên B1 trong 3-6th để học thạc sĩ, trc học 1 khóa Philippins 3th 17 triệu</t>
  </si>
  <si>
    <t>Thạch</t>
  </si>
  <si>
    <t>28/9 lh
 worker tại nhà máy ở Bắc Ninh, A2, quê Bắc Giang, cv trong nhà máy thì ko dùng TA nhưng 1 tuần họp 2 buổi với sếp và đối tác nước ngoài người Mỹ và TQ, muốn 3-6th lên GT linh hoạt cuối B1, chưa học ở đâu</t>
  </si>
  <si>
    <t>Nguyễn Thị Dung</t>
  </si>
  <si>
    <t>Dương Yến</t>
  </si>
  <si>
    <t>6/11 lh
 SV năm nhất ngành QTKD quốc tế, học 1/2 bằng TA, muốn học TA GT linh hoạt trong 6 tháng để pv việc học và cv sau này, muốn nhìn rõ sự tiến bộ nhanh chóng, chưa học ở đâu</t>
  </si>
  <si>
    <t>Tana</t>
  </si>
  <si>
    <t>20/11 lh
 Designer thiết kế nhà công nghiệp, đầu A2, nói chậm, muốn học TA GT cải thiện bản thân, tăng khả năng phản xạ + gt tự tin hơn vs khách hàng nc ngoài, trc học 1 khóa 9 tháng ở 1 tt và thấy tiến bộ, mong muốn 1 năm tới ielts 6.5</t>
  </si>
  <si>
    <t>9/11 lh
 nv xuất nhập khẩu, đầu A2, muốn TA GT linh hoạt để tìm việc lq đến sale quốc tế hoặc tự tin hơn trong cv hiện tại, chưa học ở đâu, đặt 6th GT linh hoạt</t>
  </si>
  <si>
    <t>16/11 lh
 Kĩ sư phần mềm, bận, A2, nói nhanh ko rõ, muốn học TA GT để sang Úc lv trong năm sau thi C1, cv ko dùng TA GT</t>
  </si>
  <si>
    <t>Minh Hồng</t>
  </si>
  <si>
    <t>2/11 lh
 B1, nghe nói tốt tự tin, freelancer, làm coaching training cho các manager ở các công ty, cv ht ko dùng TA, muốn học TA GT để 6th tới thi IELTS min 6.0 pv cv + chồng con nói TA giỏi + mở rộng đối tượng khách nước ngoài, trc học TA GT ở 1 tt nhưng ko tập trung nên ko hq</t>
  </si>
  <si>
    <t>9/12 lh
 researcher, nghe nói tốt, muốn học TA GT linh hoạt để tự tin hơn gt vs khách + thi IELTS tối thiểu 6.5, chưa học ở đâu</t>
  </si>
  <si>
    <t>Atreus</t>
  </si>
  <si>
    <t>5/10 lh
 giám sát batender của 1 khách sạn ở Hạ Long, A2 nghe nói tốt, muốn học TA linh hoạt để thăng tiến nch vs manager nhưng chưa đặt mục tiêu cụ thể, cách đây 2 tháng học 1 khóa 2-3th và thấy tiến bộ</t>
  </si>
  <si>
    <t>Nguyễn Hữu Tuyến</t>
  </si>
  <si>
    <t>9/12 lh
 lv tại Mitsubishi phân phối thiết bị phụ tùng máy móc, nghe nói đầu A2, cv thỉnh thoảng gt vs người Nhật hoặc đi gặp đối tác, muốn thi IELTS, nói nhiều vòng vo, chục năm trc từng học 1 khóa 6th hơn 20tr nhưng ko hiệu quả
 khá bận, đang học nhiều khóa khác về cv trên mạng</t>
  </si>
  <si>
    <t>2/11 lh
 nội trợ + có 1 cv làm thêm ko tiện nói, thỉnh thoảng dùng TA đọc hiểu, trc làm GV mầm non, nghỉ dc 2 năm ở nhà chăm con, muốn TA linh hoạt để gt vs con trai 4 tuổi, chưa đặt mục tiêu cụ thể, chưa học ở đâu</t>
  </si>
  <si>
    <t>4/12 lh</t>
  </si>
  <si>
    <t>Mara</t>
  </si>
  <si>
    <t>16/11 lh
 NV phát triển đầu tư, cuối A1, nói nhiều, muốn học TA GT linh hoạt để gt tự tin vs khách hàng khi đi gặp đối tác đầu tư + có cơ hội thăng tiến, 2k, trc học 2 tt nhưng 4-5b bỏ dở</t>
  </si>
  <si>
    <t>16/11 lh
 quản lí xưởng sx túi handmade xuất khẩu sang Anh, nhưng chỉ quản lí sx từ xa, ko dùng TA GT, muốn học để bằng bạn bè update bản thân, chưa đặt mục tiêu, trc học 2 khóa tt nhưng nghỉ lại quên</t>
  </si>
  <si>
    <t>9/12 lh
 graphic designer, giữa A1, muốn học TA GT linh hoạt để năm 2025 sang Úc định cư, đang học 1-1 với gv người nước ngoài 2b/tuần thấy tiến bộ nhanh, trc học nhiều tt nhưng ko có động lực nên bỏ ngang</t>
  </si>
  <si>
    <t>14/11 lh
 SV năm nhất GTVT, A0.5, học lại từ đầu, năm sau phải học các môn nghe giảng bằng TA, đang học khóa IELTS 2B/tuần</t>
  </si>
  <si>
    <t>16/11 lh
 Kĩ sư hóa học lv cho 1 công ty công nghệ, đầu A1, muốn học TA GT để tự tin gt vs khách hàng và đồng nghiệp người nước ngoài ko cần phiên dịch, chưa học ở đâu, rất bận, học 30p/ngày</t>
  </si>
  <si>
    <t>Bilie</t>
  </si>
  <si>
    <t>14/11 lh
 A2, nghe nói tốt, muốn học TA GT linh hoạt 6th để kiếm cơ hội cv trong tl, đang học 1 khóa online TA GT</t>
  </si>
  <si>
    <t>28/11 lh
 SV năm 2 Luật, A2, muốn học TA GT linh hoạt 7.0 để ra trường + cv tốt, mới học 1 khóa ielts 2 tháng thấy tiến bộ nhiều, khóa kéo dài 2-3 năm</t>
  </si>
  <si>
    <t>Nguyễn Thị Minh Thi</t>
  </si>
  <si>
    <t>28/11 lh
 bs gây mê ở BV, đầu A1, nghe nói kém, muốn học TA để đọc tài liệu y khoa :v cv dùng rất ít TA GT, đặt mt 6th lên B1, ko đạt đc ko sao, trc học 1 khóa phát âm nhưng ko dùng lại quên, lười học</t>
  </si>
  <si>
    <t>Trần Ngọc Minh Trang</t>
  </si>
  <si>
    <t>16/10 lh
 giữa cuối A1, nói bồi nhiều nhưng tự tin, sắp làm quản lí spa chi nhánh ở ĐN, muốn học TA GT linh hoạt trong 6th, mục tiêu nch vs khách nươc ngoài + update bản thân + dạy con, ko đạt đc ko ảh, chưa học ở đâu 
 trc làm giảng viên ĐH ngành tài chính ngân hàng =&gt; làm HR công ty du lịch =&gt; chủ spa</t>
  </si>
  <si>
    <t>8/12 lh
 SV năm nhất, đầu A2, quay lại học TA 5th gần đây, học KH máy tính của QG, muốn học TA GT linh hoạt B2 để ra trường + định cư nước ngoài, mong muốn cuối năm 2 có luôn B2, chưa học ở đâu
 đi quân sự 1 tháng 8/1 mới về</t>
  </si>
  <si>
    <t>Trần Thị Hồng Hân</t>
  </si>
  <si>
    <t>14/11 lh
 A2, nghe nói tốt, phát âm thiếu âm đuôi + chưa biết mở rộng WHY HOW, làm seller cho 1 công ty dịch vụ bảo dưỡng của nước ngoài, dùng TA GT khoảng 50% trong cv, muốn cải thiện gt linh hoạt phản xạ tốt trong 1 năm, trc học nhiều tt nhưng thấy ko hq</t>
  </si>
  <si>
    <t>7/12 lh
 HS lớp 6, nghe nói khá tốt, bận vì đi học thêm nhiều</t>
  </si>
  <si>
    <t>Đặng Cẩm Nhung</t>
  </si>
  <si>
    <t>9/11 lh
 sale manager tại 1 công ty nội ngoại thất xuất khẩu sang Châu Âu, muốn học TA GT linh hoạt để update bản thân, chưa đặt mt cụ thể, cv hầu như chỉ dùng đọc hiểu mail, chưa học ở đâu, ngày học dc 30p-1h</t>
  </si>
  <si>
    <t>Trần Thị Mai Biên</t>
  </si>
  <si>
    <t>5/12 lh
 SV năm nhất ngành Logistics, cuối A1 đầu A2, muốn học TA GT linh hoạt để pv cv sau này, ngày dành được 30p-1h học, chưa học TA ở đâu
 Up b2 lại bảo đang học tt</t>
  </si>
  <si>
    <t>8/12 lh
 đầu A1, NV R&amp;D cho 1 công ty sản xuất, dùng TA Đọc hiểu chứ ko dùng TA GT, muốn học TA GT cơ bản 1 năm để dạy con và có cơ hội thăng tiến, mới học TA dc 6th, chưa học ở đâu, bận nhưng dành được 1h/ngày</t>
  </si>
  <si>
    <t>9/11 lh
 kĩ sư phần mềm, đầu A2, muốn học TA GT để có nền linh hoạt, 6th sau chuyển việc, chưa học ở đâu</t>
  </si>
  <si>
    <t>Phan Hoa</t>
  </si>
  <si>
    <t>14/11 lh
 giữa cuối A1, bồi nhiều + ngọng ln, NV quản lí chất lượng của 1 tập đoàn máy khâu Mỹ, cv dùng chủ yếu đọc hiểu, có gt ít vs khách và đồng nghiệp, chưa học ở đâu, mục tiêu TA GT linh hoạt nhưng bận nên chưa đặt mt, chồng ko có nhà, có 2 con</t>
  </si>
  <si>
    <t>9/12 lh
 đầu A1, lv tại đoàn thanh niên thành phố Cẩm Phả, cv ko dùng TA, muốn học TA GT để update bản thân, trc học tt 1 năm hồi SV</t>
  </si>
  <si>
    <t>Xuxu</t>
  </si>
  <si>
    <t>28/11 lh
 nv công ty may mặc, giữa A1, nói bồi và phát âm chưa tốt, đang học cả Tiếng TQ nên ko có time dành cho TA</t>
  </si>
  <si>
    <t>thao</t>
  </si>
  <si>
    <t>7/12 lh
 giữa A1, 98, GV dạy toán cấp 2 ở Thanh Hóa, có homestay ở Bãi Đông, muốn học TA để gt vs khách nước ngoài, chưa học ở đâu</t>
  </si>
  <si>
    <t>7/12 lh
 kĩ sư, A2 nói ít, chủ yếu đọc tài liệu + gt ít và dễ, muốn học TA GT linh hoạt để tháng 4 chuyển việc, chưa học ở đâu</t>
  </si>
  <si>
    <t>7/12 lh
 kĩ sư, giữa A1, nghe nói kém, cv ht ko dùng TA, muốn học TA linh hoạt để chuyển việc, chưa học ở đâu, chưa đặt mt cụ thể, ngày dành dc 2h học</t>
  </si>
  <si>
    <t>4/12 lh
 kế toán cho công ty xuất nhập khẩu, cuối A1, nói bồi, cv ko dùng TA GT, muốn học lên B1 trong 6 tháng để update bản thân + đi du lịch, tự tin trc nói tốt nhưng lâu ko dùng bị quên</t>
  </si>
  <si>
    <t>moon</t>
  </si>
  <si>
    <t>16/10 lh
 giữa A1, gv mầm non + trợ giảng cho lớp cấp 1 cấp 2 ngữ pháp, nhưng nghe nói ko tốt, muốn học TA GT cơ bản nhưng chưa có mục tiêu cụ thể, chưa học TA ở đâu</t>
  </si>
  <si>
    <t>Huy Nguyễn</t>
  </si>
  <si>
    <t>5/12 lh
 giữa A1, quản lí xí nghiệp, nghề thợ may, đang ở Canada sang chơi nhà con gái, muốn học TA GT linh hoạt để pv cv và du lịch, chưa học ở đâu, ngày dành được 1 tiếng học</t>
  </si>
  <si>
    <t>11/12 lh
 98, giữa cuối A1, sell cổ phiếu, cần gặp đối tác nhà đầu tư người nước ngoài nhưng mong muốn chủ động gt ko cần phiên dịch đi theo + phục vụ khóa học kinh doanh đang học, đặt mục tiêu 1 năm gt linh hoạt, trc học ở nhiều tt</t>
  </si>
  <si>
    <t>10/10 lh
 sale nông sản ở nhà, giữa A1, muốn học TA linh hoạt trong 6th - ko được ko ah, muốn tạo mt nch vs 2 con + giúp chồng (chồng có công ty về xuất khẩu dùng TA), chưa học ở đâu, có hỏi lộ trình 3th</t>
  </si>
  <si>
    <t>Vu thi thu huong</t>
  </si>
  <si>
    <t>13/11 lh
 nội trợ + bán hàng onl, A2, muốn học TA GT linh hoạt để sang New Zealand định cư cùng chồng, tháng này đi, sang đó thi PTE để đi học về nghề, chưa học ở đâu, trc học NNA tại ĐH mở</t>
  </si>
  <si>
    <t>Mai Anh</t>
  </si>
  <si>
    <t>6/11 lh
 nội trợ + đi làm thêm quản lí lớp học cho công ty gia đình, cv ko dùng TA, muốn học TA GT linh hoạt để đi du lịch, update bản thân, 1 tháng nữa mở cửa hàng bán đồ Organic hướng tới khách phân khúc cao, chưa có mục tiêu cụ thể, chưa học ở đâu</t>
  </si>
  <si>
    <t>Duong thi thuy loan</t>
  </si>
  <si>
    <t>28/11 lh
 Giữa A1, Bán tour cho 1 công ty Nhật, cần gt vs người nước ngoài, cần gt linh hoạt để pv cv phụ + sau này đi tìm 1 cv khác dùng nhiều TA hơn, học ở 4-5 năm rồi nhưng thấy ko hiệu quả, dành được 20-30p mỗi ngày để học</t>
  </si>
  <si>
    <t>5/12 lh
 gia sư TA tại trung tâm, A2, đang học 1 khóa IELTS 2b/tuần, tối đi dạy các bé 4 5t, ngày dồn time học TA thi IELTS để đi du học, mong muốn band 6.5</t>
  </si>
  <si>
    <t>29/11 lh
 đầu A1, NV MKT, học TA ko rõ mt, ko đặt tg cụ thể, sắp nhảy việc nên bận, mặc dù nói ngày dành dc 2-4h học TA, nghe cách nch khó chịu, chưa học ở đâu
 Vừa muốn định cư, thi chứng chỉ</t>
  </si>
  <si>
    <t>Hoai</t>
  </si>
  <si>
    <t>1/12 lh
 cuối A1, làm công chức, nói bồi nặng, cv ko yc TA nhưng muốn update bản thân đẻ đi du lịch + tham gia họp nghe được mà ko cần phiên dịch, đặt mục tiêu hết năm 2024 lên dc B2, chưa học ở đâu</t>
  </si>
  <si>
    <t>5/12 lh
 SV năm nhất NNA Ulis, đầu A2, bồi và rối khi nói, Hoài Đức, muốn học TA GT linh hoạt để sau này làm GV dạy TA, chưa học ở đâu</t>
  </si>
  <si>
    <t>Đỗ Thị Hà</t>
  </si>
  <si>
    <t>12/12 lh
 Kế toán tại 1 công ty HQ, cuối A1 đầu A2, muốn học TA GT để tương lai tìm 1 cv lương cao và đi du lịch, chưa học ở đâu, chưa đặt mt cụ thể nên lười, ngày học 15p</t>
  </si>
  <si>
    <t>9/12 lh
 đầu A2, nói bồi nhiều, CEO của 1 công ty công nghệ, muốn học TA GT linh hoạt để tạo mqh với 50% khách hàng nước ngoài, chưa học ở đâu</t>
  </si>
  <si>
    <t>Minh định</t>
  </si>
  <si>
    <t>9/12 lh
 chăn nuôi ở Nghệ An, A0, mới bắt đầu học lại TA, chưa biết cả How are you, muốn học TA để update bản thân, chưa học ở đâu</t>
  </si>
  <si>
    <t>Nguyễn Thị Minh Hiền</t>
  </si>
  <si>
    <t>9/12 lh
 A2, diễn đạt chậm rãi, làm việc cho công ty bất động sản, muốn học TA GT linh hoạt để pv cv, đồng nghiệp nói rất tự tin trôi chảy nên muốn update bản thân</t>
  </si>
  <si>
    <t>9/12 lh
 giữa A1, bán quần áo onl off, cv ko dùng TA, muốn học TAGT linh hoạt để dạy con gái 7t học trường song ngữ + update bản thân, chưa học ở đâu</t>
  </si>
  <si>
    <t>Vich</t>
  </si>
  <si>
    <t>9/12 lh 0388071007
 kĩ sư xd, giữa A1, cv chỉ dùng đọc hiểu và ít gt, muốn học TA linh hoạt để update bản thân + sau này tham gia dự án mở rộng thị trường, chưa học ở đâu
 chưa đặt mt cụ thể</t>
  </si>
  <si>
    <t>Đinh</t>
  </si>
  <si>
    <t>9/12 lh
 Lớp 10, có gia sư 1-1 tại nhà rùi, học để đi du học và thi IELTS</t>
  </si>
  <si>
    <t>9/12 lh
 Bảo Châu, lớp 3, ngại</t>
  </si>
  <si>
    <t>Nguyễn thị thanh tuyền</t>
  </si>
  <si>
    <t>5/10 lh
 nội trợ, đầu A2, muốn học TA GT linh hoạt để 1 năm nữa sang Canada (yêu cầu IELTS 4.0), muốn 3th nữa GT linh hoạt và target 5.0 sang Canada lv ở siêu thị, chưa học ở đâu, con trai mới bị gãy chân hic</t>
  </si>
  <si>
    <t>9/12 lh
 Trainer tại Vingroup, đào tạo cán bộ công nhân viên, muốn học TA GT linh hoạt để pv trực tiếp cv, hiện tại ko tự tin nên hay lẩn tránh gặp đồng nghiệp, cv rất bận hay đi công tác, học ko đều, có ngày 15-30p
 chưa biết đặt mục tiêu, cần tư vấn
 đang học 1 khóa khác</t>
  </si>
  <si>
    <t>9/12 lh
 A2, nghe nói tốt, C Nguyên, manager quản lí chất lượng ở công ty thực phẩm làm 11 năm, công ty đa quốc gia nên sd TA GT nhiều, muốn tự tin hơn và update bản thân do đồng nghiệp nói rất tốt, chưa học ở đâu
 7h30</t>
  </si>
  <si>
    <t>Phước Chu</t>
  </si>
  <si>
    <t>4/12 lh
 kĩ sư điện, giữa A1, take care đội nhóm xử lí vấn đề lq đến năng lượng điện, cv ko dùng TA GT, viết mail rep tn dùng gg dịch, thỉnh thoảng đi dự hội thảo vs đối tác nc ngoài nhưng ko tự tin nch, chưa học ở đâu</t>
  </si>
  <si>
    <t>Thuc</t>
  </si>
  <si>
    <t>19/12 lh
 98, technical service, B1 B2, muốn học để chuyển việc, chưa học ở đâu</t>
  </si>
  <si>
    <t>12/12 lh
 SV năm cuối ngành kinh doanh, giữa A2, nghe nói khá tốt, muốn học TA GT linh hoạt để đạt Aptis C, chưa học ở đâu</t>
  </si>
  <si>
    <t>12/12 lh
 NV CSKH tại 1 công ty về bảo hành vòng bi, cuối A1 nói bị vòng vo, muốn TA GT linh hoạt để pv cv và 2 năm sau học cao học, chưa học ở đâu</t>
  </si>
  <si>
    <t>Misu</t>
  </si>
  <si>
    <t>13/12 lh
 hs lớp 12, giữa A1, muốn học TA GT linh hoạt để làm tiếp viên hàng ko và ngầu, chưa học ở đâu, chưa đặt mục tiêu tg cụ thể</t>
  </si>
  <si>
    <t>24/1 lh
 cuối A1 đầu A2, SV năm nhất ngành cơ khí DH công nghệ TPHCM, muốn học TA để pv cv tương lai + thi TOEIC 4 kĩ năng ra trường, ko tự tin vs kĩ năng nói nên ko dám mở mồm nơi đông người, chưa học ở đâu</t>
  </si>
  <si>
    <t>TUYỀN</t>
  </si>
  <si>
    <t>12/12 lh
 sale dược sĩ phân phối thuốc, cv ko dùng TA, muốn học để 6th nữa appy tập đoàn lớn dùng TA, chưa học ở đâu, muốn đổi việc nhưng lười và ko có động lực học dù ngày dành được 1-3h</t>
  </si>
  <si>
    <t>Diana</t>
  </si>
  <si>
    <t>19/12 lh
 đầu A2, gv dạy Toán trường c3 + bán bảo hiểm, muốn học TA GT linh hoạt để tự tin dùng khi cần + dạy con, chưa học ở đâu, chưa có mt cụ thể</t>
  </si>
  <si>
    <t>Trịnh Thị Linh</t>
  </si>
  <si>
    <t>12/12 lh
 Sale sp nhà máy, 2k, mới học TA GT được 2th, muốn học TA linh hoạt trong 6th để giữa năm sau chuyển sang bộ phận gặp mặt khách hàng nước ngoài trực tiếp, hiện tại chỉ dùng mail, nhất định phải giỏi TA
 hiện tại muốn học onl trước do chưa có time, lười nên mỗi ngày học dc 30p
 trc học 1 tt 2 tháng, mỗi buổi 30-45p 1 2b/ tuần chê ít và thấy ko hq nên nghỉ sau khi học xong khóa cơ bản</t>
  </si>
  <si>
    <t>Đỗ Thị Hồng Cẩm</t>
  </si>
  <si>
    <t>5/12 lh
 A0, quản trị kinh doanh tại 1 công ty XNK của Pháp, trc dùng TA linh hoạt nhưng năm ngoái bị mất trí nhớ nên giờ học lại từ đầu, đi làm cần có trợ lí phiên dịch, thử học ở 1 vài tt nhưng bị áp lực nên bỏ dở ngang</t>
  </si>
  <si>
    <t>Joy</t>
  </si>
  <si>
    <t>12/12 lh
 đầu A1, nv văn phòng mảng thương mại điện tử, cv dùng TA đọc hiểu mail text + gt ít nhưng ko tự tin nên toàn nhờ đồng nghiệp, muốn học TA linh hoạt để tự tin chủ động hơn, chưa học ở đâu, chưa đặt mt cụ thể, ko biết cách học hiệu quả, học 1 mình ko có động lực</t>
  </si>
  <si>
    <t>12/12 lh
 làm việc ở CDC y tế, cv ko dùng TA, muốn học để update bản thân, muốn lên B1 B2 trong 6th, ko dc ko sao, chưa học ở đâu</t>
  </si>
  <si>
    <t>19/12 lh
 đầu A2, nv văn phòng tại 1 công ty bất động sản, cv ko dùng TA, muốn học để 3-6th nữa chuyển việc, chưa học ở đâu, dành được 1-2h học TA</t>
  </si>
  <si>
    <t>12/12 lh
 Trợ lí giám đốc 1 công ty về môi trường, đầu A2, muốn học TA GT linh hoạt để gt tự tin hơn với sếp người Canada, trc học Anh ngữ Miss Hoa nhưng ko thấy phù hợp pp, lười và ko có động lực học</t>
  </si>
  <si>
    <t>Polly</t>
  </si>
  <si>
    <t>12/12 lh
 hs lớp 12, học để pv cv, chưa học ở đâu, đầu A2, ngại</t>
  </si>
  <si>
    <t>12/12 lh
 Product owner ở Shopee, A2 nghe nói tốt, muốn học TA GT để đàm phán vs khách hàng và sau này có cơ hội nhảy việc sang GOOGLE hoặc học MBA, trc học 1 khóa IELTS nhưng bỏ ngang</t>
  </si>
  <si>
    <t>Crayon</t>
  </si>
  <si>
    <t>19/12 lh
 lập trình viên, cv khá bận rộn nên chỉ dành 30p-1h học mỗi ngày</t>
  </si>
  <si>
    <t>4/12 lh
 HR của 1 công ty xuất nhập khẩu, cv ko dùng TA, chỉ đọc hiểu mail, muốn sau tết chuyển việc, nhắm 1 công ty Thái Lan nhưng học yêu cầu TA nên rén, mong muốn học TA GT linh hoạt 6th, hiện đang học khóa cùng 1 bạn nữa - đến nhà GV 2b/tuần, tối trông con bận nên sau 10h mới học dc</t>
  </si>
  <si>
    <t>VAN</t>
  </si>
  <si>
    <t>12/12 lh
 banker, giữa A1, làm bên gt với đối tác, cv ko dùng TA, muốn học để update bản thân, chưa học ở đâu, lười ko có động lực</t>
  </si>
  <si>
    <t>12/12 lh
 GV TA cho các bé đến 10t tại nhà, muốn học TA linh hoạt để nâng cao phát âm và trôi chảy, đã thi toeic và có chứng chỉ sư phạm, chưa học ở đâu</t>
  </si>
  <si>
    <t>12/12 lh
 Trainer cho 1 công ty công nghệ của Nhật, cv ko dùng TA GT, muốn học để mấy năm nữa chuyển việc nhưng hiện tại đang học 1 khóa lq đến ngành, về nhà thì ko có thời gian học do con quấy, N3 real, ngày dành được 10-15p học</t>
  </si>
  <si>
    <t>12/12 lh
 manager của 1 tt dạy tiếng Nhật và du học, cv ko dùng TA, muốn học để não bộ ko bị quên + thi PTE vào tháng 4 năm sau + đưa con đi du học, đang học PTE 1 tuần 4 buổi, dành được 15p học THE COACH</t>
  </si>
  <si>
    <t>Thuỷ</t>
  </si>
  <si>
    <t>12/12 lh
 GV TA cấp 3 vùng núi, được nhà trường cử đi học 1 khóa IELTS miễn phí trong 3th, học gần xong rồi, hết tháng 12 thi nhưng ko tự tin, ngày học được 3-4h, trc dạy tiếng pháp, học văn bằng 2 TA</t>
  </si>
  <si>
    <t>Đăng</t>
  </si>
  <si>
    <t>12/12 lh
 cuối A1 nhưng nghe nói ko tự tin, lâu ko dùng TA, thích học TA nhưng rất bận, cuối năm rất bận ko sx dc thời gian</t>
  </si>
  <si>
    <t>We can call you are…</t>
  </si>
  <si>
    <t>15/12 lh
 Giữa cuối A1, Kĩ sư tự động hóa cho công ty sản xuất lon nước, làm tại Myanmar, cv dùng TA nên muốn GT TA linh hoạt + sau này về VN phát triển, chưa học ở đâu, đặt mục tiêu 2th GT linh hoạt nên mỗi ngày học 1h</t>
  </si>
  <si>
    <t>GINA</t>
  </si>
  <si>
    <t>18/12 lh
 Bs tại 1 bệnh viện nhưng 6th sau muốn chuyển việc sang bv khác dùng nhiều TA GT hơn, dành được 30p học/ngày, muốn TA GT linh hoạt, học 1 mình ko có động lực, đang học 1 khóa 1-4 được 1th và thấy tiến bộ</t>
  </si>
  <si>
    <t>Linda diem</t>
  </si>
  <si>
    <t>15/12 lh
 giữa cuối A1, làm thủ tục xuất nhập khẩu, cv chỉ dùng đọc hiểu, ko tự tin gt, muốn học TA GT linh hoạt trong 6th để update bản thân + dùng tự tin trong cv, chưa học ở đâu</t>
  </si>
  <si>
    <t>15/12 lh
 đầu A1, Kĩ sư xây dựng, cv ko dùng TA, muốn học TA GT linh hoạt để sau này chuyển việc, đặt mục tiêu 1 năm, chưa học ở đâu</t>
  </si>
  <si>
    <t>ClaraT</t>
  </si>
  <si>
    <t>18/12 lh
 giữa A1, công nhân ở xưởng sx tai nghe, cv ko dùng TA, muốn học vì thích và thấy cv nhàm chán nên muốn học cái mới + maybe sau này dùng trong cv, chưa có mt cụ thể, chưa học ở đâu
 lười mệt nên ngày học 20p</t>
  </si>
  <si>
    <t>Thành Huy</t>
  </si>
  <si>
    <t>19/12 lh
 đầu A1, kế toán tại khách sạn 5 sao, cv thỉnh thoảng dùng TA GT, muốn học TA GT để update bản thân + tự tin chuyển sang bên lễ tân, chưa học ở đâu
 đặt 2th lên linh hoạt, có 1h học mỗi ngày</t>
  </si>
  <si>
    <t>15/12 lh
 HR ở công ty quốc tế, 100% dùng TA, A2, nghe nói nhanh nhưng sợ sai ngữ pháp, muốn học TA GT linh hoạt, chưa học ở đâu, bận ko có time học app</t>
  </si>
  <si>
    <t>15/12 lh
 cuối A1 đầu A2, phiên dịch tiếng Hàn ở công ty sx, cv ko dùng TA, muốn học để update bản thân + sau này nhận dự án có TA, muốn gt linh hoạt trong 6th, chưa học ở đâu, lười</t>
  </si>
  <si>
    <t>Vũ Duy Hoà</t>
  </si>
  <si>
    <t>18/12 lh
 hs lớp 11, A2 nghe nói tốt, muốn học TA GT linh hoạt để nửa năm nữa thi IELTS 7.5-8, chưa học ở đâu do ko tin tưởng hiệu quả + kinh phí</t>
  </si>
  <si>
    <t>14/12 lh
 giữa A2, giám sát ở Viettel, cv ít dùng TA GT, muốn học để update bản thân và cv yêu cầu TOEIC 650, mt 1 năm tới GT linh hoạt, chưa học ở đâu
 chỉ ôn dc tối</t>
  </si>
  <si>
    <t>Giang Pham</t>
  </si>
  <si>
    <t>2/1 lh
 A2, giảng viên đại học Văn hóa chuyên ngành nghiên cứu thị trường + GV yoga, muốn học TA GT linh hoạt B2 mục tiêu 3-6th, hiện đang học bằng master 50% bằng TA, chưa học ở đâu, bận dành được 10p học The coach, đang học cả Elsa</t>
  </si>
  <si>
    <t>18/12 lh
 Officer tại 1 sân bay được 7 năm, đầu A1, muốn học TA để tháng 6 7 năm sau thi TOEIC 450 nghe nói vì công ty yêu cầu để tăng lương, học TA GT để làm quen dần vs TA, chưa học ở đâu
 ngày dành được 1-2h để học nhưng ko có kỉ luật</t>
  </si>
  <si>
    <t>Melonie</t>
  </si>
  <si>
    <t>6/12 lh
 SV năm nhất, Tây Hồ HN, rất bận nên ko học được</t>
  </si>
  <si>
    <t>Dương Thị Tâm</t>
  </si>
  <si>
    <t>3/1 lh
 A2, đi làm tại nhà máy biến thế, công ty logistic, làm bên quản lí đơn hàng - làm chứng từ hải quan, cv dùng mail chứ ít dùng TA GT, muốn học TA linh hoạt để ra tết chuyển việc, trc học để thi TOEIC 4 kĩ năng, sau đó tự học, ngày dành được trung bình 15p học</t>
  </si>
  <si>
    <t>19/12 lh
 giữa A1, Kĩ sư điện, cv ko dùng TA GT, chỉ đọc hiểu vs người Nhật, muốn học TA GT để có cơ hội apply công ty khác + sống ở nc ngoài, mục tiêu TA GT linh hoạt trong 6th-1 năm, ko dc ko sao, chưa học ở đâu</t>
  </si>
  <si>
    <t>Nguyễn Thị Huê</t>
  </si>
  <si>
    <t>13/12 lh
 làm việc cho đảng, cv hiện tại ko dùng TA GT nhưng đang học 1 khóa văn bằng 2 TA do cv yêu cầu, chưa có mục tiêu cụ thể, lười và hay quên, chưa học thêm ở đâu</t>
  </si>
  <si>
    <t>Ngọc Chi</t>
  </si>
  <si>
    <t>15/12 lh
 đầu A1, kế toán, cv ko dùng TA, muốn học TA GT linh hoạt trong 1 năm để pv cv sau này, chưa học ở đâu</t>
  </si>
  <si>
    <t>Bs Uyên Trần 0355846509</t>
  </si>
  <si>
    <t>14/12 lh
 Bs phẫu thuật, A2, học TA qua nhiều nguồn khác nhau, muốn học TA GT để thi IELTS + tự tin hơn khi gt vs bệnh nhân nước ngoài, chưa học ở đâu</t>
  </si>
  <si>
    <t>15/12 lh
 kĩ sư IT, làm ở công ty được 5 năm giờ mới chuyển việc, đang học TA ở 1 khóa khác, bận ko học dc app</t>
  </si>
  <si>
    <t>14/12 lh
 cuối A1 đầu A2, QC quản trị hệ thống và tư vấn cho các phòng ban, cv chỉ dùng đọc hiểu ko dùng GT, chưa học ở đâu, muốn học TA GT linh hoạt trong 6th để chuyển việc trong tl</t>
  </si>
  <si>
    <t>Audrey</t>
  </si>
  <si>
    <t>13/12 lh
 SV năm 2 chuyên ngành TA, B1, muốn học TA GT linh hoat, chưa học ở đâu</t>
  </si>
  <si>
    <t>Linh Diệu 0364480846</t>
  </si>
  <si>
    <t>28/11 lh
 SV năm nhất sư phạm TA ĐH Vinh, cuối A1 đầu A2, muốn học TA GT lên B1 nhưng chưa đặt mt cụ thể bao lâu, đk ra trường là C1 7.0 IELTS, chưa học ở đâu</t>
  </si>
  <si>
    <t>Lita</t>
  </si>
  <si>
    <t>15/12 lh</t>
  </si>
  <si>
    <t>15/12 lh
 đầu giữa A1, kĩ sư phần mềm lv ở Samsung, cv chủ yếu đọc hiểu tài liệu, gt ít, muốn TA GT nâng cao thi TOEIC 4 kĩ năng, nhưng chưa đặt thời hạn, chưa học ở đâu 
 có thể dành 2-3 tiếng học mỗi ngày nhưng ko biết lộ trình học và cách test lại trình độ sau khi học</t>
  </si>
  <si>
    <t>19/12 lh
 Đầu A1, gv dạy Tin học cho trường cấp 1, cv ko dùng TA, muốn học TA GT để update bản thân, chưa học ở đâu, chưa có mục tiêu cụ thể</t>
  </si>
  <si>
    <t>2/11 lh
 giữa A1, SV năm cuối tài chính, muốn học TA GT để pv cv tương lai lv cho công ty nước ngoài lương cao, chưa học TA GT ở đâu, chưa đặt mục tiêu cụ thể</t>
  </si>
  <si>
    <t>14/12 lh
 SV năm cuối ĐH Hàng Hải, giữa A1, muốn học TA GT linh hoạt để pv cv sau này muốn làm kinh tế biển gt nhiều vs khách nước ngoài + đi du lịch, chưa học ở đâu</t>
  </si>
  <si>
    <t>14/12 lh
 nhân viên văn phòng của 1 công ty nhà nước, đầu A1, cv ko dùng TA, muốn gt linh hoạt vì thích + đi du lịch + maybe dùng trng cv sau này, chưa đặt mục tiêu, chưa học ở đâu</t>
  </si>
  <si>
    <t>Pinkyy</t>
  </si>
  <si>
    <t>2/1 lh
 đầu A2 phát âm kém, học trường Quốc tế, 2K1, SV mới ra trường, tuần sau bắt đầu đi làm cho 1 công ty bán visa định cư, khách người Việt nhưng sếp người nc ngoài nên muốn GT linh hoạt - mục tiêu IELTS 7.5 8.0 để lv nc ngoài trong tl, trc học 1 2 tt nhưng đông nên ko thấy hiệu quả, tự học nhưng lười, dành 5-10p học</t>
  </si>
  <si>
    <t>2/1 lh
 engineer ở FPT, đầu giữa A1, muốn học để pv cv + thi TOEIC trong năm nay, trc học 1 khóa ở công ty nhưng ko thấy hiệu quả, chưa học ở đâu, ngày dành dc 1-2h học</t>
  </si>
  <si>
    <t>2/1 lh
 kĩ sư phần mềm, A2 nghe nói pt ý tốt, muốn gt linh hoạt để nch vs đồng nghiệp người nc ngoài + họp, chưa học ở đâu, tự học ở Elsa Duolingo, hiện tại ko hứng thú học app nên dành ít time học, nếu dc thì dành dc 1h học/ngày</t>
  </si>
  <si>
    <t>3/1 lh
 giữa A1, làm sale + cskh tại gara oto về phụ tùng xe, cv ko dùng TA, học để update bản thân, trc học tt 6th nhưng ko hq, ko có mt cụ thể</t>
  </si>
  <si>
    <t>Nguyễn Hoàng Thảo Nhi</t>
  </si>
  <si>
    <t>2/1 lh
 HR của VC CORP, đầu A2, cv chủ yếu dùng đọc hiểu, nghe nói ít, muốn 5th nữa chuyển việc sang 1 công ty công nghệ, chưa học thêm ở đâu, đang nghỉ tết nên học được 1h/ngày</t>
  </si>
  <si>
    <t>19/12 lh
 23t, kĩ sư bên giao hàng của Viettel, bận nên chỉ dành được 15p học mỗi ngày, mới quay lại học TA dc 2th, nghe nói cuối A1 đầu A2</t>
  </si>
  <si>
    <t>Simon</t>
  </si>
  <si>
    <t>12/12 lh
 A2, SV năm 2 DH Quốc tế của Úc, chương trình học 100% TA, muốn học để tăng phản xạ khi gt vs giảng viên, chưa học ở đâu</t>
  </si>
  <si>
    <t>2/1 lh
 HS lớp 9, hỏi câu nào cũng ko hiểu hic, chưa học thêm ở đâu, muốn cho em hs lớp 5 học</t>
  </si>
  <si>
    <t>4/1 lh
 trưởng phòng xuất nhập khẩu, A2, nhưng phát âm hay miss các ending sounds, cv dùng đọc hiểu là chính, gt vs người nc ngoài qua call ít, đặt mục tiêu GT linh hoạt trong 1 năm, chưa học ở đâu, ngày dành được 30p</t>
  </si>
  <si>
    <t>Torres</t>
  </si>
  <si>
    <t>5/1 lh
 giữa cuối A1, bồi nhiều, 18t nhưng đi làm cho 1 nhà hàng ở Đà Nẵng, muốn học TA GT linh hoạt để nch vs khách order + sau này tìm việc, chưa học ở đâu, 2 tháng nữa đi nghĩa vụ, 2 năm sau mới về</t>
  </si>
  <si>
    <t>Than Thu Trang</t>
  </si>
  <si>
    <t>17/1 lh
 giữa A1, banker tại SCB, làm được 10 năm nhưng giờ có nhiều biến động nên định chuyển việc trong tl, cv ko dùng TA, muốn TA GT linh hoạt, chưa đặt mt cụ thể, chưa học ở đâu</t>
  </si>
  <si>
    <t>2/1 lh
 2K2, chưa tốt nghiệp nhưng đi làm Software Engineer, mới pass Toeic 4 kĩ năng, muốn học GT linh hoạt để sau này tìm cv lương cao hơn + gt vs đồng nghiệp nc ngoài trong công ty, chưa đặt mt cụ thể, học đc 30-1h/ngày</t>
  </si>
  <si>
    <t>3/1 lh
 đầu A1, GV dạy TV cấp 1, muốn học TA GT để update bản thân và dạy con, chưa học ở đâu, chê app câu dài ko nói dc nên đang học Duolingo nhưng học 15p, 9 10h mới xong việc nên bận ko có time học</t>
  </si>
  <si>
    <t>phuong nguyen</t>
  </si>
  <si>
    <t>4/1 lh
 đầu A2 nhưng bồi, manager ở khách sạn Hạ Long, muốn học TA GT linh hoạt để pv cv gt vs Tây, chưa học ở đâu, chưa đặt mt cụ thể, muốn có người push động lực do lười</t>
  </si>
  <si>
    <t>May</t>
  </si>
  <si>
    <t>2/1 lh
 cuối A1, manager CEO công ty tổ chức event và chạy media, muốn học TA GT linh hoạt 3-6th ASAP để mở rộng mối làm ăn vs các công ty nước ngoài, chưa học ở đâu, lâu ko dùng nên ko tự tin vs TA, ngày dành dc 30p học</t>
  </si>
  <si>
    <t>8/1 lh
 cuối A1 đầu A2, làm kế toán 1 công ty xuất nhập khẩu, muốn học TA GT linh hoạt trong 6th để pv cv + thi IELTS, đang học 1 lớp luyện thi IELTS được 1 năm và sắp hết khóa, ngày dành được 2h học</t>
  </si>
  <si>
    <t>Hiệu</t>
  </si>
  <si>
    <t>8/1 lh
 SV năm cuối ĐH kiến trúc, đầu A1, thiếu tự tin, muốn học TA GT linh hoạt và sau này thi IELTS để đi làm việc ở nước ngoài, chưa đặt mục tiêu tg, chưa học ở đâu, ngày học được 1h</t>
  </si>
  <si>
    <t>5/1 lh
 nhân viên massage ở resort Nha Trang, đầu A1, nghe nói kém, muốn học TA GT linh hoạt để tự tin nch vs khách khi massage + sếp và đồng nghiệp người nc ngoài, mt 1 năm, học được ban ngày, đang học 1-1 vs bạn</t>
  </si>
  <si>
    <t>Tuyet</t>
  </si>
  <si>
    <t>2/1 lh
 dev nữ, giữa A1, muốn học TA linh hoạt để tự tin dùng trong cv, chưa đặt mt cụ thể, đầu năm ngoái mới học 1 khóa 1-1 3th nhưng thấy ko hiệu quả, dành được 30p học/ngày</t>
  </si>
  <si>
    <t>Thích</t>
  </si>
  <si>
    <t>10/1 lh
 đầu A1, nghe ko hiểu gì, kĩ sư XD, muốn học TA linh hoạt để update bản thân, chưa học ở đâu</t>
  </si>
  <si>
    <t>3/1 lh
 lớp 5, nghe nói khá tốt nhưng chưa áp dụng dc cấu trúc câu</t>
  </si>
  <si>
    <t>3/1 lh
 Kĩ sư cơ điện cho công ty xd, A2, nghe nói tốt, muốn học TA GT linh hoạt để update bản thân + gt linh hoạt hơn vs đối tác, chưa đặt mt cụ thể, trc học 1 khóa IELTS 3th thấy gt ok hơn</t>
  </si>
  <si>
    <t>5/1 lh
 GV TA cấp 1, đầu A2, nói bồi nhiều, muốn học TA GT linh hoạt và thi lại chứng chỉ trong năm nay để gt tự tin hơn vs gv nước ngoài mà trường liên kết, chưa học ở đâu</t>
  </si>
  <si>
    <t>3/1 lh
 đầu A1, dược sĩ tại nhà, cv ko dùng TA, muốn học TA GT linh hoạt để 1 2 năm nữa đi Úc định cư, từ hồi SV đến h chưa học ở đâu</t>
  </si>
  <si>
    <t>Mạnh</t>
  </si>
  <si>
    <t>8/1 lh
 G10
 SV năm 4 trường DH thương mại, chuyên ngành Marketing, muốn học TA GT để pv cv tương lai là Data Analysis</t>
  </si>
  <si>
    <t>Mai Linh</t>
  </si>
  <si>
    <t>5/1 lh
 cuối A1 đầu A2, nv văn phòng tại 1 công ty về đĩa nhớ trong máy tính, cv đọc hiểu là chính + gt rất ít, muốn học GT linh hoạt trong 1 năm để update bản thân, tự tin hơn khi dùng + maybe chuyển việc trong tl, chưa học ở đâu</t>
  </si>
  <si>
    <t>Mr Tin</t>
  </si>
  <si>
    <t>3/1 lh
 giữa A1 nói bồi nhiều, nhân viên bảo trì mạng viễn thông, cv ko dùng TA, thỉnh thoảng có mail TA, muốn TA gt cơ bản để tìm 1 cv phù hợp hơn khi lớn tuổi + tạo động lực học TA cho con cái, trc học tt mấy tháng nhưng bận nên drop</t>
  </si>
  <si>
    <t>Ho</t>
  </si>
  <si>
    <t>3/1 lh
 manager của 1 công ty xây dựng, đầu A2, muốn học TA GT để update bản thân, ko có mục tiêu nên ngày học ngày ko, chưa học ở đâu</t>
  </si>
  <si>
    <t>8/1 lh
 đầu A2 nói bồi nhiều, manager kĩ sư tại 1 nhà máy HQ, cv ko dùng TA, có phiên dịch tiếng Hàn, muốn học TA GT linh hoạt để tìm cv khác ở nước ngoài, đang học 1 khóa 3b/tuần và thấy tiến bộ</t>
  </si>
  <si>
    <t>Ivy</t>
  </si>
  <si>
    <t>2/1 lh
 giữa A1, 24t, làm chứng từ hàng xuất khẩu, cv chủ yếu viết mail, ít dùng GT, muốn GT linh hoạt để gt tự tin vs khách + chuyển việc lương cao, mt 1-2 năm, chưa học ở đâu, ngày học dc 1h</t>
  </si>
  <si>
    <t>5/1 lh
 kế toán mới nghỉ việc, cuối A1 đầu A2 tự tin nch TA nhưng bồi và khó diễn đạt ý, trc làm công ty nc ngoài nhưng ko dùng GT nhiều, muốn học GT linh hoạt nhưng chưa đặt mt cụ thể - ra tết đi làm Quản lí tài chính ở công ty đa quốc gia, đang dành 3-4h học Bitu mỗi ngày nhưng lười ko học The coach, trc học 1 tt 3th thấy tự tin hơn</t>
  </si>
  <si>
    <t>12/1 lh
 đầu A2, hs lớp 12 vừa tốt nghiệp, đi làm ở 1 xí nghiệp nhưng ko phù hợp nên nghỉ ở nhà luyện TA, muốn lên TA GT linh hoạt để đi xin việc, ngày dành được 40p-1h học trên app, chưa học ở đâu</t>
  </si>
  <si>
    <t>5/1 lh
 giữa A1, bác sĩ huyết học ở bv Hải Phòng, đang học nốt 1 chứng chỉ nên nghỉ làm ở cơ quan 3th nữa, đang có time rảnh nên học TA GT linh hoạt để update bản thân, chưa có mt cụ thể, chưa học ở đâu</t>
  </si>
  <si>
    <t>8/1 lh
 kĩ sư phần mềm, B1 nghe nói tốt, đang học 1 khóa 1-1 vs người nc ngoài của công ty, muốn gt tốt hơn 2-3th nữa để thăng chức và nch tự nhiên hơn vs khách</t>
  </si>
  <si>
    <t>5/1 lh
 giữa A1, nói bồi nhiều, SV năm 5 đh Y HN ngành răng hàm mặt, học và cv sau này ko dùng TA GT, muốn học TA linh hoạt để đọc tài liệu trên mạng thôi, đặt mt 1-2 năm nữa, chưa học ở đâu</t>
  </si>
  <si>
    <t>Nguyễn văn tuân</t>
  </si>
  <si>
    <t>5/1 lh
 giữa A1, kĩ sư công ty giấy, muốn học TA GT linh hoạt để gt tự tin hơn vs khách nc ngoài dù tần suất gặp ít + chủ yếu đọc tài liệu TA, đặt mt 1 năm và muốn thi IELTS, trc học ở 1 vài tt nhưng ngắn nên tự học từ đó đến h</t>
  </si>
  <si>
    <t>Halate</t>
  </si>
  <si>
    <t>14/12 lh
 quân nhân nữ, A2, muốn học TA GT nâng cao IELTS 7.0 trong năm sau, cv ko dùng TA, học để update, rảnh tối</t>
  </si>
  <si>
    <t>9/11 lh
 SV năm 2 ngoại thương, nghe nói đầu A1, bồi, học tài chính quốc tế, đầu A1, muốn học TA GT linh hoạt trong 3 tháng để thi IELTS, đang học IELTS 3B/tuần</t>
  </si>
  <si>
    <t>NGUYỄN MẬU DƯƠNG</t>
  </si>
  <si>
    <t>12/1 lh
 G10 
 kĩ sư nông nghiệp, trc đi thực sinh ở Isarel, cv hiện tại chỉ dùng đọc hiểu, đã hoàn thành xong hết giấy tờ nên ra tết là sang Đan Mạch theo chương trình thực tập sinh ở trường, chưa học thêm ở đâu</t>
  </si>
  <si>
    <t>River Nguyen</t>
  </si>
  <si>
    <t>19/1 lh
 B1 nghe nói tốt, cô 50t, lv ở cục Sở hữu trí tuệ, cv dùng TA đọc hiểu nhiều hơn, thỉnh thoảng công tác và nch vs đối tác nước ngoài, bận cv gia đình và cv đến 9h30 mới học dc</t>
  </si>
  <si>
    <t>I</t>
  </si>
  <si>
    <t>12/1 lh
 A2, nghe nói tốt, kế toán tại 1 công ty của Đức, muốn học TA GT ASAP để pv cv gt vs đồng nghiệp, trc học ở tt, dành được 15p học mỗi ngày</t>
  </si>
  <si>
    <t>Lavender</t>
  </si>
  <si>
    <t>12/1 lh
 kế toán công ty Dầu khí, A2 nói rất tốt, cv dùng đọc hiểu và gt TA do có người nc ngoài, muốn học để pv cv + đời sống, chưa học ở đâu</t>
  </si>
  <si>
    <t>Phạm Lan Hương</t>
  </si>
  <si>
    <t>19/1 lh
 nội trợ fulltime 2 năm nay, trc đây làm HR 5 năm tại Casper công ty điều hòa, cv ko dùng TA GT, mong muốn GT linh hoạt để năm nay đi tìm cv mới, chưa học ở đâu, dành được 1h học/ngày, 2 em bé</t>
  </si>
  <si>
    <t>My name is Duyen</t>
  </si>
  <si>
    <t>19/1 lh
 30t, đầu A1, Bs khoa Nhi đang học cao lên, rất bận, ko dành được 30p học mỗi ngày</t>
  </si>
  <si>
    <t>20/1 lh
 giữa cuối A1, kiểm sát viên tại 1 công ty Luật, muốn lên B2 pv cv + đi công tác tham gia các khóa học nc ngoài, hay trì hoãn muốn có gv kèm, đã tư vấn 1-1</t>
  </si>
  <si>
    <t>19/1 lh
 đầu A2, HR tại 1 công ty môi giới việc làm cho người VN, cv ko dùng TA, mong muốn TA GT linh hoạt để dạy con, chưa có mt cụ thể bao lâu, trông con đến 11h nên dành dc 30p học ban ngày, chưa học ở đâu</t>
  </si>
  <si>
    <t>Hoà</t>
  </si>
  <si>
    <t>22/1 lh
 đầu A2, GV TA cấp 1, muốn học TA GT linh hoạt để có lương cao hơn + dạy con và thi IELTS trong tl, 2018 có thi đầu vào được 5.5, chưa học ở đâu, học dc 30p/ngày + ôn ban ngày
 MONG MUỐN CÓ TUTOR, kêu học app chán</t>
  </si>
  <si>
    <t>17/1 lh
 giữa cuối A1, banker tại Agribank, muốn học TA GT linh hoạt 3-6th tới để pv cv sau này maybe thăng tiến + update bản thân, ko đạt dc ko sao, hồi SV có đi học tt còn bây h thì tự học app</t>
  </si>
  <si>
    <t>Nguyễn vũ hoàng long</t>
  </si>
  <si>
    <t>19/1 lh
 giữa A1, phát âm kém và bồi nặng, kĩ sư hóa học, cv ko dùng TA GT, muốn đạt TA GT linh hoạt trong 1 năm để gt vs con + tìm 1 cv lương cao, chưa học ở đâu</t>
  </si>
  <si>
    <t>18/1 lh
 A0, SV năm Nhất ĐH Nam Cần Thơ, mất gốc, muốn học TA GT để pv chuyên ngành Marketing + cv tương lai, chưa học ở đâu</t>
  </si>
  <si>
    <t>1/2 lh
 banker, đầu A2 nhưng bồi nhiều, cv hiện tại có dùng TA GT nhưng ko tự tin nên chủ yếu đổi sang rep mail, muốn tháng 6 TA GT linh hoạt để lv vs khách nước ngoài + thi TOEIC 4 kĩ năng để có động lực học, 1th gần đây bận nên ko học nhiều, chưa học ở đâu</t>
  </si>
  <si>
    <t>17/1 lh
 đầu A1, SV năm 3 ngành dược ĐH Y HP, muốn học TA GT linh hoạt lên B1 trong 1 năm để ra trường + pv cv sau này, chưa học ở đâu, bây h mới thấy TA quan trọng nên mua app học nhưng lười học 15p/ngày</t>
  </si>
  <si>
    <t>18/1 lh
 chuyên gia phân tích tài chính ở VP bank, muốn tìm cv lương cao ở công ty nc ngoài nhưng hay phải OT vì tết, dành được 5p học app mỗi ngày</t>
  </si>
  <si>
    <t>2/2 lh
 cô 57t, giữa A1, mới học TA được 2th xong bỏ 1th nên giờ bị quên, muốn học TA cơ bản để đi du lịch 1 mình, đang muốn học cách đọc IPA, trc học 2 khóa TA nhưng lớp đông học nhanh nên cô đuối nên bỏ</t>
  </si>
  <si>
    <t>12/1 lh
 nv phân tích dữ liệu của Cocacola, cuối A1, phát âm bỏ hết âm đuôi + bồi, cv dùng đọc hiểu TA qua mail, muốn TA GT linh hoạt để tự tin nch vs vendor người nước ngoài (1 2 lần/tuần) + pv cv tương lai, muốn tăng điểm TOEIC 650 -&gt; 800 hoặc IELTS 5.5, chưa học ở đâu</t>
  </si>
  <si>
    <t>Bryan</t>
  </si>
  <si>
    <t>17/1 lh
 đầu A2, mở 1 tiệm nail và tạp hóa ở nhà, đang đợi phỏng vấn để sang nc ngoài, muốn học TA GT linh hoạt trong 3th để 3-6th nữa sang USA với chồng, chưa học ở đâu, chủ yếu mua các app tự học, ngày học dc 1h</t>
  </si>
  <si>
    <t>Hoang Anh</t>
  </si>
  <si>
    <t>1/12 lh
 đầu A1, muốn học TA GT để đầu tháng 5 sáng Nam Sudan làm việc 1 năm cho phái đoàn Liên hợp quốc vì nhiệm vụ hòa bình, hiền, mong muốn lên B1 - IELTS 6.0, chưa học ở đâu, từ tháng 1 có thể dành 5-7h/ngày</t>
  </si>
  <si>
    <t>19/1 lh
 thai phụ làm việc bận rộn, cv chủ yếu dùng TA đọc hiểu, ít GT, muốn học TA GT linh hoạt để tháng 8 (sau khi đẻ xong 4th) mục tiêu dạy con + update bản thân, tháng 4 đẻ =&gt; trong quá trình nghỉ đẻ muốn học 1 khóa cấp tốc 3th, học nhiều tt onl off nhưng bận nên ko thấy hq, mỗi ngày học 30p từ 9h-9h30 tối sau khi đi làm về</t>
  </si>
  <si>
    <t>12/1 lh
 B1 nghe nói tốt, manager tại 1 công ty về môi trường nước/xử lí nước/thủy sinh, cv dùng đọc hiểu + gt 100% bằng TA vs sếp ngồi bên cạnh + tham gia họp vs người nc ngoài, trc học Ms Hoa nhưng bỏ sở do dịch, đang tự học, chưa có mt cụ thể, muốn GT tự tin và nghe hiểu dc hết sếp nói + cách mở rộng ý</t>
  </si>
  <si>
    <t>19/1 lh
 B1, nghe nói rất tốt, muốn học TA GT để duy trì ko bị quên và học thêm từ vựng update bản thân thôi, chưa học ở đâu, muốn nch vs người cùng trình độ</t>
  </si>
  <si>
    <t>Sao</t>
  </si>
  <si>
    <t>9/11 lh
 manager IT của 1 công ty công nghệ, giữa A1, bồi phát âm kém, muốn học TA GT để tự tin hơn khi họp 2b/tuần với đối tác, mong muốn GT linh hoạt ASAP nhưng mỗi ngày dành 15p học app, đang học Kinna 2b/tuần nhưng ko thấy tiến bộ</t>
  </si>
  <si>
    <t>12/1 lh
 giữa A1, sale ở FPT, cv dùng mail TA thôi, muốn học TA GT linh hoạt để sale khách nước ngoài, đang học văn bằng 2 TA ở Hanu nên bận, chưa học TA GT ở đâu</t>
  </si>
  <si>
    <t>12/1 lh
 GV cấp 1 ở Buôn Ma Thuột, cuối A2 nghe nói tốt, học để update bản thân, bận chỉ dành 15-20p học/ngày, nghèo</t>
  </si>
  <si>
    <t>17/1 lh
 A2, quản lí tài chính, cv dùng ít TA GT mà chủ yếu đọc hiểu, đang học 1 khóa vs gt nước ngoài, khá bận</t>
  </si>
  <si>
    <t>Anda</t>
  </si>
  <si>
    <t>12/1 lh
 G10
 98, cuối A1 đầu A2, NV số liệu mới pass pv tại Tôn Hoa Sen, cv ko dùng TA, muốn học để có nền tảng tốt sau đó pv cv tương lai, chưa học ở đâu, mới trượt pv vì kém TA nên quyết tâm học</t>
  </si>
  <si>
    <t>17/1 lh
 manager tại 1 công ty BDS, giữa A2 nghe nói khá tốt, muốn học TA GT để pv cv, sếp là người nc ngoài, cuối năm bận nên chỉ dành được 10p học</t>
  </si>
  <si>
    <t>18/1 lh
 giữa cuối A1, lv tại 1 công ty dầu khí, phải dùng TA GT trực tiếp vs khách nước ngoài khoảng 70-80%, muốn học TA GT linh hoạt trong 3th để tự tin hơn trong cv + chuyển việc, dành được 1h học/ngày</t>
  </si>
  <si>
    <t>Trịnh Đình Thế Nguyên</t>
  </si>
  <si>
    <t>19/1 lh 0913845845
 47t, bác sĩ phẫn thuật ung thu ở bệnh viện, muốn học TA GT linh hoạt lấy lại như ngày xưa (bằng C năm 2000 ở DHSP) do lâu ko dùng nhiều, bây h GT vs khách nước ngoài ko tự tin, học được 30p/ngày</t>
  </si>
  <si>
    <t>Uyên</t>
  </si>
  <si>
    <t>17/1 lh
 giữa A1, sale ở công ty BDS, muốn học TA GT để 3th nữa lên linh hoạt để chuyển việc, đang học 1 khóa GT 246, bận học cố gắng học dc 30p</t>
  </si>
  <si>
    <t>9/11 lh
 developer ở FPT, giữa A1, nói bồi nhiều, muốn học TA GT để pv cv vì gt vs khách nc ngoài và nhận nhiều dự án mới, học khóa GT ở công ty</t>
  </si>
  <si>
    <t>13/11 lh
 NV xuất nhập khẩu ở 1 công ty logistic, đầu A2, muốn học TA GT linh hoạt để tìm kiếm cv có cơ hội tốt hơn, chưa học ở đâu, đặt mục tiêu 1 năm</t>
  </si>
  <si>
    <t>Duy Long</t>
  </si>
  <si>
    <t>12/1 lh
 giữa A1, SV năm 2 đh Thủ Dầu Một, chuyên ngành OTO, muốn thi TOEIC 600 hoặc IELTS để ra trường làm cho hãng, đã học 9th ở trung tâm và thấy khá hiệu quả, đang học những buổi đầu tiên của khóa IELTS nhưng thấy khó ko theo kịp mà 2,5t nữa mới hết khóa
 MUỐN GIA HẠN HỌC 1-1</t>
  </si>
  <si>
    <t>Tiểu Vi</t>
  </si>
  <si>
    <t>14/12 lh
 A2, nhân viên mua hàng của công ty giải pháp môi trường, cv đa phần sd TA mail để deal giá, mong 1 năm gt linh hoạt để tự tin mua hàng qua call, trc học nhiều tt nhưng ko hq</t>
  </si>
  <si>
    <t>Le Thi Thanh Tam</t>
  </si>
  <si>
    <t>17/1 lh
 giữa A1, kế toán công ty sơn, cv ít dùng TA GT, muốn học để pv cv hiện tại + cv tương lai, chưa học ở đâu</t>
  </si>
  <si>
    <t>Jonny</t>
  </si>
  <si>
    <t>14/11 lh
 HS lớp 6</t>
  </si>
  <si>
    <t>Nguyễn THỊ THANH LÂM</t>
  </si>
  <si>
    <t>17/1 lh
 đầu A1, làm ở phòng đào tạo DH Y HN, làm việc lq đến tài liệu mail TA + chuẩn bị hội thảo có người nc ngoài, muốn 6-10th tới GT linh hoạt để tự tin hơn trong cv khi gt vs đồng nghiệp hoặc khách, nhưng bận mỗi ngày sau 11h đêm mới học dc vì dạy con, trc học VB2 TA nhưng h quên hết r</t>
  </si>
  <si>
    <t>17/1 lh
 đầu A2, 99, làm ngân hàng MB nhưng đang nghỉ sinh, muốn học TA GT nâng cao để 1 năm nữa thi TOEIC 4 kĩ năng 850 hoặc IELTS 6., pv cv gt vs đối tác + có cơ hội thăng tiến + chuyển việc sang logictics, chưa học ở đâu, ngày học dc 1h</t>
  </si>
  <si>
    <t>19/1 lh 0903903456
 A2, kiến trúc sư, cv ko dùng TA, muốn học TA GT linh hoạt để ra tết đổi việc sang mt nói TA nhiều hơn + có cơ hội thăng tiến, trc học 1 tt dc 1 th rồi bỏ tự học, cv giờ rảnh hơn lên wfh học dc 30p
 MONG MUỐN TÌM 1 LỘ TRÌNH CỤ THỂ BÀI BẢN 3-6TH</t>
  </si>
  <si>
    <t>17/1 lh
 đầu A1, chủ shop quần áo, muốn học TA GT linh hoạt và thi IELTS 5. vì 2-3 năm nữa là đi sang USA hoặc Canada để định cư, chưa học ở đâu, mới mua thêm 1 app luyện IELTS nhưng bận chưa học nhiều, ngày dành dc 30p học</t>
  </si>
  <si>
    <t>25/1 lh
 đầu A2, QC ở 1 công ty sản xuất TQ, muốn học TA GT linh hoạt để 6th nữa chuyển việc sang Copywriting, cv hiện tại chỉ dùng đọc hiểu, chưa học ở đâu</t>
  </si>
  <si>
    <t>Daj</t>
  </si>
  <si>
    <t>2/2 lh
 Cuối A1 đầu A2, Kiến trúc sư, cv ko dùng TA GT, chỉ đọc tài liệu, muốn học TA GT để update bản thân + đi du học Ý, đang tự học cả tiếng Ý, mục tiêu chưa rõ ràng</t>
  </si>
  <si>
    <t>25/1 lh
 giữa A1, nội trợ, mới sinh em bé + bán hàng nhỏ lẻ, trước làm dược sĩ cũng ko dùng TA, muốn học TA GT linh hoạt trong 6 tháng để 4 năm nữa sang Úc + nch vs con, chưa học ở đâu, bận dành được 15-20p học</t>
  </si>
  <si>
    <t>20/1 lh
 A1, QC tại Traphaco công ty dược phẩm, muốn học TA GT linh hoạt để dạy con + maybe pv cv sau này, chưa học TA ở đâu, bắt đầu học lại từ đầu</t>
  </si>
  <si>
    <t>Chị Thủy</t>
  </si>
  <si>
    <t>2/2 lh
 hs lớp 5, con nghe nói và phản xạ rất tốt, đã đi học thêm từ lớp 1, đang học onl cô giáo dạy ở HN</t>
  </si>
  <si>
    <t>Xuân Dũng</t>
  </si>
  <si>
    <t>4/12 lh
 đầu A1, kĩ sư điện, muốn học TA GT để có cơ hội việc làm sau này chuyển việc nhưng chưa biết bao h chuyển, cv hiện tại dùng ít đọc hiểu tài liệu, chưa học ở đâu, dành dc 2h/ngày học</t>
  </si>
  <si>
    <t>25/1 lh
 cuối A1 đầu A2, 24t, đang làm việc ở công ty Logistics có vốn đầu tư nước ngoài, đồng nghiệp nhiều người nước ngoài, muốn 3-6th nữa TA GT linh hoạt để tham gia vào các cuộc nch tự tin hơn, chưa học ở đâu</t>
  </si>
  <si>
    <t>Tan Dat Ngo</t>
  </si>
  <si>
    <t>14/12 lh
 giám đốc ngân hàng, 6.5 nghe nói tốt, đang học 1 khóa tiếng TQ</t>
  </si>
  <si>
    <t>Kaylin</t>
  </si>
  <si>
    <t>2/2 lh
 đầu A1, nhân viên kiếm tra chất lượng sản phẩm giày dép, cv ko dùng đọc hiểu, thỉnh thoảng gt vs sếp, muốn học TA GT linh hoạt trong 6th để chuyển việc, đang học 1 khóa 3b/tuần miễn phí ở công ty nhưng 1 năm ko tiến bộ
 hv dở dở ương ương cứ hỏi đi hỏi lại là hoàn toàn miễn phí đúng ko?</t>
  </si>
  <si>
    <t>KL</t>
  </si>
  <si>
    <t>24/1 lh 0559876780
 giữa A1, SV năm nhất DH y tế ở Đồng Nai, muốn học TA GT linh hoạt trong 6th để sang năm 2 học TA chuyên ngành + pv cv sau này + gt vs người nc ngoài, chưa học ở đâu</t>
  </si>
  <si>
    <t>19/1 lh
 NV văn phòng tại 1 công ty sx thiết bị y tế, muốn TA GT linh hoạt trong 4th để ra tết chuyển sang cv dùng nhiều TA hơn, dành được 2h học/ngày, chưa học ở đâu</t>
  </si>
  <si>
    <t>17/1 lh
 cuối A1, GV TA cấp 2 tại 1 xã nhỏ ở Gia Lai, ngữ pháp kém do ko có mt luyện tập 18 năm, tự ti khi xây dựng 1 club để cải thiện TA cho hs nhưng mình còn nói ko tốt nên đầu tư khóa học, chưa học ở đâu</t>
  </si>
  <si>
    <t>Lê Hoàng Minh Thuận</t>
  </si>
  <si>
    <t>25/1 lh
 đầu A2, 97, bs nội trú, 1 năm nữa ra trường, sắp phải thuyết trình ở trường nên muốn học TA GT linh hoạt từ giờ đến tháng 6 7 + pv cv sau này nch vs bs nước ngoài, chưa học ở đâu, TOEIC 890 2 kĩ năng</t>
  </si>
  <si>
    <t>Hachi</t>
  </si>
  <si>
    <t>17/1 lh
 đầu A1, bs Nhi ở Nghệ An, muốn 1 năm sau đạt TA GT linh hoạt để chuyển sang bv quốc tế + dạy con, chưa học ở đâu, ngày học dc 30p
 CÓ HỎI VỀ HỌC NTN SAU 6B</t>
  </si>
  <si>
    <t>I’m Hong Hai</t>
  </si>
  <si>
    <t>25/1 lh
 giữa A1, sale bán chung cư, cv chủ yếu nch vs người Việt, muốn học TA GT linh hoạt để nch vs con gái + tự tin hơn khi gặp khách nước ngoài, hồi SV có đi học 1 tháng về phát âm, học đc 1h/ngày</t>
  </si>
  <si>
    <t>17/1 lh
 98, saler tại công ty phụ gia, cv hiện tại chỉ dùng TA đọc hiểu, muốn học TA GT linh hoạt trong 1-2 năm tới để chuyển sang công ty nước ngoài gt vs khách + chuyên gia, ngày dành được 1h học, chưa học ở đâu</t>
  </si>
  <si>
    <t>Sel</t>
  </si>
  <si>
    <t>17/1 lh
 đầu A1, làm việc ở spa tự mở, mới học TA GT 3th gần đây nhưng bận ko học được nhiều, cv ko dùng TA, muốn học để update bản thân, đặt mục tiêu 1 năm lên linh hoạt, ngày dành dc 15p học, chưa học ở đâu</t>
  </si>
  <si>
    <t>Lee Z</t>
  </si>
  <si>
    <t>2/2 lh 0989692992
 A2, kĩ sư IT, cv ko dùng TA GT, muốn học GT linh hoạt 1 2 năm để update + có cơ hội sau này làm ở công ty quốc tế, chưa học ở đâu</t>
  </si>
  <si>
    <t>6/3 lh
 Khánh - sv năm nhất - Cuối A1
 tutor - dạy toán 9 - 3 months. 
 học tiếng anh vì sẽ có nhiều things.
 việc lương cao, giao tiếp tốt với mng bằng tiếng anh, hy vọng cải thiện bản thân với ngôn ngữ thứ 2
 tin nó là app tốt. có thể học tốt với app này.
 dành chút thowifgian để học tiếng anh.</t>
  </si>
  <si>
    <t>Narin</t>
  </si>
  <si>
    <t>8/1 lh
 thất nghiệp hiện đang ở nhà nhưng bận cv gd, nói bồi nhiều, giữa A1, muốn học TA GT linh hoạt để update bản thân + xin việc ở resort, trc học ở tt nhưng thấy ko hiệu quả + muốn học 1-1 nhưng nghèo 
 tuần này dành 15p/ngày, tuần sau 30p/ngày</t>
  </si>
  <si>
    <t>Thảo Nguyên</t>
  </si>
  <si>
    <t>25/1 lh
 đầu A2, banker tại VCB, làm tín dụng nên thỉnh thoảng mới có khách nước ngoài, đọc hiểu TA ít, đặt mục tiêu 6th gt linh hoạt + thi chứng chỉ B1 để nộp cho cơ quan (trước thi TOEIC nhưng đã hết hạn), mục tiêu chủ yếu pv đời sống: đi du lịch.., chưa học ở đâu, tối rảnh, GIÀU ĐI LÀM BẰNG OTO
 có hỏi về lộ trình sau khi học xong 6b</t>
  </si>
  <si>
    <t>Rosie</t>
  </si>
  <si>
    <t>5/2 lh
 đầu A2, nv xuất khẩu, cv chủ yếu dùng TA đọc hiểu, chỉ gt vs sếp Đài Loan nhưng rất ít, muốn giữa năm chuyển việc sang 1 công ty lớn hơn dùng TA nhiều hơn, trc hồi năm 2 có đi học 2 khóa TA GT và thấy hiệu quả, giờ làm 2 cv + học 2 thứ tiếng, chỉ học dc sau 10h30 tối</t>
  </si>
  <si>
    <t>Ragna</t>
  </si>
  <si>
    <t>5/2 lh
 đầu A2, kĩ sư cơ khí, cv ko dùng nhiều TA GT, muốn học TA GT để mấy tháng nữa đi học ĐH ở Phần Lan, đã pass IELTS 6.0, chưa học ở đâu</t>
  </si>
  <si>
    <t>Bon</t>
  </si>
  <si>
    <t>2/2 lh
 giữa A2, giám đốc 1 công ty xuất khẩu gạo, trc làm cho công ty đa quốc gia xong về tự mở công ty, muốn học TA GT linh hoạt để gt vs khách tự nhiên về đời sống, trc học 1 tt năm 2000 nhưng học phí đắt nên học 1 khóa, sau đó tự mượn tài liệu tự học, bận t3 t5 đi đánh tennis</t>
  </si>
  <si>
    <t>5/2 lh
 99, kĩ sư phần mềm công ty tài chính, giữa A1, hình thành câu ngắn, cv chủ yếu dùng đọc hiểu, ko gt, muốn học TA GT linh hoạt trong 4 5th để năm nay chuyển việc, chưa học ở đâu</t>
  </si>
  <si>
    <t>Quỳnh Trang</t>
  </si>
  <si>
    <t>5/2 lh
 đầu A2 accent tốt, SV năm 4, đang làm sale parttime, muốn tự học nửa tháng rồi nhận ht</t>
  </si>
  <si>
    <t>2/2 lh
 đầu A2, SV năm 3 ngành dệt may DHBKHN, đã pass TOEIC đầu ra, muốn học TA GT linh hoạt 1 năm để pv cv sau này, chưa học ở đâu</t>
  </si>
  <si>
    <t>Trần Hồng</t>
  </si>
  <si>
    <t>5/2 lh 0913220938
 HS lớp 4, Vũ, nghe nói tốt, con học ở Vin school, trên lớp học 2 tiết TA/ngày, chưa học ở tt bên ngoài</t>
  </si>
  <si>
    <t>22/12 lh</t>
  </si>
  <si>
    <t>3/1 lh
 NV văn phòng ngành luật, cv ko yc TA, muốn học để update bản thân + sau này maybe đi tìm việc khác, 7 8 năm trc đã thi IELTS 5.5 nhưng bỏ lâu ko dùng, lúc đó học 1 tt luyện thi mấy tháng, từ đó trở đi tự học, chưa có mục tiêu cụ thể nên lười, thích thì mở ra học, có thể học 1h/ngày</t>
  </si>
  <si>
    <t>Trang Tran</t>
  </si>
  <si>
    <t>25/1 lh
 đầu A2, marketer tại 1 công ty thiết bị điện gia dụng, cv chỉ dùng TA đọc hiểu, muốn học TA GT linh hoạt để chuyển việc + tự tin khi gt đặc biệt với con gái, chưa học ở đâu, hồi SV có thi IELTS 6. nhưng lâu ko dùng nên quên</t>
  </si>
  <si>
    <t>Trun</t>
  </si>
  <si>
    <t>17/1 lh 0345319314
 đầu A1, kĩ sư tại 1 công ty xây dựng nhưng làm văn phòng, muốn học TA GT linh hoạt để tự tin tham gia các cuộc họp,mục tiêu 1 2 năm, hiện đang học 1 khóa 6 người có GV nước ngoài tuần 2b nhưng ko mất phí</t>
  </si>
  <si>
    <t>5/2 lh 0931119395
 đầu A1, hỏi hiểu nhưng ko trl được bằng TA, kế toán + nuôi trồng tôm, khu vực gần nhà ko có tt TA/ công ty lớn nên muốn đi học phải đi xa, muốn học TA GT linh hoạt trong 6th để tìm 1 cv văn phòng gần nhà, trc học 1 tt 3th nhưng thấy ko hiệu quả do ko phù hợp trình độ (ko dạy phát âm cơ bản)</t>
  </si>
  <si>
    <t>20/2 lh
 A2 nhưng nói bị ngắt bồi nhiều, lv cho 1 công ty sản xuất garment, dùng tiếng TQ thành thạo, muốn học thêm TA để sd linh hoạt trong cv và đời sống tự tin hơn, đang học 1 khóa 1-1, còn 18h là kết thúc khóa</t>
  </si>
  <si>
    <t>19/2 lh
 cuối A1 bồi rất nặng nhưng nói nhanh, kiểm hàng + xuất hàng + xử lí complain từ Mỹ, cv dùng TA đọc hiểu mail là chính, muốn tự tin hơn khi gt vs các sếp người Mỹ + tìm cv trong tl, đặt mt nhiều lần xong ko có động lực, trc học 6th khóa 1:2 nhưng học xong ko luyện lại quên</t>
  </si>
  <si>
    <t>Nguyen An</t>
  </si>
  <si>
    <t>2/1 lh
 Thiên Ân, đầu A1, 28t nhưng học lại DH mở hệ từ xa, ngày thường bán quần áo ở shop thỉnh thoảng có Tây + đi học sắp tới có môn TA + học để 4th nữa thi PTE sang nước ngoài vs chồng, mới học lại dc 3th, chưa học ở đâu</t>
  </si>
  <si>
    <t>Van Thi Anh Hong</t>
  </si>
  <si>
    <t>19/2 lh
 Chuyên viên gd đặc biệt cho các bé tự kỉ, đọc tài liệu TA + gt vs sếp và 1 bé nc ngoài bằng TA, muốn TA GT linh hoạt, chưa học ở đâu</t>
  </si>
  <si>
    <t>6/3 lh
 Chị Diễm - designer - Giữa A2
 Không dùng TA trong cv. học vì thích và update bản thân
 muốn TA GT linh hoạt trong 6th</t>
  </si>
  <si>
    <t>QuangTrung</t>
  </si>
  <si>
    <t>28/2 lh
 A0.5, kĩ sư xây dựng, mới quay lại học TA do giữa năm chuyển việc (công ty cũ hết việc), muốn gt linh hoạt để tìm dc cv tốt, chưa học ở đâu</t>
  </si>
  <si>
    <t>mrht</t>
  </si>
  <si>
    <t>20/2 lh
 cảnh sát ở Dak Lak, muốn học TA GT cơ bản để update bản thân, mỗi ngày học được 10p, chỉ ôn được sau 21h</t>
  </si>
  <si>
    <t>Sundy</t>
  </si>
  <si>
    <t>5/2 lh
 đầu A2, leader business tại 1 công ty giày dép TQ, cv chủ yếu rep mail TA, gt tiếng Trung là chủ yếu, thỉnh thoảng dùng TA GT vs khách nhưng có phiên dịch, muốn học TA GT linh hoạt trong 3th để tự tin nch vs khách + dạy con gái, chưa học ở đâu</t>
  </si>
  <si>
    <t>2/2 lh
 đầu A2, Kĩ sư QC phòng lab, cv hiện tại dùng đọc hiểu chuyên ngành ko gt, muốn học TA GT linh hoạt để pv cv khi gt vs người nc ngoài, học ở nhiều tt nhưng ko có động lực nên thấy ko hq</t>
  </si>
  <si>
    <t>5/2 lh
 giữa A1, manager phụ trách lên đơn order tại 1 công ty bán lẻ đồ ăn khô, chủ yếu gt vs khách Việt, 10% là khách nước ngoài nhưng cần gt trực tiếp nên muốn học TA GT linh hoạt để tự tin lv ko cần phiên dịch, chưa học ở đâu</t>
  </si>
  <si>
    <t>Nguyen Thuy Ha</t>
  </si>
  <si>
    <t>20/2 lh
 Giám đốc tài chính tại 1 công ty ở BN, nhà ở time city, muốn học TA GT linh hoạt để pv cv + giúp con trai làm hồ sơ du học và thi SAT IELTS, du học sinh Pháp và có 1 ks cho khách nước ngoài, chưa học ở đâu</t>
  </si>
  <si>
    <t>5/2 lh
 2k, A0.5, pha chế ở 1 quán cf + quay tiktok về health, cv hiện tại ko dùng TA, muốn học để update bản thân + pv cv sau này, chưa đặt mt cụ thể, chưa học ở đâu</t>
  </si>
  <si>
    <t>Nguyễn Thị Ngân Hà</t>
  </si>
  <si>
    <t>4/3 lh
 đầu A2, marketer tại 1 công ty giáo dục IT của HQ, muốn học TA GT linh hoạt để sd cả tiếng HQ + Anh trong cv, chưa học ở đâu, đang học thêm tiếng TQ 2b/tuần</t>
  </si>
  <si>
    <t>Tran Nguyet</t>
  </si>
  <si>
    <t>Đủ Vũ</t>
  </si>
  <si>
    <t>4/3 lh
 đầu A2, dược sĩ bán thuốc tại nhà + dạy thêm TA cấp 1 2, đang học văn bằng 2 để đi dạy ở trường tư c3, muốn học TA GT linh hoạt để update bản thân, chưa học ở đâu</t>
  </si>
  <si>
    <t>5/2 lh
 LỚP 6, nghe nói tốt</t>
  </si>
  <si>
    <t>KEN</t>
  </si>
  <si>
    <t>5/2 lh
 giữa A1, manager về nghiên cứu thị trường, muốn học TA GT linh hoạt để gt vs sếp mà ko cần phiên dịch + thăng tiến, đk học khóa 12 tháng nhưng mới học dc 1 tháng</t>
  </si>
  <si>
    <t>Nguyễn Hằng Nga</t>
  </si>
  <si>
    <t>19/2 lh
 đầu A1, sale admin ở 1 công ty du lịch, cv ko dùng TA, muốn học TA GT linh hoạt để update bản thân + đi du lịch, chưa học ở đâu, dành được 1h học/ngày</t>
  </si>
  <si>
    <t>17/1 lh
 đầu A2, SV năm 3 DH Mở HN, chuyên ngành TA nhưng gt ko tốt bị bồi nhiều + phát âm quên ending sounds, quê Phúc Thọ, đang đi làm thêm nhưng lương thấp nên muốn sau này trở thành cô giáo dạy TA lương cao, mong muốn trc khi ra trường có bằng 6.5 IELTS đạt đầu ra</t>
  </si>
  <si>
    <t>18/1 lh SV năm 1
 SV năm nhất FPT, đầu A1, chuyên ngành MKT, muốn học TA GT linh hoạt trong 6th để pv việc học và cv sau này, chưa học ở đâu, bận (đang học thêm pts, kĩ năng pv việc học) + lười nên học 15p/ngày</t>
  </si>
  <si>
    <t>thuý</t>
  </si>
  <si>
    <t>20/2 lh
 thư kí tại 1 tòa án, cv ko dùng TA, muốn học TA GT linh hoạt và thi TOEIC + dạy con + tìm 1 công việc thêm bán hàng onl trên mạng dùng TA, vừa dk 1 khóa Native X</t>
  </si>
  <si>
    <t>Branson</t>
  </si>
  <si>
    <t>6/3 lh ĐẦU A2, RỐI KHI MỞ RỘNG Ý
 Long - công ty nông nghiệp - Thái Bình - 13yrs làm việc
 Không dùng TA GT trong công việc. Đối tác từ TQ, India 
 job: chỉ nhắn tin hoặc email cho đồi tác, du lịch nước ngoài + tìm cv mới + học thêm kiến thức mới
 Mục tiêu: giao tiếp trôi chảy, cơ bản - chưa có thời gian cụ thể. 6 tháng
 Đã học ở 1 số trung tâm. 
 Không dành nhiều thời gian, vì dùng thời gian duolingo 1 ít 1 ngày,</t>
  </si>
  <si>
    <t>6/3 lh (đki áp cho e trai)
 Long Nhật - 11t - HN - đầu A1
 Học app để tự tin giao tiếp hơn, vì bạn ngại nói chuuyeenj với người.</t>
  </si>
  <si>
    <t>5/2 lh
 cuối A1 đầu A2, nv mua hàng công ty nước ngoài về thủy tinh, sd đọc hiểu + gt vs sếp khi họp nhưng ko tự tin + sau này tìm cv sd TA + thi chứng chỉ, chưa học ở đâu</t>
  </si>
  <si>
    <t>Anh Thư</t>
  </si>
  <si>
    <t>5/2 lh
 đầu A2, assistant tại 1 công ty cơ điện ảnh, muốn chuyển việc trong 2-3th nữa nên muốn học TA GT linh hoạt, chưa học ở đâu, ngày học dc 10-20p</t>
  </si>
  <si>
    <t>6/3 lh 01223422760
 Giang - 27t - HCMC - Giữa A2
 CSKH, không dùng TA
 TA khá tốt, lưu loát, phản xạ nhanh, câu nói tự nhiên.
 GT vs nnn, đi du lịch.</t>
  </si>
  <si>
    <t>2/2 lh
 đầu A2 nói được nhiều nhưng hơi bồi + quên âm đuôi, IT làm việc cho 1 công ty bên Mỹ nhưng cv chủ yếu dùng gt TV, chỉ đọc hiểu tài liệu bằng TA, muốn học TA GT linh hoạt để 3th tới chuyển việc, năm ngoái có đi học thêm 1 khóa onl 5th thấy hiệu quả</t>
  </si>
  <si>
    <t>Dommie</t>
  </si>
  <si>
    <t>14/12 lh
 A2, nghe nói tốt, manager kinh doanh, học tiếng Pháp nhưng h làm cho công ty dùng 15% TA GT, muốn học TA GT linh hoạt để 6th nữa IELTS 7.0, thời gian này khá bận</t>
  </si>
  <si>
    <t>HongHanh</t>
  </si>
  <si>
    <t>19/2 lh
 đầu A2, manager ở BIDV, cv ko dùng TA, muốn học TA GT linh hoạt 1 năm để update bản thân + pv cv sau này, trc học ở 1 tt nhưng cv bận nên bỏ ngang, mua nhiều app nhưng chưa biết cách học hiệu quả
 có hỏi về học ntn sau 6b, ôn dc từ 5-6h</t>
  </si>
  <si>
    <t>20/2 lh
 22t, mở quán trà sữa tự kinh doanh, thuê người làm nên chỉ quản lí, cv ko dùng TA, muốn học TA GT cơ bản để nch vs bạn nước ngoài + có cv sau này dùng TA, trc học ở tt nhưng thấy ko hq do lớp đông và tg học ko phù hợp + học 1-1 nhưng thấy ko hq do thầy ko dạy kĩ và học phí cao</t>
  </si>
  <si>
    <t>5/2 lh
 SV năm 2 ngành kinh doanh quốc tế HUTECH, đang học 1 khóa 1 năm ở tt khác, lười nên học 10p-20p mỗi ngày</t>
  </si>
  <si>
    <t>20/2 lh
 giữa A1, quản lí tài chính của 1 công ty thức ăn, cv chỉ dùng đọc hiểu nhắn giá cả khi gt vs khách nước ngoài, muốn học TA GT linh hoạt để pv việc đi khám bệnh ở Sing, chưa đặt mt cụ thể, 1 năm trc học 1 khóa ielts 6th onl 1-1 nhưng bận nên ko thấy hq</t>
  </si>
  <si>
    <t>Toan</t>
  </si>
  <si>
    <t>14/12 lh
 kĩ sư lv cho công ty thức ăn chăn nuôi, giữa cuối A1, muốn học TA GT vì mỗi tuần có 1 cuộc họp vs người nước ngoài nhưng ko hiểu họ nói gì, trc học Topica 5th nhưng thấy ko hiệu quả</t>
  </si>
  <si>
    <t>Henry</t>
  </si>
  <si>
    <t>19/2 lh
 quản lí kho của 1 công ty thuốc thú y, cv ko dùng TA, muốn học để update bản thân, chưa học ở đâu</t>
  </si>
  <si>
    <t>4/3 lh
 đầu A2, 42t, banker tại MB, muốn học TA GT linh hoạt để làm pt sản phẩm và dự án vs khách nước ngoài, đang học 1-1 2b/tuần vs gv Philippin</t>
  </si>
  <si>
    <t>6/2 lh
 giữa A2, NV bán hàng logistics, đọc hiểu viết mail mỗi ngày, thỉnh thoảng dùng TA GT vs khách, muốn học TA GT linh hoạt trong 3 tháng tới để pv cv, trước học NNA TA thương mại nhưng lâu ko dùng nên thui chột, chưa học ở đâu</t>
  </si>
  <si>
    <t>19/2 lh
 đầu A1, fix mạng, mở công ty riêng làm freelancer, cv chủ yếu đọc tài liệu TA, ko gt, muốn 6th tới TA GT linh hoạt để tìm khách nước ngoài pt cv, học nhiều tt nhưng bận nản nên bỏ ngang</t>
  </si>
  <si>
    <t>5/2 lh
 đầu A1, ca trưởng phục vụ của 1 nhà hàng ở Cam Ranh Khánh Hòa, muốn học TA GT để gt vs khách khi có problem, chưa đặt mt cụ thể, trc học 2 khóa (6th) ở tt nhưng bận lười nên ko hq</t>
  </si>
  <si>
    <t>2/2 lh
 lớp 5, bé học tốt, nghe nói phản xạ nhanh, học trường song ngữ, ko đi học thêm</t>
  </si>
  <si>
    <t>Fackie</t>
  </si>
  <si>
    <t>28/2 lh
 A0.5, ko đi học DH, đang làm thêm phục vụ, bắt đầu học tiếng Hàn để 2-3 năm nữa đi HQ, muốn học thêm TA Cơ bản để dùng khi cần, chưa học ở đâu</t>
  </si>
  <si>
    <t>Minny</t>
  </si>
  <si>
    <t>6/3 lh
 Chị Linh - 30t - làm assistant manager tại Real Estate Company - Trình độ B1
 từng làm ở công ty Sing 4 năm, 2 năm nay chuyển công ty không dùng tiếng anh nhiều
 Mục tiêu: Muốn học để mở rộng ý và trao đổi câu nói dài hơn.
 Thời gian học của chị khá linh hoạt, rảnh là có thể học, không cố định thời gian.
 Trước đây có học app easy english, nhưng không học mở rộng câu, và không có động lực nên bỏ (từ năm 2020)
 Thấy the coach mở rộng thêm về ý, đúng với mục tiêu chị mong muốn</t>
  </si>
  <si>
    <t>Đặng Công</t>
  </si>
  <si>
    <t>1/3 lh
 đầu A1, bs phẫu thuật tại Bệnh viện Hải Dương, muốn học TA GT càng giỏi càng tốt để update bản thân, chưa đặt mt cụ thể, chưa học ở đâu, bận nên dành được 20-30p/ngày</t>
  </si>
  <si>
    <t>28/2 lh
 đầu A2, 24t, bs tại bv Phổi TW, cv đọc tài liệu và thỉnh thoảng tham gia hội thảo nch vs bs nc ngoài, muốn học TA GT linh hoạt và lên C1 trong 3 năm nữa để có cơ hội thăng tiến, chưa học ở đâu, đi trực tối t2 t5</t>
  </si>
  <si>
    <t>HyHy</t>
  </si>
  <si>
    <t>20/2 lh
 cuối A1 bổi nặng, HR manager cho 1 công ty sữa, cv dùng 10% TA GT vs khách thôi, muốn học GT linh hoạt để sau này pv cv tốt hơn + tìm việc trong tl, trc học 1 năm vs thầy Anh và thấy tiến bộ nhưng dịch nên nghỉ, dành được 15-30p/ngày</t>
  </si>
  <si>
    <t>1/3 lh
 giữa A1, kế toán nam tại tập đoàn petrol, cv hiện tại ko dùng TA, muốn học TA để đi du lịch + dạy con + chuẩn bị cho cv tương lai, chưa học ở đâu, đây là app đầu tiên mua, đặt mục tiêu TA GT linh hoạt trong 6th-1 năm, học dc 1h/ngày</t>
  </si>
  <si>
    <t>19/2 lh
 đầu A1, coder cho 1 công ty BDS, 96, muốn học TA GT linh hoạt trong 1 năm để chuyển việc, ko vội, chưa học ở đâu</t>
  </si>
  <si>
    <t>22/2 lh</t>
  </si>
  <si>
    <t>TienDat</t>
  </si>
  <si>
    <t>1/2 lh
 giữa A1 nói bồi nhiều và hay rối, SV năm nhất DH FPT, nhà ở Quốc Oai, chuyên ngành IT, muốn học TA GT linh hoạt 2-4th nữa và thi TOEIC 800 đầu ra của trường, chưa học ở đâu</t>
  </si>
  <si>
    <t>T</t>
  </si>
  <si>
    <t>8/1 lh
 đầu A1, công nhân tại xưởng giày, cv ko dùng TA, muốn học TA GT linh hoạt để tìm cv khác, hồi SV học tt nhưng bỏ bẵng đến h ko dùng, đặt mt GT Linh hoạt trong 1 năm nhưng chưa có động lực học</t>
  </si>
  <si>
    <t>Mee</t>
  </si>
  <si>
    <t>1/3 lh
 A2, trước học lớp chuyên Anh, đang làm QC tại 1 công ty IT, muốn học TA GT linh hoạt để trong năm nay chuyển việc, chưa học ở đâu, bận chăm con 6 tháng nên học được 15-30p/ngày</t>
  </si>
  <si>
    <t>Quincy</t>
  </si>
  <si>
    <t>5/2 lh
 đầu A2, lv ở công ty logistic, cv chủ yếu đọc hiểu rep mail, nghe hiểu tốt, muốn học TA GT linh hoạt 6h - 1 năm để tự tin nch vs đồng nghiệp nc ngoài và hàng xóm, chưa học ở đâu</t>
  </si>
  <si>
    <t>Đinh Thị Thuý Hằng</t>
  </si>
  <si>
    <t>19/2 lh
 giữa A2, quản lí tại 1 công ty bất động sản - tìm khách hàng tiềm năng, cv dùng đọc hiểu tài liệu và ít gt, muốn học TA GT linh hoạt trong 6th để sang năm chuyển việc, trc thi IELTS + học 1 khóa gt 6th rồi</t>
  </si>
  <si>
    <t>28/2 lh
 18t, cao đẳng sư pham TW, chuyên ngành thiết kế đồ họa, muốn học TA GT linh hoạt trong 2-3 năm để pv cv sau này, chưa học ở đâu</t>
  </si>
  <si>
    <t>Ellen</t>
  </si>
  <si>
    <t>3/1 lh
 A2, diễn đặt hơi vòng vo, software engineer, quê Thanh Hóa lv ở TPHCM, muốn học TA GT linh hoạt pv cv + thi TOEIC 4 kĩ năng, chưa đặt tg cụ thể, từng học nhiều tt nhưng ko thấy hiệu quả do drop vì bận, hiện tại tự học được nửa năm, ngày dành được 30p học</t>
  </si>
  <si>
    <t>28/2 lh
 đầu A2, mở 1 công ty về du học HQ, muốn học TA GT linh hoạt để gt vs các thầy bên HQ bằng TA mà ko cần phiên dịch, đang học cả tiếng HQ, chưa học ở đâu</t>
  </si>
  <si>
    <t>19/2 lh
 CEO của 1 công ty công nghệ, master tiếng Nhật, cv chỉ dùng đọc hiểu tài liệu TA, học TA để 2-3 năm nữa mở rộng thị trường bây h ko cần, dạo này ko học, ko dành đc 30p/ngày</t>
  </si>
  <si>
    <t>Boom</t>
  </si>
  <si>
    <t>6/3 lh PHÁT ÂM + MỞ RỘNG Ý, GIỮA CUỐI A1
 Tiếng anh khá nhát, câu từ chưa tốt, để nói tiếng anh tốt cần thời gian dài
 nghĩ theo hướng của mình
 Đông - samsung thái nguyên - 32t - son and sẽ có son khác
 7yrs
 Không dùng tiếng anh trong công việc. dùng tiếng anh công ty phần lớn hàn quốc, yeu cầu tiếng hàn
 vị trí yêu cầu tiếng hàn, quản lý tiếng hàn. Làm việc có phiên dịch.
 Trước khi tham gia the coach, tham gia lớp học tại cty, thi optis. Làm xong đến lớp học, 2 tiếng. cảm thấy sự hiệu quả, thiên về đào tạo thi optis, khoảng thời gian đấy khiến mình về muộn, không chủ động được quá tải nên không thực sự quá hiệu quả.
 Ngày xưa trước khi học the coach, tham gia chương trình dành cho sinh viên chưa biết gì.
 Dung the coach dễ chịu nhất, thời gian linh động, thời gian, có Ai hỗ trợ nói chuyện hay. lồng tiếng. tạo cho mình thích thú. câu chuyện ngắn trong phần . truyện ngắn cũng sẽ hoc jđược từ vựng. 
 lộ trình chưa học được quá nhiều.
 nhờ 1 chút: đang đi làm, hạn chế nói được khi về nhà. ngoài ra đi làm vẫn dành chút thời gian, đang hàng ngày viết 1 ít tiếng anh, viết bổ sung từ vựng, cấu trúc câu. Viết theo dưới dạng bản thân</t>
  </si>
  <si>
    <t>TuyetDN</t>
  </si>
  <si>
    <t>6/3 lh
 Tuyet - HCMC - Cuối A1
 học TA để có nhiều cơ hội trong CV + Dạy con. Tham gia tổ chức hướng về cộng đồng dạy tiếng anh cho cộng
 tạm thời giao tiếp cơ bản - 6 12 tháng.
 CHƯA HỌC Ở ĐÂU
 BẬN, HỌC ĐƯỢC 10 -15p thôi</t>
  </si>
  <si>
    <t>23/2 lh
 giữa A1, bs tại bv 108, đọc hiểu tài liệu TA + gt vs bs nước ngoài, muốn học TA GT linh hoạt và thi IELTS 6.0 để sang năm thi do bv yêu cầu + tháng 4 đi sang Hàn tập huấn, học ở 1 vài tt rồi nhưng lười nên ko hq</t>
  </si>
  <si>
    <t>My name is Chi</t>
  </si>
  <si>
    <t>14/12 lh
 dược sĩ ở bv, cv ko dùng TA, học để update bản thân, trc học 1 tt 4th nhưng ko hq</t>
  </si>
  <si>
    <t>Wind</t>
  </si>
  <si>
    <t>20/2 lh
 đầu A2, SV năm 3 ngành Marketing, đang đi thực tập MKT tại 1 công ty garment, muốn học TA GT linh hoạt để pv cv sau này, đã thi IELTS 6.0 năm 2022, chưa học ở đâu</t>
  </si>
  <si>
    <t>1/3 lh
 đầu A2, bác sĩ khoa huyết học, muốn học TA GT linh hoạt để gt vs bệnh nhân nước ngoài, tham gia hội thảo + gt vs con cái, chưa học ở đâu, chưa đặt mt cụ thể (1-2 năm)</t>
  </si>
  <si>
    <t>Thuy Dung</t>
  </si>
  <si>
    <t>4/3 lh
 A2, sale căn hộ cho khách tây, muốn học TA GT linh hoạt để pv cv, học nhiều khóa 1-1 rồi, mới dk Bitu</t>
  </si>
  <si>
    <t>20/2 lh
 SV Năm 4 DH Thăng Long, chuyên ngành Du lịch, muốn học TA GT ASAP để 3th nữa ra trường đi làm, mới thi TOEIC 810, chưa học GT ở đâu, rảnh nên dành được 1-2h học/ngày</t>
  </si>
  <si>
    <t>4/3 lh
 A2, 24t, giám sát của công ty sự kiện, thỉnh thoảng dùng TA GT vs đối tác nước ngoài, muốn học TA GT linh hoạt để sang năm chuyển việc, chưa học ở đâu, học được 2h/ngày</t>
  </si>
  <si>
    <t>4/3 lh
 đầu A2, tự mở 1 quán bia ở Đà Nẵng, đi oto đi làm cách 7km, muốn học TA GT linh hoạt để dạy con + đi Mỹ định cư cuối năm nay + thích học TA, chưa học ở đâu</t>
  </si>
  <si>
    <t>2/1 lh
 SV năm 2 ngành Business, giữa A1, muốn học TA GT nâng cao lên 6. IELTS trong 1 năm tới vì đầu ra yêu cầu + pv cv sau này, dành được 30p-1h học, trc học 1 tt nhưng lớp đông nên 4th nghỉ</t>
  </si>
  <si>
    <t>Ella</t>
  </si>
  <si>
    <t>12/3 lh
 đầu A2, kế toán tại 1 công ty sx may mặc Hong Kong, sd đọc hiểu tài liệu TA + gt TA ít vs sếp và họp hành, muốn gt linh hoạt để tự tin hơn trong cv, chưa học ở đâu, cv bận nên sau 20h học dc</t>
  </si>
  <si>
    <t>La</t>
  </si>
  <si>
    <t>12/1 lh
 98, cuối A1 bí từ/ bí ngữ pháp và phát âm chưa tốt, Kĩ sư cơ khí, hiện đang làm cho 1 công ty Nhật nhưng ko dùng TA GT, ra tết chuyển ngành sang làm IT để có cv lương cao hơn + muốn TA GT linh hoạt trong 4 THÁNG để lv vs người nc ngoài, trc học ở 1 tt nhưng thấy ko hiệu quả do ko biết nhiều từ vựng, ngày dành được 2h học trên app vì thích học TA</t>
  </si>
  <si>
    <t>Juan</t>
  </si>
  <si>
    <t>1/3 lh
 đầu A2, kĩ sư xây dựng đang lv parttime, cv ko dùng TA GT, muốn GT linh hoạt ASAP để phỏng vấn chuyển việc, trc luyện thi TOEIC của khóa học ở trường chứ chưa học ở đâu khác</t>
  </si>
  <si>
    <t>Em pé</t>
  </si>
  <si>
    <t>9/3 lh
 giữa A1, 2K1, đang làm seller tại 1 hệ thống bán giày dép, thỉnh thoảng có nnn nhưng ko tự tin nch, muốn học TA GT linh hoạt để đi tìm việc dùng TA, dành được 1h học, chưa học ở đâu</t>
  </si>
  <si>
    <t>6/3 lh
 cuối A1 đầu A2, giàu, nội trợ fulltime, muốn học TA GT linh hoạt để nch vs con + đi du lịch, học cả tiếng TQ, ngày dành 1h nch vs gv nước ngoài ở TOPICA, học nhiều khóa rồi nhưng hay bỏ ngang</t>
  </si>
  <si>
    <t>Kieudiem</t>
  </si>
  <si>
    <t>1/3 lh
 46t, đầu A2 nói chậm, sale máy xay gạo, cv chủ yếu dùng đọc hiểu mail + thỉnh thoảng tham gia hội thảo hay đi công tác nhưng có phiên dịch, muốn học TA GT linh hoạt để tự tin sd và có cơ hội cv lương cao trong TL, trc học 1 khóa ở TA Không gian nhưng học nhanh quá nên ko luyện tập và ghi nhớ kịp</t>
  </si>
  <si>
    <t>19/12 lh
 sale person ở 1 công ty kinh doanh, A2, nghe nói khá tốt nhưng nói như hết hơi và mệt, muốn học TA GT để update bản thân và tự tin hơn khi gt vs khách nc ngoài dù chủ yếu dùng đọc hiểu, trc học 1 khóa ở tt 1 năm nhưng lâu ko dùng nên quên, lười và ko có động lực học dù 1 ngày dành dc 1h học</t>
  </si>
  <si>
    <t>Son</t>
  </si>
  <si>
    <t>4/3 lh
 cuối A1 đầu A2 bồi nhiều, làm designer thiết kế đồ gốm sứ thờ cúng ở xưởng tại nhà, muốn học TA GT linh hoạt để update bản thân + du lịch + dạy con + tìm kiếm khách hàng nước ngoài trong tương lai, trc học 1 trung tâm 3-4th nhưng thấy dễ và ko có mt luyện tập
 CÓ OTO, NHÀ HỒ TÂY, XƯỞNG BÁT TRÀNG huhu</t>
  </si>
  <si>
    <t>6/3 lh
 cuối A1, bồi nhiều + phát âm kém, kĩ sư chăm sóc khách hàng lq đến kĩ thuật, sd đọc hiểu + gt vs đồng nghiệp nnn hàng ngày, muốn học TA GT linh hoạt để pv cv hiện tại + tìm việc trong tl + cuối năm 2025 định cư Canada, vừa học 1 khóa luyện IELTS nhưng bận quá nên ko thấy hq</t>
  </si>
  <si>
    <t>11/12 lh
 đầu A2, diễn đạt ý lòng vòng và vấp, kế toán nam, cv ko dùng TA, muốn học TA để thi IELTS 6.5 và có cơ hội chuyển việc trong tl, chưa học ở đâu</t>
  </si>
  <si>
    <t>9/3 lh
 99, đang làm nv văn phòng tại 1 công ty TQ, ko dùng TA, dùng tiếng TQ trôi chảy, muốn học thêm TA GT linh hoạt trong 9th để phát triển thêm cv, trc tết học 1 khóa tt nhưng bỏ ngang vì ko tiến bộ, lười nên học 15p/ngày</t>
  </si>
  <si>
    <t>Bùi Diệu Linh</t>
  </si>
  <si>
    <t>6/3 lh
 A0.5, kế toán tại 1 công ty công nghệ, cv gần đây có lq đến nhập khẩu hàng nên mới dùng TA đọc hiểu mail, muốn chuyển việc trong mấy tháng nữa nên bắt đầu học lại TA, chưa học ở đâu</t>
  </si>
  <si>
    <t>Rosa</t>
  </si>
  <si>
    <t>19/2 lh 0339363739
 cuối A1 đầu A2, bán mỹ phẩm onl, muốn học TA GT linh hoạt để ko quên kiến thức (trc thi ielts 5.5) + đi du lịch, gt vs bạn bè, update bản thân, chưa đặt mt, nên lười, chưa học ở đâu</t>
  </si>
  <si>
    <t>thanh</t>
  </si>
  <si>
    <t>6/3 lh
 Thành, 26t, đang học năm nhất cao đẳng FPT, muốn học TA GT linh hoạt 6th-1 năm để pv đời sống (nghe nhạc, xem phim ko cần sub, chơi game vs nnn..) + maybe pv cv sau này, chưa học ở đâu</t>
  </si>
  <si>
    <t>9/3 lh
 đầu A2, cảnh sát tại Bắc Kạn, gần Hồ Ba Bể, cv chủ yếu ko dùng TA, muốn học để update bản thân/ hướng dẫn du khách nếu có cơ hội + pv cv sau này, chưa học ở đâu</t>
  </si>
  <si>
    <t>Lê anh</t>
  </si>
  <si>
    <t>11/3 lh
 giữa A1, sale ở SeABank, cv ko dùng TA, muốn học TA GT linh hoạt vì thích TA + khi tự tin với TA sẽ chuyển việc, chưa học ở đâu, chưa đặt mt cụ thể</t>
  </si>
  <si>
    <t>20/2 lh
 nội trợ, trc đây là kế toán cũng chỉ dùng TA đọc hiểu, muốn học TA GT linh hoạt để 3-4th nữa thi IELTS 5.0 con sắp sang New Zealand + sang Mỹ định cư, chưa học ở đâu</t>
  </si>
  <si>
    <t>6/3 lh 0352050402
 A2, 96, có con gái nhỏ, muốn học TA GT để chuyển việc vì xa nhà (150km), đặt mt 4-5th nữa GT linh hoạt để lv cho công ty nước ngoài, chưa học ở đâu, đang chăm con 4th + học thạc sĩ nên bận</t>
  </si>
  <si>
    <t>Phạm Hương Quỳnh</t>
  </si>
  <si>
    <t>9/3 lh
 đầu A2, Bác sĩ, học tiếng Pháp, đang ở nhà học thạc sĩ, muốn học TA GT linh hoạt để pv cv (tham gia hội thảo, nch vs bệnh nhân nc ngoài, đọc sách TA), chưa học ở đâu</t>
  </si>
  <si>
    <t>19/2 lh
 giữa A1, GV dạy vẽ của 1 trung tâm cho kids, muốn trong 1 năm GT linh hoạt để nch vs các bé người nc ngoài + pv cv sau này gt vs hv người lớn, đang ôn thi TOEIC để cuối tháng 3 thi nên học app 5-10p/ngày</t>
  </si>
  <si>
    <t>9/3 lh
 giữa A1, bồi nhiều, officer tại 1 công ty sx đồ chơi của TQ, chủ yếu viết mail, muốn học TA GT linh hoạt để tự tin gt vs khách nếu có cơ hội + pv cv tương lai, chưa học ở đâu</t>
  </si>
  <si>
    <t>Nguyen Vu</t>
  </si>
  <si>
    <t>6/3 lh
 đầu A1, kĩ sư nhiệt, cv dùng đọc hiểu tài liệu, ko dùng dc TA GT do chưa tự tin, muốn thi IELTS 5.5 trong năm nay, đang học IELTS 1 năm rồi nhưng kém nên bảo lưu + còn 2 khóa nữa, dở dở ương ương + nói lắp</t>
  </si>
  <si>
    <t>Phạm Thị Huế</t>
  </si>
  <si>
    <t>20/2 lh
 giữa A1, kĩ sư xây dựng, cv ko dùng TA, muốn học vì thích TA, đặt mt linh hoạt 6th-1 năm, trc học Topica 3th nhưng tiến bộ chậm do lười, bận nên sau 21h mới học dc</t>
  </si>
  <si>
    <t>6/3 lh
 96, A0 học lại từ đầu, tốt nghiệp lớp 12 xong ở nhà làm nội trợ trông con, chưa đi làm bao h, muốn học TA GT nâng cao để thi IELTS 5.5-6. định cư Canada, chưa học ở đâu</t>
  </si>
  <si>
    <t>4/3 lh
 sv năm 2, học IT của HUTECH, đăng kí 5 khóa của tt luyện thi IELTS, đã học được 3/5 khóa</t>
  </si>
  <si>
    <t>Hongy</t>
  </si>
  <si>
    <t>4/3 lh
 đầu A2, nói chậm ề à, SV năm 2 đh Văn Lang chuyên ngành Tài chính, muốn học TA để ra trường + pv cv, đang học 1 khóa ở tt được 3/9 tháng nhưng thấy ko hq như mong đợi</t>
  </si>
  <si>
    <t>11/3 lh
 giữa A1, kĩ thuật viên tại Cảng SG, cv hiện tại dùng 40% TA GT, muốn học TA GT linh hoạt để pv cv gt tự tin hơn + đi du lịch, lười chưa đặt mt nên ngày rảnh cũng chỉ học 10p, chưa học ở đâu</t>
  </si>
  <si>
    <t>9/3 lh
 giữa A2, kế toán tại 1 công ty Trung Quốc sản xuất máy xây dựng, cv hiện tại sd 100% TA đọc hiểu, muốn học TA GT linh hoạt để tự tin gt vs đồng nghiệp và pv cv với tỉ lệ GT nhiều hơn có nhiều cơ hội hơn, chưa học ở đâu</t>
  </si>
  <si>
    <t>Son Tieu</t>
  </si>
  <si>
    <t>9/3 lh
 đầu A2, kĩ sư phần mềm tại 1 công ty quốc tế, muốn học TA GT linh hoạt để gt vs đồng nghiệp nnn khi tham gia meeting, chưa học ở đâu</t>
  </si>
  <si>
    <t>9/3 lh
 hẹn mãi ko được lịch, toàn sau 10h mới rep</t>
  </si>
  <si>
    <t>14/3 lh
 đầu A2, team lên kế hoạch bán sản phẩm, công ty sell phông bạt, cv 100% TA, muốn học TA GT linh hoạt để tự tin gt vs khách + tham gia triển lãm, chưa học ở đâu</t>
  </si>
  <si>
    <t>Friend</t>
  </si>
  <si>
    <t>9/3 lh
 giữa A2, GV dạy IT, hiện tại đang dùng tài liệu TA nhưng dạy bằng TV, muốn TA GT linh hoạt để dạy 100% TA, chưa học ở đâu, tự học nghe TA rất nhiều, dành được 30p học app/ngày</t>
  </si>
  <si>
    <t>19/2 lh
 HR, khó tính, học để pv cv dù dùng ít GT, chưa học ở đâu</t>
  </si>
  <si>
    <t>9/3 lh
 52t nhưng bắt gọi là chị huhu, mới nghỉ việc đang làm nội trợ fulltime, trc làm kế toán ko dùng TA GT, muốn học TA GT linh hoạt để tìm việc mới khi có cơ hội + đi du lịch, chưa học ở đâu, lười nên dành 15p học/ngày
 ko thích mở cam</t>
  </si>
  <si>
    <t>Oanh</t>
  </si>
  <si>
    <t>9/3 lh
 cuối A1 đầu A2, 98, làm việc ở 1 công ty Logistics của Pháp, nói tiếng Pháp trôi chảy, muốn học TA GT linh hoạt để sd trong cv, chưa học ở đâu, dành 1h học tiếng Trung + 3h học TA/ngày
 ĐI LÀM BẰNG OTO</t>
  </si>
  <si>
    <t>11/3 lh
 đầu A2, sư thầy đang học đại học Phật giáo TPHCM, thầy học Anh Văn Phật Giáo nên có môn thuyết trình TA, 3 năm nữa muốn sang Silanka tự túc để học cao hơn về Phật Giáo, chưa học ở đâu, dành được 2h học/ngày</t>
  </si>
  <si>
    <t>9/3 lh
 B2, quản lí chi nhánh của 1 công ty chuyển đổi số, lv vs khách HQ NB, muốn học TA GT linh hoạt, chưa học ở đâu, trc đây dạy IT bằng TA cho NGO thấy tiến bộ nhiều</t>
  </si>
  <si>
    <t>Win</t>
  </si>
  <si>
    <t>9/3 lh</t>
  </si>
  <si>
    <t>Huỳnh Thị Bích Ly</t>
  </si>
  <si>
    <t>9/3 lh 0828882787
 đầu A2, nói tự tin, artist makeup + sale dịch vụ makeup cho khách Úc, ko tự tin nên chat nhưng gọi điện trực tiếp chốt dc dễ hơn nên muốn học TA GT linh hoạt để có lương cao hơn + dạy con 2t, chưa học ở đâu</t>
  </si>
  <si>
    <t>Vanh</t>
  </si>
  <si>
    <t>17/1 lh
 đầu A2, SV năm nhất ngành HR, muốn học TA GT nâng cao để lấy bằng TOEIC 4 Kĩ năng hoặc IELTS ra trường + làm tiếp viên hàng không, chưa học ở đâu</t>
  </si>
  <si>
    <t>Tony</t>
  </si>
  <si>
    <t>8/1 lh
 đầu A2, nói bồi nhiều + phát âm miss hết âm đuôi, kĩ sư phần mềm ở 1 công ty âm nhạc + làm cv parttime gt vs khách nước ngoài + 2 năm nữa sang Mỹ định cư, muốn học TA GT linh hoạt, chưa học ở đâu</t>
  </si>
  <si>
    <t>Nguyễn Hoài</t>
  </si>
  <si>
    <t>20/2 lh</t>
  </si>
  <si>
    <t>Thanh Tùng</t>
  </si>
  <si>
    <t>9/3 lh
 đầu A2, C Tùng 97, bs quê Ninh Bình nhưng ở Vũng Tàu, cv hiện tại dùng đọc hiểu là chính, muốn học TA GT linh hoạt để gt vs bệnh nhân nnn + tham gia hội thảo, chưa học ở đâu, học dc 1-2h/ngày</t>
  </si>
  <si>
    <t>Nguyễn Hải</t>
  </si>
  <si>
    <t>4/3 lh
 đầu A1, học lại từ đầu, designer, cv ko dùng TA, tháng 8 tới chuyển việc nên muốn học TA GT linh hoạt, chưa học ở đâu, rảnh sau 8h tối trở đi</t>
  </si>
  <si>
    <t>Pami</t>
  </si>
  <si>
    <t>14/3 lh
 đầu A1, nghe được nhưng ko trl được, kế toán tự do, cv ko dùng TA, mới học lại TA, muốn học TA GT để nch vs con gái sợ TA + bạn bè nnn, chưa học ở đâu, học dc 1h/ngày</t>
  </si>
  <si>
    <t>Nguyễn Hưng</t>
  </si>
  <si>
    <t>14/3 lh
 đầu A2, R&amp;D tại 1 công ty sx thức ăn cho động vật, cv 100% sd TA, muốn học TA GT linh hoạt để gt tự tin hơn trong cv, học 1 vài khóa ở công ty nên thấy 1 năm trở lại có tiến bộ</t>
  </si>
  <si>
    <t>sandy</t>
  </si>
  <si>
    <t>18/3 lh
 đầu A2 nói bồi và quên âm đuôi, QA của 1 công ty công nghệ, sd 100% TA GT vì khách và đồng nghiệp là nnn, muốn học TA GT linh hoạt để pv cv + gt lq đến đời sống vs đồng nghiệp, trc công ty cho học 1 vài khóa tt nhưng toàn tự nói nên ko thấy tiến bộ nhiều và bị quên</t>
  </si>
  <si>
    <t>Doly</t>
  </si>
  <si>
    <t>14/3 lh
 đầu A1, kế toán tại 1 công ty xây dựng, cv ko dùng TA, muốn học TA GT linh hoạt để update bản thân + có cơ hội chuyển việc sau này, 7-8 năm trc học ở tt và thấy tiến bộ nhưng dừng là quên luôn do ko dùng</t>
  </si>
  <si>
    <t>Đường Nga</t>
  </si>
  <si>
    <t>14/3 lh
 hẹn nhiều lần ko được</t>
  </si>
  <si>
    <t>14/3 lh
 đầu A1, officer tại 1 công ty xuất nhập khẩu nhưng cv ko dùng TA, muốn học để update bản thân + dạy con, chưa học ở đâu, chưa đặt mục tiêu, học dc 30p/ngày</t>
  </si>
  <si>
    <t>Meme</t>
  </si>
  <si>
    <t>14/3 lh
 đầu A1, SV năm 2 dh Luật, chủ yếu đọc tài liệu TA, muốn học TA GT linh hoạt để đạt TOEIC 600 ra trường + đặt mục tiêu 9th nữa đi dẫn tour nch được vs nnn, chưa học ở đâu</t>
  </si>
  <si>
    <t>Kim Ngoan</t>
  </si>
  <si>
    <t>14/3 lh
 2k1, giữa A1, lễ tân tại 1 ks ở PQ, sd 98% TA GT vs khách nhưng ko tự tin, muốn học TA GT linh hoạt để pv cv + cuối năm đi Úc du học, học 3 tt rồi nhưng đuối nên ko theo kịp, đang mùa cao điểm du lịch nên bận</t>
  </si>
  <si>
    <t>Anhnv</t>
  </si>
  <si>
    <t>18/3 lh
 đầu A2, 32t, kĩ sư điện, cv ko dùng TA, muốn học để chuyển việc hoặc sang nc ngoài lv, mục tiêu TA GT linh hoạt trong 6th, chưa học ở đâu</t>
  </si>
  <si>
    <t>14/3 lh
 đầu A2 Nói bồi nặng, đầu bếp tại 1 nhà hàng Italia, muốn học TA GT linh hoạt để nch vs sếp + nch vs nnn vì nhà gần hồ Tây, chưa học ở đâu, rảnh mọi tối
 tự học nhiều pp nhưng thấy ko hq</t>
  </si>
  <si>
    <t>14/3 lh
 đầu A1, mở quán bán trà sữa, cv ko dùng TA, muốn học TA GT linh hoạt để update bản thân + gt vs bạn nnn + dạy con, chưa học ở đâu, học dc 1-2h/ngày</t>
  </si>
  <si>
    <t>Diu tran</t>
  </si>
  <si>
    <t>13/3 lh
 đầu A2, trc học thạc sĩ nên đầu ra TA B2 nhưng lâu ko dùng nên quên, bs thú y, cv ko dùng TA GT mà chỉ đọc dịch tài liệu, muốn học TA GT linh hoạt để update bản thân, chưa học ở đâu, chưa đtặ mt cụ thể nên lười</t>
  </si>
  <si>
    <t>Phạm Thị Hồng Nhung</t>
  </si>
  <si>
    <t>14/3 lh
 đầu A2, trợ lí dự án tại 1 công ty XD, muốn học TA GT linh hoạt để pv cv, chưa học ở đâu, học dc 30-60p/ngày, ôn sau 21h
 đòi hỏi học chuyên sâu tình huống họp hành</t>
  </si>
  <si>
    <t>Tran phu</t>
  </si>
  <si>
    <t>14/3 lh 0979381511
 đầu A1, officer, mua bán vật tư qua tàu bè, phải gt vs khách bằng TA nhưng ko tự tin nên tắt máy chat, muốn học TA GT linh hoạt để pv cv + có cơ hội thăng tiến + đi công tác + du lịch, trc học 1-1 3th nhưng bận nên ko hq
 tối rảnh nhưng ko học do ko đặt mt cụ thể, ko biết cách học, ở 1 mình</t>
  </si>
  <si>
    <t>19/3 lh
 đầu A2, IT lv ở Nashtech, muốn học TA GT linh hoạt để pv cv, trc học Cambly 1 năm nhưng nghỉ 2 năm rồi, dành được 15-30p/ngày</t>
  </si>
  <si>
    <t>Nguyen thuy an</t>
  </si>
  <si>
    <t>14/3 lh
 đầu A1, làm chủ tiệm bánh và trà sữa ở Dak Lak, cv ko dùng TA, muốn học TA GT linh hoạt để 1-2 năm nữa định cư Canada + dạy con, chưa học ở đâu</t>
  </si>
  <si>
    <t>6/3 lh
 đầu A2, 30t, nội trợ chăm 3 đứa con + kế toán cho công ty chồng, muốn học TA GT linh hoạt để ko bị quên kiến thức cũ + dạy con, trc đi du học Sing nhưng về ko dùng bị thui chột TA, ko có động lực nên lười học</t>
  </si>
  <si>
    <t>Haha</t>
  </si>
  <si>
    <t>3/4 lh
 đầu A1, 99, SV năm 6 DH Y đa khoa, muốn học TA GT để update bản thân, chưa học ở đâu, dành dc 1h/ngày</t>
  </si>
  <si>
    <t>Fancy Tran</t>
  </si>
  <si>
    <t>8/4 lh
 đầu A2 nói chậm vì nghĩ ghép câu, kĩ sự IT nữ, cv hiện tại chỉ dùng đọc hiểu, muốn học TA GT linh hoạt 3th và sau này thi IETLS, trc học Miss Hoa nhưng thấy ko hq nên nghỉ dc 1th rồi</t>
  </si>
  <si>
    <t>2/2 lh
 giữa A1 bồi nhiều, SV năm 3 DH Việt Pháp, học trên trường dùng toàn bộ TA nhưng hạn chế trl bài vì ko tự tin, muốn học TA GT linh hoạt để pv việc học và cv sau này, chưa học ở đâu</t>
  </si>
  <si>
    <t>Hồ Thái</t>
  </si>
  <si>
    <t>3/4 lh
 đầu A1 nghe hiểu phát âm kém, banker tại HD bank, cv ko dùng TA, muốn học để sang năm sang Mỹ định cư, chưa học ở đâu, học 30p/ngày</t>
  </si>
  <si>
    <t>Vũ Thuỷ</t>
  </si>
  <si>
    <t>14/3 lh
 29t, tester mới nghỉ việc tại Viettel, đang có con nhỏ, muốn học TA GT linh hoạt để tìm việc mới xịn hơn trong tl, chưa học ở đâu</t>
  </si>
  <si>
    <t>MON</t>
  </si>
  <si>
    <t>14/3 lh
 đầu A2, dược sĩ</t>
  </si>
  <si>
    <t>5/4 lh
 giữa cuối A1, HP city, đi làm bằng oto, manager tại 1 công ty logistic, cv chỉ dùng viết, muốn học TA GT linh hoạt để update bản thân, học nhiều khóa, mới học 1 khóa 1-1 vs gv nnn</t>
  </si>
  <si>
    <t>Zi</t>
  </si>
  <si>
    <t>19/1 lh
 98, A0 mới quay lại học TA 1th, saler bán vật dụng bóng đèn ở cửa hàng, cv rất ít khách nc ngoài, muốn học TA GT trong 1-1,5 năm để sang Úc làm việc, chưa học ở đâu</t>
  </si>
  <si>
    <t>3/1 lh
 QA của 1 công ty TQ, đầu A1, mới học lại TA từ đầu, nói Tiếng Trung khi đi làm nhưng muốn học thêm TA để có cơ hội thăng tiến, tháng 3 tới thi tiếng Trung nên đang học 2h/ngày, học TA 30p/ngày, từ t3 trở đi dồn toàn tâm học TA, target 1 năm - 1,5 năm lên linh hoạt</t>
  </si>
  <si>
    <t>2/4 lh
 giữa A1, kĩ sư phần mềm FPT, muốn học TA GT linh hoạt vì mỗi ngày phải họp report 30p vs sếp và nnn, trc học nhiều tt nhưng thấy ko tiến bộ, dành được 1h/ngày</t>
  </si>
  <si>
    <t>13/3 lh
 A0.5, học lại từ đầu, SV năm 3 DH Lâm nghiệp, đầu ra TOEIC 450, năm sau học TA chuyên ngành, muốn học TA GT linh hoạt để pv cv sau này, chưa học ở đâu</t>
  </si>
  <si>
    <t>Nina</t>
  </si>
  <si>
    <t>3/4 lh
 A0, kế toán tại công ty Á Châu, cv ko dùng TA, muốn học TA GT linh hoạt để dạy con + pv cv tương lai chuyển việc, chưa học ở đâu, mới có em bé nên nghén mệt</t>
  </si>
  <si>
    <t>17/1 lh
 cuối A1, NV tại 1 công ty may mặc nước ngoài, muốn học TA GT linh hoạt để pv cv do ko tự tin dùng trong cv (dùng 60% gt TA vs đồng nghiệp và sếp người nc ngoài), học ở nhiều tt nhưng ko tiếp thu được, sợ và chán học TA</t>
  </si>
  <si>
    <t>Chip</t>
  </si>
  <si>
    <t>14/3 lh
 đầu A1, 55t ở Vĩnh Long, mới học lại từ đầu, ông chủ tiệm cầm đồ, muốn học TA GT linh hoạt để nch vs con gái 5 tuổi + em họ người Mỹ, chưa học ở đâu</t>
  </si>
  <si>
    <t>13/3 lh
 giữa cuối A1 nhưng bồi nhiều, cho vay tín dụng lv ở ngân hàng, cv ko dùng TA, muốn học TA GT linh hoạt để đi sang Mỹ thăm em gái, chưa học ở đâu, trc học NEU hệ quốc tế nhưng lâu ko dùng quên hết, chưa đặt mt cụ thể + bận làm và chăm con nên dành dc 15p học</t>
  </si>
  <si>
    <t>Amida</t>
  </si>
  <si>
    <t>Nguyễn Văn Thiều</t>
  </si>
  <si>
    <t>14/3 lh
 đầu A2, kĩ sư tại Zalo, cv chỉ dùng TA đọc hiểu, muốn học TA GT linh hoạt để tìm cv mới trong tl, học 2 khóa ở tt nhưng bỏ ngang do bận, học dc 1-2h/ngày</t>
  </si>
  <si>
    <t>Nghiep</t>
  </si>
  <si>
    <t>6/3 lh GIỮA A1
 Nghiep - 38t - worker technical services - hushung company
 CSKH, phân tích mẫu, vì sao gây ra lỗi. 
 không thích lắm, làm lâu xin việc khác khó, tiếng anh không tốt, lớn tuổi. 
 thi thoảng dùng tiếng anh để nói chuyện với sếp
 muốn học để tìm công việc. mảng xnk - thích vậy đi khó
 thời gian không cố định, ngồi trong phòng không đọc được, nghe được. 
 học trên công ty rảnh là lấy ra.</t>
  </si>
  <si>
    <t>2/4 lh
 25t, kĩ sư IT, giữa A1, đọc hiểu TA, muốn học TA GT linh hoạt để pv cv tương lai + 2 năm nữa thi IELTS 6.5 đầu ra thạc sĩ, chưa học ở đâu</t>
  </si>
  <si>
    <t>Ngat</t>
  </si>
  <si>
    <t>25/1 lh
 cuối A1 đầu A2, freelancer viết content ở Thái Bình, cv ko yc TA, học vì thích + dạy TA miễn phí cho các bé cấp 1, chưa có định hướng dùng TA trong cv tương lai, chưa học ở đâu</t>
  </si>
  <si>
    <t>Hallie Nguyen</t>
  </si>
  <si>
    <t>27/3 lh
 đầu A1, nói được căn bản, câu chưa đúng ngữ pháp, phát âm chưa tốt, học để pv cv, muốn GT linh hoạt 3th</t>
  </si>
  <si>
    <t>Hoàng Thanh Diệu</t>
  </si>
  <si>
    <t>3/4 lh
 giữa A1, nv văn phòng tại 1 cơ quan nhà nước, dùng TA đọc hiểu, ko dùng TA GT, muốn học TA GT linh hoạt để update bản thân, đang học văn bằng 2 ngoại ngữ nên bận, dành được 10p/ngày</t>
  </si>
  <si>
    <t>Ngân Lê</t>
  </si>
  <si>
    <t>5/1 lh
 A2 diễn đạt tốt, nv văn phòng tại 1 công thức ăn, cv có dùng TA GT, muốn học linh hoạt để pv cv và đời sống, khó sx thời gian học được 30p/ngày</t>
  </si>
  <si>
    <t>3/4 lh
 Giữa cuối A1, kĩ sư phần mềm Samsung, đọc hiểu là chính + tham gia meeting vs nnn, muốn học TA GT linh hoạt để pv cv + thi OPIC, chưa học ở đâu, học dc 30p/ngày do có con nhỏ
 mong muốn có lộ trình cụ thể</t>
  </si>
  <si>
    <t>Kini</t>
  </si>
  <si>
    <t>3/1 lh
 SV năm 4 ngành kĩ sư hóa học, đầu A1, nói bồi nặng, muốn học TA GT linh hoạt trong 6th để pv cv sắp tới vì 6th nữa ra trường, trc học 1 tt luyện thi B1 5th rồi bỏ, ko luyện nhiều Speaking, học được 1-2h/ngày</t>
  </si>
  <si>
    <t>Tăng Quốc Quân</t>
  </si>
  <si>
    <t>2/2 lh
 giữa A1, dược sĩ tại Pharma, cv làm thí nghiệm phòng lab chủ yếu dùng đọc hiểu, dạo gần đây 1 tuần phải gt vs thanh tra nước ngoài 1-2 lần + muốn chuyển việc trong năm nay dùng nhiều TA + mua bán linh kiện nc ngoài nên cần học TA GT linh hoạt trong 6th-1 năm, chưa học ở đâu, mua nhiều app và dk học được 1 2 buổi nhưng nản bỏ</t>
  </si>
  <si>
    <t>5/2 lh
 giữa cuối A1, QA-QC supervisor, lv cho công ty nước ngoài nhưng có phiên dịch, nhưng muốn tự chủ động và nch vs con bằng TA, muốn học TA GT linh hoạt + thi chứng chỉ trong tương lai để định cư nước ngoài, hồi lớp 6 ghét cô giáo nên bỏ học TA, chưa học ở đâu
 tự test thấy A2 huhu</t>
  </si>
  <si>
    <t>3/4 lh
 giữa cuối A1, bồi nhiều, kĩ sư điện tự động của 1 công ty dệt, cv hầu như ko dùng TA, muốn học TA GT linh hoạt để tìm việc mới trong tl, chưa học ở đâu, học dc 30p/ngày</t>
  </si>
  <si>
    <t>Mayie</t>
  </si>
  <si>
    <t>25/1 lh
 2K, giữa A2 nghe nói khá tốt nhưng bồi, làm CSKH ở 1 công ty bảo hiểm nhân thọ, cv chỉ dùng TA đọc hiểu, ko có mt luyện tập TA, tháng 4 muốn chuyển việc nên đặt mt 3th GT linh hoạt, chưa học TA GT ở đâu</t>
  </si>
  <si>
    <t>Ngà</t>
  </si>
  <si>
    <t>5/2 lh
 A0.5, làm việc ở Tràng An golf, muốn học TA GT cơ bản để pv cv khi gt vs khách Hàn Nhật + dạy con, trc học 1-1 được 1th nhưng bận quá nên bỏ ngang</t>
  </si>
  <si>
    <t>3/4 lh
 55t, đầu A2, manager tại 1 công ty thiết bị công nghiệp, trc sang Malay và bán vé máy bay nên vốn TA khá ổn, muốn học TA GT linh hoạt để pv cv gt vs đối tác nnn + mail nhiều, chưa học ở đâu</t>
  </si>
  <si>
    <t>Lê Thị Thu Nga</t>
  </si>
  <si>
    <t>6/3 lh đầu A2
 Nga - 30t - officier tại shoppe 
 Công việc dùng thường xuyên, chủ yếu là viết mail, và nghe người ta nói, ít trao đổi lại và sử dụng tiếng anh.
 Mục tiêu: học tiếng anh để cải thiện bản thân, có thêm từ vựng, kiếm việc lương cao hơn, và có thể giao tiếp với đồng nghiệp.
 Trước đây đã từng học tiếng anh, nhưng bỏ từ 2020 rồi, sau đó học the coach vì thời gian này khá ít thời gian rảnh DÀNH ĐƯỢC 15P HỌC/NGÀY</t>
  </si>
  <si>
    <t>19/2 lh
 giữa A1, kiến trúc sư, muốn học TA GT linh hoạt để update bản thân + sau này có thể chuyển việc, chưa có mt cụ thể, chưa học ở đâu, có con nhỏ nên ko ôn tối dc</t>
  </si>
  <si>
    <t>2/4 lh
 lớp 6</t>
  </si>
  <si>
    <t>Nguyễn trương thanh nhã</t>
  </si>
  <si>
    <t>1/4 lh
 giữa A1, kĩ sư IT nhưng lag đù, cv dùng nhiều TA GT khi họp vs khách, muốn học để có cơ hội việc làm lương cao hơn, 2 năm trc học ở tt nhưng gần đây tự học quên nhiều, mục tiêu 1 năm mà mỗi ngày học app 5p</t>
  </si>
  <si>
    <t>1/4 lh
 giữa A1, 2K1, kĩ sư IT, muốn học TA GT linh hoạt 1 năm để tự tin họp vs nnn + tìm cv mới trong tl, chưa học ở đâu</t>
  </si>
  <si>
    <t>3/1 lh
 CEO của 1 công ty vận tải, làm cv như 1 kế toán quản lí giấy tờ, giữa A1, muốn học TA GT linh hoạt để nch vs con + maybe pv cv sau này, đặt mt lên cuối A2 trong 1 năm vì đã học 1 năm rồi, ngày học dc 1-2h, chưa học ở đâu</t>
  </si>
  <si>
    <t>1/4 lh
 đầu A1, dạy hs tiểu học ở nhà, cv hiện tại ko dùng TA. trc còn dùng 1 ít để dạy mầm non, hiện tại muốn học TA GT cơ bản để nh vs bé 7th tuổi, chưa học ở đâu, bận chăm con nên học 30p/ngày</t>
  </si>
  <si>
    <t>12/1 lh
 A2</t>
  </si>
  <si>
    <t>Ngọc trân</t>
  </si>
  <si>
    <t>3/4 lh
 A0.5, mở spa làm nail, muốn học TA GT vì lâu bị quên + muốn tham gia hội thảo event pt cv, trc học 2 khóa ở tt nhưng lâu rồi nên quên hết, đang học thêm môn tattoo nên chỉ ôn dc tối</t>
  </si>
  <si>
    <t>12/4 lh
 đầu A1, SV năm nhất DH Thăng Long, muốn học TA GT linh hoạt để lấy chứng chỉ TOEIC 450 + làm hdv du lịch trong tl, đang đi làm pv quán, học được 2h/ngày</t>
  </si>
  <si>
    <t>Thanh Bình</t>
  </si>
  <si>
    <t>2/2 lh
 A2, officer tại tt TA, quản lí lớp chứ ko dạy học, muốn học TA GT linh hoạt để nch vs gv nước ngoài, tham gia hội thảo + có cơ hội thăng tiến, trc học chuyên ngành TA, chưa học ở đâu</t>
  </si>
  <si>
    <t>8/4 lh
 giữa A1 ngại nói, Kĩ sư IT lv ở VP bank, muốn học TA GT linh hoạt để tự tin hơn khi dùng trong cv (mặc dù chỉ nghe meeting) + updtae bản thân, trc học Cambly và 1 khóa tt nhưng bận nên hay nghỉ, dành 20p học do lười và đi làm về muộn</t>
  </si>
  <si>
    <t>Dino</t>
  </si>
  <si>
    <t>16/1 lh
 cuối A1 đầu A2, 98, GV trợ giảng mầm non, muốn học TA GT linh hoạt trong 3th và 6th tới thi TOEIC 6 kĩ năng, muốn gt tự tin vs giáo viên lớp, trc học 1 tt hồi đh nhưng ko hiệu quả nhiều</t>
  </si>
  <si>
    <t>12/4 lh
 đầu A2, bác sĩ hồi sức cấp cứu tại bv Bình Dương, cv ko dùng TA, muốn học TA GT linh hoạt để update bản thân + IELTS 6.5 pv cho việc học thạc sĩ 6th tới, chưa học ở đâu, học được 10-20p/ngày</t>
  </si>
  <si>
    <t>Hiếu Vũ</t>
  </si>
  <si>
    <t>14/5 lh
 đầu A2, 98, freelancer nghiên cứu thị trường của Coca, cv ko dùng TA, muốn học TA GT linh hoạt để 3 4 th nữa chuyển việc + thi chứng chỉ TOEIC, trc học 1 vài tt nhưng thấy ko tiến bộ nên bỏ ngang</t>
  </si>
  <si>
    <t>Zoe</t>
  </si>
  <si>
    <t>12/4 lh
 A2, nội trợ, trc đây làm phục vụ + trợ lí có thỉnh thoảng dùng TA GT, muốn học TA GT nâng cao để cuối năm sau thi IELTS 7.0 trở lên + sang năm kiếm việc, chưa học ở đâu 
 KHÔNG UP</t>
  </si>
  <si>
    <t>16/4 lh
 đầu A2, phó phòng tại ngân hàng, cv thỉnh thoảng dùng TA GT, muốn học TA GT để update bản thân, trc học TA nhiều và chuyên Anh nhưng làm ngân hàng 10 năm nên thui chột nhiều, chưa học ở đâu</t>
  </si>
  <si>
    <t>Yen vu</t>
  </si>
  <si>
    <t>1/4 lh
 giữa A1, Kế toán tại 1 công ty kiểm toán của chồng, cv hiện tại giao dịch giấy tờ bằng TA, muốn học TA GT linh hoạt 6th để làm sang mảng mới gt vs nnn, chưa học ở đâu</t>
  </si>
  <si>
    <t>8/1 lh
 giữa A1, 99, saler tại công ty thiết bị vs, cv ko dùng TA, muốn học TA linh hoạt để 1 năm tới chuyển việc, đặt quyết tâm trong 1 năm, chưa học ở đâu</t>
  </si>
  <si>
    <t>Thanh Văn</t>
  </si>
  <si>
    <t>8/4 lh
 giữa A1, CEO của 1 công ty xử lí nước thải môi trường, cv đọc hiểu TA, muốn học TA GT linh hoạt để mở rộng đối tượng khách hàng nước ngoài + du lịch, chưa học ở đâu, mục tiêu 1-2 năm nữa, bận học 15-30p/ngày</t>
  </si>
  <si>
    <t>1/4 lh
 đầu A1, SV năm 3 học viện Phụ nữ VN, đang làm thu âm freelancer, muốn học TA GT linh hoạt để update bản thân, chưa học ở đâu</t>
  </si>
  <si>
    <t>Tiền</t>
  </si>
  <si>
    <t>12/4 lh
 cuối A1, sv năm 2 DH Duy Tân Đà Nẵng, ngành quản trị khách sạn, muốn học TA GT linh hoạt để pv việc học + cv sau này, chưa học ở đâu</t>
  </si>
  <si>
    <t>12/1 lh
 cuối A1, kĩ sư tại 1 công ty công nghệ, cv trước đây dùng nhiều TA GT vs chuyên gia nhưng bây h ít hơn nên ko có môi trường luyện tập, muốn học TA GT để pv cv hiện tại + có kế hoạch tìm cv mới dùng nhiều TA hơn, trc học nhiều tt nhưng 5 năm trở lại đây tự học</t>
  </si>
  <si>
    <t>12/4 lh
 giữa cuối A1, bác sĩ sản tại Đồng Nai + đi làm thêm ở phòng khám, cv ko dùng TA GT, muốn học TA GT linh hoạt để update bản thân, chưa học ở đâu</t>
  </si>
  <si>
    <t>Le Vang</t>
  </si>
  <si>
    <t>12/4 lh
 giữa A1, tài xế taxi ở NB, muốn học TA GT để thỉnh thoảng nch vs khách nnn + nch vs 2 con cấp 1, chưa học ở đâu, học được min 30p/ngày</t>
  </si>
  <si>
    <t>19/2 lh
 giữa A1, banker làm tín dụng tại VIB, cv chủ yếu đọc hiểu TA, thỉnh thoảng GT vs sếp nhưng câu đơn giản, 2 năm nữa sang Mỹ định cư nên muốn học TA GT linh hoạt, trc học nhiều tt rồi nhưng bận oải với time ko linh hoạt nên bỏ ngang, học được 45p/ngày</t>
  </si>
  <si>
    <t>12/4 lh
 giữa A1, thợ may váy cưới + gv dạy yoga, 35t chưa lấy chồng, cv hầu như ko dùng TA, muốn học TA GT linh hoạt để nch tự tin vs thầy giáo Ấn Độ khi tham gia lớp học, trc học nhiều tt nhưng ko dùng nên ko thấy hq</t>
  </si>
  <si>
    <t>8/4 lh
 19t nhưng ko đi học đh, đang luyện thi IELTS để du học, hiện tại học 1 khóa TA onl + 1 khóa off
 KHÔNG UP</t>
  </si>
  <si>
    <t>Hương Vương</t>
  </si>
  <si>
    <t>15/2 lh
 HS lớp 11 ở Kiên Giang, muốn học TA GT linh hoạt để 6th-1 năm nữa đi du học Mĩ, đang học 1 lớp thầy dạy 2b/tuần, học được 2 tháng rồi và thấy cũng hq, ngày học dc 1-1,5h, hơi đơ đơ</t>
  </si>
  <si>
    <t>Ta</t>
  </si>
  <si>
    <t>17/1 lh
 đầu A2, kĩ sư tại 1 công ty điện tử TQ, muốn học TA GT 3-5th để nch linh hoạt vs khách hàng vì sau đó phải quay lại học tiếng TQ, ngày dành được 1-2h để học, 2 tuần nữa dành được 2-3h, chưa học ở đâu</t>
  </si>
  <si>
    <t>Duong Thao</t>
  </si>
  <si>
    <t>8/5 lh
 đầu A2, nói chậm, 2k5, SV năm nhất DH KHTN, muốn học TA GT linh hoạt để hết năm 4 đi du học Úc + thi IELTS 6.5, mới hoàn thành xong khóa IELTS từ 2.5 lên 3.5, học được 2h/ngày</t>
  </si>
  <si>
    <t>Tân Vũ</t>
  </si>
  <si>
    <t>2/4 lh
 A0.5, GV dạy thể dục ở Thanh Hóa, cv ko dùng TA, muốn học TA GT cơ bản để đồng hành cùng con lớp 1, chưa học ở đâu</t>
  </si>
  <si>
    <t>23/2 lh
 cuối A1, SV năm 3 DH hàng hải ngành xuất nhập khẩu, muốn học TA GT linh hoạt để 1,5 năm nữa ra trường pv cv tương lai + pv cv parttime bán sách và đồ lưu niệm cho người nước ngoài, chưa học ở đâu</t>
  </si>
  <si>
    <t>số 12 buổi
 6/3 lh
 đầu A2, sv năm 4 Răng hàm mặt DH Y HN, muốn học TA GT linh hoạt để dịch tài liệu + thi chứng chỉ TOEIC hoặc B2 ra trường + pv cv sau này, học được 2/4 khóa luyện Reading và Listening nhưng đắt nên nghỉ</t>
  </si>
  <si>
    <t>Temu</t>
  </si>
  <si>
    <t>14/5 lh
 đầu A2, nv văn phòng tại công ty nhà nước, cv ko dùng TA, muốn học TA GT linh hoạt để đi du lịch nn + con sắp sang Mỹ du học, chưa học ở đâu, học được 30p/ngày</t>
  </si>
  <si>
    <t>16/4 lh 0936480075
 giữa A1, kĩ sư IT quản lí hệ thống container, cv ko dùng TA GT, muốn học lên linh hoạt để có cơ hội chuyển việc + học 30 năm rồi nên muốn master, trc đây đã học tt 1 năm nhưng ko thấy tiến bộ, muốn đẩy nhanh sự tiến bộ nên thấy app chán</t>
  </si>
  <si>
    <t>6/3 lh
 Thảo - Alice - 22t - Enegy Company
 Hiện tại muc tiêu học TA để giao tiếp với sếp, supporter với công ty. Vì đó là người Hàn. Phải trao đổi bằng tiếng anh (thi thoảng mới gặp sếp)
 Học TA lên level cao hơn, cải thiện khả năng nghe nói, hiện tại chị có thể nghe nói chậm, nhưng nếu nói nhanh thì khong thể nghe được nhiều. Nên muốn cải thiện làm sao để vừa nghe nói bằng tiếng anh, có thể nghĩ bằng tiếng anh và ý nói được thoát ra linh hoạt hơn
 Thời gian chưa có rõ, sẽ cố gắng đến giữa năm - nếu không đạt được thì tiếp tục trau dồi
 Trước đây đã hcoj tiếng anh ở trung tâm, nhưng không hiệu quả nên ngưng lại để tìm pp học khác
 Mỗi ngày có thể học tiếng anh 1 tiếng</t>
  </si>
  <si>
    <t>12/4 lh
 đầu A1, nv hành chính tại 1 công ty xuất nhập khẩu, muốn học TA GT cơ bản rồi lên linh hoạt để gt vs đồng nghiệp người Ấn Độ, chưa học ở đâu, đang học tiếng Trung tối 246
 muốn học từ 3 năm trc nhưng trì hoãn nhiều lần</t>
  </si>
  <si>
    <t>Thùy Dương</t>
  </si>
  <si>
    <t>5/4 lh
 2k, đầu A2, kế toán tại 1 công ty HQ, hầu như ko dùng TA GT, muốn học TA GT linh hoạt để có ý định chuyển việc, chưa học ở đâu, dành được 30p-90p/ngày</t>
  </si>
  <si>
    <t>Tan</t>
  </si>
  <si>
    <t>8/4 lh
 32t, giữa A1, manager tại 1 công ty môi trường, chủ yếu viết mail, muốn học TA GT để tự tin gt vs khách hàng + pv cv tai trái là mua bán hàng quần áo secondhand từ nước ngoài - đang ko tự tin nên phải chat, trc học 1 tt nhưng bỏ dở, học được 1h/ngày nhưng chưa có pp nên thấy ko hq</t>
  </si>
  <si>
    <t>Nhật Giang</t>
  </si>
  <si>
    <t>25/1 lh
 98, A0, mới sang Nhật làm nhân viên dọn phòng khách sạn + giới thiệu món ăn cho khách, muốn học TA GT để pv cv nch vs khách Nhật (Nhật + Anh đều kém), sẽ ở Nhật 3 năm, chưa học ở đâu, ngày dành được 1-3h học sau 17h30 giờ Việt rảnh</t>
  </si>
  <si>
    <t>Tin đẹp trai</t>
  </si>
  <si>
    <t>3/4 lh
 đầu A1, kĩ sư phần mềm, cv ko dùng TA GT, muốn học TA GT linh hoạt để 1 2 năm nữa công ty lv vs đối tác nnn, chưa học ở đâu, dành 15p học/ngày</t>
  </si>
  <si>
    <t>12/4 lh
 đầu giữa A2, nội trợ ở nhà dc 4 năm do có con, trc đó đi làm Quản lí dự án đảm bảo tiến độ dự án, dùng nhiều TA GT, trc từng sang Sing lv và thi IELTS 5.5, từng học 1 vài khóa TA, mong muốn TA GT linh hoạt trong 6th để đi xin việc</t>
  </si>
  <si>
    <t>Ngọc Phạm</t>
  </si>
  <si>
    <t>9/3 lh
 giữa A1, sv năm nhất ngành Luật, muốn học TA GT linh hoạt từ h đến hết năm 2 để thi chứng chỉ ra trường + pv cv sau này, học được 1-2h/ngày, chưa học ở đâu</t>
  </si>
  <si>
    <t>Huy Trần</t>
  </si>
  <si>
    <t>25/4 lh
 24t, giữa A1, học xong quản trị du lịch lữ hành ở đh, đi nghĩa vụ được 2 năm, tháng 10 là xong, muốn học TA GT linh hoạt để pv cv tương lai, đang học cả tiếng Trung, chưa học ở đâu, học được 1-2h/ngày</t>
  </si>
  <si>
    <t>6/3 lh
 giữa A1, SV năm 2 ngành quản trị doanh nghiệp DH điện lực, muốn học TA GT linh hoạt trong 1 năm để pv cv tương lai, chưa học ở đâu</t>
  </si>
  <si>
    <t>12/4 lh
 đầu A2, 34t, single, manager của 1 gara oto startup của Nhật, muốn học TA GT linh hoạt để đi công tác nch vs nnn + pv cv sau này, chưa học ở đâu, học được 1-2h/ngày</t>
  </si>
  <si>
    <t>Hồ Huyền Trang</t>
  </si>
  <si>
    <t>19/4 lh
 2k, đang làm dược sĩ bán thuốc ở hiệu thuốc, cv ko dùng TA GT, muốn học TA GT cơ bản rồi linh hoạt để update bản thân, trc học nhiều tt nhưng bỏ dở vì thấy ko hq, học dc 1h/ngày
 muốn có mt gt</t>
  </si>
  <si>
    <t>Tôn thị kiều ngân</t>
  </si>
  <si>
    <t>12/4 lh
 đầu A2, UIUX designer cho 1 công ty công nghệ outsource, muốn học TA GT linh hoạt để meeting vs khách nnn Singapore (thấy nghe khó), trc học ở nhiều tt và thấy tiến bộ, học dc 30p/ngày</t>
  </si>
  <si>
    <t>25/4 lh
 giữa A1, SV năm 2 ĐH nông lâm, chuyên ngành IT, muốn học TA GT linh hoạt trong 3th để pv cv sau này + thi toeic 450, đi làm thêm ở 1 tiệm tạp hóa, chưa học ở đâu</t>
  </si>
  <si>
    <t>Kanet</t>
  </si>
  <si>
    <t>12/4 lh
 cuối A1 đầu A2, lập trình viên của app giải trí, ko dùng TA GT, muốn học TA GT linh hoạt để tự tin gt khi làm job phụ lập trình vs nnn + update bản thân, thích học Duolingo hơn</t>
  </si>
  <si>
    <t>Minh Tuấn</t>
  </si>
  <si>
    <t>14/5 lh
 đầu A2, kĩ sư xây dựng, cv ko dùng TA, muốn học TA GT linh hoạt để chuyển việc trong mấy tháng nữa, chưa học ở đâu, học DUOLINGO mỗi ngày 1h và THE COACH 30p</t>
  </si>
  <si>
    <t>Song Ke</t>
  </si>
  <si>
    <t>12/4 lh
 giữa A1, nói bồi và phản xạ chậm/ chưa để ý phát âm, mở 1 công ty nhỏ tại nhà về viễn thông/ lắp đặt mạng các tòa chung cư, cv hiện tại ko dùng TA GT, muốn học để dạy con lớp 1 + có thể pv cv sau này, học ở nhiều tt rồi nhưng thấy ko tiến bộ nên mong muốn lần này sẽ có thể cải thiện tốt, học được 1h/ngày</t>
  </si>
  <si>
    <t>Wily</t>
  </si>
  <si>
    <t>13/5 lh
 giữa cuối A1, bs phẫu thuật + học thạc sĩ ở HN, muốn học TA GT linh hoạt để gt tự tin vs chuyên gia nnn khi tham gia hội thảo, trc học 1 khóa Topica nhưng bận nên học dc mỗi cơ bản, học dc 1h/ngày</t>
  </si>
  <si>
    <t>Wowwy</t>
  </si>
  <si>
    <t>27/4 lh
 giữa A1, nói bồi nhiều, quản lí chi nhánh buôn bán vật dụng quần áo, cv chủ yếu dùng mail text TA, muốn học TA GT linh hoạt để gt vs nhà cung cấp nnn, chưa học ở đâu</t>
  </si>
  <si>
    <t>16/4 lh
 giữa A1, làm lập trình tại 1 công ty nước đóng chai, cv đọc hiểu tài liệu TA + thỉnh thoảng gặp nnn nên muốn gt cơ bản, chục năm trc học tt</t>
  </si>
  <si>
    <t>Đỗ Hương</t>
  </si>
  <si>
    <t>13/5 lh
 giữa A1, chậm, SV năm 4 DH dược, muốn học TA GT cơ bản lên linh hoạt rồi sang năm thi TOEIC 4 kĩ năng ra trường + tìm cv theo brand nước ngoài, mới học xong 1 khóa 2 tháng bổ trợ đọc nghe</t>
  </si>
  <si>
    <t>25/4 lh
 Đầu A1, Sv dh nông lâm TPHCM nhưng thiếu chứng chỉ toeic 450 thi 3 lần ko pass ko ra dc trường, đang đi làm kiểm nghiệm tại phòng thí nghiệm, muốn học TA GT linh hoạt để pv cv gt vs chuyên gia nnn ko cần phiên dịch, chưa học khoá GT nào</t>
  </si>
  <si>
    <t>13/5 lh
 98, giữa A1, designer freelancer làm clip tiktok fb cho KOL, cv ko dùng TA, muốn học TA GT linh hoạt để đi du lịch nc ngoài + nch vs bạn bè, cháu học trường quốc tế, chưa học ở đâu, học dc 30p-1h/ngày</t>
  </si>
  <si>
    <t>27/4 lh
 giữa A1 Nói bồi nhiều, SV năm 2 CNTT tại ĐN, muốn học TA GT linh hoạt để sang năm thi IELTS cuối 2025 sang Mỹ (chị họ làm bs, giau và hay đi du lịch nên thích sang ở cùng), chưa học ở đâu, đang làm thêm 1 quán ăn có nhiều nnn nhưng ko tự tin gt</t>
  </si>
  <si>
    <t>15/4 lh
 giữa A1, HR của 1 công ty làm cửa máy lạnh, cv hiện tại dùng đọc hiểu viết mail, muốn học TA GT để họp quý share vs sếp người Thái + 4 5 năm nữa định cư bên Mỹ, chưa học ở đâu, đnag học 1 khóa chuyên ngành nên tầm 21h mới ôn dc, học 30p/ngày</t>
  </si>
  <si>
    <t>Giap</t>
  </si>
  <si>
    <t>13/5 lh
 2K, kĩ sư điện, giữa A1, cv chỉ dùng đọc hiểu tài liệu, muốn học TA GT linh hoạt 1-2 năm để chuyển việc - TA tốt mới chuyển, chưa học ở đâu, học được 30p/ngày vào buổi tối</t>
  </si>
  <si>
    <t>25/4 lh
 giữa A1, kế toán tại 1 công ty xây dựng, cv ko dùng TA, muốn học TA GT linh hoạt từ h đến cuối năm để sang năm chuyển việc làm dự án vs nnn + tháng 6 năm sang học cao học, chưa học ở đâu</t>
  </si>
  <si>
    <t>Rachel</t>
  </si>
  <si>
    <t>2/2 lh
 giữa A2 nhưng bồi nhiều, làm kĩ sư tại công ty công nghê Chợ tốt, muốn học TA GT nâng cao để tháng 6 thi IELTS 6.5 + làm việc cho công ty Sing + thăng chức, trc học vs gv Philippins nhưng thấy ko hiệu quả do đường truyền kém :v 30t vẫn single</t>
  </si>
  <si>
    <t>13/5 lh
 Cuối A1 đầu A2, kế toán, cv ko dùng TA, muốn học TA GT linh hoạt để nch vs con 6t, trc học 2tt nhưng ko liền mạch và ko có mt luyện tập nên quên</t>
  </si>
  <si>
    <t>Trà My</t>
  </si>
  <si>
    <t>13/5 lh
 cuối A1, banker, phân tích tài chính, lv vs người Ấn, mong muốn mở rộng ý, muốn TA GT linh hoạt để nghe hiểu dc người Ấn, chưa học ở đâu, học được 30p/ngày</t>
  </si>
  <si>
    <t>14/5 lh 38
 đầu A2, 38t, banker bên bộ phận đào tạo, cv ko dùng TA, muốn học TA GT linh hoạt để dạy con lớp 5 học, chưa học ở đâu, thi TOEIC 750, bận nên học dc tầm 15-30p/ngày</t>
  </si>
  <si>
    <t>Quý duong</t>
  </si>
  <si>
    <t>14/5 lh
 đầu A2, MKT và PR trong lĩnh vực tiêu dùng nhanh, cv chỉ dùng đọc hiểu là chính, muốn học TA GT linh hoạt trong 2 năm tới để chuyển việc, trc học FTU đi học nhiều tt thấy tiến bộ nhưng chục năm ko dùng nên quên</t>
  </si>
  <si>
    <t>Kenby</t>
  </si>
  <si>
    <t>13/5 lh
 đầu A2, 98, lv quản lí chuỗi cung ứng ở 1 công ty hóa chất (deal khách nnn + tìm khách hàng tiềm năng - cố vấn chứ ko trực tiếp làm), cv ít dùng TA GT, muốn học để pv cv sau này + update bản thân, chưa học ở đâu</t>
  </si>
  <si>
    <t>25/1 lh
 Đầu A2, 28t, kĩ sư cơ khí sửa chữa máy móc ở xưởng, cv dùng 20% TA GT khi nch vs sếp Hàn, muốn học TA GT linh hoạt để làm ở vị trí khác dùng nhiều TA hơn + thi chứng chỉ vì thích, dành được 1h học/ngày, trc học 1 tt GT 3 tháng ở Lang nhưng thấy ko hiệu quả do ko có mt gt</t>
  </si>
  <si>
    <t>14/3 lh
 đầu A2, môi giới BDS, cv ko dùng TA, muốn học TQ để chuyển việc lv vs người ở biên giới, đang học tiếng TQ 3b/tuần, chú trọng học tiếng TQ hơn</t>
  </si>
  <si>
    <t>25/4 lh
 Đầu A1, officer tại bv tại Đồng Nai, cv ko dùng TA, muốn học để update bản thân, chưa học ở đâu, học được 30p/ngày</t>
  </si>
  <si>
    <t>25/4 lh
 giữa A1, kĩ sư Nissan, Quảng Trị, cv ko dùng TA GT, muốn học để update bản thân, trc học 1 vài tt nhưng lười nên bỏ ngang, dành được 30p-1h/ họcngày</t>
  </si>
  <si>
    <t>25/4 lh
 đầu A1, trl cụt ngủn, lập trình viên công ty công nghệ, đọc hiểu là chính, muốn học TA GT linh hoạt để họp, học 1-1 3th ko thấy tiến bộ
 KHÔNG UP</t>
  </si>
  <si>
    <t>TRẦN THỊ THU TRANG</t>
  </si>
  <si>
    <t>25/4 lh
 99, giữa A1, NV xuất nhập khẩu cho 1 công ty Ấn Độ, cv hiện tại chủ yếu dùng TA đọc hiểu, ít gt vs sếp, muốn học TA GT linh hoạt trong 6th + thi TOEIC 4 kĩ năng để pv cv tương lai vì muốn 1 năm sau chuyển việc, 4 năm trc học 1 tt nhưng ko thấy tiến bộ</t>
  </si>
  <si>
    <t>9/5 lh
 18t, hs lớp 12, Hà Nội, học khối D, muốn học TA GT linh hoạt và thi IELTS sau này để pv cv, chưa học ở đâu, xin tiền bố mẹ mua app</t>
  </si>
  <si>
    <t>Chức</t>
  </si>
  <si>
    <t>25/4 lh
 cuối A1 đầu A2, 24t, kĩ sư phần mềm, mới đạt IELTS 6.5, muốn học TA GT linh hoạt để mấy tháng nữa sang Sing lv, học nhiều khóa và app GT rồi, có vẻ cợt nhả và lười (học tùy tâm trạng)</t>
  </si>
  <si>
    <t>Phung</t>
  </si>
  <si>
    <t>6/3 lh cuối A1, thừa nhiều âm s
 Anh Phụng - 37t - kĩ sư bảo trì.
 sếp là người Nhật, muốn học TA để giao tiếp, vì công ty có phiên dịch nhưng nhiều khi họ dịch không đúng ý mình mong muốn 
 Muốn học TA GT linh hoạt trong 1 năm
 Đôi khi anh không thể nghe, không thể nói tiếng anh dài- hiện tại anh tranh thủ thời gian học
 Trước kia học ở Kyna, nhưng dạy nhiều lý thuyết, nên không hiệu quả.
 Anh có thể học 1h/ ngày tiếng anh</t>
  </si>
  <si>
    <t>Gemma</t>
  </si>
  <si>
    <t>13/5 lh
 cuối A1, làm thuế ở 1 công ty logistic, cv ko dùng TA, muốn học TA GT linh hoạt để t8 t9 tìm việc mới + lấy chồng nnn, học ở nhiều tt lắm rồi nhưng thấy lí thuyết quá nên ko tiến bộ</t>
  </si>
  <si>
    <t>Rus</t>
  </si>
  <si>
    <t>25/4 lh
 giữa A1, trl ngắn cụt ngủn gây khó chịu, tester QC tại 1 công ty ở SG nhưng wfh tại nhà, muốn học TA GT linh hoạt để update bản thân, bảo Duolingo dễ quá, chưa học ở đâu</t>
  </si>
  <si>
    <t>19/2 lh
 đầu A2, bartender, gt vs khách nc ngoài, muốn học TA GT linh hoạt để tháng 6 7 sang Úc + pv cv hiện tại, trc học 1 tt 6th và thấy hq</t>
  </si>
  <si>
    <t>Ema</t>
  </si>
  <si>
    <t>25/4 lh
 giữa cuối A1, ngại ko muốn mở cam và kêu mình học dốt, kế toán tại 1 công ty Thép, cv ko dùng TA, muốn học TA GT để update bản thân + dạy con lớp 1, chưa học ở đâu</t>
  </si>
  <si>
    <t>Linda2105</t>
  </si>
  <si>
    <t>25/4 lh
 làm ở tỉnh ủy nên cv ko yc TA, học để update bản thân
 IELTS 6.5 KHÔNG UP</t>
  </si>
  <si>
    <t>Uyên Uyên</t>
  </si>
  <si>
    <t>27/4 lh
 giữa A1, GV dạy Sinh học cấp 3, muốn học TA GT linh hoạt để update bản thân, đang học 1 khóa luyện phát âm 3b/tuần vào t246</t>
  </si>
  <si>
    <t>Duyệt</t>
  </si>
  <si>
    <t>8/5 lh
 giữa A1, R&amp;D của công ty làm bánh Hữu Nghị, cv thỉnh thoảng dùng TA GT vs chef nnn nhưng có phiên dịch, muốn học TA GT để pv cv hiện tại + update bản thân, mới fail 1 job vì TA kém, trc học 1 tt nhưng thấy pp ko phù hợp, học dc 1h/ngày</t>
  </si>
  <si>
    <t>9/5 lh
 Giao dịch viên ngân hàng VCB, thỉnh thoảng gt vs khách nnn, muốn học TA GT linh hoạt để đi tiếp khách nnn, đang học 1 lớp 10 người dc 3 tuần
 KHÔNG UP</t>
  </si>
  <si>
    <t>Hoàng Ngọc</t>
  </si>
  <si>
    <t>25/4 lh
 B1, SV năm 2 đh liên kết với Úc, nghe nói tốt, muốn học TA GT để thi IELTS sang Úc hoặc kiếm việc ở VN, thấy học app hay và hiệu quả
 KHÔNG UP</t>
  </si>
  <si>
    <t>25/4 lh
 đầu A1, GV dạy Sinh cấp 3, cv ko dùng TA, muốn học TA GT linh hoạt để cuối năm sang Mỹ định cư vs chồng + làm nail quán chồng mở, đang học 1 khóa TA GT 3 người được 1 vài buổi nhưng chưa thấy tiến bộ</t>
  </si>
  <si>
    <t>9/5 lh
 đầu A2, nv mua hàng ở 1 công ty xử lí nc, chủ yếu dùng mail, thỉnh thoảng có supplier nnn nhưng ko tự tin gt, muốn học TA GT linh hoạt trong năm nay để pv cv + du lịch, trc học nhiều khóa và thấy tiến bộ nhưng sau đó ko có mt luyện nên quên, lười nên học 15p/ngày</t>
  </si>
  <si>
    <t>Lê Thị Minh Châu</t>
  </si>
  <si>
    <t>8/5 lh
 giữa A1, bác sĩ sản tại Nghệ An, cv ko dùng TA, muốn học TA GT linh hoạt để dạy con lớp 3 học, chưa học ở đâu, ôn dc sau 11h
 LƯỜI</t>
  </si>
  <si>
    <t>Lê Phương Thảo</t>
  </si>
  <si>
    <t>15/5 lh
 đầu A1, nói bồi rất nặng, nv văn phòng lv cho công ty nhà nước, cv ko dùng TA, muốn học TA GT linh hoạt để thỉnh thoảng lại sang Canada vs con gái, chưa học ở đâu, dành được 30p học/ngày
 HỎI VỀ PP HỌC</t>
  </si>
  <si>
    <t>Đương</t>
  </si>
  <si>
    <t>13/5 lh
 đầu A2, kĩ sư điều hòa Daikin, muốn học TA GT linh hoạt để gt vs đồng nghiệp nnn khi họp onl, chưa học ở đâu, học dc 1h/ngày</t>
  </si>
  <si>
    <t>hoàng thị yến</t>
  </si>
  <si>
    <t>2/5 lh
 đầu A2, HR tại 1 công ty sản xuất tại BN, cv dùng mail TA chứ ko dùng GT, muốn học TA GT linh hoạt để 1 năm tới chuyển việc, trc học ở 1 tt luyện TOEIC nhưng thấy ko hq, dành được 30p học/ngày</t>
  </si>
  <si>
    <t>Hong Nguyen</t>
  </si>
  <si>
    <t>2/5 lh
 đầu A2, nghe nói khá tốt, đang làm kế toán cho 1 công ty của Việt và 1 công ty của Úc, muốn học TA GT linh hoạt trong 6th để gt vs đồng nghiệp nnn qua Whatapps + năm sau thi IELTS, chưa học ở đâu</t>
  </si>
  <si>
    <t>Phạm Thị Huyền Trang</t>
  </si>
  <si>
    <t>8/5 lh 0385952406</t>
  </si>
  <si>
    <t>13/5 lh
 2k1, kĩ sư phần mềm, cv chỉ dùng đọc hiểu, muốn học TA GT để có ý định chuyển việc trong tương lai lv cho công ty nc ngoài, chưa học ở đâu, học dc 30-45p/ngày</t>
  </si>
  <si>
    <t>27/4 lh
 giữa cuối A1, 27t, developer, TP HCM, thỉnh thoảng dùng TA GT, muốn học TAGT linh hoạt để update bản thân, học ở nhiều tt và 1-1 rồi nhưng thấy pp ko hq, đã nghỉ dc 2 3th để tự học, bận nên học được 20p/ngày</t>
  </si>
  <si>
    <t>Ngô Thịnh</t>
  </si>
  <si>
    <t>15/5 lh
 A2, 52t, quản lí ở 1 công ty sx thực phẩm, cv ko dùng TA, muốn học TA GT linh hoạt để đi du lịch nc ngoài, sang Canada thăm con, trc học nhiều tt nhưng lười nên thấy ko hq nhiều</t>
  </si>
  <si>
    <t>Jina</t>
  </si>
  <si>
    <t>9/5 lh
 đầu A2, 24t, kế toán tại 1 công ty nhiệt điện, cv ko dùng TA GT, muốn học vì đã học rất lâu tốn rất nhiều tiền nên muốn học lại cho tốt, trc học nhiều tt, dành được 2h học/ngày</t>
  </si>
  <si>
    <t>15/5 lh
 giữa A1, dược sĩ, cv hiện tại ko dùng TA GT, muốn học TA GT linh hoạt để thời gian tới đi công tác nc ngoài, trc học 1 tt và thấy tiến bộ</t>
  </si>
  <si>
    <t>Phương Lan</t>
  </si>
  <si>
    <t>9/5 lh
 26t, đầu A2, giảng viên Học viện tài chính + làm kế toán, đã thi B2 TOEIC IELTS, muốn gt linh hoạt trong 2-3 năm tới để chuyển sang dạy hệ CLC, chưa học ở đâu</t>
  </si>
  <si>
    <t>13/3 lh
 đầu giữa A2, kĩ sư phần mềm tại 1 công ty công nghệ, cv chủ yếu đọc hiểu, ko dùng TA GT, muốn học TA GT linh hoạt để làm freelancer trong 6th, sau đó học thêm về chuyên ngành, chưa học ở đâu</t>
  </si>
  <si>
    <t>Mui</t>
  </si>
  <si>
    <t>15/5 lh
 giữa A1, nhân viên văn phòng, lv tại 1 công ty may ở Hưng Yên, muốn học TA GT linh hoạt để chuyển việc trong TL + dạy con gái, chưa học ở đâu, học được 30p/ngày</t>
  </si>
  <si>
    <t>15/5 lh
 giữa A1, nhân viên phòng xét nghiệm của bệnh viện, muốn học TA GT linh hoạt và thi IELTS 5.5 để sau này sang Canada định cư hoặc pv việc học thạc sĩ, chưa học ở đâu, đang học văn bằng 2 môn TA được 0,5/3 năm</t>
  </si>
  <si>
    <t>Mimi</t>
  </si>
  <si>
    <t>9/5 lh
 cuối A2, lễ tân khách sạn ở tp HCM, nghe nói tốt, muốn học TA GT linh hoạt để pv cv hiện tại + tương lai + dạy con, chưa học ở đâu, bận chăm con nên học được 20-30p, nghèo
 KHÔNG UP</t>
  </si>
  <si>
    <t>Hoàng Tú</t>
  </si>
  <si>
    <t>4/3 lh
 giữa A1, SV năm 4/5 DH nông lâm, ngành sinh học, cv tương lai là kĩ sư nông nghiệp, đi học và đi làm thêm sale bất động sản, muốn học TA GT linh hoạt để thi B1 ra trường trong năm nay + pv cv tương lai, trc dk 1 khóa tt nhưng xa nên bỏ dở</t>
  </si>
  <si>
    <t>Nguyễn Thị Trinh</t>
  </si>
  <si>
    <t>8/4 lh
 giữa cuối A1, kế toán, cv ko dùng TA, muốn học TA GT linh hoạt để pv cv sau này + dạy con 4t, chưa học ở đâu</t>
  </si>
  <si>
    <t>8/4 lh 
 lớp 6</t>
  </si>
  <si>
    <t>Alan</t>
  </si>
  <si>
    <t>8/4 lh
 giữa A1, kĩ sư cơ khí tại 1 công ty chế tạo máy, cv hiện tại chủ yếu dùng TA đọc hiểu, có nnn nhưng ko lv trực tiếp mà qua sếp, muốn học TA GT linh hoạt 3-6th để update bản thân + sd trong cv tự tin, chưa học ở đâu, học 45p/ngày</t>
  </si>
  <si>
    <t>Hau.huynh</t>
  </si>
  <si>
    <t>15/5 lh
 đầu A2, kĩ sư phần mềm, muốn học TA GT linh hoạt để pv cv hiện tại họp vs nnn tự tin ko cần phiên dịch + tháng 10 chuyển việc, học 1 khóa 1 năm thấy tiến bộ nhưng nghỉ 2 năm rồi, đang học Elsa, ngày học được 2-3h, làm wfh 4 ngày 1 tuần
 LƯỜI</t>
  </si>
  <si>
    <t>20/5 lh
 B1, nói tốt, giảng viên tại trường cao đẳng nghề, muốn học TA GT linh hoạt để gt trôi chảy + pt ý tốt hơn, mới thi được B2, bận nên ít có tg học app
 KHÔNG UP</t>
  </si>
  <si>
    <t>8/4 lh
 giữa cuối A1, thẩm phán, cv ko dùng TA, muốn học TA GT linh hoạt để update bản thân (hồi bé mơ ước học giỏi TA), chưa học ở đâu, chưa đặt mt cụ thể, bận nên học 30p/ngày</t>
  </si>
  <si>
    <t>16/5 lh
 giữa A1, 2k1, gv dạy các bé tự kỉ ở trung tâm, cv ko dùng TA, muốn học TA GT để chuyển việc dùng TA (dịch thuật, dạy học...), chưa học ở đâu, học được 1h/ngày</t>
  </si>
  <si>
    <t>14/3 lh
 đầu A2, làm content creator + chăm sóc khách hàng mua bảo hiểm, chủ yếu dùng TA đọc hiểu, muốn học TA GT linh hoạt để chuẩn bị đi pv xin việc mới, đang học gv Philippines 9/12 tháng và thấy hiệu quả</t>
  </si>
  <si>
    <t>My name chin</t>
  </si>
  <si>
    <t>8/4 lh
 con gái lớp 10 học
 cuối A1 đầu A2, mua thủy hải sản của nông dân mang về nhà máy chế biến và xuất khẩu, cv ko dùng TA, muốn học TA GT linh hoạt để update bản thân, trc học 1 tt được 4 5 th nhưng bận nên bỏ dở, dành được 15-20p học/ngày</t>
  </si>
  <si>
    <t>Vu Hong Hanh</t>
  </si>
  <si>
    <t>16/5 lh
 B1, cố vấn học tập tại VinUni, cv dùng 80% TA, muốn học TA GT linh hoạt để cuối năm thi IELTS 6.5 7.0, bận</t>
  </si>
  <si>
    <t>8/4 lh
 A0, 18t nghỉ học làm thợ may, đã học xong tiếng TQ để tháng 9 đi Đài Loan du học, muốn học TA vì sau này muốn học Logistic dùng TA, chưa học ở đâu</t>
  </si>
  <si>
    <t>16/5 lh
 cuối A1 đầu A2, thừa đuôi s nhiều, CEO của 1 công ty về chính sách phát triển nông nghiệp ở Hội An, cv dùng nhiều TA GT khi đi dự hội thảo vs nnn nhưng ko tự tin và rối, muốn học TA GT linh hoạt để tự tin dùng trong cv, chưa học ở đâu, bận 
 MONG MUỐN CÓ LỘ TRÌNH CỤ THỂ</t>
  </si>
  <si>
    <t>Doli</t>
  </si>
  <si>
    <t>19/2 lh
 giữa cuối A1, 98, kế toán tại 1 công ty công nghệ của HQ, sd chủ yếu đọc hiểu, 1 tuần báo cáo vs sếp HQ 1 lần, muốn 6th tới GT linh hoạt để pv cv + update bản thân (5th nữa lên leader), chưa học ở đâu, dành được 2h học/ngày</t>
  </si>
  <si>
    <t>Thuy Nguyen</t>
  </si>
  <si>
    <t>Nga tran</t>
  </si>
  <si>
    <t>15/5 lh</t>
  </si>
  <si>
    <t>Hue Pham</t>
  </si>
  <si>
    <t>16/5 lh
 A2, tổ chức họp + sale cho 1 công ty training cấp chứng chỉ cho các công ty khác, cv sd đọc hiểu + gt vs đồng nghiệp nnn nhưng ko tự tin, muốn học TA GT linh hoạt để update bản thân và tự tin sd trong cv, chưa học ở đâu</t>
  </si>
  <si>
    <t>9/5 lh
 đầu A2, nói bồi nhiều nhưng khá tự tin, sale bất động sản, muốn học TA GT để tự tin gt deal + làm hồ sơ vs khách nnn, mong muốn 1th lên TA GT linh hoạt và sau này thi chứng chỉ - mong muốn higher higher, trc học Langmaster và thấy hq nhưng bỏ lâu rồi
 LƯỜI</t>
  </si>
  <si>
    <t>6/3 lh
 giữa A1, giảng viên FTU môn Luật, dạy ko dùng TA GT, muốn học TA GT linh hoạt để pv đi hội thảo nc ngoài + du lịch + dạy thêm TA, trc học TOPICA 6th thấy hiệu quả nhưng ko luyện tập nên quên dần</t>
  </si>
  <si>
    <t>Tính</t>
  </si>
  <si>
    <t>20/2 lh
 A0.5, 2K, IT, lv cho 1 công ty Nhật, cv ko dùng TA GT, muốn học TA GT linh hoạt để sang năm chuyển việc do công ty này ko có cơ hội pt, chưa học ở đâu, dành được 1-3h học/ngày</t>
  </si>
  <si>
    <t>15/4 lh
 công chức, giữa A1, cv ko dùng TA, muốn học TA GT linh hoạt để nch vs 3 con nhỏ, chưa đặt mt cụ thể</t>
  </si>
  <si>
    <t>18/3 lh
 giữa A1, kĩ sư XD, nói bồi và phát âm kém, muốn học TA GT linh hoạt để gt vs sếp và đối tác, đồng nghiệp, chưa học ở đâu</t>
  </si>
  <si>
    <t>Lê Trang</t>
  </si>
  <si>
    <t>3/6 lh
 cuối A1, 30t, quản lí kho vận tại 1 công ty sx dầu ăn, cv dùng đọc hiểu, muốn học TA GT linh hoạt để tự tin sd khi chuyên gia nnn về thăm 1 tháng/lần, học 1 khóa nhưng bận nên bỏ ngang</t>
  </si>
  <si>
    <t>Pun</t>
  </si>
  <si>
    <t>31/5 lh
 Đầu A2, sale oto, cv ko dùng TA, muốn học TA GT linh hoạt lên B2 trong 1 năm để thăng tiến hoặc chuyển việc sang làm nhà máy sản xuất, chưa học ở đâu, học dc ít nhất 1h/ngày</t>
  </si>
  <si>
    <t>Stone</t>
  </si>
  <si>
    <t>14/3 lh
 giữa A2, PM tại 1 công ty xây dựng của Pháp, cv gt nhiều vs sếp, muốn học TA GT linh hoạt để pv cv (lead các cuộc họp, thăng tiến..), chưa học ở đâu
 BẬN VÀ GIỎI =&gt; KHÔNG UP</t>
  </si>
  <si>
    <t>27/3 lh
 giữa A1, SV năm 3 DH Thương Mại, muốn học TA GT linh hoạt để đạt đầu ra IELTS 6.5 hoặc tương đương, chưa học ở đâu, lười nên học 20p/ngày</t>
  </si>
  <si>
    <t>27/3 lh
 đầu A2, Kĩ sư tại 1 nhà máy công ty nước ngoài, muốn học TA GT linh hoạt để pv cv nc vs chuyên gia nước ngoài tự tin hơn dù có phiên dịch + có công ty riêng nên muốn tìm thêm đối tác nc ngoài, trc học 1 tt được 6th nhưng thấy ko tiến bộ, tự học 30p/ngày</t>
  </si>
  <si>
    <t>Dư Thị Nụ</t>
  </si>
  <si>
    <t>27/3 lh
 đầu A1, mới học lại TA, lv bên gia công tại 1 công ty sản xuất dược phẩm, cv ko dùng TA, đang học văn bằng 2 Luật kinh tế nên cần TA GT linh hoạt để đặt đầu ra B1 + dạy con lớp 1, chưa học ở đâu, mới có con nhỏ, có thời gian nhưng lười do chưa có mt cụ thể</t>
  </si>
  <si>
    <t>27/3 lh
 đầu A1, mới quay lại học TA, GV dạy Hóa trường c2, cv ko dùng TA GT, 6-7 năm trước học ở tt tầm 6th kiểu học thuộc, muốn chuyển việc sang nghiên cứu mà yêu cầu TA GT 6.5, mục tiêu ASAP nhưng nghĩ mất 2 năm, dành được 1h học/ngày</t>
  </si>
  <si>
    <t>Lê văn công</t>
  </si>
  <si>
    <t>8/3 lh
 giữa A1, Co-founder của 1 tập đoàn cổ phần về xây dựng, cv hiện tại ko dùng TA, muốn học TA GT linh hoạt để update bản thân + dùng trong cv sau này, trc học nhiều khóa nhưng ko hq</t>
  </si>
  <si>
    <t>NHI</t>
  </si>
  <si>
    <t>27/3 lh
 giữa cuối A1, banker đã nghỉ việc, hiện tại bán mỹ phẩm cho cửa hàng mẹ, cv ko dùng TA, muốn học TA GT để nch vs họ hàng bên Mỹ + ôn lại các kiến thức cũ ngày xưa thi IELTS 5.5, trc ôn thi chứng chỉ chứ chưa chú tâm học TA GT</t>
  </si>
  <si>
    <t>27/3 lh giọng khó chịu
 đầu A2, kĩ sư thiết kế nội thất, cv hiện tại có nnn nhưng ko dùng để GT mà chỉ chat, làm đc 3th nhưng thấy stress và muốn chuyển tiếp, muốn học TA GT linh hoạt để pv cv sắp tới + update bản thân, trc học 1 khóa 6th nhưng ko luyện nên ko tiến bộ</t>
  </si>
  <si>
    <t>27/3 lh
 đầu A1, coder tại 1 công ty công nghệ, muốn học TA GT linh hoạt để tự tin sd trong cv, hiện tại ko tự tin nch call nên phải chat, chưa học ở đâu, bận chăm 2 con nhỏ nên học 1h/ngày</t>
  </si>
  <si>
    <t>Vương</t>
  </si>
  <si>
    <t>3/4 lh
 đầu A1, hiện tại đang ở Úc, mới sang dc 3 tuần, ở Nhật 4 năm rồi sang Úc nên phải học lại TA, muốn học TA GT linh hoạt để pv cv làm tủ bếp nội thất, trc học nhưng ko hiệu quả
 QUAN TÂM KHÓA 1-1</t>
  </si>
  <si>
    <t>HieuNK</t>
  </si>
  <si>
    <t>27/3 lh
 đầu A2, kĩ sư tại 1 công ty công nghệ, muốn học TA GT linh hoạt và sau đó tự đặt target thi IELTS 6.0 để tự tin hơn khi gt vs khách nn + đi công tác + chuyển việc trong tl, chưa học ở đâu</t>
  </si>
  <si>
    <t>1/4 lh
 đầu A1, lái xe taxi tại ĐN, muốn học TA GT linh hoạt để pv việc đón khách nnn (chỉ chỗ đón, hướng dẫn du lịch) + có động lực học vì thấy người HQ Ấn Độ giỏi hơn mình, chưa học ở đâu</t>
  </si>
  <si>
    <t>Ozil</t>
  </si>
  <si>
    <t>27/3 lh
 cuối A1 đầu A2, kĩ sư đo lường tại 1 công ty công nghệ, đọc tài liệu TA + thỉnh thoảng gt vs chuyên gia nước ngoài, muốn học TA GT để tự tin hơn trong cv, chưa học ở đâu</t>
  </si>
  <si>
    <t>27/3 lh
 cuối A1 đầu A2, CEO của 1 công ty thiết kế nội thất, học để update bản thân, chưa học ở đâu, dành được 30p học/ngày</t>
  </si>
  <si>
    <t>25/4 lh
 giữa A1, kĩ thuật viên làm vỏ dt ở Samsung, cv ko dùng TA, muốn học TA GT linh hoạt để update bản thân + dạy con, chưa học ở đâu</t>
  </si>
  <si>
    <t>Zumy</t>
  </si>
  <si>
    <t>14/3 lh
 giữa A1, nói bồi nặng, nhân viên theo dõi đơn hàng vận chuyển của công ty may mặc, sd TA khi viết mail + thỉnh thoảng gt vs đối tác nước ngoài, muốn học TA GT linh hoạt để thăng tiến trong cv hiện tại khi nhận thêm job dùng nhiều TA hơn + có thể chuyển việc sớm, chưa học ở đâu</t>
  </si>
  <si>
    <t>pinkman</t>
  </si>
  <si>
    <t>3/6 lh
 đầu A2, seller ván gỗ, cv lương cao, chủ yếu dùng TV vì bán nội địa, muốn học TA GT linh hoạt 1-2 năm để thỉnh thoảng nch vs nnn khi họ đến xem hàng 1 tuần/lần, trc học 1 khóa 1-1 của bạn nhưng bận nên bỏ ngang</t>
  </si>
  <si>
    <t>1/4 lh
 cuối A1 đầu A2, y tá tại 1 bệnh viện, học TA để dạy con 18 tháng tuổi, chưa học ở đâu</t>
  </si>
  <si>
    <t>8/4 lh
 giữa A1, 98, làm kĩ thuật QC tại 1 công ty Mỹ phẩm, cv ko dùng TA, muốn học TA GT linh hoạt trong 6th-1 năm để pv cv sau này nếu muốn chuyển việc, chưa học ở đâu, học được 1h/ngày</t>
  </si>
  <si>
    <t>Sandy</t>
  </si>
  <si>
    <t>18/3 lh 0358012913
 đầu A2, giọng khó nghe như Quảng Nam, QA của 1 công ty công nghiệp nặng, cv dùng TA GT vs sếp HQ, muốn học TA GT pv cv, chưa học ở đâu</t>
  </si>
  <si>
    <t>Lephong</t>
  </si>
  <si>
    <t>1/4 lh
 đầu A2, businessman bán phân bón vật tư nông nghiệp, gt vs nnn nhiều + muốn thi B2 học lên tiến sĩ, mới dk 1-1 xong
 KHÔNG UP</t>
  </si>
  <si>
    <t>Ngôn Thời</t>
  </si>
  <si>
    <t>1/4 lh
 giữa A1, kĩ sư điện, cv ko dùng TA GT chỉ đọc tài liệu TA, muốn học TA GT linh hoạt 3th để đi du lịch mỗi năm 1 nước, chưa học ở đâu</t>
  </si>
  <si>
    <t>22/4 lh
 giữa cuối A1, QA tại 1 công ty làm về web, cv hiện tại chỉ dùng đọc hiểu, muốn học TA GT linh hoạt để pv cho cv tương lai (đi pv thấy toàn yc TA), chục năm trc học 1 tt nhưng chủ yếu luyện phát âm, học được 1h/ngày</t>
  </si>
  <si>
    <t>Ngô chính nghĩa</t>
  </si>
  <si>
    <t>14/3 lh
 giữa A1, SV năm nhất BS đa khoa, muốn học TA GT linh hoạt để gt vs bạn bè nc ngoài + pv cv sau này, chưa đặt mt cụ thể, chưa học ở đâu</t>
  </si>
  <si>
    <t>2/5 lh
 C Hoa, 35t, bán văn phòng phẩm online, muốn học TA cơ bản lên linh hoạt (đặt mt 1-2 năm) để gt vs con lớp 2 3, chưa học ở đâu, dành được 1h học</t>
  </si>
  <si>
    <t>8/4 lh
 98 làm CS ở công ty logistic, muốn học TA GT linh hoạt để cuối năm chuyển việc, đang học ở nhà 1 gv lớp 5 người được 3/6th nhưng thấy ko hq
 KHÔNG UP</t>
  </si>
  <si>
    <t>Thiêng</t>
  </si>
  <si>
    <t>1/4 lh
 đầu A2, dev FPT nhưng đang học trung tâm 4b/tuần, học dc 1th/6th 
 KHÔNG UP</t>
  </si>
  <si>
    <t>1/4 lh
 đầu A1, fashion designer tại Trống Đồng palace, chủ yếu dùng đọc hiểu, muốn học TA GT linh hoạt để mua hàng bên nc ngoài + pv cv sau này, đang muốn chuyển việc, đang làm thêm job phụ buổi tối nên học 15p/ngày</t>
  </si>
  <si>
    <t>1/4 lh
 kế toán tại 1 công ty công nghệ, đang học trung tâm 3b/tuần
 KHÔNG UP</t>
  </si>
  <si>
    <t>22/4 lh
 đầu A1, 2k, lái xe công nghệ tại Phú Quốc, muốn học TA GT linh hoạt trong 2 năm để làm hướng dẫn viên du lịch cho nnn, chưa học ở đâu, nhưng cv bận từ sáng đến 10h tối</t>
  </si>
  <si>
    <t>Mùi</t>
  </si>
  <si>
    <t>22/4 lh
 B1, nghe nói chậm rãi nhưng đúng NP, làm sale cho 1 công ty về thép nhựa, muốn học để gt vs nnn tự tin, học nhiều khóa rồi và thấy tiến bộ
 KHÔNG UP</t>
  </si>
  <si>
    <t>Ducky</t>
  </si>
  <si>
    <t>3/6 lh
 đầu A2, PM của 1 công ty dịch vụ hàng hải, cv dùng đọc viết mail và gt vs khách nnn, muốn học TA GT linh hoạt để gt làm thân nch về đời sống vs đối tác, đang học khóa 1-1 được 2 tuần ở tt</t>
  </si>
  <si>
    <t>22/4 lh
 20t, sv năm 2 cao đẳng học IT, học TA ở trường 1 năm vs nnn nhưng thấy ko hq, muốn học TA GT linh hoạt để pv cv sau này, chưa học ở đâu, chưa đặt mt cụ thể</t>
  </si>
  <si>
    <t>22/4 lh
 đầu A1, lv tại test chất lượng sp ở phòng thí nghiệm Ajimoto, cv chỉ dùng đọc hiểu ko dùng GT, muốn học TA GT linh hoạt để pv cv cv tương lai vì đang học thêm về social media, chưa học ở đâu, mt TA cơ bản 1 năm :v</t>
  </si>
  <si>
    <t>Marcie</t>
  </si>
  <si>
    <t>4/6 lh 7
 25t, đầu A1, đang bán hàng tại siêu thị, muốn học TA GT linh hoạt trong 1 năm để chuyển việc sd TA + thích học TA, chưa học ở đâu, học dc 2h/ngày</t>
  </si>
  <si>
    <t>3/6 lh
 giữa A1, kĩ sư tại 1 công ty XD, cv chỉ dùng đọc hiểu tài liệu, muốn học TA GT linh hoạt 6th để update bản thân + thăng tiến trong cv, chưa học ở đâu, học được 1h/ngày</t>
  </si>
  <si>
    <t>3/6 lh
 cuối A1, nói bồi nặng - ko để ý loại từ và ngữ pháp, HR của 1 công ty sếp Đức, dùng văn bản TA và gt vs sếp bằng TA, muốn học TA GT linh hoạt 3th để sd tự tin trong cv, trc học 1 khóa tốn tiền nhưng ko thấy hq 1 chút nào</t>
  </si>
  <si>
    <t>3/6 lh
 giữa A1, cảnh sát tại Lạng Sơn, cv ko dùng TA, muốn học để update bản thân, chưa học ở đâu, dành 16h làm việc/ngày, học được 30p/ngày</t>
  </si>
  <si>
    <t>16/5 lh
 A2, GV dạy TA cấp 1, muốn học TA GT linh hoạt để pv cv, chưa học ở đâu, học được 15p/ngày</t>
  </si>
  <si>
    <t>3/6 lh
 giữa cuối A1, làm database bên CMC, cv dùng viết mail meeting vs khách nnn, muốn học TA GT linh hoạt để tự tin dùng khi meeting, trc học 2 tt nhưng dễ quá và ko có động lực nên bỏ ngang</t>
  </si>
  <si>
    <t>Khoai Mỡ</t>
  </si>
  <si>
    <t>17/6 lh</t>
  </si>
  <si>
    <t>3/6 lh
 đầu A2, Quản lí chất lượng của 1 công ty về đồ gỗ nội thất, cv chỉ dùng đọc hiểu, muốn học TA GT linh hoạt để thăng tiến trong cv, trc học 1 vài tt nhưng thấy ko phù hợp trình độ và ko tiến bộ nhiều, 3 4 năm nay tự học, học dc 1-2h/ngày</t>
  </si>
  <si>
    <t>17/6 lh 10
 giữa A2, logistics tại công ty giày da, đọc hiểu và gt hằng ngày bằng TA vs sếp và khách nnn, muốn học TA GT linh hoạt để pv cv + đi du học nếu có cơ hội, trc học tt 2 năm và thấy tiến bộ, học dc 1h/ngày</t>
  </si>
  <si>
    <t>Hương Nguyễn</t>
  </si>
  <si>
    <t>8/4 lh
 giữa A2 nghe nói tốt nhưng phát âm chưa để ý âm đuôi trọng âm, lv tại 1 công ty Logistic, cv dùng 90% TA GT (thuyết trình, meeting, report vs khách nnn), muốn học TA GT linh hoạt để pv cv, đặc biệt là sửa phát âm vì bị giọng địa phương, đã học rất nhiều khóa TA để sửa phát âm + học văn bằng ngoại ngữ
 KHÔNG UP</t>
  </si>
  <si>
    <t>Hoàng Thị Bình Sơn</t>
  </si>
  <si>
    <t>8/4 lh
 giữa A1, làm việc ở cục hải quan HP, cv chỉ đọc hiểu ko dùng GT, muốn học TA GT linh hoạt để sang nc ngoài thăm con trai + có thể chuyển việc hoặc định cư nc ngoài, 2018 có học ở tt nhưng ko dùng nên quên, rảnh sau 17h
 MONG MUỐN TÌM ĐƯỢC 1 LỘ TRÌNH PHÙ HỢP VÀ DUY TRÌ HỌC</t>
  </si>
  <si>
    <t>Ngoc ***yen</t>
  </si>
  <si>
    <t>22/4 lh
 giữa cuối A1, bs tại bv Tai mũi họng HN, cv ht chỉ dùng đoc hiểu, muốn học TA GT linh hoạt thi IELTS 6.5 trong 9th để cuối năm 2025 đi du học Đài Loan, đang học 1 khóa IELTS ở tt 3b/tuần được 2th
 KHÔNG UP</t>
  </si>
  <si>
    <t>Chấn huynh</t>
  </si>
  <si>
    <t>12/4 lh
 đầu A2, BS tại bệnh viện Nhi + mở phòng khám riêng, muốn học TA GT linh hoạt để gt vs đồng nghiệp nnn, đọc tài liệu + đi du lịch, trc học TOPICA nhưng thời gian chặt chẽ nên khó theo</t>
  </si>
  <si>
    <t>Ergo</t>
  </si>
  <si>
    <t>17/6 lh 48
 giữa A1, 93, đang học để trở thành mục sư trong 4 năm nữa, muốn học TA GT linh hoạt để sau này lv vs nnn + đi du học, chưa học ở đâu, đang nghỉ hè nên học dc nhiều, chăm</t>
  </si>
  <si>
    <t>Nhan tran</t>
  </si>
  <si>
    <t>15/5 lh
 giữa A1, kĩ sư XD, muốn học TA GT linh hoạt trong năm nay để gt vs nhà đầu tư nnn ko cần phiên dịch + dạy con học, trc học phát âm 2th nhưng bận nên bỏ ngang, học dc 30p/ngày</t>
  </si>
  <si>
    <t>Hồng Hoa</t>
  </si>
  <si>
    <t>25/4 lh
 đầu A2, sv năm 3 chuyên ngành tiếng TQ tại Ulis, muốn học TA GT để năm sau thi IELTS 6.5, chưa học ở đâu, nhưng học bận nên dành 15-20p học/ngày</t>
  </si>
  <si>
    <t>8/4 lh
 giữa A1, chỉ nghe và trl theo keyword ko biết tạo câu, kế toán, muốn học TA GT cơ bản r linh hoạt để nch vs bé lớp 8 (2 mẹ con đều ngại nch bằng TA) + gt vs bạn bè, muốn có môi trường GT, chưa học ở đâu</t>
  </si>
  <si>
    <t>8/4 lh
 SV năm 2 ngành cơ khí DHBK ĐN, giữa A1, đang đi làm thêm 4b/tuần quán cf + tham gia clb bóng rổ, muốn học TA GT linh hoạt để pv việc học + cv sau này + tham gia clb TA, chưa học ở đâu, học 30p/ngày</t>
  </si>
  <si>
    <t>25/4 lh
 cuối A1 đầu A2, kĩ sư điện tại Hitachi, cv dùng TA đọc hiểu và thỉnh thoảng dùng TA GT để nch vs đồng nghiệp nnn, muốn học TA GT để tháng 9 chuyển việc, chưa học ở đâu, học được 1h/ngày</t>
  </si>
  <si>
    <t>25/4 lh
 giữa A1, CS tại 1 công ty sữa, cv ko dùng TA, muốn học TA GT linh hoạt để update bản thân + sang Châu Âu thăm con, trc có học nhưng rất lâu rồi ko dùng TA nên muốn học lại</t>
  </si>
  <si>
    <t>***YỄN THỊ HỒNG</t>
  </si>
  <si>
    <t>8/5 lh
 59t, kế toán tại 1 công ty về cát ở Phú Thọ mặc dù nhà ở TPHCM, cv ko dùng TA, đã từng đi công tác Nam Phi 1 năm nên học dc cách nói bồi, muốn học TA GT linh hoạt để update bản thân đi du lịch nc ngoài + nch vs cháu, mua nhiều app nhưng ko học dc, giờ làm việc có thể ôn ban ngày linh hoạt</t>
  </si>
  <si>
    <t>Minh Quan</t>
  </si>
  <si>
    <t>22/4 lh
 giữa A1, 23t, kế toán tại 1 công ty xây dựng, cv ko dùng TA, muốn học TA GT cơ bản rồi lên linh hoạt trong 6 tháng để sau này chuyển việc và update bản thân, đang học 1 lớp IELTS lấy gốc và học trong 1,5 năm, học dc 30p/ngày
 KHÔNG UP</t>
  </si>
  <si>
    <t>10/6 lh</t>
  </si>
  <si>
    <t>Nguyễn Võ Hoàng Anh</t>
  </si>
  <si>
    <t>8/4 lh
 đầu A2, thiết kế đồ họa, cv chỉ dùng đọc hiểu, muốn học TA GT linh hoạt để update bản thân, trc học nhóm với bạn dạy chứ chưa học tt, học được 30p/ngày</t>
  </si>
  <si>
    <t>Michael</t>
  </si>
  <si>
    <t>27/5 lh
 đầu A2, kĩ sư bảo dưỡng ở 1 công ty may nc ngoài, cv dùng TA GT vs sếp người Pháp, muốn học TA GT linh hoạt để có cơ hội thăng tiến, bận nên học 10p/ngày</t>
  </si>
  <si>
    <t>6/6 lh 34
 cuối A1, 97, bs y học cổ truyền, cv ko dùng TA, muốn học TA GT linh hoạt trong 6th để update bản thân, đi làm từ 10h sáng đến 9h tối nên bận ít thời gian học, học dc 30p/ngày, chưa học ở đâu</t>
  </si>
  <si>
    <t>27/5 lh
 đầu A2, manager kiểm định tại VP bank, cv ko dùng TA, muốn học TA GT để update bản thân học thứ mới, trc học 1 khóa nhưng thấy ko tiến bộ, đang học 1 khóa nghiệp vụ 3th nên rất bận</t>
  </si>
  <si>
    <t>Nhung Lê</t>
  </si>
  <si>
    <t>27/5 lh 43
 48t, giữa cuối A1, nói bồi nhiều + hình thành câu lâu, làm IT ở VCB, cv chủ yếu dùng đọc hiểu, muốn gt linh hoạt để thỉnh thoảng phải call vs khách nnn khi có sự cố + gt vs bạn nnn của chồng + update bản thân, chưa học ở đâu, NÓI RẤT NHIỀU 
 MUỐN TÌM KHÓA 1-1 ONLINE</t>
  </si>
  <si>
    <t>27/5 lh
 giữa cuối A1, kế toán tại 1 công ty kiến trúc, cv dùng đọc hiểu và thỉnh thoảng gt TA vs sếp nnn, đang học văn bằng 2 TA, muốn học TA GT linh hoạt trong năm nay để update bản thân + con nói giỏi TA nên muốn nch vs con + đi du lịch, gặp nnn, tự tin dùng trong cv, chưa học ở đâu
 MUỐN CÓ NGƯỜI HỌC CÙNG ĐỂ CÓ ĐỘNG LỰC HỌC</t>
  </si>
  <si>
    <t>Thaihien</t>
  </si>
  <si>
    <t>27/5 lh
 45t, giữa A1, banker tại ACB làm bên mảng tín dụng cho vay, ko dùng TA trong cv, muốn học TA GT linh hoạt ASAP để 1 năm nữa sang Mỹ định cư, trc hồi sv có đi học và nói tốt nhưng do cv nên thui chột bây h thấy học lại khó
 học được sau 10h tối do bận đi làm và chăm con 3t, ôn dc sau 17h
 LAZY</t>
  </si>
  <si>
    <t>Johnny Nguyễn</t>
  </si>
  <si>
    <t>6/6 lh em gái 16
 2k9, sắp lên lớp 10, muốn học TA GT linh hoạt để 1 2 năm nữa thi IELTS thi ĐH, chưa học ở đâu</t>
  </si>
  <si>
    <t>Nino</t>
  </si>
  <si>
    <t>3/6 lh
 B1, làm việc tại 1 công ty đầu tư về năng lượng, cv dùng đọc hiểu mail và gt TA vs đối tác nnn, muốn học TA GT linh hoạt trong 1 năm rồi thi B2 CFR, chưa học ở đâu, học dc 30p/ngày</t>
  </si>
  <si>
    <t>Tuna</t>
  </si>
  <si>
    <t>27/5 lh
 Tâm, 99, giữa A1, Huế, thiết kế thời trang freelancer + làm phụ bếp tại 1 nhà hàng pizza, muốn học TA GT linh hoạt để gt vs khách nnn vs cv chính design, chưa học ở đâu, học được 2h/ngày, đặt mt 3 năm lên linh hoạt hic
 BUSY</t>
  </si>
  <si>
    <t>30/5 lh
 Cuối A1 đầu A2, 31t, kĩ sư developer operation, cv chủ yếu dùng đọc viết, muốn học TA GT linh hoạt để chuyển việc trong TL, học nhiều tt khóa học và app sách rồi nhưng bận nên bỏ ngang và ko có mt nên quên</t>
  </si>
  <si>
    <t>3/6 lh
 giữa A1, giảng viên tại dh Nguyễn Trãi chuyên ngành Thiết kế thời trang, cv ko dùng TA, muốn học TA GT linh hoạt để dạy con + đi du lịch, học nhiều tt, gần đây nhất là tháng 4 thấy hiệu quả nhưng bận nên nghỉ, học dc 1h/ngày</t>
  </si>
  <si>
    <t>Pé Mập</t>
  </si>
  <si>
    <t>14/6 lh 12
 cuối A1, nói bồi nặng và phát âm kém, senior supervisor tại 1 công ty về gia vị, mục tiêu TA GT linh hoạt 6th để hằng ngày nch vs sếp người Ấn và gt vs đồng nghiệp nnn 1 tháng mấy lần, hồi sv học 1 khóa ở bộ Ngoại giao, bận, đi làm từ 6h sáng đến 8h tối</t>
  </si>
  <si>
    <t>10/6 lh 22
 giữa cuối A1, nói bồi nhiều, làm bảo hiểm cho 1 công ty tài chính, cv ít dùng TA, muốn học TA GT linh hoạt để có cơ hội thăng tiến, chưa học ở đâu, con nhỏ 11th nên khá bận học được 30p/ngày</t>
  </si>
  <si>
    <t>MinhT</t>
  </si>
  <si>
    <t>3/6 lh
 giữa A1, kĩ sư IT, cv chỉ dùng TA đọc hiểu, muốn học TA GT linh hoạt để pv cv tương lai 6th nữa chuyển việc, học dc 30p/ngày</t>
  </si>
  <si>
    <t>trần thị thuý ngân</t>
  </si>
  <si>
    <t>27/5 lh
 cuối A1, khá kĩ tính, 39t, kế toán tại 1 công ty FDI, cv dùng đọc hiểu mail TA + 1 năm họp vs khách nnn 1 lần, muốn học TA GT linh hoạt lên B2 trong 1 năm, chưa học ở đâu</t>
  </si>
  <si>
    <t>Huynh</t>
  </si>
  <si>
    <t>30/5 lh
 đầu A2, làm nhân viên tại 1 cơ quan nhà nước lq đến chính trị đảng, lq đến đảng ủy dưới trướng ông Nguyễn Phú Trọng, cv dùng TA GT khi gt vs các nhà đầu tư nnn, 10 năm trước học 1 tt thấy tiến bộ nhưng nghèo nên bỏ</t>
  </si>
  <si>
    <t>27/5 lh 30
 giữa cuối A1, nội trợ được 3 năm, có 1 trai 1 gái, trc làm kế toán nhưng ko dùng TA, muốn học TA GT linh hoạt để năm sau đi làm lại nhưng lv cho công ty nc ngoài nên yc TA, chưa học ở đâu, tranh thủ học 1h/ngày khi con ngủ trưa</t>
  </si>
  <si>
    <t>Shirly</t>
  </si>
  <si>
    <t>27/5 lh
 giữa A1, thiết kế đồ họa, cv dùng ít đọc hiểu, muốn học TA GT linh hoạt để update bản thân + pv cv sau này 1-2 năm nữa chuyển việc, trc học tt và onl nhưng học xong quên, 1 năm trở lại đây ko học, bận tối 246 học chuyên ngành</t>
  </si>
  <si>
    <t>14/6 lh 0962937090</t>
  </si>
  <si>
    <t>long</t>
  </si>
  <si>
    <t>27/5 lh
 giữa A1, SV năm 2 FPT Quy Nhơn, chuyên ngành kinh doanh quốc tế, có nhiều môn phải thuyết trình bằng TA, muốn học TA GT trong 1 năm để pv việc học và cv sau này, chưa học ở đâu, học dc 1-2h/ngày</t>
  </si>
  <si>
    <t>3/6 22
 cuối A1, diễn đạt ý khó, CEO của 1 công ty quản lí nguồn nước, muốn học TA GT linh hoạt để gt tự tin vs nnn chứ ko cần qua người khác + thi thạc sĩ trong năm sau, dk khóa học nhưng bận nên bỏ hết, học dc 30p/ngày</t>
  </si>
  <si>
    <t>Henry lê ***yễn</t>
  </si>
  <si>
    <t>27/5 lh
 cuối A1 đầu A2, IT, cv chủ yếu đọc hiểu, muốn học để pv cv thăng tiến + 1 2 năm nữa sang nc ngoài lv, chưa học ở đâu, học dc 1h/ngày</t>
  </si>
  <si>
    <t>10/6 lh 18
 đầu A2, 44t, sĩ quan quân đội làm việc trong nhà máy sx vũ khí, muốn học TA GT linh hoạt để gt vs nnn 1 2 tháng/lần tự tin chủ động ko cần phiên dịch + đi công tác/ nch vs con, 3 năm trc học Topica dc 2th nhưng bận quá nên bỏ ngang, học dc 1-2h/ngày</t>
  </si>
  <si>
    <t>Gold</t>
  </si>
  <si>
    <t>27/5 lh
 đầu A2, 24t, làm bên quan hệ khách hàng cá nhân, cv ko dùng TA, muốn học để 2 3 năm nữa chuyển việc + sang nc ngoài thăm người thân, trc học 1 khóa ngắn nhưng thấy ko tiến bộ, học dc 30p-1h/ngày</t>
  </si>
  <si>
    <t>Thao Luka</t>
  </si>
  <si>
    <t>10/5 lh
 giữa A1, nv xuất nhập khẩu, cv dùng chủ yếu đọc hiểu mail + 1th gọi điện cho khách nnn mấy lần, muốn học TA GT linh hoạt để pv cv tự tin hơn + nch vs thầy cô giáo dạy nhảy ở chung cư, nửa năm trc học 1-1 vs gv thấy hq nhưng học xong ko ôn nên quên, học dc 30p/ngày</t>
  </si>
  <si>
    <t>Chuan</t>
  </si>
  <si>
    <t>6/6 lh 23
 đầu A2, giảng viên dh Hàng Hải, cv hiện tại chỉ đọc tài liệu TA, muốn học TA GT linh hoạt để duy trì + nch vs nnn hay con cái, chưa học ở đâu, học dc 30p/ngày
 từ năm 2016 trở về trc hay đi tàu nên dùng TA GT nhiều, sau ko dùng nữa</t>
  </si>
  <si>
    <t>27/5 lh 47
 đầu A2, nói bồi rất nặng + phát âm quên hết đuôi, bs Sản, đang lv tại 1 bv tư, muốn học TA GT linh hoạt để update bản thân vì hồi trẻ chưa học tốt và ko có thời gian học, dành dc 30p học/ngày</t>
  </si>
  <si>
    <t>Leonardo</t>
  </si>
  <si>
    <t>27/5 lh
 B1, phó giám đốc của 1 công ty BDS du lịch dịch vụ, muốn học TA GT linh hoạt để pv cv
 KHÔNG UP</t>
  </si>
  <si>
    <t>14/6 lh</t>
  </si>
  <si>
    <t>6/6 lh 11
 giữa cuối A1, bác sĩ nhi tại VNVC, muốn học TA GT linh hoạt để nch tự tin vs bệnh nhân nnn + sau này học thạc sĩ, năm ngoái thi TOEIC nhưng ko dùng đến, 6 năm trc học ở 1 vài tt nhưng thấy ko hq, học dc 30p/ngày</t>
  </si>
  <si>
    <t>5/6 lh
 đầu A1, y tá tại bv Xanh Pôn, cv ko dùng TA, muốn học TA GT thi B1 để ra trường (đang học BV Y Nam Định - cao đẳng liên thông lên đại học), chưa học ở đâu, lười nên học 10p/ngày</t>
  </si>
  <si>
    <t>14/6 lh 21
 cuối A1, nói bồi, desinger nhà gỗ, cv dùng TA đọc hiểu và GT rất nhiều vs nnn, muốn học TA GT linh hoạt trong 6th để pv cv + thăng tiến, bận</t>
  </si>
  <si>
    <t>Lucas</t>
  </si>
  <si>
    <t>14/6 lh 4
 A0, học lại từ đầu, làm tự do ngành đông y cổ truyền, cv dùng tiếng Trung để mua hàng, muốn học TA GT cơ bản để update bản thân, chưa học ở đâu, học được 30p/ngày</t>
  </si>
  <si>
    <t>I'm Ten</t>
  </si>
  <si>
    <t>15/5 lh
 giữa A1, quản lí cho 1 công ty oto + đào tạo nhân sự công ty + mở riêng 1 cửa hàng mt, rất bận nên chỉ ôn dc tối thứ 357 và sau 21h mới tiện, cv bt ko dùng TA, nhưng t10 cần dùng TA GT để gt vs sếp nnn, chưa học ở đâu</t>
  </si>
  <si>
    <t>5/6 lh</t>
  </si>
  <si>
    <t>huỳnh thị phượng tuyề</t>
  </si>
  <si>
    <t>5/6 lh
 A2, kế toán tại 1 khách sạn ở TP HCM, cv ko dùng TA, muốn học TA GT linh hoạt để đi du lịch + làm phiên dịch cho mục sư ở nhà thờ, 10 năm trc học tt</t>
  </si>
  <si>
    <t>Selina</t>
  </si>
  <si>
    <t>6/6 lh</t>
  </si>
  <si>
    <t>LÊ PHONG</t>
  </si>
  <si>
    <t>15/5 lh
 A0.5, đang bắt đầu học lại từ đầu và khá quyết tâm, kĩ sư bán quạt công nghiệp, cv chủ yếu dùng đọc hiểu, thỉnh thoảng gt vs sếp nnn, muốn học TA GT cơ bản trong 6th-1 năm để pv cv, chưa học ở đâu</t>
  </si>
  <si>
    <t>Aurora</t>
  </si>
  <si>
    <t>27/5 lh
 cuối A1, bán bảo hiểm oto, cv ko dùng TA, muốn học để update bản thân vì lâu ko học quên + cuối năm chuyển việc, muốn học TA GT linh hoạt và sau này có thể thi chứng chỉ, đã học thử 1 vài app nhưng chưa đi học ở đâu
 LAZY</t>
  </si>
  <si>
    <t>10/6 lh 37
 giữa A1, manager tại ngân hàng, cv ko dùng TA, muốn học để update bản thân + tạo động lực cho con, hồi dịch học khóa 4 người onl 1 năm và thấy tiến bộ nhưng sau ko dùng nên quên, đang có con 4t nên hay quấy khó học</t>
  </si>
  <si>
    <t>3/6 lh 41
 cuối A1 đầu A2, anh Thuấn 34t, HN, developer, cv dùng đọc hiểu và gt call 30p/ngày vs nnn báo cáo, muốn TA GT linh hoạt 3-6th để pv cv + xem phim nch vs nnn, trc học onl 1 khóa thấy ko tiến bộ nên mua nhiều app tự học, học dc 1h/ngày</t>
  </si>
  <si>
    <t>Cuoi</t>
  </si>
  <si>
    <t>10/6 lh 22
 đầu A1, trợ lí giám đốc đứng trên team leader giải quyết vấn đề của công ty sx giấy bìa carton, cv ko dùng TA GT nhiều, muốn học TA GT linh hoạt để sắp tới có nhiều đối tác nnn lv vs công ty, chưa học ở đâu, ko biết bắt đầu học ntn, học đc 1h/ngày</t>
  </si>
  <si>
    <t>Tomey Le</t>
  </si>
  <si>
    <t>Thuý</t>
  </si>
  <si>
    <t>10/6 lh 11
 giữa A1, R&amp;D tại phòng nghiên cứu công nghệ sinh học, cv 8 năm nay ko dùng TA GT, chỉ đọc hiểu cơ bản theo form, muốn học TA GT cơ bản để update bản thân nch vs nnn + du lịch, trc học 1 tt, bận và lười nên học 20p/ngày</t>
  </si>
  <si>
    <t>Tôi là Lan</t>
  </si>
  <si>
    <t>6/6 lh 6
 A0.5, người Hoài Đức, làm ở xưởng sản xuất phụ kiện quần áo, cv ko dùng TA, muốn học TA GT cơ bản để update bản thân, chưa học ở đâu, học dc 1h/ngày, giờ làm linh hoạt</t>
  </si>
  <si>
    <t>13/6 lh 19</t>
  </si>
  <si>
    <t>27/5 lh
 đầu A2, giao dịch viên VCB, cv ko dùng TA, muốn học để update bản thân (xem phim, du lịch,...), từng học ở 1 tt khóa nghe nói và mua nhiều app khác, lười nên học dc 15-30p/ngày</t>
  </si>
  <si>
    <t>Subin</t>
  </si>
  <si>
    <t>10/6 lh 35
 giữa cuối A1, HR của 1 công ty sx túi xách, cv ko dùng TA, muốn học TA GT linh hoạt 6th để update bản thân + 1 2 năm nữa chuyển việc, chưa học ở đâu, học dc 30p/ngày</t>
  </si>
  <si>
    <t>22/4 lh
 đầu A2, kế toán của 1 công ty XD, cv hiện tại ko dùng TA, muốn học TA GT linh hoạt + thi chứng chỉ IELTS 6.0 vì công ty sắp go global với 3 nước yêu cầu nv nói TA tốt để deal vs khách, trc học 3 4th bên Không Gian thấy tiến bộ nên nghỉ, dành được 1 2h học/ngày
 có hỏi về lộ trình sau 6b muốn học thêm vì chưa biết nên học ntn</t>
  </si>
  <si>
    <t>25/4 lh
 98, đang bán hàng và đăng bài cho tiệm vàng + shop mẹ và bé, cv ko dùng TA, muốn TA GT linh hoạt để trong năm nay đi xin việc ở 1 công ty điện của TQ + muốn học vs con nhỏ 1,5t, mới tạch PV vì TA Kém, chưa học ở đâu, học được 2h/ngày</t>
  </si>
  <si>
    <t>14/6 lh 19
 mới về VN, ở Nhật 4 năm làm ở viện dưỡng lão chăm sóc người cao tuổi, bị lẫn tiếng Nhật vs tiếng Anh nên ko nói được gì, đang ở nhà chưa đi làm, muốn học TA GT cơ bản để update bản thân, muốn học thêm tiếng Đức, học được ít nhất 30p/ngày</t>
  </si>
  <si>
    <t>14/6 lh 16
 giữa A1, GV mầm non, cv ko dùng TA, muốn học TA GT linh hoạt để chuyển việc sang trường song ngữ, trc học 1 2 tt nhưng bỏ ngang, đang nghỉ việc ở nhà, học được 30p/ngày</t>
  </si>
  <si>
    <t>Kay</t>
  </si>
  <si>
    <t>Azy</t>
  </si>
  <si>
    <t>25/4 lh
 A2, nghe nói tốt, 2k, developer, muốn học TA GT linh hoạt để gt tự tin diễn đạt ko vòng vo vs khách, học ở nhiều tt nhưng thấy ko hq 
 KHÔNG UP</t>
  </si>
  <si>
    <t>Bảo Ngọc</t>
  </si>
  <si>
    <t>2/5 lh
 2k1, GV tiểu học + dạy thêm, muốn học TA GT linh hoạt để dạy toán bằng TA Cambridge, đi làm từ 6h30 sáng đến 9h30 tối, chưa học ở đâu
 KHÔNG UP</t>
  </si>
  <si>
    <t>25/4 lh
 giữa A1, QA ngành may mặc mới nghỉ việc, muốn học TA GT linh hoạt để pv cv sắp tới (2-3th nữa đi làm lại), đang học 1 khóa 2b/tuần về ngành may mặc nhưng thấy ko hq nên hết khóa 20b sẽ dừng</t>
  </si>
  <si>
    <t>Roger chien</t>
  </si>
  <si>
    <t>16/5 lh
 đầu A2, nói bồi và phát âm ko tốt, kĩ sư xây dựng công ty nhà nước, dùng TA đọc hiểu mail + gt thuyết trình vs khách hàng nnn 2-3 lần 1 tuần, đã học 1 khóa 1-1 của bạn nhưng ko chăm nên quên
 GIÀU, OTO + CHƠI TENNIS</t>
  </si>
  <si>
    <t>15/5 lh
 đầu A2, nv mua bán hàng ở 1 công ty sx quần áo trẻ em, cv sd đọc hiểu mail + thỉnh thoảng nch trực tiếp vs sếp người UK, muốn học TA GT linh hoạt để pv cv hiện tại + update bản thân, nch tự tin vs bạn bè nnn, trc học 1 khóa Pre-IELTS nhưng bỏ do bận, học 15-20p/ngày</t>
  </si>
  <si>
    <t>8/5 lh
 Hưng, 2k4, A0, mất gốc, nghỉ ở nhà để học TA - đi làm cho khách sạn gần nhà ở Hạ Long, chưa học ở đâu</t>
  </si>
  <si>
    <t>27/4 lh
 Hs lớp 11, muốn học TA GT linh hoạt để sau này thành gv TA, chưa học ở đâu</t>
  </si>
  <si>
    <t>Chi ***yen</t>
  </si>
  <si>
    <t>9/5 lh
 đầu A2 muốn học pt ý vì bí ý, làm CS tại 1 công ty về phần cứng máy tính, cv chủ yếu dùng mail, thỉnh thoảng họp, muốn học TA GT linh hoạt để tự tin dùng trong cv, đặt mục tiêu 6th quyết tâm, chưa học ở đâu
 HỎI NHIỀU VỀ PP HỌC</t>
  </si>
  <si>
    <t>2/5 lh
 đầu A2, Seller tại FPT telecom được 8 năm rồi, cv chủ yếu dùng TA khi viết mail + 1 tháng họp 1 2 lần vs khách hàng nnn nhưng ám ảnh sợ TA ngại, muốn học TA GT linh hoạt rồi thi IELTS vì muốn có cơ hội thăng tiến, năm ngoái học 1 tt, 8 th rồi ko học lại, ôn được sau 17h30</t>
  </si>
  <si>
    <t>8/5 lh
 anh Phương 41t, làm trang trại tại nhà + lái xe phục vụ các hđ gia đình + trang trí đám cưới, đã học xong khóa A1 A2 ở tt nhưng bận nên nghỉ ko học tiếp + muốn tìm gv bản xứ để học IELTS luôn để thi 6.0 sang Úc
 KHÔNG UP
 LƯỜI</t>
  </si>
  <si>
    <t>5/6 lh 11
 giữa cuối A1, bồi, 46t, kĩ sư tại đường sắt VN, cv đọc tài liệu nhưng dùng công cụ, thỉnh thoảng đi công tác nc ngoài có phiên dịch nhưng muốn nch tự tin để chủ động, 10 năm trc học 1 tt, học được 30p/ngày</t>
  </si>
  <si>
    <t>14/5 lh 0961212003
 giữa cuối A1, 2k1, trc học luật kinh tế, đang làm nv luật về hôn nhân dân sự li hôn, cv chỉ dùng đọc hiểu, muốn học TA GT linh hoạt để chuyển việc về luật kinh doanh + thi TOEIC 4 kĩ năng lên 800 trong năm nay, chưa học ở đâu</t>
  </si>
  <si>
    <t>3/6 lh
 giữa A1, gv dạy kĩ năng sống, cv ko dùng TA, muốn học TA GT linh hoạt để sd TA dạy cho hv ĐNA trong tl, chưa học ở đâu, cv hay họp đột xuất, học dc 5-10p</t>
  </si>
  <si>
    <t>5/6 lh 14
 giữa cuối A1, banker mảng tín dụng, cv ko dùng TA, muốn học TA GT linh hoạt trong 1 năm để chuyển sang mảng khác dùng TA có cơ hội pt hơn + update bản thân dùng trong cs, hồi đh có học 1 lớp nhưng bỏ ngang, học dc 30p/ngày</t>
  </si>
  <si>
    <t>Can</t>
  </si>
  <si>
    <t>5/6 lh
 đầu A2, nói bồi + phát âm, kế toán tại 1 công ty bán tour, cv sd đọc hiểu và gt vs sếp nnn, muốn học TA GT linh hoạt ASAP 1 2th nữa để tự tin sd trong cv hiệu quả call ko cần nt, chưa học ở đâu</t>
  </si>
  <si>
    <t>Trần Trường</t>
  </si>
  <si>
    <t>15/5 lh
 60t, lv tại 1 công ty kho vận về dược, cv ko dùng TA, muốn học TA GT cơ bản để tăng cường trí nhớ + đi du lịch nc ngoài, chưa học ở đâu, học được vào các tối</t>
  </si>
  <si>
    <t>Tram anh</t>
  </si>
  <si>
    <t>9/5 lh
 policewoman, làm việc ở cục kiểm soát, trước đây lv vs khách trong nước, mới chuyển sang bên lv vs khách nước ngoài, muốn học TA GT linh hoạt để pv cv</t>
  </si>
  <si>
    <t>Anh ***yên</t>
  </si>
  <si>
    <t>14/5 lh
 giữa A1, hỏi nhiều, kĩ sư xây dựng, cv ko dùng TA, muốn học TA GT linh hoạt để chuyển việc trong thời gian tới, đang tìm việc rồi, 5 năm trc học 1 tt nhưng thấy ko hq, học dc 1h/ngày
 HỎI BAO LÂU LÊN DC MỨC LINH HOẠT</t>
  </si>
  <si>
    <t>27/5 lh
 đầu A2, nói tiếng Nhật ok, kĩ sư IT lv tại Nhật, muốn học TA GT linh hoạt để năm sau về VN tìm việc mới, chưa học ở đâu</t>
  </si>
  <si>
    <t>15/5 lh
 A0.5, toàn trl bằng TV, y tá, cv ko dùng TA, muốn học TA GT linh hoạt trong 6th để update bản thân, chưa học ở đâu, học dc 30p/ngày</t>
  </si>
  <si>
    <t>5/6 lh 17
 đầu A2, banker tại Vietin bank, cv ko dùng TA, muốn học TA GT linh hoạt để cuối năm đi du học Phần Lan, 20 năm ko dùng TA nhưng 4th nay học Native X thấy tiến bộ (sắp hết khóa), học dc 1h/ngày</t>
  </si>
  <si>
    <t>10/6 lh
 đầu A1, 43t, phát âm + ngữ phép kém, businessman của 1 công ty năng lượng mặt trời (tìm đối tác bán hàng + làm trong nhà máy), cv yc TA GT khi lv vs các nhà đầu tư nnn nhưng ko muốn phụ thuộc vào phiên dịch vì dịch ko sát nghĩa, đang học văn bằng 2, học được 30p/ngày</t>
  </si>
  <si>
    <t>15/5 lh
 giữa A1,nói bồi nặng + phát âm sai nhiều khó nghe, chủ của 1 bên cung cấp phân bón cho 2 công ty khác, muốn học TA GT linh hoạt để gt tự tin vs các nhà phân phối đến chào hàng + sang nn du lịch thăm em, trc học ở Không Gian 1 2 năm thấy tiến bộ nhưng đi làm ko dùng nên quên</t>
  </si>
  <si>
    <t>Thu Thuỷ</t>
  </si>
  <si>
    <t>15/5 lh
 đầu A1, bán cà phê ở Bà Rịa + bán mỹ phẩm túi xách online, cv ko dùng TA, muốn học TA GT linh hoạt để 2 năm nữa sang Mỹ định cư, rảnh các buổi chiều, chưa học ở đâu</t>
  </si>
  <si>
    <t>Cương</t>
  </si>
  <si>
    <t>6/6 lh 12
 đầu A2, nhưng nói bồi nặng và phát âm chưa tốt, trưởng phòng R&amp;D công ty máy nóng lạnh Ariston, muốn học TA GT linh hoạt trong 6th để sd TA liên phòng ban + meeting vs người Ý + thi TOEIC 700, đang học 2 khóa TOEIC &amp; GT tối T2 5 nên khóa GT thấy sinh viên ít từ vựng và học ko phù hợp, học dc 30p/ngày
 QUAN TÂM KHÓA 1-1</t>
  </si>
  <si>
    <t>11/6 lh 28
 đầu A2, back-end engineer tại Panasonic, cv dùng viết mail và gt TA ít nhưng muốn tự tin hơn ở mức linh hoạt, trc học 1 khóa off về ngữ pháp nhưng ko thấy tiến bộ, học dc 15p/ngày</t>
  </si>
  <si>
    <t>Catherine</t>
  </si>
  <si>
    <t>11/6 lh 20
 giữa cuối A1, gv dạy Toán cấp 3, muốn học TA GT linh hoạt để update bản thân, đi du lịch + thi thạc sĩ + có thể pv cv tương lai, hồi SV học nhưng bận và học ko hq, học được 15-20p/ngày</t>
  </si>
  <si>
    <t>11/6 lh 20
 đầu A2, doanh nhân lv tại công ty mỹ phẩm HQ, hiện tại chỉ dùng đọc hiểu, muốn học TA GT linh hoạt 3th để đi công tác + tìm nhà phân phối nnn + đi du lịch, đang học khóa 1-1 offline 2th/1 năm, học dc 1h/ngày</t>
  </si>
  <si>
    <t>13/6 lh 18
 giữa A1, officer tại 1 công ty kinh doanh thịt bò, cv ko dùng TA, muốn học TA GT linh hoạt để làm giáo viên TA, đang học hệ từ xa sư phạm Anh, chưa học ở đâu, học dc 2h/ngày
 MÔNG LUNG KO BIẾT NÊN HỌC TỪ ĐÂU VÀ THEO DÕI TIẾN BỘ NTN</t>
  </si>
  <si>
    <t>13/6 lh 12
 giữa cuối A1, rối khi ht câu, giảng viên kế toán tại ĐH Đồng Nai, cv chỉ dùng đọc hiểu nghiên cứu, muốn học TA GT linh hoạt lên B1 để tháng 1 thi theo yc của trường + thuyết trình khi tham gia semina vs nnn, chưa học ở đâu, có 2 con nhỏ nên khá bận, học dc 30p/ngày</t>
  </si>
  <si>
    <t>Toàn</t>
  </si>
  <si>
    <t>13/6 lh 15
 cuối A1, kĩ sư phần mềm, sd đọc hiểu và 1 tuần meeting vs khách 1 lần nhưng nói được vì lq chuyên ngành, muốn học TA GT linh hoạt để có cơ hội thăng tiến, chưa học ở đâu, đang học Elsa, học được 30p/ngày</t>
  </si>
  <si>
    <t>11/6 lh 9
 giữa A1, manager tại 1 công ty sx kim loại, cv dùng đọc hiểu vb nhưng dùng công cụ, học TA GT linh hoạt để gt vs khách nnn ko cần phiên dịch + có cơ hội thăng tiến + pv cv tương lai, học được 2h/ngày</t>
  </si>
  <si>
    <t>***yên Lê</t>
  </si>
  <si>
    <t>13/6 lh
 B1, kĩ sư IT 
 KHÔNG UP</t>
  </si>
  <si>
    <t>Thuý Đỗ</t>
  </si>
  <si>
    <t>13/6 lh 29
 đầu A2, kinh doanh shop váy onl trên fb, trc làm Marketer, cv ko dùng TA, muốn học TA GT linh hoạt để update bản thân/du lịch/ dạy con/ rất thích học, trc học Elsa nhưng chỉ luyện phát âm nên sau 1 năm bỏ</t>
  </si>
  <si>
    <t>11/6 lh 16
 giữa cuối A1, bs nội khoa, cv ko dùng TA GT mà chỉ đọc tài liệu, muốn học TA GT linh hoạt để update bản thân, bận nên cố gắng học dc 30p/ngày</t>
  </si>
  <si>
    <t>11/6 lh 26
 Nghe nói tốt
 KHÔNG UP</t>
  </si>
  <si>
    <t>Lê Đại Ngà</t>
  </si>
  <si>
    <t>11/6 lh</t>
  </si>
  <si>
    <t>Tinhny</t>
  </si>
  <si>
    <t>11/6 lh 43
 đầu A2, diễn đạt dài dòng + phát âm chưa tốt, giảng viên Luật kinh doanh tại Thương Mại Uni, cv ko dùng TA GT, muốn học TA GT linh hoạt để dạy chương trình CLC + đi học nước ngoài hoặc công tác, chưa học ở đâu, học dc 2h/ngày</t>
  </si>
  <si>
    <t>Dinh Tuan</t>
  </si>
  <si>
    <t>11/6 lh 16
 giữa A1, businessman ở công ty hóa chất công nghiệp, sd TA viết mail nhưng có công cụ + gt đơn giản vs khách nnn, muốn học TA Linh hoạt để gt tự tin vs khách + gt vs con, đã học tt và gv nnn 1-1 nhưng bận nên bỏ
 ĐI OTO, THÍCH ĐÁNH TENNIS VÀ GOLF</t>
  </si>
  <si>
    <t>Evy</t>
  </si>
  <si>
    <t>11/6 lh 10
 cuối A1, nội trợ, chồng người TQ, trc đây làm nv xuất nhập khẩu 9 năm nhưng chỉ dùng đọc hiểu, 3 năm tới muốn sang TQ định cư cùng chồng, đang học tiếng TQ mỗi ngày để dạy con, chưa học ở đâu</t>
  </si>
  <si>
    <t>Mr.Hiep</t>
  </si>
  <si>
    <t>11/6 lh 9
 2k, đầu A1, nhân viên kho vận bên công ty lắp đặt thiết bị PCCC, cv 1 năm qua dùng viết mail công văn có sd gg dịch, sắp tới chuyển sang bộ phận MKT cần gt vs nnn nên muốn học TA GT linh hoạt để pv cv + chuyển việc trong tl, chưa học ở đâu, học dc 1h/ngày
 MUỐN TÌM KHÓA HỌC NHƯNG KO BIẾT HỌC Ở ĐÂU</t>
  </si>
  <si>
    <t>Rainy</t>
  </si>
  <si>
    <t>9/6 lh 15
 cuối A1, quản lí kĩ thuật của 1 công ty nội thất, chỉ dùng đọc hiểu ít GT, muốn học TA GT linh hoạt để thăng tiến lên quản lí sản xuất - đi gt vs đại diện nnn, học được 2h/ngày</t>
  </si>
  <si>
    <t>linhntk.cs</t>
  </si>
  <si>
    <t>26/12 trình độ cuối A2, giao tiếp phục vụ cho cv sau này sau này làm IT, muốn đạt đc 5.5 tới 6.5 ielts, 3 tháng đạt đc , vẫn xin ba mẹ, app giúp về phát âm , nói 1 câu trôi chảy hơn, 
 16/12 lh</t>
  </si>
  <si>
    <t>16/2 care the coach, học viên trình độ cuối A1, học văn học tại đại học sư phạm muốn học phát triển bản thên chưua đi học giao tiếp ở đâu
 10/11 bùng test, knm
 3/11 lh
 goal: phát âm, có từ vựng
 năm 2</t>
  </si>
  <si>
    <t>21/12 trợ giảng tiếng anh mầm non, trình độ A1, muốn thi đc 700 toeic, đi nước ngoài đi làm mới trong đầu, hiện tại phụ các bé học tiếng anh ở trung tâm, muốn giao tiếp đc ở mức cơ bản trc, ko đạt đc e thấy hơi phí , chưa đi học ở đâu bao giờ , e học app e đc cải thiện từ vựng e là người rất hay quên trên app có thể ôn lại, trên app có các mẫu câu , cũng có 1 phần về phát . E muốn chị luyện chuẩn cho e phần phát âm
 18/12 lh
 16/12 knm1</t>
  </si>
  <si>
    <t>Adam</t>
  </si>
  <si>
    <t>21/12 trinhf độ A1, muốn học giao tiếp với người nước ngoài, giao tiếp với người nước ngoài công việc bảo trì, giao tiếp linh hoạt , muốn 6 tháng nữa đtạ đc mục tiêu, ko ảnh hưởng gì, mình mới học app đc ít thôi , mình biết thêm đc mấy câu trong mấy tình huống, anh muốn cải thiện về kĩ năng nghe, nói. Mình muốn đc hướng dẫn nói lưuư loát, nói đc nhiều đề, trc đay có đi học ôn thi thôi chứ chưa đi học ở đâu
 18/12 lh</t>
  </si>
  <si>
    <t>5/1 knm
 22/12 lh</t>
  </si>
  <si>
    <t>7/1 knm
 4/1 bùng lịch
 20/12 lh
 18/12 knm1
 16/12 knm1</t>
  </si>
  <si>
    <t>Tung</t>
  </si>
  <si>
    <t>18/12 lh chưa thống nhất đc. lịch test, trình độ A2, làm techcombank, làm Be, làm quản lí, , a phải sử dụng hằng ngày , anh muốn giao tiếp đc linh hoạt , 3 tới 6 tháng nữa đạt đc, lâu lắm rồi ko học, a thấy cho a đc 1 số mẫu câu 
 16/12 knm2
 15/12 knm1</t>
  </si>
  <si>
    <t>Huynh Nhu</t>
  </si>
  <si>
    <t>20/12 p1busy
 18/12 lh
 15/12 đg bận gọi lại sau</t>
  </si>
  <si>
    <t>28/12 test buổi 2
 23/12 sinh viên năm nhất , học công nghệ thông tin, học thi toeic mong muốn đc 700, 1, 2 năm nữa đạt đc, thấy app cải thiện nhiều phát âm, ko đạt đc thì thi lại
 20/12 knm4
 18/12 knm3
 16/12 knm2
 15/12 knm1</t>
  </si>
  <si>
    <t>7/1 knm2
 25/12 knm
 23/12 bùng test
 18/12 lh trình độ A1, nghe hiểu khó, phát âm chưa chuẩn, sau khi học xong đại học giao tiếp đc mức linh hoạt, chưa đi học ở đâu bao giờ, có đi làm thêm hơi bận
 16/12 knm2
 15/12 knm1</t>
  </si>
  <si>
    <t>18/12 lh
 16/12 knm1</t>
  </si>
  <si>
    <t>12/1 chưa học xong chặng 1
 23/12 buổi 2 để hỏi ý kiến ba mẹ
 21/12 học phục vụ cho cv sau này, lớp 12, muốn học IT, học càng trôi chảy càng tốt, chưa đi học ở đâu bao giờ, e thấy app cải thiện phản xạ và phát âm, em muốn chị luyện phản xạ cho e, cần xin tiền bố mẹ
 20/12 lh
 18/12 knm1</t>
  </si>
  <si>
    <t>7/1 gọi điện nhắc học
 29/12 nhắn tin ko rep
 26/12 tđv, trình độ A2, nghe hiểu tốt, nói cơ bản, yếu phát âm , muốn giao tiếp đc với khách hàng, trao đổi thương lượng, học viên tự hỏi chương trình 1:1
 18/12 lh, chưa biết lịch trc đc có gì check lại</t>
  </si>
  <si>
    <t>Oạm</t>
  </si>
  <si>
    <t>29/12 buổi 2
 27/12 test đầu vào, phát âm mất gốc, tạo câu sai trình độ đầu A2, muốn chuyển việc sang công ty nước ngoài , chưa đi học ở đâu, học theo thứ tự trên app, học ít nhớ, luyện nghe, chuẩn phát âm muốn cô giáo giúp phần đó, giao tiếp linh hoạt , khoảng 3 tháng đạt đc, ko đạt đc thì thì tiếp tục mình theo
 25/12 cho số kết bạn zalo
 20/12 knm2
 18/12 knm1</t>
  </si>
  <si>
    <t>DaoLuong</t>
  </si>
  <si>
    <t>20/12 học để giao tieps trong đời sống đi du lịch, xem phim, giao tiếp cơ bản, 6 tháng mong muốn đạt được, ko đạt đc ko sao, chưa học đâu bao giờ, a thấy trên app học theo cụm từ nên anh thaáy thích, với mô phỏng nói chuyện với AI, chỉnh sửa thêm phát âm và ngữ pháp
 15/12 lh</t>
  </si>
  <si>
    <t>Pham Thủy</t>
  </si>
  <si>
    <t>22/12 học giao tiếp với sếp người trung quốc , muốn học giao tiếp với người singapore, giao tiếp với khách qua app tin nhắn, giao tiếp đc ở mức linh hoạt hơn, cần đạt đc từ 6 tháng tới 1 năm, ko ảnh hưởng gì , chị chưa vô coi luôn , muốn cô nói với chị nhiều hơn, mục tiêu chủa chị thích nói, chị muốn học thêm từ vựng
 18/12 lh</t>
  </si>
  <si>
    <t>20/12 học để mức lương cao hơn, làm ở kho sân bay, muốn giao tiếp đc ở mức linh hoạt, mục tiêu 6 tháng đạt đc, ko đạt đc sẽ ko ảnh hưởng, giao tiếp lớp off, 2 tháng mỗi tuần 3 buổi 1 tiếng rưỡi, học phí 1 triệu rưới 1tr7 , app cải thiện phản xạ cho e, phát âm , cấu trúc câu, e muốn chị giúp e tăng phản xạ , trả lời câu dài hơn
 18/12 lh
 16/12 knm1</t>
  </si>
  <si>
    <t>25/12 tđv, trình độ A1, nghe hiểu tốt, nói bồi, phát âm kém, hiện tại có sếp người Hàn thìnht hoảng trao đổi cv, muốn giao tiếp cơ bản, muốn đc chỉnhphát âm cho buổi học, ko cải thiện ko vấn đề gì
 18/12 knm1</t>
  </si>
  <si>
    <t>24/12 chưa học xong tình huống 4
 19/12 test buổi 2
 16/12 học design, muốn học phục vụ cho công việc sau này, mục tiêu 6 tháng tới 1 năm đạt đc, trình độ giữ A2, học app thấy phẩn xạ nhanh hơn , học như đc giao tiếp trực tiếp, học như buổi test đầu vào là đc
 16/12 lh</t>
  </si>
  <si>
    <t>26/12 ôn tập buổi 2, cần suy nghĩ
 18/12 học để sau này ra trường , sv năm nhất, học để thi toeic ra trường, ddặt mục tiêu 3 hay 4 tháng tới , giao tiếp đạt đc giữa mức cơ bản và linh hoạt , app thì e thấy ko biết nó có thu hết đc giọng e ko, chị giúp e kế hoach học tập cho tốt nhát, trình độ A1
 16/12 lh</t>
  </si>
  <si>
    <t>Hh</t>
  </si>
  <si>
    <t>18/12 lh 
 16/12 gọi lại sau</t>
  </si>
  <si>
    <t>Vera</t>
  </si>
  <si>
    <t>15/12 lh care để up TOCO</t>
  </si>
  <si>
    <t>Do</t>
  </si>
  <si>
    <t>18/12 có 7 năm kinh nghiệm trong lĩnh vực khoa học máy tính, trình độ cuối A2, là ở FPT, chưa từng đi học ở đâu , chủ yếu tự xem phim tự học ,3 tới 6 tháng tới muốn giao tiếp đc
 16/12 lh</t>
  </si>
  <si>
    <t>anna</t>
  </si>
  <si>
    <t>23/12 trình độ đầu A1, nghe hiểu hơi kém, nói khó, phát âm chưa tốt, làm ở spa trên phố cổ, ko trông đợi việc học đc tiếng anh=))), 
 16/12 lh</t>
  </si>
  <si>
    <t>26/12 buổi 2 ko có nhu cầu học
 20/12 lh
 18/12 knm1</t>
  </si>
  <si>
    <t>5/1 bùng buổi 3
 29/12 buổi 2
 16/12 lh</t>
  </si>
  <si>
    <t>28/12 thuê bao
 21/12 bùng test
 19/12 lh</t>
  </si>
  <si>
    <t>Tiffany</t>
  </si>
  <si>
    <t>20/12 làm ở sân bay đà Lạt, muốn học để thỉnh thoảng giao tiếp với khách, giao tiếp linh hoạt trong 6 tháng tới năm, ko ảnh hưởng gì, có học n lâu rồi, chủ yếu liucs bnào rảnh thì tự học, chị muốn e sửa phát âm cho chị nhiều, mình thấy có phần thu âm lại đọc theo n nhiều lúc app hơi bị đứng, khi họ nói lặp lại câu đó, máy chấm dễ 
 19/12 lh</t>
  </si>
  <si>
    <t>7/1 gọi điện nhắc học
 22/12 học viên bận chưa tham gia đc
 20/12 muốn học dạy con, cv có dùng n chủ yếu email, mong muốn giao tiếp linh hoạt, muốn cải thiện giao tiếp có thể linh hoạt, chị đg cố gắng mỗi ngày 1 chút, trc chị muốn học giao tiếp 1:1 n ko đc vì chị phát sinh rất nhiều vc, bị vấn đề thời gian rất nhiều, việc rất nhiều , chị học app the coach vì chị thấy ko có môi trươừng luyện tập nên chị thấy app này có môi trường luyện tập, chị ko tự tin, ngại giao tiếp, dịch từng từ tiếng việt sang tiếng anh, chị thấy app giúp chị tất cả các cái này, chị sẽ học thử 1 time.
 19/12 lh</t>
  </si>
  <si>
    <t>22/12 lh
 19/12 knm1</t>
  </si>
  <si>
    <t>CaoKy</t>
  </si>
  <si>
    <t>20/12 lh</t>
  </si>
  <si>
    <t>Anh thư</t>
  </si>
  <si>
    <t>25/12 lh
 22/12 knm1</t>
  </si>
  <si>
    <t>27/12 trình độ A2, phát âm kém tạo câu cơ bản chưa kéo dài đc ým đg làm bác sĩ, mục tiêu giao tiếp với người nước ngoài cơ bản, công việc hiện tại ko dùng, học phát triển bản thân, giao tiếp mức linh hoạt, 6 tháng 1 năm , app giúp tăng phản xạ, muốn e sẽ giúp mở rộng đc cuộc hội thoại, chưa đi học ở đâu
 22/12 lh</t>
  </si>
  <si>
    <t>Nhat</t>
  </si>
  <si>
    <t>29/12 lh
 25/12 knm2
 22/12 knm1</t>
  </si>
  <si>
    <t>Envy</t>
  </si>
  <si>
    <t>23/11 trình độ cuối A1, giao tiếp cơ bản , chưa đi học ở đâu, học giao thông vẫn tải , học quản trị logistic, e thấy app cải thiện đc phần phát âm, chị sửa phát âm cho e, cải thiện kĩ năng nghe
 22/12 lh</t>
  </si>
  <si>
    <t>LiHu</t>
  </si>
  <si>
    <t>9/1 học viên học xong buổi 2, nhà đg có tang ko có tâm trí để học tập trung
 học viên là sơ trình độ cuối A1, phát âm kém, diễm đạt ý chưa mở rộng đc, đg dạy từ thiện cho các địa điểm, muốn học để đi giúp các đát nước nghèo, muốn giao tiếp đc mức cơ bản, muốn đạt đc sau 6 tháng nữa, mong muốn cải thiện đc kĩ năng nghe, chỉnh sửa phát âm
 29/12 lh
 25/12 knm3
 22/12 knm2
 20/12 knm1</t>
  </si>
  <si>
    <t>SON</t>
  </si>
  <si>
    <t>KIEN</t>
  </si>
  <si>
    <t>28/12 trình độ A1, nghe hiểu kem, phát âm kém, làm ở honda vĩnh phúc, học để thỉnh thoảng giao tiếp với chuyên gia nhật, ko cấp bách 3 tới 6 tháng, ko ảnh hưởng gì tới công việc, muốn chỉnh sửa phát âm 
 27/12 lh
 25/12 knm2
 20/12 knm1</t>
  </si>
  <si>
    <t>MAI</t>
  </si>
  <si>
    <t>5/4 lh
 4/4 knm3
 25/12 knm2
 22/12 knm1</t>
  </si>
  <si>
    <t>26/12 trình độ A0, nghe ko đc, nói ko đc, học lại từ đầu, đg làm phục vụ tạo quán ăn trên sapa, 18 tuổi , muốn học để giao tiếp tốt hơn, cọc 300k
 22/12 lh</t>
  </si>
  <si>
    <t>Amin</t>
  </si>
  <si>
    <t>7/1 knm1
 28/12 bùng test đầu vào
 27/12 lh</t>
  </si>
  <si>
    <t>5/1 lh
 4/1 knm1</t>
  </si>
  <si>
    <t>12/1 trình độ giữa A2, diễn đạt ý chưa đc liền mạch, mục tiêu sau này trở thành giáo viên tiếng anh, sinh viên năm 2, đại học sư phạm , sau 6 tháng tới 1 năm giao tiếp đc linh hoạt , 
 9/1 lh</t>
  </si>
  <si>
    <t>Huka</t>
  </si>
  <si>
    <t>13/1 buổi 2, học viên muốn đi học off nếu có nhu cầu đi học giao tiếp , hiện tai chưa có nhu cầu
 8/1 trình độ giữa A2 , sinh viên năm cuối,phát âm chưa chuẩn lắm, nói vẫn sai ngữ pháp, học marketing chạy digital, tầm 3 tháng nữa đạt đc , chưa đi học bao giờ, app cải thiện giao tiếp cơ bản và luyện nói , e muốn chị hướng dẫn sự linh hoạt cho e 
 5/1 lh
 4/1 knm1</t>
  </si>
  <si>
    <t>11/1 
 6/1 trình độ A2, phát âm còn kém, muốn học làm giáo viên tiếng anh , ko gấp rút, 3 tới 4 tháng , giao tiếp đc mức linh hoạt , ko ảnh hưởng gì, app có những video mình nói đc chuyện với người nước ngoài, giúp tăng tốc độ phản xạ trong các buổi học
 4/1 lh</t>
  </si>
  <si>
    <t>9/1 buổi 2
 6/1 trình độ giữa A2, đi nước ngaoì du học học tiến sĩ, giao tiếp mức linh hoạt , muốn đạt được sau 3 tháng , ko ảnh hưởng gì , chưa học đc nhiều mấy nên cũng ko biết , giúp phát triển ý, phản xạ nhanh
 4/1 lh</t>
  </si>
  <si>
    <t>Minh Giang</t>
  </si>
  <si>
    <t>11/1 học lớp 5, trình độ A1, nói sai ngữ pháp, thích các tình huống giao tiếp ở trên app
 10/1 knm4
 9/1 knm3
 7/1 knm2
 7/1 knm1</t>
  </si>
  <si>
    <t>9/1 lh, trình độ giữa A2, học để giao tiếp với con, thỉnh thoảng giao tiếp cới đói tác , muốn được cải thiện về phản xạ nói
 7/1 knm1</t>
  </si>
  <si>
    <t>9/1 trình độ cuối A1 , muốn giao tiếp với đói tác người nước ngoài, mức giao tiếp linh hoạt , 6 tháng , thấy app hay bị lặp lại hơi nhiều, luyện tập phản xạ nhanh hơn 
 7/1 lh</t>
  </si>
  <si>
    <t>Jam</t>
  </si>
  <si>
    <t>10/1 trình độ giữa A2, phát âm chưa có âm đuôi, muốn học tiếng anh để phục vụ cho công việc , giao tiếp đc linh hoạt, sau 6 tháng, trc học cambly
 7/1 lh</t>
  </si>
  <si>
    <t>HAI</t>
  </si>
  <si>
    <t>11/1 trình độ giữa A2,công việc giao tiếp hằng ngày với người nước ngoài, giao tiếp hằng ngày thì ko trao đổi đc , giao tiếp đc mức linh hoạt, muốn đạt đc 3 tới 6 tháng , anh thấy app giúp e sửa đc cấu trúc câu, chỉnh sửa lỗi cho mình
 5/1 lh</t>
  </si>
  <si>
    <t>Ahu</t>
  </si>
  <si>
    <t>9/1 trình độ đầy A2, học để cải thiện trí nhớ, phát âm mất căn bản. muốn giao tiếp cơ bản, trc làm sếp ở tổng cty xây dựng việt nam
 7/1 lh</t>
  </si>
  <si>
    <t>11/1 trình độ A1, phát âm yếu, học lớp 5 , muốn học tiếng anh để đi du học , chưa tạo đc câu hoàn chỉnh
 9/1 lh</t>
  </si>
  <si>
    <t>An Tuấn</t>
  </si>
  <si>
    <t>12/1 trình độ giữa A1 , dạy văn, học để học cùng con, muốn hỗ trợ tăng phản xạ, giao tiếp đc linh hoạt, đặt mục tiêu 3 tháng
 7/1 lh
 7/1 knm2
 5/1 knm1</t>
  </si>
  <si>
    <t>11/1 trình độ A2, 40 tuổi, làm lĩnh vực dầu khí trong công việc viết email bằng tiếng anh, giao tiếp linh hoạt, trong 3 tháng hoặc 6 tháng , a học đc 3 buổi anh thấy luyện đc mẫu câu thấy cũng thông dụng trong cuộc sống i speak 6 tới 7 triệu 6 tháng, 1 tuần 3 buổi , mỗi buổi 25 phút a cần chỉnh sửa giao tiếp nếu sai 
 7/1 lh</t>
  </si>
  <si>
    <t>QuangTung</t>
  </si>
  <si>
    <t>10/9 trình độ đầu A2, phát âm chưa tốt lắm, muốn có 1 mức lương cao hơn , giao tiếp trên cơ bản , 3 tháng nữa đạt được , cv hiện tại ko cần giao tiếp, chỉ đọc văn bản , thấy app có cụm từ có sẵn thì dễ học, mình muốn cải thiện đc cách nói của mình và mình muốn có lộ trình học
 9/1 lh</t>
  </si>
  <si>
    <t>DL</t>
  </si>
  <si>
    <t>9/1 lh
 7/1 thuê bao</t>
  </si>
  <si>
    <t>Spk</t>
  </si>
  <si>
    <t>10/1 trình độ giữa A2, học để nói chuyện với nước ngoài cho dễ, giao tiếp đc trên cơ bản , 5 tháng đạt đc , e thấy có các chủ đề học khá ok , chị hướng dẫn gì cũng đc
 7/1 lh</t>
  </si>
  <si>
    <t>10/1 trình độ cuối A1, hiện tại muốn học tiếng anh cho công việc thỉnh thoảng mới có khách nước ngoài , lâu dài muốn giao tiếp đc mình đg làm bên du lịch, mình muốn giao tiếp đc cơ bản , phản xạ nhanh hơn , muốn 6 tháng đạt đc, học app thấy hay, thấy app cải thiện đc có mấy câu giao tiếp cơ bản, muốn sửa giúp chị ngữ pháp , hướng dẫn câu cơ bản 
 9/1 lh
 9/1 đg bận gọi lại sau
 7/1 knm1</t>
  </si>
  <si>
    <t>4/2 knm
 7/1 trình độ A1,mới tốt nghiệp đại học công nghệ giao thôgn vận tải , muốn học tiếng anh giao tiếp làm trong sân bay , giao tiếp cơ bản , 3 tháng đạt đc, cải thiện phát âm và cấu trúc trong 1 câu, chị giúp e phát triển thêm ý
 5/1 lh</t>
  </si>
  <si>
    <t>6/1 trình độ A2, học để giao tiếp với đối tác người Nhật, Châu Âu, giao tiếp ở mức linh hoạt, phấn đấu học tận 1 năm , đã học topica, học app thì app ghi âm lại giọng nói thì a nghe lại đc giọng mình, muốn nói nhiều trong các buổi học, gưiử trước chủ đề trao đổi 
 4/1 lh</t>
  </si>
  <si>
    <t>4/2 học viên bận nên chưa tham gia đc buổi 3
 7/1 trình độ cuối A2, phản xạ cần cải thiện hơn 1 xhút, giao tiếp linh hoạt , 1 năm đạt được , mong muốn giúp chị phản xạ tốt hơn, trc có học online 5 hay 7 người
 5/1 lh</t>
  </si>
  <si>
    <t>9/1 trình độ đầu A2, làm ở cty điện tử quê Bắc Ninh, phát âm còn kém, muốn có 1 công việc lương cao hơn, dạy con, giao tiếp cơ bản, cty Hàn Quốc, 3 tháng đạt đc , app học thấy hay có cum sẵn, câu hỏi sẵn mình cứ thế cân học thôi, chị muốn 
 7/1 lh</t>
  </si>
  <si>
    <t>Đăng Khoa</t>
  </si>
  <si>
    <t>9/1 trình độ cuối A1, học để phát triển bản thân thôi , giao tiếp mức cơ bản , 6 tháng hoặc 1 năm, ko gấp, anh thấy có những mẫu câu có thể áp dụng, các cụm từ , giúp trra lời đc đầy đủ thành phần 1 câu
 7/1 lh</t>
  </si>
  <si>
    <t>9/1 trình đọ đầu A2, phát âm , muốn học để giao tiếp với đối tác , viết emailbằng tiengs anh, thỉnh thoảng mới sử dụng, muốn sử dụng mức linh hoạt , chắc chắn 1 năm , ko ảnh hưởng gì, học app có những câu sẵn giúp mình nhớ câu , sửa phát âm , muốn đc chỉnh sửa kĩ đc phát âm , tạo đc 1 câu
 7/1 lh</t>
  </si>
  <si>
    <t>Hunght</t>
  </si>
  <si>
    <t>11/1 trình độ A2, phát âm kém, nói đc cơ bản, chưa phát triển đc ý, mục tiêu học để nâng cao công việc của mình , giao tiếp đc mức cơ bản, trau đồi về ngữ pháp, tăng tốc độ phản xạ, anh muốn hiểu đc thông tin người ta nói , anh thấy app cũng hay có các câu sẵn nên dễ học , giúp a phản xạ nhanh hơn, học các từ mới 
 9/1 bùnh lịch
 7/1 lh</t>
  </si>
  <si>
    <t>30/1 lh bận nên mỗi ngày chỉ học đc 15 hay 20 phút thôi
 9/1 đg bận gọi lại sau</t>
  </si>
  <si>
    <t>16/1 lh
 9/1 đg bận gọi lại sau</t>
  </si>
  <si>
    <t>I am Trung</t>
  </si>
  <si>
    <t>1/2 trình độ A1, phát âm kém, chưa tạo đc câu, mục tiêu học dạy cho con, giao tiếp cơ bản, ko đạt đc ko sao, lâu lắm cũng ko học ở đâu, 
 9/1 lh</t>
  </si>
  <si>
    <t>Bell</t>
  </si>
  <si>
    <t>11/1 trình độ cuối A1, làm tàu biển, , giao tiếp bằng tiếng anh khi làm việc , giao tiếp linh hoạt, 6 tháng đạt đc, anh thấy app cải thiện từ vựng, cách phát âm, 
 9/1 lh</t>
  </si>
  <si>
    <t>Ricky</t>
  </si>
  <si>
    <t>10/1 trình độ đầu A2, trả lời đc cơ bản , mẹ mua cho học , con thích học theo cụm từ dễ nhớ hơn, con đg đi học trung tâm , học 1 tuần 2 buổi, học nghe và viết nói
 10/1 đg họp kết bạn zalo
 9/1 knm1</t>
  </si>
  <si>
    <t>Nguyễn Phú Quốc</t>
  </si>
  <si>
    <t>12/11 lh, bận qua tết mới học đc</t>
  </si>
  <si>
    <t>29/1 nhắn tin nhắc học
 12/1 lh trình độ đầu A2, phát âm ổn, điển đạt kéo dài ý chưa đc nhiều, có đi học cô giáo trực tiếp ở ngoài</t>
  </si>
  <si>
    <t>Vu Nguyen</t>
  </si>
  <si>
    <t>9/2 bùng bận làm ko tham gia đc
 4/2 đã học tiếng anh online 1-1, làm công ty dược mỹ phẩm X man, trình độ A2, chủ yếu viết mail, phát âm chưa tốt, ngữ pháp còn sai, đg đi học 1 khóa 1-1, muốn học luyện tập thêm , giao tiếp linh hoạt mong 5 tới 6 tháng tới
 30/1 lh
 13/1 knm1</t>
  </si>
  <si>
    <t>3/2 đg làm giáo viên tiếng Nhật, 6 tháng nữa giao tiếp đc linh hoạt, trình độ A2, phát âm chưa có âm đuôi, triển khai mở rống ý chưa đc nhiều
 2/2 lh</t>
  </si>
  <si>
    <t>Miz</t>
  </si>
  <si>
    <t>10/2 lh
 9/2 knm2
 6/2 knm1
 2/2 đg bận gọi lại sau</t>
  </si>
  <si>
    <t>4/2 trình độ đầu A2 , phát âm thiếu âm duôi, mục tiêu hoc hết app trong 3 tháng tự nhận bản thân rất lười đã từng đi học nhiều chỗ rồi n bỏ giữa chừng, làm giám đốc tại nhiều cty
 2/2 lh</t>
  </si>
  <si>
    <t>Nguyen Minh Quan</t>
  </si>
  <si>
    <t>3/2 lh
 2/2 knm1</t>
  </si>
  <si>
    <t>3/2 trình độ A2làm lĩnh vực xây dựng , phát âm chưa tốt, anh muốn học để phát triển bản thân, xem phim, muốn giao tiếp đc linh hoạt, khoảng 6 tháng, a cũng mới dùng app chưa cảm nhận đc nhiều
 2/2 lh</t>
  </si>
  <si>
    <t>Queen</t>
  </si>
  <si>
    <t>8/2 học để biết trình độ A0, 5, thời gian ngắn nhất đạt đc
 6/2 lh</t>
  </si>
  <si>
    <t>9/2 0352007881
 6/2 knm1</t>
  </si>
  <si>
    <t>Tobi</t>
  </si>
  <si>
    <t>13/2 ôn tập ko nhớ cho ôn lại
 3/2 sinh viên 2,trình độ A1, đg học tiếng Nhật là ngôn ngữ chính , học chuyeen về ô tô, mục tiêu để đọc tài liệu tiếng anh phục vụ cho cv sau này, muốn giao tiếp đc cơ bản , sau 2 năm , ko có nhiều time để học
 2/2 lh</t>
  </si>
  <si>
    <t>17/2 gọi nhắc học
 3/2 định học đi sang Trung quốc để xem hàng, 1 năm nữa đạt đc , muốn giao tiếp đc với bạn hàng , muốn hướng dẫn hằng ngày làm gì, đg học trung tâm antoree 27 triệu 1 tháng
 2/2 lh</t>
  </si>
  <si>
    <t>17/2 knm
 10/2 lh
 9/2 knm1</t>
  </si>
  <si>
    <t>11/2 trình độ đầu A2, muốn đạt 7.0 ielts
 9/2 lh</t>
  </si>
  <si>
    <t>9/2 trình độ giữa A2 , phát âm âm đuôi chưa rõ, học để phát triển bản thân
 3/2 lh, bận chưa học đc luôn, 2 tuần nữa mới học đc
 2/2 knm1</t>
  </si>
  <si>
    <t>13/2 buổi 2
 6/2 trình độ cuối A1, muốn giao tiếp đc mức linh hoạt , 6 tháng nữa đạt đc, làm quản lí sale 
 3/2 lh</t>
  </si>
  <si>
    <t>7/2 trình độ cuối A1, muốn học để chuẩn bị sau này mới cần n còn lâu , muốn giao tiếp đc mức cơ bản , 1 năm tới, chưa đi học bao giờ, mong muốn tiến bộ về khả năng nghe, phản xạ
 3/2 lh</t>
  </si>
  <si>
    <t>7/2 đg đi công tác rất bận chưa học đc
 3/2 lh</t>
  </si>
  <si>
    <t>Danh</t>
  </si>
  <si>
    <t>16/2 trình ođọ A2,sinh viên năm 3, học design, muosn giao tiếp đc linh hoạt, trong 1 năm tới, e chưa đi học bao giờ, tự đăng kí trên APP, quảng cáo youtube
 15/2 lh</t>
  </si>
  <si>
    <t>Hau Nguyen</t>
  </si>
  <si>
    <t>7/2 trình độ đầu A2, phát âm chưa tốt lắm, thiếu âm đuôi, muốn học tiếng anh để có cv tốt hơn , chưa tốt nghiệp , giao tiếp đc linh hoạt , thời gian thì từ từ, vì sao học tiếng anh lâu rồi ko ôn lại nên quên hết
 4/2 lh
 3/2 knm1</t>
  </si>
  <si>
    <t>Gia Huy</t>
  </si>
  <si>
    <t>8/2 trình độ cuối A2, nghe hiểu chưa tốt lắm, phát âm cải thiện, sếp đg là người trung nên cân fhọc để giao tiếp, muốn giao tiếp linh hoạt, sau 1 năm
 3/2 lh</t>
  </si>
  <si>
    <t>9/2 trình đọ A2, giao tiếp linh hoạt , 2 năm nữa đạt đc, tưng học ở cô , phải xin tiền bố mẹ mới mua, chị bổ sung cho e thêm từ vừng
 4/2 lh</t>
  </si>
  <si>
    <t>Ducie</t>
  </si>
  <si>
    <t>10/2 sv năm 2 , học ngành kế toán, học nâng cấp bản thân , thích học video người nước ngoài, trình độ cuối A1, sai ngữ pháp , phát âm kém
 3/2 lh sinh viên năm 2</t>
  </si>
  <si>
    <t>Vicent</t>
  </si>
  <si>
    <t>6/2 trình độ A2, phát âm âm đuôi còn yếu, diễn đạt ý khá ổn, làm IT, muốn chuyển việc làm backend, muốn trong năm nay cải thiện đc, giao tiếp linh hoạt</t>
  </si>
  <si>
    <t>Suggar daddy</t>
  </si>
  <si>
    <t>15/2 buổi 2
 10/2 muốn học tập trung về cv hay IT, 6 tháng nữa giao tiếp đc linh hoạt, trình độ A2, phát âm chưa tốt, chưa triển khai đc ý nhiều
 9/2 lh
 6/2 mua cho người khác học dgd xin số</t>
  </si>
  <si>
    <t>Duy Anh</t>
  </si>
  <si>
    <t>11/2 trình độ cuối A1, giao tiếp linh hoạt 3, 4 tháng nữa đạt đc, học để nâng cao trình độ
 3/2 lh</t>
  </si>
  <si>
    <t>Ok</t>
  </si>
  <si>
    <t>16/2 buổi 2 học viên ko có nhu câu học toco do bận quá
 6/2 trình độ giữa A2, cv hiện tại chưa dùng nhiều n thời gian tới thì nhiêu, npói chuyện với cháu của chú, giao tiếp đc linh hoạt , càng sớm càng tốt, muốn hỗ trợ từ vựng và phát âm, phát âm chưa chuẩn, chưa phát triển ý đc nhiều
 3/2 lh</t>
  </si>
  <si>
    <t>16/2 học viên ko có nhu cầu học toco do vợ sắp sinh
 8/2 trình độ đầu A2, phát âm chưa tốt, đg làm resort ở Phúc quốc muốn học để phát triển cv, mới làm đc mấy tháng
 6/2 knm, zl 0962808181</t>
  </si>
  <si>
    <t>Lê Minh Thái</t>
  </si>
  <si>
    <t>7/2 lh, trình độ A1, trả lời cụt , phát âm kém, hiện tại làm về kĩ thuật,, học để dùng cho cv, muốn học đc giao tiếp linh hoạt, 
 6/2 knm1</t>
  </si>
  <si>
    <t>Fernando tran</t>
  </si>
  <si>
    <t>6/2 lh, dgd bận chưa biết ôn đc lịch nào</t>
  </si>
  <si>
    <t>Jean</t>
  </si>
  <si>
    <t>9/2 đg tester, muốn học tiếng anh để có mức t\lương caop hơn, trình độ giữa A2, phát âm chưa tốt , chị ko có mục tiêu cụ thể, đg bận nên tháng náy chưa học đc
 7/2 lh</t>
  </si>
  <si>
    <t>6/2 lh</t>
  </si>
  <si>
    <t>10/2 giao tiếp trôi chảy sau 1 năm đạt đc, trình độ A1, phát âm kém chưa nói đc 1 câu hoàn chỉnh
 9/2 lh</t>
  </si>
  <si>
    <t>11/2 trình độ đầu B1, phát âm chưa chuẩn lắm n diễn đtạ ý tốt, muốn học phát triển bản thân và biết đâu nâng cấp công việc sau này
 9/2 lh</t>
  </si>
  <si>
    <t>11/2 trình độ đầu A2, phát âm chưa tốt, hiện tại đg làm ở cty thỉnh thoảng có dự án có nói vs người nước ngoài, muốn học để 3 tháng nữa giao tiếp đc linh hoạt
 9/2 lh
 7/2 đg bận gọi lại sau</t>
  </si>
  <si>
    <t>16/2 trình độ cuối A2, trc học ngôn ngữ anh, lâu ko dùng thì quên h ôn lại, mới ôn đã nói ko muốn đi học ngoài vì tốn tiền và ko chủ động time =))
 9/2 lh</t>
  </si>
  <si>
    <t>15/2 trình độ A1
 9/2 lh</t>
  </si>
  <si>
    <t>9/2 lh đg bận nên chưa đặt lịch buổi 1</t>
  </si>
  <si>
    <t>13/2 
 7/2 lh 0342294177, học viên học lớp 11</t>
  </si>
  <si>
    <t>11/2 lh
 10/2 cho số kết nối zalo 
 9/2 knm1</t>
  </si>
  <si>
    <t>13/2 trình độ giữa A2, muốn học thi ielts, 1 năm đạt đc , muốn đc chỉnh sửa phát âm chi tiết, tăng phản xạ, học 
 11/2 knm1
 9/2 lh</t>
  </si>
  <si>
    <t>9/2 trình độ cuối A1, phát âm kém chưa có âm đuối, học để thăng chức, tăng lương sếp là người nước ngoài, báo cáo cần sủ dụng tiếng anh, 
 7/2 lh</t>
  </si>
  <si>
    <t>DAM</t>
  </si>
  <si>
    <t>14/2 trình độ đầu A2, phát âm theieus âm đuối, a ko đặt mục tiêu cụ thể, a tự nâng cấp thôi, làm quản lí
 9/2 lh</t>
  </si>
  <si>
    <t>13/2 trình độ A1, phát âm kém chưa có khả nẳng tạp thành 1 câu, muốn học sang mỹ , 6 tháng đc, thích nhất phần nhập vai tình huống
 9/2 lh</t>
  </si>
  <si>
    <t>YKhoa</t>
  </si>
  <si>
    <t>15/2 cho số kết nối zalo. lh</t>
  </si>
  <si>
    <t>14/2 trình độ A1, phát âm kém , chưa tạo đc câu hoàn chỉnh
 9/2 lh</t>
  </si>
  <si>
    <t>Đặng Quốc Bảo</t>
  </si>
  <si>
    <t>10/2 trình độ cuối A1,sv năm nhất, học ngành quan hệ công chúng , giao tiếp linh hoạt, sau 6 tháng nữa đạt đc, thích app vì app có tình huống cụ thể, chị giúp e sửa lỗi ví dụ như phát âm
 9/2 lh</t>
  </si>
  <si>
    <t>Mice</t>
  </si>
  <si>
    <t>15/2 trình độ giữa A2, phát âm chưa tốt lắm, phát triển ý ok, muốn học đi du học Đài Loan , giao tiếp linh hoạt, muốn chị giúp e giao tiếp linh hoạt, chưa đi học ở đâu bao h
 10/2 lh</t>
  </si>
  <si>
    <t>Andrex</t>
  </si>
  <si>
    <t>21/2 trình độ giữa A1 phát âm hơi yếu, học để phát triển bản thân và phục vụ cho cv sau này , muốn giao tiếp đc thành thạo sau 1 năm
 17/2 lh
 15/2 knm3
 13/2 knm2
 10/2 knm1</t>
  </si>
  <si>
    <t>16/2 trình độ cuối A1, phát âm kém, muốn học để đổi cv
 10/2 lh</t>
  </si>
  <si>
    <t>Anita</t>
  </si>
  <si>
    <t>21/2 trình độ cuối A1, phát âm chưa tốt, đg làm leader công ty hàn quốc, muosn học giao tiếp cơ bản , 1 năm đạt đc
 20/2 lh
 17/2 knm1</t>
  </si>
  <si>
    <t>Luật</t>
  </si>
  <si>
    <t>22/2 học để phát triển bản thân 
 15/12 lh</t>
  </si>
  <si>
    <t>16/2 trình độ A2, làm về ngành dược, ko thường xuyên dùng, 6 tháng ổn hơn, cũng đi học trung tâm rồi n mà cứ 1 giai đoạn thì lại bỏ, a thich học theo cụm vì nói tóm tắt đc nội dung chính, 
 13/2 lh
 10/2 knm1</t>
  </si>
  <si>
    <t>20/2 trình độ A1, nghe kém, học để nâng cấp cơ bản , ko cấp bách
 13/12 lh</t>
  </si>
  <si>
    <t>Kya</t>
  </si>
  <si>
    <t>16/2 lh</t>
  </si>
  <si>
    <t>17/2 trình độ A0, học để sau này cv tốt hơn , 
 15/2 lh
 13/2 knm1</t>
  </si>
  <si>
    <t>16/2 liên hệ bố học 0916182608</t>
  </si>
  <si>
    <t>Vuthihang</t>
  </si>
  <si>
    <t>22/2 trình độ A1, phát âm kém, ko nói đc đầy đủ 1 câu, học dể dạy con lớp 3, giao tiếp ở mức linh hoạt, học cảm thấy thoải mái
 15/2 lh</t>
  </si>
  <si>
    <t>Machiko Ayame</t>
  </si>
  <si>
    <t>15/2 lh, mua cho con học lớp 3</t>
  </si>
  <si>
    <t>21/2 trình độ cuối A1, phát âm chưa đúng, muốn học để đổi công ty, muốn sau 3 tháng đạt đc , ko đtạ đc ko ảnh hưởng gì
 15/12 lh</t>
  </si>
  <si>
    <t>David top</t>
  </si>
  <si>
    <t>24/2 trình độ A1, phát âm kém, chưa tạo đc câu
 16/2 lh
 15/2 knm1</t>
  </si>
  <si>
    <t>17/2 trình độ A1, phát âm kém, chưa tạo đc câu, học để làm mẫu cho con, thỉnh thoảng sử dụng trong cv, đg làm nghiuên cứu ở bộ tài nguyên môi trường
 15/2 lh</t>
  </si>
  <si>
    <t>21/2 knm, bùng lịch
 13/2 lh</t>
  </si>
  <si>
    <t>27/2 lh</t>
  </si>
  <si>
    <t>25/2 trình độ A2
 15/2 lh</t>
  </si>
  <si>
    <t>27/2 trình độ A1
 15/2 lh</t>
  </si>
  <si>
    <t>Bill</t>
  </si>
  <si>
    <t>4/3 trình độ A1, học lớp 4</t>
  </si>
  <si>
    <t>Pony</t>
  </si>
  <si>
    <t>28/2 trình độ A2, muốn hoc cho cv sau này , giao tiếp linh hoạt 6 tháng nữa đtạ đc, muốn đi giao tiếp sớm, chưa đi học bao giờ
 27/2 lh</t>
  </si>
  <si>
    <t>Kiện</t>
  </si>
  <si>
    <t>28/2 trình ođọ A1, học để giao tiếp với sếp người nước ngoài, rất hay phải giao tiếp bây giờ thì chỉ tìm những câu hay nói thì giao tiếp, giao tiếp linh hoạt , 3 tháng đạt đc, ko ảnh hưởng gì ,
 24/2 lh</t>
  </si>
  <si>
    <t>2/3 trình độ A2, giáo viên dạy cấp 1 muốn học để dạy học sinh, thích app về phương pháp 
 27/2 lh</t>
  </si>
  <si>
    <t>3/3 trình độ A2, học marketing sv năm 2, muốn học sau này cv lương cao , ko mục tiêu bao lâu đạt đc
 27/2 lh</t>
  </si>
  <si>
    <t>Phung Minh</t>
  </si>
  <si>
    <t>1/3 trình độ A1 , phát âm chưa tốt , trong năm nay thi opik , thi ở sam sung , muốn giao tiếp đc linh hoạt 
 27/2 lh</t>
  </si>
  <si>
    <t>24/3 gọi ko sắp xếp đc giờ học
 21/3 knm1
 10/3 chưa thống nhất đc lịch học</t>
  </si>
  <si>
    <t>28/2 trình độ A1, phát âm chưa chuẩn, làm canon , làm tạm muốn đổi việc, muốn giao tiếp đc linh hoạt , 
 24/2 lh</t>
  </si>
  <si>
    <t>4/3 knm
 1/3 lh
 27/2 knm1</t>
  </si>
  <si>
    <t>Marry</t>
  </si>
  <si>
    <t>22/2 trình độ A1, phản xạ chậm , có học online tiếng anh , muốn học để rảnh có time thfi học ko muốn học áp lực
 21/3 lh
 16/3 đg bận họp gọi lại sau</t>
  </si>
  <si>
    <t>2/3 hoc tiếng anh gia tiếp rồi , đg chuyển việc có đi phỏng vấn rồi 
 27/2 trình odọ A2, nghe tốt, phát âm chưa chuâne lắm</t>
  </si>
  <si>
    <t>16/3 65 tuổi , trình độ A1, có con làm IT bên Mỹ, cô học để cải thiện trí nhớ, với cô có con dâu bên Mỹ
 9/3 lh
 7/3 knm2
 28/2 knm1
 24/2 ko có nhà gọi lại sau</t>
  </si>
  <si>
    <t>14/3 trình độ , đg làm team leader, làm quản lí nhân sự , tháng tới đi công tác ấn độ, cty chị đg mở rộng, chị muốn 6 tháng tới giao tiếp đc trong côgn việc , trình độ cuối A1
 9/3 lh</t>
  </si>
  <si>
    <t>8/3 trình độ cuối A1, làm ở trường đại học , học để đối ngoại 
 7/3 lh
 28/2 đg bận gọi lại</t>
  </si>
  <si>
    <t>Bang</t>
  </si>
  <si>
    <t>24/3 knm3
 20/3 knm2
 9/3 lh</t>
  </si>
  <si>
    <t>trình độ đầu A2 , phát âm chưa tốt , đg làm kĩ sư điện tử viễn thông , đối tác nhiều nước, muốn đặt ra sau 3 tháng 
 28/2 lh</t>
  </si>
  <si>
    <t>8/3 làm trợ lí biết tiếng trung học cho biết thôi, đg học miss Hoa
 1/3 lh</t>
  </si>
  <si>
    <t>3/3 trình độ A1 , phát âm chưa tốt , học ngôn ngữ anh sinh viên năm nhất
 2/3 lh</t>
  </si>
  <si>
    <t>Maria</t>
  </si>
  <si>
    <t>3/3 trình độ giữa A2, phát âm hơi khó nghe, đg làm nội chợ , muốn học giao tiếp có môi trường
 2/3 lh
 1/3 knm1</t>
  </si>
  <si>
    <t>28/2 trình độ giữa A2, làm quản lí cấp cao ở 1 cty</t>
  </si>
  <si>
    <t>September</t>
  </si>
  <si>
    <t>2/3 trình độ cuối A1, phát âm kém, cty đg đầu tư cho đi học, đg làm cho cty may mặc hay phải giao tiếp với khách hàng nước ngoài, n chị thấy khóa ở ngoài nó ko sát với công việc của chị
 27/2 lh</t>
  </si>
  <si>
    <t>2/3 trình độ A2, phát âm ổn, muốn học để chuyển việc , muốn học giao tiếp để giao tiếp với sếp người nước ngoài , học trung tâm giao tiếp , học nhiều
 1/3 lh
 27/2 knm1</t>
  </si>
  <si>
    <t>3/3 trình độ A0.5, học cho công việc sau này, sv năm nhất, hết năm nhất đạt đc , e muốn biết giao tiếp mấy câu cơ bản 
 2/3 lh</t>
  </si>
  <si>
    <t>1/3 trình độ đầu A2, phát âm chưa tốt, đg nghỉ ở nhà có đi học tiếng anh trung tâm thi ielts 6.0
 27/2 lh</t>
  </si>
  <si>
    <t>Frank</t>
  </si>
  <si>
    <t>6/3 trinbfh độ A1 , làm cty chứng khoáng muốn giao tiếp cơ bản trc
 3/3 lh</t>
  </si>
  <si>
    <t>Kieu Anh</t>
  </si>
  <si>
    <t>7/3 lh
 2/3 thuê bao</t>
  </si>
  <si>
    <t>Mr Chinh</t>
  </si>
  <si>
    <t>28/2 trình độ cuối A1, cv hiện tại ít dùng tiếng anh, đg làm quản lí cây xanhd dộ thị , muốn học để phát triển kĩ năng , giao tiếp mức cơ bản
 27/2 lh</t>
  </si>
  <si>
    <t>14/3 trình độ đầu A2 , làm kĩ thuật chụp XQ ở bệnh viên , học giao tiếp để đi học bên Nhật, đi học 4 năm trc
 10/3 lh</t>
  </si>
  <si>
    <t>1/3 trình độ A1, dgd làm quản lí hệ thống ở Quế Võ , chưa nói đc nhiều, phát âm sai, có sếp người hongkong, hướng dẫn phát âm vì chị phát âm kém
 27/2 lh</t>
  </si>
  <si>
    <t>1/3 trình độ đầu A2, phát âm kém, đg học IT , sv năm cuối , muốn làm cho cty nước ngoài ,
 27/2 lh</t>
  </si>
  <si>
    <t>Phone</t>
  </si>
  <si>
    <t>28/2 trình độ A2, phát âm chưa chuẩn, cv anh chủ yếu gửi mail đg làm xuất khẩu đồ nội thất sang châu Âu, giờ muốn hoc giao tiếp với đồng nghiệp, học để cân nhắc lên manager, chưa đi hoc ở đâu bao giờ
 27/2 lh</t>
  </si>
  <si>
    <t>Trung Kien</t>
  </si>
  <si>
    <t>2/3 làm ngân hàng , phát âm kém, chưa điến đtạ đc nhiều ý, làm quản lí, trình độ đầu A2
 27/2 lh</t>
  </si>
  <si>
    <t>Q-Art</t>
  </si>
  <si>
    <t>8/3 trình độ cuối A1 , phát âm chưa tốt , có sếp người nước ngoài , 3 hay 6 tháng ko ảnh hướng gì 
 3/3 lh</t>
  </si>
  <si>
    <t>6/3 trình độ A1, học vì thích ko có mục tiêu , làm nội chợ
 3/3 lh</t>
  </si>
  <si>
    <t>MTU</t>
  </si>
  <si>
    <t>9/3 trình độ A1, học đạ học mở tphcm, sinh viên năm 2 , học ngành kiểm toán, học lấy chứng chỉ ra trường , muốn sử dụng đc tiếng anh, ko ảnh hưởng gì
 7/3 lh
 3/3 knm1</t>
  </si>
  <si>
    <t>28/3 lh
 24/3 thuê bao
 18/3 thuê bao</t>
  </si>
  <si>
    <t>24/3 lh
 18/3 knm1</t>
  </si>
  <si>
    <t>4/3 trình độ cuối A1, muốn học phục vụ cho công việc vì khách hàng người nước ngoài, chưa đi học ở đâu bao giờ, trc có trợ lí tiếng anh , muốn tháng 6 này nói đc tiếng anh
 3/3 lh</t>
  </si>
  <si>
    <t>AlexDo</t>
  </si>
  <si>
    <t>6/3 trình độ cuối A1, phát âm chưa tốt , có chuyên gia người nước ngoài nên cần học và càng sớm càng tốt 
 3/3 lh</t>
  </si>
  <si>
    <t>Lazy</t>
  </si>
  <si>
    <t>15/3 lh</t>
  </si>
  <si>
    <t>Miq nguyễn</t>
  </si>
  <si>
    <t>trình độ đầu A2, phát âm chưa tốt , đg làm kế toán cho công ty dược , muốn học để chuyển việc , 3 tháng hoặc 6 tháng 
 6/3 lh</t>
  </si>
  <si>
    <t>3/3 lh</t>
  </si>
  <si>
    <t>24/3 lh, làm dev, học để cv tốt hơn, 6 tháng đạt đc , giao tiếp hơn cơ bản 1 tí, ko đạt đc ko ảnh hưởng gì
 21/3 thuê bao 2
 16/3 thuê bao</t>
  </si>
  <si>
    <t>3/3 lh trình độ đầu B1 =))), dgd làm ở sân bay, kiểm tra hàng hóa, muốn đạt đc càng sớm càng tốt</t>
  </si>
  <si>
    <t>Bé Cưm</t>
  </si>
  <si>
    <t>24/3 knm2
 21/3 thuê bao
 15/3 knm1</t>
  </si>
  <si>
    <t>15/3 trình độ giưuã A1, học phật pháp , muốn học giao tiếp linh hoạt 1 năm 
  14/3 lh</t>
  </si>
  <si>
    <t>14/3 sinh viên năm cuối học ngành công nghệ thông tin, trình độ đầu A2, muốn học ra trường có mức lương cao hơn, thi ielts, muosn cuối năm nay đạt đc 
 7/3 lh</t>
  </si>
  <si>
    <t>Eleena</t>
  </si>
  <si>
    <t>7/3 lh
 6/3 đg bận liên hệ sau</t>
  </si>
  <si>
    <t>18/3 làm bác sĩ tâm lí, muốn học tiếng anh để trau đồi và thường có hay có hội thảo, anh muốn học giao tiếp về công việc , trình độ A2
 6/3 lh</t>
  </si>
  <si>
    <t>6/3 trình độ cuối A1, đg làm giáo viên dạy cấp 1, muốn học để cải thiện thêm , chưa có mục tiêu
 3/3 lh</t>
  </si>
  <si>
    <t>15/3 trình độ đầu A1, làm fullstack, muốn học giao tiếp cơ bản, 1 năm đạt đc
 7/3 lh</t>
  </si>
  <si>
    <t>8/3 trình độ cuối A1, nghe hiểu chưa tốt, phát âm chưa chuẩn, trong viện nghiên cứu chị có nhiều bạn đi về , cũng có nhiều đối tác, 3 tới 6 tháng tới giao tiếp cơ bản
 7/3 lh</t>
  </si>
  <si>
    <t>He</t>
  </si>
  <si>
    <t>7/3 lh trình độ đầu A2, lâu lâu a có cuộc họp với mail với Đài Loan , làm quản lí
 trc a đi học topica, học tiến bộ nhanh nhất có thể, làm kĩ sư cơ khí</t>
  </si>
  <si>
    <t>7/3 trình độ cuối A1, phát âm chưa tốt, đg làm tester</t>
  </si>
  <si>
    <t>20/3 lh
 16/3 knm1</t>
  </si>
  <si>
    <t>7/3 lh</t>
  </si>
  <si>
    <t>22/3 trình độ cuối A1, muốn học từ từ, cũng đg học app elsa, muốn sửa phát âm, học vì thích , gia đình đg kinh doanh cà phê, chưa biết cách học thế nào cho đúng
 21/3 lh
 18/3 knm1</t>
  </si>
  <si>
    <t>Hoàng hiệp</t>
  </si>
  <si>
    <t>16/3 lh</t>
  </si>
  <si>
    <t>Sang Nguyen</t>
  </si>
  <si>
    <t>7/3 trình độ cuối A1, phát âm kém học để chươi game =)))
 7/3 knm1</t>
  </si>
  <si>
    <t>21/3 lh
 18/3 knm1</t>
  </si>
  <si>
    <t>Jiang</t>
  </si>
  <si>
    <t>20/3 trình độ A1 , làm thợ điện, muốn chuyển việc , giao tiếp cơ bản , nhanh nhất có thể
 19/3 lh</t>
  </si>
  <si>
    <t>10/3 lh trình độ đầu b1 , phát âm chưa tốt , hiện tại giao tiếp của mình cũng ok rồi , mìnhc hỉ cần hướng dẫn mình phát âm thôi , đg làm kĩ sư 
 9/3 knm1</t>
  </si>
  <si>
    <t>10/3 trình độ cuối A1, nghe hiểu chưa tốt, phát âm chưa tốt, làm sale cho 1 cty bán lẻ, giao tiếp cơ bản, 6 tháng đạt đc
 9/3 lh</t>
  </si>
  <si>
    <t>amy</t>
  </si>
  <si>
    <t>20/3 lh trình độ cuối A1, phản xạ chậm , đg làm logistic, làm supervisor, học để dạy con, muốn cải thiện phục vụ cv
 16/3 knm3
 15/3 knm2
 9/3 knm1</t>
  </si>
  <si>
    <t>sinh viên năm 4 , muốn học để nghe hiểu xem phim, 
 9/3 lh làm CEO về công nghệ , học để đàm phán , anh ucnxg đi học nhiều nơi , muốn 6 tháng tới có thể giao tiếp đc linh hoạt , ko đạt đc thì a đã cố gắng hết sức</t>
  </si>
  <si>
    <t>14/3 muốn học giao tiếp cấp tốc, làm quản trị mạng , giao tiếp cơ bản , muốn 2 tới 3 tháng nữa, em học nhiều lắm n e ko vào , chị cải thiện từ vựng hoặc ngữ pháp giúp e
 10/3 lh</t>
  </si>
  <si>
    <t>15/3 lh 21 tuổi đg làm phục vụ tại nhà hàng , trình độ A1, phát âm kém, nghe hiểu kém, đg học ielts tại việt Mỹ hơn 7 triệu
 10/3 knm1</t>
  </si>
  <si>
    <t>10/3 lh ,làm kĩ sư cơ khí , chưa đi học ở đâu 6 tháng , ko ảnh hưởng gì</t>
  </si>
  <si>
    <t>Dominic</t>
  </si>
  <si>
    <t>6/4 lh, trình độ cuối A1, thường hay viết mail , giao tiếp cơ bản , 1 năm , chỉ học ở trường cho qua , hướng dân xcác chủ đề học</t>
  </si>
  <si>
    <t>12/4 trình độ A1, nói bồi, đg làm nhân viên cục thống kê , mục tiêu học tiếng anh vì chị thích, chị muốn dạy cho con , chưa đi học ở đâu, muốn giao tiếp cơ bản 6 tháng nên chị mới mua app 6 tháng , chị muốn e sửa phát âm
 10/4 lh
 7/4 knm2
 6/4 knm1</t>
  </si>
  <si>
    <t>14/3 lh, trình độ đầu A2, sv năm cuối ngôn ngữ anh , muốn học làm cô giáo , và muốn đi phỏng vấn , chưa đi học ở đâu</t>
  </si>
  <si>
    <t>Antony</t>
  </si>
  <si>
    <t>15/3 trình độ giữa A2, muốn học để cố gắng thi ielts, 2 hay 3 tháng tới muốn đạt đc , anh luyện nghe podcast, trc có làm PM ở vingroup
 14/3 lh</t>
  </si>
  <si>
    <t>10/4 lh trình độ đầu A1 . nói sai ngữ pháp, phát âm chưa tốt , học vi thấy quên trc học ngôn ngữ anh 
 7/4 đg bận 
 6/4 đg đi thực tập có gì gọi lại sau</t>
  </si>
  <si>
    <t>14/3 lh, trình độ đầu A2, làm quản lí, cv ko dùng nhiều , n mình muốn học để cải thiện , kĩ sư điện , muốm đc linh hoạt , 6 tháng nữa</t>
  </si>
  <si>
    <t>14/3 lh trình độ A1, muốn học giao tiếp cơ bản, 3 tháng nữa đạt đc, có đi học n cách giảng ko ok lắm, chị muốn e bổ sung từ vựng trong công việc , chị đg làm về nhân sự, cần có môi trươừng</t>
  </si>
  <si>
    <t>Kien tran</t>
  </si>
  <si>
    <t>15/3 lh làm CEO công ty kiến truc sđi 5 nước và gân fhêtt Vn , muốm học để đi du lịch và giao tiếp, sau 1 năm tới giao tiếp cơ bản 
 14/3 knm1</t>
  </si>
  <si>
    <t>15/3 làm ở cty công nghệ, làm kĩ thuật, học để đi du lịch thôi chứ công việc ko dùng , 1 ngày học đc 30 phút , trình độ A1
 14/3 lh</t>
  </si>
  <si>
    <t>16/3 trình độ A1, đg làm dev, 22 tuổi, muốn học để giao tiếp đc vì nghề của e cần tiếng anh, muốn giao tiếp cơ bản , tầm 6 tháng
 15/3 lh
 14./3 knm1</t>
  </si>
  <si>
    <t>Tú Anh</t>
  </si>
  <si>
    <t>15/3 cho số kêt sbạn zalo</t>
  </si>
  <si>
    <t>Tuyn</t>
  </si>
  <si>
    <t>28/3 trình độ cuối A1 , làm dev, rất bận , anh học để giao tiếp với khách hàng , anh muốn nói khách hàng hiểu anh , 3 tháng tới a mong muốn đtạ đc
 14/3 lh</t>
  </si>
  <si>
    <t>20/3 lh
 18/3 knm1</t>
  </si>
  <si>
    <t>TINH</t>
  </si>
  <si>
    <t>23/3 trình độ đầu A2, học để phục vụ dạy con, lâu rồi ko học, phát âm chưa tốt, sắp thi chứng B1, 
 21/3 lh
 16/3 thuê bao</t>
  </si>
  <si>
    <t>Văn Anh</t>
  </si>
  <si>
    <t>15/ 3 trình độ A1, phát âm chưa tốt, chưa diễn đạt đc nhiều , làm giáo viên ở Toán, mục tiêu học để dạy tiếng anh, sau 3 tháng , giao tiếp cơ bản
 14/3 lh</t>
  </si>
  <si>
    <t>Joseph</t>
  </si>
  <si>
    <t>19/6 lam kĩ sư điện tử phòng chays chưa cháy , ko sử dụng tiếng anh, ko dùng gì tiếng anh , trình độ đầu A2, nói vớ vẩn cấu trúc , tỏ ra giỏi lắm , giao tiếp trơiư chảy, ko ảnh hưởng gì</t>
  </si>
  <si>
    <t>6/4 lh trình độ A1 , muốn 3 tháng nữa có thể giao tiếp cơ bản , đg làm quản lí marketing, 1 năm linh hoạt , có đi học trung tâm , 1 tiếng 1 ngày</t>
  </si>
  <si>
    <t>6/4 lh trình độ A1, phát âm chưa tốt , muốn học tiếng anh maybe để chuyển việc , xưa có đi học ở trung tâm , học 9 tháng ở trung tâm , học mấy bài thấy nhớ lâu, em muốn đạt đc mức linh hoạt, 6 tháng nữa đạt đc , chị hướng dẫn e cần làm gì</t>
  </si>
  <si>
    <t>QUY</t>
  </si>
  <si>
    <t>13/4 lh trình độ A1 , làm ở samsung , giao tiếp linh hoạt , 6 tháng , nguy cơ rất lớn làm quản lí, 1 ngày dành đc 1 tiếng 
 12/4 knm3
 10/4 knm2
 6.4 knm1</t>
  </si>
  <si>
    <t>Kuro</t>
  </si>
  <si>
    <t>4/4 lh trình độ A1, muốn đọc hiểu thôi mục đích ko phải mua app giao tiếp
 3/4 knm1</t>
  </si>
  <si>
    <t>Hạt</t>
  </si>
  <si>
    <t>4/4 trình độ cuối A1, làm quản lí , giới thiệu sai tuổi, 29 tuổi , thích đi du lịch , cv của chị đọc tài liệu tiếng anh, làm côgn ty kiểm tra chất lượng vietgaz, muốn học để đổi việc , 6 tháng tới muốn giao tiếp cơ bản, sau này thì muốn nâng cao trình độ hơn , chị có đi học giao tiếp của thấy . chị muốn nói chuyện giúp chị ko bị lười
 3/4 lh</t>
  </si>
  <si>
    <t>3/4 lh trình độ cuối A1, đg làm supervisor ở samsung, sắp tới muốn học thạc sỹ luật , có học tiếng anh giao tiếp , đi học trung tâm , học lớp trung cấp đi học ielts chán ko học nữa, anh muốn e sửa phát âm cho anh, phản xạ nhanh hơn, cứ học thôi, đi 4 nước ngoài</t>
  </si>
  <si>
    <t>3/4 lh làm dev fullstack, trình độ cuối A1, học tiếng anh phục vụ cho công việc</t>
  </si>
  <si>
    <t>Leo</t>
  </si>
  <si>
    <t>14/4 trình độ cuối A1, đg làm dev, muốn học để chuẩn bị vì sắp tới cty mở rộng sang châu Âu, chưa có mục tiêu , có trc đi học giao tiếp với giáo viên philipine, cv chính 
 12/4 lh</t>
  </si>
  <si>
    <t>12/4 lh</t>
  </si>
  <si>
    <t>Rubi</t>
  </si>
  <si>
    <t>11/4 lh trình độ A1, con học</t>
  </si>
  <si>
    <t>4/4 lh trình độ A1, giới thiệu tuổi sai , mình muốn học để xin việc khác, giao tiếp cơ bản , 6 tháng nữa, chưa đi học bao giờ , ngày xưa học lâu rồi , phát âm chị thấy khó</t>
  </si>
  <si>
    <t>4/4 lh, trình độ A1, nghe hiểu kém, ít từ vựng, muốn giao tiếp cơ bản hằng ngày , 6 tháng , ko ảnh hưởng gì, dạy thêm ở nhà, học do thích, dạy con</t>
  </si>
  <si>
    <t>4/4 lh trình độ đầu A2 , làm social media, làm quản lí , làm giám đốc kĩ thuật, muốn muốn giao tiếp linh hoạt</t>
  </si>
  <si>
    <t>17/4 trình độ A1 ko nói đc mấy , mục tiêu công việc đg làm nha khoa có làm với nước ngoài, bên chị nhập nước ngoài , chưa bao giờ luôn, muốn giao tiếp cơ bản , 6 tháng nữa đạt đc , cv chị rất bận 
 12/4 lh</t>
  </si>
  <si>
    <t>Luan</t>
  </si>
  <si>
    <t>13/4 trình độ cuối A1, nói bồi nhiều, phát âm sai nhiều, làm lead dev, vui thì học thôi, trc cũng học với tây, học để vui thôi
 13/4 lh</t>
  </si>
  <si>
    <t>Annh</t>
  </si>
  <si>
    <t>4/4 trình đọ A2, đg học ngôn ngữ anh , phát âm khá tôt , muốn học phục vụ cho cv tương lại và việc học, chưa đi học bất kì trung tâm nào , phản xạ của e còn chậm , em muốn chị chỉnh phát âm cho e
 3/4 lh</t>
  </si>
  <si>
    <t>6/4 lh</t>
  </si>
  <si>
    <t>Charly</t>
  </si>
  <si>
    <t>4/4 trình độ cuối A1, làm leader samsung, muốn học thi opik, muốn giao tiếp linh hoạt , tháng 6 này muốn giao tiếp ok 
 3/4 lh</t>
  </si>
  <si>
    <t>12/4 đg bận gọi lại sau
 11/4 knm
 4/4 ko mua nha, gọi lại thuê bao</t>
  </si>
  <si>
    <t>Anh Do</t>
  </si>
  <si>
    <t>14/4 trình độ đầu A2, làm lead dev, 45 tuổi , muốn học tiếng anh giao tiếp phục vụ cho công việc , học tiếng anh để xem phim , a ko thích áp lực về việc học anh học lâu dài
 13/4 lh
 10/4 knm2
 7/4 knm1</t>
  </si>
  <si>
    <t>7/4 lh trình độ A1 , giao tiếp cơ bản , 6 tháng nữa đạt đc , chuẩn bị thi B1 để năm 4 ra trường , phát âm chưa chuẩn 
 6/4 knm1</t>
  </si>
  <si>
    <t>Boong</t>
  </si>
  <si>
    <t>18/4 trình độ cuối A1, 12 tuổi , hcọ để học tốt hơn 
 15/4 lh con học</t>
  </si>
  <si>
    <t>10/4 lh trình độ cuối A1, đg làm quản lí ở samsung, muốn học thi opik , công việc cũng cần 1 chút , chưa đi học ở đâu bao h, trc học online 1 khóa , khá lâu rồi , muốn nói đc cần nhiều càng tốt 
 6/4 knm3
 5/4 knm2
 4/4 knm1</t>
  </si>
  <si>
    <t>6/4 trình độ cuối A1, làm quản lí , muốn học để giao tiếp cơ bản trong cuộc sống cv, muốn học nâng cao để làm về mảng giáo dục, chưa đi học ở đâu bao giờ , 3 tháng tới 6 tháng , có ảnh hưởng n ko nhiều , sửa lỗi pháp âm 
 4/4 lh</t>
  </si>
  <si>
    <t>Thơm</t>
  </si>
  <si>
    <t>21/4 đg học Vinh , học giáo dục tiểu học , 18 tuổi , muốn học để dạy trường quốc tế, chưa đi học ở đâu , giao tiếp linh hoạt, 1 năm đạt đc, ko ảnh hưởng gì 
 12/4 lh</t>
  </si>
  <si>
    <t>Bui</t>
  </si>
  <si>
    <t>11/4 trình độ đầu A1, đg làm samsung muôn học thi opik, tháng 11 đat đc, rất bận 9h a mới học đc
 10/4 lh
 5/4 chưaq hẹn dc lịch ôn, 0906166994 số zalo</t>
  </si>
  <si>
    <t>goubi</t>
  </si>
  <si>
    <t>17/4 lh cho số kết nối zalo, học văn hóa chuyên thông sv năm 2, muốn học mở rộng kiến thức, chưa đi học bao giờ , giao tiếp linh hoạt , sau 6 thnags đạt đc, A1 
 11/4 knm1</t>
  </si>
  <si>
    <t>Hattie</t>
  </si>
  <si>
    <t>20/4 ra đề thi cho dev, học để có đi du lịch thì dùng, chưa đi học ở đâu , trình độ A1
 19/4 lh
 13/4 thuê bao 1</t>
  </si>
  <si>
    <t>11/5 lh cho số zalo kết nối, tháng 10 tới 11 năm nay thi ielts, muốn 6 chấm tới 6,5, trình độ A1</t>
  </si>
  <si>
    <t>Peace</t>
  </si>
  <si>
    <t>17/4 lh trình độ A1, đg làm nội trợ , muốn học vì có thơid gian rảnh học cho biết , giao tiếp cơ bản 1 năm tới</t>
  </si>
  <si>
    <t>truong minh cat</t>
  </si>
  <si>
    <t>19/4 lh
 17/4 knm1</t>
  </si>
  <si>
    <t>Kahn</t>
  </si>
  <si>
    <t>5/4 trình độ A1 , đg làm thiết kế sắp đi công tác singapore, muốn giao tiếp cơ bản , 6 tháng nữa đạt đc , chưa đi học ở đâu bao h, 
 4/4 lh</t>
  </si>
  <si>
    <t>Tyns</t>
  </si>
  <si>
    <t>5/4 lh</t>
  </si>
  <si>
    <t>17/4 3 tới 4 ngày nữa mới cần hỗ trợ</t>
  </si>
  <si>
    <t>14/4 muốn học tiếng anh giao tiếp để trau đồi kiến thức, 45 tuổi, đg ở nhà , cứ học chưa dự định gì, trc lái xe tải , trình độ A0
 14/4 lh</t>
  </si>
  <si>
    <t>11/4 36 tuổi , làm nhân viên , làm tester , muốn học vì lâu rồi chưa học , muốn có môi trường luyện nói thôi, đâu A2
 4/4 lh</t>
  </si>
  <si>
    <t>8/5 lh 0763521531 đg làm tài xế, trình độ A1, sếp là người Nhật , muốn học giao tiếp công việc hiện tại, muốn thay đổi cv , muốn giao tiếp linh hoạt, cố gắng 1 năm , ko ảnh hưởng gì</t>
  </si>
  <si>
    <t>Bond</t>
  </si>
  <si>
    <t>6/4 trình độ cuối A1, đg làm dev , muốn học cho công việc để phục vụ tương lai thăng chức, quản lí khác trong ty đều là người nước ngoài , chưa đi bao giờ học , muốn học cách nói chuyện hay phần từ vựng
 4/4 lh</t>
  </si>
  <si>
    <t>18/4 trình độ A1, nghe hiểu kém, đg sở hữu 1 cty và làm khách sạn, muốn học giao tiếp với khách hàng khách sạn với đi công tác nước ngoài, , muốn giao tiếp linh hoạt , 6 tới 12 tháng tới ko ảnh hưởng , trc đi học ở trường thôi 
 17/4 lh</t>
  </si>
  <si>
    <t>20/4 lh nhà sư , trình độ cuối A1 , muốn học để đọc sách tiếng anh trong phật giáo , muốn giao tiếp linh hoạt., càng nhanh càng tốt 
 17/4 knm1</t>
  </si>
  <si>
    <t>Mr Bao</t>
  </si>
  <si>
    <t>14/4 trình độ cuối A1, chưa đi học ở đâu baio giờ, đg làm giám đốc, sửa phát âm, giám đốc sản xuất , muốn giao tiếp đc cơ bản 1 tháng nữa đạt đc 
 10/4 lh</t>
  </si>
  <si>
    <t>22/4 muốn học có cv lương cáo hơn, muốn chơi game, muốn giao tiếp cơ bản, 3 tới 6 tháng , e ko , trình độ A1
 19/4 lh
 17/4 knm1</t>
  </si>
  <si>
    <t>Chi Bui</t>
  </si>
  <si>
    <t>21/4 đg bận kết bạn zalo
 19/4 knm1</t>
  </si>
  <si>
    <t>Veron</t>
  </si>
  <si>
    <t>24/4 lh
 21/4 knm3
 20/4 knm2
 17/4 knm1</t>
  </si>
  <si>
    <t>Luccy</t>
  </si>
  <si>
    <t>18/4 trình độ cuối A1, sinh viên trường y dược, e năm 3 , muốn cải thiện khả năng nói, muốn hỗ trợ từ vựng và phát âm , đi học trung tâm chủ yếu là ngữ pháp , 8 triệu
 17/4 lh 
 12/4 knm1</t>
  </si>
  <si>
    <t>sukem</t>
  </si>
  <si>
    <t>7/4 trình độ cuối A1, học lớp 7 đg học trung tâm 1 tuần 2 buổi 1 buổi với người nước ngoài 
 6/4 lh</t>
  </si>
  <si>
    <t>21/4 lh
 19/4 knm1</t>
  </si>
  <si>
    <t>Melancholy</t>
  </si>
  <si>
    <t>18/4 lh</t>
  </si>
  <si>
    <t>Cat</t>
  </si>
  <si>
    <t>13/4 làm quản lí IT, muốn học tiếng anh giao tiếp lên B1 , 
 4/4 lh</t>
  </si>
  <si>
    <t>10/4 trình độ đầu A2 , đg làm tester, muốn học để công việc giao tiếp với khách hàng để lương cao hơn , lâu lắm chị có học athena, , tự học thì chị thấy phản xạ chị chưa tốt, chị muốn em học cùng e các chủ đề thông dụng, sửa ngữ pháp , chị cũng biết the coach 1:1 
 7/4 lh</t>
  </si>
  <si>
    <t>13/4 trình độ A1, ko nói đc , đã biết 
 11/4 lh, chị hay đi làm về 8 h tối
 7/4 knm
 6/4 đg bận chưa đặt đc lịch</t>
  </si>
  <si>
    <t>Ling</t>
  </si>
  <si>
    <t>13/4lh sinh viên năm 2, quê nam định, học điều dưỡng , muốn học thi chứng chỉ , muốn đtạ đc B2, 2 năm nữa đtạ đc, ko có thì ko ra đc trường , giao tiếp cơ bản, trình độ A0 ko biết nói gì, e phát âm ko chuẩn
 10/4 knm2
 7/4 knm1</t>
  </si>
  <si>
    <t>24/4 trình độ A1, đg làm shipper, muốn học để dự định đi Úc , muốn đi học 5,5 , 6 tháng , chưa đi học ở đâu bao giờ, trc a học khóa phát âm bên e 
 11/4 lh 0944809992 số zalo</t>
  </si>
  <si>
    <t>7/4 lh</t>
  </si>
  <si>
    <t>5/4 lh trình độ A1 , làm bác sĩ da liễu , muốn giao tiếp linh hoạt , 1 năm nữa đtạ đc, muốn đc chỉnh sửa phát âm , muốn đc cải thiện phản xạ
 4/4 knm1</t>
  </si>
  <si>
    <t>LONG PHUA</t>
  </si>
  <si>
    <t>trình độ A1 , học để nói chuyện giao tiếp đi du lịch , chưa đi học ở đâu , giao tiếp cơ bản , 2 3 tháng , ko bắt buộc đạt đc , tăng phẩn xạ 
 20/4 lh
 19/4 knm2
 17/4 knm1, gọi n nghe ko đc</t>
  </si>
  <si>
    <t>Pipi</t>
  </si>
  <si>
    <t>6/4 lh đg làm quản lí ở samsung, 6 tháng tới phải cải thiện kĩ năng nói muốn giao tiếp đc , chỉnh sửa cho anh phát âm , lâu lắm ko đi học ở đâu, trình độ A1
 5/4 knm1</t>
  </si>
  <si>
    <t>Sean</t>
  </si>
  <si>
    <t>7/4 trình độ A1, phản xạ chưa tốt , làm designer , muốn học tiếng anh để e lam dự án nước ngoài , muốn đi học tiếp lên, em chưa đi học giao tiếp ở đâu, muốn sửa ngữ pháp , chỉnh sửa phát âm, 
 6/4 lh</t>
  </si>
  <si>
    <t>13/4 đg làm IT , cuối A1, muốn học phục vụ cho công việc n khá bận , muốn giao tiếp cơ bản vì sắp tới cv liên quan nươức ngoài, 3 4 tháng tới cải thiện nhiều thứ
 4/4 lh</t>
  </si>
  <si>
    <t>Shark</t>
  </si>
  <si>
    <t>10/5 knm1 Nguyễn Tuyết0945027869</t>
  </si>
  <si>
    <t>5/4 lh đg làm kế toán ở cục quản lí vốn, muốn học tiếng anh để thay đổi công việc , mức linh hoạt , 6 tháng sau , co ảnh hưởng , chưa đi học ở đâu, chị muốn cách học từ cho hiệu quả , trình độ A1 , lúc test đg đi tập gym trông có tiền</t>
  </si>
  <si>
    <t>6/4 lh trình độ đầu A2, muốn giao tiếp ciư bản ko thường xuyên sử dụng, 1 ngày chỉ dành đc 15 phút thôi, đg làm quản lí sale về cty điện , 6 thanhgs nữa giao tiếp đc linh hoạt 3 khóa mất dưới 10 triệu ,</t>
  </si>
  <si>
    <t>DUC THIEN</t>
  </si>
  <si>
    <t>15/4 33 tuổi , đg làm công ty xậy dựng làm nhân viên, muốn xin chuyển công ty, giao tiếp linh hoạt , 2 năm , ko ảnh hưởng gì, trc kia có học n bỏ, hướng dẫn cách phát âm, trình độ A1
 14/4 lh</t>
  </si>
  <si>
    <t>24/4 lh, sinh viên viên năm nhất , đg học công nghiệp, học ngôn ngữ anh , trình độ A1, chưa đi học giao tiếp , muốn giao tiếp linh hoạt 
 20/4 knm2
 17/4 knm1</t>
  </si>
  <si>
    <t>Thomas Dao</t>
  </si>
  <si>
    <t>13/4 trình độ A1, ko biết gì mấy , đã học rất nhiều chỗ ko hiệu quả, dgd làm chủ tịch công ty 
 8/4 lh</t>
  </si>
  <si>
    <t>20/4 cho số kết nối zalo 
 19/4 knm1
 17/4 đg đi xe gọi lại sau</t>
  </si>
  <si>
    <t>friend</t>
  </si>
  <si>
    <t>22/ 4 chị đg làm công tác xã hội , làm tổ chức phi chính phủ , muốn học để giao tiếp với bạn , với giao tiếp với đối tác nước ngoài, chưa đi học giao tiếp bao giờ, giúp cho chị có động lực , trình độ A1
 19/4 lh</t>
  </si>
  <si>
    <t>12/4 lh trình độ cuối A1, chủ yếu nói bồi , đg làm lĩnh vực tài chính , muốn học tiếng anh để nâng cao trình độ , muốn giao tiếp linh hoạt càng nhanh càng tốt
 6/4 knm1</t>
  </si>
  <si>
    <t>Maybi</t>
  </si>
  <si>
    <t>20/4 lh trình độ A1 , 23 tuổi , học để phát triển bản thân
 17/4 knm2
 14/4 knm1</t>
  </si>
  <si>
    <t>18/4 trình độ đầu A1, hiện tại ko dùng muốn học để sau này đtạ đc , giao tiếp linh hoạt , 1 năm đạt đc, ko ảnh hưởng gi, muốn chỉnh phát âm
 17/4 lh</t>
  </si>
  <si>
    <t>Ha Phong</t>
  </si>
  <si>
    <t>10/5 mua cho con con đi học thêm nhiều</t>
  </si>
  <si>
    <t>Fanth</t>
  </si>
  <si>
    <t>10/4 trình độ A1, nghe hiểu chưa tốt, muốn học để 3 năm nnữa sang định cư Úc với con gái sinh năm 1998, nhà có trường học. Pháp , Thụy Sĩ, châu Á cũng đi gần hết rồi 
 8/4 lh</t>
  </si>
  <si>
    <t>15/4 lh
 12/4 knm2
 8/4 knm1</t>
  </si>
  <si>
    <t>11/4 trình độ A1, đg học cntt tại FPT, sinh viên năm nhất, đg có suy nghĩ học giao tiếp chỉ là phụ =))), chưa đi học giao tiếp ở đâu bao giờ , 3 tháng hoặc 6 tháng 
 10/4 knm1</t>
  </si>
  <si>
    <t>18/4 trình độ A0 ko nói đc gì ,muốn học dạy con, đg đi học tiếng anh giao tiếp cũng nói, ko có nhiều thời gian, 3 triệu , chị làm thiết kế 
 17/4 lh zalo Thanh Thuỳ</t>
  </si>
  <si>
    <t>12/4 trình độ A1, đg làm manager , muốn học tiếng anh giao tiếp với khách hàng nước ngoài , trc học đại học , muốn giao tiếp cơ bản , 3 tháng, cũng ko ảnh hưởng , giúp sửa lỗi sai 
 10/4 lh</t>
  </si>
  <si>
    <t>Quang Minh</t>
  </si>
  <si>
    <t>12/ 4 trình độ A1 ko nghe hiểu đc ko nói đc , đg làm edit video, muốn học tiếng anh để nâng cấp bản thân, đg edit video cho tin tức hàng quốc, chưa học giao tiếp ở đâu, giao tiếp cơ bản từ 3 tới 6 tháng , muốn có người nói cùng
 10/4 lh</t>
  </si>
  <si>
    <t>Big_Man</t>
  </si>
  <si>
    <t>18/4 bùng lịch
 17/4 lh</t>
  </si>
  <si>
    <t>17/4 lh, trình độ A1, làm kế toán, muốn giao tiếp cơ bản , ko muốn học áp lực , sau khi test xong buổi 1 hỏi học bao nhiêu phút nhắn 30 phút từ chối học</t>
  </si>
  <si>
    <t>junglee</t>
  </si>
  <si>
    <t>10/5 lh đg làm logistic ko dùng mấy tiếng anh làm leader , làm nhân viên mụct ieeu phát triển bản thân A1, giao tiếp cơ bản , 1 năm cũng đc ko sao cả</t>
  </si>
  <si>
    <t>11/5 lh, làm kiến truc sư, mới nghỉ việc , muốn học để làm trong môi trường có tiếng anh, học rất nhiều trung tâm rồi , trình độ A1, học chưa có mục tiêu,</t>
  </si>
  <si>
    <t>11/5 cho số kết nối zalo T5Đinh Hoàng0944452268, đg làm tự do, muốn học để thay đổi công việc , muốn học để thay đổi công việc , trình độ A1,</t>
  </si>
  <si>
    <t>11/5 lh, làm dược sĩ tại hiệu thuốc, trình độ cuối A1, mục tiêu chị muốn học để làm lễ tân ở ngoài , muốn giao tiếp cơ bản trước , tầm tháng 8 đạt đc vì chị đi nước ngoài du lịch , ko đạt đc có ảnh hưởng</t>
  </si>
  <si>
    <t>Canary</t>
  </si>
  <si>
    <t>14/4 40 tuổi , đg làm cho cty singapore, làm kế toán trình độ cuối A1, mục tiêu muốn giao tiếp với sếp, chị muốn giao tiếp linh hoạt , 6 tháng đc , ko đạt ko ảnh hưởng
 13/4 lh</t>
  </si>
  <si>
    <t>Vivian</t>
  </si>
  <si>
    <t>18/4 lh đg làm kế toán công ty thương mại, trình độ cuối A1, chị học cho vui thôi, định thi toeic, ko biết nữa</t>
  </si>
  <si>
    <t>18/5 lh trình độ cuối A1, đg làm kĩ sư, đg là supervisor, y tế, 1 tuần 2 , 3 lần, học ko tiến bộ , trc có đi học , muốn linh hoạt, 6 tháng nữa, có ảnh hưởng</t>
  </si>
  <si>
    <t>14/4 làm tester , muốn giao tiếp đc linh hoạt , trình độ đầu A2
 13/4 chưa xêp đc lịch</t>
  </si>
  <si>
    <t>Susan Pham</t>
  </si>
  <si>
    <t>14/4 trình độ cuối A1, đg làm kế toán, có sếp người singapore muốn học , trc có đi học ở trung tâm n ko phải giao tiếp có học 6 tháng, muốn linh hoạt , bắt buộc phải đạt
 13/ 4 lh</t>
  </si>
  <si>
    <t>kay nguyễn</t>
  </si>
  <si>
    <t>18.4 trình độ A1 ko nói được nhiều , đg cần tiếng anh để singapore, đg cần 6 tháng giao tiếp đc , hiện tại chưa đi học ở đâu, phát âm chưa tốt , nói thêm mở rộng 
 15/4 lh 
 14/4 knm1</t>
  </si>
  <si>
    <t>17/5 45 tuổi làm kĩ sư xây dựng làm chủ , in HCM city, trình đô cuối A1, 30 phút , mục tiêu học vì thích nói tiếng anh , chưa đi học ở đâu ạ , biết tiếng nga và tieng pháp , muốn giao tiếp đc linh hoạt</t>
  </si>
  <si>
    <t>trình độ A1, muốn học để dạy con , 6 tháng giao tiếp cơ bản, trc học với người philipinnes, học với thấy australia, học với cô Việt Kiều, check tốc độ phản xạ
 18/4 lh</t>
  </si>
  <si>
    <t>4/5 lh sinh viên năm 2 đg làm lead sale team , làm full time, đi học ở trường buổi tối, đg học ielts trung tâm buổi tối, ít đc nói trình độ A1, giao tiếp linh hoạt, muốn 3 tháng tới , ko đạt đc e sẽ bị ảnh hưởng công việc nhiều</t>
  </si>
  <si>
    <t>SƠN</t>
  </si>
  <si>
    <t>5/5 đg làm quản lí, trình độ cuối A1, muốn học để cty có vấn đề gì chuyển công cty n anh ko ép buộc, cty thép hàn quốc , ít nói chuyện lắm , con lớp 4 học nữa , ko băt buộc , dẫn kĩ thuật , học thế nào thì hc, 
 4/5 lh</t>
  </si>
  <si>
    <t>Raya</t>
  </si>
  <si>
    <t>5/5 đg làm designer, làm tự do tại nhà , học rất nhiều app doulingo. elsa, có khách thường là người Mỹ và hàn chủ yếu là chat n mình có dùng google dịch, , học khóa cơ bản, học offline, 1 khóa 2 triệu 500, muốn giao tiếp linh hoạt, có mục tiêu hằng ngày thôi, chưa có mục tiêu cụ thể
 4/5 lh</t>
  </si>
  <si>
    <t>4/5 lh trình độ A1 , kĩ thuật viên ở phòng thí nghiệm, muốn giao tiếp trình độ cơ bản, sau 2 tháng nữa, ảnh hưởng nhiều , chưa đi học ở đâu bao giờ,</t>
  </si>
  <si>
    <t>8/5 lh , đg làm manual test sắp nhận việc mới vào thứ 4 tuần tới , trình độ đầu A2 , trình độ mong muốn linh hoạt , 5 6 tháng , chị vẫn làm cho cty việt nam thôi</t>
  </si>
  <si>
    <t>Phily</t>
  </si>
  <si>
    <t>5/5 trình độ A1, đg làm thợ cơ khí, mục tiêu giao tiếp cơ bản để phát triển bản thân, 6 tháng
 4/5 lh</t>
  </si>
  <si>
    <t>Ky</t>
  </si>
  <si>
    <t>8/5 lh, 20 tuổi , đg học đại học nông lâm , sv năm 2 , mục tiêu thi toeic , giao linh hoạt , 3 hay 4 tháng nữa, ko ảnh hưởng gì , em chỉ học trên lớp, có đi làm thêm phụ</t>
  </si>
  <si>
    <t>6/5 lh, trình ođọ A1,làm thợ may, học vì đam mê, lâu rùi ko học , muốn học giao tiếp cơ bản</t>
  </si>
  <si>
    <t>5/5 lh trình độ A1 , 7 tuổi , đi học thêm tiếng anh ,</t>
  </si>
  <si>
    <t>David Beckham</t>
  </si>
  <si>
    <t>15/5 lh dgd làm dev, dev game, cty ở Hà Nội , trình độ A1, muốn học thêm để phát triển bản thân , học nhiều chỗ lắm rùi , sn 95 , giao tiếp đc linh hoạt , ko đặt thời gian</t>
  </si>
  <si>
    <t>8/5 lh số zalo 0918303053 đg là giám đốc , cty nhỏ có 5 người , làm về thiết bị xăng dầu , muốn học để giao tiếp linh hoạt , trình độ cuối A1, muốn 6 tháng nữa</t>
  </si>
  <si>
    <t>11/5 lh đg ko đi làm ở nhà chỉ học ielts, trình độ 7.0 , ko đạt dc thì cố gắng thôi</t>
  </si>
  <si>
    <t>20/5 lh đg làm tài xế taxi, trình fộ cuối A1, đầu A2, 
 19/5 knm2, sống và làm việc Quảng Bình , ko dùng đến tiếng anh , muốn học để chuẩn bị đi xuất khẩu lao động , đi newzeland , 3 tới 6 tháng, ko ảnh hưởng gì
 15/5 knm1</t>
  </si>
  <si>
    <t>15/ 5 lh 0914706134 làm kĩ sư nông nghiệp , cv ko dùng gì tới tiếng anh , học để phát triển bản thân , trình độ A1</t>
  </si>
  <si>
    <t>6/5 lh muốn học đi du lịch , công việc , dạy con 2 tuổi rưỡi , giám đóc phòng giao dịch, xưa đi học vẹt thôi , giao tiếp linh hoạt , 3 tới 6 tháng , trình độ A1</t>
  </si>
  <si>
    <t>5/5 lh trình độ giữa A1, đg làm nhân viên, cv hiện tại ít dùng ít thôi chỉ sửa dụng mail, mình muốn giao tiếp cơ bản , 6 tháng nữa đạt đc , chưa đi học ở đâu, ko ảnh hưởng gì nếu ko đạt đc mục tiêu</t>
  </si>
  <si>
    <t>8/5 lh trình độ A1 làm nhân viên cho công ty gạch, ko dùng tiếng anh giao tiếp ở cv hiện tại, hiện tại muốn học để dạy con , trc đây chị có mua rất nhiều khóa cho con , chị cứ học thôi tại cũng ko đặt mục tiêu</t>
  </si>
  <si>
    <t>15/5 lh , đg làm nhân viên văn phong cho cty giày , trình độ A1, hiện tại muốn giao tiếp với bên Pháp còn hiện tại chỉ làm cho việt nam, giao tiếp cơ bản , mục tiêu 6 tháng , ko ảnh hưởng , ko học ở đâu</t>
  </si>
  <si>
    <t>17/5 lh 32 tuổi , làm công nhân ở khu công nghiệp Bình Dương, kĩ sư set up máy móc, trình độ giữa A1, trao đổi với người Thái người Nhật, ko thường xuyên lắm , 6 tháng giao tiếp cơ bản , ko ảnh hưởng gì , làm việc theo ca , hồi sinh viên có đi học anh ngữ thôi</t>
  </si>
  <si>
    <t>Hello</t>
  </si>
  <si>
    <t>22/5 lh Ko Rop, đg làm sale cả kĩ sư, trình độ A1, , muốn giao tiếp linh hoạt
 17/5 đg bận ko liên hệ đc</t>
  </si>
  <si>
    <t>Onthu</t>
  </si>
  <si>
    <t>10/5 trình độ A1 , học để biết thôi , đg công nhân , muôn sgiao tiếp cơ bản , 1 năm tới , ko áp lực gì A1
 6/5 lh</t>
  </si>
  <si>
    <t>Hungpham</t>
  </si>
  <si>
    <t>6/5 lh trình độ A1, đg làm sale manager, phân bón, thuốc trừ thuốc , giao tiếp tương đối nhiều, muốn học dùng cho công việc, muốn giao tiếp mức cơ bản , sợ nhất thời gian , 6 tháng nữa đạt đc,</t>
  </si>
  <si>
    <t>17/5 trình độ A1 muốn học để cv mức lương cao , làm cho công ty thương mại n về kĩ thuật , làm về chất lượng sp về nhựa , giao tiếp linh hoạt , năm nay muốn đạt đc , ko ảnh hưởng gì</t>
  </si>
  <si>
    <t>Katy</t>
  </si>
  <si>
    <t>9/5 lh đg làm cho cty sx, trình độ cuối A1 rất bận
 8/5 knm1</t>
  </si>
  <si>
    <t>8/5 lh con học lớp 8 , trình độ A2</t>
  </si>
  <si>
    <t>8/5 đg làm giảng viên trg Tôn Đức Thắng , muốn học sử dụng cho công việc , hay phải thuyết trình trong các buổi hội thảo , trình độ đầu A2 , muốn có phản xạ tốt , nói tiếng bồi cũng đc, nói giao tiếp linh hoạt , 6 tháng , ko đtạ đc ko sao
 6/5 đg đi đường</t>
  </si>
  <si>
    <t>8/5 đg làm freelancer, 32 tuổi, quê ở Thuận Thành Bắc Ninh, muốn học để nâng cấp bản thân , sau này muốn kinh doanh nên muốn học , trình độ cuối A1</t>
  </si>
  <si>
    <t>9/5 lh 40 tuổi , đg làm quản lí , học để nâng cao bản thân, trình độ A1, chưa đi học ở đâu , 6 tháng giao tiếp đc cơ bản , 1 tiếng học mỗi ngày</t>
  </si>
  <si>
    <t>9/5 lh , trình độ cuối A1, đg làm kĩ sư tự do , làm kĩ sư xây dựng , công viêc ko dùng tiếng anh, học để phát triển bản thân , đi học ở langmaster từ 2015 , 6 tháng có thể giao tiếp linh hoạt</t>
  </si>
  <si>
    <t>8/5 lh trình độ đầu A2, đg làm cho công ty bán lẻ , làm công ty thiết bị y tế , làm về sản phẩm , thường xuyên giao tiếp với đối tác người nước ngoài , 1 năm nữa giao tiếp linh hoạt , ko ảnh hướng quá nhiều , chuyên môn chủ yếu đọc dịch</t>
  </si>
  <si>
    <t>9/5 lh đg làm quản lí xây dựng cuối A1 thi thoảng chuyên gia nước ngoài, muốn học để chuyển việc , giao tiếp cơ bản , 6 tháng , ko đtạ đc chẳng sao</t>
  </si>
  <si>
    <t>20/5 cho số kết nối zalo Cẩm Linh Phan, đg ở Lâm Đồng, đg làm nhân viên về rau củ , xuất nhập khẩu , chưa giao tiếp trong cv, muốn đổi việc , muốn giao tiếp đc linh hoạt , 6 tháng tới 1 năm , ko ảnh hưởng , chưa đi học ở đâu, trình độ cuối A1</t>
  </si>
  <si>
    <t>Quist</t>
  </si>
  <si>
    <t>Sara</t>
  </si>
  <si>
    <t>10/5 trình độ giữa A1, chị làm phòng quản lí dự án, đg có người nhà đg ốm , đg tự on thi Vstep, thời gian ko chủ động nên mới tìm tới ứng dụng bên mình , 
 8/5 lh zalo 0708121229</t>
  </si>
  <si>
    <t>10/5 50 tuổi , đg làm bác sĩ , muốn học để đi du lịch , đi học rất là lâu rồi , khó nghe, trình độ A1, muốn giao tiếp linh hoạt. ở bệnh viện có người nước ngoài bao h anh thuê mấy bạn dậy 
 8/5 lh</t>
  </si>
  <si>
    <t>Hậu Nguyễn</t>
  </si>
  <si>
    <t>10/5 lh 0947272033, cho số kết nối zalo, dg làm ở pessi, trình độ cuối A1, học để thăng tiến trong công việc, cv chỉ dùng đọc hiểu , trc có đi học bristish coucil, tự học , muốn giao tiếp linh hoạt , 6 tháng tới , ko đật đc ko ảnh hưởng lắm, Hậu Nguyễn</t>
  </si>
  <si>
    <t>Mr duong</t>
  </si>
  <si>
    <t>17/5 lh muốn học giao tiếp cơ bản để đi Úc, 6 tháng nữa đạt đc , ko ảnh hưởng gì, trình độ đầu A1</t>
  </si>
  <si>
    <t>9/5 lh 21 tuổi, học đại học Vinh, học ngành luật, muốn học ra trường để có thu nhập cao, em đi học JNK học 4 tháng , ctrinh 6 tháng đóng 8 triệu , muốn giao tiếp linh hoạt , cứ học thôi , cứ xin chị e là chị e cho , học theo chủ đề</t>
  </si>
  <si>
    <t>Donic</t>
  </si>
  <si>
    <t>19/5 lh đg làm marketing , review bar , pub , có tiếng anh sẽ làm bên nước ngoài , nó chỉ là dự định trong tương lai của e thôi , chưa đi học ở đâu bao h , trình độ đầu A2, trình độ linh hoạt, 6 tháng , 
 17/5 knm1</t>
  </si>
  <si>
    <t>Khuyen banh</t>
  </si>
  <si>
    <t>16.5 lh đg làm QC ở cty cơ khí Honda, làm quản lí , trình độ A1, đg muốn học , khách hàng Mỹ, sếp bắt buộc đi học vì lên quản lí yêu cầu , từ lúc ra trg chưa đi học , giao tiếp cơ bản tới tháng 9, sau đó học giao tiếp linh hoạt , ảnh hưởng tới cv, nhiều đấy 
 10/5 knm1</t>
  </si>
  <si>
    <t>Lulu</t>
  </si>
  <si>
    <t>9/5 lh 48 tuổi , trình độ đầu A2 , chị đg làm sale nội thất , chị hay giao tiếp với khách nước ngoài, chị muốn giao tiếp linh hoạt cải thiện nghe , ko đặt mục tiêu , vì ko đạt đc ko ảnh hưởng gì</t>
  </si>
  <si>
    <t>16/5 lh0987995753 trình độ đầu A1 ko biết nói gì, mục tiêu học để nói chuyện với người nước ngoài , cv có dùng n chỉ đọc thôi , muốn giao tiếp cơ bản , thời gian càng sớm càng tốt , có ảnh hưởng n cũng phải chịu thui, 1 ngày dành đc 30 phút để học , trc cũng đi học mấy lớp ngữ pháp n bỏ ngang vì cv bận , hiện tại ko đi học ở đâu 
 10/5 ko biết học đc ko, T5Redheat0705179898</t>
  </si>
  <si>
    <t>19/5 lh trình độ A2, đg làm quản lí bộ phận chăm sóc khách hàng, , dịch vụ chăm sóc khách hàng , cv ko dùng tiếng anh giao tiếp thường xuyên chủ yếu là report, sếp người Ấn, nếu giao tiếp đc với sếp thì cv tốt hơn, muốn linh hoạt , 6 tháng tới 1 năm , trc chủ yếu tự học , bây h ko đi học ở đâu , thời gian làm việc của e thì ko cố định đc do làm việc theo ca</t>
  </si>
  <si>
    <t>10/5 lh trình độ đầu A1, đg làm quản lí ở cty khí , học để phát triển bản thân, mục tiêu giao tiếp cơ banr, ko ảnh hưởng gì, chưa đi học giao tiếp ở đâu bao giờ</t>
  </si>
  <si>
    <t>11/5 lh đg làm lễ tân ở resort ở Thai Bình, muốn học lên 4.5 ielts 2 năm , ko ảnh hưởng gì, ko đạt đc ko ảnh hưởng gì</t>
  </si>
  <si>
    <t>13/5 lh đg ko đi làm gì, trình độ cuối A1, học ngoại thương, kinh tế quốc tế. nưa xtháng nữa , em muốn hoc để giao tiếp đc á, chưa đi học ở đâu bao giơ , trình độ cuối A1</t>
  </si>
  <si>
    <t>Mạnh hải</t>
  </si>
  <si>
    <t>13/5 lh , 37 tuổi , đg ở Hải Phòng, trình độ A1 làm tự do , muốn học để đi du lịch, có thể dạy cho con, học linh hoạt , 5 năm nữa phải nói thật tốt , ko ảnh hưởng gì , chỉ mua mấy app về nhà</t>
  </si>
  <si>
    <t>15/5 lh trình độ đầu A2, đg làm nhân viên kĩ thuật, sống tại Hải Phòng, học để dyạ con và để phát triển bản thân , muốn giao tiếp linh hoạt ,</t>
  </si>
  <si>
    <t>Mao</t>
  </si>
  <si>
    <t>19/5 knm1 trình độ A1, muốn hoch gai tiếp với đối tác Trung Quốc, muốn 6 tháng đạt đc, muốn giao tiếp cơ bản</t>
  </si>
  <si>
    <t>16/5 lh đg làm ngân hàng làm 5 năm trình độ A1, làm về tín dụng , chưa học bao h, mục tiêu : học để cải thiện thu nhập, giao tiếp với người nc ngoài lưu loát hơn, mong muốn giao tiếp cơ bản , chưa đặt time
 15/5 đg bận ko tiện traod dổi</t>
  </si>
  <si>
    <t>Thiendang</t>
  </si>
  <si>
    <t>19/5 knm2 19/5 sinh viên năm 4, công nghệ thông tin , trình độ đầu A1, trình độ linh hoạt , ko đặt mục tiêu , 6 tháng , ko ảnh hưởng , ko đi học ở đâu , đà năng
 17/5 knm1</t>
  </si>
  <si>
    <t>Lê Đức Thịnh</t>
  </si>
  <si>
    <t>15/5 lh đhg làm dev fullstack , trình độ cuối A1, cty Australia , 2 năm kinh nghiệm, trình độ cơ bản , linh hoạt , 3 tháng nữa đtạ đc , ko ảnh hưởng , trc đây chưa đi học bao h</t>
  </si>
  <si>
    <t>Strong</t>
  </si>
  <si>
    <t>17/5 lh, muốn học để giao tiếp với người nước ngoài , lâu lâu có chở khách, giao tiếp cơ bản , sau 1 năm , ko ảnh hưởng gì vì nó chỉ sở thích thôi , trình độ A1</t>
  </si>
  <si>
    <t>16/5 trình độ A1, đg làm dược sĩ, chưa đi học giao tiếp bao h , học để sau này cv có dùng thì dùng ,</t>
  </si>
  <si>
    <t>17/5 lh
 16/5 mua cho con lớp 7 học</t>
  </si>
  <si>
    <t>26/5 lh trình độ đầu A1, làm tự động hóa, ko dùng tiếng anh , muốn học để chuyển công ty khác , muốn giao tiếp đc linh hoạt 6 tháng, có ảnh hưởng , chưa đi học giao tiếp ở đâu ,</t>
  </si>
  <si>
    <t>16/5 cho số kết nối zalo Huy Nguyen, trình độ A1, muốn học nâng cấp bản thân , 6 tháng hay 1 năm muốn giao tiếp cơ bản , chưa đi học bao giờ</t>
  </si>
  <si>
    <t>16/5 lh đg làm kĩ sư khai thác dầu khí , quản lí công trình biển tàu biển, trình độ A1, mình thấy khả năng phát triển ko còn nữa mình cần đổi , tự học nhiều khó khăn , muốn nâng cao vốn từ vựng , 1 năm nửa năm luyện thi ielts, giao tiếp cơ bản, 1 năm nữa đạt đc</t>
  </si>
  <si>
    <t>16/5 lh đg làm xuất nhập khẩu hạt nhựa , làm quản lí , trình độ cuối A1, có dùng tiếng anh qua email rồi , mình muốn học để nâng cao khả năng nghe nói thôi sau này mình có đổi cv chẳng hạn , có đi học tiếng anh giao tiếp rồi n mà bỏ , giao tiếp linh hoạt , 3 tháng , ko đtạ đc ko ảnh hưởng gì</t>
  </si>
  <si>
    <t>19/5 lh trình độ cuối A1 , dành đc 15 phút học mỗi ngày làm battender, quan bar, có nhiều khách nước ngoài , em có học duolingo , muốn giao tiếp linh hoạt , ko đặt mục tiêu 
 16/5 knm1</t>
  </si>
  <si>
    <t>18/5 lh đg học trường đại học bách khoa, đg ở Tây Hồ, sinh viên năm 3 , mục tiêu 3 năm nữa e muốn đi du học, học công nghệ thông tin , muốn giao tiếp đc linh hoạt , trình độ cuối A1
 17/5 knm1</t>
  </si>
  <si>
    <t>20/5 lh người học 0986005591, trình độ A1, muốn học tiếng anh để thêm kiến thức để dạy con , muốn giao tiếp linh hoạt , chưa đặt mục tieu, chưa đi học ở đâu bao giờ , sợ. nhất về phần phát âm, 30 phút 1 ngày
 19/5 thuê bao
 18/5 đg bận gọi lại</t>
  </si>
  <si>
    <t>17/5 lh T5huynh thanh vu0378566365, 40 tuổi , đg làm trong công ty nội thất , làm nhân viên quản lí quản lí chất lượng trình độ A1, muốn học giao tiếp với khách hàng nước ngoài, giao tiếp cơ bản , đối tác người Mỹ và người chấu Âu, trc có đi học ở trung tâm , trc đây học ở topica lớp 5 hay 6 người cũng ko thấy hiệu quả, hiên tại ko đi học ở đâu, hiện tại muốn từ h tới cuối năm muốn đạt đc</t>
  </si>
  <si>
    <t>Jenda</t>
  </si>
  <si>
    <t>18/5 thuê bao 2, bán hải sản , giao tiếp bình thường , học chơi thôi , ko mục tiêu
 17/5 knm1</t>
  </si>
  <si>
    <t>17/5 lh trình độ cuối A1, đg làm kĩ sư, muốn học dạy con, thay đổi con, muốn giao tiếp linh hoạt , 4 tới 6 tháng, ko đạt đc ko ảnh hưởng gì</t>
  </si>
  <si>
    <t>Emily</t>
  </si>
  <si>
    <t>15/6 lh trình độ đầu A1, chưa biết nói gì hết, chị muốn học tiếng anh giao tiếp để phục vụ cho cv chị đg làm thêm bán hàng mỹ phẩm , hiện tại ko đi học ở đâu , ko có thời gian học , hiện tại 30 phút tới 1 tiếng , muốn lên linh hoạt , ko ảnh hưởng gì , phát âm chị chưa tốt</t>
  </si>
  <si>
    <t>Ha Thanh Tu</t>
  </si>
  <si>
    <t>20/5 31 tuổi , làm dược sĩ , RD, trình độ cuối A1 , làm việc bằng tiếng anh tài liệu , mình ko có nói chuyện, mình gặp đối tác họ nói mình ko nghe đc luôn, khoảng 2 hay 3 tuần 1 lần n có phiên dịch viên , mình thấy cũng bất tiện muốn giao tiếp linh hoạt , ko đặt mục tiêu 
 17/5 lh</t>
  </si>
  <si>
    <t>19/5 đg làm cty bán , mục tiêu học tiếng anh chuẩn bị trc để sau có dự định chuyển việc, chưa học tiếng anh giao tiếp ở đâu , giao tiếp cơ bản, trình độ A1, đặt mục tiêu 1 ngày học bài 
 17/5 chưa hẹn đc lịch</t>
  </si>
  <si>
    <t>18/5 lh đg là kĩ viên cơ khí , muốn học giao tiếp để đi giao máy khách người nước ngoài khu vực đông nam á, , giao tiếp cơ bản , chưa đi học ở đâu , sau 6 tháng , ko ảnh hưởng gì, trình độ A1</t>
  </si>
  <si>
    <t>17/5 lh trình độ A1 , ko làm gì đg thất nghiệp, muốn học để sau này kết bạn với người nước ngoài , dự định đi học thêm ở nước ngoài , trc đi giao hàng thôi , muốn giao tiếp linh hoạt, sau 3 tháng , ko ảnh hưởng gì , ko đi học ở đâu tự hc</t>
  </si>
  <si>
    <t>15/6 lh trình độ A1, làm fullstack , muốn học tiếng anh để phục vụ cho cv , 6 tháng giao tiếp cơ bản</t>
  </si>
  <si>
    <t>ThuyAnh</t>
  </si>
  <si>
    <t>22/6 lh học lướp 9 số zalo0792771985 , mẹ mua cho , tầm 20 tuổi phải nói tiếng anh giỏi 
 14/6 knm1</t>
  </si>
  <si>
    <t>Dung ngo</t>
  </si>
  <si>
    <t>trình độ A1, học cho vui vì thích tiếng anh biết xem thần số học
 19/6 knm1</t>
  </si>
  <si>
    <t>7/6 lh làm supervisor, chưa đi học ở đâu, muốn học để lên chức , muốn cuối năm nay muốn giao tiếp linh hoạt , muốn phải làm , hiện mình rất ít nói vốn từ ko đc nhiều , chưa linh hoạt , trình độ A1
 1/6 knm1</t>
  </si>
  <si>
    <t>John Vu</t>
  </si>
  <si>
    <t>25/5 lh zalo Dung Vu, lam ở sân bay , muốn học , cv sử dụng tương đối làm việc email, muốn giao tiếp linh hoạt , 6 tháng nữa muốn đạt đc , ko ảnh hưởng gì, trc đây học cũng lâu lắm rồi , trình độ A1
 25/5 cho số kết nối zalo</t>
  </si>
  <si>
    <t>16/6 lh trình độ cuối A1 , làm công ty vận chuyển hai phỏng , hiện tại thì ít ko sử dụng mây, cư học cải thiện dần dần</t>
  </si>
  <si>
    <t>Thuận Phạm</t>
  </si>
  <si>
    <t>26/5 lh kĩ sư môi trường trình độ A1 , muốn học để dạy con , công việc dùng ít , là học viên , muốn giao</t>
  </si>
  <si>
    <t>Join</t>
  </si>
  <si>
    <t>26/5 lh,trình độ A1, 29 tuổi , làm designer, giao tiếp công việc ,cv hiện tại ko dùng chier đọc tài liệu , ko đi học ở đâu , muốn giao tiếp cơ bản trong 3 tháng , ko ảnh hưởng gì,</t>
  </si>
  <si>
    <t>29/6 lh đg bận ko tiện traod dổi, trình độ đầu A2, đg làm nhân viên chăm sóc sức khỏe , mục tiêu muốn thi ielts cv chỉ viết báo cáo, traod dổi email, chị tự học với có người dạy kèm phần speaking , từ h cuối năm muốn nói đc tốt , vì cũng có nhiều time học 
 26/5 đg bận họp, số zalo 0973277330</t>
  </si>
  <si>
    <t>tuvuanh</t>
  </si>
  <si>
    <t>29/5 lh trình độ A1, làm dev, giao tiếp linh hoạt, 1 tới 2 năm nữa, ko ảnh hưởng gì , trc có học đi học khóa toeic đc 730</t>
  </si>
  <si>
    <t>1/6 cho số kết bạn zalo lh, dev , fullstack , trinh độ cuối , đg học 1 khóa tiếng anh giao tiếp ở cty , công ty mở cho học , mục tiêu muốn đtạ đc lên B2, khoảng 1 năm ,</t>
  </si>
  <si>
    <t>Ngo Thi Kim Loan</t>
  </si>
  <si>
    <t>25/5 lh trinh độ A1 , hiện tại thỉnh thoảng mới giao tiếp, ko cần thiết lắm, có giao dịch, hay dùng email, ko đi học bao giờ , muốn giáo tiếp cơ bản trong cv thôi, hiện tại đg làm tư vấn thuế</t>
  </si>
  <si>
    <t>30/5 bận chưa tham gia học đc
 26/5 lh</t>
  </si>
  <si>
    <t>1/6 lh đg sở hữu 1 cty riêng có 4 người , có cty về cung cấp pin đồng hồ , sau này muốn làm sang về sản xuất sang Trung Quốc, muốn giao tiếp đc linh hoạt, trong năm nay muốn học , chưa đi học giao tiếp bao giờ , trình độ A1</t>
  </si>
  <si>
    <t>29/5 lh, trình độ A1, làm giám đốc công ty thực phẩm hơn 20 năm năm sau đi định cư ở Canada, hiện tại có đi học ielts để lấy bằng đi định cư , muốn giao tiếp được linh hoạt , càng nhanh càng tốt 
 26/5 đg bận</t>
  </si>
  <si>
    <t>7/6 cho số kết nối zalo, T6Tâm Lâm0974654919, 34 tuổi , trình độ A1 , đg thất nghiệp, muốn học tiếng anh thêm để trở lại cv thuận tiện hơn , hiện tại muốn làm cty nước ngoài , muốn giao tiếp linh hoạt , ko biết phấn đấu bao lâu , khoảng 2 tới 3 tháng nữa giao tiếp đc cơ bản , vài năm rồi , cũng mua sách hack não 
 1/6 knm1</t>
  </si>
  <si>
    <t>29/5 lh đg là giám đốc công cty công nghệ , muốn giao tiếp nói đc tự nhiên thôi , hiện tại muốn giao tiếp linh hoạt , chưa biết đặt bao lâu</t>
  </si>
  <si>
    <t>29/5 lh, trình độ A2, làm sư , muốn giao tiếp linh hoạt ,</t>
  </si>
  <si>
    <t>26/5 lh trình độ A1 , đg học 1 cuốn sách với 1 cô giáo , trình độ A1, muốn học để chuyển việc, muốn học giao tiếp nhiều hơn , về phỏng vân hay công nghệ , mất nhiều chi phí cho khóa kia , muốn linh hoạt sau 2 tháng nữa , ko đtạ đc có gặp vấn đề</t>
  </si>
  <si>
    <t>30/5 lh, làm thiết kế, mục tiêu 3 hay 4 tháng nữa giao tiếp cơ bản ko ảnh hưởng gì, trc kia có học ở ngoài trung tâm chắc 10 năm rồi, hiện tại ko học ở đâu, trình A1</t>
  </si>
  <si>
    <t>Sonpx</t>
  </si>
  <si>
    <t>29/5 lh đg làm dev, trình độ A1, muốn làm cho nước ngoài , muốn giao tiếp đc cơ bản , 6 tháng tới mong muốn đc , ko ảnh hưởng gì , trc đây thì chưa đi học ở đâu, bây h cũng ko đi học ở đâu</t>
  </si>
  <si>
    <t>19/6 lh 0988704026</t>
  </si>
  <si>
    <t>Vỹ</t>
  </si>
  <si>
    <t>30/5 lh trình độ A1 , có cửa hàng bán máy tính , anh có dự định đi nước ngoài , định đi canada, năm sau đi , muốn giáo tiếp linh hoạt , 1 năm nữa đạt đc , ko ảnh hưởng gì , ko đi học ở đâu</t>
  </si>
  <si>
    <t>Paul</t>
  </si>
  <si>
    <t>30/5 lh đg làm dev, họp hàng tuần , thingr thoảng mới cần nói , giao tiếp linh hoạt , 1 năm , ko ảnh hưởng gì , trc có đi học n học để ra trường chứ chưa học để giao tiếp, trình độ A1,</t>
  </si>
  <si>
    <t>29/5 lh, sinh viên năm 3 học 8 tới 9năm , học y đa khoa, , mục tiêu thi CEFR, muốn thi chứng chỉ B1, B2 , muốn 2 năm nữa đạt đc , hiện tại ko đi học ở đâu , cuối A1</t>
  </si>
  <si>
    <t>1/6 lh trình độ A2, đg làm chăm sóc khách hàng , muốn học để chuyển việc , chưa đi học ielts, muốn giao tiếp linh hoạt 6 tháng nữa, ko áp lực ko ảnh hưởng gì</t>
  </si>
  <si>
    <t>Mrlong</t>
  </si>
  <si>
    <t>19/6 đg bận gọi lại sau làm kĩ sư sửa chữa , 42 tuổi , đâuA1 làm ở vinamilk, học giao tiếp đời sống thôi , phát triển bản thân , 1 năm giao tiếp cơ bản , ko đi học ở đâu</t>
  </si>
  <si>
    <t>Pandora</t>
  </si>
  <si>
    <t>1/6 lh trình độ A1 , đg làm ở pandoara, đg làm leaader, 30 phut mỗi ngày , công việc hiện tại sếp người Hàn Quốc , mục tiêu linh hoạt , 5 tháng tới 6 tháng , ko ảnh hưởng gì , chưua đi học ở đâu</t>
  </si>
  <si>
    <t>Luke</t>
  </si>
  <si>
    <t>2/6 lh làm dev, làm dự án cho Úc trình độ đầu A2, muốn học để =đi sang nước ngoài du lịch, ko cấp bách</t>
  </si>
  <si>
    <t>TL</t>
  </si>
  <si>
    <t>7/6 lh trình độ A1, quản lí sale , mục tiêu giao tiếp để phục vụ cv mới học MBA, muốn giao tiếp linh hoạt, 2 tới 3 năm 
 5/6 knm1</t>
  </si>
  <si>
    <t>HUY</t>
  </si>
  <si>
    <t>27/6 lh trình đọ A1, đhg học trường đh quy nhơn, sv năm 2, quản trị kinh doanh , muốn cải thiệnd diễm số , sau này đi xin việc , dlên B1 sau1, 2 năm đạt đc , ko ảnh hưởng gì, hè đi làm thêm</t>
  </si>
  <si>
    <t>Nguyễn Minh Long</t>
  </si>
  <si>
    <t>1/6 lh trình độ A1, sv năm cuối ,đg học công nghệ sinh học, giao tiếp linh hoạt, ielts 5.0, đg hc ở trung tâm , ko học seaking nhiều , muốn 2 tháng nữa đtạ đc,</t>
  </si>
  <si>
    <t>14/6 A1 lh làm thương vụ xong cả kế toán làm quản lí chứng từ, học để trao đổi với sếp người Nhật , muốn giao tiếp cơ bản , 1tới 2 tháng , ko ảnh hưởng gì n càng sớm càng tốt</t>
  </si>
  <si>
    <t>Tuy</t>
  </si>
  <si>
    <t>5/6 lh, đg làm leader sale đg làm cty Đức trình độ A1, muốn giao tiếp linh hoạt , 6 tháng đath đc, ko ảnh hưởng gì, cũng đi học 1 số khóa online</t>
  </si>
  <si>
    <t>Mr Long</t>
  </si>
  <si>
    <t>1/6 lh trình độ đầu cuối A1 , làm nhà máy socola, làm quản lí , 3 tới 5 tháng tới , giao tiếp linh hoạt, cũng ko gấp</t>
  </si>
  <si>
    <t>5/6 lh đg làm QA, trình độ A1 , muốn giao tiếp đc linh hoạt , 3 hay 4 tháng , ko ảnh hưởng gì , chưa đi học bao giờ</t>
  </si>
  <si>
    <t>5/6 lh đg làm dev, là front end, trình độ A1, muốn học để phục vụ công việc , muốn linh hoạt 2 năm nữa, ko ảnh hưởng , hiện tại ko đi học ở đâu</t>
  </si>
  <si>
    <t>5/6 lh trình độ cuối A1, đg làm kế toán, trong tương lai muốn làm cho cty nước ngoài , muốn giao tiếp linh hoạt , hết năm nya , ko ảnh hưởng gì , ko đi học ở đâu, đg học 1 số khóa học về kế toán khá bận</t>
  </si>
  <si>
    <t>5/6 bận đg đi đường, trình độ A1 , làm cho tổ chức phi chính phủ về biến đổi khí hậu, muốn giao tiếp để trao đổi với đối tác nước ngoài , muốn giáo tiếp cơ bản, chưa rõ, ko đi học ở đâu</t>
  </si>
  <si>
    <t>Thái Bảo</t>
  </si>
  <si>
    <t>5/6 lh muốn học nói chuyện với con , trình độ A1 , xem phim nghe nhạc , chưa đi học ở đâu , muốn giao tiếp cơ bản đời sống hằng ngày</t>
  </si>
  <si>
    <t>ABE</t>
  </si>
  <si>
    <t>7/6 lh trình độ cuối A1, sv năm 3 , mục tiêu học để , co đi học khóa 1 năm rưỡi , 10 triệu , muốn giao tiếp linh hoạt , 1 năm đc , ko đạt đc thì hơi phí , có đi làm thêm online tự bỏ tiền ra mua app</t>
  </si>
  <si>
    <t>19/6 lh sinh ra ở Huế, mới tốt nghiệp, e đg làm ở cty , e học cntt, em có đi học giao tiếp tiếng anh , bận quá nên nghỉ , trình độ cuối A1</t>
  </si>
  <si>
    <t>Văn Cường</t>
  </si>
  <si>
    <t>6/6 lh trình độ A1, đg làm sale thiết bị máy tính và điện thoại , cv ko dùng tiếng anh, cấp trên là người nước ngoài , muốn giao tiếp linh hoạt, 6 tháng tới , ko ảnh hưởng gì , cố gắng làm sao đạt đc, hiện tại chưa đi học ở đâu</t>
  </si>
  <si>
    <t>Kelvin</t>
  </si>
  <si>
    <t>19/6 chưa xếp đc lịch</t>
  </si>
  <si>
    <t>Loc Pham</t>
  </si>
  <si>
    <t>5/6 lh trình độ cuối A1 vẩn chuyển vinfast, chỉ làm email, muốn linh hoạt 6 tháng nữa, có ảnh hưởng, muốn chuyển việc, hiện tại ko học ở đâu , ko có thời gian luôn</t>
  </si>
  <si>
    <t>Jennifer</t>
  </si>
  <si>
    <t>9/6 làm lễ tân khách sạn ở cửa lò, trình độ A1 muốn học dùng cho cv, hiện tại có nhiều nước ngoài , giao tiếp trên cơ bản , ko biết bao lâu đạt đc, cv đg yêu cầu gấp 
 7/6 đg bận gọi lại sau</t>
  </si>
  <si>
    <t>9/6 lh A1, dgd làm nhân viên bán hàng , bán phụ liệu may mặc , khách hàng hay gọi điện , muốn giao tiếp linh hoạt , 6 tháng tới 1 năm , nó cũng ảnh hưởng trc mình có học ở trung tâm gần nhà học người nước ngoài , tại ko có thời gian , sức khỏe ko khỏe , ko có nhiều thời gian 
 7/6 knm1</t>
  </si>
  <si>
    <t>Mai Ngọc Lâm</t>
  </si>
  <si>
    <t>8/6 lh có sếp người nước ngoài người Ấn ĐỘ , muốn học để traod dổi với sếp, cv ít khí trao đổi , 6 tháng muốn giao tiếp linh hoạt , chưa đi học bao giơ, trình độ cuối A1</t>
  </si>
  <si>
    <t>Dương Tấn Hùng</t>
  </si>
  <si>
    <t>7/6 lh trình độ A1 , làm bác sĩ nghỉ hưu , bác sĩ mắt đi du lịch sang thăm con làm bên Mỹ , con làm kĩ sư điện tử , chú muốn giao tiếp cơ bản , chưa biết bao h đạt đc</t>
  </si>
  <si>
    <t>7/6 lh 48 tuổi trình độ A1,làm kế toán , làm quản lí , con gái bên Úc , nên muốn học giao tiếp cơ bản , chị ko đi học ở đâu , chị muốn giao tiếp được càng linh hoạt càng tốt , thứ 5 chị đi Úc rồi , đi 2 tuần, trình độ A1</t>
  </si>
  <si>
    <t>15/6 trình độ đầu A2 học để biết thôi , giao tiếp linh hoạt , nửa năm đạt đc, đg đi làm lễ tân, ko đi học ở đâu 
 14/6 knm1,</t>
  </si>
  <si>
    <t>12/6 đg bận gls, đg học có sếp người nước ngoài , nước anh , ko giao tiếp nhiều, mình học vì thích và cần , trình độ A1 , muốn giao tiếp cơ bản , 1 năm đạt đc, ko ảnh hưởng gì , ngại mở miệng</t>
  </si>
  <si>
    <t>Jell Minh</t>
  </si>
  <si>
    <t>12/6 lh trình độ A1 , làm kế toán , muốn học để chuyển việc , đg làm 2 công việc đg chuyển dần dần, sếp người singapore
 , muốn linh hoạt , năm nay phải đạt đc luôn , hko đi học ở đâu , trc cũng đi học bận xong mất hứng xong</t>
  </si>
  <si>
    <t>14/6 lh
 13/6 knm2
 12/6 knm1</t>
  </si>
  <si>
    <t>19/6 lh làm giảng viên , 63 tuổi , học để nâng cao tinh thần sức khỏe , học mấy đầu thấy ok, n h thây hơi trai rồi , trình độ A1</t>
  </si>
  <si>
    <t>You can me is music</t>
  </si>
  <si>
    <t>12/6 lh trình độ A1 làm nhân viên thợ điện , muốn học để , học để biết thôi chứ ko có mục tiêu gì, cũng có thể đổi việc , học để dạy con , muốn học để có phản xạ , 1 năm ko ảnh hưởng gì</t>
  </si>
  <si>
    <t>14/6 trình độ cuối , A1 đg làm công nhân kĩ thuật cho công ty hàn quốc , tần suất ko nhiêu , mỗi ngày trao đổi 1 ít , muốn giao tiếp linh hoạt , càng sớm càng tốt , học thì cứ đi học lại nghỉ với cv tăng ca quá nhiều 
 13/6 chưa hẹn đc lịch</t>
  </si>
  <si>
    <t>13/6 lh trình độ A1 , đi du học ở Nhật Bản , đg tìm việc , ở Nhật ở cao học ở bên Nhật , học công nghệ sinh học , muốn giao tiếp cơ bản, 6 tháng đạt đc, ko ảnh hưởng gì</t>
  </si>
  <si>
    <t>14/6 lh cho số kết nối zalo le na, 47 tuổi, trình độ đâu A2, học vì muốn nói chuyện với ocn song ngữ , chị muốn khá hơn , ngày xưa học thôi, chưa theo khóa nào bao h, mua app vì quảng youtube hấp dẫn quá</t>
  </si>
  <si>
    <t>20/6 lh trình độ cuối A1, ở Hải Phỏng , làm thu mua thiết bị tự động hóa, giao tiếp cơ bản, 6 tháng , koa nhr hưởng gì ,</t>
  </si>
  <si>
    <t>Nam Cường</t>
  </si>
  <si>
    <t>14/6 lh cho số kết bạn zalo, trình độ đầu A2, sn 97 ,toàn sếp Nhật muốn giao tiếp linh hoạt , ko đi học ở đâu , 6 tháng tới muốn đạt đc</t>
  </si>
  <si>
    <t>15/6 lh trình độ đầu A0,5, con 9 tuổi 
 14/6 đg bận họp
 13/6 knm1</t>
  </si>
  <si>
    <t>14/6 lh 24 tuổi , đg học edit video , muốn giao tiếp cơ bản , 4 tháng dđtạ đc, ko ảnh hưởng gì, chưa đi hc tiếng anh bao h , phát âm sai nhiều, trình độ A1
 13/6 knm1</t>
  </si>
  <si>
    <t>Linna</t>
  </si>
  <si>
    <t>13/6 lh trình độ đầu A2, đg làm giáo viên, dạy cấp 1 , muốn học giao tiếp trong cv, giao tiếp vơi con, trong tương lại muốn thi chứng chỉ , muốn giao tiếp đc lên B2, trong hè đc càng tốt ,</t>
  </si>
  <si>
    <t>trinh độ A1, có cty riêng , đi nhiều nơi , đi hết các nước đông nam á, châu á, 1 tiếng cả ngày , có con trai 25 tuổi học đại học kiến trúc , 
 20/6 cho số kết nối zalo T6Yendyvuong0902628566
 15/6 knm1
 13/6 thuê bao 1</t>
  </si>
  <si>
    <t>Nini</t>
  </si>
  <si>
    <t>15/6 lh 38 tuổi , trình độ A1, làm nhân viên , chị làm công nghệ thực phẩm , muốn học để hỗ trợ cv n ít tiếp xúc , muốn giao tiếp cơ bản , 3 tới 6 tháng , ko ảnh hưởng gì
 14/6 knm1</t>
  </si>
  <si>
    <t>14/6 mua cho con cấp 2</t>
  </si>
  <si>
    <t>14/6 lh trình độ A1, 24 tuổi , kĩ sư xây dựng làm mảng thiết kế, cv hiện tại dùng nhiều tiếng anh , cty việt khách hàng người nướcngoài , chủ yếu bằng mail, học để thăng chức, mục tiêu giao tiếp cơ bản , cuối năm nay , ko đc thì làm nhân viên , ko đi học ở đâu , nghe chưa tốt</t>
  </si>
  <si>
    <t>Đình vinh</t>
  </si>
  <si>
    <t>14/6 lh trình độ A1, cv ko dùng tới , muốm học tiếng anh để đổi sang làm taxi ,muốn giao tiếp đc cơ bản, 1 năm tới , ko ảnh hưởng gì, chưa đi học ở đâu , thấy phát âm khó, ko phản xạ đc</t>
  </si>
  <si>
    <t>Meo</t>
  </si>
  <si>
    <t>14/6 lh làm nhân viên cty xuất khẩu con giống chuyên về tôm, sếp traod dổi chủ yếu vs người nước ngoài, 6 tháng tới 1 năm, giao tiếp linh hoạt , anh rhưởng 1 phần , nói bồi , trình độ giưa A1</t>
  </si>
  <si>
    <t>15/6 lh trình độ A1, học bưu chính, công nghệ thông tin, muốn học để giao tiếp phục vụ công việc, ko đi học ở đâu , giao tiếp linh hoạt, 5 hay 6 tháng tới , ảnh hưởng</t>
  </si>
  <si>
    <t>14/6 lh Vương Lê Sơn 30 tuổi làm kế toán công ty Đức, sếp ngưười Đức , học phục vụ lên cơ bản trc, mới học xong 1 khóa giáo tiếp , cả khóa hơn 5 triệu 2mấy buổi , do bận nên ko học tiếp cuối A1</t>
  </si>
  <si>
    <t>Henri</t>
  </si>
  <si>
    <t>14/6 lh làm nhân viên kho sn 98 , trình độ B2 , chỉ đọc hiểu, ko đặt mục tiêu , muốn học để biết , trình độ đầu A1</t>
  </si>
  <si>
    <t>Loni</t>
  </si>
  <si>
    <t>14/6 lh cho số kết bạn zalo Loni Huynh trình độ A1, 33 tuổi đg sống ở Long Xuêyn An Giang trình độ cuối, làm sale marketing , 30 phút mỗi ngày , làm xuất khẩu cá ba sa chú qyếu qua mail, thình thoảng có khách tới thăm quan, muốn giao tiếp đc linh hoạt n ko quá gấp</t>
  </si>
  <si>
    <t>XO</t>
  </si>
  <si>
    <t>15/6 lh 34 tuổi sở hữu công ty 70 người có 2 chi nhánh trình độ cuối A2, tự học chủ yêu , muốn giao tiếp đc linh hoạt, đg có công ty khách sạn cho thuê , học để giao tiếp với con với a thấy cần thiết</t>
  </si>
  <si>
    <t>14/6 lh trình độ cuối A1, giáo viên dạy lí , cấp 2 , mục tiêu muốn học để tìm tài liệu bổ túc cho cv thì tìm nhiều thông tin hơn, muốn giao tiếp A2, ko ảnh hưởng gì</t>
  </si>
  <si>
    <t>15/6 lh trình độ A1mục tiêu muốn học giao tiếp với sếp cả người việt và người nước ngoài , muốn giao tiếp cơ bản, từ từ thôi , ko đi học ở đâu , muốn cải thiện về phản xạ</t>
  </si>
  <si>
    <t>15/6 knm1 trình độ A1, nghe hiểu tiếng anh , phát triển bản thân, muốn giao tiếp linh hoạt trong 3 hay 6 tháng tới</t>
  </si>
  <si>
    <t>15/6 lh 17 tuổi , trình độ cuối A1 , sinh viên lớp 12 , em muốn học 2 năm nữa e đi Úc , đg đi học ở Trung tâm ielts, học từ đâu năm , 20 triệu , giao tiếp linh hoạt 5 hay 6 tháng nữa , ko ảnh hưởng gì</t>
  </si>
  <si>
    <t>16/6 lh trình độ đầu A2, làm sale về thiết bị công nghệ, cty nước ngoài , muốn giao tiếp để đi du học tầm 6.0 , 6 tháng đạt đc, có ảnh hưởng, hiện tại ko đi học tiếng anh ở đâu, sinh năm 98</t>
  </si>
  <si>
    <t>14/6 lh sống ở Cần Thơ 75 tuổi , trình độ cuối A1, chú học để nói chuyện với người nước ngoài học tăng sự hiểu biết , chú tự học thôi, con trai làm ngân hàng ở tpHCM</t>
  </si>
  <si>
    <t>19/6 lh sv, trình độ A1 , sv năm 2 trường hoa sen , học thương mại điện tử , muốn học để giao tiếp cho cv, em muốn lên trình độ , 6 tháng muốn giao tiếp linh hoạt , hiện tại đi học toeic,2 triệu 1 khóa 2 tháng 1 tuần 3 buổi</t>
  </si>
  <si>
    <t>16/6 ,đàu A2 trình độ d trình flàm chuyên gia môi trường , thái nguyên city , đã làm 10 years, sd hằng ngày , đồng nghiệp người nước ngoài , muốn học lên B1, trong năm nay đạt đc , hiện tại đg đk 1 lớp học 45 phút nói chuyện qua online nói chuyện với gv người viet nam</t>
  </si>
  <si>
    <t>16/6 lh trình độ đầu A1, sinh sống ởHuế , làm bán hàng siêu thị ,muốn học để giao tiếp khách nước ngoài , giao tiếp cơ linh hoạt, chưa biết bao lâu , 30 phút</t>
  </si>
  <si>
    <t>Longme</t>
  </si>
  <si>
    <t>19/6 lh trình độ đầu a1, làm cty cơ khí, học muốn nói chuyện với con cái , con học lớp 8 1 lớp 9 , linh hoạt , 6 tháng tới 1 năm , muốn từ từ 
 16/6 knm1</t>
  </si>
  <si>
    <t>16/6 lh trình độ đầu A2 đg làm cho công ty losgictic ở Hạ Long , học phát triển bản thân, học giao tiếp linh hoạt , học nhiều khóa lắm rồi sau này hcị ít dùng sau chị quên nhiều nên chị muốn học lại , chijc ứ thoải mái thôi</t>
  </si>
  <si>
    <t>19/6 lh 42 tuổi , làm kĩ kiến trúc sư sống tại HCM , làm CEO công ty 4 người , thuê phiên , trình độ A1, giao tiếp lên cơ bản A2, 6 tháng tới , ko ảnh hưởng gì , ko đi học ở đâu</t>
  </si>
  <si>
    <t>Ducop</t>
  </si>
  <si>
    <t>17/6 lh, đức 48 tuổi trình độ A1 , mục tiêu học tiếng anh phát triển bản thân , học lâu giao tiếp cơ bản 3 hay 6 tháng, ko ảnh hưởng gì</t>
  </si>
  <si>
    <t>18/6 lh đg sống ở Bình Dương , tối ưu nguồn lực cho công ty , cuối A1 , giao tiếp linh hoạt , hay làm việc với các bạn người nước ngoài , ko đi học ở đâu 
 16/6 chưa hẹn đc lịch</t>
  </si>
  <si>
    <t>19/6 lh trình độ A1 làm kinh doanh rất bận</t>
  </si>
  <si>
    <t>22/6 11 tuổi , A 1, tự học là chủ yếu 
 19/6 knm1</t>
  </si>
  <si>
    <t>Bao Bao</t>
  </si>
  <si>
    <t>19/6 lh T6Thu Phuong Le0702534102 trình độ A1, chịd dg thương mại điện tử, ko giao tiếp nhiều trong việc , học vì tốt vì phục vụ cv sau này , hiện tại ko đi học ở đâu , 6 tháng giao tiếp cơ bản , ko ảnh hưởng</t>
  </si>
  <si>
    <t>Bogia</t>
  </si>
  <si>
    <t>22/6</t>
  </si>
  <si>
    <t>Trần Hoàng Anh</t>
  </si>
  <si>
    <t>21/6 lh trình độ đâu A1, làm nghê bán hàng , muốn học tiếng anh đi nước ngoài đi Úc , 1 năm , ielts 5.0 trở lên , ko ảnh hưởng gì , học lâu rồi ko sử dụng</t>
  </si>
  <si>
    <t>20/6 lh trình độ A1, làm giáo viên tin học, ở tphcm, muốn học linh hoạt , 3 tháng nếu có lộ trình cụ thể, tự học vì ko có nhiều thời gian</t>
  </si>
  <si>
    <t>Trình</t>
  </si>
  <si>
    <t>21/6 lh sống ở đà nẵng, đg kinh doanh online tại nhà, muốn học để nói chuyện với con , trình độ A1, học vì vui , ko đặt mục tiêu</t>
  </si>
  <si>
    <t>23/6 lh T6Trần Đức Chiến0903250285, trình độ giữa A2 46 tuổi , làm ở cty về công nghệ , làm giám đốc khoảng 100 nhân viên , dgd sống ở Vung Trọng Phụng , giải pháp công nghệ về tài chính và chứng khoán , mục tiêu học giao tiếp với khách hàng , vẫn đg học giáo viên philipine 1 tuần 3 buổi ,</t>
  </si>
  <si>
    <t>28/6 lh trình độ đầu A1, muốn học giao tiếp cơ bản , ko ảnh hưởng gì ạ, ko đi học ở đâu</t>
  </si>
  <si>
    <t>Vu sang</t>
  </si>
  <si>
    <t>28/6 lh trình độ A1, đg làm kĩ sư xây dựng, cv thỉnh thoảng giao tiếp sếp người nước ngoài , muốn giao tiếp linh hoạt, 6 tháng , ko ảnh hưởng gì</t>
  </si>
  <si>
    <t>Pine</t>
  </si>
  <si>
    <t>4/6 lh T7Tùng0938752707, 34 tuổi , trình độ A2 , sn 89 , cv hiện tại đg làm bank, , muốn giao tiếp linh hoạt đg muốn học gấp , sắp tới làm cho cty canada
 28/6 knm1</t>
  </si>
  <si>
    <t>Nguyễn Văn Nghĩa</t>
  </si>
  <si>
    <t>3/7 lh đg làm nhân sự , học tiếng anh phát triển bản thân , trc có đi học truang tâm ngữ pháp , cách đâu lâu rồi , muốn giao tiếp linh hoạt , 1 tới 2 năm nữa , ko ảnh hưởng gì</t>
  </si>
  <si>
    <t>3/7 lh 28 tuổi , làm QA, trình độ cuối A1 , sếp người Indo, học để phát triển bản thân , muốn giao tiếp linh hoạt , 6 tháng nữa đạt đc, ko đi học ở đâu</t>
  </si>
  <si>
    <t>29/6 lh trình ddọ A1, nhân viên kho hàng phục tùng xe máy , muốn học để tìm cv khác , 2 tháng nữa đạt đc , trình độ A2 tự học là chính , mùng 11 12 nhận lương</t>
  </si>
  <si>
    <t>Federer</t>
  </si>
  <si>
    <t>4/7 lh , trình độ A2 , cv ko thường xuyên sử dụng tiếng anh, làm manager, đi học khá nhiều trung tâm, học topica và 1 trung tâm khác, muốn giao tiếp linh hoạt hơn 3 tháng nữa , anh thấy phát âm ko tốt, ngữ pháp chưa tốt</t>
  </si>
  <si>
    <t>29/6 lh trình độ A1 , muốn học để nói nhiều hơn giao tiếp , khả năng nhận thức chị hơi kém , tự xem phim thôi</t>
  </si>
  <si>
    <t>1/8 lh trình độ A1, làm thợ điện sửa cho khách nước ngoài , ko nói đc gì, học giao tiếp với người nước ngoài, thỉnh thoảng trong cv, 3 tháng muốn giao tiếp cơ bản , ko ảnh hưởng</t>
  </si>
  <si>
    <t>Jelly</t>
  </si>
  <si>
    <t>4/7 lh trình độ đầu A2, đg học ngành tài chính ngân hàng ,chuẩn bị qua năm 2, chuẩn bị thi tiếng anh trên trường muốn học vì trường học tiếng anh , hiện tại đi học tiếng anh trên trường cả 4 kĩ năng luôn n e thấy nó ko phù hợp</t>
  </si>
  <si>
    <t>6/7 đg làm an ninh mạng , trình độ cuối A1, cv thỉnh thoảng nói chuyện đối tác , muốn giao tiếp đc linh hoạt , cuối năm nay n ko gấp , ko ảnh hưởng gì , T7Tung0975266721
 4/7 knm2
 29/6 knm1</t>
  </si>
  <si>
    <t>Tráng</t>
  </si>
  <si>
    <t>3/7 lh 36 tuổi , làm hành chính nhân sự , trình độ A1, phát âm yếu , sếp người nước ngoài, nhân viên người nước ngoài , khách hàng nước ngoài , phát âm chưa chuẩn, phản xạ chậm</t>
  </si>
  <si>
    <t>Alen</t>
  </si>
  <si>
    <t>3/7 lh 28 tuổi , làm ở cty tài chính , đg làm senior, trình độ A1 , muốn học để giao tiếp với sếp , sếp người trung quốc ko có từ vựng để nói , muốn giao tiếp linh hoạt , càng sớm càng tốt , trc có đi học ở langmaster 6 tháng giao tiếp , học online, gần 10 triệu đóng 2 lần , học hết em cũng thấy tiến bộ</t>
  </si>
  <si>
    <t>6/7 lh làm ở sung sung thái Nguyên , làm nhân viên, trình độ cuối A1 , học để thi opik, muốn linh hoạt , cuối năm đạt đc , ko đi học ở đâu 
 4/7 knm1</t>
  </si>
  <si>
    <t>4/7 lh trình độ A1, học phục vụ cho cv, muốn giao tiếp kinh hoạt , 3 tháng ko ảnh hưởng gì</t>
  </si>
  <si>
    <t>Janny</t>
  </si>
  <si>
    <t>4/7 lh</t>
  </si>
  <si>
    <t>Liza</t>
  </si>
  <si>
    <t>4/7 lh 38 tuổi đg làm đầu bếp tại khách sạn , trình độ A1, có 1 khóa học online , 1 tuần học 1 tới 2 buổi ngưnưgf rồi do bận , nghe nói cơ bản , càng nhanh càng tốt ko 3 tháng , hiện tại ít giao tiếp, sếp người nước ngoài người Hà Lan, người pHòng</t>
  </si>
  <si>
    <t>4/7 lh trình độ A1, 45 tuổi , làm kĩ sư , làm quản lí , muốn giao tiếp cơ bản trong năm nay, ko ảnh hưởng gì , hiện tại ko đi học ở đâu , trc có đi học online phiplipine</t>
  </si>
  <si>
    <t>5/7 lh trình độ A1, làm giáo viên, muốn học để phát triển bản thân thôi</t>
  </si>
  <si>
    <t>4/7 lh là con gái ko phải con trai làm nhân viên logistic, trình độ A1, đối tác ở châu Aau chỉ trả lời qua mail , muốn giao tiếp cơ bản cuối năm , ko ảnh hưởng gì</t>
  </si>
  <si>
    <t>Nguyễn Giang</t>
  </si>
  <si>
    <t>5/7 lh năm nay học lớp 5 , trình độ A1 ,</t>
  </si>
  <si>
    <t>Jasmine</t>
  </si>
  <si>
    <t>5/7 lh trình độ cuối A1 , bác sĩ khoa thận , hay trực đêm , muốn học tiếng anh để đi du lịch, hay đi du lịch, ở Ninh Thuận , muốn giao tiếp cơ bản, 3 tháng nữa, ko ảnh hưởng , trc đó toàn tự học, tự học ko nói đc</t>
  </si>
  <si>
    <t>5/7 lh trình độ A1, muốn hc để đi định cư bên Mỹ , muốn giao tiếp đc linh hoạt , 1 năm nữa đạt đc , ko ảnh hưởng gì , làm cho cty quần áo , có mà chút thôi , hienj tại ko đi học ở đâu</t>
  </si>
  <si>
    <t>6/7 lh trình độ A1, làm nghề tự do , làm tài xế, học tiếng anh để muốn đón khách nước ngoài , ko có mục tiêu 
 5/7 thuê bao</t>
  </si>
  <si>
    <t>6/7 trình độ cuối A1 25 tuổi , làm nhân viên ở sam sung , muốn học tiếng anh để giúp ích về sau , Muốn giao tiếp lên B2, 
 5/7 knm1</t>
  </si>
  <si>
    <t>5/7 lh trình độ A1,giáo viên dạy toán cấp 2 , đg học ielts, muốn học đi du lịch phát triển bản thân , mới học đc 2 tháng , muốn 2 tháng nghe hiểu đc cơ bản ,</t>
  </si>
  <si>
    <t>Zoli</t>
  </si>
  <si>
    <t>5/7 lh 30 tuổi , trình độ cuối A1 , có khách sạn du lịch , muốn học phục vụ công việc , muốn giao tiếp linh hoạt , 3 tháng đạt đc 6 tháng đạt đc B1, nhanh chóng đạt đc</t>
  </si>
  <si>
    <t>Hiệp</t>
  </si>
  <si>
    <t>6/7 knm1 quê ở Yên Bái , làm tự do, cv ko gì tới tiếng anh , muốn giao tiếp cơ bản, trong năm nay , ko ảnh hưởng gì , ko đi học ở đâu</t>
  </si>
  <si>
    <t>12/7 lh
 6/7 knm1</t>
  </si>
  <si>
    <t>7/7 lh</t>
  </si>
  <si>
    <t>Thuat</t>
  </si>
  <si>
    <t>6/7 lh trình độ cuối A1 làm QA đg làm nhân viên , làm cho cty Mỹ, hiện tại đg học 3 chỗ tiếng anh ở cty , muốn giao tiếp đc linh hoạt , 3 tháng , phải cố thôi</t>
  </si>
  <si>
    <t>Muốn hết nghèo</t>
  </si>
  <si>
    <t>6/7 lh trình độ A1, đg làm dev , cuối năm lên linh hoạt , hiện tại tự học , ko đi học ở đâu , ko ảnh hưởng gì</t>
  </si>
  <si>
    <t>6/7 lh đg làm kĩ sư, làm quản lí kĩ sư cơ khí, trình độ cuối A1, thỉnh thoảng có chuyện gia nc ngoài tới nhà máy 1 tới 2 tuần tới lần , còn viết thì mỗi ngày , muốn giao tiếp linh hoạt 1 năm tới , ảnh hưởng ít , ko đi học ở đâu , trc đó học ở cty</t>
  </si>
  <si>
    <t>Nguyễn Văn Thường</t>
  </si>
  <si>
    <t>12/7 trình độ cuối A1 , trc có đi học khóa tiếng anh lâu lắm rồi ko thấy tiên bộ , muốn thay đổi môi trường nước , giao tiếp llinh hoạt 6 tháng nữa, ko ảnh hưởng , ko nghe đc phản xạ bị chậm 
 7/7 knm1,</t>
  </si>
  <si>
    <t>6/7 lh trình độ cuối A1 làm quản lí toàn nhà, đg ở Ba Đình Hà Nội , sếp mình người nước ngoài ,cư dân nước ngoài, muốn học thăng tiến , 6 tháng 1 năm tới linh hoạt , ko ảnh hưởng</t>
  </si>
  <si>
    <t>Better</t>
  </si>
  <si>
    <t>6/7 lh trình độ cuối A1 , đg làm kĩ sư điện , lâu lâu giao tiếp với chuyên viên nước ngoài người Ấn Độ, mục tiêu cứ học cho tăng lên thôi , 3 tháng tới cần tốt hơn , xưa có còn h ko có thời gian</t>
  </si>
  <si>
    <t>Purin</t>
  </si>
  <si>
    <t>7/7 lh trình độ A1 làm designer, muốn học để du lịch dể biết , ít lắm , học để phát triển bản thân , chưa đi học ở đâu , giao tiêp cơ ban, 5 năm tháng , ko ảnh hưởng gì</t>
  </si>
  <si>
    <t>7/7 lh trình độ đầu A2 làm dev back end , 2 tháng nữa đạt đc , ko ảnh hưởng gì, ko đi học ở đâu , học ở cty có lớp , khóa học mới hết tới tháng 8 tháng9 mới có</t>
  </si>
  <si>
    <t>6/7 lh kĩ sư tự động , làm leader, trình độ A1 , cũng traod dổi chưa nhiêu, làm , giao tiếp cơ bản , 1 tới 2 tháng , hiện tại ko đi học ở đâu</t>
  </si>
  <si>
    <t>12/7 lh
 7/7 knm1</t>
  </si>
  <si>
    <t>7/7 lh trình độ A0, em học để phát triển bản thân , làm kế toán ở cty xây dựng, trình độ cơ bản cuối năm nay đạt đc, ko ảnh hưởng gì</t>
  </si>
  <si>
    <t>11/7 trình độ A1 làm thu mua ở quế Võ , học muốn trao đổi với sếp người Đài Loan, muốn đến trình độ cuối B1, ko ảnh hưởng gì , giờ chủ yếu traod dổi email thôi , ko đi học ở đâu
 10/7 đg bận liên hệ lại</t>
  </si>
  <si>
    <t>Anthony</t>
  </si>
  <si>
    <t>10/7 cho số kết nối zalo, trình độ A1, 39 tuổi , cty xuất nhập khẩu, ở Hà Nội, học để thỉnh thoảng sang thăm nước ngoài , muốn giao tiếp cơ bản , 3 tháng , ko đi học ở đâu</t>
  </si>
  <si>
    <t>6/7 lh 41 tuổi , kĩ sư hệ thông, làm quản lí, A1, muốn chuyển công ty , muốn giao tiếp linh hoạt, 3 tháng nữa đạt đc, sẽ ảnh hưởng tới cv , hiện tại chưa đi học ở đâu</t>
  </si>
  <si>
    <t>Nam Nguyen</t>
  </si>
  <si>
    <t>7/7 lh trình độ A1, 50 tuổi , đg làm quản lí kĩ sư xây dựng , đi gặp chuyên gia nước ngoài , giao tiếp linh hoạt , 2 3 tháng tới , ko ảnh hưởng gì</t>
  </si>
  <si>
    <t>12/7 lh trình độ A1 , làm nhân viên , làm nhân viên ở nhà văn hóa, muốn học để biết thêm sau này nhỡ phát triển du lịch chắc cuối năm đạt đ c linh hoạt , cuối năm đtạ đc ko bắt buộc , ko đi học ở đâu 
 7/7 knm1</t>
  </si>
  <si>
    <t>7/7 lh đg làm kĩ sư thủy sản , managêr, học để sau này thi ielts, sau này muốn sang Úc, sang học nghề , muốn giao tiếp cơ bản , 1 năm , ko ảnh hưởng gì</t>
  </si>
  <si>
    <t>Wuan</t>
  </si>
  <si>
    <t>12/7 lh học ngành dược muốn học chuyển ngành qua marketing , chưa đi làm cuối A1 , giao tiếp linh hoạt , hiện tại ko đi học ở đâu trc đi học ở VUS 10 triệu 
 11/7 knm1</t>
  </si>
  <si>
    <t>12/7 lh 0778620658, làm thợ điện , trình độ cuối A1 , muốn học để chuyển việc 1hay 2 năm nữa , C1 1 năm nữa , ko ảnh hưởng gì , ko đi học giao tiếp 
 11/7 thuê bao</t>
  </si>
  <si>
    <t>Khuong Nguyen</t>
  </si>
  <si>
    <t>18/7 lh, đg làm công ty công nghệ, trình độ cuối A1, công việc ko dùng nhiều , muốn hc tới B1, cuối năm , chưa ảnh hưởng gì</t>
  </si>
  <si>
    <t>12/7 làm kĩ thuật ở bamboo, trình độ cuối A1, muốn học , thỉnh thoảng trao đổi với chuyên gia nước ngoài , học để tự tin trong công việc , chưa có mục tiêu , học trau dồi chứ ko đặt mục tiêu , chưa đi học ở đâu</t>
  </si>
  <si>
    <t>13/7 lh trình độ đầu A2 , cần giao tiếp với người nước ngoài đối tác , muốn cải thiện kĩ năng nghe , siêu bận , ko ảnh hưởng gì</t>
  </si>
  <si>
    <t>11/7 lh Michael Dang, 32 tuổi , trình độ A2 , leader, làm hành chính nhân sự , muốn giao tiếp lên trình độ B2 , 6 tháng , ko ảnh hưởng gì , anh đg đi học VUS, học 2 tháng , 9 tháng</t>
  </si>
  <si>
    <t>Ducpham</t>
  </si>
  <si>
    <t>11/7 lh trình độ A1 , đg làm cho cty xây dựng , muốn học cải thiện trình độ tiếng anh của mình phát triển bẩn , học toeic 750, đg đi học thêm trung tâm tiếng anh</t>
  </si>
  <si>
    <t>Winner</t>
  </si>
  <si>
    <t>11/7 lh trình độ A1, 32 tuổi , cận quản lí , làm samsung, , muốn học thay đổi công việc , học để đi phỏng vấn , đg , muốn giao tiếp cơ bản , càng nhanh càng tốt , ko ảnh hưởng gì, Thanh Nguyen Manh, đg có bạn kèm riêng</t>
  </si>
  <si>
    <t>Huy Phạm Đức</t>
  </si>
  <si>
    <t>13/7 lh trình độ A1 đg làm techlead, ở Tây Hồ , cty Nhật ko dùng tiếng anh, muốn học tiếng anh chuyển việc , muốn giao tiếp đc , 3 tháng đạt đc linh hoạt , ko ảnh hưởng gì , hiện tại ko đi học ở đâu ,</t>
  </si>
  <si>
    <t>1/8 lh
 38t, bác sĩ, thích đi du lịch nước ngoài, cuối t12 có hội thảo cần sd TA k dc sử dụng PDV</t>
  </si>
  <si>
    <t>13/7 lh, trình độ A2 , làm dự án nông nghiệp , muốn học để tìm việc , chỉ cần nói đc bình thường , ko ảnh hưởng gì</t>
  </si>
  <si>
    <t>11/7 lh 31 tuổi làm designer , trình độ A1 , muốn học dùng cho công việc , hiện tại ko giao tiếp , giao tiếp cơ bản , cuối năm đạt đc , thi toeic , ngày xưa lâu lắm học red</t>
  </si>
  <si>
    <t>Phạm Trọng Viên</t>
  </si>
  <si>
    <t>12/7 lh
 11/7 knm1</t>
  </si>
  <si>
    <t>JESSIE</t>
  </si>
  <si>
    <t>11/7 trình độ cuối A2 lh đg làm cho cty nước ngoài</t>
  </si>
  <si>
    <t>Tratra</t>
  </si>
  <si>
    <t>11/7 lh trình độ A1, làm nhân sự 24 tuổi , muốn học để chuyển việc , phát triển bản thân muốn giao tiếp linh hoạt, 3 tháng nữa , phải cố găng đạt đc, ko đi học ở đâu</t>
  </si>
  <si>
    <t>11/7 lh làm kiến trúc sư , quản lí , cv ko dùng tiếng anh giao tiếp, muốn học để biết thôi , trình độ A1, 3 năm giao tiếp cơ bản, ko có thời gian , ko đi học ở đâu</t>
  </si>
  <si>
    <t>17/7 lh cty Việt nam , trao đổi qua email, cuối A1 , muốn B1, càng ngắn càng tốt , trc có đi học trung tâm n đông người</t>
  </si>
  <si>
    <t>13/7 knm1 đg làm kĩ sư sản phẩm , trình độ cuối A1 , nội thất cơ khí , học để giao tiếp với sếp , thăng tiến lên A2 3 4 tháng nữa , ko ảnh hưởng gì mấy</t>
  </si>
  <si>
    <t>Marc</t>
  </si>
  <si>
    <t>13/7 lh, technical consultant , 30 tuổi , làm nhân viên , trình độ cuối A1 , cv hằng ngày ko dùng nhiều lắm , chỉ đọc tài liệu bằng tiếng anh , cố gắng thôi chứ ko đạt đc mục tiêu</t>
  </si>
  <si>
    <t>14/7 lh 24 tuổi , làm nghề nhặt tổ yến, ở Đồng Nai , học để sang canada, chưa biết bao h sang , đg học ielts , A1 , muốn giao tiếp cơ bản để đi làm , càng sớm càng tốt ,</t>
  </si>
  <si>
    <t>17/7 con lớp 7 học</t>
  </si>
  <si>
    <t>20/7 lh cho số kết nối zalo, Huongindochina đg làm quản lí, trình độ đầu A2, cả 3 bạn nước ngoài học để giao tiếp , ko có kế hoạch gì</t>
  </si>
  <si>
    <t>17/7 lh trình độ cuối A1, có bạn nước ngoài , nghe xem xem phim ko cần sub, thỉnh thoảng , muốn học lên B1, 6 tháng nữa , ko ảnh hưởng gì</t>
  </si>
  <si>
    <t>19/7 lh trình độ đầu A2 , 54 tuổi , chị thích nói chuyện đc tiếng anh , học để cải thiện trí nhớ ước mơ làm KOLs, ko đặt mục tiêu , hiện tại chị vẫn rất là bận nên koc ó đặt mục tiêu</t>
  </si>
  <si>
    <t>17/7 lh , nhân viên xử lí hóa chất cho cty nước ngoài , cv bận ko có time nên mới học qua APP , mục tiêu học để biết thêm thuận cho cv thôi , gt bình thường thôi</t>
  </si>
  <si>
    <t>17/7 knm1 22 tuổi , đg làm nghiên cứu đối thủ cạnh tranh tã bỉm ,trình độ A1 , muốn lên kĩ sư phải có tiếng anh cty e có nhiều người nước ngoài, cần lên B1 1 2 năm là đc , ko đi học tiếng anh ở đâu</t>
  </si>
  <si>
    <t>THANG</t>
  </si>
  <si>
    <t>17/7 lh nhân viên cung cấp , nói chuyện deal với nhà cung cấp , trình độ A1, muốn học càng nhiều càng tốt, trong năm nay trình độ ok xíu , ảnh hưởng tới mức lương và thăng chức của mình</t>
  </si>
  <si>
    <t>15/7 lh trình độ cuối A1 , đg đi học , quản trị doanh nghiệp , học để phát triển bản thân, tìm cv phù hợp , muốn 1 năm giao tiếp linh hoạt , ko ảnh hưởng gì, trc học giao tiếp với giáo viên indo 6 tháng</t>
  </si>
  <si>
    <t>17/7 lh làm leader cuối A1 , sếp ngươi hàn quốc , muốn giao tiếp linh hoạt càng sớm càng tốt , ko đtạ đc thì sẽ ko thăng chức</t>
  </si>
  <si>
    <t>18/7 lh đg làm IT , làm leader , trình độ đầu A2 , giao tiếp linh hoạt , 6 tháng , ko quá ảnh hưởng ko đi học ở đâu</t>
  </si>
  <si>
    <t>Khuong</t>
  </si>
  <si>
    <t>18/7 lh trình độ cuối A1 , đg làm quản lí hệ thống , sắp tới chuyển đi nước ngoài , giao tiếp linh hoạt , 3 tháng tới phải cải thiện , ko ảnh hưởng gì , về kế hoach ảnh hưởng ko học ở đâu , muốn học pohảng xạ tốt hơn</t>
  </si>
  <si>
    <t>18/7 lh trình độ A1 đg làm dev fullstack bận làm tới 3h sáng , muốn học trình độ B2, 2 hay 3 tháng nữa , ko ảnh hưởng gì , ko đi học ở đâu , ko có từ vựng để nói</t>
  </si>
  <si>
    <t>Jany</t>
  </si>
  <si>
    <t>18/7 lh 0947047926 trình độ A2, muốn đi làm giáo viên , muốn đạt B1 trong 1 hay 2 tháng ko ảnh hưởng nhiều lắm , đg học Tsol, khoảng 5 triệu</t>
  </si>
  <si>
    <t>20/7 lh học để nói chuyện với con , trình độ đầu A2,muốn lên B1, 3 tới 6 tháng đạt đc , ko ảnh hưởng gì</t>
  </si>
  <si>
    <t>QUANG</t>
  </si>
  <si>
    <t>18/7 lh làm nhân viên vẽ 3D cty đồ nọi thất , học để thăng tiến trong công việc , muốn linh hoạt, càng nhanh càng tốt , ko ảnh hưởng gì</t>
  </si>
  <si>
    <t>Quantm</t>
  </si>
  <si>
    <t>20/7 lh trình độ A1 , làm bác sĩ , làm ở viện 198 , cv bận ko có nhiều time , 30 phút ko đặt mục tiêu , trc sv có đi học trung tâm</t>
  </si>
  <si>
    <t>18/7 lh làm tự do, học tiếng anh muốn sau này đi làm chính thức lại ở 1 cty khác , muốn giao tiếp linh hoạt, cố gắng đtạ mục tiêu, trình độ A2</t>
  </si>
  <si>
    <t>19/7 lh trình độ A1 , đg làm công ty bảo hiểm , làm nhân sự , học để đọc sách, kết bạn , họ phát triển bản thân , tự học thôi , muốn học lên B1 B2, từ h cuối năm , ko đạt đc cũng ko ảnh hưởng 
 18/7 knm1</t>
  </si>
  <si>
    <t>18/7 lh 28 tuổi , trình độ A2 , cv hiện tại ko dùng tiếng anh nhiều , chưa đi học tiến anh giao tiếp ở đâu , càng cao càng tốt , nhanh đc thì tốt ,</t>
  </si>
  <si>
    <t>17/7 lh trình độ A1 , đg làm kĩ thuật robot, muốn học để , cv hiện tại ko dùng tiếng anh gia toeép , cty có yêu cầu tiếng anhc ủng có dự định chuyển vc, muốn học lên B1, 3 tháng , ko ảnh hưởng gì</t>
  </si>
  <si>
    <t>Angela</t>
  </si>
  <si>
    <t>1/8 lh học hết lớp 12, trình độ đầu A1, mẹ cho tiền , quê Bạc Liêu,</t>
  </si>
  <si>
    <t>ofcouse</t>
  </si>
  <si>
    <t>18/7 lh trình độ A1, làm cảnh sát, học tiếng anh làm passport cho ngưười nước ngoại , học phát triển bản học lên B1 , 1 năm đạt đc ko ảnh hưởng gì</t>
  </si>
  <si>
    <t>20/ 7 lh sn 95 supervior , trình độ cuối A1 , làm cho cty Nhật Bản, , muốn giao tiếp cơ bản , 6 tháng nữa đtạ đc, ko ảnh hưởng gì , ko đi học ở đâu , chưa đi học ở đâu bao h</t>
  </si>
  <si>
    <t>19/7 lh đg làm giáo viên , trình độ cuối A1 , giáo viên dạy toán vật lý , đi 5 nước rồi , dạy cấp 2 , muosn làm cv khác cần tiếng anh nhiều hơn , hiện tại ko đi học ở đâu , 1 năm nói đc lưu loát , ko ảnh hưởng gì</t>
  </si>
  <si>
    <t>19/7 lh 54 làm kế toán sáng đi phỏng vấn bị fail, muốn học huyễn việc, ko đi học ở đâu, trình đọ A1</t>
  </si>
  <si>
    <t>Phan</t>
  </si>
  <si>
    <t>21/7 lh dgd làm techlead cuối A 1, lập trình phần cứng , đối tác người nước ngoài, báo cáo bằng tiếng anh n ko biết nói , gt linh hoạt ,5 6 tháng nữa đạt đc , ko ảnh hưởng , học giao tiếp 56 năm trc , ko đi học đều</t>
  </si>
  <si>
    <t>Ngoc Linh</t>
  </si>
  <si>
    <t>20/7 học để phát triển bản thân, đầu A1, ko đặt mục tiêu , chị định thi lại toeic</t>
  </si>
  <si>
    <t>Army</t>
  </si>
  <si>
    <t>22/7 lh đg làm marketing , làm online, cv của e dùng viết tiếng anh , e học thêm để biết thêm , muốn học tìm công việc tốt hơn , đi học tiếng anh người quen chỉ học ngữ pháp , mới học , thấp , 1 tháng 1 triệu , muốn giao tiếp linh hoạt , trong năm nay, ko ảnh hưởng gì</t>
  </si>
  <si>
    <t>20/7 lh 30 tuổi , quản trị dự án cty giáo dục , trình độ A1, giao tiếp cơ bản A2, 3 hay 4 tháng tới , có thể a hưởng tới cơ hội , hiện tại ko đi học ở đâu</t>
  </si>
  <si>
    <t>Kattie</t>
  </si>
  <si>
    <t>22/7 lh trình độ đầu A2 , đg nghỉ việc muốn cải thiện để tìm vc mới, muốn 2 tháng tới muốn cố gắng , ko ảnh hưởng gì , ko đi học ở đâu, trc chủ yếu tự học , sau đh có đi học 1 số trung tâm</t>
  </si>
  <si>
    <t>25/7 lh đg làm y tá, trình độ A1 , muốn học giao tiếp với con , ko đi học ở đâu trc đây cũng ko đi học ở đâu , muốn lên trình độ cao hơn , ko ảnh hư0ửng gì , phát âm chị thấy khó , nghe khó</t>
  </si>
  <si>
    <t>22/7 lh làm xuất nhập khẩu đg nghỉ vc , muốn học để làm cô giáo , trình độ cuối A1, trc làm chủ yếu qua mail , trong thời gian ngắn nhất, B1 B2, cũng ảnh hưởng n mà mình nên cố gắng , ko đi học ở đâu, Bich Huynh</t>
  </si>
  <si>
    <t>L inh</t>
  </si>
  <si>
    <t>22/7 lh trình độ A1 , làm cho cty sơn ở indo, chủ yếu qua email, cũng muốn nhảy việc cuối năm nay , chưa đi học ở đâu , chủ đích mới đầu mua cho con</t>
  </si>
  <si>
    <t>26/7 lh trình độ A1 44 tuổi , làm kĩ sư thực phẩm , muốn học để phát triển bản thân , ko đi học tiếng anh ở đâu , ko đi học ở đâu ,muốn giao tiếp linh hoạt , càng nhanh càng tốt , ko ảnh hưởng gì</t>
  </si>
  <si>
    <t>1/8 knm1
 28t, luật sư, HN, 9 tháng gt linh hoạt, dự định chuyển sang cty luật có KH nước ngoài, xử lí HĐ bằng TA (ít), chưa học TA ở đâu -&gt; A1</t>
  </si>
  <si>
    <t>Trần Lâm</t>
  </si>
  <si>
    <t>25/7 lh làm markrting bán hàng , kod ùng tiếng anh trong côgn việc , muốn học vì mình thích, trình độ A1 , 1 năm nữa giao tiếp linh hoạt , ảnh hưởng gì , ko đi học ở đâu, T8Trần Lâm0326566709</t>
  </si>
  <si>
    <t>18/8 lh 18 tuổi , trình độ A1, mục tiêu lấy bằng ra trường , toeic 600, chưa đi học ở đâu, đi làm thêm bán quần áo , 4 hay 5 tháng , năm 2 , nganh quản trị kinh doanh , tính đi du học , đg đi học tiếng trung, tuần 2 buổi , lên B1, 1 năm rưỡi ra trường , ko ảnh hưởng gì , em có đi hoc trung tâm , 2 triệu 2</t>
  </si>
  <si>
    <t>26/7 lh 45 tuổi trình độ cuối A1, học để đi du lịch, bán hàng online , muốn nghe đc bản ngữ nói , xem phim, chị ko đặt mục tiêu , chị ko phản xạ đc
 18 tuổi trình cuối A2 , mới thi xong đh ,</t>
  </si>
  <si>
    <t>22/7 trình độ cuối A1 kinh doanh nhiều lính vực có hơn 100 nhân viên , có nhiều bạn nước ngoài n chị ít nói lắm , trc covid học khóa học với người philipine , hiện tại ko đi học ở đâu , học app gì học từ vựng nhắc 200 lần
 22/7 knm1</t>
  </si>
  <si>
    <t>1/8 cho số kết bạn zalo Vo Huong , 33t, chưa học TA ở đâu, tư vấn luật có vốn nước ngoài, HCM, phục vụ cho phỏng vấn nhảy việc, gt linh hoạt, app từ vựng chunking oke, muốn học nâng cao</t>
  </si>
  <si>
    <t>Phụng</t>
  </si>
  <si>
    <t>26/7 lh 46 tuổi làm kế toán , trình độ A1, mục tiêu học giao tiếp với con, đi du lịch , muốn giao tiếp linh hoạt , ko đtạ đc ảnh hưởng gì , ko đi đâu học , hiện tại cũng ko học ở đâu , 6h mới đi làm về</t>
  </si>
  <si>
    <t>Hanah</t>
  </si>
  <si>
    <t>15/8 lh đg làm business woman, có 20 người , trình độ cuối A1 , đg kinh doanh buốn bán với Trung Quốc chủ yếu , chị học vì con chị , đi làm cũng phải nc bằng tiếng anh , chị rất bận cũng ko chuyên tâm đc , muốn tạm thời cứ học ntn đã 
 10/8 knm2
 3/8 knm1</t>
  </si>
  <si>
    <t>Phan Huy</t>
  </si>
  <si>
    <t>24/7 cho số kết bạn zalo tình đọ A2, đg làm cho cty đa quốc gia, thường xuyên giao tiếp với đối tác người nước ngoài , đg học khóa ZIla với người Mỹ 16 triệu</t>
  </si>
  <si>
    <t>28/7 lh trình độ cuối A1 đầu A2, đg làm dev, fullstack, học để chueyenr cv, 6 tháng nữa ft linh hoạt, ko ảnh hưởng, ko đi học ở đâu, cuối tháng này nghri vc ở cty đg làm, sn 98</t>
  </si>
  <si>
    <t>Khắc Thành</t>
  </si>
  <si>
    <t>22/7 đg chạy xe ko tiện nghe máy, 40 tuổi , đg làm trong quân đội , trình độ A1, hay đi đối ngoại hay nc với Ấn Độ hay philipine , hay có phiên dịch , muốn học để thuận lợi cho công việc của mìn, sau này đỡ lạc hậu , giao tiếp B1 tới B2 , 1 năm đổ lại, ko ảnh hưởng gì , ko đi học ở đâu</t>
  </si>
  <si>
    <t>Tấn Tài</t>
  </si>
  <si>
    <t>28/7 lh cháu học trình độ đầu A1 , lớp 7 , 6,5 điểm tiếng anh , 30 phút học APP</t>
  </si>
  <si>
    <t>28/7 lh 32 tuổi , đg làm sale leader sale may mắn, đi du lịch nhiều nơi ở VN, muốn học tiếng anh để chuyển việc , đầu A2 muốn linh hoạt hơn , càng nhanh càng tốt , cũng ko ảnh hưởng gì , ko đi học ở đâu, xưa đi học trung tâm</t>
  </si>
  <si>
    <t>22/7 lh ttrình độ A1 , đg làm cho cty bảo hiểm , a đg trong nhóm B&amp;A các bài đó hoàn toàn bằng tiếng anh , cuối tháng này có buổi offline , hơn 6 tháng rồi , hiện tại ko đi đâu học , 3 tháng 6 tháng gt tiếp cơ bản , ko ảnh hưởng gì</t>
  </si>
  <si>
    <t>Tus</t>
  </si>
  <si>
    <t>22/7 lh đg làm tự do , chỉ đọc tài liệu, tự làm chỉ làm trong nước, trình độ A1 , giao tiếp cuối cơ bản đâu linh hoạt, 1 năm , ko ảnh hưởng gì, đg học gia sư tại nhà 1:1 , mối buổi 1,5 tiếng 150k , học ngữ pháp</t>
  </si>
  <si>
    <t>10/8 lh làm dược sĩ làm trung tâm Phúc Thọ, đg ở Phúc Thọ , muốn học giúp con học , 1 bé lớp 4 1 bé lớp2, chị là ca sĩ , chị thích giao tiếp có phản xạ tự nhiên, xưa lâu đi học giáo viên này kia người nước ngoài n chị học mãi chị vẫn về 0 , theo gần hết thôi , n cứ dở dang sao ý, chị muốn giao tiếp đc linh hoạt 
 1/8 knm1</t>
  </si>
  <si>
    <t>Thủy</t>
  </si>
  <si>
    <t>2/8 lh đg sở hữu công ty nông sản , có nhà máy ở nghệ An trình độ cuối A1 , chủ yếu nói bồi , nhà ở Nguyễn Khang Hà Nội , đi rất nhiều nơi rất nhiều nước trên thế giới , có cty về may mặc , trc làm ở nhà nước xong nghỉ hưu xong làm , tiếp xúc với người nước ngoài nhiều , muốn giao tiếp linh hoạt</t>
  </si>
  <si>
    <t>22/7 knm1 trình độ A2 , đg làm giáo viên dạy bơi , muốn hc linh hoạt sau dẫn tour , ko đi học ở đâu chủ yếu là tự học</t>
  </si>
  <si>
    <t>26/7 lh T8Từ Nhân0906118256 trình độ A1, xuất khẩu hàng nông sản, khách hàng người nước ngoài ả rập châu Âu, giao tiếp đc thành thao, 6 tháng đạt đc, ko ảnh hưởng gì cả , ko đi học ở đâu, trc có học ở đại học , phát âm ko ổn</t>
  </si>
  <si>
    <t>28/7 trình độ A1 , đg làm nhân viên , cv ko dùng tiếng anh , muôn nghe hiểu cơ bản , 1 năm tới đạt đc, ko ảnh hưởng gì , trc có đi học 3 năm trc, lớp về ngữ pháp , dgd học thì nghỉ vì mình thấy hiệu quả , hiện tại ko đi học ở đâu , đg học lớp chuyên ngành , tối 3 buổi 1 tuần, 6 tháng nữa mới kết thúc</t>
  </si>
  <si>
    <t>ND</t>
  </si>
  <si>
    <t>1/8 lh 34 tuổi , trình độ A1 làm samsung R&amp;D Hà Nội , IT về AI , chủ yếu chat qua mail, mục tiêu học để thay đổi cv hoặc cần giao tiếp nhiều hơn trong cv hiện tại, opik , giao tiếp linh hoạt, 1 năm ko ảnh hưởng gì , trc có khóa phát âm , khóa toeic, khóa ngữ pháp , ko dành nhiều thời gian ko làm bài tập , ko có nhiều thời gian học 30 phút thôi</t>
  </si>
  <si>
    <t>1/8 lh 41 tuổi , đg làm quản lí sổ sách , trình độ A1 , cv hiện tại ko dùng , học để phát triển bản thân , chưa đi học bao h anh nhát nói lắm , muốn giao tiếp lên B2 thôi , 1 năm, ko ảnh hưởng gì, lâu ko học</t>
  </si>
  <si>
    <t>1/8 lh , quên bắc giang , làm dự án , trình độ cuối đầu A2 , dự án về phi chính phủ cộng đồng , cv hằng ngày họp dân, mình muốn cải thiện hơn sau này có nhà tài trọ có thể sử dụng tiếng anh , apply cv sắp tới, hiện tại tự học trc thi ielts 5.5 , muốn tự học là chính</t>
  </si>
  <si>
    <t>2/8 lh trình độ A2, 40 tuổi , làm sale, staff cty về xuất nhập khẩu , mục tiêu học phát triển bản thân , trong cv ít , công tác ít , có học lớp toeic , chủ yếu tự học , hcị ko đặt mục tiêu chị thích chị học thôi</t>
  </si>
  <si>
    <t>Yen nguyen</t>
  </si>
  <si>
    <t>1/8 lh trình độ A1 , trọ lí giám đốc , muốn học để nâng cao phát triển bản thân , cv ko giao tiếp , muốn lên giao tiếp linh hoạt , 6 tháng đạt đc ko ảnh hưởng gì , trc đi học 1 lớp giao tiếp 1 lớp ngữ pháp, cũng tiến bộ n bận quá ko dùng lại quên, hiện tại ko đi học , chị đk APP vì muốn duy trì , cv cũng bận, con năm nay lên HN</t>
  </si>
  <si>
    <t>28/7 lh 2k1 , mưới đi làm cty xuất nhập khẩu, muốn hoc tiếng anh phát triển cv , và đi du lịch, trình độ A1 muốn lên linh hoạt, ko ảnh hưởng gì 1 năm nữa, chưa đi học ở đâu, trc đi học khóa ngữ pháp</t>
  </si>
  <si>
    <t>Son Nguyen</t>
  </si>
  <si>
    <t>1/8 lh quê Bắc Ninh đg ở Quốc Oai, đg làm cty thực phẩm , phòng R&amp;D, cv có dùng tiếng anh có thì tốt vì cần traod dổi với chuyên gia Ấn Độ Hàn Quôc , ko nói đc có người phiên dịch trình fọ đầu A1, mục tiêu học giao tiếp cho cv hiện tại B1 , 3 tháng nữa , ko ảnh hưởng gì n nếu đạt đc sớm thì tốt hơn , nghe hiểu n ko nói đc, ko đi học ở đâu , chưa đi học giao tiếp bao h , lâu rùi đi học khóa ngữ pháp cách đây 10 năm</t>
  </si>
  <si>
    <t>1/8 lh 43 tuổi đg làm quản lí marketing, trình độ cuối A1, đã đi chơi nhiều nước , cv hiện tại ko dùng , muốn chuẩn bị cho tương lai, đg học 1 lớp ielts , mới đk học thôi 5 6 tháng nữa giao tiếp linh hoạt, ko ảnh hưởng gì</t>
  </si>
  <si>
    <t>We</t>
  </si>
  <si>
    <t>10/8 cho số kết nối zalo Katies Le, dgd làm kế toán cho công ty việt nam n có đại lí nước ngoài, bt trao đổi bằng email, muốn học thay đổi cv , dạy con cáii , trình độ A 1, muốn gio tiếp B1 tơi cuối năm đạt A2, ko ảnh hưởng lắm n cũng muốn đặt để cố gắng , chị đg đi học ở trường online ngoài hn, 3 tháng rồi , trả thẻ tín dụng đóng mười mấy triệu , học thì học với người nước ngoài ko có tiến bộ 
 3/8 knm1</t>
  </si>
  <si>
    <t>1/8 lh 20 tuổi , trình độ A1 , đg đi nghĩa vụ quân sự , học tiếng anh để ra quân tìm việc , đi học IT , chưa đi học ở đâu bao h , muốn giao tiếp cơ bản , 2 năm nữa đtạ đc, ko ảnh hưởng gì</t>
  </si>
  <si>
    <t>17/8 lhtắt máy ngang, đg làm kĩ thuật, muốn học chuyển công việc, trình độ A1, 1 năm nữa đạt đc, ko ảnh hưởng gì, chưa đi học ở đâu</t>
  </si>
  <si>
    <t>Mr.Khai</t>
  </si>
  <si>
    <t>1/8 lh trình độ cuối A1, đg làm dev, tan làm 5h30, mới nghỉ ở viettel , muốn giao tiếp cơ bản , chưa có mục tiêu phấn đấu , ko đi học ở đâu</t>
  </si>
  <si>
    <t>Pal</t>
  </si>
  <si>
    <t>1/8 lh banker, vietcombank 31 tuổi , trình độ đầu A2 , quan lí công nợ , chủ yếuoạn mail, muốn học tiếng anh để phát triển bản thân , chưa đi học ở đâu , chủ yếu tự học , chưa đặt mục tiêu , muốn lên B2 , ko ảnh hưởng</t>
  </si>
  <si>
    <t>31/7 cho số kết nối zalo T8Lê Vũ Thiết Long0937475399 33 tuổi đg làm leađer software trình độ cuối A1, cv chỉ chat, thỉnh thoảng họp , 6 tháng muốn lên B1, có ảnh hưởng chút , có tiếng anh thì mình có thể present, trc học 5 hay 6 khóa ,
 đã tư vấn</t>
  </si>
  <si>
    <t>Qb Tinygrass</t>
  </si>
  <si>
    <t>1/8 lh con học, 11 tuổi , trình độ A1</t>
  </si>
  <si>
    <t>5/8 đg làm thợ điện làm quản lí, trình độ A1 10 tối mới tan làm rất bận , đg sống ở Bình Dương , 1 tới 2 tiếng trên ngày , cv đọc hiểu tiếng anh , thỉnh thoảng có họp , muốn học dự định lên vị trí mới , tháng 11 thi ielts, đg học 1 khóa cty cho đi học , 1 tuần 3 buổi , mới học mấy tuần , chủ yếu hc viết , nghe ,, đc luyện nói rất ít , khoảng 30 phút 
 2/8 knm1</t>
  </si>
  <si>
    <t>1/8 đg bận gọi lại sau trình độ đầu A1, chẳng nói đc gì , làm IT fullstack, mới đi làm chưa giao tiếp , có thể nghe nói đc thành thạo . 6 tháng nữa , ko ảnh hưởng lắm, chưa đi học ở đâu , ko có thời gian ko hiệu quả nên ko theo hết khóa học về giao tiếp ngữ pháp nhiều hơn , tầm 1tr2/ tháng</t>
  </si>
  <si>
    <t>Hoài Nhớ</t>
  </si>
  <si>
    <t>1/8 lh trình độ đầu A1, ko nghe đc giới thiệu tên tuổi , ở Đắc Lắc, nhân viên thị trường cty nước khoáng , cv ko dùng tiếng anh , môi trường ko dùng tiếng anh, chị muốn học tiếng anh vì đam mê, ko có mục tiêu , đọc đc n ko nói đc , chị có thể nghe hiểu đc cơ bản</t>
  </si>
  <si>
    <t>10/8 lh cuối A1, học để phát triển bản thân, muốn lên B1 6 tháng nữa ko ảnh hưởng gì 
 1/8 knm1</t>
  </si>
  <si>
    <t>28/7 lh 0906196991 đg làm tư vấn viên, muốn học để du lịch sau này kinh doanh thì muốn trao đổi với đối tác , ko ảnh hưởng gì 1 năm đạt đc</t>
  </si>
  <si>
    <t>26/7 đg làm nghề dạy đàn 30 tuổi , trình độ đầu A2, chủ yếu tự học tiếng anh , ko đi học ở đâu , trc học chuyên ngành tiếng anh , muốn nâng cao tiếng anh ddể giúp đỡ các e nhỏ khó khăn</t>
  </si>
  <si>
    <t>Mẹ Dậu</t>
  </si>
  <si>
    <t>1/8 lh 35t, Vung Tau, làm C&amp;B casino, môi trường gt người NN nhiều, thích đi du lịch -&gt; A1, giao tiếp để giao tiếp dùng cho cv, cũng anh hưởng 1 2 năm tới , ko đi học tiếng anh ở đâu</t>
  </si>
  <si>
    <t>1/8 lh 28t, chưa gd, thư kí kế toán cty xây dựng, mục tiêu gt linh hoạt</t>
  </si>
  <si>
    <t>Diep</t>
  </si>
  <si>
    <t>3/8 lh Hồng Điệp 32 tuổi , làm ở Hà Nội , làm quản lí kết toán, 4h30 tan , muốn học trao đổi với giao viên nước ngoài , làm kế toán cho cty cung ứng nước ngoài , muốn giao tiếp linh hoạt ảnh hưởng, đg học bên kyna, mới học đc 2 buổi , gần 3 triệu 33 buổi chưa 90 k 1 buổi</t>
  </si>
  <si>
    <t>3/8 lh trình độ cuối A1, đg làm dev fullstack , 4h30 tan làm , muốn học phát triển tương lại về gia đình , B1 trở lên , 6 tháng nữa , ko ảnh hưởng, trc đây có đi học trung tâm giao tiếp lâu rồi học đỡ hơn chút , hiện tại ko học ở đâu</t>
  </si>
  <si>
    <t>4/8 lh</t>
  </si>
  <si>
    <t>Tonny Võ</t>
  </si>
  <si>
    <t>3/8 lh trình độ A1 , giáo viên dạy vật lí , học để phát triển bản thân , định đi định cư bên Mỹ cả gia đình , năm tới muốn lên B1 , 1 năm nữa , có ảnh hưởng , hiện tại có đi học n mình thấy ko có thời gian nhiều cho việc luyện nói , học 1:1 , 2mấy triệu , 60 buổi người Việt 180 buổi người nước ngoài</t>
  </si>
  <si>
    <t>1/8 lh trình độ A1 , dạy võ trình độ A1, dạy võ , có học viên người nước ngoài , dạy môn học trong teuườn quốc tế , giao tiếp cơ bản 1 tháng tới , ko ảnh hưởng gì , ko đi học ở đâu , trc có đi học ở trung tâm , học gần hết khóa , 6 triệu 2 tháng</t>
  </si>
  <si>
    <t>Hải Vân</t>
  </si>
  <si>
    <t>5/8 con lớp 6 hc</t>
  </si>
  <si>
    <t>Ny</t>
  </si>
  <si>
    <t>4/8 trình độ A1 đg làm marketing, muốn học để đổi việc, tầm 5 tháng nữa đtạ đc linh hoạt ,a nhr hưởng tới dự định, chưa đi học ở đâu 27 tuổi Quê Đà nẵng</t>
  </si>
  <si>
    <t>3/8 lh trình độ A1, đg làm chính trị viên trong quân đội, ở Nha Trang, thích học thôi , chưa đi học bao h , 6 tháng nữa giao tiếp với người nước ngoài , mất đi cơ hội n ko ảnh hưởng gì</t>
  </si>
  <si>
    <t>Lĩnh</t>
  </si>
  <si>
    <t>1/8 knm1
 28/7 lh</t>
  </si>
  <si>
    <t>3/8 lh 2k , đg sống ở Bình Dương , muốn học để gặp khách nước ngaoì tiện giao tiếp lâu lâu mới có khách Đài Loan Hàn Quốc , 6 tháng lên B2 , ko có nhiều thời gian học</t>
  </si>
  <si>
    <t>canh</t>
  </si>
  <si>
    <t>12/8 39 tuổi , kĩ sư viễn thông , staff, trình độ A1 , cv có hệ thống mạng lưới nước ngoài , trao đổi n ko thường xuyên , ngoại ngữ tốt nói đc thì mình có thể trao đổi trực tiếp với hãng , bây giờ là côgn dân toàn cầu, hiện tại mình anh chỉ muốn giao tiếp cơ bản tầm 1 năm đạt đc , ko ảnh hưởng gì 
 4/8 knm1</t>
  </si>
  <si>
    <t>Sue</t>
  </si>
  <si>
    <t>15/8 mua cho cháu , 12 tuổi , ko đi học ở đâu , điểm tiêng anh 8,5, phát âm con thấy khó
 9/8 knm1</t>
  </si>
  <si>
    <t>4/8 lớp 5 con học 10 tuổi , quê Sóc Sơn</t>
  </si>
  <si>
    <t>4/8 cuối A1, 70 tuổi học vì thích , từng đi Châu Âu, China , Asia, trình độ cuối A1</t>
  </si>
  <si>
    <t>14/8 lh HCM, làm kế toán , quản lí , thường làm việc quá giờ 8pm tan làm , trình độ A2 , muốn học phát triển bản thân , cũng khóa học 1:1 trc đó , cv viết email với sếp , khách , đồng nghiệp , ko kì vọng lên mục tiêu , n quan trọng phải phát âm đúng, tạo câu đúng , nghỉ 3 tháng nay ko do bị ốm, học với bạn chị , 1 tuần 1 buổi , tuần nào rảnh thì học</t>
  </si>
  <si>
    <t>Lệ</t>
  </si>
  <si>
    <t>14/8 lh T8Nguyen Thi Thu Le0911898988, làm kế toán , quản lí , retail company , muốn chueyenr việc liên kết đào tạo nước ngoài , 1 vài năm nữa , học ko áp lực cv chị hiện tại vẫn ổn n mình cũng muốn cố gắng , cty chị phân phối hàng nước ngoài , trc đây chị chưa đi học ở đâu , hiện tại ko đi học ở đâu, cuối A1, chị muốn lên mức linh hoạt , 1 năm nữa</t>
  </si>
  <si>
    <t>10/8 lh 43 tuổi , làm kxi sư điện đg sống ở Hai Dương , làm nhân viên , trình độ cuối A1, tan làm lúc 5h, thỉnh thoảng giao tiếp với người nước ngoài chuyên gia điện, muốn học để cải thiện trình độ thôi để xem phim , dạy con , ko đặt mục tiêu, cải thiện càng nhiều càng tốt , tự học</t>
  </si>
  <si>
    <t>Dieu</t>
  </si>
  <si>
    <t>17/8 lh đg là nhân viên hành chính nhân sự , tan làm lúc 5h, công việc lâu lâu mới giao tiếp bằng tiếng anh , muốn học gặp người nước ngoai ko ngại , biết nhiều từ ko nói đc , muốn lên B1 , ko có giới hạn thời gian càng nhanh càng tốt . ko ảnh hưởng</t>
  </si>
  <si>
    <t>12/8 lh</t>
  </si>
  <si>
    <t>Tomy</t>
  </si>
  <si>
    <t>14/8 lh trình độ A1 , đg nghri hưu 63 tuổi , trc đây làm tổng cty giấy , quê ở Kon Tum, quê gốc Ninh Bình , ko đặt mục tiêu</t>
  </si>
  <si>
    <t>14/8 chị nghri sinh e bé trình độ A1, chị đg làm đào tạo về linh vuecj cskh , cần report với đối tác bằng tiếng anh chủ yếu email, muốn ôn lại trong lúc nghri sinh, giúp deal lương lên mức linh hoạt B1 , 3 tháng nữa đạt đc , ko ảnh hưởng gì , học online n rời rạc</t>
  </si>
  <si>
    <t>30/8 hẹn test lúc 17h chị dự định sang canada, sang năm muốn lên linh hoạt n mà cứ học cơ bản trước , dgd tự học ở nhà, đg học online với giáo viên trung tâm chỗ mình đi tùy , dạy theo lộ trình thi chứng chỉ ielts, họ đổi cách dạy mới đc 2 buổi cvốn từ vựng phát âm chị , 3 buổi trên tuần 
 30/8 đã test trình độ đầu A1</t>
  </si>
  <si>
    <t>23/8 lh
 17/8 knm1</t>
  </si>
  <si>
    <t>12/8 lh trình độ A1 42 tuổi , đg sống ở hcm làm cty tài chính , làm quản lí , 1 năm tới muosn chuyển việc , muốn 6 tháng tới giao tiếp linh hoạt , ko ảnh hưởng gì , ko đi học ở đâu , học youtube mở tùm lum</t>
  </si>
  <si>
    <t>June</t>
  </si>
  <si>
    <t>7/9 lh đg làm tester , HCM , leader, 6PM , trình độ A2 , thường xuyên giao tiếp khách hàng nước ngoài hằng ngày , muốn học để lên quản lí , trc tham gia khóa học ielts 3 năm trước , 20 năm , giao tiếp linh hoạt B2 khoảng 3 tháng nữa đạt , ko ảnh hưởng gì , thấy yếu về phần phát âm , phản xạ chưa nhanh , trc thi 5.5, đg học giáo viên philipine , 25 phút 2 tháng thôi , mỗi tuần 3 buổi , 1 buổi mấy chục ngàn</t>
  </si>
  <si>
    <t>12/8 lh trình độ cuối A1, làm ở phòng thì nghiệm bệnh viện, chị chuyển sang luật 1 năm gần đây , chị muốn giao tiếp linh hoạt B1 trở lên , 1 năm tới đạt đc , sẽ ảnh hưởng chút , khách hàng của chị với người nước ngoài , chị sợ nhất từ vựng biết nhiều n ko phản ứng đc , hiện tại chị ko đi học ở đâu</t>
  </si>
  <si>
    <t>Ninh</t>
  </si>
  <si>
    <t>16/8 lh , đg làm kế toán , trinh độ A1 , 5pm tan làm , muốn học để phát triển bản thân , làm cả sale bên mảng xuất khẩu lao động nên thỉnh thoảng đi cùng sếp tiếp khách với đối tác châu Âu, muốn lên B1 , trc cũng đi học giao tiếp, đi trung tâm , cũng theo hết khóa n chị bị ngại ko tự tin bị sợ sai , trong 3 tháng , ko ảnh hưởng gì , mình cảm thấy buồn</t>
  </si>
  <si>
    <t>matthew</t>
  </si>
  <si>
    <t>12/8 lh đg làm commerce, trình độ giữa A2 , muốn học nâng lên 7.0 ielts, 1 năm trc thi ielts 6,5 , muốn học thi lại đâu fnăm sau , ko đi học ở đâu tự ôn , ko ảnh hưởng gì , muốn đtạ đi du học , chắc đi Úc , e có hoc 1 lớp ielts ở nhà</t>
  </si>
  <si>
    <t>15/8 giám đốc vận hành, làm việc tiếng anh hằng ngày , trình độ đầu A2, học master bằng tiếng việt n trường bắt phải có B2 châu Âu, chị có nền rồi n chị muốn tự học , đi học 2345 về nhà làm bài tập các kiểu , chị rất bận , 1 năm nữa , 
 14/8 đg bận</t>
  </si>
  <si>
    <t>12/8 lh trình độ A1 , học lớp 9 , 6,7 điểm trên lớp , sua này đi du học</t>
  </si>
  <si>
    <t>14/8 lh dgd là giáo viên cấp 1 , giáo viên dạy Toán bán hàng thêm , trình độ đầu A2, đi Úc năm tới , hiện tại ko đi học ở đâu , trc có đi hc cũng 5 chấm đi thi cũng 5 chấm đi học ielts frighter n ko hiệu quả , rất bận , càng nhanh càng tốt giao tiếp linh hoạt , 9,9 thì 1 lần</t>
  </si>
  <si>
    <t>14/8 lh 43 tuổi , cty điện , làm quản lí ở bộ phận IT , trình độ cuối A1 , thỉnh thoảng đào tạo chuyên môn với người nước ngoài , triển khai đề án người Mỹ , nghe đào tạo là nhiều , mục tiêu ngeh đc nói đc , muốn học tới B1, 1 năm đạt đc , ko ảnh hưởng gì, có đi học 1 lần từ thời học đh , hiện tại cũng ko đi học ở đâu</t>
  </si>
  <si>
    <t>Thanh Loan_ Chị Linh</t>
  </si>
  <si>
    <t>12/8 lh 32 tuổi trình độ A1 , sale manager về cơ khí , trao đổi khách hàng qua email, với khách Nhật , khách Hàn, có khách hàng thỉnh thoảng qua cty thăm, lên mức B1, chưa đặt thơi gian , bây h đg đi học trung tâm vì ko có thời gian học ngữ pháp , ko có thời gian luyện tập , 1 lớp 3 người 5 triệu / 1 tháng , 7r tới 9h</t>
  </si>
  <si>
    <t>Jenice</t>
  </si>
  <si>
    <t>18/8 cho số kết nối zalo T8Quynh Le0943995110, 33 tuổi , trc ở Thanh Hóa đg ở Phú Quốc , làm vườn , trình độ cuối A1 , đi du lịch nước ngoài, chị có 1 số người bạn nước ngoài thình thoảng họ về đây , chị chủ yếu tự học, khó khăn nhất lười , muốn từ h tới cuối năm B1
 14/8 knm1</t>
  </si>
  <si>
    <t>14/8 cho số kết nối zalo, T8Jeny0902028708, đg làm nhập liệu , trình độ A0, sếp người hàn , muốn giáo tiếp linh hoạt, 3 tháng đật đc, ko ảnh hưởng gì</t>
  </si>
  <si>
    <t>21/8 lh trình độ A2, trình độ đầu A2, sinh viên năm 3, mục tiêu lấy băng toeic, hoặc ielts, chưa có dự định thi, e đg tìm muốn học thêm 4 kĩ năng, đg làm gia sư dạy toán , chưa đi học bao giờ , muốn đạt B2 chưa đặt mục tiêu</t>
  </si>
  <si>
    <t>Lâm Minh Tao</t>
  </si>
  <si>
    <t>14/8 lh dgd làm lead designer, trình độ cuối A1 , cty thỉnh thoảng mới có khách nước ngoài thui , anh muốn học để dạy con , ko có mục tiêu , trong năm nay ko ảnh hưởng gì, muốn giao tiếp linh hoạt</t>
  </si>
  <si>
    <t>15/8 lh đg làm QC, trình độ cuối A1, mục tiêu học giao tiếp vơi con 9 tuổi , cv ko dùng gì tiếng anh, 3 tháng muốn gioa tiếp cơ bản , bé đi học trung tâm gv người nước ngoài , ko đi học ở đâu</t>
  </si>
  <si>
    <t>Nhan Nguyen</t>
  </si>
  <si>
    <t>24/8 đg sống ở Thủ Đức , làm kiến trúc sư , đg làm freelan tại nhà , trình độ cuối A1, muốn học để hướng tới làm việc khách hàng nước ngoài, với học chương trình ngoại khóa nước ngoài , B1 , hiện tại ko đặt mụct iêu thời gian , trc đây chưa đi học tiếng annh giao tiếp 
 23/8 tắt máy ngang
 14/8 đg bận gọi lại sau</t>
  </si>
  <si>
    <t>30/8 lh trình độ 26 tuổi , đg làm nhân sự , trình độ A1 , muốn học đi du lịch , muốn làm việc cho công ty ngoài , khi nào thành thạo tiếng anh , muốn học lên B1 , hết năm sau , ảnh hưởng đôi chút , chủ yếu học thi toeic hồi đại học , tự học , khó khăn ko sửa đc lỗi sai cho mình kod dịnh hướng đc đường đi cho mình</t>
  </si>
  <si>
    <t>11/9 lh trình độ đầu 23 tuổi, làm quán cà phê 3 năm, đg đi thực tập cuối. năm tốt nghiệp, chuyên ngành khách sạn,A1 đg làm housekeeping, 5pm , thi thoảng mới có khách nước ngoài , mục tiêu giao tiếp cơ bản phục vụ cho cv, 1 2 tháng, ko ảnh hưởng gì , lúc trước e ko thích tiếng anh , đg học toeic ở trung tâm tiếng anh 3 tháng rồi khóa 7 tháng, hơn 6 triệu
 30/8 knm1</t>
  </si>
  <si>
    <t>8/9 lh 0388747888, 25 tuổi , HR ở FPT , 5:30 tan làm , trình độ cuối A1 , mình học để phát triển bản thân , cơ hội tương lai , đg học với 1 chị ở cty mỗi tuần 3 buổi, mục tiêu B2 , 6 tháng nữa , ko ảnh hưởng gì</t>
  </si>
  <si>
    <t>Đàn</t>
  </si>
  <si>
    <t>15/8 lh 29 tuổi , làm sale kĩ thuật , trình độ A1, học để thăng chức, có giao tiếp với 1 số hãng n ko thường xuyên , muốn lên B1, 6 tháng , ko ảnh hưởng gì , muốn thay đổi công việc , hiện tại ko đi học ở đâu,</t>
  </si>
  <si>
    <t>15/8 chưa confirm lịch, 44 tuổi , HCM city, đg làm kiểm toán Auditor, trình độ cuối A1 đầu A2 , thi thoảng gặp , 3 tháng nữa giao tiếp trôi chảy , ko ảnh hưởng ,kod di học ở đâu</t>
  </si>
  <si>
    <t>15/8 cho số kết nối zalo, Thu Hương</t>
  </si>
  <si>
    <t>21/8 đg là giáo viên cho viet jet dạy võ thuật , trình độ A1 , 5 giờ tan ca , cv hay giao tiếp với người nước ngoài , học viên có cả nước ngoài , 1 số từ cơ bản , anh đg trợ giảng , phải có tiếng anh mới lên chính thưc, hiện tại ko đi học ở đâu , khó khi nói ko có từ vựng để nói ra , từ B1 trở lên, 1 tháng 1,5 tháng nữa đtạ, ko ảnh hưởng lăm n anh muộn đạt đc</t>
  </si>
  <si>
    <t>Lê Đức Đạt</t>
  </si>
  <si>
    <t>16/8 lh đg bận chưa hẹn đc lịch, e chuẩn bị trc, ngành của e ít trường đào tạo chủ yếu là nguồn tiếp cận nước ngoài, học để qua tiếng anh đầu vào , muốn lên B1 càng sớm càng tốt, trình độ A1</t>
  </si>
  <si>
    <t>Loe</t>
  </si>
  <si>
    <t>15/8 lh 33 , đg ở Phú Quốc , thợ sửa máy bay , trình độ A1, muốn học để giao tiếp trong công việc với tiếp viên, cơ trưởng , 1 năm nữa giao tiếp linh hoạt , ko ảnh hưởng gì , có mua bên cambly 3 tháng n ko thấy tiến bộ , 3 triệu , trc đo ko đi học ở đâu</t>
  </si>
  <si>
    <t>16/8 đg làm dev 22 tuổi làm kĩ sư , cuối A1, chưa đi học tiếng anh bao giờ , công việc hiện tại có traning bằng tiếng anh , khoảng B1 trở lên , 6 tháng đtạ đc</t>
  </si>
  <si>
    <t>Nghị</t>
  </si>
  <si>
    <t>17/8 lh 26 tuổi , đg làm quân nhân, làm trong quân đội , thi thoảng có nói chuyện với người nước ngoài , đào tạo máy móc thường có người phiên dịch , 1 ngày e ko nói gì , thi thoảng mới nói n e vẫn muốn học, e muốn trình độ cơ bản 4 tới 6 tháng , ko ảnh hưởng gì , chưa đi học bao h</t>
  </si>
  <si>
    <t>18/8 lh 50 tuổi, đg sống ở HCM , đg lí tá , trình độ cuối A1, thường tan làm lúc 8pm đó là làm thêm phòng khám ngoài nữa , có bênh nhân người nước ngoài đến khám muốn học , thực ra chị ít thời gian học , ko có đặt mục tiêu, ko đi học ở đâu tự học 
 15/8 knm1</t>
  </si>
  <si>
    <t>Hoá Huỳnh</t>
  </si>
  <si>
    <t>15/8 lh 38 tuổi , sale supervisor, trình độ A1 , hãng ô tô subaru, muốn linh hoạt từ B1 trở lên , 3 tháng tới 5 tháng, ko ảnh hưởng gì , từ trc h ko đi học , nghe và phản xạ hơi kém</t>
  </si>
  <si>
    <t>NhaiLTK</t>
  </si>
  <si>
    <t>1/11 trình độ cuối A1, đg làm tester 34 tuổi, manual tester, senior tester, team có 11 người , 5h30 tan làm, muốn học để phát triển bản thân, 15 phút mỗi ngày , muốn giao tiếp cơ bản , 6 tháng 1 năm , ko ảnh hưởng gì , chưa đi học ở đâu</t>
  </si>
  <si>
    <t>Mimosa</t>
  </si>
  <si>
    <t>15/8 lh T8Mimosa0908701202, chị Mơ , 36 tuổi , trình độ đầu A2 , mannual, tester , 10 năm, muốn học phát triển cái job của chị lên , trc có học elsa, chưa đi học , muốn học lên linh hoạt B1 , phát triển vốn từ vựng , ko đặt thời gian</t>
  </si>
  <si>
    <t>8/9 lh trình độ đầu A1 , đg làm kiến trúc sư , làm nhân viên, hiện tại ko cần dùng tiếng anh giao tiếp , anh muốn học để phát triển , đi nước ngoài , 6 tháng tới 1 năm nữa, đi Úc , muốn học giao tiếp linh hoạt , 6 tháng nữa , ko ảnh hưởng gì , chưa đi học ở đâu bao giờ , khó khăn phần nghe , từ vựng ít</t>
  </si>
  <si>
    <t>15/8 lh cho số kết bạn zalo, Phúc Thiều, làm dev, đg làm backend, đg làm 5 years, 40 tuổi , làm quản lí , trình độ cuối A1, tùy dự án , tương lai có nhiều dự án mở rộng , có đi học xưa có đi học trung tâm ko theo đc hết khóa , muốn lên linh hoạt B1 trở lên , càng nhanh càng tốt , ko ảnh hưởng gì</t>
  </si>
  <si>
    <t>Tran Ho</t>
  </si>
  <si>
    <t>19/8 40 tuổi , quản lí phòng thi nghiệm an toàn thực phẩm , trình độ A1 , làm 12 tiếng 1 ngày , 9h tối tan làm , muốn giao tiếp linh hoạt, 6 tháng đạt đc, ko ảnh hưởng , khách hàng gần như người nước ngoài giao tiếp qua email , ko ảnh hưởng , 1 tiếng the coach , thứ 7 làm ở nhà , ko đi học tiếng anh giao tiếp ở đâu 
 15/8 lh</t>
  </si>
  <si>
    <t>Anh Nghiệp</t>
  </si>
  <si>
    <t>15/8 lh trình độ A1 , cv thỉnh thoảng dùng tiếng anh đọc tài liệu ,, chưa đặt mục tiêu</t>
  </si>
  <si>
    <t>15/8 lh quê Quảng Nam, mục tiêu học tìm cv mới, đg làm back end, muốn giao tiêp cơ bản, 2 tháng, ko ảnh hưởng gì trc đi học lớp đông, trình đọ A1</t>
  </si>
  <si>
    <t>Mai La</t>
  </si>
  <si>
    <t>31/8 hẹn 9h30 4/9 test</t>
  </si>
  <si>
    <t>16/8 lh kĩ sư tự động , 27 tuổi , 6 pm tan làm, mục tiêu , muốn chuyển việc , hiện tại đg tìm luôn , muốn B1 trở lên luôn , trc có đi học ielts bận quá , 3 tới 6 tháng , ko ảnh hưởng nó kéo dài ra quá ko tốt , trình độ cuối A1</t>
  </si>
  <si>
    <t>Ms Phuong</t>
  </si>
  <si>
    <t>25/7 lh Minh Phương, 50 tuổi , đg làm kế toán , bênh viên phụ sản , trình độ cuối A1, đã làm 20 năm , muốn hoc để đi định cư ở Úc , con chị lập gia đình ở bên đó , ko biết nữa , ngày xưa chị hay dạy con chị học , trình độ càng cao càng tốt , thời gian ko bắt buộc</t>
  </si>
  <si>
    <t>Chama</t>
  </si>
  <si>
    <t>7/9 lh trình độ A1, đg làm graphic designer, 26 tuổi , HCM city , staff, 5h30 tan làm , mục tiêu học giao tiếp khách hàng Mỹ , trc ko nhiều n h thì bắt đầu nhiều, chủ yếu làm mail , giao tiếp linh hoạt, 1hay 2 tháng tới , ko ảnh hưởng, khó khăn nghe, hơi ngại nói</t>
  </si>
  <si>
    <t>Battery</t>
  </si>
  <si>
    <t>21/8 đg bận nhắn tin zalo, trình độ cuối A1 , mục tiêu học tiếng anh sau này làm công ty nước ngoài, thi ielts hoặc toeic, chuẩn bị lên năm nhất , e đilàm thêm F &amp;B , muốn giao tiếp cơ bản, ko dùng tiếng anh , 2 tháng tới đạt đc, ảnh hưởng nhiều mục tiêu</t>
  </si>
  <si>
    <t>AiChan</t>
  </si>
  <si>
    <t>25/8 lh , làm giáo viên dạy toán , làm tới 9h tối 3 ngày trong tuân, trình độ cuối A1, muốn học nâng cấp bản thân, có học tiếng anh giao tiếp trng câu lạc bộ này n chị lười đây , 1 năm nữa thi ielts, 5 hay 6 chấm n chị muốn 7 chấm , ko ảnh hưởng gì,</t>
  </si>
  <si>
    <t>24/8 lh 34 tuổi đg sống ở Hải Dương , thích công việc vì lương cao =))), trình độ cuối A1, học phát triển bản thân , trc đây có đi học 1 :1 n bận lại bỏ tại a hay tăng ca , quản lí ca kíp, quản lí kho, xuất khẩu quần áo , anh muốn chuyển việc , bởi vì phải tăng ca nhiều ,. 6 tháng nữa nói cơ bản , ko ảnh hưởng gì , 1 năm trc đi học 1:1 giao tiếp , học hết khóa n ko học tiếp ko hiệu quả 
 23/8 đg đi xe ko nghe thấy gì
 18/8 knm1</t>
  </si>
  <si>
    <t>Leemon</t>
  </si>
  <si>
    <t>8/9 trình độ A1 , 43 tuổi , dgd làm ở lock and lock assitant, 5h30 tan làm , học để giao tiếp với sếp người Hàn thăng chức hoặc đổi công việc , 1 hour/ ngày , trên chị có trưởng nhóm người Hàn , chị muốn giao tiếp linh hoạt , 1 năm đạt đc, ko ảnh hưởng gì , có đi học trung tâm n mà nó xa quá đi làm về mệt , ccáh 1 , 2năm , 2 triệu mấy , hiện tại ko đi học ở đâu chị thấy khó nghe và phản xạ</t>
  </si>
  <si>
    <t>7/9 lh trình độ A1 ,24 tuổi , đg làm chăm sóc khách hàng cho công ty losgictic, 6pm , cv nhận booking , kh nhiều nước chủ yếu qua email , lâu lâu có sự cố mới nói thôi, e muốn học để đảm nhiệm cv mới giao tiếp nhiều hơn , em học cách đây mấy tháng rồi , hiện tại e nghri rồi, khóa giao tiếp , muốn hoc giao tiếp linh hoạt , 1 năm , ảnh hưởng ít thôi</t>
  </si>
  <si>
    <t>Duc nguyen</t>
  </si>
  <si>
    <t>21/8 lh trình độ A1, đg làm quản lí cho cty nước ngoài vêg mấy tính, 1 tháng 2 lần , ngày thường thì viết mail để thảo luận , hiện tại có trợ lí phiên dịch hộ cho , trình độ A2, 6 tháng đtạ đc, ko ảnh hưởng gì , muốn nâng cấp trình độ thôi, trc có đi học toeic, sau đó ko đi học nữa ,</t>
  </si>
  <si>
    <t>Mr Nam</t>
  </si>
  <si>
    <t>30/8 lh đg làm kĩ sư phần cứng , 5h15 tan làm , cv ko dùng thường xuyên thi thoảng , sếp người nước ngoài , sếp người Hàn , mục tiêu học dùng giao tiếp được trong cv , trên B1 , 6 tháng , ko ảnh hưởng nhiều lắm , ko đi học ở đâu , trc đi học 6 tháng 1 nhóm bạn đi học nhà gv nước ngaoì , n nghỉ do bận</t>
  </si>
  <si>
    <t>18/8 lh 33 tuổi , đg làm sale bảo hiểm , trình độ B1, ngày xưa học nhiêu khoa , xưa thi chỉ đc 6,5 ielts, 2019. thi đc 7.5 ielts, muốnlên tối thiểu 7,5 1 năm đạt đ c, chả ảnh hưởng gì</t>
  </si>
  <si>
    <t>30/8 cho số kết bạn zalo, T9Lưu Anh Vương0905395891, muốn học để chuyển việc sang cty nước ngoài , lập trình quy trình máy móc chạy, 1 2 năm traning 1 lần , kod di học ở đâu , thiếu động lực trong đi học , hiện tại dgd làm kĩ thuật , cuối A1 , muốn lên mức B2 , cuối năm nay đạt đc , ko ảnh hưởng gì</t>
  </si>
  <si>
    <t>18/8 cho số kb zalo T8Chí Linh Nguyễn0775869301, 29 tuổi , quê Đồng Nai, đg làm việc HCM city, đg làm dev , trình độ A1 , fullstack, cty làm cho người nước ngoài hoàn toàn , B1 trở lên , 2 3 tháng tới , ko ảnh hưởng gì ,, chưa đi học tiếng anh bao giờ , hiện tại ko đi học ở đâu</t>
  </si>
  <si>
    <t>A Chinh</t>
  </si>
  <si>
    <t>18/8 lh 42 tuổi , đg làm sale manager thực phẩm thịt heo thịt gà , trình độ A1, khách hàng chủ yếu người VN, công ty yêu cầu nâng cấp trình độ tiếng anh lên tới tháng 12 nói đc tiếng anh , A1 muốn lên B1 , 6 tháng nữa đạt , ko ảnh hưởng gì , sếp cấp cao người malay, bây h ko có thời gian nhiều nên chưa đi học ở đâu , trc có đi học trung tâm , 15 20 phút mỗi hôm</t>
  </si>
  <si>
    <t>Dustin</t>
  </si>
  <si>
    <t>3/11 trình độ cuối A1, 7pm tan làm , mục tiêu muốn học thăng chức , công việc hiện tại ko có giao tiếp tiếng anh , đg tìm việc mới , bât động sản , giao tiếp linh hoạt, cv cần pv bằng tiếng anh , 6 tháng , ko ảnh hưởng , có học trung tâm lâu rồi , hiện tại không học ở đâu , ko nghe hiểu đc</t>
  </si>
  <si>
    <t>17/8 lh đg làm Dev , đg làm FE, muốn học đêt thăng chức , muốn lên B1 , càng sớm càng tốt, cũng ko ảnh hưởng lắm ,hiện tại ko đi học ở đâu , khó làm sao lôi đc ý ra để nói, cuối A1</t>
  </si>
  <si>
    <t>18/8 lh đg sống ở Tây Ninh , kĩ sư dịch vụ , cv cũng dùng nhiều tiếng anh, sắp tới đi traning hay dùng tiếng anh, trình độ A1 ,muốn giao tiếp cơ bản , càng sớm càng tốt , chưa đi học ở đâu , kết thúc cv lúc 5h , làm nhân viên , giúp mình thu nhập tốt hơn nếu có tiếng anh, ko phát triển ko ảnh hưởng lắm 
 17/8 knm1, số máy ko đúng</t>
  </si>
  <si>
    <t>28/8 lh, trình độ cuối A1 đg làm kế toán, 39 tuổi , HCM city , 6h30 tan làm , làm hết thứ 6 làm quản lí , sếp người Mỹ , ko traod dổi thường xuyên, ko tự tin bứt phá lên đc , phải thông qua người khác nói , có khóa traning gai tiếp tháng 9 hết 1 buổi / tuần 2 tiếng n bận thi thoảng ko join đc , vôn chị có ít , từ B1 trở lên , cuối năm , ko ảnh hưởng gì , lúc trc có đi học trc dịch 9 tháng , 3 mấy triệu , 1 lớp 15 người, thứ 7 10h sáng , tối thứ 5 sau 9h</t>
  </si>
  <si>
    <t>Tungsten</t>
  </si>
  <si>
    <t>17/8 lh23 tuổi , đg đi nghĩa vụ , sau này xuaát quân e làm It, A1 , e muốn giao tiếp B1 , trong 1 năm nữa đạt đc ,ảnh hưởng khó khăn , e có đi học trung tâm ở Đà Nẵng , khóa toeic, 6 tháng , 2 triệu 3</t>
  </si>
  <si>
    <t>Hà Thúc Lưu</t>
  </si>
  <si>
    <t>5/9 lh trình độ cuối A1, đg làm kĩ sư chemical engineer sản xuất mực in , nhân viên , 4:30 tan làm , mục tiêu học giao tiếp với người nước ngoài nhà cung cấp , bạn bè , muốn học giao tiếp linh hoạt , tự học là chính ko đặt mục tiêu , phát âm khó khăn</t>
  </si>
  <si>
    <t>6/9 thuê bao, đg làm FPT , FE, làm đc 2 năm, 5 PM , đg làm dự án cho cty Nhật Bản ko giao tiếp tiếng anh , muốn học để kiếm cv làm remote, tại nhà, ko biết bao h làm , cuối A1 , B1 trở lên , có ảnh hưởng n ko nhiều , hiện tại có job n ko thích , trong cty băt học giao tiếp n nghri lâu rồi 1 năm rồi, cũng có tiến bộ , học đc 30 phút mỗi ngày, mạnh dạn nói hơn thôic hứ ko tiến bộ nhiêu</t>
  </si>
  <si>
    <t>6/9 con học năm nay lên lớp 6, trình độ A1</t>
  </si>
  <si>
    <t>Khởi</t>
  </si>
  <si>
    <t>6/9 lh trình độ đầu A1 , đg ở Hậu Giang, trc học dược , nhân viên pha chế thuốc cho cty dược , cv ko dùng gì tiếng anh, muốn học biết thêm , muốn học giao tiếp cơ bản, 6 tháng nữa đạt đc, ko ảnh hưởng gì, , chưa đi học ở đâu , 30 phút tới 1 tiếng ngày , có học duolingo, 4h chiều tan làm</t>
  </si>
  <si>
    <t>29/8 knm1, Tuyên Qâung province, làm cơ quan ngoại giao tình, phải tiếp xúc với người nước ngoài , muốn học dùng cho cv, A1, muốn B1 trở lên , ko đặt mục tiêu , 3 tháng , ko ảnh hưởng gì , hiện tại ko đi học ở đâu</t>
  </si>
  <si>
    <t>Tin big arm</t>
  </si>
  <si>
    <t>21/9 lh đg sống ở HN, đg làm freelan, trình độ đâu A2, học vì thích thôi , muốn học lên linh hoạt , 1 2 năm , ko đạt đc ko sao, chưa đi học ở đâu 
 6/9 đg ở trong hầm ko tiện nghe máy</t>
  </si>
  <si>
    <t>29/8 lh 30 tuổi làm may măc ở Bến Tre , trình độ cuối A2 chủ yếu xuất khẩu sang Đức Mỹ, cty chị có văn phòng Sài Gòn , công ty chị đg cho đi học ở trung tâm , chị muốn đi dạy tiếng anh, cty học 1 tuần 2 buổi học giao tiếp 1 buổi 1 tiếng , đg học giáo viên nước ngoài 2 tháng học thấy phản xạ tăng n nghe ko rõ , muốn học giao tiếp cơ bản, 6 tháng, ko ảnh hưởng gì</t>
  </si>
  <si>
    <t>29/8 cho số kết bạn zalo, T9Harry Nguyen0933183639, trình độ đầu A1 , làm hệ thống APP , nhưu zoom , cv họp trao đổi với khách hàng 1 tuần 2 tới 3 lần , nghe thì hiểu n mà mình ko nói đc , đg làm quản lí , trợ lí trao đổi hộ , trc có học n lâu lắm rồi , học giao tiếp ngữ pháp n bỏ chục năm , có những cái bí mật ko có nói đc, mở chung với người canada, 1 tiếng mỗi ngày , giao tiếp linh hoạt , 1 năm đạt đc, có ảnh hưởng , học sinh đg dnfg app này giới thiệu</t>
  </si>
  <si>
    <t>Kavin</t>
  </si>
  <si>
    <t>6/9 lh, trình độ A1, đg là FE, 5h30 tan làm , muốn học giao tiếp để đi du lịch, phát triển công việc là chính , đg làm cty nước ngoài , họp chủ yếu ngồi nghe , 3 6 tháng tới muốn giao tiep linh hoạt , ko ảnh hướng lắm , trc có đi học khóa giao tiếp hơn 1 năm n ko hiệu quả, khóa đó 3 tháng theo hết do học với người nhỏ tuổi , bị dịch từ tiếng việt sang tiếng anh hơi chậm</t>
  </si>
  <si>
    <t>20/9lh trình độ A1, 0985317218, 35 tuổi , nhân viên nhập khẩu 5pm tan làm , đg làm cho cty Nhật Bản ,muốn học để chuyển việc , tháng sau chị chuyểnm muốn linh hoạt , tháng 3 tháng 4 năm sau , ko ảnh hưởng gì , ko đi học ở đâu, trc học phần mềm với người n thôi do phải chơi với con 
 11/9 knm2, 30 phút mỗi ngày học
 9/9 thuê bao</t>
  </si>
  <si>
    <t>Hminh</t>
  </si>
  <si>
    <t>14/9 lh đg ở Huế , đg làm bác sĩ khoa nội , tan làm lúc 5h, trình độ cuối A1 , muốn học tiếng anh để đi hội thảo chyên giao , 5 7 lần , tự nói , thỉnh thoảng có phiên dịch , muốn lên B1 , 3 tháng , sang đầu năm đi lâu 1 chút , từ trc chưa đi học ở đâu , nghe ko đc tốt , 20 phút 30 phút để học</t>
  </si>
  <si>
    <t>7/9 lh trình độ A1, đg bán hàng , chuẩn bị đi nước ngoài đi Đức , muốn giao tiếp cơ bản, 2 tháng nữa, chuẩn bị dần ko ảnh hưởng gì , chưa đi học ở đâu hiểu n ko nói được, 1 ngày dành 5 hay 10 phút, dạo này mình vẫn đg chuẩn bị giấy tờ tháng 10 là mình bay</t>
  </si>
  <si>
    <t>8/9 đg làm marketing 26 tuổi , trình độ cuối A1, đg làm manager, đg làm cho ty game, 5:30 tan làm , thích du lịch nấu ăn, tưng đi Nhật đi singapore, đg làm cho dối tác nước ngoài , ko thường xuyên traod dổi, năm ngoái có đi học online , phản xạ chưa tốt , nói chủ yếu dịch từ tiếng anh , muốn học lên linh hoạt, 6 tháng , ko ảnh hưởng gì , đối tác nước ngoài , trao đổi với nước ngoài , hiện tại mới đi học 1 khóa giao tiếp 30 buổi online , giáo viên nước ngoà UK , 10 triệu , 1 tuần 3 buổi linh hoạt 
 29/8 knm1</t>
  </si>
  <si>
    <t>21/8 lh 28 tuổi , đg sống ở Đà Nẵng , đg tự kinh doanh marketing 4 năm , trình độ , 100 người, tan làm 10h đêm, giữa năm sau đi học bên nước ngoài , tháng 2 thi ielts, học quản trị kinh doanh canada, chưa đi học ở đâu , tự học là chính vì cv bận , trình độ B1</t>
  </si>
  <si>
    <t>Nov</t>
  </si>
  <si>
    <t>9/9 lh kĩ sư hóa chất , là nhân viên , tan làm 9h tối , hay OT, giao tiếp bằng mail trong công việc , đối tác nhiều nước , muốn học để giao tiếp với sếp nưowcs Y , cơ hội nghê nghiệp tốt hơn , học thăng chức trình độ A1 , thứ 7 làm cả ngày luôn , 3 tháng nữa giao tiếp linh hoạt , ko ảnh hưởng gì , chưa đi học bao giờ, 1 ngày dành đc 15 30 phút</t>
  </si>
  <si>
    <t>19/8 đg làm chủ quán cà phê, trình độ cuối A1, muốn học để dạy con gái , lâu mới có khách nước ngoài vào quán, muốn giao tiếp cơ bản càng nhanh càng tốt , 3 tháng , ko ảnh hưởng , trc đi học trung tâm Sài Gòn cách đây 1, 2 năm khoảng hơn 100 triệu</t>
  </si>
  <si>
    <t>9/9 lh đg là kĩ sư xây dựng , senior, tan làm 7pm , 30 phút / ngày. 1 tuần 2 tới 3 buổi họp với người nước ngoài , cuối A1 , cty có test 6 tháng 1 lần muốn lên B1 , tháng 12 đạt đc , có ảnh hưởng chút , trc có đi học ở trung tâm khóa giao tiếp bận quá nên nghỉ , 13 14 triệu ctyc ho đi học</t>
  </si>
  <si>
    <t>16/9 trình độ cuối A1,đg làm kế toán, manager, 6giờ 30 tan làm, muốn học cv có lươn, 15 phút tới 30 phút cách , sếp người Hàn Quốc, thường làm việc qua mail, qua chat, muốn giao tiếp phưc tạp hơn để tự tin hơn , học phát triển bản thân có nhiều cơ hội hơn, 1 năm nữa, ko ảnh hưởng gì , ngày xưa chịd di học trung tâm 4 n5 năm rồi ,ko hiệu quả, đông người về nhà ko có time làm bài tập 
 30/8 hẹn test vào 9/9</t>
  </si>
  <si>
    <t>9/9 cho số kết bạn zalo, T9Sunshine Nguyen0846933188, 30 tuổi , đg làm bánh tại nhà , trình độ A1 , đã đi 5 nước Pháp , ý , Đức, , làm bánh tại nhà do lấy ck sinh con, trc chị học marketing , học tiếng anh làm đúng chuyên ngành này , hết năm nay,muốn học lên hơn cơ bản chút , học tiếng anh lâu rồi , từ h tới cuối năm ,ko ảnh hưởng lắm, n phải cố gắng, nghe phát âm chưa chuẩn, đg thi bằng lái ô tô, ko đi học ở đâu</t>
  </si>
  <si>
    <t>30/8 lh Thúy Hằng 33 tuổi , đg sống ở Bình Dương, QA, QC hệ thống an toàn chất lượng thực phẩm, chủ yếu trao đổi qua email bằng tiếng anh, cty người Việt 3h30 tan làm , 1 tiêng trên ngày học để chuyển việc , khó nghe, năm sau chuyển việc đầu năm sang cty nước ngoài , trình độ A1 , muốn lên B1 trở lên , năm sau đạt đc, chưa đi học ở đâu bao giờ</t>
  </si>
  <si>
    <t>5/9 lh , 30 tuổi , HN, đg làm kế toán tại cty công nghệ , hơn 10 năm , tan làm lúc 5 PM , trình độ cuối A1 , học để phát triển bản thân , 3 6 tháng tới lên mức linh hoạt , ko ảnh hưởng gì, tự học chưa đi học ở đâu bao giờ , chị hiểu n chị ko thể kéo dài câu ra</t>
  </si>
  <si>
    <t>Jiulet</t>
  </si>
  <si>
    <t>16/9 , e đg học dược năm nay năm 4 ,mục tiêu học chứng chỉ Vstep cũng có speaking đi săn tây , phục vụ cho công việc muốn làm cho công việc sau này làm cho đa quốc gia trình độ cuối A1, chưa đi học bao giờ , hiện tại đi làm gia , 3 buổi trên tuần, 2 tiếng , muốn lên B2, 3 4 tháng , ko ảnh hưởng
 7/9 knm1
 29/8 lh hẹn trao đổi lúc 18h ngày 29/8 31/8 đã test</t>
  </si>
  <si>
    <t>29/8 lh trình độ đâu A2 , đg làm điều khiển hệ thống máy móc điện ở cty Thái Bình , staff, muốn học giao tiếp dùng cho công việc hiện tại hay sử dụng traod dổi với sếp ngưuời Mỹ philippine, hà Lan, 6 tháng nữa giao tiếp linh hoạt, ko ảnh hưởng gì , đg học khóa 1:1 , phần mềm cty cho học , học nước ngoài, học từ đầu năm , ko hiệu quá lắm , 1 lớp 2 tới 3 người , 1 tuần 1 buổi</t>
  </si>
  <si>
    <t>Roger</t>
  </si>
  <si>
    <t>6/9 lh 23 tuổi , đg học quản trị kinh doanh bên taiwan, trinh độ đầu A2 , học 2 năm thạc sỹ muốn khởi nghiệp , sang học hoàn toàn bằng tiếng anh nên e muốn học giao tiếp, hiện tại ko học ở đâu , muốn giao tiếp linh hoạt hơn , 6 tháng nữa đạt đc, ko ảnh hưởng , có đi học giao tiếp brishtish 20 triệu , 3 tháng , có tiến bộ lúc đo sau đó quên
 5/9 knm1</t>
  </si>
  <si>
    <t>Yenn</t>
  </si>
  <si>
    <t>15/9 lh trình độ A1, HCM, đg làm marketing tại resort, làm resort ở Phú Quốc , thăng chức hoặc mục tiêu chuyển việc định sang năm, muốn giao tiếp linh hoạt , 6 tháng nữa, ko ảnh hưởng gì , có đi học thời gian ngắnko có time cố định hay bị miss nên bỏ , cách đây 2 tháng , bỏ rồi, học giao tiếp , time cố định cô đi nhanh quá 3 4 triệu,T9BS0933164886</t>
  </si>
  <si>
    <t>Hiểu</t>
  </si>
  <si>
    <t>5/9 lh , đắc Lắc province, làm manager, bảo dưỡng kĩ thuật sản xuất thuốc lá , team có 8 người , đã làm đc 9 năm rồi , tan làm 7 giờ tối , muốn chuyển việc vào cuối năm gần nhà , tự học là chính thôi , cuối A1 , muốn lên linh hoạt , càng sớm càng tốt , có ảnh hưởng nhiều , anh bị miss về ngữ pháp , nhấn nhá , hỏi hiểu trả lời đúng hơi khó, học trc quên sau</t>
  </si>
  <si>
    <t>6/9 lh đg làm giáo viên dạy tiếng anh , kết thúc công việc lúc 5h chiều , trình độ cuối A1, đầu A2 , đg dạy cấp 2 , mục tiêu học để phát triển bản thân , muốn lên B1 , càng nhanh càng tốt , ko ảnh hưởng gì,ko học ở đâu</t>
  </si>
  <si>
    <t>Đi đâu đây!</t>
  </si>
  <si>
    <t>24/8 lh trình độ A1, là nhân viên thí nghiêm sản xuất răng giả , sống ở Đồng Nai, đi làm trên 12 tiếng , học để nâng cấp bản thân có bạn bè đi du lịch , học tiếng anh từ bạn học nửa năm , học kiến thức cơ bạn , A2 1 năm , ko ảnh hưởng</t>
  </si>
  <si>
    <t>11/9 lh trình độ A1 ,28 tuổi , kinh doanh mỹ phẩm , muốn học để phát triển bản thân , bây h chị rất muốn học bây h chi rảnh , muốn lên B1, muốn càng nhanh càng tốt , ko ảnh hưởng gì , do chị thích đi du lịch biết tiếng anh tiện hơn , trc chị làm ngân hàng xong nghỉ, chưa đi học ở đâu , phản xạ chị chưa tốt, từ vựng ngữ pháp ko có, mới đi Trung Quốc</t>
  </si>
  <si>
    <t>9/9 lh trình độ cuối A1 31 tuổi , đg làm sale cty bán lẻ cung cấp tư vấn tuyển dụng việc làm 24h , làm leader, tan làm 5pm , muốn học để giao tiếp với đối tác nước ngoài chủ yếu qua mail, muốn ràn luyện thêm tư vấn cho nước ngoài , muốn giao tiếp linh hoạt , 3 tháng nữa , phải cố gắng , ko ảnh hưởng gì, chưa đi học tiếng anh , duolingo học đc 1,5 năm rồi , khó khăn nhất suy nghĩ tiếng việt sang tiếng anh nên khó</t>
  </si>
  <si>
    <t>Khainv</t>
  </si>
  <si>
    <t>7/9 knm1
 30/8 test và đạt trình độ giữa A1</t>
  </si>
  <si>
    <t>26/9 lh đg ở Lào Cai, đg làm thấy giáo , giáo viên cấp 2, giáo viên dạy tin học tan làm 4:30 tan làm , muốn học tiếng anh , đầu A2 , trc quốc tế Canada tại Lào Cai, muốn giao tiếp cơ bản trở lên , 3 tháng 6 tháng tới , đg nghiên cứu đi học tiếng anh ở trung tâm ở L,ào Cai , online đg học mua khóa học ko có thời gian xem video ko thấy hiệu quả , đg học nhiều khóa , ko có nhiều thời gian ko theo đợt hết</t>
  </si>
  <si>
    <t>11/9 lh, trình độ đầu A2 làm sale manager, mục tiêu chính học phục vụ cv , thỉnh thoảng mới nói chuyện thôi , muốn kiếm kh nước ngoài tương lai phát triển , 10 năm ko đi học ở đâu , muốn linh hoạt , ko có mục tiêu thời gian 1 năm , ko ảnh hưởng gì , ko áp luẹc, T9Khai0583175357</t>
  </si>
  <si>
    <t>Tranglee</t>
  </si>
  <si>
    <t>26/9 knm1, t rình độ A1, 29 tuổi , làm hành nhân sự , trg song ngữ nhiều gv nước ngoài , mục tiêu muosn học băng ielts tăng lương và làm cái khác , chưa học ở đâu bao giờ, cv 5h mới xong , 3 tháng nữa đtạ đc , ko ảnh hưởng gì , nghe kém, trả lời ko đúng trọng tâm</t>
  </si>
  <si>
    <t>14/9 lh 37 trình độ A1,công nghệ ô tô, thỉnh thoảng có cuộc học với bên US, có người suppport hiện , 1 tuần 1 lần 2 lần 1 tuần , muốn linh hoạt , 6 tháng nữa , ko ảnh hưởng gì, hiện tại ko đi học ở đâu , hiện tại thấy nghe ko đc chủ yếu là đoán, từ vựng bị ít ko diễn đạt đc ý</t>
  </si>
  <si>
    <t>11/9 lh làm kĩ sư nuôi trồng thủy sản14 năm , 5 giờ tan , đg làm quản lí 1 nhóm , muốn học giao tiếp cho công việc , 1 tiếng / ngày , muốn chuyển sang làm du lịch , Phú Quốc , 14 năm sống trong này quê Nam Định , sau 3 tháng nữa giao tiếp linh hoạt , có ảnh hưởng chút đg làm bên tour, ko đi học ở đâu, ck biết tiếng anh, chưa đi học ở đâu , nói phát âm ko chuẩn, nghe ko rõ</t>
  </si>
  <si>
    <t>14/9 lh trình độ A1 đg làm IT, backend , đg làm cho piplus, 4 years , manager, thỉnh thoảng làm tới 9 tối , 30 % muốn học để trao đổi với khách hàng nước chủ yếu chat muốn chuyển dịch bán hàng bán giải pháp tháng 9 này bắt đầu tới giưa sang năm , chưa dành nhiều thời gian học đc , 1 giờ 1 ngày , muốn giao tiếp linh hoạt 6 tháng nữa, ko ảnh hưởng gì, chưa đi học bao giờ, khó khăn trong việc nghe</t>
  </si>
  <si>
    <t>7/9 lh đg có cty , kĩ sư điện thông minh chủ yếu nhập từ châu Âu về , kd năm nay giảm nên là cần học tiếng anh, trc mua hack não rồi , trình độ A1 , thích đi shopping , thich đi du lịch, đi sing, thai. 6h tan làm, 1 or 2 tiếng , chủ yếu trao đổi qua mail, thời gian tới có dự án mới muốn bán sp mình làm đc cho châu Âu và Mỹ , muốn học giao tiếp cơ bản trc, 1 năm tới mới bán nc ngoài , ko ảnh hưởng nhiều ko thi đi thuê, trc đây chưa đi học bao h , hiện tại bận chưa đi học ở đâu , khó khăn khả năng nghe kém</t>
  </si>
  <si>
    <t>14/9 lh , trình độ cuối A1 30 tuổi , trc làm kế toán nghỉ sinh con đg kinh doanh online tại nhà, đồ trẻ em , Đắc Lắc , muốn học để nghe nhạc , muốn học để dạy con , 2 tiếng học mỗi sáng , muốn lên B1 , 3 tháng tới , ko ảnh hưởng gì học hành từ từ , phát âm kém, phản xạ chậm</t>
  </si>
  <si>
    <t>I am kathy</t>
  </si>
  <si>
    <t>15/9 lh trình độ A1, đg sống ở Cần Thơ , mục tiêu đi Mỹ có con bên Mỹ, 5 năm nữa mới đi , muốn giao tiếp cơ bản sau phát triển dần, chưa đặt mục tiêu , trc có đi học ở trung tâm cần thơ học vài tháng đi học cũng đều dịch thì nghỉ trung tâm đó đóng cửa luôn, đc khuyến mãi còn 2 triệu mấy , ko ảnh hưởng , 1 ngày dành đc 2 tiếng</t>
  </si>
  <si>
    <t>25/9 lh
 12/9 knm1</t>
  </si>
  <si>
    <t>14/9 trình độ cuối A1 đầu A1 34 tuổi , đg làm xuất nhập khẩu , tan làm 6h thỉnh thoảng 8 tới 9h tối , đg làm tại nhà, đg nghỉ sinh , tháng 12 đi làm lại đg làm quản lí , có nhiều khách nước ngoài , 1 tiếng/ ngày , muốn phục vụ cho công việc , tần suất giao tiếp hằng ngày chủ yếu email, với chat , khách hàng tới thăm nhà máy , muốn lên B1 trở lên, cuối năm đạt đc, ko ảnh hưởng gì , có đi học trc thời sinh viên chả hiệu quả thi toeic</t>
  </si>
  <si>
    <t>7/9 đg bận gọi lại sau, con lớp 5 , trình độ A1</t>
  </si>
  <si>
    <t>Lê Minh</t>
  </si>
  <si>
    <t>14/9 lh 0911999533</t>
  </si>
  <si>
    <t>7/9 lh 28 years old, data analyst, staff, tan làm 5 pm, dgd làm cho logitic company, thích đi du lịch chơi quần vợt ,muôns hc cv lương cao muốn học lên thăng chức vì phải thuyết trình tiếng anh, đg học ielts fighter, học 1 năm 6 châm, 25 triệu 1 năm cam kêt đầu ra, học giao s viên VN, 1 tuần 3 buổi , học 2 tiếng học reading writting , 2 tháng chủ yếu về kĩ năng làm bài chứ giao tiếp chưa nhiều , cv hiện tại chỉ đọc tài liệu bằng tiếng anh , 30 phút trên ngày học tiếng anh, muốn giao tiếp linh hoạt, chưa co estimate thời gian , , trình dộ cuối A1</t>
  </si>
  <si>
    <t>Charl</t>
  </si>
  <si>
    <t>12/9 lh 19 tuổi , đg làm bán thời gian cũng nhà hàng, thỉnh thoảng , em dự định đi sang Anh vừa học vừa làm chỗ người quen, đg ở Nghệ An, làm mảng nhà hàng khách sạn , trình độ A1 , muốn học giao tiếp cơ bản , 6 tháng nữa, ko ảnh hưởng , chưa đi học ở đâu, hiện tại ko học ở đâu, em thấy phản xạ tại câu kém</t>
  </si>
  <si>
    <t>19/8 lh 0988580777, 42 tuổi, merchadise làm ngành may , nhà máy về rau củ , làm đc 10 năm , làm nhân viên, trình độ A1, chị trao đổi hằng ngày chủ yếu người Đài Loan, hay trao đổi qua email, muốn linh hoạt 6 tháng , ko ảnh hưừng gì cv n chị buồn =)), đg học trung tâm toàn người đi làm 1 tuần 2 buổi học trc quên sau , lớp có 6 8 người , 1 buổi dạy ngữ pháp 1 buổi giáo tiếp, đã học 8 buổi , cứ học thôi đóng 1 buổi 100k , cuối tháng thu lần</t>
  </si>
  <si>
    <t>Blackman</t>
  </si>
  <si>
    <t>12/9 lh dgd làm marketing cho công ty Hàn Quốc , Đông Nai province, 5 pm trình độ cuối A1, mục tiêu học trao đổi với sếp Hàn Quốc 1 tháng 1 lần, cũng khó khăn , muốn lên cơ bản , 1 năm nữa , ko ảnh hưởng gì , lâu rồi ko đi học ở đâu , nghe khó</t>
  </si>
  <si>
    <t>Chinn</t>
  </si>
  <si>
    <t>16/9 cho số kết bạn zalo, T9Thuỳ Chinh0977859060, trình độ A2, đg làm y tá , 4:30 tan làm , có mục tiêu 7.0 ielts cuối năm sau học lên văn bằng master, 1 tiếng/ ngày , hiện tại chưa , mong lên giao tiếp , cuối năm sau , trc đi học lớp toeic lâu rồi, học khóa cơ bản tiếng anh giao tiếp cơ bản 4 5 năm rồi , khó ngữ pháp, từ mới ko có từ phong phú</t>
  </si>
  <si>
    <t>12/9 lh trình độ cuối A1 , đg IT , fullstack , muốn học để phát triển bản thân , 1 tháng lên A2 , ko ảnh hưởng gì , có đi học Miss Hoa n ko hiệu quả , lâu rồi cách đây 1 năm , nghe hiểu khó, ko diễn đạt đc câu mình nói</t>
  </si>
  <si>
    <t>15/9 trình độ A1, mục tiêu học giao tiếp với bệnh nhân nước ngoài n ít , 1 năm 2 3 người , học phát triển bản thân, chưa đi học giao tiếp , có đi học trung tâm , khoảng 3 năm 1 khóa 2,tr5, ko tiến bộ , muốn học giao tiếp cơ bản , 3 tháng, ko ảnh hưởng gì , cố gắng thôi, 30 phút 
 14/9 knm1</t>
  </si>
  <si>
    <t>Peal</t>
  </si>
  <si>
    <t>15/9 lh đầu A2 đg làm kiến trúc sư , đg là senior, 7 pm tan làm OT 12h đêm, cũng có làm việc khách hàng nước ngoài , viết mail bằng tiếng anh, muốn giao tiêp linh hoạt , tháng 4 năm sau đạt đc, ko ảnh hưởng gì , chị có đi học trung tâm dịch là hủy , sau có đi học lớp 3 người có đc cái nền tảng h chủ yếu tự luyện , sợ phần nghe</t>
  </si>
  <si>
    <t>Richard</t>
  </si>
  <si>
    <t>7/9 lh trình độ cuối A1 đg làm electrical enginner, đg làm quản lí , tan làm lúc 5h, tang ca 3 lần 1 tuần, học để giao tiếp vơi đối tác đối tác nước ngoài ,gần đây mới học mỗi ngày 1 tiếng, ko đặt mục tiêu mình nói luôn bạn tư vấn rồi , ko đi học ở đâu</t>
  </si>
  <si>
    <t>12/9 lh đg làm FE, cv ko dùng, muốn học để di đu lịch, trình độ cuối A1, 1 năm nữa linh hoạt</t>
  </si>
  <si>
    <t>26/9 đg bận gọi lái au, cuối A1, tên Tâm 27 tuổi đg làm cho công ty xây dựng , dự toán số liệu cho công trình cho nước ngoài , trao đổi qua email, sếp bây giờ đang nói tiêng anh n muốn học bản muốn học để thắng tiến cv, nhưu leader muốn lên linh hoạt , 1 năm , ko ảnh gì , có đi học ở trung tâm học lâu rồi hơn triệu 1 tháng , theo hết , hiện tại tự học</t>
  </si>
  <si>
    <t>26/9 đg bận trình độ cuối A1,0903456483, 40 tuổi , muốn học tiếng anh dùng cho công việc , đg làm công ty xuất nhập khẩu , 5pm, đg làm quản lí , 30 phút / ngày , chủ yếu dùng email , mục tiêu dạy con, học ở trung tâm địa phương , cty cho tiền đi học , lâu quá rồi ko đi học , ko đi học ở đâu, gioa tiếp cơ bản, ko đặt mụct iêu thời gian , bây giwof a rất bận ko có nhiều thời gian</t>
  </si>
  <si>
    <t>18/9 lh đg dạy vẽ, có 1 số học viên người nước ngoài hơi bất tiện ko dạy đc , hiện tại chưa đi học bao giờ , chị ko có nhiều từ vựng , chị ko phản xạ được , câu nói dài và nhanh dễ bị níu lưỡi, muốn giao tiếp cơ bản , 1 tháng nữa , ko ảnh hưởng gì</t>
  </si>
  <si>
    <t>Thùy Trang</t>
  </si>
  <si>
    <t>19/8 lh trình độ A1, chuyên ngành marketing , đg hicj tiếng anh thương mại do đổi ngành, học cao đẳng Việt Mỹ, muốn hiểu về tiếng anh, đg là sinh viên năm nhất , 2 năm nữa ra trường, muốn xin vào cty nước ngoài , muốn học giao tiếp cơ bản , 4 tháng , ảnh hưởng tới, chỉ ở nhà , kod di làm thêm , ko đi học ở đâu , chưa đi học ở đâu</t>
  </si>
  <si>
    <t>Elly</t>
  </si>
  <si>
    <t>15/9 lh A1 đg làm kế toán, 5pm tan làm , muốn học để dùng cho công việc , học lên B1 , 1 năm , ko ảnh hưởng gì, chưa đi học ở đâu , hiện tại cũng ko, phản xạ chậm, nói đúng hay sai cũng ko biết</t>
  </si>
  <si>
    <t>28/9 lh trình độ cuối A1,33 tuổi, đg sống ở HCM city, đg làm PNJ , store manager, làm theo ca, 30 phút / ngày , bình thường cũng có khách nước ngoài , tư vấn cho khách, mục tiêu chuẩn bị trc có cơ hội thăng tiến cv ko yêu cầu , từ vựng ít , đi học online nhiều , nó kho khan lắm , học lâu rồi , 2 năm trước, hiện tại ko đi đâu , muốn lên linh hoạt, , 6 tháng 1 năm , ko ảnh hưởng gì, 1 tuần 7 ngày</t>
  </si>
  <si>
    <t>Thiều</t>
  </si>
  <si>
    <t>16/9 lh con lớp 4</t>
  </si>
  <si>
    <t>Danne</t>
  </si>
  <si>
    <t>5/9 lh quê Hội An , sale technical , đg làm việc tại HCM, trình độ A1 , đg làm cho công ty nước ngoài chi nhánh Vn, mục tiêu học để phát triển bản thân kết bạn , muốn học giao tiếp linh hoạt , 6 tháng , chỉ buồn thôi , chưa đi học trung tâm bao giờ , trc có đi học chơi chơi thôi , bây h mới quyết tâm</t>
  </si>
  <si>
    <t>1/11 lh 28 tuổi , Lâm Đông province, đg giáo viên dạy tiếng anh , 6pm , đg dạy giao tiếp cấp 2 đổ xuống , mục tiêu học cải thiện thêm tiếng anh thi ielts, tháng 6 năm sau , mua khóa ielts, trình độ A2</t>
  </si>
  <si>
    <t>7/9 lh tan làm 6pm , support cho stechhoder, trao đổi tiếng anh hằng ngày , muốn học để thăng tiến trong công việc , muốn từ B1 trở lên, 3 tháng 6 tháng nữa, ko bị hanh hưởng . học từ 2021 học toeic, trình độ cuối A1</t>
  </si>
  <si>
    <t>19/8 lh trình độ cuối A1 dgd sống ở Hà Nội , đg làm kĩ sư thực phẩm, đg làm leader 25 người 5pm , mục tiêu phát triển bản thân , sau này có cơ hội gì thì có sẵn , lên cơ bản , 1 năm , ko ảnh hưởng gì ( cũng hơi ảnh hưởng đính ang cty có người nước ngoài ), đã học trung tâm học tại nhà n rời rạc hứng lên học ) hiện tại đg đi học khóa online bên Kyna, mới học 1-1, khóa 3triệu 7 , 2mấy buổi gần 30 buổi, học đc 10 buổi , vỡ đc 1 tí</t>
  </si>
  <si>
    <t>18/9 lh 39 tuổi cuối A1, HCM city , đg sống ở Vũng Tàu, quan rlí hệ thống , nhân viên quản lí hệ thống, 6pm tan làm, trao đổi với đồng nghiệp nước ngoài philipine, malaysia,trao đổi qua mail ,massage , có trao đổi trực tiếp mình ko tốt nên mình hơi bất tiệnm, đi học lâu rồi , sáng 5h sáng đã làm rồi 7 h tối tan làm, muốn học giao tiếp linh hoạt , 6 tháng , ko ảnh hưởng gì, ko đi học ở đâu</t>
  </si>
  <si>
    <t>Tat Duy Phan</t>
  </si>
  <si>
    <t>4/10 lh trình độ A1,đg bận học , 20 tuổi, sn năm 3 , đg học đạo diễn, mục tiêu muốn học giao tiếp cho công việc với khách hàng sau này giao tiếp thường ngày, giao tiếp với người nước ngoài, muốn giao tiếp cơ bản , hiện tại có bán đồ tại nhà quán trà sữa với bạn e, chạy xe máy , năm sau , ko ảnh hưởng gì, chưa đi học ở đâu bao giờ, hiện tại ko đi học ở đâu</t>
  </si>
  <si>
    <t>29/8 lh đg làm giảng viên thỉnh thoảng cos hội thảo nước ngoài , có con lấy ck bên thụy sĩ hay du lịch , đg ở Sài Gòn , thích thì học thôi , 75 tuổi , cuối A1 , ko đăt mục tiêu , tự học là chính</t>
  </si>
  <si>
    <t>16/9 trình độ cuối A1, đg học chuyên ngành kế toan khóa quốc tế , sinh viên năm 2 , năm nay phai rhọc toàn bộ bằng tiếng anh , muốn học lên B1 , càng nhanh càng tốt , mai sau vào chuyên ngành sợ khó, thi ielts , bây giờ thì hết thôi , chưa đi học học trung tâm gia sư bao giờ, em ở Thương Tín Hà Nội , ko đi làm thêm</t>
  </si>
  <si>
    <t>Lilyh</t>
  </si>
  <si>
    <t>18/8 lh trình độ cuối A1 đg làm cty xây dựng, đg làm quan lí dự án, muốn chuyển việc năm nay , hiện tại đã xin nghỉ việc rồi , muốn lên linh hoạt , chị đã học 1 năm trước rồi cũng lên tới B1 n vốn từ của chị đg kém , 6 tháng , ko ảnh hưởng gì , khóa học giao tiếp cho người đi làm học 1 năm chi phí 26 triệu cả 1 năm , có thay đổi , phát âm chị kém</t>
  </si>
  <si>
    <t>Phan Văn Hưng</t>
  </si>
  <si>
    <t>18/9 lh làm nhân viên trong trung tâm tiếng anh, qua Úc năm sau tháng 9 trình độ A1, đg học lớp nền, học từ vựng ngữ pháp , giao tiếp, học gần 1 năm, học cũng ko thấy tiến bộ lắm, tại vì nó free, chưa đi học lớp mất phí, muốn lên trình độ linh hoạt, 3 tháng 6 tới đat đc, ko ảnh hưởng</t>
  </si>
  <si>
    <t>18/9 trình độ cuối A1 ,33 tuổi , Đồng Nai , đg làm ở bến tàu trong Vũng Tàu , 7 pm. muốn học tiếng anh sử dụng cho cv, hay sử dụng mail , muốn học phát triển bản thân thôi , có đi học ở trung tâm lâu lắm rồi 10 năm rồi, hiện tại ko đi học ở đâu , muốn học giao tiếp linh hoạt , càng nhanh càng tốt, ko ảnh hưởng gì 
 14/9 knm1</t>
  </si>
  <si>
    <t>28/9 Trâm, đg làm tiếp viên hàng không , trình độ cuối A1, đg làm cho Bambo ở Tân Sơn Nhất , mục tiêu muốn học để thi hãng nước ngoài, mới làm vài tháng , muốn linh hoạt từ B1 trở lên, 2 tháng nữa có cuộc phỏng vấn , ko ảnh hưởng gì , dự định sang nước ngoài , công ty bên đó, hiện tại đg học 3 buổi / tuần/ 1 tiếng/ lên nói chuyện với moin người, mới học được 2 tuần, 23 triệu 3 tháng , bạn giới thiệu , bạn đi nước ngoài rồi</t>
  </si>
  <si>
    <t>28/9 trình độ A2 đang định cư bên Mỹ khoảng 3 tuần, sang 3 tuần, 40 tuổi , bên VN đã làm sale manager FMCJ, muốn học để tìm cv tốt hơn , giao tiếp với đồng ngfhiệp và cuộc sống , giao tiếp với người châu Á có thể hiểu , nói với người bản xứ ko nghe đc, nói lại với họ ko hiểu , ko đi học ở đâu , linh hoạt , 3 6 tháng nữa , ko ảnh hưởng gì</t>
  </si>
  <si>
    <t>Ubin</t>
  </si>
  <si>
    <t>28/9 lh đầu A1, đg là sinh viên năm 2 học Thủ Dầu 1, thiết kế đồ họa, mục tiêu học để đi làm , muốn học trên cơ bản, muốn 2 tới 3 tháng nữa đạt mức cơ bản, ko ảnh hưởng gì, ko đi học ở đâu, học trên trường tự học, 30 40 phút/ ngày, chưa đi học bao giờ, vẫn đg đi làm aeon</t>
  </si>
  <si>
    <t>20/9 lh trình độ đầu A1, 50 tuổi , chủ tịch ủy ban xã huyện Quốc Oai , cv ko sử dụng nhiều, học để phát triển bản thân, thi thoảng mới dùng trong tiếng anh công việc, chưa đi học , muốn học lên giao tiếp linh hoạt , 6 tháng tới đạt đc, ko ảnh hưởng gì, phát âm chưa tốt, vốn từ và khả năng sắp xếp câu</t>
  </si>
  <si>
    <t>Namps</t>
  </si>
  <si>
    <t>28/9 đg bận đg làm FE, trình độ A1, 25 tuổi , 7pm , quê Hòa Bình e đg làm trên Trần Hưng , hay làm dự án nhà nước, học giao tiếp để phát triển bản thân, chưa có mục tiêu</t>
  </si>
  <si>
    <t>Sensy</t>
  </si>
  <si>
    <t>5/10 trình độ đầu A2 chị Nga , đg sống ở quận Thanh Trì, đg làm quan rlí HR ở cty công nghệ, hiện tại ko dùng trong công việc , chị muốn có ngoại thứ 2 , cty Thái offer n bị fail n muốn phục thù , muốn linh hoạt xem bino, sợ lười , mới chuyển sang cty mới chịd di suốt ngày , 3 tháng tới đạt đc , ảnh hưởng mất tienf APP, koa nhr hưởng gì
 28/9 chưa hẹnd d clịch gọi lại sau</t>
  </si>
  <si>
    <t>NamDenn</t>
  </si>
  <si>
    <t>3/10 lh đg sống ở Phú Thọ , đg làm sale tôn thép , 25 tuổi , manager, trình độ A1, bây giờ chưa n sau này e đg làm cho cty nhà e, trình độ A1, muốn linh hoạt, 1 năm tới đạt đc, ko ảnh hưởng gì, chưa đi học ở đâu, , từ vựng khó nhớ, ko nghe hiểu đc, ko nói đc, ko biết sắp giờ 1 ngày 30 phút 
 28/9 knm1</t>
  </si>
  <si>
    <t>We are</t>
  </si>
  <si>
    <t>19/8 lh trình độ A1,muốn học để giao tiếp với khách , ko có mục tiêu, nửa năm nữa giao tiếp cơ bản ko đạt đc ko sao. 9 giờ mới tan làm , tự học là chính ko đạt ko ảnh hưởng gì, ko nghe đc, 5 6 ngày 3 chiều tới 11 h đêm</t>
  </si>
  <si>
    <t>19/9 lh trình độ A1 kinh doanh đa dạng, đg ở HCM city , mục tiêu giao tiếp với khách hàng, trc kia thì có bây giờ ko đi học ở đâu , ko nghe hiểu được , muốn giao tiếp cơ bản , khoảng 20 phút/ ngày , 6 tháng , ko ảnh hưởng</t>
  </si>
  <si>
    <t>19/8 lh trình độ cuối A1 37 tuổi , quê ở Thái Bình, đg sống ở Bắc Ninh, QA manager, 1 year, 5pm tan làm , cv yêu cầu 4 kĩ năng sếp là người Hàn thưởng xuyên , nghe kém nhất , muốn lên cơ bản , 2 tháng , ko ảnh hưởng gì , ko đi học ở đâu</t>
  </si>
  <si>
    <t>21/9 lh 29 trình độ đầu A1 tuổi đg sống ở Kon Tum , đg làm phòng cháy chữa cháy, ko dùng tới tiếng anh, mục tiêu học phát triển bản thân , xem video , chưa đi học ở đâu , giao tiếp cơ bản , 3 tháng, ko ảnh hưởng gì , ko đi học tự học
 19/8 knm1</t>
  </si>
  <si>
    <t>3/10 lh trình độ A1,đg làm lễ tân 23 tuổi , Bình Đinh province, mới ra trường học theo khách sạn, khách san, muốn B1 trở lên, 6 tháng tới , koa anhr hưởng gì , e mới đi học giao tiếp Mai Lâm mới bỏ ngang rồi do học ko hiệu quả, khóa đó 3 triệu mấy , khả năng nghe , phản xạ của e , lương hiện tại 5 tr rưỡi 6 triệu</t>
  </si>
  <si>
    <t>13/9 muốn học thăng chức vị trí này sd nhiều tiếng anh hơn nữa , đg công ty nước ngoài, đg làm senior , trình độ cuối A1, 5 pm , muốn giao tiếp 3 tháng nữa nói cơ bản , ko ảnh hưởng n muốn đẩy nhanh tiến độ , có đi học trung tâm n nó ko bài bản n lười vì ko thấy hiệu quả , lâu lắm 1 năm rồi , hiện tại thấy phát âm của mình chưa tốt, theo bản năng</t>
  </si>
  <si>
    <t>Terry</t>
  </si>
  <si>
    <t>2/10 lh trình độ A1 đg làm quản lí vũ trường quán ba, chị làm h hành chính, thi thoảng training , mục tiêu sẽ đổi patner nhiều người nước ngoài , sỏ có meeting trực tieép từ h tới giao tiếp , học cách 1 năm , chị theo hết khóa, 3tháng rưỡi 78 triệu , có cải thiện lên rất nhiều , muốn linh hoạt , 6 tháng nữa, ko ảnh hưởng gì, 1 tiếng mỗi ngày , tự học hiện tại , nói nhanh ko bắt kịp</t>
  </si>
  <si>
    <t>7/10 knm1 Tên là Khương , 35 tuổi , trình độ đầu A1. làm hành chính nhân sự ở cty công nghệ , cv hiện tại ko dùng tiếng anh, mục tiêu học dạy con phát triển ban thân, muốn học linh hoạt trở lên, càng nhanh càng tốt, ko ảnh hưởng gì, chưa đi học ở đâu , ko đi học ở đâu , vốn từ kém, nghe kém, 1 dến 2 tiếng ngày</t>
  </si>
  <si>
    <t>11/9 trình độ cuối A1 lh đg làm banker , 6h tan làm , muốn học đổi sang công ty nước ngoài , lên B2 , 6 tháng , ko ảnh hưởng gì , ngày trc có học 1 khóa giao tiếp cơ bản hồi năm nhất đại học ,</t>
  </si>
  <si>
    <t>3/10 lh trình độ A1 , 28 tuổi, đg ở Vĩnh Tàu , technician, làm việc theo ca, đg làm cho công ty nước ngoài , mục tiêu thăng tiến cho công việc hiện tại , cv 1 nửa tiếng anh , sếp người VN n báo cáo bằng tiếng anh , cv hiện tại chưa cần nói bằng tiếng anh nếu muốn báo cáo thì bằng tiếng anh , muốn lên mức linh hoạt , muốn càng nhanh càng tốt 3 tháng , có ảnh hưởng chút, học tiếng anh youtube tự học , hiện tại tự học the coach, 30 phút tới 1 tiếng hằng ngày, có nhiều cụm từ mở rộng chưa hiểu đc , app bị lỗi</t>
  </si>
  <si>
    <t>2/10 lh làm nội chợ đg sống ở Nam Định, quê ở Hải Phòng, trình độ đầu A2 , muốn hoc để cv lương cao, mục tiêu học để phát triển bản thân chỉ ở nhà , giao tiếp linh hoạt, 6 tháng 1 nam, ko ảnh hưởng gì , tự học ko đi học ở đâu, phản xạ , vốn từ ko có diễn đạt</t>
  </si>
  <si>
    <t>Alexis</t>
  </si>
  <si>
    <t>28/9 lh trình độ B1,bussiness anaylist, đg làm manager , đg làm dự án nước ngoài,</t>
  </si>
  <si>
    <t>2/11 lh Phúc 36 tuổi , làm trongq uân sự automation engineer lm 11 năm , ngọng ln, trình độ A1, 5 pm mục tiêu học để đi hội thảo trình bày quan điểm thuyết trình, trình độ B2 làm luận án tiến sĩ , thiếu tá, giao tiếp lên linh hoạt , 6 tháng 1 năm , ko ảnh hưởng gì, chưa đi học ở đâu, hiện tại có đi học 1 khóa ôn , bên quân đội tổ chức, dạy luyện thi đề</t>
  </si>
  <si>
    <t>9/10 cho số kết nối zalo, T10Nguyen Thi Tuyet Lan0935303460, dgd làm sơ, trình độ cuối A1, đg dạy trẻ khuyết tật, sơ muốn học lên linh hoạt, sơ làm dự án có tháng 123 đoán họ ở lại luôn, sơ có team làm ko biết có người dịch cho, nửa tiếng , phát âm yếu</t>
  </si>
  <si>
    <t>Dương Thị Mỹ Dung</t>
  </si>
  <si>
    <t>21/9 cuối A1 , đã làm đc 10 năm , 7pm , đi khoảng 10 nước , mục tiêu muốn học để mở rộng muốn chuyển việc , chưa có dự định , muon lên linh hoạt , 3 tháng , ko ảnh hưởng , chưa đi học , ko đi học ở đâu , dịch từ việt sang tiếng anh mất time , bán ô tô honda
 20/9 knm1</t>
  </si>
  <si>
    <t>9/10 lh, 32 tuổi , trình độ đầu A2, dgd làm kế toán ở ngân hàng , 8pm , muốn học để chuyển việc , đg làm dự án 1 2 năm nữa mới chuyện, muốn học phục vụ , đoi khi ko hiểu có người hỗ trợ,cv hiện tại khi nào họp cần trao đổi bằng tiếng anh 1 tuần 1 lần 1 tháng 1 lần , muốn giao liên tiếp linh hoạt , 6 tháng tới , ko ảnh hưởng gì , phát triển ý hay phát âm kém, nghe hiểu ko nghe rõ, 30 phút</t>
  </si>
  <si>
    <t>Jop</t>
  </si>
  <si>
    <t>19/10 trình độ cuối A1tắt máy ngang, dev back end, 28 tuổi , staff, 7pm , học để thăng tiến , mục tiêu xa phát triển bản thân muốn học để chuyển việc , muốn lên linh hoạt , 1 năm , ko ảnh hưởng gì , học omiline giáo viên philipine, anh học thử 2 tháng , 2 trăm 1 buổi 
 9/10 knm1</t>
  </si>
  <si>
    <t>7/10 lh business man , 33 tuổi , 6 people, 6pm tan làm , trình độ cuối A1, kinh doanh thương mại điện , trao đổi với khách hàng thì ngày nào cũng chat, gọi nói trực tiếp đấy là gặp bạn người Trung Quốc, mục tiêu học để phát triển bản thân thôi , 2 năm trc đi học khóa phát âm , hiện tại ko đi học ở đâu , muốn giao tiếp đc linh hoạt 2 năm , ko ảnh hưởng</t>
  </si>
  <si>
    <t>DUNG</t>
  </si>
  <si>
    <t>20/9 trình độ A1, đg làm dev , dgd là fulltime, outsource , đg là cho Nhật ko , đg làm cho FPT,dùng tiếng anh ,mục tiêu học giao tiếp cho công việc, muốn cơ bản , ko ảnh hưởng gì, 3 tháng đạt đc, tự học là chính</t>
  </si>
  <si>
    <t>4/10 knm1 trình độ giữa A1 ,đg làm bác sĩ chẩn đoán hình ảnh Long Khánh, cv ko dùng tiếng anh , Đồng Nai, 43 tuổi , 4h tan làm , học ko có mục tiêu gì , 30 phút trên ngày , học để phát triển bản thân, chưa đi học ở đâu, 30 phút học mỗi ngày , muốn lên linh hoạt , 1 năm nữa, ko ảnh hưởng gì</t>
  </si>
  <si>
    <t>Brent</t>
  </si>
  <si>
    <t>7/10 lh Lợi 24 tuổi , trình độ cuối A1 , 1 tiếng anh, làm khách sạn Đà Năng, phục vụ cho khách sạn , cv cũng cần n chỉ nói ít, muốn học mức lương cáo hơn , muốn học chuyển việc, qua Tết , muốn lên linh hoạt, 6 tháng tới, có ảnh hưởng chút , chưa từng đi học ở đâu, hiện tại e gặp khó khăn nghe hiểu</t>
  </si>
  <si>
    <t>Dylan</t>
  </si>
  <si>
    <t>9/10 lh anh Điều , trình độ cuối A1, 28 tuổi , đg làm dev, 5pm, mục tiêu muốn học để phát triển cv hiện tại hoặc sang cong ty , muốn lên linh hoạt , 6 tháng ko ảnh hưởng lắm , học nhiều xong bỏ dở , giữa chừng thì bỏ , học ko hiệu quả xong chán , nghe hiểu khó, nói kod dúng , ko đi học ở đâu</t>
  </si>
  <si>
    <t>lmai</t>
  </si>
  <si>
    <t>4/10 lh trình độ giữa A1, Lan 28 tuổi manual tester , 6pm , nước ngoài , mình ko nhớ đc từ vựng , dùng gg dịch chat , mục tiêu học chuyển việc , muốn lên linh hoạt , 3 tháng , ko ảnh hưởng gì , chưa đi học ở đâu, hiện tại ko đi ơ rđâu đâu , 1 2 tiếng / ngày , nghe hiểu đc ko biết nói , từ vựng ít</t>
  </si>
  <si>
    <t>Judy</t>
  </si>
  <si>
    <t>19/8 đg học ngành quốc tế học , trình độ cuối A1, sinh viên năm 3 , mục tiêu học để nói chuyện được người nước ngoài , phục vụ cho công việc của mình , muốn làm kinh doanh , muốn càng cao càng tốt , nhà ở TPHCM ở nhà mình luôn, trc đi làm thêm mới nghỉ đi sale, 6 tháng 1 năm , ko ảnh hưởng gì , ko đi học ở đâu , trc e có đi học ở quận 1, trc học ielts, n ko hiệu quả giáo viên học hết khóa , 1 khóa gần 6 triệu , xin tiền ba mẹ, khó khăn phản xạ chậm , phát âm sai , hay bị ngại</t>
  </si>
  <si>
    <t>4/10 lh trình độ cuối A1 đg học cao đẳng y tế , năm 2, quê ở Hải Phòng , mục iêu học phát chiên rbản thân , e muốn theo du lịch , muốn tiếp viên hàng ko, giáo viên , muốn lên mức linh hoạt , cuối năm nay, ko ảnh hưởng gì, ko đi làm ở đâu, có đi học 2 khóa ielts năm ngoái, 10 triệu 1 khóa , bây giờ có đi học ielts 1 tuần 3 buổi mỗi buổi 1 tiếng</t>
  </si>
  <si>
    <t>Lien Vu</t>
  </si>
  <si>
    <t>17/10 đg sở hữu cty về xuất nhập khẩu , 6 pm tan làm , từng đi 5 6 nước, 1 tiếng mỗi ngày , học có 1 bạn dạy online , 6 tháng nay , chị rất là bận , ko hiệu quả tự học , đi câu lạc bộ tiếng anh , học ctrình kia tự học , muốn lên linh hoạt , 3 tháng tới , ko ảnh hưởng gì</t>
  </si>
  <si>
    <t>9/10 lh tên Ngà trình độ cuối A1 , 31 tuổi , generall accountant, quê Thái Bình , 7pm , mục tiêu học thêm làm thêm cv khác hỗ trợ ban. trẻ con ở trung tâm , học vì thích tiếng anh, chủ yếu học APP, muốn giao tiếp mức linh hoạt, 1 năm tới , ko ảnh hưởng gì, ko đi học ở đâu, ko phát triển ý trong</t>
  </si>
  <si>
    <t>Bông Võ</t>
  </si>
  <si>
    <t>29/9 trình độ cuối A1, 26 tuổi , đg làm kế toán cty bảo hiểm, 26 tuổi , mới làm 2 tháng , làm nhân viên , công ty là 1 phần của cty mẹ nước ngoài , trao đổi cũng nhiều khi có vấn đề 1 tuần 2 lần , nói thì phản ứng ko kịp ko nghe rõ dgd nói gì , hiện tại e ko đi học ở đâu, muốn lên linh hoạt 3, 4 tháng , ko ảnh hưởng gì, có tiếng anh sẽ đẽ làm việc</t>
  </si>
  <si>
    <t>Huynh Ngoc Mai</t>
  </si>
  <si>
    <t>11/10 cho số kết nối zalo, T10May Huynh0909478665 trình độ cuối A1 phòng phản triẻn , asstitant manager, gt với đồng nghiệp, sếp người Mỹ , muốn học lên linh hoatk, 1 2 tháng , ko ảnh hưởng gì , hiện tại ko khó khăn gì cho cv</t>
  </si>
  <si>
    <t>19/10 lh trình độ A1 đg làm marketing , 45 tuổi , đg làm quản lí , 5pm, cv thỉnh thoảng mới dùng , sau này cv anh sẽ liên quan tới tiếng anh nhiều hơn, ko đi học trung tâm , gia sư bao h, 1 ngày 30 phút , từ vựng , mức linh hoạt , 6 tháng , ko ảnh hưởng gì</t>
  </si>
  <si>
    <t>Trần Thị Thùy Trâm</t>
  </si>
  <si>
    <t>16/10 lh trình độ cuối A1đg làm giáo viên dạy sinh học dạy cấp 3 , mình thấy tiếng anh năng động, học phát triển bản thân , học dạy con dạy cả học sinh , khoảng 2 năm nữa , muốn lên B1 , 3 tháng nữa đtạ đc, ko ảnh hưởng gì , trc co sđk khóa học online , học philipine chi phsi cao , hiện tại ko đi học ở đâu</t>
  </si>
  <si>
    <t>ĐẠT</t>
  </si>
  <si>
    <t>4.10 lh trình độ A1 33 tuổi HCM city , làm kĩ thuật lắp đặt thiết bị, có dùng n ít 3 tháng lần 3 tháng gặp kĩ sư hãng đức, mục tiêu học trao đổi cho cv trc chỉ dùng mail, muốn giao tiếp linh hoạt , 6 tháng , ảnh hưởng chút thôi, mình đg định chuyển việc , chưa đi học ở đâu, hiện tại ko đi học ở đâu, 1 ngày 1 / tiếng ,lắp ghép các từ với nhau, ngại nói</t>
  </si>
  <si>
    <t>9/10 lh đg làm nhân viên xuất nhập khẩu , muốn học có cv lương cao, trình độ cuối A1 đầu A2 muốn học khách hàng tới nhà máy tham quan, trong tương lai có khách hàng mới, ngoại ngữ tốt hơn có thể đổi việc đây mụct iêu chính, muốn giao tiếp mức linh hoạt , 1 năm nữa thfi tốt, ko ảnh hưởng gì , chưa đi học ở đâu, chỉ học qua APP, phát âm chưa tốt</t>
  </si>
  <si>
    <t>Tan Nguyen</t>
  </si>
  <si>
    <t>9/10 lh trình độ đầu A1, làm hành chính nhân sự , cv có dùng n phản hồi qua mail , mục tiêu đi định cư canada, hết tháng 10 nghỉ việc luôn , tháng 8 tháng 9 qua năm đi luôn, bây giờ hiện tự học, yêu cầu ielts 5 chấm trở lên, muốn lên mức linh hoạt , nghe khó,</t>
  </si>
  <si>
    <t>Vũ Thị Kim Chi thị kim chi</t>
  </si>
  <si>
    <t>3/10 lh trình độ cuối A1,30 tuổi , là marketer cho phamacy, muốn học có cv lương cao, staff, 5pm tan làm , chị đg có ý định đổi việc làm remove, sang năm, chị muốn học ielts, giao tiếp linh hoạt , 1 năm tới đạt đc do làm hết năm sau ,trc chị học toeic đai học thôi , hiện tại tự học , ko ảnh hưởng, T10Chi Vũ0988689518</t>
  </si>
  <si>
    <t>9/11 lh 36 tuổi, quê Lâm Đồng , Bảo Lộc , chỉ ở nhà làm nội chợ , trình độ A2, giữa năm sau muốn giao tiếp trôic hãy, câu strúc ngữ pháp sai, từ ngữ chưa chuyên nghiệp , ko ảnh hưởng gì , trc có học online bên topica native , h tự học trên app halo</t>
  </si>
  <si>
    <t>4/10 cho số kêt snối zalo T10Nguyễn Hoàng Bách0833131335</t>
  </si>
  <si>
    <t>Erina</t>
  </si>
  <si>
    <t>17/10 lh 30 tuổi, làm kế toán, HCM city , supervisor, 3 pm tan làm , đg làm công ty nước ngoài , vp đại diện Việt nam , làm việc chỉ chat với email , muốn học để chuyển việc , chưa biết bao h chuyển chắc năm sau , trình độ cuối A1, muốn lên mức linh hoạt , 9 tháng nữa , ko ảnh hưởng</t>
  </si>
  <si>
    <t>Pham Thi Hong Hanh</t>
  </si>
  <si>
    <t>20/9 lh trình độ cuối A1,travel consultant, đg ở HCM, 5pm , chủ yếu dùng email, thi thoảng có khách cần nói n ít lắm , hoc phát triển bản thân là chính , muốn lên linh hoạt , càng nhanh càng tốt , 20 phút 30 phút, ko ảnh hưởng gì , topica nhiều khóa , 3 4 năm ko đi học lại , phát âm, phản xạ ko tốt, hiện tại ko đi đâu</t>
  </si>
  <si>
    <t>A Tuấn</t>
  </si>
  <si>
    <t>2/10 lh trình độ cuối B1, HCM, distric 10, customer service , manager, 4 years, 7 pm, 45 tuổi , đg làm cty quảng cáo làm cho bên siêu thị , bao gồm cả sale take care hợp đồng , ngành FMCG, hiện tại công việc ít dùng tiếng anh, mục tiêu học để duy trì cho ko mất tiềng anh</t>
  </si>
  <si>
    <t>4/10 trình độ cuối A1, lh 36 tuổi , đg sống ở Bình Dương, QA phamacy, 5 pm, lâu rồi , chủ yếu trao đổi bằng email, mục tiêu học chuẩn bị trc, học phát triển bản thân, giao tiếp linh hoạt 6 tháng nữa , ko ảnh hưởng gì , chịd di học trung tâm lâu rồi học giao tiếp , bây giờ chỉ tự học thôi</t>
  </si>
  <si>
    <t>4/10 A1 cho số kết bạn zalo T10Nguyễn Thị Hạnh0348509216, dgd làm bác sĩ , 5pm tan làm , sn 95 khoa phục hồi chức năng, muốn phát triển thêm về chuyên ngành , giao tiếp thi thoảng khi gặp đối tác, muốn học lên linh hoạt , 3 tháng 6 tháng , ko ảnh hưởng gì , 30 phút 1 ngày , chưa đi học ở đâu , ko đi đâu</t>
  </si>
  <si>
    <t>13/10 lh quê ở Quảng Ninh , sinh viên năm 3 Bách Khoa, mục tiêu học tìm công việc tốt hơn ,từng học tiếng anh toeic, mới thi ở trường 410, học dần cho quen, giao tiếp cơ bản, 3 tháng , ko ảnh hưởng gì , ko đi làm thêm ở đâu</t>
  </si>
  <si>
    <t>HuongC.A.O</t>
  </si>
  <si>
    <t>9/10 lh trc làm kế toán mới nghri việc , mới đi phỏng vấn hôm nay, đg sống quận Bình Thạnh HCM city, trình độ cuối A1, mục tiêu học phát triển bản thân, dạy con, muốn lên mức cơ bản , 6 tháng nữa, ko ảnh hưởng gì , chưa đi học ở đâu, học đg theo kiểu học thuộc , APP hay ko có vấn đê gì</t>
  </si>
  <si>
    <t>12/10 lh trình độ A1, chuyên ngành kinh doanh bất động sản , làm công việc mô giới nhà đất, sinh viên năm 3,5 , muốn giao tiếp cơ bản , 1 năm tới , học xong toeic 435điểm, hiện tại ko đi học ở đâu, nói ko đúng ngữ pháp, nghe đc n ko trả lời thế nào, mới xin đc việc làm, bận đg làm khoa luận</t>
  </si>
  <si>
    <t>5/10 lh trình độ cuối A1 đg sinh viên, 23 years old, 6 pm, e làm mua hàng công nghiệp , khách hàng có người nước ngoài , bây giờ mới làm nên làm , muốn mức B1 trở lên , 1 năm , ko ảnh hưởng gì, chưa đi học , ko đi học ở đâu, tự học thôi , từ vựng ít bị nói tiếng việt sang tiếng anh</t>
  </si>
  <si>
    <t>Gerlid</t>
  </si>
  <si>
    <t>6/10 lh trình độ đầu A1, đg làm bác sĩ mắt bênh viện ở Vinh làm viên j quốc tế thỉnh thoảng gặp nước ngoài 1 tháng 1 2 lần , 4h30 tan làm, học phục vụ cho công việc , muốn lên linh hoạt , 3 tháng , ko ảnh hưởng , cũng đi học xong bỏ do ko có thời gian, hiện tại ko đi học</t>
  </si>
  <si>
    <t>HuuThe</t>
  </si>
  <si>
    <t>9/10 gọi lại sau, trình độ cuối A1, đg làm bác sĩ Tây Ninh, khoa mắt , tan làm 5pm , kod ùng tiếng anh trong cv, học để hát triển bản thân thi thoảng có đoàn quốc tế hội nghị phải giao tiếp , 1 năm 1 lần , muốn lên linh hoạt, 6 tháng , ko ảnh hưởng gì , ko đi học ở đâu , 30 phút trên ngày, ở nhà có phòng mạch nữa khám tới 7h , nói phản xạ chậm, ko biết cách ghép câu</t>
  </si>
  <si>
    <t>Anny</t>
  </si>
  <si>
    <t>4/10 lh chị Thu đg sống ở Hn, Hoai Đức distric , banker, 20 năm , staff, làm theo ca, làm cskh , mục tiêu đi newzeland 5 năm , muốn giờ tới hết năm là giao tiếp cơ bản 3 tháng, ko ảnh hưởng gì , ko đi học ở đâu, bây giờ chị đg học online ôn theo khóa học ielts, học hết khóa nền tảng 20 buổi rồi, khóa mới học 10 buổi , còn 20 buổi , hơn 10 triệu</t>
  </si>
  <si>
    <t>3/10 lh tinnhf độ A1, đg làm marketing , làm brand marketing , hiện tại làm cty Việt Nam , muốn học chuyển việc dự đinh sang năm , nếu mà tiếng anh tốt thì apply bây giơ luôn, muốn từ B1 trở lên 3 tháng nữa, ko ảnh hưởng gì , lần gần đây nhất học ielts 4 kí năng học 3 tháng , chơi mini game nên giảm giá 4 triệu , hiện tại kod di học ở đâu, đi học nhiều quá rồi bị sợ</t>
  </si>
  <si>
    <t>6/12 lh 26 tuổi đg làm BA, staff, 5 pm, trình độ A1, muốn học để sang công ty nước ngoài , muốn lên linh hoạt, tháng 4 năm sau , học lớp 3 người tháng 9 kết thúc, học có tiến bộ và nghe , 8 tháng học đóng tiền theo tháng , 1 tuần học 2 tới 3 buổi , cô giáo dạy e tiến bộ chậm 
 4/12 knm1</t>
  </si>
  <si>
    <t>MARRY</t>
  </si>
  <si>
    <t>21/11 lh trình độ A1, muốn lên mức cơ bản , ko đặt mục tiêu thời gian</t>
  </si>
  <si>
    <t>13/10 cho số kết bạn zalo Duong Hung, đg làm kĩ sư xây dựng, supervisor, , quê ở Nqam Định, đg sinh sống ở Vũng Tàu, 6pm tan làm , giờ ko học , 3 tháng trc có học với giáo viên, thuê 1 thấy kèm, 3 triệu 1 tháng , 1 tháng 8 buổi , học thì học đc ngữ pháp , 1 ngày dành đc 1 tới 2 tiếng , mục tiêu học phục vụ cho cv hiện tại , tháng này dùng liên tục, trình độ A2, muốn linh hoạt, nhanh nhất có thê , ko ảnh hưởng gì</t>
  </si>
  <si>
    <t>26/9 đg cuối A1,làm phân tích data ở PNJ, 6pm, ko có tiền đi du lịch , học để làm trong môi trường tiếng anh, muốn chuyển viêc , 6 tháng , muốn linh hoạt , càng nhanh càng tốt , 6 tháng nữa, phải đạt đc n ko ảnh hưởng, hiện tại ko đi học tiếng anh giao tiếp ở đâu , từ vựng bị động nhiều n ko nghĩ ra đc, khi e nói ko biết đúng hay sai</t>
  </si>
  <si>
    <t>Tram</t>
  </si>
  <si>
    <t>4/12 lh trình độ đầu A2 đg ở Đồng Nai , đg làm cho công ty nông nghiệp của Thái , đg hướng dẫn mọin người sử dụng hệ thống 5-6 pm , thích du lịch mua sắm, mới chỉ du lịch ở Vn , 20 40 phút/ ngày , có con nên khá bận , tập đoàn của Thái , chủ yeus email, chat , học để thi thoảng mới họp , co shọc trung tâm trc học thôi , học bên topica học 9 tháng , học năm 2016, hiện tại ko học ở đâu , muốn linh hoạt , ko có thời gian học càng nhiều cang tốt , khi mình giao tiếp trơn tru thì sẽ tốt hơn hiện tại</t>
  </si>
  <si>
    <t>17/10 thuê bao 39 tuổi đg làm dev . FE, 6pm tan làm mục tiêu học đê phát triển bản thân , cuối A1 , ko đặt mục tiêu , chưa học tiếng anh bao giờ , học xong ko ứng dụng được , tự học , phản xạ chậm</t>
  </si>
  <si>
    <t>Nguyễn Thị Thu Hà</t>
  </si>
  <si>
    <t>14/9 lh trình độ A1, đg làm manager linh vực ô tô , trc đây công ty liên doanh n chủ yếu nói bồi , 100% trong nước gần đây, học để phát triển bản thân, muốn lên đc linh hoạt , 2 tháng nữa , ko ảnh hưởng gì , ko đi học ở đâu, 20 năm rồi, chị đg đầu tư mảng cv mới, chị thấy cũng phải tiếp xúc với khách hàng nước ngoài</t>
  </si>
  <si>
    <t>2/11 đg bận trình độ A1 , đg làm du lịch hợp tác xã , sản xuất cà phê , lái xe cơ quan cho viettel, mục tiêu học để biết, làm trong nhà thờ có ctac giáo hội Vĩnh Long, giáo tiếp cơ bản , 6 tháng nữa đạt được, ko ảnh hưởng gì, , hiện tại ko đi học , khóa học giao tiếp 1:1 cũng 1 hay 2 năm rồi 18 20 triệu , học hết khóa ko có time học hết bài, 30 phút / ngày</t>
  </si>
  <si>
    <t>3/10 trình độ cuối A1 đầu A2, trợ lí giám đốc , tam làm 4:30 pm , sếp người nước ngoài Aghentina, mục tiêu chính để học dạy con , còn hiện tại tiếng anh chị ko ảnh hưởng gì , lên B1 , 6 tháng nữa , hiện tại đg đi học ielts mới đk 1 tháng 3 buổi / tuần, chị học thấy cũng ổn 2 tiếng 1 buổi học luôn phiên 4 kĩ năng cứ 4 buổi có 1 buổi nói , 1 buổi học chỉ nói đc 1 tới 2 câu thầy kêu về thu âm , nên chị đk thêm the coach, 4 triệu 5 27 buổi , 16 buổi rồi , minh vẫn phải tự học nhiều hơn , lớp 20 bạn
 2/10 knm1</t>
  </si>
  <si>
    <t>2/11 knm1, trình độ A1, học Bách Khoa Đà Nẵng , sinh viên năm nhất , học chế tạo máy , muốn học lên linh hoạt 1 năm nữa, nhiều lắm , mục tiêu muốn sau này xin việc tốt , làm chủ doanh nghiệp tầm 3 4 người thôi , chỉ học trên trường , ko biết từ ko nhớ câu trúc nói ra, đi chạy bàn trong resort</t>
  </si>
  <si>
    <t>Du</t>
  </si>
  <si>
    <t>13/10 lh đg làm bác sĩ đg sống ở HCM , bác sĩ trong trung tâm vacxin, học do thích , 1 2 năm nữa đi sau cao học , muốn học để kiếm thêm , chủ yếu tự học , hiện tại tự học , phản xạ chậm , ko có môi trường thực hành ít luyện tập ,đầu A2, muốn linh hoạt , 6 tháng , ko ảnh hưởng gì</t>
  </si>
  <si>
    <t>Zed</t>
  </si>
  <si>
    <t>30/ 11 đg bận gọi lại sau trình độ cuối A1, đg ở Bình Dương , ở Đà Lạt , học kĩ sư tự động, năm nhất , mục tiêu học để xin việc kết bạn, chưa đi học ở đâu , trg đg có lớp học tiếng anh, học có tiến bộ , 1 ngày học 4 tiếng, ở nhà tự học 4 tiếng , muốn giao tiếp linh hoạt , 6 tháng 1 năm , ko ảnh hưởng gì , ko đi làm thêm
 29/11 knm1</t>
  </si>
  <si>
    <t>17/10 lh trình độ A1 34 tuổi, đg làm kế toán , ck làm xuất khẩu trái cây, chưa biết bao giờ chuyển , học thêm phát triển bản thân thôi , muốn lên linh hoạt, ko dự định gfi , ko có thời gian mấy, 30 phút , ko đều , chưa đi học ở đâu bao giờ, phản xạ chậm, ko biết nói từ tiếng việt sang tiếng anh</t>
  </si>
  <si>
    <t>16/11 lhlàm ty 10 năm rồi đg làm ngân hàng supervisor back office duyệt hồ sơ thánh toán hồ sơ vay, 6pm, trình độ đầu A2 , mục tiêu sếp trên nữa người Anh, muốn học thăng chức muốn lên linh hoạt hơn , nghe từ vựng ít, đọc hiểu thì ok hơn, 1 năm , ko ảnh hưởng gì n chị nhìn thấy cơ hôi thăng tiến chưa có, chưa đi học ở đâu, trc thì học trung tâm linh tinh, chất lượng ko tốt, tuần cố gắng học 3 tuần/ buổi mệt quá có ck có con , mỗi khóa lúc đó mây triệu ielts, cố gắng theo thì tiến bộ 1 phần</t>
  </si>
  <si>
    <t>17/10 knm1 chưa biết tí gì , đg làm kinh doanh, muốn sang Úc du học , làm đầu bếp , học app khá dễ hiểu , muốn lên cơ bản muốn thi PTE, chưa đi học ở đâu , đầu năm tới sẽ đi, 3 tháng 4 tháng , phải cố gắng thôi</t>
  </si>
  <si>
    <t>Lanita</t>
  </si>
  <si>
    <t>12/10 lh trình độ cuối A1, 22 tuổi , content creator, quê ở Sóc Sơn, làm được 1 năm , muốn học sử dụng trong môi trường tiếng anh , học quản trị kinh doanh trc đây , muốn lên linh hoạt , 6 tháng nữa , ko ảnh hưởng , trc đi thi toeic đc 750, ko đi học ở đâu, hiện tại ko đi học ở đâu, thấy khó phản xạ, bị dịch từ tiếng Việt sang tiếng anh, từ vựng bị động</t>
  </si>
  <si>
    <t>16/9 lh16/9 lh đg giáo viên dạy hóa , trình độ cuối A1 , 5pm , muốn học để phát triển bản thân, chị thích muốn làm cv phụ thêm niềm vui ko chia sẻ , muốn B1 , chị đg muốn sắp xếp thời gian nên muốn 6 tháng , ko ảnh hưởng gì , hiện tại đg học ngôn ngữ anh ở đại học tp hcm , chị đk học trực tuyến chủ yếu đọc nghe nói tự luyện thêm</t>
  </si>
  <si>
    <t>NoA</t>
  </si>
  <si>
    <t>13/11 cho sô kết bạn zalo, Kim Chi Ho trình độ A1, giáo viên toán dạy cấp 2 cấp 3, mục tiêu mới đk thêm ngành ngôn ngữ anh học văn bằng 2 , học online đg học 1 trà vinh, chưa khai giảng, cuối tháng , học phát triển bản thân, chưa đi học ở đâu , muốn học lên linh hoạt , chưa có thời gian phấn đấu, ko có từ diễn đạt , 5 10 phút học APP
 9/11 knm2
 2/11 knm1</t>
  </si>
  <si>
    <t>5/12 trình độ A1, 23 tuổi , Kiên Giang province, giáo viên vật lý cấp 3, phát triển bản thân , muốn học lên tiến sĩ hoặc ra nước ngoài , muốn học tiếng anh giao tiếp đc linh hoạt , 1 năm tới , ko ảnh hưởng gì, qua tết tây, đg bận , tháng 1 
 2/12 đg bận ko biết trao đổi đc ko hỏi có học đc ko thì có 
 29/11 knm1</t>
  </si>
  <si>
    <t>Cobin</t>
  </si>
  <si>
    <t>20/10 knm cho số kết nối zalo , pham Thi Hai Yen 42 tuổi , đg làm supervisor, làm phòng R&amp;D, trìnhd độ cuối A1 5h30 tan làm , mục tiêu học phát triển ban rthân , thích người học tiếng anh tốt , cv ko sử dụng nhiều tiếng anh cty Việt Nam, nhà cung cấp Thụy Sĩ hoặc bên Sing, 1 năm 3 4 lần, muốn lên linh hoạt , đk khóa học topica native học 6 tháng tăng ca nhiều , hiện chị chỉ học trên APP , duolingo, Eva, đã từng mua hack não 
 16/10 knm1</t>
  </si>
  <si>
    <t>5/10 lh trình độ A1 mechanical enginer, đg làm cho cty việt Nam , đg làm leader team có 10 người , tan làm lúc 5h chiều , cv hiện tại ít dùng tiếng anh giao tiếp làm cho cty, muốn học phát triển công việc có nhiều cơ hội hơn cv học để nâng cấp bản thân , cty tiếp xúc nhiều nước ngoài nhiều hiện tại quê ở Huế vào sài gòn hơn 20 năm , muốn lên mức linh hoạt , 1 năm đạt được , ko ảnh hưởng gì , có đi học bên bộ ngoại giao lâu rồi , hiện tại ko đi học ở đâu do bận cv, 30 phút/ ngày, tối 7h30 mới về nhà tăng ca, khó về phần phát âm</t>
  </si>
  <si>
    <t>11/10 lh trình độ cuối A1 Mai , dgd sống tại Hà Nội, đg làm tester, 6pm, muốn học để chuyển việc mới , ra Tết , muốn học giao tiếp linh hoạt trong công việc , hiện tại phản xạ chậm, ko tự tin nói, sợ sai , ko ghép câu</t>
  </si>
  <si>
    <t>Lakey</t>
  </si>
  <si>
    <t>10/10 nghe máy hời hợt, 23 tuổi , làm cho công ty tư nhân kĩ thuật, cv ko dùng tới tiếng anh, muốn học để phát triển bản thân, nếu tiếng anh tốt tự tin chuyển việc , chưa đi học , ko biết tạo câu, sợ sai, ko đi làm , làm giờ hành chính, 6rưỡi về tới nhà, giao tiếp linh hoạt , từ từ thôi 1 năm</t>
  </si>
  <si>
    <t>5/10 lh trình độ giữa A1, 98 tuổi quê ở Nha Trang, đg sống ở Thủ Đức , lập trình viên thiết bị di động , muốn học tiếng anh để chuyển việc , cv hiện tại ko dùng gì tiêng anh giao tiếp, sắp tới muốn vào PNJ yêu cầu tiếng anh pv tiếng anh, 6 tháng nữa e muốn, lên linh hoạt , có ảnh hưởng, có đi học ở Đà Nẵng chỉ học ngữ pháp thôi, hiện tại đg học giao tiếp ở Sài Gòn, học 6 tuần , mỗi tuần 2 buổi , e thấy học cũng khá tốt , học gv người Việt, 1 lớp 11 người , lớp 3 tháng, 5 triệu rưỡi , tiếng anh lưu loát, e thấy từ vựng bị thiếu ko biết sắp xếp như thế nào</t>
  </si>
  <si>
    <t>Trần Thị Thu Ngân</t>
  </si>
  <si>
    <t>11/10 lh trình độ cuối A1 25 tuổi , đg làm lễ tân tại resort, Phú Quốc , 10 months, muốn học lên B1, từ giờ tới tết, ko ảnh hưởng , hiện tại ko đi học ở đâu , e cũng tìm hiểu online , mình ko có ai chỉnh sửa , 2 h chiều tới 10h tối, ca linh hoạt , 1 tuần đc nghri 2 ngày , linh hoạt</t>
  </si>
  <si>
    <t>Poppy</t>
  </si>
  <si>
    <t>2/10 lh 20 tuổi đg đi nghĩa vụ, trình độ A1 , đg làm công An, quê ở Vĩnh Yên Vĩnh Phúc, sau này e sẽ học truyền thông , học để giao tiếp phục vu cho cv sau này, muôn học linh hoạt , 1 năm tới , ko ảnh hưởng gì</t>
  </si>
  <si>
    <t>Ngô Quang Trung</t>
  </si>
  <si>
    <t>17/10 trình độ A1 , lh solution achiteckt, dgd làm manager, 10 người, 15 phút trên ngày , mục tiêu muốn gia tăng thu nhập hiện tại VN max rồi , chưa đi học ở đâu chỉ học đh thôi , khó diễn đạt tiếng Việt cũng khó rồi , muốn lên linh hoạt , 1 năm , ko ảnh hưởng gì, hiện tại cũng ko</t>
  </si>
  <si>
    <t>KieuMy</t>
  </si>
  <si>
    <t>11/11 lh, kiến trúc sư, staff, 29 tuổi , 6h30 tan làm trình độ cuối A1, 1 tiếng / ngày , muốn tìm công việc mới , sang chi nhanh ở Mỹ làm việc, khoảng 1 2 năm nữa mới đi , muốn lên linh hoạt 1 năm nữa, ko ảnh hưởng gì, có học ở 1 số trung tâm, ko hiệu quả, học giao tiếp , học đc 2 lớp , k 1 khóa 3,5 triệu</t>
  </si>
  <si>
    <t>30/10 lh trình độ A1 , 23 tuổi , làm tàu biển , Hải Phòng, Phú Yên , mới đi làm đc nửa năm, mục tiêu muốn học giao tiếp với người nước ngoài , ko biết noi như thế nào , muốn lên B1 , 6 tháng , ko ảnh hường gì , đg học lên sĩ quan nâng cấp bằng , 1 tiếng/ngày</t>
  </si>
  <si>
    <t>Hứa lan kim</t>
  </si>
  <si>
    <t>17/10 đg bận, đg làm nhà hàng Trung Quốc , muốn học để phát triển bản thân, muốn học để thi ielts khó khăn : suy nghxi câu để chị trả lời, vốn từ ít ko trả lời dài, trình độ cuối A1, thích lên B1 , 3 tháng , ko ảnh hưởng , chị học tiếng anh trên đh, ko học ở đâu</t>
  </si>
  <si>
    <t>Bố cafffe</t>
  </si>
  <si>
    <t>17/10 23 tuổi , đg làm kĩ thuật cho công ty , làm 2 năm rồi , cv ko giao tiếp bằng tiếng anh, muốn học phục vụ cho công việc em sang mảng chứng khoản , muốn học chuyển việc, đầu năm sau , muốn lên mức linh hoạt 6 tháng tới , ko ảnh hưởng gì , Phú Xuyên, giao tiếp ko trôi chảy , chưa đi học ở đâu, 2 tiêng/ ngày , học ghi chép ra vở</t>
  </si>
  <si>
    <t>16/11 lh trình độ A1 , 36 tuổi , đg làm kế toán, Cần Thơ city, quản lí , muốn học phát triển bản thân , cv ko dùng tiếng anh, sếp người nước ngoài singapore, sắp về Vn qua tết , chưa đi học bao giờ , muốn lên linh hoạt, ko cso time nhiều , 15/ 20 phút ngày , chị muốn học trc ko bắt buộc , 3 tháng 5 tháng ko ảnh hưởng , hiện tại ko đi học ở đâu
 15/11 knm1</t>
  </si>
  <si>
    <t>10/11 knm1 1 lớp mấy bé, trình độ A1, dòng đg quốc tế tính , muốn học giao tiếp để phục vụ trong dòng, trc thì thường xuyên, học cô giáo n lại nghỉ , 1 tiếng hơn , giao tiếp đc linhh hoạt, 1 năm , ko ảnh hưởng</t>
  </si>
  <si>
    <t>Thu Ngo</t>
  </si>
  <si>
    <t>2/10 lh trình độ a1, đg làm quản lí làm kế toán, chị đg cty nước ngoài, thỉnh thoảng dùng nói trực tiếp, email thì nhiều, nhiều lúc có họp với khách hàng nước ngoài với sếp, lúc nói có phiện dịch , chị muốn giao tiếp , 3 4 tháng nữa , học đi học trung tâm, có theo hết hết khóa lâu rồi ,ko ảnh hưởng gì , hiện tại chị tự học ko học đâu , khóa khăn theieus vốn từ phản xạ chậm, khó nghe</t>
  </si>
  <si>
    <t>11.11 knm1 đg làm kế toán trình độ cuối A1, muốn học để dùng cho công việc , dgd làm nhân viên. 6pm, sếp người Malaysia, sếp nói quá nhanh e ko nghe đc, có nhiều phản xạ từ vựng nhiều , giwof đg học khóa online còn 3 tuân nữa kết thúc khóa học , học viết và học nói về đi làm toeic, cung tiến bộ , chỉ học cuối tuần, 1,5 triệu 2 tháng , muốn học giao tiếp đc linh hoạt, hiện tại ko có học luôn</t>
  </si>
  <si>
    <t>21/10 đg làm thợ bánh mỳ trong khách sạn mục tiêu chính học để phát triển bản thân học tốt hơn, em học ở trung mấy năm rồi , học theo khóa học phát âm, trình độ cuối A1 muốn lên B1 ko biết bao giờ e thấy ko có từ vựng</t>
  </si>
  <si>
    <t>17/10 sinh viên năm cuối , học kinh tế quốc dân, e đi làm sale về thủ công bát tràng , e dự đinh ngân hàng , trình độ cuối A1, muốn giao tiếp linh hoạt, 5 tới 6 tháng, có ảnh hưởng , e có đk học toeic, em chuẩn bị thi toeic , h ko học nữa, hơn 5 triệu</t>
  </si>
  <si>
    <t>24/11 lh trình độ A1, đg làm huấn luyện viên môn bóng bàn, muốn học giao tiếp các bạn nước ngoài , thi thoảng , giao tiếp cơ bản , ko định hướng , 30 phút / ngày 
 16/11 knm1</t>
  </si>
  <si>
    <t>5/10 trình độ cuối A1 đg bận đg làm dev fullstack, HCM , 5h30 tan làm, mục tiêu phát triển ban thân khóa giao tiếp lâu rồi , muốn lên linh hoạt , thiếu từ vựngko ảnh hưởng</t>
  </si>
  <si>
    <t>20/11 lh trình độ đầu A2 , đg làm cho công ty công nghệ đg là FE, 6pm , phải họp hằng ng 30 phút/ ngày , mục tiêu chính học để phát triển bản thân , có đi học ngắt quảng lắm, 10 năm rồi chưa đi học, hiện tại ko đi học, lên linh hoạt , ko đặt mục tiêu</t>
  </si>
  <si>
    <t>Henry Le</t>
  </si>
  <si>
    <t>11/11 lh trình độ A1 đg làm sale cơ khí , staff, muốn học để tăng thu nhập , chuyển nghề , đg chuyển sang IT, sang năm , muốn lên mức linh hoạt, chưa đi học ở đâu, 1 tiếng 1 ngày</t>
  </si>
  <si>
    <t>NamLx</t>
  </si>
  <si>
    <t>19/6 knm1 26 tuổi , Dev, fullstack , Techcombank, trình độ A1, quản lsi nước ngoài Đông Âu, co họp hàng tuần, muốn học tiếng anh đổi việc , cuối năm đầu năm sau giao tiếp nâng cao, 1 tháng, ko ảnh hưởng gì, , 1 tiêng / ngày, đối đa, 6pm, hiện tại e dgd học toeic, mới học đc 1 tuần, 1 tuần 3 buổi, 2 tháng, 2 3 tiếng, học online, 8r 9h , khóa này e học với bạn e để e thi lại</t>
  </si>
  <si>
    <t>Vian</t>
  </si>
  <si>
    <t>7/12 lh 49 tuổi đã nghỉ hưu , trình độ A1, chị làm chứng từ thanh toàn tự làm cũng dùng tiếng anh, cv ko cần nói, muốn học du lịch , 1 ngày 1 tiếnng n ko đều , muốn len linh hoạt , bao lâu cũng đc , ko đi học ở đâu 
 2/12 đg bận ngoài đường 
 29/11 đg bận ồn ko nghe đc</t>
  </si>
  <si>
    <t>15/11 lh trình độ A1, 23 tuổi, 8h sáng 8h tối , công nhân cty điện tử , mục tiêu 1 năm tới giao tiếp trôi chảy , học phat triển bản thân, chuyển việc sau này học phá chế muốn học giao tiếp người nước ngoài , hiện tại ko học ởb đâu , ko ảnh hưởng gì</t>
  </si>
  <si>
    <t>Joss</t>
  </si>
  <si>
    <t>20/11 lh trình độ A1 chỉ ở nhà nội chợ, đg làm seller đg bán làm đẹp chăm sóc sức khỏe siêu thị online, ck đi bộ đội , ck kém 11 tuổi , sắp tới làm cv và dạy con, dạyc on là chính, muốn lên linh hoạt , cung ko biết</t>
  </si>
  <si>
    <t>26/9 24 tuổi , lễ tân khách sạn, Quảng Ngãi city, trình độ cuối A1 , làm theo ca, đg dinh sống Đà Nẵng, học Đà Nẵng quản trị khách sạn ra trg rồi , mục tiêu đổi đi làm văn phòng có sử dụng tiếng anh , muốn giao tiếp linh hoạt , 1 năm đạt đc, ko ảnh hưởng, chưa đi học ở đâu, hiện tại tự học toeic, khó phát triển ý dịch từ việt sangt iếng anh</t>
  </si>
  <si>
    <t>18/11 lh đg làm giáo viên mầm non 5 pm , muốn học để phát triển bản thân , 30 phút mỗi ngày, muốn lên linh hoạt 
 11/11 đg bận</t>
  </si>
  <si>
    <t>20/11 lh trình độ đầu A1chijc hưa biết gì đg làm kê stoán mục tiêu muốn chuyển sang ngành du lịch, 6 tháng nữa, chưa đi học , 30 phút mỗi ngày , muốn giao tiếp cơ bản , 3 tới 6 tháng , ko ảnh hưởng gì</t>
  </si>
  <si>
    <t>Marco</t>
  </si>
  <si>
    <t>11/11 thuê bao trình độ A1 phiên dịch tiếng trung , muốn học để phát triển bản thân, linh hoạt , càng nhanh càng tốt, ko ảnh hưởng gì , anh muốn càng sớm càng tốt , có học khóa bên ngoài 4 kĩ năng lâu rồi , hiện tại ko đi học ở đâu, 1, 2 tiếng đi học</t>
  </si>
  <si>
    <t>HUYEN</t>
  </si>
  <si>
    <t>24/11 trình độ A1 đg làm dev, mới đi làm đc 2 tháng , 7pm , sinh năm 2k hơn 2 rồi , đh công nghiệp , muốn học giao tiếp cs hằng ngày , dùng cho cv là chính , muốn làm cho môi trường nước ngoài , muốn lên linh hoạt , 3 4 tháng, ko ảnh hưởng , chủ yếu tự học 
 20/11 knm1</t>
  </si>
  <si>
    <t>20/11 lh đg trình độ cuối A1, làm ở kho, 5pm tan làm , hiện tại cv ko dùng tiếng anh, lâu lâu cả năm mới có 1 đoàn sang thăm , học phát triển bản thân , chưa đi học ở đâu, 3 6 tháng lên linh hoạt, ko ảnh hưởng gì</t>
  </si>
  <si>
    <t>hoà</t>
  </si>
  <si>
    <t>30/10 22 tuổi , sinh viên năm 4 học viên tài chính , học ngành , tài chính quốc tế, mục tiêu chính học để thi bằng ielts nộp cho các công ty , e muốn đi nước ngoài đi singapore, quê Nghê An, e đi học khóa phát âm trình độ cuối A1, mua khóa học online tầm 3 tới 4 chấm thôi , dạy ngữ pháp và phát âm, muốn lên linh hoạt , chắc 3 4 tháng , hơi buồn ko ảnh hưởng gì, có đi làm thêm đi làm cty giới thiệu sản phâm cho khách hàng dịch vụ , đg làm partime</t>
  </si>
  <si>
    <t>9/10 lh dgd làm QC, 4h15 pm, muốn học cho công việc tương lai muốn lên làm quản lí, cty e làm mảng thuốc thú ý sinh học, ko dùng trong cv hiện tại , trình ođọ cuối A1, đầu A2, muốn 2 3 tháng tới giao tiếp cơ bản nghe hiểu câu hỏi 6 tháng nữa có thể mở rộng ý qua 1 năm thì linh hoạt hẳn, ko ảnh hưởng gì , hồi đi học thfi có đi học 34 năm rồi ko có học h ko học , , ko có môi trường luyện tập</t>
  </si>
  <si>
    <t>20/11 đg bận gọi lai sau</t>
  </si>
  <si>
    <t>Nguyễn Thị Hường</t>
  </si>
  <si>
    <t>20/11 knm1</t>
  </si>
  <si>
    <t>We can call you is</t>
  </si>
  <si>
    <t>16/11 lh 33 tuổi , doctor sản phụ , Ninh Giang Hải Dương , 4pm, trình độ cuối A1muốn học để có kiến thức cơ bản , chị muốn học dạy con , chủ yếu học APP, langkingdom, muốn lên linh hoạt , 1 2 năm , ko ảnh hưởng gì</t>
  </si>
  <si>
    <t>Nguyễn Thị Bích Phượng</t>
  </si>
  <si>
    <t>6/10 lh 32 tuổi , trình độ cuối A1 đầu A2, đg làm nội chợ ở nhà trc làm sale , muốn học tiếng anh , 30 phút mỗi ngày , muốn học đi làm lại muốn làm tính chất thiên khách hàng nước ngaoì, làm bất động sản cho thuê , mua bán nhà , muốn lên linh hoạt, chưa dự định , 6 thánhg nữa đạt đc , ko ảnh hưởng gì , chủ yếu tự học , bị nói dịcht ừ tiếng việt sang tiếng anh</t>
  </si>
  <si>
    <t>We can</t>
  </si>
  <si>
    <t>2/12 lh trình độ đầu A1 45 tuổi , bệnh viên Hải Dương, ko dùng nhiều tiếng anh, học do thích , con ở nước ngoài, đg ở bên Sing , muốn học lên linh hoạt, sau 3 tháng đtạ đc, ko ảnh hưởng gì, cả nhà toàn tự học , thi thoảng app lỗi, đg học lớp nghiệp vụ, tối 345 học nghiệp vụ</t>
  </si>
  <si>
    <t>Nguyễn Thị Chi</t>
  </si>
  <si>
    <t>18/11 trình độ A1, trader, staff, 3pm , trình độ cuối A1, dạy từ 5 tới 17 tuổi chỉ trg quốc tế, 7 năm chứng khoán , linh hoạt 6 tháng , có đi JOM có đi nhiều n chị nghxi phải đi , bây h ko đi đâu , ko ảnh hưởng có phiên dịch</t>
  </si>
  <si>
    <t>8/3 làm back end mới ra trg , mới nộp CV, đg tìm chỗ mới , làm 1 năm công ty kia , trình độ A1</t>
  </si>
  <si>
    <t>Michelle</t>
  </si>
  <si>
    <t>25/12 lh A2 đg làm cho losgictic, sếp người Ý, trình độ linh hoạt, nhanh nhất có thể 1 năm, trc học kyna, 30 buổi , rẻ thôi gv Việt Nam, 1 buổi 1 người khác nhau
 23/12 thuê bao
 7/12 sau giáng sinh mới học đc</t>
  </si>
  <si>
    <t>Thuận</t>
  </si>
  <si>
    <t>16/11 knm1 trình độ đầu A1, đg làm ngân hàng, quản trị tổng hợp làm giấy tờ , cv ko dùng, học để phát triển bản thân, muốn giao tiếp linh hoạt , 1 năm nữa , ko ảnh hưởng gì , chưa đi học bao giờ , ko đi học ở đâu, thây skhoa sphát âm ko chuẩn</t>
  </si>
  <si>
    <t>17/10 trình độ đầu A2, đg làm dev, 6pm , muốn học sử dụng cho công việc, 30 phút học mỗi ngày , muốn học để chuyển việc , trc đi pv bị fail, muốn học lên linh hoạt, 6 tháng , ko ảnh hưởng gì, chủ yếu tự học , ko có ý để mình nói , ko có từ vựng để nói</t>
  </si>
  <si>
    <t>TVLINH</t>
  </si>
  <si>
    <t>16/11 lh trình độ A1 đg làm kế toán , manager, 5pm , thích chơi golf, thi thoảng nói chuyện với người nước ngoài trong công việc , anh quảng bình , học phát triển bản thân,mục tiêu tăng giao tiếp trao đổi với đồng nghiệp, muốn lên linh hoạt, 6 tháng tới 1 năm , ko ảnh hưởng , 30 phút/ ngày</t>
  </si>
  <si>
    <t>Dat nguyen</t>
  </si>
  <si>
    <t>17/11 lh
 14/11 knm1</t>
  </si>
  <si>
    <t>Yi</t>
  </si>
  <si>
    <t>6/10 lh trình độ đầu A1 0934063195, e đg ở Long An, e dgd làm hồ sơ cho công ty trên đưa dưới mình làm , bên cty có thăng tiến n cần phải có tiếng anh, làm đc 1 năm, chưa đi học ở đâu, hiện tại cũng ko đi học ở đâu, muốn giao stiếp linh hoạt , 1 năm đạt đc, ko ảnh hưởng gì , ko biết nói gì</t>
  </si>
  <si>
    <t>27/10 trình độ cuối A1, đg làm cho công ty xây dựng , 27 tuổi , làm số liệu khối lượng cho công trình, cv ko yêu cầu tiếng anh, muốn học để phát triển bản thân , 
  muốn học lên mức linh hoạt , 6 tháng nữa, ko ảnh hưởng gì, học lâu lắm rồi ở trung tâm ko hiệu quả, ko nhớ</t>
  </si>
  <si>
    <t>Qa</t>
  </si>
  <si>
    <t>Nguyễn Hữu Thanh Trúc</t>
  </si>
  <si>
    <t>12/10 lh đg làm sale admin, 7pm, 25 tuổi , e support sale thị trường báo giá thị trường, kiểm nghiệm sản phẩm chất lượng thực phẩm , cv ko dùng tiếng anh giao tiếp , mục tiêu học phát triển bản thân , muốn lên mức cơ bản , ko đặt đc mục tiêu, cos đi học toeic gần nhà e, phản xạ chậm</t>
  </si>
  <si>
    <t>16/11 lh trình độ A1 yoga teacher, học phát triển ban thân,muốn học tiếng anh dạy cho học viên 7pm , muốn dạy hv nước ngoài , muốn giao tiếp cơ bản , 1 năm , ko ảnh hường gì, chưa đi học ở đâu , nghe hiểu khó</t>
  </si>
  <si>
    <t>1/11 đg bận đg làm giáo viên dạy nhạc , muôn học giao tiếp bằng tiếng thi ielts 7.0. 1 năm , ko ảnh hưởng , muốn học chuyển sang dạy tiếng anh</t>
  </si>
  <si>
    <t>Tiến Đạt</t>
  </si>
  <si>
    <t>14/11 lh trình độ A1 21 tuổi , học Cao Đẳng Sài gÒn , chuyên làm phần cứng IT , 2 years, 30 phút / ngày , mục tiêu học để chuyển việc giao tiếp hằng ngày , đâu fnăm sau hoặc 1 năm nữa , hiện tại ko đi học ở đâu , muốn học lên linh hoạt, ko biết</t>
  </si>
  <si>
    <t>5/12 lh
 2/11 đg bận đám cưới chưa biết
 29/11 knm1</t>
  </si>
  <si>
    <t>10/10 lh làm 20 năm , đg làm trợ lí giám đốc làm về sản xuất thực tập về sữa , 6pm, chủ yếu đọc hợp đồng viết email, trao đổi trực tiếp vài 3 lần, học để phát triển bản thân, muốn lên đc linh hoạt , 6 tháng nữa đạt đc, ko ảnh hưởng gì , tự học chủ yếu, nghe phát âm</t>
  </si>
  <si>
    <t>11/10 lh 42 tuổi , giáo viên quản lí sinh viên điểm đg làm quản lí chất lượng ở trường đâị hpc Hà Nội , đg ở Thanh Trì, 5pm, trình độ cuối A1, muốn học chuyển sang trường quốc tế , đg chờ cơ hội, tháng 12 này làm xong bằng thạc , hè năm sau, muốn linh hoạt , ngoài cv về nhà con cuối cấp , 30 phút mỗi ngày , học đg theo kiểu học thuộc</t>
  </si>
  <si>
    <t>Lythem</t>
  </si>
  <si>
    <t>2/12 lh 25 years old, freelancer blockchain , trình độ A1 15 - 30 phút / ngày , đg làm về coin thường 10 11h mới xong , muốn học khởi nghiệp với người nước ngoài , 2 năm nữa, chưa đi học ở đâu , tự học , thích đua rank trên APP, muốn lên linh hoạt , chưa co kê shoạch</t>
  </si>
  <si>
    <t>17/11 lh 30 tuổi , trình độ A1, đg làm công ty may , 5h30, muốn học chuyển việc , 1 hay 2 năm nữa, cv ko dùng gì giao tiếp ko thường xuyên chủ yếu viết mail, đi học trung tâm lâu rồi từ thời sinh viên tự học , muốn lên linh hoạt, 1 năm nữa , ko ảnh hưởng gì, khó phát ẩm
 16/11 ko nói gì</t>
  </si>
  <si>
    <t>29/11 lh 47 tuổi, đg làm chỉ huy quân đội, 10 pm mới tan làm , trình độ đầu A2, 1 tiếng ngày/ ngày , đang đóng quân ở Nha TRang , cv thi thoảng tiếp xúc với chuyên gia nước ngoài , mục tiêu dùng cho công việc , muốn giao tiếp linh hoạt , ko đặt mụct iêu thời gian , trc có học khóa toeic 2018 do quân đội tổ chức , học để biết thôi chứ tổng quan ko học chi tiết</t>
  </si>
  <si>
    <t>11/12 lh trình độ đầu A1, sv năm nhất mỏ địa chất , mới đi làm, làm cv tự do, muốn học tiếng anh để dùng cho công việc , hiện tại chưa dùng , muốn buôn bán, chưa đi học ơ rđâu, muốn lên mức linh hoạt, 2 năm , ko ảnh hưởng gì, chưa đi học ở đâu, em đi học tối 9h mới về học quản trị kinh doanh, dgd ở Hạ Long , muốn bán máy móc muốn sang TQ lấy hàng</t>
  </si>
  <si>
    <t>Hong hanh</t>
  </si>
  <si>
    <t>Hero Bui</t>
  </si>
  <si>
    <t>Mai Thị Thảo Quyên</t>
  </si>
  <si>
    <t>chưa học đc trong tháng 28 tuổi, nhân viên thu mua , 5pm tan làm , trình độ cuối A1, muốn học tiếng anh để chuyển việc, chắc 1 năm nữa , đi du lịch , muốn lên linh hoạt , 6 tháng, ko ảnh hưởng gì , ko muốn trì hoãn , có đi học trung tâm ôn thi toeic h ra trg, hiện tại ko đi học ở đâu , 1 tiếng/ ngày 
 21/11 knm1</t>
  </si>
  <si>
    <t>11.10 knm1, trình độ cuối A1 đầu A2 , Viettinbank , đg làm banker, Phúc Yên , staff khách hàng chủ yếu Hàn quốc, mình học phát triển bản thân thôi , muốn học lên linh hoạt , ko đặt mục tiêu thời gian nên mới mua APP,</t>
  </si>
  <si>
    <t>Phạm Thị Xuân</t>
  </si>
  <si>
    <t>4/12 lh đg ở HN ở Hoàng Mai, 46 tuổi saleperson, dgd buốn bán chăn ga, 5pm , có công ty riêng , thích đi du lịch, đã đi đc 3 nước, trình độ cuối A1, muốn học để bán cho khách hàng nước ngoài , muốn lên linh hoạt , 4 tháng nữa, ko ảnh hưởng gì , tự học là chính, trc có mua gói học philipines, gần 6 triệu rẻ lắm , 1 tiếng / ngày</t>
  </si>
  <si>
    <t>21/ 11 lh trình độ đầu A1 tên Mai, đg sở hưu cty riêng , đg Sơn La làm thức ăn chăn nuôi, muốn học phát triển ban thân, nc với con , muốn lên mức linh hoạt , ko đặt mục tiêu , có n bỏ dở lâu lắm rồi</t>
  </si>
  <si>
    <t>Tin</t>
  </si>
  <si>
    <t>Navuitag</t>
  </si>
  <si>
    <t>12/10 trình độ giữa A2 cho số kết T10Nguyen Anh Vu0986201079,đg làm iT , fullstack , techlead, hơn 3 năm , muốn làm remove, thấy phát âm chỉ ở mức 60,70%, từ vựng bị ít , đơn giản , cần giao tiếp sâu hơn thì chưa làm được , giờ giấc linh hoạt , trc ko có thời gian h làm ở nhà mới có thời gian trc chủ yếu học trên youtube, sắp tới muốn lên vị trí cao hơn , ko đi học ở đâu , 3 tháng 6 tháng , chả vấn đề gì, con học chung</t>
  </si>
  <si>
    <t>Trinhnguyen</t>
  </si>
  <si>
    <t>11/10 lh trình độ A1 35 tuổi , đg làm về thuế , cv ko dùng gì tiếng anh, chị thích học thôi chứ ko đặt nặng , muốn giao tiếp cơ bản , ko có thời gian nhiều , rảnh lúc nào thì học</t>
  </si>
  <si>
    <t>Nam Tran</t>
  </si>
  <si>
    <t>17/10 trình độ A1, lh đg sống ở Hà Nội, 41 tuổi , đg làm sale, manager, đg làm ở MPT electic company . 4 pm tan làm , muốn học có cv tốt hơn , 1 tháng 10 lần , khách hàng nước ngoài nhiều, thuê bạn phiên dịch , cổ đông , muốn học giao tiếp linh hoạt , hiện tại quên nhiều , bỏ khoảng 20 năm rồi, gần đây cty có mở lớp 20 buổi, a học 30 % , 6 tháng nữa, ko ảnh hưởng gì</t>
  </si>
  <si>
    <t>17/10 knm1</t>
  </si>
  <si>
    <t>Viết anh</t>
  </si>
  <si>
    <t>18/10 lh trình độ cuối A1 18 tuổi , học kinh doanh quốc tế, quê Quảng Trị , đg sống ở TPHCM, mục tiêu muốn giao tiếp với người nước ngoài , phát triển bản thân, cv sau này, ko đi làm thêm ở đâu , muốn lên linh hoạt, ko có đặt mục tiêu về thời gian, có đi học khóa toeic 3 triệu , vẫn đg học 1 tuần 3 buổi , học 1 tháng</t>
  </si>
  <si>
    <t>11/12 lh 22 tuổi, trình độ A1 , FE, pm , muốn học , 1 tếng/ ngày , cv có dùng thi thoảng , 1 thnags vài lần , mục tiêu học phát triển bản thân , em mới làm đc 2 tháng, muốn lên mức cơ bản , ko có mục tiêu thời gian ko gấp, ko đi học ở đâu, đg ôn thi để thi toeic, đầu tháng sau thi toeic</t>
  </si>
  <si>
    <t>5/12 lh trình độ A1 ,đg làm kĩ sư điện, ở Quảng Ngãi , đg làm nhân viên, 5 pm tan làm, cv hiện tại có dùng tiếng anh n vị trí cao hơn , muốn học để thăng chức , muốn học lên mức cơ bản 4 tháng , ko ảnh hưởng gì, ko thường xuyên học APP, có đi nửa năm học giao tiếp, học cũng đc n mà quên , 20 triệu hết khóa</t>
  </si>
  <si>
    <t>Ha Nem</t>
  </si>
  <si>
    <t>13/11 lh trình độ A1 quản lí sale truyền thông , 5 pm tan làm , 1 tiếng/ ngày , muốn học phát triển bản thân, học app tự học , muốn lên mức cơ bản 1 tháng nữa, ko ảnh hương gì phản xạ chị chậm, vốn từ ko có</t>
  </si>
  <si>
    <t>Joe</t>
  </si>
  <si>
    <t>4/12 lh trình độ , đg làm dev, backend, 6pm, trình độ cuối A1, 1 tiếng / ngày , trc có mua sách hack não , em đg ở tp HCM , quê ở Đồng Tháp , cty vietj nam gốc bên Mỹ , chuẩn bị trc , cuối A1, học để cho cv, tăng lương tăng muốn học giao tiếp cơ bản , 6 tháng , ko ảnh hưởng gì , đi học trung tâm thi toeic 3 năm rồi , hiện tại ko đi học ở đâu</t>
  </si>
  <si>
    <t>Bom</t>
  </si>
  <si>
    <t>23/12 đg làm sale quan rlí , trình độ A1, 5pm, đôi khi gặp đối tác , đồ handmade thủ công mỹ nghệ, thích chơi tenis, muốn giao tiếp cơ bản , 6 tháng , đi học trung tâm , học giáo viên online 1:1 6 tháng , học 1 nam rưỡi tuần 2 buổi dạy theo kiểu ko nói nhiều lắm 
 9/12 knm3
 7/12 đg đi đường zalo số khác
 5/12 knm2
 4/12 knm1</t>
  </si>
  <si>
    <t>Nguyễn Thị Như Quỳnh</t>
  </si>
  <si>
    <t>31/10 đg làm marketing làm branding, đg làm quản lí, 6pm , đg quản lí 16 người , 30 phút mỗi ngày , học phục vụ cho cv, 2 tháng 1 lần , trình độ cuối A1 , 6 tháng lên linh hoạt, ko ảnh hưởng cv, chưa đi học ở đâu , khách hàng singgapore , ấn</t>
  </si>
  <si>
    <t>Lương Thị Giang</t>
  </si>
  <si>
    <t>0973474895, 28 tuổi , đg ở HN , lecture đại học Thủy Lợi, 6h30 tan làm , trình độ A1, 3 4 tiếng anh , mục tiêu chính học phát triển bản thân, hội thảo muốn học đi du học sang nước ngoài , 2 3 năm nữa, 6 tháng nữa lên linh hoạt, ko ảnh hưởng gì , có con nhỏ chỉ tự học , ko biết cách học 
 19/10 knm1</t>
  </si>
  <si>
    <t>Văn</t>
  </si>
  <si>
    <t>11/10 knm1 trình độ cuối A1, 41 tuổi , làm 10 năm , đg làm theo tổ chức , 5pm , muốn học phát triển bản thân , muốn nói chuyện với con , muốn lên linh hoạt , học 3 buổi của 1 bên khác , học 6 tháng , lúc nào rảnh thì học</t>
  </si>
  <si>
    <t>Trương Mỹ Châu</t>
  </si>
  <si>
    <t>4/12 lh trình độ đầu A2 , làm cty 10 năm , 33 tuổi , dg làm kế toán, staff, ko thích cv hiện tại , 5pm tan làm , đã đi 5 nước, muốn học kết hôn với người nước ngoài , đi du lịch , học phát triển bản thân, muốn giao tiếp linh hoạt , 2 3 tháng tới , tự hoc, ko ảnh hưởng gì</t>
  </si>
  <si>
    <t>5/12 trình độ A1 , 40 tuổi , đg ở Hà Đông Hà Nội , đg là investor , đg đầu tư an ninh, bất động sản , 1 giờ sáng, học để du lịch , 20.30 phút học mỗi ngày 
 5/12 gọi lại cho số kết bạn zalo, Tuấn Bùi
 4/12 lh cho số kết bạn zalo</t>
  </si>
  <si>
    <t>DAVID</t>
  </si>
  <si>
    <t>9/12 lh 43 years old, đg làm business giám đốc kinh doanh , bất động sản , rất bận , đi đã 30 , trình độ đâu A2, phát âm sai nhiều, anh sử dụng tiếng bồi nhiều , bận quá nên chỉ nghe đọc thôi , trc h ko đi học ở đâu</t>
  </si>
  <si>
    <t>4/12 knm1, 44 tuổi , đg làm vinaphone, đg làm cs, làm nhân viên , 5pm, trình độ cuối A1, 1 tiếng/ ngày , học để phát triển bản thân , học do thích , cv cũng ko cần tiếng anh , 9 10h đêm mới học APP, muốn mức linh hoạt, ko có dự định thời gian, chỉ muốn tạo đc thói quen thôi</t>
  </si>
  <si>
    <t>5/12 lh đg làm công ty Đức, đg làm kế toán, 6-7 pm, trao đổi cv với đồng nghiệp viết mail , chat chủ yếu, cũng nói tiếng sếp người nước ngoài, nhiêu fkhi sếp hỏi ko phản xạ đc luôn, tiếng anh tốt thì sẽ tìm cty khác ổn hơn, đầu A2, muốn giao tiếp linh hoạt , 5 tháng , ko ảnh hưởng gì, 3 năm trc có đi học khóa học có tiến bộ , mấy triệu ko nhớ</t>
  </si>
  <si>
    <t>16/10 lh dgd sống ở HCM , đg làm sale , đg làm manager, 5 pm, có 12 người trong team , 30 phút , có supplier người nước ngoài thường xuyên , tự mình nói , chủ yếu nói chuyên ngành trình độ cuối A1, muốn giao tiếp lên linh hoạt , muốn học thi ilets mới có dự định, định cư canada, ko có mục tiêu , 1 năm , tự học thôi , kỉ luật chưa tốt, phát âm chưa tốt</t>
  </si>
  <si>
    <t>21/11 lớp 6 đi học VUS, trình độ cuối A1 con đg Bà Ria Vũng Tàu , đi học tiếng anh trung tâm</t>
  </si>
  <si>
    <t>14/11 lh trình độ A1 ,29 tuổi , đg ở HN , đg làm nhân viên ở sam sung, đg ở Hoài Đức 8pm , muốn học phát triển bản thân chưa đi học ở đâu , thời gian làm việc nhiều ko có nhiều thời gian, muốn lên linh hoạt , 6 tháng tới 1 năm , ko ảnh hưởng gì</t>
  </si>
  <si>
    <t>Kien Nguyen</t>
  </si>
  <si>
    <t>21/ 11 lh trình độ cuối A1 đg sống ở Đà Nãng, 37 tuổi , đg làm seller, 5:30 tan làm , cv hiện tại có dùng tiếng anh, thi thoảng mới dùng tiếng anh trong cv, có email, thi thoảng gọi zalo m muốn lên linh hoạt , ko có mục tiêu , ko đi học ở đâu do ko có time, học sáng sớm chiều tối , về nhà con cái bận</t>
  </si>
  <si>
    <t>Scorpion</t>
  </si>
  <si>
    <t>6/12 cho số kết nối zalo Nguyen Giao,</t>
  </si>
  <si>
    <t>7/12 lh trình độ đầu A1, hiện tại đg làm thiết kế diện , cv hiện tại ko dùng tiếng anh , muốn học tương lai , mới đi pv tiếng anh n fail , muốn học từ từ , ko biết bao h mới chuyển việc nên cứ từ từ, tự học là chính , 30 phút 1 ngày , hiện tại có tham gia group tiếng anh miễn phí , hiện ko đi học ở đâu, làm 8 tiếng chạy dự án nên phải tăng ca, tăng ca 7 giờ</t>
  </si>
  <si>
    <t>Đỗ Thị Thu</t>
  </si>
  <si>
    <t>1/11 lh trình độ đầu A1, đg làm dev, sinh năm 2000, làm mua bán hàng vật tư thiết bị máy tự động , giao tiếp tiếng anh với nhà thầu chủ yếu người Mỹ , cty trung quốc chủ yếu nói bằng tiếng trung, muốn học để giao tiếp cơ bản , 6 tháng , ko ảnh hưởng gì , chưa đi học bao giờ , thi toeic 575, hiện tại ko đi học , 30 phút 1 ngày , mới vào cty mới nên h mới đi học e mới đi học tiếng trung, quê Hải Phòng</t>
  </si>
  <si>
    <t>21/11 lh trình độ giữa A1 đg làm logistic, cv hiện tại ko dùng tiếng anh chủ yếu viết mail thôi, muốn học để phát triển bản thân, chưa đi học , hiện tại ko học ở đâu , muốn lên cơ bản , 1 ngày 1 2 tiếng, 3 tháng đtạ đc, Hera</t>
  </si>
  <si>
    <t>Niel</t>
  </si>
  <si>
    <t>Trương Thị Mộng Tuyền</t>
  </si>
  <si>
    <t>23/12 lh đg sư phạm kĩ thuật đã tốt nghiệp, làm văn phòng , định đi du học Úc, có học ở trường thôi , giao tiếp cơ bản, chưa có thời gian10 15 phút , làm tới 5h30 tan làm tối có việc bận gia đình
 13/12 knm2
 7/12 knm1</t>
  </si>
  <si>
    <t>7/10 lh trình độ cuối A1 đg là kĩ sư telecom, trc làm cho bên samsung , staff, 5;30 tan làm , 1- 2 tiếng/ ngày , cv trước dùng nhiều bằng tiếng anh chủ yếu bằng chat, cv hiện tại dùng ít hơn , học phát triển bản thân chủ yếu , muốn lên linh hoạt, 2 tháng nữa , ko ảnh hưởng gì , nghe hiểu nhưng ko nói được</t>
  </si>
  <si>
    <t>Ms. Lụa</t>
  </si>
  <si>
    <t>7/12 lh 30 tuổi dgd ở Hải Dương, đg làm quản li team cho công ty logictic, , hay tăng ca, 7pm , trình độ đầu A2, đã đi 3 nước ở chau Á, chưa đi học ở đâu , muốn giao tiếp với khách nước ngoài , trc chị làm bộ phận chứng từ chủ yếu nghe đọc , các châu lục, chị hơi ít vốn từ khi nói chuyện nghe hiểu key word, muốn tăng linh hoạt 6 tháng , ko ảnh hương quá nhiều , hiện tại đg học 1 lớp marketing 246</t>
  </si>
  <si>
    <t>6/12 lh trình độ cuối A1 25 tuổi , kĩ sư phần cứng, tuần tới có buổi pv với cty mới, cty hiện tại có nhiều drama, muốn học phục vụ cho cv mới , giao tiếp cơ bản , 2 tháng , ko ảnh hưởng gì , chưa đi học ở đâu, tự học</t>
  </si>
  <si>
    <t>14/11 18 tuổi trình độ cuối A1, học đh khoa học tự nhiên , sv năm nhất , 2 tiếng/ ngày , mục tiêu e muốn học để xin việc lương cao , sau muốn làm nhà văn muốn lên linh hoạt , học dần thôi , chủ yếu tự học</t>
  </si>
  <si>
    <t>Ming</t>
  </si>
  <si>
    <t>11/12 lh 32 years old , đg làm dev, FPT, fullstack , 5 -10 người , trình độ A1, học dùng cho công việc , muốn sử dụng cho cv hinẹ tại , hiện tại chỉ có làm cho khách hàng Nhật sắp tới có khách hàng nói tiếng anh, muốn lên mức linh hoạt , 3 tháng tới 6 tháng , ko ảnh hưởng gì , ko học ở đâu , hiện tại ko đi học ở đâu, 15 30 phút , xem quảng cáo</t>
  </si>
  <si>
    <t>Lê Ánh</t>
  </si>
  <si>
    <t>20/11 dè ko nghe thấy</t>
  </si>
  <si>
    <t>14/11 lh trình độ cuối A1, đg làm kĩ sư xây dựng, đg làm quản lí , cv ko dùng gì tiếng anh, năm sau làm với tư vấn nước ngoài , 5 pm, 1 tiếng/ ngày , muốn lên mức cơ bản trc, sau đó linh hoạt , 1,5 tới 2 năm, ko ảnh hưởng , lâu rồi ko học , hiện tại ko đi học ở đâu</t>
  </si>
  <si>
    <t>Trương Quang Minh Đức</t>
  </si>
  <si>
    <t>25/12 lh hợp tác mảng kinh doanh đàn, mở lớp học pinano, tháng 7 sang năm , muốn lên mức nâng cao, chưa có kế hoạch time, 30 phút. ngày , ko đoi học ở đâu , 
 13/12 knm2
 5/12 knm1</t>
  </si>
  <si>
    <t>Kun</t>
  </si>
  <si>
    <t>16/10 chưa xếp đc lịch , trình độ A2, đg làm quản lí , 6pm tan làm , 30 phút học hằng ngày , mục tiêu học để phát triển bản thân , muốn giao tiếp lên linh hoạt, cứ duy trì, 4 năm trc học giao tiếp , ko học hết khóa, hiện tại ko đi học ở đâu, anh đg học kxi năng mềm tối thứ 5 rảnh thôi</t>
  </si>
  <si>
    <t>Kim Phung</t>
  </si>
  <si>
    <t>17/10 lh trình độ A1, 30 tuổi , đg làm kế toán cho công ty thực phẩm , đg làm cty nước ngoài, có nhiều người nước ngoài ,muốn học công việc lương cao, hiện tại thi thoảng thôi vì liên quan tới chứng từ, có học online 1 2 nơi so bận ko theo kịp , hồi dịch có đi học 1 lớp langmaster học online cơ bản , muốn lên B1 , mỗi ngày học đc 30 phút n cũng tùy thôi , ko ảnh hưởng gfi , cuối năm đc đc</t>
  </si>
  <si>
    <t>Big</t>
  </si>
  <si>
    <t>12/10 lh trình độ A1,42 tuổi, đg làm công ty về giao thông , kế toán trưởng muốn đi học đi du lịch , con chị đg đi du học Mỹ, mình muốn nói chuyện đc với bọn nó, học nhiều lắm rồi ko đc nói nhiều cv ko dùng nên mai một đi , muốn giao tiếp linh hoạt , 6 tháng nữa, ko đạt đc ko sao, giao tiếp thiếu tự tin, phát âm bị kém, nghe kém, du học năm 3, học đại học</t>
  </si>
  <si>
    <t>Lauren</t>
  </si>
  <si>
    <t>19/10 knm1, đg làm luật sư, hay phải làm OT , 8PM tan làm, đg làm nhân viên , 27 tuổi , cv chỉ chat qua mail , mục tiêu phát triển bản thân thôi , hôm nao frảnh thì tranh thủ đc 30 phút thôi , trc cũng đi học lâu lắm rồi , thi ielts cách đây 5 6 năm rồi đc 5 ,5, muốn lên linh hoạt , 6tháng học APP đã</t>
  </si>
  <si>
    <t>ĐỨC Trí</t>
  </si>
  <si>
    <t>6/12 trình độ cuối A1, sinh viên năm nhất, học an toàn thông tin, chưa đi học đi đâu, cuối A1 , muốn lên linh hoạt , ko biết
 5/12 knm1</t>
  </si>
  <si>
    <t>Diem Pham</t>
  </si>
  <si>
    <t>5/12 lh chê APP, đg ở HCM , Mỹ Tho , đg làm giám đốc , trình độ A1 , 7- 8pm tan làm , đã đi nhiều nước , thực phẩm, cv hiện tại ko cần tiếng anh giao tiếp, học lại vì thích , muốn linh hoạt, ko có mục tiêu thời gian, cứ học thôi, 30 phút/ ngày , hiện tại ko học ở đâu</t>
  </si>
  <si>
    <t>Alo</t>
  </si>
  <si>
    <t>11/12 lh mục tiêu học dùng cho công việc, làm logictics, dùng mail thfi nhiều nói thì ít , chủ yếu dùng tiếng anh, 1 ngày dành đc 30 phút , mục tiêu linh hoạt , có học trung tâm n lâu lắm , trc học khóa học online xong bỏ do có vc bận đột xuất</t>
  </si>
  <si>
    <t>20/11 knm1 trình độ cuối A1 29 tuổi , đg ở Tố hữu Hà Nội, đg làm nhân viên làm sale bất động sản tìm 1 vài job chăm sóc khách hàng có thể làm người nước ngoài , 6pm, 30 phút / ngày , muốn học dạy con trai , hiện tại kod di học ở đâu</t>
  </si>
  <si>
    <t>Tấn Đại</t>
  </si>
  <si>
    <t>16/11 trình độ A1 đg làm kĩ sư xây dựng quản lí , hay phải giao tiếp partner người nước ngoài, làm dự án về du lịch ví dụ người Nga Pháp Đức Mỹ , 1 tiếng ngày , tự học học trên APP duolingo, chỉ nghe hiểu đc hơi khó diến đạt tiếng anh, lên linh hoạt, 6 tháng , ko ảnh hưởng gì</t>
  </si>
  <si>
    <t>8/11 cho số kết bạn zalo đg ở Nhà Trang, đg làm cảnh sát can phường, cv ko cần tiếng anh chỉ muốn học phát triển bản thân, có học online với 1 bà cô, online 1;1 học 1 năm dạy phát âm từ đầu học hiệu quả, muốn lên linh hoạt , 6 tháng, ko ảnh hưởng gì , 1tiếng/ ngày , trên app ko biết định hướng học thê snào cho hiệu quả, ko có từ để nói, T11Hà Thanh0858521890
 1/11 knm1</t>
  </si>
  <si>
    <t>22/12 kĩ sư chất lượng về PVC, đi học thạc sĩ bên taiwan, học bằng tiếng trung thi thoảng có shk5, mục tiêu học dùng cho việc đi học, cũng nhiều môn học tiếng anh , trình độ A1 , muốn lên mức nâng cao , nửa năm dạt dc hiện tại ko đi học ở đâu, 1 ngày dành đc 15 20 phút , tan làm 5h có việc về nhà làm , tháng 2 qua tết 
 13/12 knm2
 9/12 knm1</t>
  </si>
  <si>
    <t>Huỳnh Thị Phi Phụng</t>
  </si>
  <si>
    <t>6/12 Kon Tum , trình độ cuối A1 đầu A2 đg làm chủ 1 quán cà phê, 6pm muốn hoc để làm copywrting , muốn học giao tiếp linh hoạt , 1 năm dạtd dc, ko ảnh hưởng gì , 2 năm học tiếng anh online , gv nước ngoài học ít thôi ko nhớ
 5/12 trao đổi trước , cuối tháng 12 mới học đc,</t>
  </si>
  <si>
    <t>AN</t>
  </si>
  <si>
    <t>14/11 lh trình độ giữa A1, muốn học tiếng anh nói chuyện với con Thanh Hóa, giảng viên trường đh ở Thanh hóa dạy kĩ năng cảm xúc cho trẻ nhỏ , đg làm giáo viên, muốn lên B1, 3 6 tháng nữa đtạd dc, 8 tháng trc n lớp dạy nhanh ko theo kịp 12 buổi 4 triệu</t>
  </si>
  <si>
    <t>Linh Dịu Dàng</t>
  </si>
  <si>
    <t>9/12 trình độ A1, chuẩn bị di Mỹ chơi với con hơn tháng , đã nghỉ hưu , đã nghỉ hưu, chị học ở VUS giờ ko học ở đâu, giờ học PTE, người philipine, 1 tiếng,, 6 tháng bừa h 3,4 tháng rồi , tuần học 3 buổi , ông xã đăng kí cho , ck sợ lạc nên đk cho, chị ko có thời gian nhiều nên ko có thời gian , 30 phút 1 tiếng</t>
  </si>
  <si>
    <t>6/12 lh đg làm leader trong trường đại học có cty sản xuất gia công nghiên cứu phát triển robot, đào tạo doanh nghiệp , cty riêng của mình , trình độ đầu A2, mục tiêu học phục vụ cv giao tiếp nước ngoài hiện tại năm sau đi học lên tiến sĩ , giao tiếp linh hoạt , chắc 3 tháng , chưa đi học ở đâu tự học , 1 tiếng / ngày</t>
  </si>
  <si>
    <t>25/12 lh 27 tuổi , đg làm trong phòng tập gym , muốn học giao tiếp với khách hàng , 1 tiếng/ ngày , trong khách sạn đà nẵng , khách đi bơi , đa số khách nước ngaoì , muốn hcj dùng cho công việc , đc thăng chức, A2, mức nâng cao , 3 tháng , ko ảnh hưởng gì , chưa đi học tự học , 
 18/12 knm1</t>
  </si>
  <si>
    <t>Tuyển</t>
  </si>
  <si>
    <t>28/11 lh trình độ A1, 20 tuổi , quê Lạng Sơn, , phiên dich tiếng Trung hsk5 , muốn học xin việc sau này dự định đi nước ngoài, năm sau đi chưa biết đi đâu , chưa chắc đã đi, muốn học giao tiếp cơ bản , đầu năm sau , ko ảnh hưởng gì , 15 phút / ngày</t>
  </si>
  <si>
    <t>6/12 lh 42 tuổi đg ở Xuân Thủy Cầu Giấy =))), đg làm kết. toán , trình độ A1, học nói chuyện với con , đg làm nhà nước đầu A1, muốn luôn linh hoạt, 6 tháng 1 năm , ko ảnh hưởng gì , chưa đi học ở đâu</t>
  </si>
  <si>
    <t>Summer</t>
  </si>
  <si>
    <t>20/11 lh trình độ A1 đg học toeic 1 tuần 2 buổi , muốn lên linh hoạt càng sớm càng tốt, 30 phút / ngày ,1 buổi 2 tiếng, đg làm consultant cho 1 trg đh liên kết với anh</t>
  </si>
  <si>
    <t>Sonming</t>
  </si>
  <si>
    <t>30/11 lh, trình độ A1, 42 tuổi , designer tại Đà Nẵng , làm nhân viên , mới đầu mua cho con xong chuyển sang bố học, muốn học phát triển bản thân, 30 phút/ ngày , 10h tối mới học , muốn học giao tiêp cơ bản 
 28/11 knm1</t>
  </si>
  <si>
    <t>Huu Bang</t>
  </si>
  <si>
    <t>5/12 knm1trình độ A1, đg làm quản lí làm kĩ sư ở vinamilk , 4 pm tan làm, 30 phýt/ ngày , cv trao dổi văn bản với đối tác, chuyên gia nước ngoài là hcính, nói thì 1 tuần hay 1 tháng 1 hay 2 lần có phiên dịch , mức linh hoạt , 1 2 năm tới , ko ảnh hưởng gì, đi học thời sinh viên , hiện tại ko đi học ở đâu</t>
  </si>
  <si>
    <t>Hà Phước Hậu</t>
  </si>
  <si>
    <t>17/10 trình độ đầu A1,20 tuổi , đg làm phục vụ nhà hàng , muốn học lên linh hoạt , 3 tháng, có ảnh hưởng, đg làm ở đã nẵng resort , hyatt, ko biết nói như thế nào, chưa đi học ở đâu bao h, sắp tới đi</t>
  </si>
  <si>
    <t>Bigbom</t>
  </si>
  <si>
    <t>13/12 lh trình độ A1, 32 tuổi , 1 vợ 2 con , lam ftrong sản xuất điện tử , ko dùng tiếng anh giao tiếp , học để phát triển bản thân , giao tiếp cơ bản , 3 tháng 
 7/12 thue ebao</t>
  </si>
  <si>
    <t>Thanh Long</t>
  </si>
  <si>
    <t>28/11 đg bận gọi lại sau</t>
  </si>
  <si>
    <t>Giau</t>
  </si>
  <si>
    <t>23/12 lh đg làm cô giáo dạy vẽ , 10pm , muốn học để đi du học Úc
 13/12 thuê bao , muốn văn bằng 2, học quản trị kinh doanh, học giao dục mầm non, trình độ A1, mức nâng cao , 1 năm tới , ko ảnh hưởng gì , có học online chỉ viết thôi , 3 tháng học 4 triệu hết khóa, nói ko lên đc, hiện tại e ko đi học, 30 phút/ ngày 
 7/12 knm1</t>
  </si>
  <si>
    <t>10/11 lh, civil enginer, staff, trình độ cuối A1. tan làm 5pm, cv ít sử dụng , muốn học phát triển bản thân, học nhiều trung tâm , ko theo hết giao tiếp lên linh hoạt , 2 tháng , ko ảnh hưởng gì , hiện tại ko đi học ở đâu, hiện tại học 1 tiếng / ngày</t>
  </si>
  <si>
    <t>Reno</t>
  </si>
  <si>
    <t>7/12 lh trình độ giữa A1, team có ngưười 7 người , đg làm leader, làm đc 3 năm, cv chỉ đọc tài liệu bằng tiếng anh thôi , e cố gắng 3 4 năm nay cố gắng n ko lên đc, e có định hướng 2 năm nữa giao tiếp bằng tiếng anh e tiếp cần mô hình khác tiếp cận khách nước ngoài , muốn lên mức linh hoạt , 1 năm tới 2 năm , ko ảnh hưởng gì, 30 phút 1 tiếng , sn 94, e học nhiều chỗ lắm rồi đó, gv nào cũng bó tay 6 tháng trc e có học 1 khóa online 3 mấy buổi , ko học đc hết , 6 7 triệu, ko hiệu quả nên dừng
 5/12 knm1,</t>
  </si>
  <si>
    <t>11/12 lh 24 tuổi , Đông Nai provice, đg làm FE, trình độ cuối A1, học phát triển bản thân e mới làm công ty này hơn 1 tuần, cv thi thoảng dùng tiếng anh, chỉ đọc tài liệu, e là nhân viên ko join nói chuyện chính với khách hàng, bây h học dùng cho công việc lỡ sau này nhảy việc dùng luôn, cty hiện tại tiếng anh có tốt cũng ko thăng tiến đc vì ko bắt buộc, muốn lên mức linh hoạt, 1 năm nữa , ko ảnh hưởng gì, xưa có học toeic, thi đc 680, 1 ngày dành dc 30 phút</t>
  </si>
  <si>
    <t>7/12 lh trình độ giữa A1 29 tuổi , đg sống ở HCM , đg làm kĩ sư phần cứng, 5pm, lập trình nhúng , học để trao đổi công việc, học thi bằng toeic đg học nâng cao trình độ vẫn học thêm nghiệp vụ tài chính học văn bằng 2 , 1 tuần 3 buổi 357, 10, 15 phút học , cv trao đổi bằng tiếng anh viết email, có trao đổi ko thương nhiêu , muốn học giao tiếp linh hoạt , 6 tháng tới 1 năm , có ảnh hưởng , chỉ học ở trường</t>
  </si>
  <si>
    <t>9/12 lh trình độ A1 35 tuổi , đg có 1 công ty về điện , 8. 9 tối, đg có cửa hàng bán quần áo, mục tiêu học phát triển bản thân, muốn giao tiếp cơ bản , ko đặt mục tiêu , chưa đi học ở đâu</t>
  </si>
  <si>
    <t>Nguyễn Thành Sang</t>
  </si>
  <si>
    <t>4/12 lh trình độ cuối A1đg đi làm dgd học luật kinh tế, sinh viên năm cuối , muốn học có công việc tốt , 30 phút / ngày , đg làm nhan sự, chưa ra trg đg đợi bằng mục tục học sử dụng cho công việc , cv đọc viết bằng tiếng anh , sau muốn làm cty nước ngoài , muốn lên linh hoạt , 6 tháng nữa , ko ảnh hưởng gì, chủ yếu tự học , hiện tại cv bận nên hơi lười, 6h về 6h30</t>
  </si>
  <si>
    <t>Four</t>
  </si>
  <si>
    <t>25/12 knm2
 11/12 đg bận</t>
  </si>
  <si>
    <t>7/12 lh dgd ở HCM , làm kĩ sư , đg làm supervior, 5 pm , trình độ đầu A2, 10, 15 phút/ ngày , cv giao tiếp 1 tuần vài lần, traod dổi trực tiếp , chat thường xuyên , mình nói ko có chuẩn, nên mình muốn học tiếng anh ,n phát triển bản thân là chính , xưa có đi học toeic 7 8 năm trc , hiện tại ko đi học , tùy ngày tại mình đi tiếp khách</t>
  </si>
  <si>
    <t>25/12 knm2 đg là sbv ngôn ngữ anh A2, có ý định đi du học Ucs, 
 7/12 knm1</t>
  </si>
  <si>
    <t>Vinjson</t>
  </si>
  <si>
    <t>6/12 lh 28 tuổi trình độ A1 , đg làm dev, đg làm backend, 2 years, 5 - 6pm, wfh, cv ko dùng tới tiếng anh giao tiếp, học để phát triển bản thân , hiện tại khách hàng toàn người Nhật, muốn lên mức linh hoạt , ko vội khi nao flên đc thì lên , chưa đi học bao giờ</t>
  </si>
  <si>
    <t>30/11 lh đg có công ty riêng, buôn bán sản phẩm về tre, 9pm, 15 phút / ngày , mục tiêu học giao tiếp với con , cuối A1 , lên linh hoạt, ko có time, chỉ học lúc rảnh 
 28/11 knm1</t>
  </si>
  <si>
    <t>Kozmy</t>
  </si>
  <si>
    <t>7/12 26 tuổi , BA, trình độ A1, công ty làm về requirment khách hàng , cv ko làm bằng tiếng anh, tài liệu kiến thức tiếng anh ,muốn học dùng công việc đa dạng , muốn học linh hoạt , chưa có plan thơi fgian, giữa năm sau , ko ảnh hưởng gì , co học liên quan tới học toeic, hiện tại ko đi học khóa nào thêm
 6/12 hỏi bận trao đổi zalo</t>
  </si>
  <si>
    <t>11/12 lh dgd làm kĩ viên, trình độ đầu A2, 4:30 tan làm , học cho học phát triển bản thân, muốn học dùng cho công việc, kĩ thuật làm về giày da, 1 tháng 1 hay 2 lần, giao tiêp linh hoạt, ko có mục tiêu thời gian, tự học , có tham gia của kyna , ccahs đây mấy tháng, học cũng đc dạy giáo viên 1:1 nhiều giáo viên, cũng ok, 30 phút</t>
  </si>
  <si>
    <t>Nguyễn thị Xuân Cúc</t>
  </si>
  <si>
    <t>16/10 trình độ A1 , đg kinh doanh đồ da cá sấu, có 10 người trong team, mục tiêu muốn bán hàng cho người nước ngoài, 1 2 năm tới chị sẽ đi nước ngoài gặp khách hàng , 1 năm nữa đạt đc, ko ảnh hưởng gì , , từ vựng yếu ko có cái diễn đạt</t>
  </si>
  <si>
    <t>My Nhan</t>
  </si>
  <si>
    <t>30/10 lh đg là sinh viên trường Lạc Hồng, ngôn ngữ anh, trình độ A1 , sinh viên năm 3 chuẩn bị lên năm 4, trình độ cuối A1, muốn học để phát triển bản thân, muốn lên hoạt , 1 năm , ko ảnh hưởng gì , trc có đi học khóa phát âm , năm ngoái 1 khóa 6 tháng , 8 triệu , hiện tại ko đi học ở đâu chỉ học trên trường , ko có từ vựng để nói , có đi làm thêm ở trung tâm làm ít partime</t>
  </si>
  <si>
    <t>9/11 trình độ21 tuổi , kinh tế công nghiệp, kế toán, sinh viên năm 4 , mục tiêu học xin cv tốt, chưa đi học ở đâu, học ở trường ko hiệu quả nên bây h mới học , trung tâm ko hiệu quả , muốn linh hoạt , tháng 1 năm sau , ko ảnh hưởng gì , ko đi làm thêm , quê Hưng yên</t>
  </si>
  <si>
    <t>小蘑菇</t>
  </si>
  <si>
    <t>5/12 lh sinh năm 2k3, trình độ A0, muốn học để phát triển bản thân, chưa đi học ở đâu, , muốn giao tiếp linh hoạt , nửa năm , đg tp HCM, đg làm kế toán , ko đi học ở đâu, 1 tiêng/ ngày , 7h tối , quê gốc Quảng Ninh</t>
  </si>
  <si>
    <t>Tôi là Hiền</t>
  </si>
  <si>
    <t>17/10 52 tuổi , chị Hà Nội Tây Hồ, học để đi du lịch, con chị sống ở nước ngoài , lâu lâu rồi chị cũng học tiếng anh n vớ vẩn, 5 năm chị cũng học topica, khi chị đi du lịch lõm bõm, đg ở canada , trc covid chị đi , vừa đi chị đi cũng nhiều nước châu Âu , 1 lớp 5 học viên 3 bạn, kinh doanh vật liệu xây dựng, T10Ngô Bích Hiền0392491111</t>
  </si>
  <si>
    <t>Oanh Dinh Thi Kieu</t>
  </si>
  <si>
    <t>27/11 trình độ cuối A1 , đg sống HCM , dgd làm giáo viên physic , thời gian ko cố định muosn học đê rphát triển bản thân 1 hay 2 tiếng mỗi ngày , mới học online 1:1 về giao tiếp , 1 tuần 3 buổi, học 1 năm , 20 triệu mỗi buổi 60 phút, muốn lên cơ bản , ko có mục tiêu thời gian 
 20/11 đg bận ko tiện nghe máy,</t>
  </si>
  <si>
    <t>4/12 lh trình độ đầu A1, đg làm bên kế hoạch sản xuất, cv có dùng tiếng anh ko thường suyển chỉ gửi email, khách hàng tới thăm quan mình trả lời , tháng vài lần , mục tiêu học dùng cho công việc hiện tại , hay đi du lịch , tcr có đi singapo và sing , muốn lên mức linh hoạt , 6 tháng hay 1 năm , ko ảnh hưởng gì , chỉ tự học thôi , có học cách đây 10 năm rồi , hiện tại ko đi học ở đâu, 30 phút/ ngày</t>
  </si>
  <si>
    <t>Ngáo Coffee</t>
  </si>
  <si>
    <t>8/11 36 tuổi, trình độ cuối A1 , đg làm lễ tân , đg làm quản lí , 30 phút / ngày , lhách sạn Việt có mười mấy phòng ở pHú Quốc toàn khách nước ngoài , mình muốn học phục vụ cho cv hiện tại muốn giao tiếp cơ bản , 3 tháng nữa, ko ảnh hưởng gfi , có đi học tiếng anh online , gần đây học 1:1 giáo viên Mỹ học đc 10 ngày , chị nâng level , 1 buổi 200k nhiều tiền , gv khách thuê phòng kế bên nhà chị , gtiếp theo chủ đề thôi, hiện tại ko học ở đâu</t>
  </si>
  <si>
    <t>11/12 lh trình độ A1, 27 tuổi , dgd làm bác sĩ thú ý,đg sống ở Đông Nai, bác sĩ thú ý, 5pm , cv sắp tới sử dụng nhiều tiếng anh, minh định đi nước ngoài sáng Úc, đi sang cùng chồng , 1 năm nữa , muốn lên mức linh hoạt , 6 tháng , ko ảnh hưởng gì , chưa đi học ở đâu, có 2 bé tự học , bây giờ đg luyện thi PTE, học online, ngày nào cũng học , ck đk cho 10 triệu cả 2 vợ ck , chủ yếu dạy bài thi , tip thôi</t>
  </si>
  <si>
    <t>Try</t>
  </si>
  <si>
    <t>11/12 trình độ A1, rất bận , đg làm kê toán đg làm cho công ty xây dựng, 30 tuổi , quản lí, đã làm đc 3 năm , cv hiện tại ko dùng tiếng anh dùng tiếng trung nhiều hơn dùng nhà thầu, tiếng anh ít , muốn học phát triển bản thân, muốn lên linh hoạt, 2 tháng , ko ảnh hưởng gì , 30 phút mỗi ngày , học giao tiếp langmaster cách đây 5 6 năm , hiện tại ko đi học ở đâu</t>
  </si>
  <si>
    <t>Joy Vlog</t>
  </si>
  <si>
    <t>20/10 trình độ A1 đg làm xây dựng, 26 tuổi , 6pm tan làm , khách hàng nước ngoài , trao đổi qua chat, mail, muốn học phục vụ cho cv, khách newzaland , muốn linh hoạt, 1 năm tới chậm phát triển cv, ko ảnh hưởng gì, chưa đi học ở đâu , ko biết nói gì, đc thăng chức, khách toàn là người nước ngoài, 1 ngày 30 phút</t>
  </si>
  <si>
    <t>Dũng Lý</t>
  </si>
  <si>
    <t>25.12 0977546116 học để biết dgd làm sale học từ từ
 11/12 knm1</t>
  </si>
  <si>
    <t>14/12 bận quá lâu rồi ko dùng , mất gốc Pham Hoang, tình độ A1, CFO cho công ty tài chính, mới thay đổi công việc mới hiện tại 1 năm , 12 tháng 1 lần gặp đối tác nước ngoài , muốn lên mức cơ bản , ngày xưa làm kiểm toán, 6 tháng, 30 phút / ngày , lâu ko đi học , 2010 có đi học lại bận ko có thời gian học</t>
  </si>
  <si>
    <t>Thanh Huyen</t>
  </si>
  <si>
    <t>20/10 lh</t>
  </si>
  <si>
    <t>3/12 mua cho con học lớp 3, trình độ A1</t>
  </si>
  <si>
    <t>12/12 lh FE, dgd làm cho cty công nghệ , 5pm tan làm, trình độ A1, cần traod dổi với sếp người Hàn, rất ít trao đổi , mục tiêu học để cv suôn sẻ lên thăng tiến , hiện tại chỉ làm cty , lên linh hoạt , càng sớm càng tốt, ko ảnh hưởng gì , tự học là chính 30 phút/ ngày</t>
  </si>
  <si>
    <t>Hieu xoi</t>
  </si>
  <si>
    <t>7/12 lh 27 tuổi, trình độ A2 , đg làm shopee, leader, 6 thành viên , 4 pm tan làm, trình độ A2, muốn học để đổi việc ,, chưa có ý định , muốn làm cty đa quốc gia , muốn lên linh hoạt</t>
  </si>
  <si>
    <t>trình độ A1, 33 tuổi , HN , Long Biên, gt tên tuổi , quê quán, sắp tới cv có dùng tiếng anh , anh làm chính sách , đọc tài liệu văn bản tiếng , dự hội nghị hội thảo, 1 2 tiensg , học để dùng được , muốn thi lấy thi chứng chỉ quốc tế , ielts, 2 năm , 
 23/12 lh Minh Lưu
 12/12 knm1</t>
  </si>
  <si>
    <t>VU EM</t>
  </si>
  <si>
    <t>25/12 lh
 12/12 knm1</t>
  </si>
  <si>
    <t>6/12 lh trình độ đầu A1, đg làm quản lí dự án công nghệ thông tin, 23 tuổi , team e có 4 người , năm sau có plan đi Úc , vừa đi làm cho công ty có định hướng tương lai làm bên đó luôn, e sang đó làm cho công ty khác , tháng 4 5 năm sau , trc làm fullstack , muốn giao tiếp linh hoạt , tháng 7 năm sau, ko ảnh hưởng gì , hiện tại tự học , tối học 9 tới 10 giờ, 5 chiều tan làm , ko học gì hết, 30 phút 1 tiếng</t>
  </si>
  <si>
    <t>Nguyễn Thị Tâm</t>
  </si>
  <si>
    <t>13/12 đg bận 32 tuổi, đg làm quản lí sale logistic company, trình độ A1, 5pm tan làm , đg ở HN, quê Nghệ An, chat , email, thi thoảng khách vẫn sang theo quý nên chị vẫn giao tiếp với họ , chị có bạn hỗ trợ nói đc , muốn lên mức linh hoạt , khi nói ko tự tin , 3 tháng , ko ảnh hưởng gì , 15 phút / ngày , mới sinh e bé xong , đi làm lại rồi</t>
  </si>
  <si>
    <t>12/12 lh trình độ đầu A1, em đg làm bán lẻ bán đồ thể thao, cty nước ngoài nv người Vn sếp người nước ngoài , cv có dùng tiếng anh giao tiếp, khách nước ngoài nhiều , muốn học phục vụ cho cv, nếu tiếng anh tốt thì tiếp xúc khách hàng dễ hơn, thăng tiến cv hơn , mới làm đc 2 hay 3 tháng thôi trc làm xây dựng , muốn giao tiếp cơ bản , 1 năm đạt đc, ko ảnh hưởng gfi , có đi học ở trường với đh thôi , 1ngày dành đc 1 tiếng</t>
  </si>
  <si>
    <t>8/11 đg làm QC cho cty thực phẩm, đg sống ở quận 7 , 5 pm tan làm , trình độ cuối A1, 30 phút mỗi ngày, muốn học làm giáo viên , học văn bằng 2 tiếng anh ở trường đh khoa học xã hộ nhân văn , 2 học kì , chỉ học ngữ pháp , 6 tháng nữa muốn là giao viên , muốn học lên linh hoạt , càng sớm càng tốt, ko ảnh hưởng gfi</t>
  </si>
  <si>
    <t>15/11 lh Lam Linh trình độ A1, 0346757694, đg làm quản lí phòng R&amp;D về mỹ phẩm , 6-7 pm, muốn học giao tiếp khách hàng người nước ngoài, thi thoảng mới trao đổi, chủ yếu đọc tài liệu , bộ phận cc nước ngoài có người phiên dịch , 30 phut/ ngày , hiện tại học giáo viên online tự sắp xếp 1 tuần 2 tới 4 buổi, học người Việt khóa 60 buổi , cải thiện giao tiếp , 50 phút , buổi đó chủ yêu snói bằng tiếng anh ccó giúp sang tiếng anh , học đc 20 buổi rồi , mình có tiến bộ hơn 1 chút , 10 triệu, dt tiếp cơ bản 3 hay 4 tháng</t>
  </si>
  <si>
    <t>12/12 lh trình độ A1 đg làm kê stoán cho công ty Hàn Quốc, staff, cv có cần tiếng anh chat zalo với mail với sếp , thi thoảng nói tiếng Hàn , muốn học phục vụ cho cv, cv thuận lợi hơn , đỡ qua phiên dịch, sếp tin tưởng người ta ko ghi nhận mình , muốn lên linh hoạt , chư anghĩ tới thơi fgian do học lâu n bị quên , hiện tại chỉ học trên app, lâu lắm ko học ở đâu , mới hơn nay mới cần thôi vì sếp cũng hiểu tiếng việt do cty thay sếp, 1 ngày đanh dc 30 phút , mới nghỉ việc hẳn đg kiếm việc khác qua tuần đi làm , cty mới cũng Hàn Quốc</t>
  </si>
  <si>
    <t>Lương Tiểu Phụng</t>
  </si>
  <si>
    <t>18/12 trình độ A1, đg bận nhắn zalo, mới sinh con, 38 tuổi, kĩ sư thực phẩm làm mười mấy năm , quản lí , , cty người Hàn sếp người Hàn, dùng email, nếu có tiếng anh cv sẽ thăng tiến đi ctac nước ngoài , sắp đi làm lại qua tết, muốn lên mức nâng cao, 6 tháng nữa, ko ảnh hưởng gì, chưa đi học ở đâu, hiện tai ko ở đâu hiện tại học lớp nghiệp vụ thứ 7 chủ nhật, 30 phút/ ngày , phát âm chua tốt</t>
  </si>
  <si>
    <t>13/12 lh trình độ giữa A1, đg làm kê toán, đg làm nhân viên, 5 giờ tan làm, cv ko dùng tiếng anh, mình dùng APP vì mình rảnh, mua xong cái bận luôn=))), mua xong cái học lớp nghiệp vụ kế toán 246, học khóa học bên ngoài, học hết tháng 4 năm sau , đg bậc chuyên viên, 3 4 năm kinh nghiệp mới lên 1 bậc , muốn học để chuyển sang lập trình phần mềm , dgd học phần mềm, học đc 3 4 tháng tháng6 năm sau , thời gian dành đc 15 phút</t>
  </si>
  <si>
    <t>Mr thinh</t>
  </si>
  <si>
    <t>13/12 lh trình độ A1,35 tuổi , đg làm kĩ sư ở telecom, đg làm quản lí , team có 9 người , 5h30 tan làm , cv hay giao tiếp nước ngoài , tháng sau tanzania châu Phi, đg làm viettel , 5 năm đi làm , tự biên tự diễn, muốn lên linh hoạt, 6 tháng , ko ảnh hưởng gì , hiện tại ko đi học ở đâu, học xuất nhập thiết bị viêcnx thông, 1 tiếng/ ngày, có mua sách hack não, chậm hơn bên VN 4 tiếng</t>
  </si>
  <si>
    <t>18/12 lh trình dôdj giữa A1, 36 tuổi, đg làm kĩ sư môi trường , 6pm tan làm, cv hiện tại ít dùng tiếng anh, đọc hiểu bàng tiếng anh , dg làm ở HN , gốc Hà Tây, mục tiêu học phát triển bản thân, 1ngày đc 30 phút</t>
  </si>
  <si>
    <t>13/12 đg làm trong quân đội, trình độ cuối A1 , đg làm sĩ quan về kĩ thuật , học tiếng Nga đại học, đg ở Hải Phòng , quê Thái Bình , tháng 9 năm tới cần dùng tiếng anh đọc hiểu là chủ yếu , trc chưa học tháng 10 đki học ielts, e học đc khóa ngắn 25 buổi , hơn 100 buổi nữa , 1 tuần 3 buổi , đi học trung tâm , 20 triệu, muốn lên linh hoạt , nửa năm nữa, ko ảnh hưởng gì</t>
  </si>
  <si>
    <t>2/11 knm1 trình độ A1, đg làm HR , staff, 6pm, mục tiêu học chuyển việc , 1 năm nữa , muốn xin cty nước ngoài muốn lên linh hoạt B1, 1 năm , ko ảnh hưởng gì , hiện tại ko đi học ở đâu, hiện tại ko biết phát triển ý, phản xạ kém, 1 tiêngd để học</t>
  </si>
  <si>
    <t>12/12 lh trình độ đầu A2 đg làm interior designer , CEO , 5 pm , ở HCM 30 năm , quê Tiền Giang , thường buổi học 8 giờ 10 giờ tối, chỉ tự học , muốn sang Mỹ định cư , chưa có cụkế hoạch cụ thể , muốn linh hoạt , 1 năm , muốn họcc huyên sâu , ko ảnh hưởng gì</t>
  </si>
  <si>
    <t>13/12 đg bận ko tiện nghe máy, 28 tuổi , đg làm kế toán , 5pm, muốn học chuyển việc, dự định 1 năm nữa chuyển, muốn sang công ty chuyên nghiệp cần dùng tiếng anh, trình A1, muốn lên mức linh hoạt , 1 năm , cũng học 1 thời gian cv hơi bân hay bỏ ngang, cách đây 2 năm , tiếng anh thì ko , sắp tới học lớp ké toán , học 20 buổi , 2 tới 3 buổi 1 tuần</t>
  </si>
  <si>
    <t>21/11 lh chị đg làm kế toán, hiện tại ko cần tiếng anh , mục tiêu muốn học cùng con đây mục tiêu quan trọng nhất , đi du lịch chưa đi nước ngoài bao giờ, hiện tại đg Cần Thơ, muốn lên mức linh hoạt, chưa biết time, 30 phút 1 tiếng / ngày</t>
  </si>
  <si>
    <t>Châu Anh Thư</t>
  </si>
  <si>
    <t>15/11 lh trình độ cuối A1 ,hiện tại học ngôn ngữ anh, sinh viên năm 3 , muốn cải thiện giao tiếp để thi ielts, muốn lên linh hoạt , 3 tháng , ko ảnh hưởng gì , có học ở trung tâm , hiện tại còn 1 tháng nữa kết thúc, học 4 kĩ năng , 1 tuần học 3 buổi , học phần nói lớp đông ko hiệu quả, khóa 7 triệu mấy 2 tháng</t>
  </si>
  <si>
    <t>14/12 lh 22 dev, fullstack, trình độ cuối A1, 20 phút/ ngày , cv ko dùng tiếng anh đg làm với ngưười Nhật, học cho cv, nếu tiếng anh tốt dễ thăng tiến, làm đc 1 năm , muốn lên linh hoạt , 1 năm , ko ảnh hưởng gì , có đi học trung tâm luyện thi toeic, tối học thêm linh hoạt giờ ,</t>
  </si>
  <si>
    <t>Nam Nam</t>
  </si>
  <si>
    <t>12/12 chưa thống nhất được giờ, đg làm lễ tân khách sạn Quy Nhơn , trc làm FLC, đg làm chuyển trong Mũi Né, centera trình độ giữa A2, 2 3 tháng nữa, phát triển ý bị kém, bị bí từ vựng, ko ảnh hưởng gì , chưa đi học khóa ở đâu, bị lười , hôm nay mơi skhai trương</t>
  </si>
  <si>
    <t>12/12 ko biết học đc hay ko, đg làm sale cho công ty dược phầm , quản lí 7h tan làm , trình độ cuối A1, mail ko trao đổi , vì thích nên mới học thì mình có , 1 tiếng/ ngày , thời sv có đi học n đi làm thì ko đi học , ko đi học , muốn học linh hoạt , 3 tháng , ko ảnh hưởng</t>
  </si>
  <si>
    <t>13/12 lh trình độ A1, 38 tuổi, trình độ , đg làm cho vinfast, đg làm lái xe chuyên nghiệp, lái xe cho sếp mỗi lần 1 người khác chủ yếu người nước ngoài , học cho công việc , nếu có tiếng anh thì cv tốt hơn, làm bộ phận khác nữa tiếng anh nhiều hơn , muốn lên mức linh hoạt , càng sớm càng tốt, có đi học n cũng bỏ , nêu slên mức độ cao hơn thì cao hơn , 1 ngày 1 tiếng, cv làm ca kíp , 6h sáng tới 2 h chiều, 2h chiều đến 10h đêm, có ảnh hưởng</t>
  </si>
  <si>
    <t>Leng</t>
  </si>
  <si>
    <t>23/11 cho số kết bạn zalo T11Tula0927693682, trình dôdj đầu A1, 99 , đg làm sale , muốn học để chuyển việc , trc học có thi để qua môn , học lâu rồi , hiện tại ko đi học ở đâu , 1 tiếng / ngày , muốn giao tiếp đc linh hoạt 3 tháng 6 tháng, ko ảnh hưởng gì
 22/ 11knm1</t>
  </si>
  <si>
    <t>14/12 lh trình độ A1 assitant cho công ty bán làm , cv ko dùng tiếng anh chủ yếu dùng tiếng trung, làm nghiệp vụ có tiếng anh lâu lâu có nói chuyện với khách, học để phát triển bản thân, 30 phút , chưa đi học bao giờ</t>
  </si>
  <si>
    <t>15/12 lh trìnhđộ A145 tuổi , đg làm tester, manual test, staff, 5:30 pm, chủ yếu qua mail, giao tiếp học để phát triển bản thân, trình độ A1, muốn cơ bản , 3 tháng, ko ảnh hưởng , chị hay mua app, trc chị học nhiều , 30 phút / ngày , ko đều , đg học thì bỏ , cv bận</t>
  </si>
  <si>
    <t>Mia Dương</t>
  </si>
  <si>
    <t>18/12 lh 30 tuổi , đg làm kê toán, trình độ cuối A1, dgd nghỉ sinh, tháng 5 mới đi lại , cv ko dùng tiếng anh, mục tiêu học để phát triển ban thân, mức linh hoạt , chưa đi học ở đâu, tự học , tháng 5 đạt đc , ít nhất 1 tiếng, đg ở Sài Gòn,</t>
  </si>
  <si>
    <t>9/11 lh đg làm IT trình độ cuối A1 , 6 pm , backend , trc có làm chung với người nước ngoài h toàn làm với người việc , giao tiếp linh hoạt , 6 tháng , ko ảnh hưởng gì, học online trc có đi học online học 1 time thấy chán ko hiệu quả , hiện tại ko đi học ở đâu phản xạ chậm, 
 2/11 knm1,</t>
  </si>
  <si>
    <t>Anh Vũ</t>
  </si>
  <si>
    <t>20/ 12 lh 24 tuổi , trình độ đầu A2, quê Buôn Ma Thuật , đg làm BE ở HCM , 1 giơgf sáng mới xong, tự học , 1 2 tiếng , 8 h tới 10 tối , hiện tại muốn giao tiếp linh hoạt, ko chắc , khách hàng nước ngoài nhiều, học phát triển bản thân
 15/12 knm1</t>
  </si>
  <si>
    <t>18/12 lh trình độ A1 , staff, đg làm may mặc, qunr lí công việc, Mỹ Tho Tiền Giang province, 4:30 pm, cv trao đổi khách hàng mua, hiện tại chủ yếu mail , muốn học thăng chức , chưa học ở đâu, 1 tiếng /ngày,</t>
  </si>
  <si>
    <t>2/11 knm1 6 pm tan làm , cuối A1, 30 phút mỗi ngày , học để công việc có mức lương cao hơn</t>
  </si>
  <si>
    <t>Thiên Phúc</t>
  </si>
  <si>
    <t>22/12 lh 52 tuổi, đg làm hướng dẫn viên du lịch 20 năm , trình độ B2 , chỉ dẫn khách châu Âu , nâng cấp thôi phát triển phát âm , 
 18/12 knm1</t>
  </si>
  <si>
    <t>18/12 lh hiện tại đg làm HCM làm nhôm , làm vận chuyển kho, cv hiện tại ko dùng tiếng anh, muốn học để chuyển việc sang công ty nước ngoài losgictic, cuối năm sau, muốn lên linh hoạt, 1 năm nữa , hiện tại ko đi học ở đâu, 30 phút/ ngày , 5h tan làm làm thêm 6h mới về</t>
  </si>
  <si>
    <t>15/12 lh đg làm giáo viên trg Chu Văn An dạy cấp 1, 30 phút, muốn học để giao tiếp với giáo viên nước ngoài , đg có trung tâm, học phát triển , 30 phút. ngay , linh hoạt , 1 năm nữa, muốn mở rộng trung tâm, nhà chị tự học</t>
  </si>
  <si>
    <t>18/12 knm1, đg làm giảng viên ở Đắc Lắc , làm văn thư ở trường đại học Tây Nguyên, học phát triển bản thân, chỉ đọc bài báo chuyên ngành , giao tiếp đồng nghiệp thi thoảng có đoàn ctac nước ngoài , muốn học lên linh hoạt , học trọn đời , ko quan trọng</t>
  </si>
  <si>
    <t>Lê Thế phương</t>
  </si>
  <si>
    <t>11/1 lh trình độ A1 31 tuổi, Đà Lạt , đg lái taxi , học để biết sau này tốt chuyển việc , muốn lên mức nâng cao, 6 tháng , 30 phút / ngày ko thường xuyên, trc đi học trung tâm , học giao tiếp,</t>
  </si>
  <si>
    <t>14/11 lh trình độ A1, đg học công nghệ ô tô,đh công nghiệp, đg học đh công nghiệp, 1 tiếng/ ngày , sinh viên năm 4 , muióng học ra xin việc , chưa đi học bao giờ, bây h tự học , muốn lên mức linh hoạt , 4 tháng , ko ảnh hường</t>
  </si>
  <si>
    <t>Vovi 0933052781</t>
  </si>
  <si>
    <t>30/12 quê ở thanh Hóa sn, 1997, trình độ A1, sale marketing, , phong thủy , cv ko dùng tiếng anh giao tiếp, tương lại muốn đi nhiều nước, mức cơ bản , 6 tháng, ko ảnh hưởng gì , 15 phút / ngày , thích học doulingo</t>
  </si>
  <si>
    <t>8/1 lh trình độ cuối A1, học viên ngân hàng , quản lí hệ thống , muốn học có cv tốt , sinh viên năm 4 , mục tiêu học để xin việc, muốn giao tiếp cơ bản , 2 tháng nữa , ko đi học , chủ yếu chỉ học ở trường , thi toeic 690 6 tháng , 2 tiếng/ ngày , ko đi làm , đg trong đợt tìm việc sắp ra trg 
 4/1 knm1,</t>
  </si>
  <si>
    <t>11/11 lh đg có 1 công ty về da , 40 người , HN , Thạch Thất , trình độ cuối A1, mục tiêu giao tiếp linh hoạt, 1 năm , ko ảnh hưởng gì, học để phát triển bản thân, muốn học tìm kiếm khách hàng nước ngoài , anh chị thích đi du lịch nước ngoài, 4,5 tiêng. ngày</t>
  </si>
  <si>
    <t>19/12 lh đg là kĩ sư điện tử làm chip , nhân viên, 9pm , thích chơi tennis , muốn học để phát triển bản thân, muốn học dùng cho cv cty đánh giá mức độ tiếng anh của mình, 8h làm n hay OT, 15 tới 30 phút , tự học , hiện tại ko đi học ở đâu , muốn lên mức linh hoạtk, chưa có kế hoạch, koa nhr hưởng</t>
  </si>
  <si>
    <t>Abby</t>
  </si>
  <si>
    <t>22/12 lh staff, xuất nhập khẩu từ thái về vn, trình độ gưiã cuối A2, học phát triển bản thân 30 phút , có bạn trao người nước , giao tiếp linh hoạt hơn , người yêu Úc</t>
  </si>
  <si>
    <t>Minh Nhuan</t>
  </si>
  <si>
    <t>4/1 lh 42 tuổi , đg ở HN, quê Hưng Yên, đg làm nghiêm cứu luật hành chính nhà nước, 5pm , staff, cuối A1, đã đi 6 10 nước , 20 minutes, mục tiêu học phát triển bản thân đi du lịch, muốn lên nâng cao, ko có phấn đầu thời gian, tự học là chính, già rồi muốn đi đây đi đó</t>
  </si>
  <si>
    <t>Kane</t>
  </si>
  <si>
    <t>22/1 lh trình độ A1, chị đg làm cntt, làm designer, công ty Nhật , N3 , công ty giao tiếp bằng tiếng Nhật, các thôgn tin thì chủ yếu bằng tiếng anh, học để pghát triển bản thân, giao tiếp cơ bản , 1 năm , mua khóa online, topica, app elsa
 16/1 knm2
 11/1 knm1</t>
  </si>
  <si>
    <t>Luu nguyen</t>
  </si>
  <si>
    <t>22/12 lh đg làm nội chợ trình độ A1 , muốn học thi ielts đi canada, 2025 mới đi , vẫn đg học chung với thầy 1:1 , hcọ tiếng anh ielts, nghe nói đọc viết, học dc mười mấy buổi rồi , tính theo tháng 3 triệu, muốn học lên mức nâng cao, 6 tháng nữa</t>
  </si>
  <si>
    <t>4/1 lh, lâm Đong province, HCM city , đg HR, trình độ A1, 1 tiếng/ ngày , cty việt nam , 1 tuần 3 cuộc 1 lần ấn độ 1 lần với Đức, chị cần cải thiện rất nhiều họ đg nương cho mình , giám đóc chị ở đó, muốn lên mức nâng cao, 1 năm nữa đạt đc, ko ảnh hưởng gì, chị ko đi học ở đâu</t>
  </si>
  <si>
    <t>22/12 lh trc làm cô giáo dạy hóa, đg làm nội chợ ở nhà , có kinh doanh kim khí, 6pm , muốn học để dạy con , trình độ A1, muốn lên linh hoạt , ko có mục tiêu thời gian, chưua đi học ở đâu bao h , 2 tiếng. . ngày</t>
  </si>
  <si>
    <t>22/12 lh 23 tuổi, đg làm cho công ty công nghệ , quê Thanh Hóa , BA , 1 year, muốn chuyển việc , trình độ A1, năm sau chuyển , chưa đi học ở đâu , muốn lên linh hoạt , năm sau đạt đc, ko ảnh hưởng gì</t>
  </si>
  <si>
    <t>Bella Phan</t>
  </si>
  <si>
    <t>23/12 lh 38 tuổi, đg làm ngân hàng, đg làm cho ngân hàng nước ngoài IVB, có sếp người ngoài, tảo đổi với sếp người việt , muốn học phát triển 4 kĩ năng , có tiếng anh đc thăng chức , hiện tại bộ ngoại giao , 1 tuần 2 buổi , công ty hỗ trợ , học cả 4 kĩ năng, chưua có kết quả nhiều , linh hoạt , ko biết thời gian
 18/12 knm1</t>
  </si>
  <si>
    <t>8/1 tắt máy ngang, đg làm trg đại học , làm khố hành chính dgd ở Nhà Bè HCM , đg là nhân viên quê ở Đồng Nai, 6:30pm, trình , traod dổi 1/2 lần tuần, muốn học để phục vụ cv, mức cơ bản 1,2 tháng, ko ảnh hưởng, có đi học lớp giao tiếp bên ngoài 4 5 năm , e học ko hiệu quả lắm, em đg học tiếng Hàn, phục vụ cho công việc , tự học qua APP duoling go , tiếng Anh quan trọng hơn</t>
  </si>
  <si>
    <t>Son Duong</t>
  </si>
  <si>
    <t>9/1 lh 34 tuổi, đg ở Hải Phòng , dám định báo giá sửa chưa congter,trình độ cuối A1, 5pm , cv ko dùng tiếng anh giao tiếp đọc tiếng anh vào tài liệu , học phát triển bản thân, cơ hội , có đi học tiếng anh rồi n ko tiến bộ nên bộ , lâu rồi, hiện tại ko đi học ở đâu, muốn lên mức cơ bản , 3 6 tháng , ko ảnh hưởng gfi</t>
  </si>
  <si>
    <t>9/1 lh trình độ A1 20 tuổi , đg học cao Đẳng HCM city, đg là sinh viên năm 3 , đg học công nghệ may , học 3 năm , cv yêu cầu tiếng anh e cũng cần tiếng anh nữa, năm 2 học tiếng anh trung tâm lớp ít bạn sau nhiều bạn học ko hiệu quả , đc nói ít, khóa 3 triệu 10 tuân, ko học hết bỏ ngang, hiện tại ko học ở đầu, gt cơ bản 6 tháng , ko ảnh hưởng , 2 tiếng/ ngày</t>
  </si>
  <si>
    <t>8/1 lh trình độ A1, đg làm thiết kế cầu đường , đg làm nhân viên, tài liệu bằng tiếng anh, giáo tiếp ko dùng , đg sống ở hồ chí Minh , quê Phú Thọ , trình độ cuối A1, 5pm, , dg học ielts để đi học nước ngoài dgd học , ielts fighter cũng có tiến bộ h nói đc vài câu 8 tháng muốn linh hoạt , nửa năm , phải đc ielts 6.0, khóa này 34 triệu , nói ít hâu fnhư ko , dgd học gia sư phi lipines, hơn 20 buổi</t>
  </si>
  <si>
    <t>2/11 lh 38 tuổi , trình độ A1, muôns học sang newzeland, chị đg học cái cô gần chỗ chị 7 buổi học 1:1 cũng ổn đăng kí 15 buổi n kiến thức ko lặp đi lặp lại nhanh quên 200k 1 buổi , 8h học trung tâm, học ko hiệu quả trình kém nên ko theo kịp, chị đg Ninh Bình lam hộ lí, theo công ty xuất khẩu lao động, muốn học giao tiếp cơ bản , càng sớm càng sớm</t>
  </si>
  <si>
    <t>9/1 lh trình dô cuối A1 36 tuổi đg làm quản lí vỏ contaner, staff, HP, 5;30, cv ít dùng tiếng anh giao tiếp tháng 1 lần, mục tiêu học để phát triển ban thân, mức cơ bản, 3 tháng, học trung tâm , 5 7 năm</t>
  </si>
  <si>
    <t>8/1 lh HCM city , trình độ đầu A1, làm quản lí sản xuất , đã nghỉ hưu, 60 tuổi , đg sống ở quận Thủ Đức , chữa bệnh từ thiện , 51 tuổi đi học y khoa, chú muốn nghiên cứu y khoa nước ngoài muốn phát triển , tối sau 8h học đc khoảng 1 tiếng , chú muốn lên đc cơ bản , ko có mục tiêu thời gian, ko đi học ở đâu 
 5/1 knm1</t>
  </si>
  <si>
    <t>do viet hung</t>
  </si>
  <si>
    <t>9/1 lh trình độc cuối A1, kĩ sư xây dựng, , đg làm quản lí ,6pm, đg sống ở Hà Đông , muốn học phục vụ cho công việc, hay làm vc đối tác nước ngoài chủ yếu email, thi thoảng có cuộc họp đầu dự án 1 tuần 1 lần, chạy rồi 1 tháng , bên mình có 1 đội trợ lí họ có nói sơ bộ, nói nó ko chuẩn lắm vì nói chuyên môn nên mn vẫn hiểu, 6 tháng lên mức nâng cao , ko ảnh hưởng , chưa đi học , 15 phút-/ ngày 
 8/1 thuê bao</t>
  </si>
  <si>
    <t>8/1 lh đg sống HCM , quê Lâm Đồng, đg làm đg dạy cấp 1 , dfd dạy tự học , trình độ cuối A1 đầu A2 , muốn hc đê, tìm lớp trên trung tâm , có tiếng anh lương cao hơn , muốn giao tiếp linh hoạt, 3 tháng , ko ảnh hưởng gì , tự học, chắc 10 15 phút</t>
  </si>
  <si>
    <t>KulMoMoTa</t>
  </si>
  <si>
    <t>10/1 lh trình độ cuối A1 Quân, đg sinh viên năm 6 đh Y cần Thơ, quê ở Đà Nẵng, đg sống ở HCM để kiếm việc, mục tiêu học để lấy bằng B1 thạc sĩ , tai mũi họng , học để Vn, muốn lên đc mức nâng cao, càng sớm càng tốt, đg ở nhà ôn thi , 2 tiếng mỗi ngày , chỉ học trên mạng , tự học</t>
  </si>
  <si>
    <t>16/1 lh A1 đg làm quản lí dự án xây dựng, 530 pm , 38 tuổi , it nhất 30 phút / ngày , học để phát triển bản thân, chưa đi học ở đâu, muốn học giao tiếp nâng cao, 6 tháng, ko ảnh hưởng gì , ko đi học ở đâu
 15/1 knm1</t>
  </si>
  <si>
    <t>10/1 knm1 trình độ cuối A1 34 tuổi đg làm thiết kế, Thanh Hóa province, Foxcom Bắc Giang mới làm , đg làm quản lí , 5pm, cv có dùng tiếng anh, thi thoảng thôi đg chuẩn bị thôi cv có nhiều thì sử dụng thôi , ko áp lực việc tiếng anh, mức nang cao , tháng 5 dạtd dc, có ảnh hưởng chút, học khá nhiều rồi có giáo viên n ko hiệu quả , bây h đg học 1 thầy Nam Phi join giữa chừng mới học 6 buổi , khóa 40 buổi , 1 lớp 10 người , giáng sinh giảm giá 6 triệu mấy còn 3 triệu , thấy có kinh nghiệm , học đủ các kiểu rồi , nói chuyện bạn cùng lớp , 1 buổi 1,5 tiếng, học offline,</t>
  </si>
  <si>
    <t>9/1 đg bận gọi lại sau, đg làm kinh doanh online, mục tiêu học để biết , phát triển bản thân, thi thoảng đi du lịch , chưa đi test bào giơ</t>
  </si>
  <si>
    <t>15/1 lh trình độ A1 35 tuổi ,HCM , đg làm nội chợ , ck đg làm cho công ty quốc tế , đg làm thiết bị y tế, phụ ck làm giấy tờ, muốn học phát triển bản thân, sếp nhiều nước đa quốc gia, lúc rảnh mới làm phụ ck thôi, bận con cái nên chỉ có 15 phút , có đi học giao tiếp cách đây 2 năm , hiện tại ko đi học, muốn lên mức nâng cao , hay bị bỏ cuộc , 1 năm, ko ảnh hưởng gì</t>
  </si>
  <si>
    <t>11/1 lh trình độ A2 tên Trung , 39 tuổi , đg làm quản lí cửa hồ , hay họp với người Singapore, 1 hour, 1 tháng có 1 buổi meeting , vì tiếng anh ko tốt nên anh hay chat, vừa rồi công ty có tổ chức lớp học tiếng anh n rât snhiều người nên ko hiệu quả , giao tiếp linh hoạt , ko biết bao giờ đạt đc, nhânh nhất có thể ,ko ảnh hưởng , hiện tại kod di học tiếng anh, ko đi học</t>
  </si>
  <si>
    <t>23/1 0946225583, Nam Đinh , đg làm ngân hàng , 35 tuổi , nhập hàng nông sản, chủ yếu nhắn tin thôi , 30 phút buổi trưa , trình độ cuối A1
 15/1 knm1</t>
  </si>
  <si>
    <t>Nghiệp</t>
  </si>
  <si>
    <t>H</t>
  </si>
  <si>
    <t>22/1 lh đg làm dev, trình độ cuối A1, muốn học nói chuyện với khách hàng, nâng cao , nhanh nhất có thể , trc e cũng học xem tự học 
 16/1 knm1</t>
  </si>
  <si>
    <t>Dona</t>
  </si>
  <si>
    <t>17/1 lh 34 tuổi, HCM , trình độ giữa A2, đg làm phát thanh, học phát triển, mức cơ bản , ko ảnh hưởng, đi học ở trươửng hiện tại ko học ở đâu</t>
  </si>
  <si>
    <t>11/1 lh trình độ cuối A1, đg HCM city, đg làm R&amp;D, staff, 5:30 pm, 30 tuổi, cũng có dùng tiếng anh chủ yếu email, mục tiêu sếp trên người nước ngoài, muốn học thăng tiến làm vc với người ngoài , mức linh hoạt , 3 tháng nữa , ko ảnh hưởng, 30 phút mỗi ngày , học nhiều rồi ko tiến bộ , 2021 có đi hcj tiếng anh công ty cho học , tiến bộ chút n phản xạ chậm , hiện tại ko đi học ở đâu</t>
  </si>
  <si>
    <t>11/1 trình độ A1 đg bận liên hệ sau 25 tuổi , thầu cv xây dựng, học gt vẫn tải , đg làm quản trí , 5:30pm, phục vụ công việc , ko dùng giao tiếp anh trong cv, các hợp đồng gói thầu nước ngoài, họp thì họp trực tiếp người ngoài , thi thoảng cũng có phiên dịch, sếp nói tiếng anh , muốn học lên mức nâng cao , 6 tháng, ko ảnh hưởng gì , chưa đi học ở đâu , mới đk văn bằng 2 của trường đh ngoại ngữ học ko giúp ích gì lắm, các cô cũng ngầm hiểu có kiến thức rồi , lớp 30 ngưười , học đc 1 kì , học 2 năm rưỡi , đóng tiền theo kì , 7 triệu rưới 1 kì</t>
  </si>
  <si>
    <t>Thien Nga 0902324908</t>
  </si>
  <si>
    <t>10/1 lh 39 tuổi, đg làm kế toán cho công ty nước ngoài , quản lí , trình độ đầu A2, 430pm, cv chỉ dùng email bằng tiếng anh, ko dùng thường xuyên n nếu có cv chị sẽ thuận lợi hơn, chị tự học , 6 tháng , ko ảnh hưởng gì, 1 ngày 30 phút</t>
  </si>
  <si>
    <t>Quốc Tiến</t>
  </si>
  <si>
    <t>4/11 trình độ trình độ A1, du học bên Úc đg học chăm soc sngười già 19 tuổi , cv hiện tại làm tạp hóa, ốp lát gạch, muốn học để giao tiếp , muốn lên linh hoạt , chưa đặt mục tiêu , học vừa phải , 1 ngày dành đc 1 đến 2 tiếng</t>
  </si>
  <si>
    <t>16/1 lh đg làm assitant project, 11;30 tan làm , hay làm OT, 2k1cv dùng tiếng anh, có học khóa tiếng anh dẫn tour, HCM, quận Phú Nhuận, học vì thích, cv ko dùng tiếng anh , trình độ A2, 3 tháng , ko ảnh hưởng gì</t>
  </si>
  <si>
    <t>22/1 lh trình độ A1, đg làm kĩ sử xây dựng , 4pm tan làm, đồng nghiệp nước ngoài, , A1, mức nâng cao, 6 tháng , có ảnh hưởng , phục vụ cho cv, trầm trọng ko thăng tiến, tự học , thời gian ko cố định hay bỏ
 16/1 knm2
 10/1 knm1</t>
  </si>
  <si>
    <t>11/1 lh chị ctac bận lắm trình độ cuối A1 , đg làm quản lí của e chị, xuất nhập khẩu, HCM city , công ty trong nước , hằng ngày traod dổi với nhà cung cấp bên trung quốc , 5pm , muốn học dùng công việc, chỉ dùng mail, tương lai trao đổi trực tiếp , muốn lên mức nâng cao, 3 tháng, ko ảnh hưởng gì, đg học online với cô philipine, học 5 tháng rồi , học tự do , vài triệu , cũng tiến bộ , phát âm chị hơi kém</t>
  </si>
  <si>
    <t>17/1 dgd ko tiện nghe máy, trình độ A1, đg làm kế toán cho ông ty may , làm quản lí , 5pm, thi thoảng mới nói tiếng anh chỉ dùng email, học vì thích , muốn học phát triển bản thân, 20 phút mỗi ngày quá nhiều việc</t>
  </si>
  <si>
    <t>Thi Nguyễn</t>
  </si>
  <si>
    <t>24/1 lh 38 tuổi, đg làm kế toán , nhân viên, 5pm, trình độ A1,muốn học dạy cho con, chưa đi học ở đâu, cv ko dùng tiếng anh, 30 phút/ ngày , nâng cao , 6 tháng
 23/1 knm2
 16/1 knm1</t>
  </si>
  <si>
    <t>4/12 lh trình độ A1 ở Thái Nguyên , dgd làm foxcom, Bắc Giang , 24 years old , 7pm , đg làm kĩ sư thiết kế đầu năm nay ra trg , cv hiện tại ko dùng tiếng anh, mục tiêu muốn học để xin vào amcore ở bắc ninh học cv, trc cũng đi học thời sinh viên n bỏ dở , học ko hiệu quả , rẻ thôi 5 triệu, trinh độ A1, muốn lên mức linh hoạt , 3 4 tháng , ko ảnh hưởng gì</t>
  </si>
  <si>
    <t>Dungpham</t>
  </si>
  <si>
    <t>22/1 lh</t>
  </si>
  <si>
    <t>KimPham</t>
  </si>
  <si>
    <t>28/11 lh 30 tuổi , đg làm kĩ sư phần cứng, 4h 30 tan làm, trình độ cuối A1, 30 phút / ngày, muốn hoc chuyển việc , 2 năm nữa, cv hiện tại ko dùng tiếng anh, muốn lên linh hoạt 6 tháng nữa , ko ảnh hưởng , học đg học dịch nghỉ luôn</t>
  </si>
  <si>
    <t>30/11 trình độ A1, machine engineer, làm quản lí , 5pm , khách hàng nước ngoài nhiều mà ko giao tiếp đc bạn sale hỗ trợ, muốn lên linh hoạt , càng sơm càng tốt, ko ảnh hưởng gì , học cũng nhiều n bị bỏ cuộc , thời gian ko cố định bị gián đoạn , 1 năm trc học 1 kèm 1 free talk , 1 buổi nửa tiếng , học vẫn ko ổn , 1 tuần 3 buổi , 1 năm 30 triệu , có những lộ trình bài cơ bản, cô hỏi mình trả lời , sửa phát âm, 1 ngày 30 phút
 29/11 knm1</t>
  </si>
  <si>
    <t>20/1 lh đg làm bác sĩ khoa Nhi , trình độ cuối A1, Huế city , 5pm, học để dự hội thảo, có đồng nghiệp nước ngoài thi thoảng , chủ yếu đọc tài liệu , học thêm phát triển bản thân, cuối A1 đầu A2, muốn giao tiếp linh hoạt, càng sớm , thời gian hơi bận, làm thêm pk bên ngoài, 7 h xong việc còn con cái , lấu rồi chưa học bài bản</t>
  </si>
  <si>
    <t>HAO</t>
  </si>
  <si>
    <t>11/1 lh trình độ A1 27 tuổi , đg làm nhân viên xuất nhập khẩu làm chuyên chứng từ, cv ko dùng tiếng anh, muốn học thay đổi cv, qua tết âm, muốn đổi cho cty nước ngoài , muốn lên mức cơ bản , qua tết , 1 tiếng, ko đi học ở đâu , cv tan 5 chiều</t>
  </si>
  <si>
    <t>Mai nguyen</t>
  </si>
  <si>
    <t>18/11 knm1 trình độ A1 mục tiêu học để đi du lịch, kết bạn 4 phương , muốn lên cơ bản trc chưa đi học ở đâu, h chưa đi ở đâu, cty hay cho đi Thái , singapore, chị đg làm tư vấn đầu tư chứng khẩu , ko có kế hoahcj</t>
  </si>
  <si>
    <t>Remy</t>
  </si>
  <si>
    <t>20/1 lh trình độ cuối A1, 34 tuổi sale manager, 5pm , logistic, công việc chỉ dùng email trao đổi, học để đi du lịch , đôi khi làm vc đại lí nước ngoài người ta call (cv là chính), mức nâng cao, 3 tháng, ko ảnh hưởng gì 6tháng là cần, 2tiêng/ ngày , HCM, quê Đà nẵng</t>
  </si>
  <si>
    <t>Chị Nga</t>
  </si>
  <si>
    <t>11/1 lh trình độ A1, làm chăm sóc khách hàng , cv dùng tiếng anh, học để phát triển bản thân , đg Ngoài Nội , Bắc Từ Liêm , giáo tiếp nâng cao , ko biết đc chắc 6 tháng, tự học thôi , hiện tại ko n mà hay quyết toán nên hơi bận, 30 phút mỗi ngày , 10, 11 giờ</t>
  </si>
  <si>
    <t>Loan pham</t>
  </si>
  <si>
    <t>17/1 lh 40 tuổi , đg làm quản lí tài sản, quan lí tòa nhà , 14 người trong team, trình độ cuối A1, trong công ty nước ngoài n làm dự án chỉ trao đổi với người nước ngoài, mục địch học dùng cho cv, bây h làm việc có người phiên dịch , chắn chắn tăng lương thăng chức, linh hoạt năm 2024 đạt đc, thôi thúc rồi đấy, 1 ngày 30 phút- 45 phút, chị có đi tìm n ko có thơi fgian phù hợp, tối chị có đi dạy, con cái nữa , chị thấy học online ko hiệu quả, trc chị có liên hệ với bên globis chị thử n bị gián đoạn ko hiệu quả do cá nhân chị , bây h 1 ngày 30 45 phút, app này chị mới mua trọn đời , lầm đầu tiên có bạn hướng dẫn gọi như vớ cọc cưu ssinh</t>
  </si>
  <si>
    <t>9/1 lh trình độ cuối A1, đg làm , consultant luật môi trường , 10 pm, hay trao đổi với đối tác ko lâu vài tháng 1 lần , mình đg start up , mở đc 2 tháng , chuẩn bị lâu rồi , công ty ở Hà Nội , muốn lên mức nâng cao , ko có timeline , học nhiều rồi n ko hiệu quả , 2 năm , ko đi học ở đâu</t>
  </si>
  <si>
    <t>Thanh Huyền</t>
  </si>
  <si>
    <t>11/1 lh trình độ A1 đg ở Vĩnh Tường, đg làm kế toán, 530 tan làm , muốn học để dạy con , xưa đi học thôi lâu lắm ko học , 15 phút 30 phút, muốn lên mức cơ bản , 1 năm</t>
  </si>
  <si>
    <t>Gary</t>
  </si>
  <si>
    <t>28/11 lh gọi bằng em , trình độ A1 , đg làm FE, cv làm cho nước ngoài tùy dự án, mục tiêu apply job free, 6 tháng giao tiếp linh hoạt chắc mất 1 năm , ko ảnh hưởng , chưa đi học bao h trc có đi học toeic thầy Long. 1 ngày dành đc 15 phút học / ngày , 6pm</t>
  </si>
  <si>
    <t>Dima</t>
  </si>
  <si>
    <t>29/3 học b1: Trình độ cuối A1, đầu A2. Học để thăng tiến trong công việc, làm kĩ sư về công nghệ nghiên cứu sản xuất chếtạo sản phẩm, công việc thỉnh thoảng có dùng tiếng Anh giao tiếp với đối tác nước ngoài, 1 tháng 3 hay 4 lần đối tác họ đến trao đổi, hiện tại mới chuyển sang cv, hiện tại đg ngồi nghe,. Đã học 2 khóa giao tiếp. (1 vs ng nc ngoài, 1 online). Muốn gt thành thạo trong 6t. Có hỏi về khóa 1:1 nhưng chưa tư vấn cụ thể. ko ảnh hưởng gì
 26/3 lh
 1/12 chưa biết bao giờ học được, tạm bảo lưu cả khoá
 15/11 tháng 12 bắt đầu học</t>
  </si>
  <si>
    <t>20/11 knm1, trình độ A1 dgd làm giao viên mầm non , 35 years old, 6pm, đi du học Phần Lan, tháng 8 năm sau tháng 6 thi , hiện tại có đi học ở trung tâm đầu tháng 11, 1 tuần học 2 buổi , học cũng thấy tiến bộ , 1 buổi 1 tiếng rưỡi dạy từ vựng, viết nghe 1 buổi trao đo, muốn lên mức linh hoạt , tháng 6 2024 , cũng ko ảnh hưởng gì học 30 buổi</t>
  </si>
  <si>
    <t>5/12 lh 33 tuổi , đg làm kế toán, , staff, trình độ A1, 5pm tan làm , muốn giao tiếp với quản lsi người Hàn Quốc , hiện tại đg đi học tiếng trung offline , sếp đg có phiên dịch , cv sẽ thu nhập cao hơn , muốn lên mức linh hoạt , dành nhiều thơi fgian hơn cho tiếng trung , 
 4/12 knm1</t>
  </si>
  <si>
    <t>16/1 trình độ đầu A1, 0334470197 số zalo đg bận ko tiện trao đổi , đg làm công ty điển tử, ca 1 làm 6h 2r chiều, 2h tới 10h30 chiều, học để thay đổi cv, đổi sớm nhất có thể, lĩnh vực gì liên quan tới tiếng anh, muốn lên nâng cao, ko đặt mục tiêu thơi fgian, có học online , học 1:1 , 2 tháng rồi , học 9 tháng , hơn 20 tuổi , langmaster, toeic 550, 1 tuần 2 buổi 
 15/1 knm1</t>
  </si>
  <si>
    <t>Lexe</t>
  </si>
  <si>
    <t>28/11 lh trình độ A1, đg làm dev , FE, 23 years old , 5 pm , mục tiêu học dùng cho cv, cv phat striển hơn, hiện tại có dùng ko nhiều , muốn lên linh hoạt , 3 tháng nữa, ko ảnh hưởng gì , có dùng mochi mochi, 1 tiếng/ ngày</t>
  </si>
  <si>
    <t>13/12 lh trình độ trình độ cuối A1, đg ở Quang Bình, đg làm kế toán, nhân viên , cơ quannhà nước, 5pm , 32 tuổi . 30 phút/ ngày ,mưới tự tìm hiểu thôi , muốn lên mức nâng cao, 4 tháng , ko ảnh hưởng gì, đg tìm hiểu khóa học , chưa tìm hiểu đc , 30 phút / ngày</t>
  </si>
  <si>
    <t>11/1 lh trình độ A1, 45 tuổi , QC, supervisor, Binh Thạch HCM , mục tiêu quên nên ôn lại , cv có dùng n chỉ đọc tài liệu, muốn giao tiếp cơ bản , tùy mức độ 1 năm , ko đi học ở đâu , cũng đg muốn tìm lớp đi học, 1 tiếng học , thiếu vốn từ hiểu câu hỏi</t>
  </si>
  <si>
    <t>Bác Phiên</t>
  </si>
  <si>
    <t>15/1 lh đầu A2,61 tuổi , đã nghỉ hưu, đg làm bác sĩ , đg làm ở bệnh viện Ninh Thuận , đg làm giám đốc bệnh viện chú mới nghỉ 2,3 tháng , tân làm 5pm , Phan Rang , Ninh Thuận , 2 tiếng/ ngày , muốn học dùng cho công việc , muốn lên linh hoạt hơn , phải tiếp xúc nhiều có môi trường , chú học lâu lắm thời đi học , hiện tại ko đi học ở đâu</t>
  </si>
  <si>
    <t>Thang MOC</t>
  </si>
  <si>
    <t>15/1 lh A1 33 tuổi, đg sinh sống ở HN, đg làm manager, 8pm, đg làm quản dự lí dự án thiết bị sản xuất , ít khi nói , chủ yếu email, học để phát triển bản thânm mức cơ bản , 1hay 2 tháng gì đó, đợt trc do stress cv ko tập trung đc, cty cho đi học , cv bận đi ctac suốt, 30 phút , ko đi học ở đâu</t>
  </si>
  <si>
    <t>Thuý88</t>
  </si>
  <si>
    <t>20/11 lh đg có cửa hàng trình độ cuối A1 , đg kinh doanh trang sức , 6pm , học để đi du lịch , đã đi 6 quốc gia , ở Vn đi nhiều nơi rồi, 2 tiếng / ngày , cũng đi học trung tâm cũng xịn đấy , 10 năm ko dùng lâu lắm chị ko học ở đâu , linh hoạt , 1 năm , ko ảnh hưởng gì, cúng muốn thi ielts</t>
  </si>
  <si>
    <t>22/1 lh 32 tuổi , consultant, trình độ A2, tư vấn dự án các công trình dân dụng cầu đường làm việc với người dân, cv có dùng tiếng anh chủ yếu báo cáo, thi thoảng tham gia cuooj họp n ko phải là chính, học phat striển bản thân, đg học với 3 cái APP, 20 phút/ ngày</t>
  </si>
  <si>
    <t>Luka</t>
  </si>
  <si>
    <t>22/1 lh 44 tuổi đg làm HR, A1, 6 pm, quan lí , muốn học để phát triển bản thân, , mức nâng cao 6 tháng , ko ảnh hưởng gì , đi học nhiều rồi , 1 năm , học online, họ ielts, bận quá ko học tiếp , 1 tiếng n ko duy trì đc đều
 16/1 knm2
 13/1 knm1</t>
  </si>
  <si>
    <t>27/1 lh đg làm thợ bánh , Buôn Mê Thuận , có 1 cửa hàng bánh, làm 17 18 tiêng/ ngày , trình độ cuối A1, sang năm đi canada, dự định thôi vào gần cuối năm 2024 , đi theo diện định cư , chị có người thân bên đó bên đó cần người làm bên đó , muốn lên mức nagng cao, àng nhanh càng tốt, 30 phút/ ngày , chị có đi học ở trung tâm thích lên lúc nào thì lên mới chị ko nhớ , khóa 2 mấy triệu , học cả 4 kĩ năng , học cũng tiến bộ xíu , mua tài liệu</t>
  </si>
  <si>
    <t>Celine</t>
  </si>
  <si>
    <t>10/1 lh, trình độ đầu A1, 35 tuổi , Long Biên, muốn học dùng cho cv, chị đg làm về hàng ko , bán vé bán qua các APP ngân hàng , hiện tại thì ngày nào cũn traod dổi với khách , muốn lên mức cơ bản , 3 tháng , ko ảnh hưởng , có thì tốt, chưa đi học ở đâu bao giờ , cty có tổ chức lớp học , rất ít time học do có con cái , ko đi học ở đâu</t>
  </si>
  <si>
    <t>Toàn Nguyễn</t>
  </si>
  <si>
    <t>11/1 lh trình độ A1,33 tuổi, đg ở Vũng Tàu, làm công chưc tỉnh, cv ko dùng tiếng, học để nói chuyện với con, bé có đi học tiếng anh, e muốn học nói chuyện với cô, dạy với con, muốn lên mức nâng cao, càng sơmcàng tốt, ko đi học ở đâu, hiện tại ko đi học ở đâu , 15 phút 20 phút/ ngày</t>
  </si>
  <si>
    <t>20/1 lh trình độ cuối A1 sn 99, 25 tuổi , học Bách Khoa, FE , quê Thái Bình, 5:30 tan làm , e muốn học đọc tài liệu tiếng anh, em muốn học giao tiếp nghe hiêu , học để phát triển bản thân, mức gt cơ bản , tôi đa 2 tháng, chưa đi học ở đâu , hiện tại ko đi học ở đâu 15 30 phút , em đi từ công ty về mất 30 40 phút , ko ảnh hưởng gì</t>
  </si>
  <si>
    <t>11/1 lh trình độ A1 mới sinh e bé đg làm bác sĩ , Nam học và hiếm muốn Hà Nội 5pm , mình học giao tiếp với bệnh nhân , só lượng cũng ít , mỗi tuần 1 buổi trình bày khoa học tiếng anh, cho sang nước ngoài báo cáo, bệnh viện cũng có khóa học , chị sợ ko theo kịp nên tự học APP, 30 phút tới 1 tiếng , mức nâng cao, ko biết bao lâu , con học mầm non song ngữ</t>
  </si>
  <si>
    <t>10/1 lh rình độ B1, 32 tuổi , Nam Định mới nghỉ việc , muốn học để phát triển bản thân, 10 phút / ngày, chưa đi học ở đâu</t>
  </si>
  <si>
    <t>15/1 lh trình độ cuối A1, đg làm dev, Minh Khai , Hai Dương , 6:30 pm , cv ko dùng tiếng anh giao tiếp, cty có hướng phát triển nước ngoài sau này có thể sử dụng , muốn học cơ bản, phục vụ cv chắc nâng cáo, 3 tháng đổ lại, trc đh học thôi đi học trung tâm , hiện tại ko đi học ở đâu, 30- 1 tiếng/ ngày , ko ảnh hưởng gì</t>
  </si>
  <si>
    <t>10/1 thuê bao trình độ A1 , 40 tuổi , đg sống ở Hn , Thách Thất, đg làm chủ 1 công ty nội thất , thích đi du lịch đi 8 nước , học đi du lịch , 1 ngày 30 phút</t>
  </si>
  <si>
    <t>Cuong Phan</t>
  </si>
  <si>
    <t>13/11 gọi đt ko nói gì, trình độ giữa A1 đg sống ở Hn, dgd làm Vingroup , đg làm quản lí, Hai Ba Trưng, Ha Tinh quê, 8h mới tan làm , bên đấu thầu đàm phán nhà cung cấp , mục tiêu học cv ít, phát triển bản thân là chính, 30 phút/ ngày , giao tiếp nâng cao , có học nhiều ko hiệu quả , lâu lắm rồi , ko học gì</t>
  </si>
  <si>
    <t>Ngọc Nguyễn</t>
  </si>
  <si>
    <t>13/1 lh trình độ A1 25 tuổi assitant đg làm BBQ, hiện tại cũng có dùng tiếng anh giao tiếp ngày nào cũng có 5 tới 7 câu , học phát triển bản thân, muốn lên mức nâng cao, 3 tháng, chưa đi học ở đâu , ko ảnh hưởng gì , hiện tại ko đi học ở đâu , làm theo ca,</t>
  </si>
  <si>
    <t>Trịnh Thị Tưởng</t>
  </si>
  <si>
    <t>16/1 lh trình độ cuối A1, HCM city, 54 tuổi , designer, đg làm quản lí , chịd dg freelance, nhiều người nhà ở muốn nơi, muốn hoc đi du lịch , trc đây chị cũng từng có học 1 số nơi , học hay bỏ dở, do bận quá và cả học ko hiệu quả, hiện tại có học 1 số khóa online , mới đi châu Âu về 1 tháng lúc đó ch9ị học đều về cv bận quá</t>
  </si>
  <si>
    <t>Hà Trang</t>
  </si>
  <si>
    <t>24 tuổi trình độ A1, mục tiêu muốn học xin việc lại , xin cv mới, muốn làm hành chính nhân sự , muốn lương cao hơn, ko đi học ở đâu , 30 phút 1tiếng , muốn lên linh hoạt , 6 tháng , có ảnh hưởng
 12/12 knm1</t>
  </si>
  <si>
    <t>11/1 lh trình độ A1,đg làm đg làm nội chợ , Biên Hòa , chỉ ở nhà, học để phát triển , 1 tiêng/ ngày , hiện tại ko đi học ở đâu, muốn giao tiếp cơ bản, 6 tháng</t>
  </si>
  <si>
    <t>20/1 lh trình độ giữa A1 , HCM , Bình Tân , thợ sơn xe ô tô , đi Úc , đi làm việc , tuần tới phỏng vấn với người nước ngoài , thi PTE rồi, học mẹo thôi nếu pv đỗ 3 tháng sau đi, hiện tại vừa đi học nghề vừa đi học giao tiếp chủ yếu chuyên ngành cv, học 2 tháng , khóa công ty mở cho 8 người, tuần 3 buổi 1 tiếng 30 phút, nói chủ yếu tự thực hành rồi , 246 học tiếng anh 5h chiều , trên công ty chủ yếu học cv phỏng vấn , mức nâng cao , hiện tại ko có thơi fgian học luôn</t>
  </si>
  <si>
    <t>Nguyễn Huyền Trang</t>
  </si>
  <si>
    <t>16/1 đg bận liên hệ lại HCM quê bÌnh pHước, đg làm phát triển phát triển phần mềm cho kh việt nam product, 6pm, học có dự định chuyển việc, 2 năm , gt cơ bản, hiện tại ko đi học ở đâu, đôi khi , 30 phút / ngày
 11/1 knm1</t>
  </si>
  <si>
    <t>15/2 cho số kết nối zalo,Nguyen Thanh Ha 38 tuổi , HN, HĐong, đg làm cho công ty manulife, consultant, giới thiệu cho khách hàng, traning product, staff, muốn học cv hiện tại nước ngoài chủ yếu mail , thi thoảng có họp trao đổi , nếu biết tiếng anh thì thường xuyên , trc đây ko làm h mới làm, làm. 3 năm rồi trc né tiếng anh , 30 phút / ngày buổi tối , ko có thời gian đi lại học app chủ động , có đi học 1 vài trung tâm lớp cũng đông , trình độ khác nhau , h cố định , lâu rồi , trình độ cuối A1, đầu A2 lên B1, e cứ xây dựng cho chị 
 5/2 knm1</t>
  </si>
  <si>
    <t>Alex bui</t>
  </si>
  <si>
    <t>24/1 lh đg làm IT , làm phần cứng cho ngân hàng, nhân viên , trình độ 
 22/1 knm2, thi thoảng mua hàng mới trao đổi , lúc trc liên tục , bây h kinh doanh tự túc máy tính, mục tiêu muốn học đi định cư ở canada, vợ anh đg học ielts,phải có tiền với tiếng anh rồi mới tính, dạo này hơi lười, trình độ A1, 1 tiếng , mức nag cao, càng nhanh càng tốt
 18/1 knm1</t>
  </si>
  <si>
    <t>Quý</t>
  </si>
  <si>
    <t>16/1 lh trình độ đầu A1, 28 tuổi , sống ở Vinh , đg làm tài chính ngân hàng , muốn tiếp cận tài liệu tiếng anh, học phát triển bản thân, có đi học 1 số khoa offline n bị dịch ngưng dạy bỏ luôn, học dulingo, ielts 6 chấm, 2 năm , 15 phút ngày , cv làm sale nên hơi bận</t>
  </si>
  <si>
    <t>28/12 dg làm cho công ty losgistic, chủ yếu email, đã làm 9 năm, đg làm quản lí , sếp người nước ngoài , 5h30 tan làm , 30 phút/ ngày , sếp người Singapore, trc có bạn trai người Mỹ , hiện tại 2 3 tháng mới dúng 1 lần, bây giờ bị giảm , mục tiêu hoc dùng cho công việc , trình độ A2 , muốn lên linh hoạt , 6 tháng 1 năm tới , ko ảnh hưởng gì</t>
  </si>
  <si>
    <t>18/1 lh 31 tuổi , HN , đg làm sale kĩ thuật , 5 pm, muốn học thay đổi cv , đg kiếm việc mới , muốn làm trong môi trường nước ngoài , khóa ngữ pháp phát âm, 500 toeic, học đc 2 tháng , học tiến bộ , 4 tháng 1 tuần 2 buổi 4 triệu 1 khóa , học offline, A1, 6 tháng , 1 năm , ko ảnh hưởng gì</t>
  </si>
  <si>
    <t>18/1 lh đg làm sale, đg làm cho công ty Nhật, 4 pm, trình độ cuối A1, đầu A2, cát tông, hiện tại chưa chuyển có tiếng anh tốt mới chuyển, giao tiếp linh hoạt, 6 tháng , ko ảnh hưởng , hơn 1 năm có đi học online, học cả giao tiếp ngữ pháp , ko tiến bộ nhiều ,1 ngày 30 phút/ tối đa</t>
  </si>
  <si>
    <t>2/12 trình độ đầu A2 đg làm nội chợ , muốn học dạy con học , hiện tại đg sống ngoại ô Nha Trang, muốn học giao tiếp linh hoạt, ko biết bao lâu, ko cần nhanh hay chậm</t>
  </si>
  <si>
    <t>đông</t>
  </si>
  <si>
    <t>16/1 lh trình độ A1, manager, kĩ sư kĩ thuật , 5pm, cv ko dùng tiếng anh, học để phát triển bản thân, học lâu lắm rồi, học để sau này đi du lịch , dạo này bận quá bị bệnh nên ko APP, 30 phút , ko đi học ở đâu , muốn lên mức giao tiếp nâng cao , 3 4 tháng ,</t>
  </si>
  <si>
    <t>kec</t>
  </si>
  <si>
    <t>30/12 2k1 đg làm kế toán cho công ty giáo dục tư vấn trung tâm tiếng anh, kĩ ăng sống , 6pm tan làm , mục tiêu học cho công ty nước ngoài , dự định chuyển việc, 2 năm nữa , A1 , mức nâng cao, 2 năm nữa , ko ảnh hưởng , năm 2 đại học , 3 tháng mới đi làm , ko đi học ở đâu , 1 tiêng/ ngày</t>
  </si>
  <si>
    <t>16/1 lh trình độ đầu A2, 34 tuổi đg làm kĩ thuật ô tô , staff, 5pm, trao đổi với đối tác, ko thường xuyên tháng 1 2 lần, học để phát triển bản thân, nhiều nhất 30 phút , muốn linh hoạt , ko đặt mục tiêu về thời gian, xưa có đi học miss Hoa, hiện tại ko đi học ở ddâu</t>
  </si>
  <si>
    <t>Nhiên</t>
  </si>
  <si>
    <t>18/1 lh 43 tuổi, Đa Lạt, làm nội chợ , học để giao tiêp với con, bé học ở ngoài , A1, mức nâng cao</t>
  </si>
  <si>
    <t>Mr Tuan</t>
  </si>
  <si>
    <t>18/1 lh trình độ A1,24 tuổi, đg làm hiệu thuốc, đg bán thuốc , cv ko dùng , e học để phát triển bản thân, ở Trần Phú,chưa đi học ở đâu , gt cơ bản , chưa định hướng đc , hiện tại ko đi học ở đâu, làm vc theo ca</t>
  </si>
  <si>
    <t>22/1 lh thủy thủ , tàu ở trạm chỉ ở cảng , đg ở vũng tàu, bây giờ cv ko dùng tiếng anh, trao đổi cv với người nước ngoài , chưa đi học ở đâu lêncơ bản, tùy thôi . 1 tiếng
 17/1 knm1</t>
  </si>
  <si>
    <t>6/12 lh trình độ A1, sinh viên năm 3, học quản trị văn phòng, học viên hành chính quốc gia, mục tiêu muốn hoc phục vụ cho xin việc, thi toeic, trả lời linh hoạt , ko biết thơi gian, ko đi làm thêm ở đâu, 1 tiêng. ngày chưa đi học ở đâu , bạn giới thiệu</t>
  </si>
  <si>
    <t>Kim tran Âu</t>
  </si>
  <si>
    <t>16/1 lh trình độ cuối A1, đg làm cho công ty xuất nhập khẩu hcm, 5pm , cv chỉ dùng email bằng tiếng anh, mục tiêu muốn học phát triển bản thân, linh hoạt , 1 tháng , ko ảnh hưởng gì , có đi học gia sư, trung tâm n bỏ lâu rồi, h chỉ tự học thôi</t>
  </si>
  <si>
    <t>Giáng Tiên</t>
  </si>
  <si>
    <t>5/12 lh trình độ A1, 40 tuổi , đg làm chủ 1 cơ sơ nhà hàng , Nghi Sơn Thanh Hóa , 5h30 xong việc , cv ko dùng tiếng anh , thi thoảng hiếm lắm mới có khách nước ngoài, mục tiêu học nói chuyện vơi con, con học lớp 6 , 30 phút / ngày , chưa học tiếng anh ỏ đâu , lên linh hoạt , 1 năm</t>
  </si>
  <si>
    <t>Hữu Duy</t>
  </si>
  <si>
    <t>20/1 lh trình độ A0.5, 22 tuổi , Nghệ An, sinh viên năm cuối mới ra trg, học kĩ thuật 3 , mục tiêu đi du học Úc, 2024 qua tết là đi, trc đi PTE, giao tiếp cơ bản , 2 tháng , ko ảnh hưởng gì , hiện tại ko đi học ở đâu</t>
  </si>
  <si>
    <t>22/1 lh, IT, fullstack đg làm ở Hn 24 tuổi, muốn chuyển việc , chưa có plan bao giờ chuyển , chưa đi học , mục tiêu từ từ thôi , ko cấp thiết , cuối A1, muốn lên nâng cao, 6 tháng . ko ảnh hươnghr gì</t>
  </si>
  <si>
    <t>Rim</t>
  </si>
  <si>
    <t>21/11 trình độ đầu A1, muốn học tiếng anh để đi du lịch canada, đg làm chạy quảng cáo, mới đi canada về ko thấy nói tiếng anh , muốn lên mức linh hoạt ,phải cố gắng thôi, ko ảnh hưởng , 30 phút hoặc 1 tiếng</t>
  </si>
  <si>
    <t>Lan Nhi</t>
  </si>
  <si>
    <t>9/12 chặn kết bạn đg làm trợ lí giám đốc , tan làm 5pm , trình độ A2 , dành đc 3 hay 4 tiếng / ngày , trao đổi với khách hàng giúp sếp thi thoảng người , giao tiếp linh hoạt , 6 tháng nữa ko đạt dc, ko ảnh hưởng gì , đầu nămcó học khóa toeic có speaking học off, bây giờ đg nghỉ do ko có thời gian, giữa năm off , 1 tuần 3 buổi , do giờ cố định nên bận ko học đc, bỏ luôn, 1 tháng 2 triệu đóng theo tháng</t>
  </si>
  <si>
    <t>22/1 lh 25 tuổi , 30 phút/ ngày , mới học bách Khoa, đg chuẩn bị xin việc , đg học BE, muốn giao tiếp nâng cao, chưa có đặt dữ định , đi học toeic học hồi còn học đh, hiện tại ko đi học ở đâu, trung bình 30 phút / ngày , đi làm thêm kiếm tiền trang trải học , cuối A1</t>
  </si>
  <si>
    <t>18/1 knm1 đg làm nội chợ , trình độ A1, 1 năm nay ở nhà thôi muôn học có thể thuyết trình hoặc trao đổi với sếp, qua tết đi làm lại, chị muốn lm về đào tạo, 30 phút/ ngày , tr cùng đi học ko đc nói nhiều, muốn lên mức linh hoạt , ko ảnh hưởng gì</t>
  </si>
  <si>
    <t>6/12 lh trình độ A1, đg làm sale, 24 tuổi , 7pm, sale cho bé từ 3 tới 8 tuổi, ko có app cho người lớn, mục tiêu học phát triển bản thân, muốn lên linh hoạt, 6 tháng đạt đc</t>
  </si>
  <si>
    <t>Mai Hien</t>
  </si>
  <si>
    <t>20/2 lh đg làm giáo viên, chị dạy cấp 3, môn tin học , Nha Trag, 4:30 tan làm , thích đi du lịch , muốn học để nói chuyện với hàng xóm, học nhiều rồi mà ko nói đc , muốn giáo tiếp mức linh hoạt, 1 năm 2 năm , ko sao,</t>
  </si>
  <si>
    <t>Tăng Mẫn Nhi</t>
  </si>
  <si>
    <t>18/1 knm1 20 tuổi trình độ A1 học quản trị kinh doanh, muốn học xin việc tốt 2 năm nữa, em đk lịch làm thêm 1 tuần 5 ngày làm nhân viên phục vụ , muốn học lên mức nâng cao, 6 tháng , ở trg có mấy môn học bằng tiếng anh, thấy shark Linh quảng cáo</t>
  </si>
  <si>
    <t>24/1 lh 32 tuổi, HCM , hỗ trợ giấy tờ bảo hiểm công ty Bảo Việt, 5pm, công việc rất hiếm dùng tiếng anh, muốn chuyển việc chưa có kế hoạch, tự học tiếng anh, hiện tại đg học tiếng Trung, học đh học online, 30 phút/ ngày , trình độ cuối A1, mức nâng cao, ko biết
 22/1 knm2
 18/1 knm1</t>
  </si>
  <si>
    <t>Man</t>
  </si>
  <si>
    <t>20/1 lh 47 tuổi , chăm sóc khách hàng cho hiệu thuốc , trình độ đầu a1, học vui thôi , có con nhỏ , ngày xưa học tiếng Nga, chưa có nhiều time, đi công tác nhiều</t>
  </si>
  <si>
    <t>25/1 lh
 22/1 tắt máy ngang</t>
  </si>
  <si>
    <t>20/1 lh</t>
  </si>
  <si>
    <t>Huệ</t>
  </si>
  <si>
    <t>19/2 lh đg làm giáo viên , dạy tiểu học, dạy toán tiếng việt , trình độ A1 , 30 phút / ngày , mục tiêu dạy con , chưa đi học ,muốn lên mức nâng cao, 6 tuổi 8 tuổi</t>
  </si>
  <si>
    <t>Ngọc Ánh</t>
  </si>
  <si>
    <t>30/1 lh 5pm , trình độ A1, muốn học để phát triển bản thân, báo cáo tổng hợp , muốn giao tiếp nâng cao , 6 tháng , ko ảnh hưởng gì , 10 năm rồi , làm cơ quan nhà nước, chị đg bầu , hơn 7 tháng</t>
  </si>
  <si>
    <t>6/12 lh trình độ A1 đg làm bác sĩ ở Huế, 5pm tan làm , muốn hoc phát triển bản thân, cv chỉ có tài liệu tiếng anh, ko học đc đều tùy ngày , giao tiếp mức linh hoạt , học từ từ , tự học là chính , ko đi học ở đâu</t>
  </si>
  <si>
    <t>25/1 trình độ đầu A1,đg sống ở Tiền Giang QC, dùng email thôi, thời gian tới cv cần dùng tiếng anh , đây là cty nước ngoai f tháng 12/ 2024, học trên trường thôi , muốn lên đc mức nâng cao , 1 năm , ko ảnh hưởng gì , 30 phút. ngày</t>
  </si>
  <si>
    <t>22/1 tắt máy ngang, 35 tuổi , đg làm kế toán, đg làm quản lí, 5pm tan làm, trình độ A1, muốn học phát triển bản thân, mức nâng cao, ko có target</t>
  </si>
  <si>
    <t>30/1 lh 34 tuổi , trình độ A1 Lâm Đồng, đg kinh doanh về hoa , cây cảnh, cv ko dùng tiếng anh giao tiếp, học để đi du lịch , xưa đi học nhiều nơi , ko tập trung, đk khóa học , học ko tập trung ko có lịch rõ ràng , gt cơ bản , 2 tháng , ko ảnh hưởng gì , ko có thời gian nhiều , 15 phút , buổi trưa rảnh mới học</t>
  </si>
  <si>
    <t>Thao Le</t>
  </si>
  <si>
    <t>27/1 lh 32 tuổi , Bình Dương, đg thu mua , trình độ A1, 5pm, muốn học đổi việc , khi nào tiếng anh tốt mới chuyển hiện tại ko chuyển, thi thoảng dùng cv hiện tại, tại cv , trc có đi học n ko hiệu quả, đi học trung tâm 2020, trc học 1 kèm 1 ko hiệu quả lắm học online , 60 phút , có nói mỗi người dạy kiểu ko có phương pháp ko cụ thể , đưa câu hỏi trả lời rồi họ sửa , mười mấy triệu học 6 tháng ,mức nâng cao, hơn năm , ko ảnh hưởng gì hiện tại cv cũng ổn, 30 phút / ngày</t>
  </si>
  <si>
    <t>ChangChang</t>
  </si>
  <si>
    <t>19/2 knm1 , muốn xin cv mới, trc làm bên vietnam airline , có gia đình nên ko làm theo ca, muốn làm văn phòng hành chính , học qua app thôi , chưa đi ở trung tâm hay gì hết, sn 88 , vừa tam tai thái tuế , cải thiện bản thân , đg học tiếng trung học vì thích , học trunt tâm , học 3 buổi / tuần</t>
  </si>
  <si>
    <t>Minh Ken</t>
  </si>
  <si>
    <t>23/1 lh 30 tuổi , dgd làm nhân viên , đg làm cho bộ phận sale , 5pm tan làm ,làm xuất nhập khẩu ở HN, muốn lên mức linh hoạt , 3 tháng , phát triển bản thân , học để dùng cho công việc , cv tự tin hơn thôi, có đi học trung tâm n mà ko hiệu quả , lâu lắm rồi 30 phút/ ngày
 20/1 knm1</t>
  </si>
  <si>
    <t>20/2 đg làm chủ 1 công ty , Vũng Tàu, trình độ A1, dưới 10 người, học tiếng anh phát triển bản thân, học nhiều chỗ mau quên, lâu lắm rồi ko đi học , muốn lên nâng cao, 6 tháng , ko ảnh hưởng gì, 30 phút/ ngày
 15/2 knm3
 5.2 knm2
 30/1 knm1</t>
  </si>
  <si>
    <t>15/2 lh đg làm kế toán, đg làm cho công ty Hàn Quốc, Hải Phòng , học để chuyển việc , chưa có timeline cụ thể trong năm nay , trc có đi học 1 khóa mất gốc, 1 tiếng/ ngày , A1 , gt cơ bản , ít nhất 6 tháng, bây h ko đi học lớp nào nữa</t>
  </si>
  <si>
    <t>18/2 0363996205 trình độ A1, Cần Thơ, nhân viên , 4 pm, trình độ đầu A1, đg làm về điện , giao tiếp sếp , ko thay đổi gì , chưa đi học ở đâu, gt cơ bản , 3 tháng, ko ảnh hưởng gì , tối ko bận gì hay mệt, 30 phút/ ngày</t>
  </si>
  <si>
    <t>Bay</t>
  </si>
  <si>
    <t>26/2 lh đg quê QN sống ĐN, 42 tuổi đg làm quản lí 10 người team , 5pm , dgd làm kxi sư diện , trình độ cuối A1, chị gái sống ở Mỹ , gia đình muốn đi du lịch bên đó ms chỉ đi Thai Lan, cv ko dùng tiếng anh , 15 phút / ngày bị lười , muốn lên cơ bản , cứ hcọt hui ko biết bao h mới đạt đc, đi học nhiều trung tâm , từ hôi dịch, hiện tại ko đi học ở đâu</t>
  </si>
  <si>
    <t>5/2 lh 40 tuổi , đg làm kế toán , nhân viên, HCM , NGhệ An province, 6pm, trình độ giữa A1, học phát triển bản thân, viết email chứ ko giao tiếp , sếp người VN, công ty nước ngoài , nếu tiếng anh thì đc thăng chức, muốn lên mức nâng cao, tùy vào thơid gian của chị, chưa đi học ở đâu, 1 ngày 30 phút / 7h , 8h xong dạy con học ,mới đi về tới nhà , tự học thfi hơi thụ động n ko nhớ đc lắm, do lí do nhiều lười ko học , cv ko bắt buộc nữa n nói tiếng anh tự tin hơn</t>
  </si>
  <si>
    <t>Nhựt Anh Nguyễn</t>
  </si>
  <si>
    <t>15/2 lh, mới sinh e bé, 32 tuổi , quân 10 HCM, làm CS chuối thanh toán cho d siêu thị , staff, trình độ A1, 5pm , tra đây ko cần, thời gian này thay đổi cấu trúc cty, sếp đa phần nước ngoài, ngày nào cũng phải giao tiếp phòng ban, giao tiếp cơ bản , 2 tháng đạt đc, ko ảnh hưởng gì , cũng có đồng nghiệp giúp , n mà hơi bịd dộng có học n cv bận nên bỏ dở, ko học ở đâu , con vẫn 3 tuổi , sau 8h học 1 tiếng</t>
  </si>
  <si>
    <t>4/12 lh trình độ A1 30 tuổi , đg làm sale thiết bị y tế , 5,6 giờ ko cố định giờ , cv có dùng tiếng anh giao tiếp nước ngoài có bạn marketing hỗ trợ , tháng nào cũng gặp 1 lần , trc đó chị ko làm cái này, đã làm đc 2 năm , chị hay bị bỏ ngang , trc con nhỏ , muốn cơ bản , 6 tháng, ko ảnh hưởng vì vì có người hỗ trợ, 30 phút / ngày</t>
  </si>
  <si>
    <t>22/1 26 tuổi , đg làm xuất nhập khẩu , 6:45 tan làm , cuối A1, trình độ đầu A2, cv trao đổi trao đổi , muốn học để chuyển việc , giữa năm 2024, có khả năng 2 tiếng mỗi ngày , 6 tháng , ko ảnh hưởng gì , chỉ tự học thôi , do ko có time cố định
 18/1 knm1</t>
  </si>
  <si>
    <t>12/12 lh trình độ A1,30 tuổi , dg làm kế toán, nhân viên, ko thích công việc hiện tại 8 pm , muốn học để phát triển bản thân, muốn kiếm việc mới ( phụ , kchưa có dự định chuyển, có bán hàng online), 1 ngày 2 tiếng, muốn giao tiếp lên linh hoạt, dánh 5 tháng học 1:1 n nó ko hiệu quả , dạy như cho học sinh cấp 2, bạn trẻ đó non, 1 tuần 3 buổi , 200k 1 buổi , sang tận nhà để dạy, bạn là sinh viên , bạn đó hay cáu gắt thở dài , thiếu sự động viên nghỉ đc 3 tuần, 6 tháng lên , ko ảnh hưởng gì</t>
  </si>
  <si>
    <t>15/4 lh 37 tuổi , HCM, đg dạy cao đẳng, 4:30 tan làm , 15 phút/ ngày , hiện tại học do thích , cuối A1, muốn phát triển nghe và nói , học yoga bằng tiếng anh, 1 hay 2 tháng , hiện tại chị tự học thôi , tự nghe thôi , tối chị học tiếng anh tự học , tự học hay lười , nghe tốt hơn</t>
  </si>
  <si>
    <t>Valantis</t>
  </si>
  <si>
    <t>23/1 lh đg làm PM, Đông Anh, 6pm tan làm, dụ án thưườn cho Nhật, cv yêu cầu có ngoại ngữ thì mơi phát triển đc trình độ cuối A1, muốn lên mức nâng cao, 3 tháng , 2 tiêng / ngày, ko ảnh hưởng gì , ko đi học ở đâu , thích tương tác robot , ko thích tương tác với người 
 18/1 knm1</t>
  </si>
  <si>
    <t>HDiem</t>
  </si>
  <si>
    <t>20/1 lh Diêm đg ở Phan Thiết, đg kinh doanh online, hàng tiêu dùng , sang Thái Lan học kinh doanh đi có phiên dịch hết, chỉ học thời đại học , trình độ A1, mức cao nhất, chưa set mục tiêu , ko mong muốn đi học thêm, ko phải nhu cầu cấp thiết, họp trên zoom</t>
  </si>
  <si>
    <t>Lan vy</t>
  </si>
  <si>
    <t>28/12 lh 46 tuổi , dgd làm cho công ty tài chính, giám đốc chi nhánh , 5pm , đi 6 nước, muốn học nói chuyện với con con đg nói chuyện quốc tế, cv là phụ thi thoảng mới nói , trình độ đầu A2 , trc có đi học trung tâm, học online 1:1 cũng có, đong cũng có, lần học người Anh ở trung cư, hiện tại đg học APP bên e thôi , hàng ngày dành đc 1 tiếng , muốn lên linh hoạt , 3 tới 6 tháng , ko ảnh hưởng gì , cố gắng</t>
  </si>
  <si>
    <t>stephen</t>
  </si>
  <si>
    <t>15/2 lh 34 tuổi , đg làm dev FPT, Đà nẵng city , fullstack, leader, 4 người , 5pm, 1 tiêng/ ngày , muốn học trao đổi với khách hàng, đg làm thị trg Nhật, sắp tới thị trường Anh, A1, muốn giao tiếp cơ bản , ko có mục tiêu thời gian , băt buộc phải cải thiện ,</t>
  </si>
  <si>
    <t>19/2 lh làm luật sư quản lí, 10 người hay giao tiếp , cv có dùng chủ yếu email, muốn học phát triển bản thân dùng cho cv, 4 6 tháng, ko ảnh hưởng, 1 tierng. ngày</t>
  </si>
  <si>
    <t>Huong Giap</t>
  </si>
  <si>
    <t>19/2 lh đg ở Hội An, trình độ đầu A2, lễ tân , làm cho homestay , ngoài phố cổ , học biết thêm , lâu rồi ko học , phát âm sai nhiều , muốn trôi chảy , 3 tháng , ko ảnh hưởng gì, 30 phút/ ngày , tối thiểu , muốn đi xa hơn thường làm ngưười Úc và Canada</t>
  </si>
  <si>
    <t>22/12 lh dgd làm đầu bếp trong hotel , trình độ A1, 5 pm , muốn học, làm theo ca, con trai 9 tuổi , muốn học muốn dạy con, bản thân biết thêm, cv hiện tại ko dùng tiếng anh, muốn học đc linh hoạt, cố gắng thôi do cv hay bận , thời đi học có học n ko đi đâu , 1ngày 15 phút</t>
  </si>
  <si>
    <t>NGUYỄN TRUNG KIÊN</t>
  </si>
  <si>
    <t>18/2 lh dgd làm leader quản lí 4 người , công ty xây dựng Nhật, thích du lịch , mục tiêu phát triển bản thaan , lương cao, có người phiên dịch , trình độ đầu A2, tháng 6 , mất cơ hội thôi ko quá ảnh hưởng , đg học 1 trung tâm VUS, học 80 buổi , 1 tuần thời gian linh hoạt , hơn 20 buổi , cũng tiến bộ , thấy phong cách cũng hợp , giáo trình có sẵn theo tình huống nhất định , có sửa lỗi , ko quá 5 người , 1tiếng 30 phút , tương tác với bạn chia lớp theo trình độ , gần 20 triệu</t>
  </si>
  <si>
    <t>20/2 đg ở Sơn La, 30 tuổi , staff, 4:30, cv dùng ít , chủ yếu dùng văn bản , cuối A1 đầu A2, học phát triển bản thân, tối thiểu 15 phút , ko bận n bận gia đình, có học 1 khóa ila, gần 1 năm , học giao tiếp , trực tiếp với thầy 
 19/2 knm1</t>
  </si>
  <si>
    <t>HUU LINH TU</t>
  </si>
  <si>
    <t>5/1 lh 24 tuổi , sn 99, tối 10 giờ mới tan làm đg làm kĩ sư kết cấu ( tính toán sắt thép , độ gió sắt thép), trình độ A1, mục tiêu đi nước ngoài đi du lịch kết hợp cv ( nó đã diễn ra rồi ) , quê ở lào cài, hiện tại Sài Gòn, đg ở quận 4, vào đc 1 năm rưỡi , mức nâng cao , cứ học dần dần thôi , hiện tại e đg dừng học , bận</t>
  </si>
  <si>
    <t>15/2 lh 0789336920 , trình độ , đg làm tour giude, trình độ giữa A1, hướng dẫn khách nội địa, tour trung quốc, muốn học dùng cho cv, dẫn khách nước ngoài, 1 tieng/ ngày , muốn lên mức B2 nâng cao , hè tháng 6 đạt đc , ko ảnh hưởng gì, thấy bạn mình học rất nhiều mà mình nghe buồn cười , app cũng thấy hay</t>
  </si>
  <si>
    <t>Tô Hồng Bạch</t>
  </si>
  <si>
    <t>15/2 cho số kết bạn zalo, Đồng Thap 43 tuổi , đg làm quản lí kho , 5pm, cv giao tiếp ít lâu lâu ms có khách hàng thăm quan, muốn học có cơ hội thay đổi cv, chưa có thời gian cụ thể học đê rphát triển bản thân, A1, nâng cao, ko cần gấp thời gian từ từ thôi , học khá lâu , hiện tại ko đi học , 1 ngày 30 phút, T2Ngocanhphu0789525274</t>
  </si>
  <si>
    <t>Mat</t>
  </si>
  <si>
    <t>22/2 lh 49 tuổi đg làm ngân hàng, sale manager, trình độ A1, 6pm, đg làm big 4, dạo này phân công vp đại diện nước ngoài, chị thích tự học , lúc đầu hứng thú n mà bây h thfi bị quên , gt nâng cao , trong năm nay , ko ảnh hưởng gì 
 19/2 dgd bận</t>
  </si>
  <si>
    <t>28/12 0886809422, 30 tuổi , HCM city , trợ lí sale ( làm hợp đồng , đơn hàng sản xuất ), học để phát triển bản thân, muốn học để tìm cty nước ngoài ) năm sau chuyển , trình độ A1, thi có bằng , muốn lên mức linh hoạt , khoang 2 tháng lên ccơ bản , ko ảnh hưởng gì , có học trung tâm lâu rồi , 7h tan lam, đông ko hiệu quả ,</t>
  </si>
  <si>
    <t>Tới</t>
  </si>
  <si>
    <t>21/2 lh kĩ sư máy móc , 4:45 trình độ A1, sắp tới làm việc với chuyên gia nước ngoài , N2 tiếng Nhật nâng cao, 6 tháng , ko ảnh hưởng , chưa đi học 2 tiếng, 
 18/2 knm1</t>
  </si>
  <si>
    <t>3/2 đg ở quảng nam, trình độ A1 , manual tester, staff, 6pm - 7pm tan làm , viết tiêng anh , tương lại cần , học phát triển bản thân, muốn học chuyển việc chưa có dự đinh, thi thoảng công ty có người nước ngoài , muốn gt cơ bản, phụ thuoocjsocj thời gian ko đặt mục tiêu, 1 tiếng/ ngày , Đà Nẵng 
 30/1 knm1</t>
  </si>
  <si>
    <t>Lê bá lượng</t>
  </si>
  <si>
    <t>30/1 lh trình độ cuối A1 35 tuổi , đg làm dev, team có 3 người , hiện tại ko còn code nữa , 4pm, Đà Nẵng , muốn học để nc người nước ngoài , học dùng với con , 30 phút- 1 tiếng ngày , mức cơ bản , 3 tháng 6 tháng , ko ảnh hưởng, có đi học trung tâm từ thời sinhv iên</t>
  </si>
  <si>
    <t>Bách</t>
  </si>
  <si>
    <t>22/2 lh làm cho công ty sậy dựng, quản lí dự án, học vì thích , trình độ A1, mức lên nâng cao, 6 tháng , koa nrh hưởng gì, 15 phút/ ngày , tối hay bận OT
 19/2 knm1</t>
  </si>
  <si>
    <t>Bong</t>
  </si>
  <si>
    <t>8/1 lh dgd ở Bình Định , đg ở Quy Nhơn, senior, đg học ở Đà nẵng , đg học ngôn ngữ anh, trình độ cuối A1, mục tiêu học để đi là giáo viên lễ tân , muốn lên đc mức nâng cao, 3 4 tháng , ko ảnh hưởng gì , đg đi học ielts, 1 tuần 3 buổi , mười mấy triệu, học đc 5 6 tháng, 7 tháng 8 tháng, hiện tại đi học thôi , mai bắt đầu đi thực tập, 1 tiêng./ ngày</t>
  </si>
  <si>
    <t>27/2 lh dgd làm kế toán, đg sống ở Hn, 4h30 tan làm, trình độ đầu A2, quận Cầu Giấy , mục tiêu muốn học phát triển bản thân, 30 phút/ ngày , chưa có dộng lực lắm, ít nhất nửa năm tới 1 năm , hiện tại vùa đk khóa học bên đh Hà Nội , cái kia học online 3 buổi/ tuần , thứ 7 cả ngày</t>
  </si>
  <si>
    <t>26/2 lh 39 tuổi , BÌnh Dương province, 19 người, co người phiên dịch, HQ, Nhật Trung , chuyên gia người ý , anh làm giám đốc tài chính tập đoàn, mua bán xác nhập ccác công ty con , trình độ cuối A1, đg học khóa kyna, học đc 2 tháng , 4 mấy 50 buổi , học đc gần 30 buổi , thấy đỡ hơn xíu , bên đó họ đưa ra 1 lộ trình ban đầu chọn gv người Việt mà học với gv philipine, thay đổi gv liên tục, iý tiền thôi . 5 buổi/ tuần, 1tiêng/ ngày, học cao học Lương Thế Vinh học online</t>
  </si>
  <si>
    <t>Tạ Xuân Trường</t>
  </si>
  <si>
    <t>21/2 lh trình độ A0, cv hiện tại có dùng tiếng anh thi thoảng mới dùng, anh học để giao tiếp với con, học trường quốc tế lớp 8 lớp 5, mình đg làm kế toán, quê hài phòng , gt cơ bản , ko ảnh hưởng gfi 3 tháng, ko đi học ở đâu, con cả 2 đều học quốc tế, con gái lớp 5 dạy đc , 1 ngày / 1 tiếngtối đa
 18/2 knm1</t>
  </si>
  <si>
    <t>19/2 lh 20 tuổi , đg học dược đh quốc gia , sinh viên năm 3trình độ đầu A2, học cho cv, muốn dùng cho cty nước ngoài, học 5 năm 2 năm nữa tốt nghiệp , e đc 6.0 , 5.0 speaking , nâng cao, cuối năm nay , ko đạt đc vẫn thi, tự ôn , quê Nghê An , ko đi làm thêm , đi thực tập , 1 tiêng, mẹ e trả , người sửa cũng đắt</t>
  </si>
  <si>
    <t>Mr Doan</t>
  </si>
  <si>
    <t>18/2 lh 29 tuổi , đg làm kxi thuật sản phẩm , 7pm, công ty sản xuất điện và bán điện, làm cho Nhật Bản , nhà máy nhiệt điện bán . cv giao tiếp tiếng anh cơ bản chủ yếu đọc tài liệu, muốn lên vị trí cao , nửa năm 1 đợt , trình độ A1, mức cơ bản, 6 tháng, ko ảnh hưởng , đg học gia sư riêng, philipines, cũng tạm n khả năng nghe hơn tí thui , 1 tiếng , 50 60 %, mất thời gian , 3 buổi tuần/ 33 buổi 6tr5 , nói vẫn kém</t>
  </si>
  <si>
    <t>My Lan</t>
  </si>
  <si>
    <t>19/2 lh đg làm cho công ty nước ngoài , HCM , distric 7, quê ở Long An, accountant, manager, 4 người , 5pm,3 nước ngoài đi du lịch, trình độ cuối A2, có con dưới 1 tuổi , sếp người Nhật , học phát triển bản thân</t>
  </si>
  <si>
    <t>Tuyến</t>
  </si>
  <si>
    <t>1/2 lh đg làm y tá, 4:30, học nhiều khóa học tiếng hồi tháng 8 , vẫn dgd học nó bị khấp thời gian ko, học offline, hoc 1:1 tốn nhiều tiền , đg học offine , 6 người , 1 năm , 6 tháng , 2 mấy triệu , đg ko hiệu quả , thời gian ko cho phép học thiên về ielts, 30 phút/ ngày , học thử thách bản thân, lên nâng cao , càng sớm càng tốt, ko ảnh hưởng gì</t>
  </si>
  <si>
    <t>18/2 lh 41 tuổi, Đà Nẵng, đg làm nội chợ , trình độ cuối A1, muốn học phát triển bản thân, 1 năm đạt đc nâng cao, ko sao, chưa đi bao giờ , đi Sing n ko nói đc, tương lai đi nước, 1 tiếng / ngày</t>
  </si>
  <si>
    <t>15/2 lh 24 tuổi , HCM , dev , dev mobile, 5pm, muốn học lương cao , 2k , cv hiện tại thi thoảng có meeting US n ít nói , do mình ko phai rnói , có tiếng anh giao tiếp lương cao , cuối A1, muốn lên mức cơ bản trc mắt , 1 năm , ko ảnh hưởng gì , chưa đi học , e muốn học từ từ trc mua app học, đi hưi xa, 1 tiếng sau 8h</t>
  </si>
  <si>
    <t>Newton</t>
  </si>
  <si>
    <t>15/2 lh 45 tuổi làm bác sĩ, đg ở Vinh city, 4pm, phẫu thuật tim , học để đọc tài liệu, đi học thêm, hợp tác chuyên gia, đi ngắn , 1 năm nữa mới cần, cuối A1 , muốn , 1 năm linh hoạt , anh còn đi học nữa, học HP học online, học chuyên môn, 3 4 buổi chủ yếu buổi tối cuối tuần, 30 phút/ ngày, đi học trung tâm n nghỉ sớm do ko có thời gian, có ảnh hưởng chút thôi</t>
  </si>
  <si>
    <t>Dương Huân</t>
  </si>
  <si>
    <t>15/2 lh 31 tuổi, Thai Nguyên city, làm kế hoạch sản xut cho nghề may , quản lí 200 người ,tiếng anh giao tiếp với khách hàng , thi thoảng họ đến thăm mới nói thôi , mức nâng cao , 3 tháng , ko ảnh hưởng gì, có đg đi hcọ 1 lớp , 1 tuần 2 buổi , ra tết ôn thi chuyên sâu toeic, 1 lớp 7 người , học đc 3 tháng , nghe tốt hơn, nói ko chủ động ko tiến bộ đc, học cũng đc, học trong 4 tháng ra tết học 2 tháng nữa đi thi lớp trung tâm dưới Hn, học ít từ vựng chủ yếu giao tiếp , dạy cách nghe đc đã</t>
  </si>
  <si>
    <t>21/2 lh
 15/2 knm2
 1/2 knm1</t>
  </si>
  <si>
    <t>15/1 knm1 trình độ A1 đg là cô giáo dạy piano, 8 pm , ko cần thiets, muốn học hỗ trợ cho con, dạy cho các bạn mầm non, nâng cao, 1 năm tới , ko ảnh hưởng gì , xưa có học topica 5 năm rồi , học hết 1 khóa ko sử dụng, hiện tại ko đi học ở đâu, 1 tiếng/ ngày</t>
  </si>
  <si>
    <t>Chị</t>
  </si>
  <si>
    <t>24/2 lh
 21/2 knm3
 15/2 knm2
 5/2 đg bận chưa hẹn đc buổi 1
 30/1 knm1</t>
  </si>
  <si>
    <t>Trần Quốc Đạt</t>
  </si>
  <si>
    <t>19/2 lh trình độ giữa A1, 25 tuổi, đg đi học y,mới ra trường, chưa đi làm , muốn hoc để có nền tảng chuyên ngành , học để phát triển bản thân,học nhiều khóa , 2 năm trc học trong trường , 1 tiêng/ ngày , mức cơ bản , tùy thời gian , chắc 3 tháng, ko ảnh hưởng</t>
  </si>
  <si>
    <t>dương thị la</t>
  </si>
  <si>
    <t>19/12 lh trình độ cuối A1 dầu A2 33 tuổi , HN , đg làm kê stoán, 7pm , người trung trao đổi tiếng trung học vì thích, muốn lên linh hoạt , 3 tháng , tự học , ko đi học ở đâu, tự học giao trình có bán , 30 phút / ngày</t>
  </si>
  <si>
    <t>Dan</t>
  </si>
  <si>
    <t>22/12 lh đg làm tester , nc khách hàng 30 phút ngày, cuối A1, muốn học linh hoạt 3 tháng, ko ảnh hưởng gì</t>
  </si>
  <si>
    <t>27/12 trình độ A1, đg làm sale , đg làm quản lí, 7 năm , làm chủ vietlot , cv ko dùng tiếng anh giao tiếp, sắp tới muốn thay đổi cv, muốn làm sale cho nước ngoài , bây h ko học ở đâu, muốn lên mức linh hoạt , ko có cam kết về thời gian, qua năm ko biết bao giờ, có tiếng anh mới đổi
 27/12 knm1</t>
  </si>
  <si>
    <t>Trung Nam</t>
  </si>
  <si>
    <t>22/2 lh
 19/2 knm1</t>
  </si>
  <si>
    <t>15/2 tắt máy ngang HCM city , manager, quản lí 25 người , trình độ A1, quản lí gia công vật liệu xây dựng, xuất khẩu các nước , toàn thuê phiên dịch, công ty của a luôn, mới có thêm Úc chủ yêu sĐNA, mức nâng cao , 2 năm đạt đc , ko sao , xưa sv đi học, sau đó thì ko hiện tại thì ko, 30 phút/ ngày 
 30/1 đg bận</t>
  </si>
  <si>
    <t>Ai Zuy</t>
  </si>
  <si>
    <t>6/3 lh trình độ A1 đg ở HCM, đg làm sale thang máy, có dùng tiếng anh trong cv, giao tiếp trực tiếp lâu lâu hãng qua, học để đi du lịch , đi nước ngoài muốn đi tự túc , muốn lên mức cơ bản, 1 năm ko ảnh hưởng gì , học nhiều nơi lắm đi học trung tâm cũng 1 năm rồi , ko hiệu quả , cũng do mình lười , 30 phút / ngày , ko đi học ở đâu</t>
  </si>
  <si>
    <t>Thùy loan</t>
  </si>
  <si>
    <t>24/2 lh 34 years, BÌnh Phước , đg làm quản lí , trình độ A1, 30 người , có công ty riêng, kinh doanh nội thất, xây dựng , cv ko cần dùng bằng tiếng anh, hiện tại có học 1 gv online buổi tối hơn năm , học hơn năm rồi học giao tiếp 1 năm rồi , 4 buổi tuàn. 30 phút , chị thấy nghe nó có khá hơn chút, phát âm ổn hơn chút , chưa suy nghĩ đc tiếng anh nên chị bật ko đc, càng nhanh càng tốt , có nhiều ảnh hưởng , 
 21/2 knm2
 19/2 knm1</t>
  </si>
  <si>
    <t>27/2 lh 0908892643, 22 tuổi , mới tốt đg tìm việc , Tây Ninh province, data khoa học , trình độ A1, tháng11 tốt nghiệp, có đi tìm việc , chưa tìm đc việc , bây h phải đi tìm việc đã tích lũy đủ kinh nghiệm mới đi đc, muốn giao tiếp cơ bản , 4 tới 5 tháng, ko ảnh hưởng ,</t>
  </si>
  <si>
    <t>18/12 lh 28 tuổi , đg làm designer, làm freeland, đg đki học văn bằng 2 tiếng anh thứ 5 đi học , tuần học 5 buổi tối, định hướng làm giáo viên tiếng anh, chán nghề, dạy học sinh lớp cấp 1 23 , muốn học giao tiếp linh hoạt , 6 tháng tới 1 năm nữa , học 1 năm rồi học giao sư 24 triệu, 1 tiếng</t>
  </si>
  <si>
    <t>4/1 lh trình độ A2,40 tuổi , HCM city , đg làm nghiên cứu phòng thi nghiệm , leader, 4 people. 5 pm tan làm , muốn đi học ở nước ngoài , 1 2 năm nữa , trình độ đầu A2, 30/40 phút trên ngày , chuyên về vi khuẩn , học ngắn hạn về nghiên cứu 1 năm, đi học bên Nga, muốn lên mức linh hoạt 4 5 tháng , ko sao , đi học đại học còn giờ tự học , ko đi học ở đâu, qua zalo mail, đối thoại trực tiếp, vài tháng 1 lần</t>
  </si>
  <si>
    <t>20/2 lh đg làm kĩ sư xây dựng , quản lí team 5 người , tình đô cuối A1, sếp người Hàn , giao tiếp word by word, học phát triển bản thân, mức nâng cao, cuối năm đạt đc, ko ảnh hưởng gì , đi học nhiều , vẫn đg học trung tâm 2 người đồng nghiệp thuê thầy giáo 2 buổi / tuần , khóa còn 1 tháng nữa là xong, hơi lechj trình độ , ngưười Việt , mấy triệu, thi thoảng trực đêm</t>
  </si>
  <si>
    <t>4/3 lh sn 2k trình độ giữa A1, 24 tuổi , thanh phố Vĩnh Yên city, QA, staff, công ty Trung Quốc e biết nói tiếng trung HSK 5 , học phục vụ cho công việc , em muốn chuyển bộ phân làm cskh , ko vội chuyển, e làm nhưu chính nên h chuyển cũng khó đợit iếng anh mới chuyển, mức nâng cao, sớm nhất có thể, ko ảnh hưởng gì , hiện tại ko di học ở đâu , dạo này cũng lười , e chưa biết cách học , 1 tiếng / ngày 
 1/3 knm1</t>
  </si>
  <si>
    <t>Nguyễn Văn Huy</t>
  </si>
  <si>
    <t>28/2. lh đg làm kĩ sư, cty hợp tác trung nhiều , n vẫn muốn học tiếng anh sắp tới đi TQ, muốn mức nâng cao 3 tháng, ko ảnh hưởng, 30 phút trên ngày, quê Vĩnh Phúc</t>
  </si>
  <si>
    <t>8/1 đg bận gọi lại sau, trình độ A1, 32 tuổi, làm công ty cảng đg ở Nha Trang, làm cảng, staff, hay làm thêm giờ , 6:30 pm, muốn làm cho công ty công nghệ , 30 phút/ ngày , hêt snăm 2024, muốn lên cơ bản , 3 tháng , ko ảnh hưởng gì , trc có đi học 1 time cũng lâu rồi , 4 5 năm , hiện tại ko đi đâu, 30 phút / ngày , cty mỗi mình làm hồ sơ</t>
  </si>
  <si>
    <t>4/3 knm1 25 tuổi, đg làm cho vingroup, đg làm , 5pm, code công cụ , cv ko dùng tiếng anh, muốn học do thích , học phát triển bản thân, tăng thu nhập , làm fullstack, trong năm nay muốn cải thiện , ko cấp bách , 1 tiêng/ ngày n ko thường xuyên, chưa đi học ,</t>
  </si>
  <si>
    <t>LƯƠNG THANH NHÃ</t>
  </si>
  <si>
    <t>4/3 lh , HCM , IT , fullstack, 50 người, 6 team , 7 pm, 10 đát nước . 1 tiếng / ngày , cv có daily meeting hằng ngày , hiểu , càng sớm càng tốt , sửa lỗi, , có đi học trung tâm , ko đi học tiếng , mới ban đầu 1 tiêng/ ngày , hiện tại chán quá</t>
  </si>
  <si>
    <t>21/2 chỗ kết nối zalo Jimmy Nguyen, trình độ B1</t>
  </si>
  <si>
    <t>Nu</t>
  </si>
  <si>
    <t>19/3 lh 63 tuổi , HCM quận 10 , thích đi du lịch, mua sắm , hơn 10 quốc gia đã đi du lịch mỹ, trung quốc , trình độ cuối A1, học để đi du lịch , 15 phút / ngày tối thiệu 30 phút , cô đi làm thêm làm y tế , ngày xưa bác sĩ răng hàm mặt , 1 tuần làm 3 ngày , cô khám ở nhà , cô đi với gia đình với ck con , e ở bên Mỹ , cô ko đi học ở đâu, chưa đi học chủ yếu tự học, muốn bây h cải thiện</t>
  </si>
  <si>
    <t>Nguyễn Tùng</t>
  </si>
  <si>
    <t>28/2 lh 34 tuổi , đg làm quản lí , làm thiết kế về máy quản lí 40 người , trình độ A1 , 5pm , công ty của anh , cơ khí , có khách hàng Hàn Quốc, ko giao tiếp thường xuyên , 1 tháng vài lần , thuê phiên dịch , viết mail có cc hỗ trợ , mức nâng cao, 1 năm , cv ko ảnh hưởng gì, cty anh cũng đc mấy năm , 30 phút / ngày , hiện tại ko đi học ở đâu</t>
  </si>
  <si>
    <t>20/2 lh 30 tuôi , dgd làm retail company, công ty chuyên đi thử rượu, phải đi nước ngoài , trình độ cuối A1 , mức nâng cao, càng sớm càng tốt, trc học red , ielts, 30 phút/ 45 phút, hiện tại ko ôn tập ở đâu</t>
  </si>
  <si>
    <t>4/3 lh teacher dạy Hóa, , Lâm Đồng , thi 6.5 , có học online đg học ielts, hiện tại học duy trình, 1 ngày 1 tiêng/ ngày
 1/3 knm1</t>
  </si>
  <si>
    <t>20/2 lh đg học FPT, HCM city , sinh viên năm 2 , CNTT, chỉ học trên trường, 30 phút mỗi ngày , đg làm trên công ty, giao tiếp cơ bản , chỉ học 3 năm</t>
  </si>
  <si>
    <t>8/1 lh học lớp 11, mua cả bộ hack não , trình độ A1, muốn học để chuẩn bị học ielts, kinh tế quốc dân, học nội trú , 7.0 ielts, chưa mục tiêu time</t>
  </si>
  <si>
    <t>7/3 lh trình độ A1 nhà bè , học vì thích , đg làm lái xe taxi , 63 tuổi , học để biết thêm , giao tiếp cơ bản , 30 phút/ ngày</t>
  </si>
  <si>
    <t>My name is Thuon</t>
  </si>
  <si>
    <t>28/12 dgd bận ko tiện ngeh máy, 32 tuổi, đg làm công ty điện, đg làm sale, trình độ A1, muốmn học giao tiếp vơi con chủ yếu , 30 phút tới 1 tiếng để học , Đại Mỗ Hà Nội , học để kiếm công việc mới , muốn lên mức nâng cao , 1 2 tháng tới tại mình học cũng lâu rồi n ko có kết quả , ko học ở đâu</t>
  </si>
  <si>
    <t>21/2 lh trình độ giữa giáo viên dạy Toán cấp 2 dạy , 5pm , học để biết thêm, chưa đi học ở đâu, cv cũng khá bận chị chỉ tranh thủ thôi 30 phút/ ngày nếu ko bận 
 20/2 knm1</t>
  </si>
  <si>
    <t>Định</t>
  </si>
  <si>
    <t>4/3 lh 33 tuổi , HN , làm quản lí các cửa hàng , an ninh trong trung tâm thương mại, trình độ đầu A2, 6pm,sếp Nhật nói tiếng anh vừa vừa . làm tiếng anh , học 5 năm trc topica, bây h ko , 30 phút/ ngày</t>
  </si>
  <si>
    <t>Ngoc minh</t>
  </si>
  <si>
    <t>14/3 sn 1989, Huế city , đg bào trì máy móc trijc hăng nuối supervísor, trình độ A1, cv hiện đg dùng, trao đổi với khcahs, chuyên gia nước ngoài , khó khăn trao đổi , có phiên dịch đi theo , mức nâng cao, 2 tháng , ảnh hưởng, hiện tại đg muốn thi toeic , dgd đi học , 1 tuần 3 buổi học tối , tháng 4 , cty 400 500 toeic , thắng chức nêu có tiếng anh
 7/3 knm1</t>
  </si>
  <si>
    <t>20/2 lh dgd làm nông dân, ở Bình Thuận, trông Thanh Long, phát triển bản thân, tự học sách qua youtube, 40 tuổi</t>
  </si>
  <si>
    <t>Ms Sky</t>
  </si>
  <si>
    <t>24/2 lh
 21/2 nói ko nghe
 19/2 knm1</t>
  </si>
  <si>
    <t>hùng</t>
  </si>
  <si>
    <t>4/3 lh đg làm dev, Trần Thái Tông , 7pm, trình độ A1, học lương cao , 1 tiếng/ ngày , học lương cao , muốn giao tiếp nâng cao , 6 tháng , ít cơ hội thôi , ko ảnh hưởng lắm , 30 phút/ ngày , có cv ngoài làm tik tok , ko đi học ở đâu</t>
  </si>
  <si>
    <t>Thuỳ dương</t>
  </si>
  <si>
    <t>4/3 lh
 7/3 knm1</t>
  </si>
  <si>
    <t>19/3 lh đg làm tự do , 26 tuổi, đg ở Huế, đg bán trà sữa với mẹ , 2 tiêng/ ngày, e chưa rõ, ko đi học đại học , cuối A1, 6 tháng , ko ảnh hưởng , trc e có đi học trung tâm lâu rồi, h ko đi học ở đâu</t>
  </si>
  <si>
    <t>Nhựt</t>
  </si>
  <si>
    <t>13/3 lh, T3Nhựt Võ0905300962 , Đà nẵng , đg làm freeland, , dev, backend, dự án nước ngoài, ko biết nói , A1, học dùng cho công việc là chính , traod dổi con , mức nâng cao, 6 tháng , koa nrh hưởng, n anh muốn làm sao a có thể nói đc , 30 phút/ ngày , tự học , học online ko thời gian đi học , phát âm ko đc</t>
  </si>
  <si>
    <t>20/3 lh đg làm doctor, HCM , trình độ A1, muốn đi du lịch , đi Thái thui cũng muốn đi nhiều hơn e muốn nâng cấp , xưng em, chưa đi học ở đâu, 20 30 phút , mức nâng cao, 67 tháng , ko sao 
 19/3 knm2
 4/3 đg bạn gọi lái au
 7/3 knm1</t>
  </si>
  <si>
    <t>5/1 lh đg làm bác sĩ , đg làm bệnh viên Hà Tĩnh, 5h30 tan làm , trình độ A1, dgd làm khoa nội , cv ko dùng tiếng anh , đọc tài liệu tiếng anh, sau này thi ielts hoặc có cơ hội bênh viên tư quốc tế, hôm nào rảnh thì 1 tiếng 1 tiếng rươữi có hôm vài ngày , 3 tháng giao tiếp , 6 tháng trc có đi học khóa Hà Tĩnh, ko hiệu quả lắm, e cũng hơi lười 
 28/12 knm1</t>
  </si>
  <si>
    <t>Lemon</t>
  </si>
  <si>
    <t>28/2 lh đg ở Lâm Đồng province kĩ sư dầu khí , Đà Lạt city , làm ca, , học để phát triển bản thân, làm việc theo ca , có cv làm 2 tuần, về nghỉ 2 tháng phải có đấu thầu , 1 2 năm nay hay đi job làm nước ngoài đi Thái ,đi Nhật ,hiện tại tự học tiếng Nhật, trình độ đầu A2, 2 3 tháng lúc nghri mới học đc, đg off đi chơi , học ko đều đặn</t>
  </si>
  <si>
    <t>Chou</t>
  </si>
  <si>
    <t>6/3 lh A1, Vĩnh Long , FPT , dgd học ở Cần Thơ, graphic design, muốn học lấy bằng ielts, năm sau, tháng 4 này mới bắt đầu học , ra nước ngoài đi làm, cuối A1, 2 3 tháng, ko ảnh hưởng gì , tối đa 30 phút/ ngày , sv năm nhất, ko đi làm thêm</t>
  </si>
  <si>
    <t>4/3 chuẩn bị sinh e bé nên chưa sắp xếp học đc, 26 tuổi có 1 con, 26 tuổi xưng chị, làm dược sĩ, quê Nghệ An, làm việc ở HN, muốn chuyển việc muốn làm môi trường đa quốc gia ,dược sỹ, tháng sau làm cv , A1, mức nâng cao 2 tháng, ko ảnh hưởng gì, e chỉ từng lớp tự học, tự học , 1 tiếng
 2/3 knm1,</t>
  </si>
  <si>
    <t>20/3 knm1 đg bán thịt lợn ở chợ, học tiếng anh giao tiếp đi định cư làm cho công ty nước ngoài , đg làm giấy tờ, xin visa , dạy 1: 1 thuê về nhà , học lâu rồi , hơn nửa năm rồi , qua tuần sau mới học hơn 2 triệu 1 tháng , chị biết nhiều hơn , chuẩn bị thời gian tới học nói , đầu A1, 1 tiếng/ ngày, 30 phsut, naga cao, 3 tháng, ko ảnh hưởng gì, hiện tại chưa đi học</t>
  </si>
  <si>
    <t>25/3 lh 37 tuổi , Tuyên Quang, đg làm bác sĩ , trình độ A1, 5pm , cv hiện tại ko trao đổi thường xuyên bằng tiếng anh, mình làm nganh y cập nhật kiến thức trên mạng , có nhiều bạn nước ngoài muốn hỏi họ chuyện môn, hội thỏa chuyên nganh, mình làm bên thâm rmỹ nữa, có giáo sư hàn quốc họ nói tiếng anh rất tốt , mức nâng cao , 2 năm muốn đạt đc, đi học thời sinh viên thôi đi làm có học 1 lớp bây h chủ yếu học duolingo và app của mình , 30 phút môi ngày , dợtd dó học trong viện dạy cũng cơ bản thôi xong bận quá thôi ko học nữa 
 21/3 knm1
 13/3 dgd ngủ có người nghe máy hộ</t>
  </si>
  <si>
    <t>My name Mourinho</t>
  </si>
  <si>
    <t>23/12 knm1 0904372868, 42 tuổi, đg làm sale , học để phục vụ công việc cũng có nhiều cơ hội tốt hơn lên chức, sếp cấp cao người nước ngoài , mức nâng cao, 3 tới 6 tháng, ko ảnh hưởng gì, trình độ A1</t>
  </si>
  <si>
    <t>6/3 lh Tú học để biết thêm , làm ngân hàng MB, nhanh nhất có thể nâng cao, cuối A1, vẫn dgd học , học với nước ngoài , 67 tháng rồi , 1 khoa smới 2 hay buổi 60 buổi 30 phút/ ngày</t>
  </si>
  <si>
    <t>5/3 lh 30 tuổi , đg làm toyata, quận 5 , đg làm marketing, 5 pm, staff, đi singapore, Hàn Quốc, trình độ đầu A2, muốn học để đi du lịch , học biết thêm, trình độ A2, ko có đặt mục tiêu thời gian, 10 phút/ ngày , chưa phải thời gian hàng đầu</t>
  </si>
  <si>
    <t>6/3 lh dgd làm sale thiết bị y tế , nhân viên HCM, 1 tiếng/ ngày , cty mẹ đức , phai rhọp bằng tiếng anh, bị khớp , có bạn làm cùng tiếng anh tốt , học dùng cho công việc , thăng chức , 2024 là toàn bộ app , koa nrh hưởng, trc anh học lâu rồi trc dịch , bây h tự học</t>
  </si>
  <si>
    <t>6/3 cho số kết bạn zalo T3Hai Yen0912589690 A1, 45 tuổi , công chức nhà nước , tài chính, cv hay phải nói nếu biết hiện tại có phiên dịch , có thấy bất tiện người ta ko nói đúng ko biết, gt cơ bản , càng sớm càng tốt , hiện tại bận bỏ lâu, 30 phút/ ngày , ko đi học ở đâu, xưa chỉ đi học đh</t>
  </si>
  <si>
    <t>Dương Thị Huyền</t>
  </si>
  <si>
    <t>2/3 đg làm CS cho công ty sản xuất điện tiếp kĩ thuật 2 years, 5:30pm, staff, 31, trình độ A1, 1h / ngày . thi thoảng cần họp nói tiếng anh, chủ yếu tin nhắn và báo, sếp người TRung,
 1/3 knm1</t>
  </si>
  <si>
    <t>26/2 knm1 HN, Thanh Hóa quê hương , VP bank , 6pm, đg làm quản lí , đg làm dev, cv hiện , đg làm mở tài khoản online , cv hiện tại chưa cần tiếng anh, học để thăng chức , trình độ A1, cần nhanh càng tốt, 2 tiếng/ ngày , đg học graplinggo, học xong quên , cư học trên app, ko ảnh hưởng gì</t>
  </si>
  <si>
    <t>Maisie</t>
  </si>
  <si>
    <t>22/12 lh đg ở Biên Hòa Đồng Nai , sinh viên năm 2 , đg cơ điện tử , muốn học xin việc cho công ty nước ngoài , hiện tại ko đi làm thêm , trình độ a1, thi ielts vì trg e bắt thi toeic hoặc ielts, co học trung tâm , vẫn còn học , đg kết thúc , chờ khóa mới , 1 tuần 3 buổi , 2 tiếng , học về giao tiếp nghe và nói với giao viên nước ngoài , ko mất phí , e làm cty đó nên đó</t>
  </si>
  <si>
    <t>Trung mai</t>
  </si>
  <si>
    <t>14/3 lh đg làm bác sĩ ở Lào Cai , 2 năm nữa lấy bằng B2 năm 2026, học chuyên môn, đầu A1, đg học luyện thi 1 khóa
 7/3 knm1</t>
  </si>
  <si>
    <t>4/3 lh Đồng Nai , 31 tuổi , kĩ sư điện , đg có 1 công ty riêng, 10 người , giờ giấc linh hoạt , muốn học phát triển bản thân, dạy con , chuẩn bị có con , giao tiếp nâng cao, ko đặt mục tiêu, 30 phút / ngày , trc có học cũng lâu rồi đi trung tâm , bây h bận quá</t>
  </si>
  <si>
    <t>20/2 lh 34 tuổi , trình độ A1, đg làm giám đốc quản lí 7 người , đg mang bầu mới có, Bình Dương , công ty in và thêu, , 2 tháng 3 tháng 1 lần, biết cái gì nói cái đó có phiên dịch , dùng cho cv, mức nâng cao , học nhiều rồi ko thành công, hồi trc đi học topica, học gia sư tháng 4 , bây giờ vẫn học, 1 tuần 2 buổi , học cũng có tiến bộ , học theo tháng 800k/ tháng</t>
  </si>
  <si>
    <t>4/3 lh 28 tuổi , đg làm sân bây Tân Sơn Nhất , làm phục vụ trong phòng chờ , khách hàng chủ yếu người Ấn Độ , muốn làm thêm nghề , chưa biết sẽ làm gì , dạy tiếng anh cho người lớn, làm cà phê, 3 tháng muốn đạt, muốn nâng cao, trc đi học toeic, , hiện tại chỉ tự học, 2 tiêng/ ngày</t>
  </si>
  <si>
    <t>7/3 lh đg làm nhân viên làm công nghệ thông tin, làm về tin học , Hưng Yên, A1, 5pm, học để biết thêm , muốn dạy con , 1 lớp 6 1 lớp 1, âpp con dùng nhiều hơn mẹ , mức cơ bản , cố gắng thôi, lâu lắm rồi ko học , bây h tự học</t>
  </si>
  <si>
    <t>Vũ Thị Hằng</t>
  </si>
  <si>
    <t>13/11 đg bận ko nghe máy trình độ A1, 42 tuổi , dg làm y tá bênh viên thanh nhàn, tan làm 4:30 tan làm , thích đi du lịch chỉ đi trong nước, mục tiêu muốn học phát triển bản thân, muốn học lên linh hoạt , 2 năm , ko đi học ở đâu , 1 ngày dành đc 2 tiếng để học</t>
  </si>
  <si>
    <t>Tuyet jenda</t>
  </si>
  <si>
    <t>23/12 lh đg làm dev, 5pm , vẫn hành server, ko phải code , muốn mức nâng cao hơn 1 tiếng học APP, sáng cũng học 1 tiếng, chỉ học công ty, học phát triển bản thân, có sếp trên 2,3 bậc tiếng Hàn, thi thoảng có meeting workshop, 6tháng nữa , ko ảnh hưởng gì</t>
  </si>
  <si>
    <t>Thien Trang</t>
  </si>
  <si>
    <t>20/2 lh đg làm quản lí quảng cáo quản lí 10 người , 5h30 tan làm , 1 tiêng/ ngày , mục đích học vì thích, năm trước , 4 tháng , 10 triệu / khóa , học xong ko thi đc , đầu A2</t>
  </si>
  <si>
    <t>6/3 knm1 25 tuổi , dgd làm cửa hàng bánh mỳ , làm thuê , cv ko dùng tiếng anh , e muốn chuyển việc , trong năm sau , du lịch , ở Hà Nội , Đông Anh, đầu A2, ko đặt mục tiêu thời gian, tự học , bây h học the coach, định đi học giao tiêp , 20 phút/ ngày</t>
  </si>
  <si>
    <t>Tracy Le</t>
  </si>
  <si>
    <t>22/2 cho số kết bạn, Trân - Bảo , đg làm kết toán, supervisor , 6pm , đg làm công ty việt nam có đồng nghiệp nước , trình độ cuối A1, dùng cho công việc, giai đoạn trc đa phần ko cần dùng nhiều , bây h công ty phát triển có nhiều đồng nghiệp nước ngoài , gt cơ bản 2, 3 tháng, ko ảnh hưởng gì , đg học khóa 1:1 , ngữ pháp câu strúc như toeic 45 phút nghe nói đọc viết, học theo buổi , do mình chọn , 30 buổi mới học đc 6 buổi , cũng thấy tiến bộ chút 15 30 phút học app , tối đa, trình độ cuối A1, 10h 15 mới băt sđầu học 
 20/2 knm1</t>
  </si>
  <si>
    <t>Quang dang</t>
  </si>
  <si>
    <t>20/2 lh đg làm giáo viên dạy code , làm ở code Gym , hue city , 5;30 tan làm , muốn học phát triển bản thân, lúc trc có học, bây giờ tự học , 3 thnags, ko ảnh hưởng gì , 30 phút/ ngày , tối thiểu</t>
  </si>
  <si>
    <t>7/3 lh trình độ A1, đg có 1 công ty về Mỹ phầm, quận 2 , học để biết thêm , học cho vui thôi , trc học trung tâm mấy bữa lại bỏ , muốn học lên linh hoạt, 30 phút/ ngày</t>
  </si>
  <si>
    <t>1/3 lh 38 tuổi , đg làm quản lí , Thái Bình provice, HN , Long Biên, 20 nhân viên, đg làm an toàn hàng ko , tổng công ty quản li hàng ko , 16 years , trình độ giữa A2, liên hệ quản li bay phi công của các hãng hàng ko , cv anh trao đổi vơi phi công những tình huống khó , có tham gia học trung tâm ở trong sài gòn , trình độ giữa A2, 1 năm , 2 tiếng/ ngày,</t>
  </si>
  <si>
    <t>22/2 lh đg là sinh viên , đg học cao học , 30 phút trên ngày , 3 tuần mới kết thúc, 2 tháng rưới , giao tiếp , khó đầu vào , học hết rồi ko có nữa, 2 tháng rưới 3 tháng, học để biết thêm cv cao, cuối tháng 9 e đi sang Đức e học , almf trên lap, bên đó tài trợ hết , thi thoảng sửa lỗi học theo 1-4 , khóa 8 triệu 3 tháng 2 người 
 20/2 knm1</t>
  </si>
  <si>
    <t>5/3 lh T3Vo Tuan0388956068, đg làm giang viên, giảng dạy Trần Đại Nghĩa, 4 30 tan làm , 530 về tới nhà , muốn học phát triển bản thân, 1 tienng/ ngày , muốn đi dạy trường khác, trc đi học khóa giao tiếp đi học trung tâm , xếp lớp ko đúng trình độ, lâu lắm , hiện tại ko đi học , trình độ A2, muốn 1 năm tới , trong chương trình minh đg theo họp nhau tiếng anh</t>
  </si>
  <si>
    <t>Hoàn</t>
  </si>
  <si>
    <t>19/3 đg đi đường gọi lại sau 30 tuổi , đg làm kế toán , Nình bÌnh , HN , chuẩn bị trc có cơ hội chuyển việc, tự học , 15 phút/ ngày , có gia đình, A1, 6 tháng , koa nrh hưởng gì</t>
  </si>
  <si>
    <t>20/3 ồn ko nghe , trình độ A1,đc 25 tuổi , Cầu Giấy , dev, 6pm, thi thoảng mới giao tiếp tiếng anh, học chuẩn bị trc , phát triển bản thân, chỉ học ở trường , hiện tại ko đi học , muốn giao tiếp nâng cao, ko biết bao h, 30 phút/ ngày , 
 7/3 ấn máy bận</t>
  </si>
  <si>
    <t>8/3 lhchị hay nhập hàng nước ngaoì đa dạng loại, hay chat, có người họ hàng , đi du lịch , đi chơi biết thêm , lâu ko học đi học ở đâu, 30 phút/ tiếng , A1
 6/3 knm1</t>
  </si>
  <si>
    <t>23/12 lh trình độ A1 29 tuổi , đg làm bác sĩ , 5pm, đg làm bệnh viện phụ nữ , 30 phút , người Hn, đg làm ở Đà Nẵng , 2019, thi thoảng gặp bênh nhân người nước ngoài , hiện tại học phát triển bản thân, hồi sinh viên học khóa giao tiếp ngắt quáng, học elsa, mức linh hoạt , 1 năm</t>
  </si>
  <si>
    <t>20/2 lh đg làm HR, HCM , TBình province, 7 8pm, trình độ A2, học thăng tiến cv , ko bắt buộc , muốn nâg cao, đã từng học offline, học online, cô giáo philipines, khóa học chỉ giao tiếp phạm vi khóa học nên kết thúc mình ko có môi trường giao tiếp , 1 tiếng/ ngày</t>
  </si>
  <si>
    <t>5/3 lh đg làm cho nhà nước, đi kiểm tra an toàn hàng không, tan làm 5 giờ , anh đg ở HN, Hồ Tùng Mậu , lâu lâu mới trao đôi vài tháng ms có lần, học để phát triển bản thân, biết đâu du lịch , 30 phút/ ngày , trình độ cuối A1, sau 2 tháng</t>
  </si>
  <si>
    <t>Mr Son</t>
  </si>
  <si>
    <t>19/3 lh đg làm cho công ty du lịch, làm về quan hệ khách hàng 6pm, trình độ cuối A1, 1 cv bây h ko dùng tiếng anh giao tiếp, hay đi công tác nước ngoài , có người phiên dịch , giữa năm nay đạt đc mức cơ bản , ko ảnh hưởng gì , 1 tiêng/ ngày, chưa đi học ở đâu</t>
  </si>
  <si>
    <t>7/3 knm1. đg làm quản lí civil engineering , 40 người , quê Nam Định , 6 pm, trình độ giữa A2, quan rlí công trình , bên anh là nhà thầu , thuê người nước ngoài quản lí , vẫn bị miss khí giao tiếp với đối tác nước ngoài , cv là chính, 15 phút / ngày tôi đa , vtalk , 1 năm trc dừng học 3 tháng , giao tiếp , có tiến bộ , bận quá ko sắp xếp đc , online , h anh chỉ tự học thôi, học 1:1</t>
  </si>
  <si>
    <t>Việt Nguyễn</t>
  </si>
  <si>
    <t>27/2 lh 43 tuổi , làm bảo hiểm ,vingroup, đảm bảo thi công, staff, 5:30 tan làm, thi thoảng , chủ yếu viết mail , 1 tháng 1 lần , trình độ đầu A2, ko thể nhanh đc, 30 phút , có ngày ko học đc , chưa đi học ở đâu bao h, đi làm xa về nhà ăn uống 9h 9r rồi</t>
  </si>
  <si>
    <t>23 tuổi , ms tốt nghiệp đh công nghệ , nhân viên kế hoạch sản xuất , bao bì 
  đâok tạo Hưng Yên , Sóc Sơn, đg ở trọ , 5pm, mới đi thử việc , trình độ A1, muốn mức nâng cao , 6 tháng , ko ảnh hưởng gì , cv hiện tại ko dùng tiếng anh, muốn học để biết thêm , 30 phút, ko đi học 
 21/3 knm2
 20/3 knm1</t>
  </si>
  <si>
    <t>6/3 lh 25 tuổi , làm cho công ty Hàn Quôc QA cho ngành may mặc , staff, trình độ cuối A1, 5pm, 1 tiêng/ ngày , Bắc Giang , hay trao đổi bằng email, thi thoảng trao đổi với sếp , muốn học thăng chức cho cv hiện tại , tự học , muốn lên nâng cao , 30 phút / ngày , ko ảnh hương. tối thi thoảng học online học cả chứng khoán,</t>
  </si>
  <si>
    <t>5/12 lh dgd làm kĩ sư cho mecsedecbez, trình độ A1, 5h30, chuyện về điện , hệ thống trên xe, 1 năm gặp chuyên gia đức 2 lần , a học để a chuẩn bịd di công tác đi châu Au, 1 năm , đi tầm 3 tuần tới 1 tháng , đi tự túc hết đi theo đoàn, học biết thêm, mức nâng cao , 3 tháng , ko ảnh hưởng gfi , tự học , tiếng anh chuyển bộ phận, 2 tiếng/ ngày , ko đi học ở đâu</t>
  </si>
  <si>
    <t>20/2 lh làm cho công ty tài chính , 50 tuổi , trình độ giưa A2, HCM, đi xe công cộng đi grap tốn tiền quá, quản lí sale lương cơ bản , chỉ tự học , 30 phút/ ngày , con 10 tuổi</t>
  </si>
  <si>
    <t>19/2 lh 25 tuổi , HCM , đg làm dev, trình độ giữa A1, 5: 30 pm, hiện tại làm cho công ty, muốn học chuyển việc đg tìm luôn rồi , gt cơ bản, 1 tháng , ko ảnh hưởng gì , chưa đi học tiếng anh ở đâu , hiện tại ko đi học ở đâu, hiện tại đg rảnh</t>
  </si>
  <si>
    <t>5/3 lh sn 1994 công ty dược , Ha Đông, đg làm kế toán , 5pm, 30 phút/ ngày , ko dùng , học đê rphat triển bản thân, 2 tháng nữa đạt đc, phương pháp sai, ko ảnh hưởng gì , đg đăng kí học trường đh học ngôn ngữ anh mới đi học đc 2 buổi , học cuối tuần , dễ bị nản</t>
  </si>
  <si>
    <t>20/2 27 tuổi , TP HCM, quê Tây nguyên,đg hẹn lịch nhắn zalo, trình độ A1 đg làm quản lsi team 8 người , 30 phút. ngày , làm ngân hàng MB , làm tín dụng doanh nghiệp, FBI nên có giao tiếp với nước ngoài , giao tiếp với chủ đầu tư nước ngoài , có 1 bạn trơi lí giúp mình , mức nâng cao, 30/6 cần đạt đc , bây h chỉ học app thôi , 30 phút- 1 tiếng / ngày, ko ảnh hưởng , xem có thể đk học</t>
  </si>
  <si>
    <t>20/2 lh đg làm cho công ty xây dựng, 27 tuổi , HCM , quận 9 , 5-6 pm, 15 phút.ngày , vài tháng cần dùng , muốn mức nâng cao , 3 4 tháng , ko ảnh hưởng gì , xưa có học toeic , hiện tại cũng ko , chưa có odọng lực học</t>
  </si>
  <si>
    <t>25/1 lh đg sở hữu 1 công ty, 3 hay 4 người có công ty, trình độ giữa A2, làm du lịch thời trang năng, học trao đổi với đối tác vì sắp tới làm việc với người HÀn và châu Âu, khá bận , ko có nhiều thơi gian, mình cũng học nhiều khóa học tiếng anh lắm mà bận ko có thời gian, 1 tiếng/ ngày 
 20/1 0334370563 đg bận nhắn zalo</t>
  </si>
  <si>
    <t>24/2 lh đg làm nha sĩ , đg làm chuyên gia . làm 3 ngày trên / tuần , thích chơi tenis, trình độ cuối A1, 1 tiêng/ ngày , dgd sống ở Sài Gòn, có đi học chương trình tiếng anh tầm 10 năm sau đó chủ yeus đọc là chính , muốn học đi hội nghị nhiều, nếu báo cáo a nói đc 80% , 6 tháng tới 1 năm , bắt buộc với a , anh chuyên bên chỉnh nha , 357 anh gặp bênh nhân chuyên môn , những ngày còn lại anh vận hành hòng khám , 246 ôn tập đcm, tối bận con nhỏ nên ko thường xuyên , trc thì ko cần h mới cần đi báo cáo thì cân
 20/2 knm1</t>
  </si>
  <si>
    <t>5/3 lh đg học Thạc Sĩ tại Đh Đà Lạt , học thạc sĩ , học vật lí nguyên tử hạt nhân, viên nghiên cứu hạt nhân, sau này làm nghiên cứu , chưa đi học ở đâu , cuối A1 , cv sau này vẫn dùng tiếng anh chủ yeus là đọc viết thui , nếu cơ hội đi hội thảo mới dùng , làm 7r sáng tới 5h , tối đa 1 tiênhg/ ngày , đợt vừa rồi e đi tham dự hội thảo chuyên ngành thấy mn toàn thuyết trình tiếng anh</t>
  </si>
  <si>
    <t>Hoai thuong</t>
  </si>
  <si>
    <t>18/3 lh đg làm dược sĩ , về nhà làm thêm 9pm, học để phát triển bản thân, trình độ đàu A2, 1 năm nữa học pháy triển bản thân, e muốn học nhanh tốt, ko đi học ở đâu , e có học 3.5 tói 4, 15 phút / ngày , ít nhất</t>
  </si>
  <si>
    <t>1/3 lh trình độ A1, đg làm kiến trúc Sư ở Tây Mổ, muốn học giao tiếp với người nước ngoài , học phát triển bản thân, 30 phút/ 1 tiếng , chưa đi học ở đâu, muốn lên mức nâng cao , ko biết bao giờ mới đạt đc</t>
  </si>
  <si>
    <t>Trần Đức Thành</t>
  </si>
  <si>
    <t>29/2 lh làm 2h cheieuf tới 11h h đêm, kĩ sư kiểu gạt tàn gia công nhôm , trình độ A1, giaàm đóc ngưười Nhật, họ nói tiếng anh, dùng đê rtraod dổi sếp , học thăng chức, tháng 9 đi chơi toeic 650 thì đc đi chơi , 1 tiêng/ ngày , muốn gt nâng cao , 1 năm , ko đạt đc có sao , tại mình có liên hệ VUS ko xi nhê đắt ko sao mình lương cao mà =)))</t>
  </si>
  <si>
    <t>Huu</t>
  </si>
  <si>
    <t>5/3 lh 23 tuổi leader, quản lsi 4 người , Biên Hòa , HCM city, 5pm, 2k, dev, BE, trc cv có dùng , hiện tại cv ko dùng tiếng anh, học lương cao, cuối A1, nâng cao, ko ảnh hưởng gìcty có nhiêu fngười nước ngoài, hiện tại ko id học , 30 phút ngày , tối về làm OT</t>
  </si>
  <si>
    <t>5/3 lh A1, 26 tuổi , đg làm freelance, giáo viên dạy Toán tiêu học và cấp 2 xưa dạy trung tâm , h dạy tại nhà ngoại thành , 7pm , 30 phút/ ngày, trc học về năng lượng mới ,muốn học để đi làm công ty đó yêu cầu tiếng anh, cty của Nhật , tối thiểu 500 toeic, tự ôn thôi , đâu ftháng tới phỏng vấn bây h mới chuẩn bị, đi làm cty 2 năm ngoài HN, muốn lên mức cơ bản, 1 tháng nữa, ko ảnh hưởng gì</t>
  </si>
  <si>
    <t>Xuyen</t>
  </si>
  <si>
    <t>7/3 lh đg làm nha sĩ , HCM , lúc thì 5pm lúc 8pm, thi thoảng mới có bệnh nhân nước ngoài , học để phát triển bản thân,đi học nhiều chỗ n ko hiệu quả , nửa năm trc học giáo viên 1:1 , thời gian 15 , A1, muosn lên nâng cao , 1 năm, ms chuyển công</t>
  </si>
  <si>
    <t>johhny</t>
  </si>
  <si>
    <t>4/3 đg ko biết hoc đc ko, làm tự do làm dịch vụ cho tòa nhà, có 1 số tòa nhà nước ngoài, muốn có thêm khách hàng nước ngoài , ko có cũng ko sao , giao tiếp với con là chính, cv là phụ , mới đàu chỉ học vui thôi , 1 năm rưỡi, có đi học , vợ dạy tiếng anh co bảo đk khóa học cũng nhiều tiền , anh thấy anh lười , anh rất nhiều thời gian n anh lười , tự học là chính thích tự học</t>
  </si>
  <si>
    <t>21/2 đg bận nhắn tin traod dổi lịch
 20/2 knm1</t>
  </si>
  <si>
    <t>13/3 lh 27 tuổi , đg làm cho công ty làm CF losgictic , 10 pm muốn học để chuyển việc , tháng 6 này, muốn lầm cho công ty nước ngoài , cuối A1, em hơi lười , hiện tại ko đi học ở đâu , e ko phát triển đc ý 1 câu, xưng e , 27</t>
  </si>
  <si>
    <t>Nguyen Nam</t>
  </si>
  <si>
    <t>20/2 lh đg làm IT, dgd làm việc hệ thống gạch đồng tâm, nhân viên , 5pm, trình độ cuối A1 , 10- 15/ phút ngày , mục tiêu muốn chuyển việc 1 tới 2 tháng nữa , gt mức cơ bản, 2 tới 3 tháng , ko ảnh hưởng , chưa có động lực học</t>
  </si>
  <si>
    <t>20/3 lh 8pm, kế toán , e muốn học để học cao học , abạn quá , ko vào do bận quá , đến mùa báo cáo tài chính, hết tháng 3 rảnh học nhêìu, trong nawm nay muốn đạt đc, 2 tiếng / ngày</t>
  </si>
  <si>
    <t>5/3 nói bé ko nghe đc, trình độ A1, đg làm kê stoán, làm kê stoán Tây Mỗ, cty đg dùng, công ty nước ngoài, sắp tới phải nói , muốn lên linh hoạt , nhanh nhất có thể , ko đi học ở đâu , sếp trực tiếp người Việt , ko đi học ở đâu , 1 tiêng/ ngày</t>
  </si>
  <si>
    <t>4/3 lh 30 tuổi , HN, Mễ Trị , đg bán tuqự do ở nhà , bán ăn sáng , có cửa hàng bán cơm cuộn bánh cuộn, học để du lịch , học để biết thêm muốn đi Thái Lan, 1 tiếng/ anh , 1 năm</t>
  </si>
  <si>
    <t>23/1 lh T1Mimi0392120109 , 5pm tan làm , trình độ giữa A2, giao tiếp linh hoạt, 5 tháng , học online tự học , ko ảnh hưởng gì, muốn đtạ đc 7.0, tháng 7 năm trc 6.0. 5.5 speaking
 18/1 knm1</t>
  </si>
  <si>
    <t>20/2 lh 27 tuổi , Bình Dương, trình độ A1, đg làm kĩ sư hóa chất , mục tiêu phát triển bản thân, cv ko dùng , muốn lên mức nâng cao, 3 6 tháng, ko ảnh hưởng gì , hiện tại kod di học , làm ca</t>
  </si>
  <si>
    <t>Nguyen trung</t>
  </si>
  <si>
    <t>7/3 lh Gia Lai, đg làm trong quân đội , làm về kĩ thuật , ít giao tiếp, học để biết thêm , trình độ đầu A1, học ở trương thôi n cũng ko tập trung , 1 ngày / tiếng , quê Nghệ An, mức nâng cao, 1 năm , ko ảnh hưởng gì</t>
  </si>
  <si>
    <t>18/3 lh 37 tuổi , đg làm kĩ sư thực phẩm, mới nghỉ , trình độ A1, muốn học xin việc cho cty nước ngoài , mức nâng cao , 3 tháng , có ảnh hưởng , ko đi học ở đâu, trc chijc ủng biết sơ sơ rồi , 2 tiếng ngày,</t>
  </si>
  <si>
    <t>Thọ</t>
  </si>
  <si>
    <t>18/3 lh A1, đg làm dev, 5pm , backend, quản lsi 1 team , làm remote ở nhà , chủ yếu Việt nam, mục tiêu học kiếm nhiều job bên nước ngoài , 1 tiếng/ ngày , 3 tháng, ko ảnh hưởng gì , hiện tại tự học</t>
  </si>
  <si>
    <t>8/1 lh trình độ A0, sinh năm 97, đg làm spa, cv ko cần dùng gì tiếng anh, muốn học dạy cho con, muốn nói chuyện với người ngoài, chưua đi học ở đâu, giao tiếp cơ bản , 1 năm , ko ảnh hưởng gì , 1 tiếng học APP</t>
  </si>
  <si>
    <t>18/1 lh đg học ngôn ngữ Đức , ở Hoài Đức, học ĐH Hà Nội, đg đi làm thêm 30 phút / ngày , muốn đi du học ở Đức cũng dùng tiếng anh ý ạ, e sang tình nguyện dự án, mức nâng cao, trc khi sang kia , trc chỉ học đi ôn thi thôi , trợ giảng tiếng Đức thêm</t>
  </si>
  <si>
    <t>14/3 xưng e, cho số kết nối zalo Bùi Trọng Hiếu dgd làm dev , fullstack, staff, 28 tuổi , HCM city , xưng là chị, 6pm, học phục vụ cho công việc trình độ A1, 1 tiêng/ ngày , mức linh hoạt, hêt snăm nay, ko ảnh hưởng, 1 tiếng. ngày, trc e có học ở trung tâm , chỉ học từ vựng e thấy nẫn nên nghỉ , cách đây nửa năm họcv ới người anh bên nước anh chị là người việt e cũng nghe hiểu đc phát âm chị khó quá</t>
  </si>
  <si>
    <t>Mr. Nghiem</t>
  </si>
  <si>
    <t>18/3 lh trình độ đầuA1, 40 tuổi , Tân Mai Hoàng Mia, freelance, có công ty riêng vafa thực phẩm, cv đi nước ngoài phiên dịch , cần nhiều , 2 bố con đg học cùng nhau , tcr đi học thì học thôi , muốn học với con , khắp châu Á, có điện thoại</t>
  </si>
  <si>
    <t>My name Trang</t>
  </si>
  <si>
    <t>16/3 lh Hòa Bình city, 22 years old , đg làm đầu bếp nhà hàng của nhà luôn , trình độ giữa A1, nhà hàng ít khách nước ngoài, e muốn học đi địnhc ư nước Mỹ, chuẩn bị kết hôn ck người Việt n ở bên Mỹ , 6 tháng nữa là đi , ck làm trong quân đội ở bên Mỹ , ở VN cũng làm trong quân đội , sang đc 2 năm nhà bên đó lâu rồi , muốn lên level max, chưa đi học ở đâu , mấy hôm nữa đi ra quán cà phê phố cổ chuyên bán đồ uống cho tây , đg thanh xuân thi thoảng lượn lờ , cưới gia đình về trc , ko phải thi chựưgs chỉ rồi ,1. tiêng ngày, tự học thì thấy lười, e muốn thời gian linh động nên chọn app này</t>
  </si>
  <si>
    <t>Kathy</t>
  </si>
  <si>
    <t>10/1 lh trình độ cuối A1 ,A2, 31 tuổi , đg làm chăm sóc khách hàng cho công ty Nhật, Biên Hòa Đòng Nai , đg làm sublead, 5pm , muốn học để chuyển việc mối trường ko tới mức phải chuyển , 15 tới 30 phút / ngày học, hiện tại đg tìm , chị thì biết tiếng Nhật , muốn lên mức nâng cao muốn lên B1 , 3 tháng 6 tháng , trc có đi học ở trung tâm việt Mỹ học online , hơn 7 triệu , ko hiệu quả lắm</t>
  </si>
  <si>
    <t>Harrry</t>
  </si>
  <si>
    <t>16/3 lh HCM, sinhanbank , quản lí , 17h tan làm , trình độ A1, có quản lí người nước ngoai, chủ yếu email , có cơ hội nói nhiều n ko biết nói nên chủ yếu qua email, mục tiêu học cho cv, mưc nâng cao, 6 tháng 1 năm , ko ảnh hưởng gì, 4h30 dạy tập thể dục , 30 phút , ko đi học ở đâu , tối ko học ở đâu</t>
  </si>
  <si>
    <t>Strawberry</t>
  </si>
  <si>
    <t>16/3 hâm hâm bảo ơ chị đk lâu r mà 0935120687, dgd làm cho công ty xây dựng, quản lí 10 người , 5pm, 10 phút. ngày do chị sắp xếp , kiểm soát tài chính con người các phòng ban , cv ko dùng tiếng anh, hết dải a1, trong năm nay , học 1:1 mới đây, h nghỉ rồi, h ko đi học ở đâu</t>
  </si>
  <si>
    <t>26/3 lh dev fullstack, 32 tuổi, staff, đg làm cho công ty Hongkong , 6pm, làm remote , 30 phút/ ngày, họp daily hằng ngày , team dev thuê viet nam , muốn học thăng tiến trong công việc , muốn học để nhảy việc sang cty khác thăng chức, cuối A1, càng nhanh càng tốt, bắt đầu chuyển việc , học trung tâm lâu lắm rồi chủ yếu đọc viưét, bận cả gia đình , đg chuyển job</t>
  </si>
  <si>
    <t>Celergy</t>
  </si>
  <si>
    <t>27/3 lh đg làm ngân hàng vietinbank , quản lí , Nguyên Hồng , trình độ A1, 5pm, học để nâng cao trình độ bản thân, đg học thi toeic, khẳng định bản thân =))), muốn làm ngân hàng nước ngoài , đg thi thoảng online nói chuyện nước ngoài 1 tuần 3 lần mỗi buổi chưa 100k mn giới thiệu trên mạng, trên app cambly người nước ngoài , 20 30 phút/ ngày , 1 tuần học 2 buổi học off có thể học online giờ cố định, lớp mười mấy người , mới học mấy buổi , 4 tháng nữa mới kết thúc , lười nói chuyện lười học, mức nâng cao, 3 tháng , ko ảnh hưởng gì</t>
  </si>
  <si>
    <t>Anh Tuấn</t>
  </si>
  <si>
    <t>18/3 lh quê Thanh Hóa, trình độ đầu A1, làm kĩ sư xây dựng, quản lí , cv ko dùng nhiều , học vì thích , muốn học đọc sách đọc báo , xưa đi học nhiều lắm thòi sinh viên , đi làm ko học , hiện tại chưa đi học, muốn nâng cao , 6 tháng , ko ảnh hưởng gì , phải cố gắng , 1 tiếng/ ngày hoặc tối , con nhỏ bận</t>
  </si>
  <si>
    <t>9/1 trình độ giữa A2, đg sở hữu1 công ty, có xưởng chăn gối , đg học 1 lớp ielts, 7. 0 ielts, đã đi 5 nước, quận 7, học để phát triển bản thân, chi nhập hàng trực tiếp với bên nước khác, sắp tới mở rộng ra nước ngoài , chị mới luyện lớp ielts, chị có quen 10 năm người nước ngoài , chị bị thiếu từ h mình mới bị nghĩ tiếng việt , đg họ lớp ielts nửa tháng học online , 1 lớp 5 người, đg học listening ko tiến bộ lắm học thuật , học đc nửa tháng 3 buổi , việt , 
 8/1 đg bận gọi lại</t>
  </si>
  <si>
    <t>Nhatle</t>
  </si>
  <si>
    <t>15/1 lh , trình độ A1, 22 tuổi, đg làm cho cty losgictic, quê Ninh Bình, HN, 5h30, cv hiện tại ko dùng, muốn học tìm cv mới, ra tết tìm, gt cơ bản , 2 3 tháng, trc sv đi học , hiện tại đg đi hc thêm ielts mới đi học xong khóa 3 4 chấm rồi , khoa 3-4 7 triệu 4, cứ học 3 buổi sẽ test 1 lần , test xong thi lại quên , e muốn chuyển sang công ty công nghệ , 1 ngày 30 phút/ 1 tiếng</t>
  </si>
  <si>
    <t>16/4 lh giữa A1 , 25 tuổi , Hải Phòng , làm thợ make up , cv hiện tại ko dùng tiếng anh, học để đi du lịch, biết thêm , gt cơ bản , 3 tháng , 15 20 phút/ ngày , app bắt nhắc đi nhăc slại nhiều lại, 
 4/4 knm1</t>
  </si>
  <si>
    <t>25/3 lh0935788896, 37 tuổi , HCM , Gò Vấp distric, đg làm bảo trì bảo dưỡng máy bay , thường có lịch cho 1 tháng , trình độ đầu A2, làm việc theo ca , 30 phút / ngày , thời gian tới toàn làm ca sáng , bỏ lâu lắm rồi , lúc trc cho cv chỉ có đọc hiểu , giao tiếp ko cũng nhiều , muốn cải thiện phát triển 
 19/3 knm1</t>
  </si>
  <si>
    <t>27/3 knm1 cival engineer, nhân viên, tôi đa 30 phút , cv hiện tại ko dùng tiếp , mục tiêu học đi nước ngoài , đi chơi, để đi học cao hơn, đi học thạc sĩ , Hàn Quốc hoặc Nhật Bản, đg hoàn thiện hồ sơ, học bằng tiếng anh, đg học ở trung tâm ielts, chú trọng học thuật nhiều , học đc 2 tháng học 3 tuần , ko đc thực hành nói nhiều chri dạy câu trúc nói ăn điểm thôi, khóa kéo dài 1 tháng rưỡi lại học tiếp 11 triệu có làm 1 bài test cả 4 kĩ năng 4.5 tới 5 chấm, đầu A2, 3 tháng nữa, có ảnh hưởng chút , 3 tháng nữa có pv online với bên trường bên đó , pv ko đc thì thôi</t>
  </si>
  <si>
    <t>18/3 lh 32 tuổi , đg làm cho công ty losgictic, HCM , muốn học dành cho cv, trao đổi qua email lâu lâu tham gia meeting với đối tác và đi du lịch , 30 phút ngày . ngày , trình cuối a1, 30 phút , hiện tại kod di học ở đâu anh chỉ hicj qua app cho linh động thời gian, cũng có đi học 1 2 trung tâm</t>
  </si>
  <si>
    <t>Quinn</t>
  </si>
  <si>
    <t>14/3 lh trình độ A1, HCM, staff, 6pm, 30 phút, đg làm công nghê thông tin, backend, học thêm thôi, mức nâng cao, 1 năm, ko ảnh hưởng, chuyển việc 1 năm , chuyển sang cty nước ngoài , quê ở Phsu Yên, 97, trc học elsa, ko ảnh hưởng</t>
  </si>
  <si>
    <t>18/3 lh 26 tuổi xưng chị , trình độ A1, Trà Vinh, đg bán hàng tạp hóa, trc ý định đi nước ngoài h hết rồi , chưa đi học ở đâu , gt cơ bản , bao lâu cũng đc, 10 phút , e cần giữ e của e</t>
  </si>
  <si>
    <t>Nice</t>
  </si>
  <si>
    <t>18/3 lh dgd học văn bằng 2 , quân 11 , 32 tuổi , văn bằng 2 học khoa học xã hội nhân văn , trc học quản trị kinh doanh , học văn bằng 2 cho lâu dài , làm hành chính nhân sự, A2 2 3 tháng , ko ảnh hưởng gì , 
 16/3 knm1</t>
  </si>
  <si>
    <t>I am Ô</t>
  </si>
  <si>
    <t>19/4 lh trình độ A1 , HCM, 7pm đg làm nhân viên, cv cần giao tiếp ko dùng thường xuyên, có ý định du lịch, hay đi du lịch nước ngoài nên học, mức cơ bản, khoảng 2 tháng, ko ảnh hưởng , chưa đi học ở đâu , 15 30 phút/ ngày , mới đi làm, 
 3/4 thuê bao
 27/3 thuê bao</t>
  </si>
  <si>
    <t>5/1 lh trình độ giữa A2 ,30 tuổi , quản lí vận hành cpi , công ty nước ngoài , thỉnh thoảng sai ngữ pháp , 9pm , đi hầu hết Việt Nam , đi 5 nước ngoài , phân nửa nước ngoài nói chuyện tiếng anh , 1 tiếng/ ngày , từ vựng, ngữ pháp thfi thây shơi bí , ko cso áp đặt về mặt time , cao lắm 1 năm cải thiện giao tiếp của e, nói lắp ,</t>
  </si>
  <si>
    <t>26/3 lh supervísor ở cty xây dựng , Thủ Đức, làm từ thứ 2 tới thứ 7 , 5pm, trình độ giữa A2 , đi làm tại Canada, chắc 2 năm nữa mới đi, đg luyện ielts, muốn 8 tháng 1 năm gì đó cải thiện, đg học ielts fighter, đk hẳn 1 năm. học đc 2 tháng rồi , 15 30 phút/ ngày</t>
  </si>
  <si>
    <t>Tuan Anh</t>
  </si>
  <si>
    <t>21/3 lh HN, chương Mỹ, đg làm dev, FE, 6pm , học chuyển việc , nếu tăng lương ko chuyển, hiện tại ngân hàng việt nam , dải A1, chưa có mục tiêu cụ thể trong năm nay đạt đc, có học tiếng anh online giao tiếp , mới học qua xong mấy tháng , kết thúc đc 2 tháng, học thì có tiến bộ tự tin nói , học đầu ra B1, 8 triệu 2 khóa , test làm bài tập , đg bận dự án nên ko có thời gian
 16/3 knm1</t>
  </si>
  <si>
    <t>1/2 lh học lớp 4 , HCM ,</t>
  </si>
  <si>
    <t>Vu Kim Loan</t>
  </si>
  <si>
    <t>5/1 lh 50 tuổi , trình độ đầu A0, đg ở Hn Đào Tấn, chị Hà Nội luôn, cấp 2 hc , đg tiếng Nga, đg làm tóc có quán riêng, học có 1 môn học chia sẻ môn ý với đồng nghiệp của chị giúp cho đồng nghiệp hiểu hơn đào tạo nhân sự tốt lên, lâu rồi ko học , có 2 cơ sở, 50 người, chị hỗ trợ môn này thôi, phát triển mô hình kinh doanh cần có 1 chút tiếng anh hiểu chuyên gia nước ngoài , lên mức cơ bản , ko có mục tiêu , chưa biết dùng APP</t>
  </si>
  <si>
    <t>19/4 lh kĩ sư điện , nhân viên, trình độ cuối A1, cv hiện tại ko dùng giao tiếp đọc văn bản , công ty tư nhân, mình học đi du lịch , gặp khách hàng đối táclà chính , 3 tháng , ko ảnh hưởng gì, thời sinh viên học giao tiếp, đi làm ko học tự học, 1 tiếng/ ngày , tối thiểu 30 phút
 10/4 thuê bao</t>
  </si>
  <si>
    <t>Phương Bắc</t>
  </si>
  <si>
    <t>4/4 lh 39 tuổi, Bình Dương, kế toán, 5:30 tn làm, trình độ A1, 30 phút/ ngày , muốn học , chuyển việc , chưa có dự định, mức nâng cao, trong năm nay, chưa đi học ở đau, ko ảnh hưởng ,</t>
  </si>
  <si>
    <t>Chuongbv</t>
  </si>
  <si>
    <t>22/4 lh HCM , 33 tuổi , tối thiểu 30 phút trên ngày , đg làm nội chợ, minh muốn học tiếng anh sắp tới đi làm lại, hay đi nước ngoài đi du lịch, cũng khá nhiều , kinh doanh F&amp;B, cuối A1, càng nhanh càng tốt , ko ảnh hưởng gì , hiện tại tự học , trc có đi học sau có con nên bận quá
 19/4 knm2
 10/4 knm1</t>
  </si>
  <si>
    <t>Junie</t>
  </si>
  <si>
    <t>25/1 lh đg làm BA, ở TP HCM , quận 7, quê ở Biên Hòa, đg làm manager, có 5 thành viên trong tổ , 7:30 tan làm , 1 tiếng/ ngay, trình dôdj giữa A2, tháng 4 phải lên đc mức fluency, Úc., Mỹ nói tiếng anh khá dễ Nga, chị ko muốn quá dớt , koa nhr hưởng gì , xưa có đi học , 1 tiếng / ngày , trc đi học trung tâm rồi n ko hiệu quả học cũng biết rồi</t>
  </si>
  <si>
    <t>Anna bell</t>
  </si>
  <si>
    <t>8/1 lh trình độ cuối A1, hiện tại đg làm dự toán, làm hợp đống về xây dựng,kết nối với khách Úc chỉ qua email , HCM city , hoocmon, quê Thanh Hóa, mục tiêu học học cho cônhg việc thăng tiến khách toàn người nước ngoài , muốn lên mức nâng cao, cũng ko biết, 30 phút</t>
  </si>
  <si>
    <t>3/4 knm1 51 tuổi trình độ chưa biết gì quận Thu Đức HCM, 67 năm rồi , xưa ngoài HN , quê Hải Dương, Chí Linh, làm bất động sản , tháng ra ngoài HN lần, học cho biết , con 26 tuổi đg học bên Mỹ , người yêu người Mỹ , sn 99 tuổi , 23 tuổi RMIT , xưa đi học lâu ko dùng quên , học topica, lâu lắm rồi , nản quá ko theo đc , lười nữa , mất gốc , muốn giao tiếp cơ bản , mấy tháng, ít nhất 45 phút</t>
  </si>
  <si>
    <t>Cali</t>
  </si>
  <si>
    <t>26/2 lh đg làm cho công ty tài chính , nhân viên , trình độ A1, 5pm , muốn học tiếng anh đi nước ngoài , đi canada, vài tháng nưa ở đó, định cư, giao tiếp nâng cao, càng sớm càng tốt , có ảnh hưởng chút , đg học lớp mới viết mới đọc , học đc 5 tháng , khóa 6 tháng , biết hơn tí , 2 buổi / tuần, còn 1 tháng nữa muốn đi tìm chỗ khác, chưa học app , ko có người hướng dẫn , 1tiêng/ ngày</t>
  </si>
  <si>
    <t>Cao Xuan Khoa</t>
  </si>
  <si>
    <t>13.3 lh đg làm cho VinFast hải PHÒNG, 34 years old , team leader, 4 người , làm việc theo ca 5pm sếp người Thổ Nhỉnh Kỹ , thi thoảng họp team với nước ngoài ko nghe đc, trình cơ bản , chưa có định hướng , koa nhr hưởng gì , 15 phút/ ngày, CHƯA ĐI HỌC Ở ĐÂU</t>
  </si>
  <si>
    <t>3/4 lh đg làm kê stoán cho tập đoàn vốn nước ngoài giao dục , đg làm quản lí , 11pm, muốn học dùng cho công ty , cv hiện tại chri dùng mail, 20 phút. ngày , tự học là chính, học báo cáo với sếp người Malay, hiện tại báo cáo qua email thôi , ngày nào làm 11h đêm , trình độ A2
 27/3 knm1</t>
  </si>
  <si>
    <t>13/1 lh trình độ đàu A2 đg ở HCM, quê ở Kiên Giang , dgd làm BA trong công ty bảo hiểm, 5pm, cv ko dùng tiếng anh giao tiếp, mục tiêu học muốn học đi định cư ở Canada tháng 9 này phải có chứng chỉ, ielts đg học online học với cô ở Mỹ n mình hay bỏ lắm, học tối thứ 4 với sáng chủ nhật tạm nghỉ 3 tháng , học hồi tháng 9 , học anh cũng thấy anh , khóa 6 triệu 5 , học 1 năm , mỗi buổi hơn 2 tiếng học cả 4 kĩ năng , cô giáo người Việt Lena, cũng chưa tới đâu , muốn giao tiếp linh hoạt , tới tháng 9 , có ảnh hưởng , 30 phút/ ngày</t>
  </si>
  <si>
    <t>25/3 lh quê HN , sv năm 3, trình độ A1 , đg học trg đh kinh doanh công nghệ HN, đg học tài chính ngân hàng, muốn đi làm marketing, muốn học phục vụ cho cv tương lai, e trc đi học pastal, học xong rồi, học có tiến bộ , 34 buổi 8 triệu 7, 1 lớp 40 người , chị gái ruột biết tiếng anh nên h bây h chị dạy chị mới về , 20 phút/ ngày , ko đi làm thêm</t>
  </si>
  <si>
    <t>11/4 lh 24 tuổi đg sống ở Bình Dương, quê Nghệ An, trình độ A1, 22h mới tan làm, làm cty gia đình , 6 h sáng , e học để biết thêm đi du lịch, e đg học ở trung tâm, trình độ A1, khóa giao tiếp , e học xong 1 khóa 3 tháng, khóa 2 e mới học đc 4 hay 5 buổi , e cũng ko biết nữa , 1 khóa 5 triệu mấy , 1 buổi 1 tiếng rưỡi, học từ vựng, học nói chuyện bạn cùng lớp , mức nâng cao, 1 năm , ko ảnh hưởng gì , 1 ngày 1 tiếng</t>
  </si>
  <si>
    <t>Dilys</t>
  </si>
  <si>
    <t>6/5 lh</t>
  </si>
  <si>
    <t>26/3 lh trình độ A1, phân tích tài chính, nhân viên , 92, mục tiêu học để phát triển, cv ko dùng , 1 tiếng/ ngày 3 tháng ko ảnh hưởng gì</t>
  </si>
  <si>
    <t>Nam X</t>
  </si>
  <si>
    <t>10/4 lh</t>
  </si>
  <si>
    <t>19/4 lh HN, quê Nam Định province, fullstack, 28 years , MB bank , cv ko dùng tiếng anh giao tiếp , mục tiêu học chuyển việc, trong năm nay, trình độ A1, mức nâng cao , 2 3 tháng, bị ảnh hưởng ,đg học trung tâm tiếng anh, học giao tiếp, học từ tết mới hết , mua 2 khóa đã học hết 1 khóa , đg học khóa 2 1 tiếng rưỡi, ít đc giao tiếp , tầm 7 triệu , giao tiếp với bạn ngồi cùng, giao tiếp nước ngoài dạy 100%, giáo viên người Anh, 1 tuần 2 buổi , khóa 2, 20 buổi , bây h level 3 22 buổi 
 11/4 knm1</t>
  </si>
  <si>
    <t>15/4 lh 30 tuổi , dgd làm kĩ sư bảo trì ddinjeen mặt trời , Bình Dương quê Quảng Trị , làm quản lí , team 5 người 5h tan làm, 30 phút , cv hiện tại ít trao đổi, học để biết thêm , trc học 6 tháng học bị quên h muốn học lại , tiến bộ 1 ít , hiện tại tự học trên app, mức nâng cao, 6 tháng 1 năm , trc học trong trường 
 8/4 knm1</t>
  </si>
  <si>
    <t>4/4 lh Thu 31 tuổi , đg làm sale marketing , Quang Ninh , hotel Hạ Long, 5:30 pm, trình độ A1 , cv hiện tại cần tiếng anh giao tiếpsắp tới cần nhiều , muốn học chuyển việc , mức nâng cao , 6 tháng có học aroma 1 khóa , 1 2 tháng , 1 tuần 2 buổi, khoảng 10 triệu . 1 ngày 20 phút</t>
  </si>
  <si>
    <t>9/4 lh đg làm BE, staff, đg làm cho cty nước ngoài , 7pm , giao tiếp với khách hàng, dùng cho cv, người Ấn, đầu A2, 2 tháng nâng cao hơn, bí từ trong lúc nói , học nhiều nơi ko hiệu quả, tự học kier luật ko tốt , ngữ pháp ko hiểu , 30 phút/ ngày , tới côgn ty làm , ko ảnh hưởng gì , đg muốn tìm cty khác tốt hơn</t>
  </si>
  <si>
    <t>MP</t>
  </si>
  <si>
    <t>10/4 lh 0919866768, trình độ giữa A1, sống Đà Lạt, kinh doanh tự do , 31 years old, quán ăn buổi tối bán cốc tail, có khách hàng nước ngoài n ko trực tiếp, chị muốn giao tiếp hằng ngày , học để biết thêm, mức nâng cao, 6 tháng 1 năm, 30 phút/ ngày , trẻ có học n lâu rồi ko học, hiện tại ko đi học ở đâu, chị có con nhỏ</t>
  </si>
  <si>
    <t>TPLAB</t>
  </si>
  <si>
    <t>11/4 lh A0,kĩ sư chuyên sửa máy móc bệnh viên, cv chỉ đọc tài liệu, muốn học tiếng anh giao tiếp để sang Thái Lan Trung Quốc traniing về cv, chưua đi học bao giờ , tháng 9 đi phiên duichj đi kèm, bạn kia ko sát lắm, lấy gốc , ko đặt mục tiêu, 30 phút/ ngày</t>
  </si>
  <si>
    <t>Mo</t>
  </si>
  <si>
    <t>7/3 lh đg làm bác sĩ 30 tuổi , ĐAnh HÀ Nội , quê Thanh Hóa , phòng khám riêng , 7pm , tự mở phòng khám , phòng khám đa khoa, học để biết thêm trình độ A1, mức nâng cao 2 tháng , ko ảnh hưởng gì, hiện tại tự học</t>
  </si>
  <si>
    <t>26/3 knm1, Đội Cấn Hà Nội m đg ở Mỹ , service enginner, 5pm , 1tiêng / ngày, 2 tuần , cũng có trợ ngại , trong cv vân làm đc , ko đặt mục tiêu , hiện tại đủ dùng, ko quá thường xuyên đi nên cũng ko quan trọng , học lâu lắm chục năm trc , 1 ngày 20 phút , sửa máy móc trong phòng thí nghiệm môi trường khu công nghiệp , cuối A1</t>
  </si>
  <si>
    <t>Mr Hung</t>
  </si>
  <si>
    <t>27/3 lh đg làm sun group, đg làm kxi sư làm Bà Nà hill, staff, 5pm, 30 phút , Đà Nãng , xây dựng công trình , cv dùng gặp đôi tác , 1 tuần 1 lần, a1 , 6 thán đạt đc, muốn mức nâng cao, ảnh hưởng 1 phần, ko hài lòng cv, trc học cũng nhiều rồi ko hiệu quả, học giáo viên 1:1, giwof nghỉ rồi, ko hiệu quả , 32 buổi 4 triệu,</t>
  </si>
  <si>
    <t>1/2 lh dgd làm marketing, HCM city, 27 tuổi, trình độ đầu A2, 6pm, muốn chuyển việc , muốn tiếng anh lưu loát hơn , muốn giao tiếp mức nâng cao, 6 tháng, ko ảnh hưởng gì , có đi học ielts cách đây 2 năm dịch n nghỉ , hiện tại ko đi học ở đâu, 30 phút/ ngày</t>
  </si>
  <si>
    <t>25/3 lh tourgide , chỉ dẫn khách trong nước24 tuổi , đg HCM, đi miền tây đến đà năng, mục tiêu học dùng cho cv sẽ dẫn đoàn nước ngoài, thi hươnbsg dẫn viên quốc tế e thi đc 149 rồi thiếu 2 điểm thôi, ko bổ sung đc kĩ năng giao tiếp , em bận quá nên chỉ học đc tranh thủ, e làm thêm marketing , học đc 30 phút lúc rảnh , hôm nào đi tour bận ko học đc liên tiếp, trình độ A1, học vài buổi thầy tuấn anh đi thi thôi ,, mức số 2 , càng sớm càng tốt</t>
  </si>
  <si>
    <t>Gió</t>
  </si>
  <si>
    <t>20/1 lh trình độ giữa A1, đg làm kế toán, staff, muốn học lương cao, muốn chuyển việc, đg tìm việc rồi 2024, em ko học ở đâu, hiện tại e chỉ tự học duolingo n mà chỉ dùng bản free, 30 phút buổi trưa , gia đình con nhỏ, côgn ty gia đình của người quen nhiều việc , muốn lên mức nâng cao, tối thiểu 4 tháng 6 tới 7 tháng, ko ảnh hưởng gì</t>
  </si>
  <si>
    <t>4/4 lh đg làm dev, HCM , staff, fullstack , 10pm, 30 phút/ ngày, làm outsource, họp hằng ngày , khó khăn trong việc trao đổi 1 vấn đề mới , giải thích cặn kẽ , wfh, đầu A2, tham gia 1 khóa 6 tháng , học xong rồi , hiện tại chỉ học qua app thôi, học xong khóa đấy biết phương pháp, 15 triệu 6 tháng, 1 tuần 3 buổi, 30 phut/ ngày , tối đa</t>
  </si>
  <si>
    <t>Jon</t>
  </si>
  <si>
    <t>9/4 knm1 trình độ A0, 21 tuổi , cao đẳng mới ra trg, đg làm marketing, e làm đc 2 hay 3 tháng, e học tiếng anh để dùng cho cv, hiện tại cv xử lí thông tin trên máy tính, 3tháng nữa gt cơ bản, cv ko đc thăng tiến, trc đi học trung tâm n nghỉ rồi , bận đi thực tập nên ngjỉ, , dành 3-4 tiêng/ ngày, duolingo, tự học</t>
  </si>
  <si>
    <t>4/5 lh 30 tuổi , HCM , Quảng trị , đg làm nhân viên văn phòng, phobfg kế hoacgj tại 1 bệnh viện, 5pm , trình độ A1, cv hiện tại ko dùng tiếng anh, kĩ năng thêm để làm đẹp hồ sơ , muốn chuyển việc , giao tiếp cơ bản , chưa đi học ở đâu tự học , tự học hay lười 30 phút- 1 tiếng/ ngày , giai đoạn cao điểm cuối năm đầu năm</t>
  </si>
  <si>
    <t>10/4 lh trình độ A1 34 tuổi , kon tum, đg làm kế toán cho công ty xây dựng, staff, học để phát triển bản thân, giúp con học, con chuẩn bị lớp 1, 1 tháng mức nâng cao, tự học, 30 phút/ ngày</t>
  </si>
  <si>
    <t>Tiến Thành</t>
  </si>
  <si>
    <t>1/4 lh 38 tuổi , trình độ đầu A1, nhân viên , 6pm, kĩ su xậy dựng , cv ko dùng tiếng anh giao tiếp, muốn học để chuyển việc , muốn làm cho công ty nước ngoài , hơn 10 năm , phải có tiếng mơi dchuyển, hiện tại đg học 1 kèm 1 , mơi học đc 2 3 tháng , 1 tuần học buổi, học việt Nam , kyna, học 2 khóa 64 buổi mới học đc 9 buổi , có nhắc n mà ko học thì thôi , gần 6 triệu , ko sắp xếp đc thời gian hay đi công trình, 1 buổi 45 phút cho 1 bài thoại xong học theo bàoi đó gv kiểm tra có cả nghe đọc, giao tiếp cơ bản, 1 năm , 1 ngày 30 phút</t>
  </si>
  <si>
    <t>Mây xanh</t>
  </si>
  <si>
    <t>23/4 lh trình độ A1 HCM , 52 tuổi , đã nghỉ hữu ,15 nước , ở VN , 30 phút/ ngày , con gái cô nói , cô đi Mỹ rồi , cô luyện trí nhớ, nâng cao 3 tháng, lúc trc cô đi học ở trung tâm, cô thấy ko có kết quả gì cô học online, bây h tự học, 
 16/4 knm1</t>
  </si>
  <si>
    <t>Sam sam</t>
  </si>
  <si>
    <t>11/5 lh 30 tuổi, đg làm dược sĩ, đg làm nhân viên, 5pm, trình độ cuối A1, muốn học dùng công việc, chủ yếu đọc tài liệu tiếng anh, thi thoảng viết mail. chủ yếu giao tiếp đối tác n chủ yếu hỏi giá , khi gặp đối tác nếu có tiếng anh thì traod dổi trực tiếp ok hơn , cuối A1 , chị dgd định thuê gia sư học riêng 3 tới 6 tháng , trc học toeic 2016 , hiện tại chri tự học , 30 phút /ngày tối thiểu
 4/5 đg bận gọi lái au</t>
  </si>
  <si>
    <t>10/4 11/4 lh Rạch Giá , Kiên Giang , 24 , đg làm tự do, nhập dữ liệu hồ sơ cty nước ngoài lên app, cv ko cần dùng, e có họ hàng bên nước ngoài cũng nhiều, học để e cải thiện cho cv của e e gọi xác nhận thông tin e ngại giao tiếp, trình độ giữa A1, học để phát triển bản thân là chính, trc có học đh n ko biết gì , đi học trung tâm lâu rồi , h tự học , mức nâng cao, 6 tháng, 3 tiếng/ ngày , tối thiểu 1, 5 tiếng</t>
  </si>
  <si>
    <t>Susi</t>
  </si>
  <si>
    <t>11/4 mua 2 mẹ con học hẹn lịch kiểu hời họt</t>
  </si>
  <si>
    <t>11/4 bạn mua nhờ sdt 0468456113 Nguyễn Văn Hoàng, học kinh tế , đg học bên Úc 6 tháng , trình độ cuối A1, 15 phút/ ngày , học bằng tiếng anh, e nghe hiểu đc n nhiều khi từ mới e ko hiểu, e học xong khóa tiếng anh rồi , có đi làm thêm , e mới đi làm, e làm bếp , quê HN, e mắc về gia tiếp, đợ sang đó e ko cần, hiện tại chỉ tự học , trong năm nay muốn lên nâng cao, sẽ đạt đc</t>
  </si>
  <si>
    <t>4/4 lh trình độ đầu A1,25 tuổi , đg kinh doanh hoa lụa , đg quản lí, 20 người , giáo tiếp với khách hàng , thi thoảng có khách , dự địnhc huyễn việc, cuối năm sau, mức nâng cao, 2 năm , đg đi học trung tâm, học căn bản lên ielts, 2 buổi / tuân fhọc cuối năm sau, mới học , 10 buổi , ngữ pháp 100 triệu</t>
  </si>
  <si>
    <t>1/2 lh, đg làm kĩ sư phần mềm , trình độ A1, có người support, mức nâng cao, 6 tháng , ko ảnh hưởng gì , cũng học 1:1 với người nước ngoài , 1 năm có 6 tháng, đg học 3 tháng , cũng bt cũng nghe nói đọc viết, 1 :1 , học 6 tháng , học nhiều rồi mà ko tiến bộ nổi , 1 tuần học 2 buổi 3 buổi, giờ 8 tối 10h, học 2 tiêng. buổi</t>
  </si>
  <si>
    <t>Potato</t>
  </si>
  <si>
    <t>8/5 lh 33 tuổi , QC supervisor, 5h45 tan làm , co con 6 tháng , 1 hour , sếp người Nhật, trao đổi bằng tiếng anh bồi , cv yêu cầu tiếng anh giao tiếp mới thăng thức , cuối A1, 3 tháng , ko ảnh hưởng gì , 1 tiêng/ ngày tối đa, học online , bây giờ tự học , học theo lớp giao tiếp, học sai level ko tiên sbộ , 5 6 triệu gì đó</t>
  </si>
  <si>
    <t>6/5 lh dgd làm kế toán , cv ko dùng giao tiếp chỉ dùng mail, đọc tài liệu, chị muốn quăng mình vào môi trường tiếng anh chị mới vào cty này, chị đi pv 1 số chỗ thfi pv tiếng anh, 1 năm chị muốn làm cho cty này cũng mới nên muốn cố gắng nghiệp vụ sau chắc chắn phải có giao tiếp , ko ảnh hưởng gì , chị cũng học nhiều bộ ngoại giao VUS, cần sự nỗ lực nhiều , bây giờ tự học , cv còn mới nên học thêm nhiều nghiệp vụ dgd ưu tiên, 30 - 1 tiêng học , mới làm cty đc hơn 1 tháng nên đg ưu tiên nghipẹ vụ vì mới làm đc, 8h tối mới về</t>
  </si>
  <si>
    <t>22/2 lh đg làm Hp, làm kxi sư sản xuất , staff, 8.9 pm , traod dổi với sếp, đồng nghiệp , cty Trung Quốc , học để biết thêm thôi , trình độ đầu A2, 6 tháng , ko ảnh hưởng gì , app thì thấy chủ động , cv chị hay tăng ca, làm theo ca, 1 ngày 10 phút , vì lười 10 phút, 1 tiêng/ ngày , ko đi học
 21/1 thuê bao</t>
  </si>
  <si>
    <t>Miley</t>
  </si>
  <si>
    <t>9/4 đg làm gv khá bận , excutive đg làm vận hành quản lí giáo viên nước ngoài thường traod dổi email ,cho trường học, 6pm, đi du lịch nhiều , muốn học dùng cv. trình độ đầu A2, 2 tuần / lần , 6 tháng nữa cải thiện đc , chị ko có thời gian nhiều , 15 phút / ngày,</t>
  </si>
  <si>
    <t>thiện</t>
  </si>
  <si>
    <t>10/4 lh trình độ đầu A0, 34 tuổi , làm shipper, Đồng Nai province, muốn học tiếng anh đi xuất khẩu lao động , Úc, cuối năm nay đi, đi học trung tâm mngày mới băt đầu , 24 triệu 6 tháng , học luyện thi PTE, 11/4 mới bắt đầu, 1 tuần 3 buổi , 1,5 tiếng, giao tiếp cơ bản, 3 tháng, ko ảnh hưởng gì, 1 tiêng/ ngày</t>
  </si>
  <si>
    <t>Pham Van Cuu</t>
  </si>
  <si>
    <t>4/4 lh</t>
  </si>
  <si>
    <t>GregH</t>
  </si>
  <si>
    <t>6/5 lh 24 tuổi , A1, làm thiêt kế nhà, học dùng công việc là chính , gặp đối tác nước ngoài, , mức nâng cao, 6 tháng , ko ảnh hưởng gì, cv có yêu cầu tiếng anh, trc học toeic 3 năm trước, hiện tại ko đi học ở đâu, 1 tiêng / ngày</t>
  </si>
  <si>
    <t>8/4 đg bận họp, 38 tuổi , quản lsi , quản lí sale , bán ốc vít trong công nghiệp năng, chủ yếu gt bằng tiếng việt 20 30 % tiếng anh thôi , dùng cho cv tăng độ tự tin, càng nhanh càng tốt, mức nâng cao, chưa đi học ở đâu, 40 45 phút</t>
  </si>
  <si>
    <t>20/5 nhắc cho số vợ Kim Nhung, đg làm kế toán , nhân viên, cuối A1, muốn học nói chuyện với bạn nước ngoài, tham gia tổ chức có nhiều người nước ngoài , du lịch nước ngoài thái lan sing, hàn quốc , HP, phát âm sai nhiều, phản xạ chậm , giao tiếp cơ bản , ko ảnh hưởng, học lâu rồi, bây h chỉ học app , duolingo, elsa, 10 phút tối thiểu, 15 phút 
 6/5 vợ học</t>
  </si>
  <si>
    <t>2/4 lh</t>
  </si>
  <si>
    <t>4/4 lh trình độ A1, 0777994477 29 years old, đg học đi du học triết, xưng e , đg định đi Mỹ có các mỗi quan hệ dễ hơn , học lên tiến sĩ , dạy nhóm sinh viên sắp vào học viên Triết , 1-2 năm nữa , muốn lên mức nâng cao, 6 tháng , hiện tại đg ở nhà ko học thêm , tự học, 30 phút/ ngày , đi lại khó khăn, Đồng Nai , Long Thành</t>
  </si>
  <si>
    <t>My name is Mia</t>
  </si>
  <si>
    <t>4/5 lh đg làm marketing , cty xuất nhập khẩu thực phẩm , 30 tuổi , xưng e , 6pm tan làm , trình độ cuối A1, phản xạ chậm , supervisor , sếp người malai, trao đổi với sếp cũng thi thoảng nói chuyện , có phiên dịch , muốn học cho cv, thuận lợi hơn mọi thứ supplier người nước ngoài , mức giao tiếp nâng cao, 1 năm , ko ảnh hưởng gì , trc đây đi học Ms Hoa lâu rồi n ko hiệu quả, hiện tại chỉ tự học , e có con, 1 tiếng/ ngày , 2 con , 1 đưa 1 tuổi , 1 đứa 2 tuổi . ko học thêm gì</t>
  </si>
  <si>
    <t>Tran Tri</t>
  </si>
  <si>
    <t>21/5 lh 38 tuổi , quản lí sale công nghệ giải pháp công nghệ , cả phần cưng , đg làm cho công ty nước ngoài , trao đổi với khách hàng chủ yếu chat email, có người trợ giúp , học dùng công việc, trình cuối A1, 3 tháng, có ảnh hường có thể lên làm vender, đc thăng chức, thay đổi công việc , vẫn đổi cv, học online cách đây tháng, ko hiệu quả anh cũng ko tập trung , 60 buổi học hết , mấy chục , mấy bên , học với người bản ngữ 
 6/5 chưa biết học đc ko</t>
  </si>
  <si>
    <t>Hoile</t>
  </si>
  <si>
    <t>23/1 lh
 20/1 thuê bao 0905921252</t>
  </si>
  <si>
    <t>30/1 lh 42 tuổi , FBA , chuyên đầu tư start up, Hà Đông , quê Thanh Hóa, 5pm, trình độ giữa A2, cv dùng email, học nâng cấp bản thân, trao đổi trực tiếp ko nhiều, làm 2006 , học kĩ thuật học bách khoa ko có mục tiêu thời gian , con học app là chính học lớp 6, 1 ngày 20 phút</t>
  </si>
  <si>
    <t>16/4 lh Đồng Nai, 5pm, đg quản lí sản xuất làm cty nước ngoài , sếp người trên ữa người Nhật , sếp dưới người thường traod dổi sếp Việt, đi 6 nước , 30 phút/ ngày , học để dung cho công việc, traod dổi cũng khó khăn , nói trong cv ko biết nói , trình độ cuối A1, chị muốn nâng cao, 30 - 60 phút, tự học ko có thời gian đi trung tâm</t>
  </si>
  <si>
    <t>27/3 lh 24 tuổi , A0, đg làm y tế , làm về dược , cv ít dùng , có tiếng anh thì nói với khách nước ngoài ít dùng , bên e có những phần hệ thống bằng tiếng anh cũng muốn nc với khách nước ngoài , thi thoảng mới có , học biết thêm , tiếng anh giao tiếp cơ bản, tối thiểu 30 phút/ ngày, e chưa sắp xếp time e cũngc hưa biết chọn chỗ nào, 6 tháng , ko ảnh hường gì</t>
  </si>
  <si>
    <t>Nguyen Dat</t>
  </si>
  <si>
    <t>4/5 lh 38 tuổi , 2 con gái, HR , làm công ty nước ngoài, 5pm, trình độ cuối A1, dgd học topica, lịch tự do , đk 1 năm tăng thêm 2 tháng , 5 hay 6 tháng 1 nửa nữa mới hêt shạn, học có tiến bộ , hơn 10 triệu , 45 phút, 50 việt 50 5 nước ngoài , chưa đặt thời gian, 1 tiếng/ ngày</t>
  </si>
  <si>
    <t>3/5 lh trình tên Trà , 30 tuổi , FE , staff, 6pm, chỉ làm với team VN, 30 phút , cty mình mẹ ở Đức , quản lí trên vẫn là VN, làm túi khí bảo vệ trên ô tô, đg làm như leader, học để thăng tiến trong công việc, hằng năm có tiếng anh sẽ đc hưng tiến , trc đc luyện thi toeic, học khóa phát âm, học xong rồi, hiện tại chỉ tự học thôi , luyện tập theo phương pháp học shadowing, 30 phsut tối đa,, sắp sang Ấn 3 tháng</t>
  </si>
  <si>
    <t>Tuân anh</t>
  </si>
  <si>
    <t>22/4 lh đg làm công nhân làm thép linh kiện, Long Thành , Đồng Nai, trình độ đầu A1, học cho biết, cv có dùng tiếng anh, cty sếp người Nhật, có trao đổi gặp nói chuyện , ko có quản lí , ko biết nói , học cho biết thêm , đam mê học tiếng anh n thời gian qua bận bỏ bê, 30 phút/ ngày. chưa đi học đâu bao h
 4/4 knm1</t>
  </si>
  <si>
    <t>6/5 thuê bao 4h30 làm bác sĩ tim, quê Long An, Tâm Đức hospital, quận 7HCM, nội khoa , A1, mức nâng cao, 3 - 6 tháng, dùng công việc , học để nâng cao phát triển bản thân, ko ảnh hưởng gì, 1 tiếng , tối thiểu 1 tiếng / ngày, học nheieuf rồi, mới thi chứng chỉ B2 ở trường sư phạm , hiện tại chỉ tự học</t>
  </si>
  <si>
    <t>Âu Hoàng</t>
  </si>
  <si>
    <t>1/4 lh đg làm kĩ sư điều phối dịch vụ về mảng kĩ thuật dầu khí , người phương tiện , đg ở Vũng Tàu, đg làm quản lí trình độ cuối A1, muốn học dùng cho công việc, đg làm khách hàng Thái Lan, làm nhiều khách hàng khác nữa , trao đổi bằng tiếng anh, tự trao đổi thi thoảng ko nhớ từ diễn đạt 1 tuần vài lần có họp hàng tuần đi tiếp khách thêm với khách hàng muốn nâng cao, thời gian mình muốn bên bạn set lộ trình, 1 ngày 1 tiêng/ ngày , cấp 3 học tiếng anh thôi , hiện tại ko đi học ở đâu</t>
  </si>
  <si>
    <t>Mars</t>
  </si>
  <si>
    <t>1/4 lh 44 tuổi , hà đông manager trình độ A1 , đất đai , 40 người , 5: 30 , thích lập trình, co nhiều đối tác nước ngoài TRung Quôc HÀn Quốc, nhân viên có mấy đưa biết tiếng anh, học cho vui , cong ty riêng, đo đac khảo sát công nghệ mới, đếm cây bề mặt đường , nứt đ bề mắt, mở 2009 , Sài Gòn 2016, xưa học mỏ địa chất , hcọ thêm ở ngoài , sv xuất sắc giảng viên Mỏ địa chất , làm tổng công ty Sông Đà 80 100 tỷ/ năm , đg học vui học , mình nghe ké , chủ yếu tự học các phần mềm</t>
  </si>
  <si>
    <t>Mina Do</t>
  </si>
  <si>
    <t>27/3 lh Phú yên, 77 year old, đg ở 1 mình, ở riêng, con ở Mỹ, Nhật, Đài Bắc , có sang chơi , học cho vui, thích thì đi , 1 con trai , 2 con gái , chú ở Tuy Hòa , trình độ đầu A2</t>
  </si>
  <si>
    <t>1/2 lh 23 tuổi , Thường tín , FE, trình độ A1, muốn cải thiện tiếng anh để có nhiều cơ hội trong cv, , ko dùng tiếng anh, muốn lên mức cơ bản , 3 tháng , ko ảnh hưởng gì , năm nhất học 4 5 tháng học xong ko áp dụng quên hết , khó lấy lại gốc ,1 tiếng/ ngày , 1 tuần 5 hôm , hiện tại ko đi học ở đâu 5h30</t>
  </si>
  <si>
    <t>Hạnh Dung</t>
  </si>
  <si>
    <t>3/4 lh làm kế toán, 47 tuổi , HCM , staff, 6pm, trình độ A1, học cho đỡ quên, tự học ,muốn lên nâng cao, 30 phút. ngày
 3/4 knm1</t>
  </si>
  <si>
    <t>12/4 lh 0358294210 graphic designer, nhân viên làm Thanh Hóa, xưng e, trình độ cuối A1, tổi thiểu 30 phút./ ngày , lãnh đạo nước ngài, chat là chính, muốn nâng cao, trc có đi học trung tâm, h về quê làm nên ko đi học nữa, tự học , 1 năm tới, có ảnh hưởng cv</t>
  </si>
  <si>
    <t>3/4 lh HCM, đg làm quay phim chủ yếu quay sự kiệncameraman, làm tự do , trình độ A1, đã đi Nhật, học phát triển bản thân, học vì thích, ko có thời gian sắp xếp tới trung tâm , thích phát âm, mức nâng cao, ko co mục tiêu thời gian, 15- 30 phút/ ngày tối đa</t>
  </si>
  <si>
    <t>6/5 lh 45 tuổi , hiện tại đg kinh doanh về sữa , HP, trình độ A1, học tiếng anh chỉ biết thêm , 1 tiếng/ ngày , chưa đi học ở đâu,</t>
  </si>
  <si>
    <t>6/5 lh chưa biết đc hỗ trợ bận con thi lên lớp 10, dgd làm kế toán Hn, 8pm , hay tăng ca, khá bận , đầu năm chị hay làm nhiều báo cáo, tháng 5 ok hơn , mục tiêu muốn hoc để ôn lại do 10 năm rồi ko dùng , muốn học giao tiếp với con , trình độ cuối A1, muốn 1 hay 2 tháng , chị tự học, mỗi ngày 15 phút, tối thiểu</t>
  </si>
  <si>
    <t>Tuong Minh</t>
  </si>
  <si>
    <t>16/4 lh A1, 0389774378 28 tuổi, dgd làm kế toán cho công ty công nghệ , Long An, senior, 5pm, đg làm công ty nước Pháp, sếp người nước ngoài , thi thoảng trao đổi với người nước ngoài trao đổi lương thưởng đãi ngộ, 1 tiếng/ ngày, 1 tháng trao đổi lần, tối thiểu , chỉ đi học trung tâm thời sinh viên, tự học , mức nâng cao, 6 tháng , ko ảnh hưởng gì</t>
  </si>
  <si>
    <t>DUC</t>
  </si>
  <si>
    <t>23/4 lh đg làm dev, 23 tuổi , HCM , FE, dgd muốn chuyển theo hướng fullstack, cv chỉ làm cho Nhật chủ yếu, học muốn cải thiện thêm phát triển bản thân, 5pm tan làm , 1 tiêng/ ngày , tự học, A1,</t>
  </si>
  <si>
    <t>4/5 lh</t>
  </si>
  <si>
    <t>8/5 đg bận gọi lại sau , staff, designer, thiết kế nhà cao tầng , cv ko dùng , muốn học phát triển thêm bản thân, trình A1 giao tiêp cơ bản , 7 h sáng tới 10 h tối , 10 phút , tự học</t>
  </si>
  <si>
    <t>Kim Nhung</t>
  </si>
  <si>
    <t>Văn Đông Vũ</t>
  </si>
  <si>
    <t>11/4 lh A1,69 tuổi , Buôn Mê Thuật, giao tiếp đi du lịch thấy người ta nói chuyện thấy thích, 1 tiêng/ ngày, chú vẫn làm lao động</t>
  </si>
  <si>
    <t>23/4 lh trình độ giữa A1,đg làm nhà máy gạo, kiểm tra chất lượng, nhân viên, 30 phút cv lâu lâu có khách , giao tiếp cơ bản , từ từ thôi , 20 phút/ ngày tối đa, 7pm về nhà , có con nhỏ 1 bé mới cai sữa, hiện tại chỉ tự học , xưa học đh học thôi</t>
  </si>
  <si>
    <t>4/5 cho số kết nối zalo Quách Thắng, dev , VPBank , fullstack, staff, 6pm , cv ko dùng tiếng anh ,muốn học để phát triển bản thân, 30 phút- 1 tiếng tốit hiểu , cuối A1 , càng sớm càng tốt, mình đg ko có môi trường , trc đây mình có học với gv nước ngoài, năm ngoái , hết tiền ko học nữa, tự học</t>
  </si>
  <si>
    <t>3/5 lh trình độ A1, 36 years old , fullstack, leader, 20 người, HN , Hải Phòng , 6pm, chỉ đi du lịch ở VN, 30 phút/ ngày , cv hiện tại ko dùng tiếng anh giao tiếp, muốn thay đổi môi trường , nhưng bao giờ có tiếng anh tốt mới chuyển, học để phát triển bản thân, bên anh là cty product, dạy công nghệ, 30 phút / ngày tối đa, mức nâng cao, koa nhr hưởng gì</t>
  </si>
  <si>
    <t>12/4 lh HN, đg làm bác sĩ , bênh viện Thai Nguyên , 5pm , trình độ A1, 29 tuổi , rất ít trong cv, học để biêt thêm, 30 phút/ ngày, nói khó ko biết dùng từ nâng cao, 3 tháng , tự hc, ko đi học ở đâu, ko cần thiết lắm</t>
  </si>
  <si>
    <t>Cu Vu</t>
  </si>
  <si>
    <t>16/4 lh</t>
  </si>
  <si>
    <t>Sleepy</t>
  </si>
  <si>
    <t>12/4 lh 23 years old, sinh viên năm cuối , đại học công nghệ HN, vật liệu học 
  cuối A1, 3 tháng, ko ảnh hưởnh gì, tự học , 1 năm trc học lớp toic, 1 tiếng/ ngày tối thiểu, hiện tại đg tìm việc , e quê Hải Dương</t>
  </si>
  <si>
    <t>9/5 lh 30 years old, đg làm sale nội thất công ty Trung Quốc, đg làm quản lí, 2 người , 4.30pm, khách hàng nước ngoài, Mỹ toàn xuất đi Mỹ , chủ yếu email, có trao đổi khi đến nhưng ít , muốn học dùng cho cv, co snhiều cơ hội hơn, A2, 6 tháng nữa, ko ảnh hưởng gì , người ta nói nhanh ko nghe kịp , 15 20 phút. tối thiêu - 30 phút , học từ thời sinh, viên tự học, con cái tối đến hay bận</t>
  </si>
  <si>
    <t>Quarter Moon</t>
  </si>
  <si>
    <t>4/5 lh trình độ đầu A1, đg bán thuốc, HCM , Hai Dương province, có bạn nước ngoài muốn học giao tiếp nc với bạn, thi thoảng mới nói , người Anh đg sống ở Úc, giao tiếp cơ bản, xưa có học dạng căn bản ở đh sư phạm , bây giờ tự học, trc học langingdom, khó quá hơn trình độ, 3hchiều với 10htối</t>
  </si>
  <si>
    <t>4/3 lh đg làm kĩ sư, đg sống tại HN, staff, technical , 5pm, đi du lịch nhiều trong nước , muốn học phát 1 tiếng / ngày , học để phát triển công việc, ngày nào cũng giao tiếp , họp hằng ngày feedback , khách hàng chủ yếu người châu Âu, người bên trên giúp đỡ , mục tiêu thăng tiến , tự học ko đi học ở đâu, đầu A2, càng sớm càng tốt , ko ảnh hưởng gì , trc đây tần suất ít hơ chủ yếu đọc tài liệu , mình đi làm và gia đình nên ko tiện đi làm, thi thoảng wfh</t>
  </si>
  <si>
    <t>18/2 lh, đg làm nhà hàng , muốn học chuyển công việc, làm săm hình , trình độ A0.5, giao tiếp cơ bản, tùy thời gian của mình, lam cả ngày , 7 đi làm ,10h 10r tối, chưa đi học , 30 phút/ ngày</t>
  </si>
  <si>
    <t>0971456591, 32 tuổi , Thanh Trì , đg làm giáo viên mầm non , 5:30 tan làm 
 24/2 con khóc tí gọi lại, muốn trở thành giáo viên tiếng anh , 2 tiếng/ ngày , có học thu sẵn tự học , dạy Thanh Xuân. dạy tiếng anh cho kid cho tầm mầm non, trg chị dạy Quốc Tế, trình độ đầu A2 , muốn lên B1 B2 , học tesol , tháng 9 năm nay muộn nhât stháng 12, ko ảnh hưởng gì, 1 tiếng/ ngày , 
 15/2 knm1</t>
  </si>
  <si>
    <t>Luân</t>
  </si>
  <si>
    <t>25/1 knm1 trình độ đâu A0.5, 38 tuổi , làm kinh doanh , buôn bán hàng tạp hóa , muốn học thi chứng chỉ ielts để hc lên thạc sĩ , tháng 7 năm nay , muốn lên B1, càng sớm càng tốt từ h tới tháng 7 phải có , trc đi học ở trg xưa lâu lắm rồi tầm 20 năm , mình cũng đi làm ko có thời gian, 1 tiêng / ngày</t>
  </si>
  <si>
    <t>2/3 lh đâu A1 24 tuổi , đg làm phòng khám nha khoa, muốn giao tiếp khách hàng nước ngoài , phòng khám tư nhân, cũng hay có khách nước ngoài, philipines, tăng lương, kết bạn nhiêu người , nâng cao, nủa năm, ko ảnh hưởng gì, ko đi học ở đâu, thời gian e ko linh động, cv 6r, 1 ngày : 2 tiếng, đg học chuyên môn e học vs mn trong phòng khám, đọc sacch, em làm vc Bắc Ninh, làm vc Nam Định</t>
  </si>
  <si>
    <t>15/4 lh 28 tuổi, đg ở Cần Thơ, dev , fullstack , FPT , 4 năm , staff, , muốn học dùng cho công việc, chỉ đọc hiểu , dự án VN, Nhật , tiếng anh là cái bắt buộc cho cty, có cơ hội đổi môi trường làm việc dễ hơn, muốn hết năm nay cải thiện , hết dải A1, 5pm do ko cấp thiết, bạn anh là giáo viên tiếng anh, học lâu rồi, do ko chủ động thơi fgian nên kết thúc 2 , 3 tháng, học giao tiếp cơ bản , cải thiện đc phát âm, hiện tại tự học ko có môi trường nói nhiều, tối đa 1 tiêng/ ngày</t>
  </si>
  <si>
    <t>6/5 lh 39 tuổi, Mỹ Thọ , đg làm sale du lịch bán tour , cv thi thoảng đi công tác nước ngoài giao tiếp tiếng trung, staff, 5pm, học để phát triển bản thân,1 tháng ctac nước ngoài 1, 2 lần đi sân bay nói tiếng anh, 20 phút/ ngày</t>
  </si>
  <si>
    <t>Hihi</t>
  </si>
  <si>
    <t>7/5 lh trình độ A1,31 tuổi , y tá bệnh viên Sài Gòn , 30 phút tối thiểu, muốn học giao tiếp cùng con, trường tư , tự học , 4h tan</t>
  </si>
  <si>
    <t>Trần viết Tráng</t>
  </si>
  <si>
    <t>9/5 lh trình độ A1 47 tuổi , sale manager thiệt bị y tế , Ba Đình distric, 20 người , học để dùng cho công việc hay gặp đối tác, toàn tránh do ko biết nói , đối tác đức mỹ A1, mức cơ bản, ko đặt mục tiêu, học để biết thêm thôi, ko áp lực, có tiếng anh ko thay đổi gì , trc đi học thôi sau rra trg tự học, 30 phút , rất thích đi nước ngoài chưa biết ngoại ngữ</t>
  </si>
  <si>
    <t>23/4 km1 đg làm BA ỏ CMC , quê Hưng Yên, 5pm, trình độ giữa A1, 31 tuổi , học để đi du lịch, kiếm cv tốt hơn , chắc sang năm sau tạic hị đg có e bé 9 (kiếm việc quan trọng hơn ), giao tiếp nâng cao, 3 tháng, ko ảnh hưởng , chưa đi học ở đâu , chị đg tạm nghỉ thai sản , 1 tiếng/ ngày , đg 3 tháng đầu ,</t>
  </si>
  <si>
    <t>11/4 lh xưng là e trình độ đầu A2,quận 12 HCM, đg làm dev, fullstack, 5pm, tối đa 30 phút/ ngày , cv dự án chỉ làm cho việt nam , 3 tháng, học dùng cho công việc, e muốn có cv tốt hơn, 3 4 tháng nữa là chuyện, hồi sv học Việt Mỹ học 6 tháng, hiện tại chỉ tự học</t>
  </si>
  <si>
    <t>13/4 knm1, sếp người nước ngoài đg làm CS 26 tuổi , muốn học thăng tiến cho cv, 2 3 tháng lên B1, chưa ảnh hưởng gì , tự học tiếng anh, ko có người sửa , HCM, 1, 2 tiếng/ ngày , trình độ A2</t>
  </si>
  <si>
    <t>7/5 lh</t>
  </si>
  <si>
    <t>15/4 lh trình độ A1 lái xe 44 tuổi , HCM , thủ Đức , khách người Hàn nói tiếng anh, muốn nói cơ bản, trc h học app thôi , ko có thơi fgian, rảnh thì học , 1 tiếng</t>
  </si>
  <si>
    <t>Nguyễn Phương Duy</t>
  </si>
  <si>
    <t>9/5 lh sinh viên năm cuối , trường kiến trúc, đg làm partime, làm thiết kế honhf ảnh , mục tiêu trao đổi với khách hàng , làm côgn việc này luôn, hiện tại làm đồ ăn tốt nghiệp nghỉ rồi , học sau này cv tốt , hiện tại mới nghỉ học 1 khóa trung tâm , học về ielts, học B1 , có tiến bộ . e hết cái khóa hết xin dừng lại 1 tuần 12-3 buổi 3 tháng 12 triệu , cuối A1, ko học giao tiếp nhiêu , 30 phút/ ngày tối đa , hết tháng 7 xong đồ án, khối lượngk nhiều</t>
  </si>
  <si>
    <t>Hưng Nguyễn</t>
  </si>
  <si>
    <t>6/5 lh làm kế toán, , làm quản lí , trình độ A1, 5pm , 30 phút , học để biết thêm cv ko dùng tiếng anh, muốn học để tìm cv thu nhập cao hơn, làm cho công ty FDI, có tiếng anh mới chuyển, mức nâng cao, 6 tháng, ko ảnh hưởng gì, hiện tại ko đi học ở đâu</t>
  </si>
  <si>
    <t>Duc Hung</t>
  </si>
  <si>
    <t>6/5 knm1 , đg làm dev, 96 xưng e, kĩ sư kĩ thuật ô tô , staff,5h30, trình độ cuối A1, , trc học tiếng Nhật , khách hàng người Ấn, làm long biên, ngày nào cũng trao đổi, hiện tại chưa cần lắm, n e chuẩn bị trc, giao tiếp mức nâng cao,, 3 6 tháng, có ảnh hưởng , e trc có học toeic, chỉ học 300 400 thôi, hiện tại chưa đi học ở đâu, đi làm suốt ngày , 1 tiếng/ ngày.</t>
  </si>
  <si>
    <t>Thoại</t>
  </si>
  <si>
    <t>28/2 hẹn 2/3 lúc 18h15
 24/2 hẹn 28/2 17h30
 20/2 hẹn 24/2 21h30
 19/2 thuê bao</t>
  </si>
  <si>
    <t>Quang Vũ</t>
  </si>
  <si>
    <t>6/5 knm1 trìnhd odọ A0 hiện tại đg làm cơ khí , hiện tại ko dùng tiếng anh, học để đi nước ngoài đi chơi, chưa đi bao giờ, làm nhân viên, trc đi học trung tâm , lâu rồi, hiện tại tự học, 30 phút/ ngày , giao tiếp nâng cao, 6 tháng, ko ảnh hưởng gì</t>
  </si>
  <si>
    <t>Duy Nam</t>
  </si>
  <si>
    <t>9/5 knm1 40 tuổi mechanic enginer cơ khí, staff, 5pm, cty yêu cầu có tiếng anh giao tiếp , công ty làm cho nước khóa , chủ yêu chat , email , gặp đối tác 1 ngày 1,2 lần , đâu A2, 1 hay 2 tháng tới, ko ảnh hưởng gì, vì hiện tại cũng trung bình khá , bản thân có 810 từ 7 năm trc , công ty 650 , hiện tại ko đi học ở đâu tự học, con đg thi học kì tối về dạy con , 10-15 phút / ngày 1 tiếng</t>
  </si>
  <si>
    <t>7/5 lh 31 tuổi , đg làm cho công ty Nhật , đg làm sale engineer, Cầu Giấy . Yên Hòa, Thai Nguyên , staff, 4:30pm , trình độ cuối A1, cv ko dùng tiếng chỉ dùng qua email , học để phát triển bản thân vì quan trọng trong cs, lâu ko đi học, hiện tại tự học , 30 phút- 1 tiếng, càng cao càng tốt, ko gấp, biết tiếng Nhật , con đường duy nhất để đi lên , N1, ko đi dạy , giữa A1</t>
  </si>
  <si>
    <t>3/5 lh</t>
  </si>
  <si>
    <t>9/5 lh dgd làm kế toán, HCM , Thanh Hóa, 5pm, về nhà con cai 8h trở ra, cv ko dùng quên nên ôn lại , cuối A1, 6 tháng , ko ảnh hưởng gì hiện tại tự học, 15 20 phút , dạo này chị bận, chị học thêm về nghiệp vụ , 1 tuần 3 buổi</t>
  </si>
  <si>
    <t>23/4 33 tuổi, đg làm supervisor quản lí chất lượng cty sản xuất dây điện, đg Bình Dương, cuối A1, đg làm cho công ty nước ngoài , cv chủ yếu dùng email, nhiêu fkhi có khách hàng gọi điện trao đổi nhanh điện , 3 t6 tháng, ko ảnh hưởng gì , 15-30 phút buổi sáng tối bận gia đình, T5Hoàng Phạm0937900888</t>
  </si>
  <si>
    <t>20/5 lh trình độ 33 tuổi , Nha Trang, trình độ đầu A1, đi lắp đặt tổ yến, cv ko dùng tiếng anh, trc định đi Mỹ, h ko đi nữa , học để biết thêm , mất cơ bản , hiện tại ko đi học , lấy lại gốc, 2 3 tháng , ko ảnh hưởng gì, 30 phút/ ngày, tối thiều 
 7/5 đg bận</t>
  </si>
  <si>
    <t>My Name is Đông</t>
  </si>
  <si>
    <t>27/1 lh 45 tuổi , HN &lt; HỒi Đức , kĩ sư thực phảm, manager, đg nghri 1 thang, trình độ cuối A1, muôn shọc xin công ty nước ngoài , đg học trung tâm 2 buổi / tuần , mới hơn tuần , học 2 3 tuần rồi, 4 buổi , học vn, 1 buổi 1 tiếng rưỡi, học theo chuyên đề , học phát âm, ngữ pháp , 3 tháng hơn 8 triệu, 1 tiếng / ngày</t>
  </si>
  <si>
    <t>Mrs</t>
  </si>
  <si>
    <t>6/5 lh 40 tuổi , đg có 1 công ty , 5 người , chị dùng tiếng anh cho cv, có người phiên dịch, ko bất tiện , con chê phát âm sai mẹ mới học , thiếu vốn từ, học phát triển bản thân thôi , 30 phút/ ngày , tự học , trình độ A1</t>
  </si>
  <si>
    <t>Nguyen Van Khang</t>
  </si>
  <si>
    <t>6/5 knm1 , trình độ A1, 56 tuổi , HN , đg chạy grab, thi thoảng có khách nước ngoài, trc từng học bỏ, lạc hậu , làm lâu rồi , quê miền trung sinh ra ở đây , giao tiếp cơ bản , ko đặt thời gian, học trung tâm người già , học 2 tháng rồi , mỗi tuần 2 buổi , 6 tháng , học cũng tiến bộ chút , 5 triệu rưỡi 6 tháng, học tối thứ 3 thứ 5</t>
  </si>
  <si>
    <t>25 tuổi , đg làm cho công ty công nghệ , làm 3 năm , trình độ A1, tester, đg làm manual , 6pm, học phát triển bản thân phục vụ cv, A1 nâng cao, nửa năm, ko ảnh hưởng gì , trc đây học đh thôi, đi làm ko sử dụng , 
 18/3 knm1</t>
  </si>
  <si>
    <t>8/3 lh đg làm kế toán, đg ở Hai Trưng, , kế toán, học đê rnói chuyện với bạn Úc, biết thêm , ko đi học ở đâu, 30 phút/ ngày ,</t>
  </si>
  <si>
    <t>Nhoi MT Nguyễn</t>
  </si>
  <si>
    <t>30/1 lh trình độ A0, đg làm kê stoán thuế , cv ko dùng , muốn học chuyển hướng sang lĩnh vực khác, đào tạo cần tiếng anh giao tiếp , cần dùng 1 số từ ngữ chuyên ngành, gtiếp cơ bản , chưa đi học ở đâu , 45 phút/ 1 tiếng , muốn giao tiếp cơ bản , 3 tháng , ko ảnh hưởng gì , ko đi học ở đâu</t>
  </si>
  <si>
    <t>4/5 lh trình độ giữa A1,Thanh , 40 tuổi , housewife, Đồng Nai, quê Quang Ninh , học để biết thêm , sau này đi du lịch, chị tự học , giao tiếp cơ bản, ko đặt thời gian, 20 phút/ ngày tối thiểu</t>
  </si>
  <si>
    <t>Andrew</t>
  </si>
  <si>
    <t>16/4 lh sg làm dược sĩ , HCM , quê Phú Yên, supervisor, 4:30 pm, muốn học tiếng anh để dùng cho cv, sắp tới có sếp người nước ngoài , cv xét tiếng anh thắng tiếng, cuối A1 , 3 tháng nâng cao, ảnh hưởng chút , trc đi học tiếng anh giao tiếp 1 :1 , gần năm rồi, tự tin hơn, cv hơi bận nên ko sắp xếp đc, chi phí 15 triệu 90 buổi , tối đa 15 -20 phút/ ngày , đi làm xa đi đi đi về 1 tiếng</t>
  </si>
  <si>
    <t>20/3 staff, technicians, sản xuất hàng tiêu dùng, 25 tuổi , trình độ A1, 5pm, cv ko dùng tiếng anh, e muốn học xin việc mới , khi nào có cơ hội thì đi , học phát triển bản thân, 2 tiếng/ ngày, nay mới về đg ngủ , hiện tại tự học</t>
  </si>
  <si>
    <t>11/5 lh heniken, 12 năm, sale supervisor, quê Cần Thơ, 5pm 15 phút , đg học cao học quản trị kinh doanh , muốn học áp dụng công việc sếp cấp cao người nước ngoài, đàu ra B2 Vstep, dạy cho con, hiện tại tự học , 6 7 tháng trc học online, học khóa ôn B2 vstep , tập trung nhiều cho làm luận văn
 4/5 knm1</t>
  </si>
  <si>
    <t>15/2 lh 37 tuổi , IT , muốn học thi tofer, muốn học dạy con , HN, làm nhân viên , cả dev cả test, trình độ đầu A2, công ty yêu cầu trong năm nay phải có , vẫn đi học lớp chứng chỉ mới bắt đầu chưa đk lớp học , để cải thiện thêm phần giao tiếp , 1 tiếng/ ngày , muốn lên mức nâng cao , trong năm nay</t>
  </si>
  <si>
    <t>21/5 lh
 18/5 knm2
 11/5 knm1
 4/5 nói bé ko nghe thấy gì</t>
  </si>
  <si>
    <t>Tiểu Khuyên</t>
  </si>
  <si>
    <t>15/4 đg bận gọi lái au, đg làm bác sĩ , 32 tuổi, HCM, Quảng Ngãi , 7pm , trình độ cuối A1, học vì thích, tối thiểu 15 phút/ ngày , bác sĩ thậm mỹ , học khá nhiều n chị ko có thời gian xuyên suốt , hiện tại chưa đi du lịch nước ngoài , traod dổi với khách thi thoảng , mức nâng cao , 1 tháng , chị đg học bên kyna English, chị học đc vài tháng , chijc ứ nộp tiền học mãi luôn, chắc 10 triệu , mấy chúc buổi , chị đg làm lại với bên đó , 1 tuần 2 buổi thực sự có tuần có 1 buổi đi làm về đã 9h rồi mệt, mỗi buổi 1 gv</t>
  </si>
  <si>
    <t>Kei</t>
  </si>
  <si>
    <t>13/3 lh đg làm fullstack, quận 1 HCM , 6pm , thi thoảng giao tiếp với khách hang 45 phút / ngày , 2 tuần họp 1 lần , học để dùng cho công việc , mức nâng cao , ko gấp cứ học , ko anh hưởng gì , năm trc có đi học trên app , những năm trc có đi học trung tâm dạy hơi chán, ko ảng hưởng gì , cuối A1</t>
  </si>
  <si>
    <t>ĐỖ THỊ TUYẾT ÁNH</t>
  </si>
  <si>
    <t>19/4 LH kế toán, HCM, quê Bình Định, học để chuyển việc, học đc thì chuyển , cv ko dùng tiếng anh, A1, mức nâng cao, 3 6 tháng, ko ảnh hưởng gì, học nhiều lắm, , 1 hay 2 năm trc có học trung tâm ko thấy hiệu quả, bây h chị tự hoc, tối đa 30 phút</t>
  </si>
  <si>
    <t>13/5 lh trình độ A1 kĩ sư điện, manager, quản lí 9 người , 5h 15 , đg ở Tây Ninh, cv thi thoảng trao đổi bằng tiếng anh chuyên gia nước ngoài , 2 3 tháng 1 lần , học để giao tiếp cơ bản, 1, 2 tháng đạt đc, ko ảnh hưởng gì, 10 năm trc rồi, hiện tại tự học , 20 phút / ngày</t>
  </si>
  <si>
    <t>KH The Coach</t>
  </si>
  <si>
    <t>22/2 cho số kết nối zalo, đg làm designer, quản lí team 10 người, Hưng, trình độ A1, 34 tuổi , đg làm FPT, đg mở cty hơn năm , muốn làm cho nước ngoài , hiện tại các bạn mới xây sản phẩm , muốn giao tiếp mức nâng cao, 6 tháng 1 năm , ko ảnh hưởng gì , chưa đi học ở đâu, hiện tại ko đi học ở đâu, 15 30 phút 
 19/2 knm1</t>
  </si>
  <si>
    <t>13/5 lh 30 tuổi , HCM, xưng e, trình độ A1, tự do làm làm xây dựng thủ công, học tiếng anh để biết thêm kết bạn, đi định cư nước ngoài, đi Mỹ chắc chắn đi đầu năm sau, sang đó làm , đâu fnăm sau , mức nâng cao, 6 tháng, ko ảnh hưởng gì , trc có đi trung tâm , ko phù hợp , học ko hiệu quả, tự học , 1 ngày 30 phút tiếu thiểu</t>
  </si>
  <si>
    <t>14/5 lh Lộc , 41 tuổi , contruction engineer, quản lí , 100 người , 7pm , HCM ,trình độ đầu A2, học trao đổi với đối tác, tự học , sếp người Đài Loan, tần suất tuần 1 lần , sếp khác trong cty tự nhiên hơn, 2 tháng nâng cao, ko ảnh hưởng gì , 30 phút . ngày , tự học</t>
  </si>
  <si>
    <t>13/5 lh HCM , 28 tuổi , trợ lí giám đốc , 4pm, muốn tìm công việc khác , trình độ cuối A1, muốn tìm công việc nâng cao hơn , xưng bạn , 3 tháng tới , ko ảnh hưởng gì , mới thi cách đây 2 ngày trước đg học toeic , target 750, đạt chỉ tiêu học tới 1/6 1 tuần học 3 buổi , mỗi buổi 1,5 tiếng buổi chiều, muốn học giao tiếp công việc</t>
  </si>
  <si>
    <t>Mr. Toan</t>
  </si>
  <si>
    <t>11/5 knm1 đg làm về công ty về cơ khí, làm leader, muốn học tiếng anh phát triển bản thân ôn lại , đầu A2 Vũng Tàu quê Lâm Đồng , quê gốc Nam Định, trc họ ở topica , cv ít dùng , 2 tháng hết đầu B1, 30 phút/ ngày tối thiểu, trc học topica 3 4 năm rồi lâu ko dùng bị tụt</t>
  </si>
  <si>
    <t>Captain</t>
  </si>
  <si>
    <t>21/2 knm1 đg làm , staff, đg làm nhân viên y tế cho người máy móc, môi trường , nói tiếng anh về môi trường , máy móc , họp với đối tác người nước ngoài, mỗi tuần họp 3 lần , hiểu , học sâu hơn, nói lưu loát hơn , tự bản thân nói , trong naw nay , cty của Mỹ , kpis , trình độ đầu A2, tự học , đi học a thấy nhiều người văn nói , ko hiệu quả , học nhóm công ty mình thấy ko đc, 1 ngày 30 phút ban đêm, con nhỏ ngủ mới học , 10h tối mới học</t>
  </si>
  <si>
    <t>Nhật Quang</t>
  </si>
  <si>
    <t>15/5 lh A1 dg ở HCM , Bến tRe, bussinessman đg làm spa, 12 người , muốn học tiếng anh để biết thêm , giao tiếp nâng cao, tháng sau đi canada 1 tháng đi chơi , càng nhanh càng tốt , có học trung tâm về ngữ pháp , hiện tại vẫn còn học , đg khóa giao tiếp dạy nói sơ sơ khoảng 3 tháng hơn , khóa mới mới học đc 1 buổi , 3 tháng nữa , 1 tuần 2 buổi , 2 tiếng , 1 lớp chung , 15 người , rẻ có 3 triệu thôi , 1 tiếng/ ngày, 10/7 anh về</t>
  </si>
  <si>
    <t>14/5 lh trình độ A1, 30 phút làm cảnh sát, dgd định cho con học , bố học dạy con</t>
  </si>
  <si>
    <t>Gin</t>
  </si>
  <si>
    <t>13/5 lh A1, tên Tuyến, dgd làm dev, fullstack , 7pm, HN, quê Hải Dương, 30 tuổi , học dùng cho cv, khách hàng phipi, Thai Lan, ngày nào cũng nói, trao đổi khó nghe hiểu nói , có team lead hỗ trọ, 1, 2 tháng mức nâng cao, ko ảnh hưởng gì, học 1, 2 khoa trung tâm lâu rồi 2 năm trc do ko hiệu quả, hien tại tự học , 1 tiếng, tối đa</t>
  </si>
  <si>
    <t>14/5 lh trình độ đầu A1, đg làm tester cả 2 mảng, làm 4 hay 5 năm rồi, viettin bank, muốn công việc mới, chưa có dự định , bao h có chuyển việc , giao tiếp cơ bản, 3 hay 4 tháng, ko ảnh hưởng, miss Hoa, học giao tiếp , năm ngoái, học 6 tháng kết thúc rồi , tháng 10 năm ngoái, học vẫn vậy , học hết khóa , tự học 1 tiếng / ngày , 6h chiều , hdạo này ko học thêm gì sn 90, 12 triệu 9</t>
  </si>
  <si>
    <t>20/5 lh 0367103878
 11/5 knm1</t>
  </si>
  <si>
    <t>mitom</t>
  </si>
  <si>
    <t>18/5 23 tuổi , bên đại học quốc gia, HN , Hà Nam , đg làm dev, backend , 530pm, trình độ A1. học dùng cho công việc , ngày nào cũng trao đổi , giao tiếp nâng cao, 3 tháng , ko ảnh hưởng gì , chưa đi học , bây h chỉ tự học, 1 tiếng, lúc cần mới học bây h đg cần
 11/5 knm1</t>
  </si>
  <si>
    <t>Tô hương nguyên</t>
  </si>
  <si>
    <t>16/5 lh Bắc Giang , đg làm ở Bắc Ninh , đg làm kế toán, staff, 5pm , 15 phút tối thiểu, chủ yếu qua email, trao đổi nhà cung cấp , muốn học để nói chuyện với con , trình độ A1, giao tiếp cơ bản , chưa đi học ở đâu, nhớ từ ko nhớ đc, tự học ,</t>
  </si>
  <si>
    <t>Thúy Vân</t>
  </si>
  <si>
    <t>4/3 lh đg làm sơ giáo viên mẫu giáo , 4:30 tan làm , muốn học , các bạn chậm nói , trình độ đầu A2</t>
  </si>
  <si>
    <t>Jenni</t>
  </si>
  <si>
    <t>14/5 knm1 34 tuổi , HCM , Bình Thuận province, quản lí tài chính cho công ty, quản li 3 người , 5pm , công việc ko hay sử dụng , thích học đi du lịch, 4,5 lần năm , trình độ cuối A1, chị cứ học thôi, 30 phút- 1 tiếng , tôi đa, mấy năm, chỉ tự học , học tiếng trung , học nhà thấy , 1 tuần học 1 buổi , thầy chỉ cho học 1 tuần 1 buổi, học tận 3 tiếng , lớp có mấy bận , học do thích</t>
  </si>
  <si>
    <t>Betty</t>
  </si>
  <si>
    <t>17/5 lhHCM , HN , làm nội chợ , lớp 2, học để cho biết thêm , chỉ tự học , học để nói chuyện với con , muốn thi ielts, mình muốn đi học , trình độ B1</t>
  </si>
  <si>
    <t>HANH</t>
  </si>
  <si>
    <t>13/5 cho số kết nối zalo Mỹ Hạnh0918814699, HCM , đg làm nội chợ, 1 tiếng/ ngày , trình độ A1, mới nghỉ làm 1 năm nay , trc đó làm kế toán , muốn apply vào cty nước ngoài , hết năm nay đi làm lại , 6 tháng nữa mức nâng cao, ko ảnh hưởng gì .</t>
  </si>
  <si>
    <t>15/5 lh chị Tân, Hn, 45 tuổi , dgd làm kế toán, staff, hay OT, 7-8pm, cv ko dùng tiếng anh giao tiếp , học để biết thêm thôi , trình độ A1, mức nâng cao, ko cam kết mặt thời gian, 30 phút/ ngày tối đa, tự học</t>
  </si>
  <si>
    <t>Phan Trang</t>
  </si>
  <si>
    <t>18/5 lh consulting , quản lí, 5 người , Đắc lắc, chuyên gia tư hệ thống kiểm soát rủi ro , 30 phút , cuối A1 , thi thoảng trao đổi với khách hàng nước ngoài , dự án trao đổi với sếp , học dùng cho công việc thắng chức lên cáo cần tiếng anh, giao tiếp ok , đầu A2, 3 6 tháng nâng cáo, ko ảnh hưởng nhiều, xưa cấp bậc chưa cần sủ dụng tiếng bây h cần, 30 phút / ngày, tối đa , phát âm ko biết chuẩn chưa
 13/5 knm1</t>
  </si>
  <si>
    <t>16/5 lh 31 tuổi, Quảng Ninh , đg làm sale công ty tàu biển, trc trg phòng kế hoạch ô tô mới chuyển việc hơn tháng , 5pm, sếp người Hàn, trao đổi thường xuyên, trình độ đầu A2, 3 6 tháng , ko ảnh hưởng gì , học để dùng cho cv, anh tự học, 30 phút tối đa, hằng ngày văn bản bằng tiếng anh</t>
  </si>
  <si>
    <t>Tinh</t>
  </si>
  <si>
    <t>17/5 lh 27 tuổi dg làm kế toán, xưng e, staff, Hưng yên, trình độ cuối A1, 5pm, đg làm cho côgn ty nước ngoài , giấy tờ bằng tiếng anh, cv ko dùng nhiều, thi thoảng có sếp người nước , e cũng lười muốn lên mức nâng cao, 1 tiếng / ngày tối đa, học thời sinh viên, hiện tại ko đi học ở đâu, e tự học thêm nghiệp vụ ở nhà thôi , e ko nhớ đc cấu trúc nhiều , ko nhớ đc từ vựng , quên</t>
  </si>
  <si>
    <t>14/5 lh giảng viên đg Thủy Lợi, quê Hà Nam , cv thi thoảng dùng tiếng anh giao tiếp 1 tháng 1 lần, tham gia trao đổi chuyên gia nước ngoài , hội nghị khóa học, tự nói ko có người hỗ trợ ,cuối A1, 5 chấm từ 2022, lâu ko nói bị tụt 2 tháng , koa nhr hưởng gì , 30 phút/ ngày , tự học</t>
  </si>
  <si>
    <t>Đàm Quang Anh</t>
  </si>
  <si>
    <t>1/4 lh trình độ giữa A2, 21 years old gọi là e , đg làm content marketing , học để đi du học làm marketing đi Mỹ hoặc đi Anh, làm fulltime, avãn đg học trên trường , kinh tế quốc dân, 2 năm , học nhiều rồi , hiện tại ko đi , 2023 thitoeic 875 nghe đọc 300 nói và viết điểm tối đa , 15-30 phút/ ngày</t>
  </si>
  <si>
    <t>Hungpm</t>
  </si>
  <si>
    <t>25/3 lh đg làm kĩ sư điện , đg làm leader, 15 người , 530 tan làm, trình độ A1, thi thoảng mới dùng giao tiếp với chuyên gia , bt có phiên dịch , hàng tuần trao đổi , dùng cho cv, 1 tiêng/ ngày , Hoàng Mai HN, mức nâng cao, 6 tháng 1 năm , bị trừ lương 
 21/3 học đc n đg bận gọi lại sau
 7/3 knm1</t>
  </si>
  <si>
    <t>Thế Đô</t>
  </si>
  <si>
    <t>13/5 lh</t>
  </si>
  <si>
    <t>21/3 lh đg làm vận tải điều phối xe, cv ko cần dùng , sau này anh làm trung tâm thương mại , bao h anh xin đc việc mới đổi , trình độ A0, múc nâng cao, 3 tháng , học nhiều khóa phát âm chỉ 1 thời gian thôi mình học ko tiến bộ , hiện tại ko đi học ở đâu, 30 phút/ ngày 
 14/3 thuê bao</t>
  </si>
  <si>
    <t>Tiến Dũng</t>
  </si>
  <si>
    <t>9/5 lh trình độ A1, kĩ sư nông nghiệp học , dinh dưỡng kĩ thuật canh tác cây , manager, 20 5pm, cv ít trao đổi bằng tiếng anh, chủ yếu tài liệu, cty yêu cầu chuẩn tiếng anh thương mại hoa , mục tiêu học dùng cho cv, trc đi học đh thôi h tự học , giao tiếp nâng cao, 3 tháng, test ko đạt xét mức lương, 1 tiêng/ ngày , lớp mất thời gian đi lớp lịch trình gò bó</t>
  </si>
  <si>
    <t>HỒ NGUYÊN TRÍ</t>
  </si>
  <si>
    <t>19/3 lh Nguyên Trí mất gốc , đg làm ngân hàng vay tín dụng , cv ko dùng tiếng anh, muốn học tiếng anhc ho cv làm thêm , bán hàng nhập hàng , thường dùng nói chuyện qua chat dùng gg dịch , 1 tiếng/ ngày , chưa đi học ở đâu, tự học</t>
  </si>
  <si>
    <t>10/5 lh 32 tuổi, 30 phút tôi đa , đg ở Bắc Ninh , dg lập kế hoạch sản xuất cải tiến quy trình , làm ở Sam Sung , cv giao tiếp khoảng 30 % , học để thi opik , học để giao tiếp trong công việc , A1, mức nâng cao, 6 tháng, ko ảnh hưởng , hiện tại ko đi học ở đâu , 6pm, về dạy con học</t>
  </si>
  <si>
    <t>Nguyễn Phương</t>
  </si>
  <si>
    <t>16/5 lh đg bầu 35 tuổi , HCM, kế toán , nhà công ty quản lí , khách nước ngoài nhiều , sản xuất thiết bị điển xuất khẩu 50% 50% trong nước , hiện tại có nhân viên kinh doanh làm cho , trình độ A1, càng sớm càng tốt , 2 tháng nay bị nghén, bé thứ 3 , quê Thai Bình , trong đó 10 năm , chả đi học ở đâu , có 2 con lớp 2 lớp 4, chỉ học app, ko nghĩ ra đc từ gì để nói</t>
  </si>
  <si>
    <t>10/5 lh Làm FE . E đg tìm việc , học để , gphục vụ cho cv chưa đi hoc 24 gt nâng cao , 3 tháng, ko ảnh hưởng , tự học , học thêm về code , 30 phút - 1 tiếng, làm thêm ngoài, trình độ A1</t>
  </si>
  <si>
    <t>16/5 lh cho số kết nối zalo, Nguyen Thi Minh Tam0903649654, đg là kế toán, quản lí , 5 người , 5pm , trình độ đầu A2, 1 tháng 1 lần , trao đổi với đối tác Hong Kong , Anh , Thái , noi đc ít , ko có đặt mục tiêu thời gian , 15- 30 phút tối đa , có đi học , cách đây nửa năm, học 1:1 học ko hiệu quả , tự học , bị ngại nói , 3 tháng , mỗi buổi1 giáo viên</t>
  </si>
  <si>
    <t>16/5 lh trình độ đầu A1, đg làm quản lí nhà hàng, HN 28 tuổi , cv hiện tại cũng có , hay phải nói n ko biết nói, hay phải nói n ko biết nói, mức nâng cao, 6 tháng, ko ảnh hưởng, học dùng cho cv, tự học, ít thời gian, 15 20 phút/ ngày tối thiểu, nhà , omakase, bây h sang Âu,</t>
  </si>
  <si>
    <t>Alyssa</t>
  </si>
  <si>
    <t>19/2 mua cho chị gái gửi zalo Thủy đg ở Trung Quốc, 32 tuổi , đg làm xuất nhập khẩu , 5pm, trình độ giữa A1, bên đó 5 năm , ko dùng tiếng anh, muốn tìm kiếm cơ hội mới phát triển bản thân, có đk trung tâm , 1 năm học online, ko tiến bộ , tự học thôi , mới sinh con mới đi làm lại , 1 tiêng/ ngày , mức nâng cao, 6 tháng , ko ảnh hưởng gì</t>
  </si>
  <si>
    <t>15/5 lh trình độ A0, quan lí thi công công trường xây dựng, học để đi du lịch , chưa đi ở đâu, chưa học ở đâu, bây h tự học , 20 phút 1 ngày ,</t>
  </si>
  <si>
    <t>Kenny</t>
  </si>
  <si>
    <t>20/3 knm1 34 tuổi đg làm nha sĩ , Thanh Nhàn , 6pm 30 phút , bác sĩ chính, muốn học giao tiếp với con gt bệnh nhân nước ngaoì, trc học thời sinh viên, mức giao tiếp cơ bản , 1 năm , A1</t>
  </si>
  <si>
    <t>tacka</t>
  </si>
  <si>
    <t>6/3 lh 34 tuổi , HN quê Gốc , đg làm dev, tenical leader, 20 người , 5 30pm, 30 phút / ngày , làm duej án singapore, cuộc họp mình nghe , bạn có thể ko phiên dịch đúng nghĩa, học phục vụ cho cv, học toeic , học dùng cho cv với đối tác, mức nâng cao , 6 tháng, ko ảnh hưởng gì, 30 phút/ ngày, mình thấy hay thì học , kết thúc khóa toeci thi xong , 755 điểm mới thi tháng trc</t>
  </si>
  <si>
    <t>Jonh</t>
  </si>
  <si>
    <t>20/3 lh 29 tuổi, đg ở HCM, , đg làm kĩ sư xây dựng, leader, 4 người , 5pm, muốn học lương cao , 30 phút/ ngày , cv ko dùng tiếng anh, muốn học tiếng anh để nhận job nước ngoài nhận thì lương cáo hơn , làm việc với khách hàng nước ngoài , mình đg nhận khách qua 1 người quản lí khác , cuối A1, 3 tháng , ko ảnh hưởng gì , trc có đi học trung tâm n ko hâp dẫn , tháng 9 năm ngoái , dưới 10 triệu , hiện tại ko đi học ở đâu,</t>
  </si>
  <si>
    <t>kelly</t>
  </si>
  <si>
    <t>7/3 lh đg làm uqảng lí sale, 5 người , đi 5 nước, muốn học , xuất nhập kính , cty trung quốc , cty chủ yếu giáo tiếp tiếng trung , cuối A1, học 3 tháng tiến bộ ko, muốn học lâu dài, 2020 học gv phipiine, hiện tại chỉ tự học , 30 phút/ ngày , học nói với con mục tiêu chính</t>
  </si>
  <si>
    <t>Lăng Lợi</t>
  </si>
  <si>
    <t>10/4 lh 0387532566, đại học kinh tế quốc dân, kế toán, muốn tự mở công ty, trình độ đầu A2, đi 4 nước ngoài 10 phút/ ngày , nhà có kinh doanh truyền thông, anh trai họ mua cho, thi ielts 6,5 , tự ôn , tháng 10 năm ngoái , bình thường , học 2 năm ,</t>
  </si>
  <si>
    <t>Kim Tuyến</t>
  </si>
  <si>
    <t>26/3 lh đg làm kê toán, manager, Nhà Bè Distric, 5pm, học để dạy con , 30 phút. ngày , cuối A1, 4 tuổi , học trường 100 % tiếng anh, chỉ học trong trường , 6 9 tháng, ko ảnh hưởng gì , học củng lâu rồi , 78 năm nay ko đi học ở đâu, hiện tại ko đi học ở đâu, tối về bận con cái</t>
  </si>
  <si>
    <t>26/2 lh 0949641688, trình độ A1, 33 tuổi , đg làm kế toán, HN, muốn học cùng với con , từ hôm con học là chính , 30 phsut 1 ngay</t>
  </si>
  <si>
    <t>Nguyen Khanh Tuan</t>
  </si>
  <si>
    <t>19/4 0903928116 quận 7 HCM, đg làm giám đốc công ty chuyên nhập khẩu, trình độ A1 ,5pm , hiện tại có phiên dịch, cũng hơi bất tiện , muốn học đi du lịch, hay đ nước ngoài , gt cơ bản, 2 tháng hơi buồn, ko ảnh hưởng gì, chưa đi học ở đâu bao h, làm việc với Mỹ ko nói đc, tối thiểu 1 tiêng/ ngày ,
 17/4 thuê bao</t>
  </si>
  <si>
    <t>Mr.Tan</t>
  </si>
  <si>
    <t>3/4 lh 24 tuổi , FE, 5h30, đg ở HN, Cầu Giấy , chủ yếu chát với khách hàng, lúc họp ai giỏi hơ trao đổi , muốn học dùng cho cv, muốn nhảy việc , có tiếng anh mới chuyển , mức nâng cao, 6 tháng , ảnh hưởng, hiện tại đg học 1 lớp kimmy English , mơi shọc 2 tuần, mới học đc 4 buổi , trình độ A1, 3 triệu 2 , e thấy đơ sợ hơn lúc trc , trình độ A1</t>
  </si>
  <si>
    <t>Tomm</t>
  </si>
  <si>
    <t>8/4 lh 0927546219, đại học công nghiệp HN, tự động hóa , sinh viên năm 4 , muốn học để cv tốt , 20 phút / ngày , trình độ A2,</t>
  </si>
  <si>
    <t>18/6 lh 26 tuổi , đg làm tự do, làm phần mềm fullstack, làm BE , HN, Quốc Oai, trình độ giữa A1, e muốn xin vào công ty nước ngoài , e chỉ làm dự án cá nhân ở nhà , e thấy vẫn muốn nói đc tiếng anh để chờ cơ hội tốt hơn , giao tiếp cơ bản, 1 tháng, ko ảnh hưởng gì, học để biết thêm, 30 phút, chưa đi học ở đâu, tự học e thấy app hỗ trợ nhiều, phản xạ cbị chậm, dạo này em đg học 1 số trung tâm về code tối mệt quá</t>
  </si>
  <si>
    <t>Lữ Phương Ngọc</t>
  </si>
  <si>
    <t>25/3 lh Đà Nẵng , yoga teacher, trình độ giữa A1 , ngày nào cũng dậy, dạy cả ngày , dạy cho trung tâm , giao tiếp hoc viên , tự nói , giao tiếp cơ bản, 2 tháng , ko ảnh hưởng , hơi khó khăn chút thôi, tự học hết, nhiều khó khăn , tưng fhọc bạn n ko thích, hiện tại ko đi học , 1 ngày/1 tiếng</t>
  </si>
  <si>
    <t>13/6 trình độ A1 lh0905673458 , 1986, Quy Nhơn, Nguễn Lạc, kinh doanh tự do, khách sạn du lịch, trung tâm thành phố, khách sạn, sân si hotel, mở 7 hay 8 năm rồi, mục tiêu học muốn đi làm nước ngoài , giao tiếp nâng cao, 6 tháng, ko ảnh hưởng có thể traod dổi đc năm sau anh băt sđầu cv, , 30 phút/ ngày , tối đa, ban ngày anh bận, hiện tại chỉ tự học, ko gặp vấn đề gì</t>
  </si>
  <si>
    <t>7/6 lh đg làm FE , FPT, gần 1 năm , HCM city , Đắc Lắc 24 tuổi, 5pm, trình độ A1, hay làm dự án cho Nhật , mình chỉ phát biểu câu cơ bản , học để dùng chocogn việc phát triển bản thân, giao tiếp cơ bản, 3 6 tháng , cũng ko ảnh hưởng gì , hiện tại ko đi học ở đâu, có đk vài khóa online n ko ok lắm vẫn còn học , toeic, tụ học , 30 phút / ngày</t>
  </si>
  <si>
    <t>10/6 lh 30 tuổi , đg làm nhân viên đg làm auditor đg làm kiểm toán, quê Thái Bình, trình độ cuối A2 , 5pm, đg làm công ty Việt Nam 30 phút/ ngày, thường học buổi tối, tối đa, học các ngiuôpfn bên ngoài , cv ko cần dùng , học để biết thêm, chuẩn bị trước cho tương lai, 6 tháng , ko đạt đc ko ảnh hưởng gì, có tham gia 1 lớp học online, BITU, mới học xong, học 36 buổi/ 3 tháng , thấy tự tin nói hơn, hiện tại muốn dừng 1 time xem có khóa học cao hơn, 30 phút speaking, học philipines</t>
  </si>
  <si>
    <t>18/3 lh trình đọ đầu A1 đg ở Nhật Bản , e đg làm nghề gỗ , cvgiao tiêp tiếng anh, thường xuyên có người phiên dịch, e đc hơn 2 năm , 1 năm nữa về có đinh hướng sang Trung làm có tiếng anh, chưa đi học ở đâu, mới đi học trung tâm tiếng anh , mới đk 1 lớp nhiêu người 10 người , học đc 4 buổi , người ta dạye từ vựng thôi , khóa học hơn 1 tháng , 1 triệu 8 , 1 tuần học 3 buổi , 1 tiếng hơn 9 tối việt nam , lấy gốc đã , 30 phút/ ngày , 1 tháng hơn 1 tháng , có ảnh hưởng mất thời gian
 16/3 thue ebao</t>
  </si>
  <si>
    <t>25/3 lh 23 tuổi, dgd làm kế toán , HCM, quê Bình Phước, 5pm , trình độ cuôsi A1, đg làm cho công ty nước ngoài Anh, có 1 bạn đồng nghiệp nước ngoài chỉ sử dụng body language, cv làm bằng tiếng anh, người bungari, 3 tháng , ko ảnh hưởng , mục tiêu phát triển bản thân, cv ko cần dùng lắm, e chưa đi học ở đâu tự học , đi làm gặp nhiều người e cũng ko biết nói gfi với họ , 1 tiêng / ngày , , phát âm e thấy khó người ta ko hiểu</t>
  </si>
  <si>
    <t>4/3 lh qqu Đắc Nông, đg sống HCM, muốn học lương cao, backend, 6pm, trình độ A1, cv hiện tại nói ít, em có khách hàng nước ngoài, mấy bạn thực tập nước ngoài , muốn nâng cao, chưa biết cần học bao lâu , nhânh nhất có thể, ko ảnh hưởng , bây h hơi chút chút , trc đi e học toeic, bây h cũng ko , em có thời gian, ko có tiền , e chủ yếu học buổi tối 12h hay 1 h, tối e làm thêm bên ngoài</t>
  </si>
  <si>
    <t>Lỳ</t>
  </si>
  <si>
    <t>11/6 lh 0965695555 Sơn</t>
  </si>
  <si>
    <t>17/6 lh đg HCM, quận 2, Đồng Nai province, kxi sư xây dựng , 10 người , quản lí, làm đc 10 năm, 5pm , cv ko dùng , muốn hcọ dùng đê rphát triển bản thân, , tham gia group về xây dựng toàn người nước ngoài cũng có nhắn tin tương tác, cuối A1, 1 năm , có thời gian làm cái khác, 1 tiếng tối đa, tối thiểu 15 phút, tự học, thiếu môi trường luyện tập, ko biết đúng hay sai, thi thoảng cũng học khóa học chuyên ngành, tối học 2 hay 3 buổi</t>
  </si>
  <si>
    <t>Luci</t>
  </si>
  <si>
    <t>10/6 knm1 A1,26 tuổi, HCM , fullstack, quê đắc lắc, 2 năm, cho nước ngoài, Hàn quốc , thi thoảng , phản xạ chậm, có tuần liên tục có tuần ko có, phục vụ cho công việc giao tiếp nâng cao, 1, 2 tháng, ko ảnh hưởng gì, sẽ thuận lợi hơn với đối tác, xưng e, có đi học trung tâm thờid sinh viên, hiện tại tự học, ko có người luyện tập, tối thi thoảng học thêm chuyên môn tự học, 1 tiêng tối thiểu, tối đa 2 tiếng</t>
  </si>
  <si>
    <t>Po</t>
  </si>
  <si>
    <t>13/3 lh PO, 9pm mới tan làm cv linh hoạt , cv hay làm với nước ngoài , trình độ A2, 30 phút/ ngày , email, sếp người canada, cty quốc tê , 1 tuần 2 lần họp, ko đặt mục tiêu , cv chiếm hơi nhiều thời gian, làm cty mười mấy năm , làm nhiều với người sếp , ko tính hệ thống 
 7/3 knm1</t>
  </si>
  <si>
    <t>Lap</t>
  </si>
  <si>
    <t>18/6 knm1 năm nay con học lớp9 , ko gặp khó khăn gì , có 51 phút học mỗi ngày ,</t>
  </si>
  <si>
    <t>1/4 lh đg làm quản lí kĩ sư xây dưng,, HCM , đồng sáng lập ,100 người , trình độ A1, 7pm, 20 phút băt sđầu học 10h tối , cv , sắp tới có tiếng anh giao tiếp cv, ít thời gian học , vân đg đi học ielts, học từ tháng 8 năm ngoái, khó bh đạt mong muốn thì kết thúc ko có nhiều time, tiến bộ ít, học trung tâm nhà a, tuần học 3 buổi , sắp đc 2 buổi thôi , mức nâng cao</t>
  </si>
  <si>
    <t>Jame</t>
  </si>
  <si>
    <t>10.6 lh Nam Định. Hn , đg làm sale giải pháp công nghệ công nghiệp ô tô, trc làm thiết kế cho nissan , leader, 4 người , 5h30 pm, trình độ A2 đến từ Pháp , Nhật , muốn học phục vụ cho công việc, trong năm nay muốn cải thiện 1, 2 tháng, hiện tại trao đổi thì hay bí từ, trc đi học ở trg, h ko đi học ở đâu, cv hay bận ko về đc đúng giờ 95 , 30 phút, trung bình , ko ảnh hưởng lắm, bán giải pháp</t>
  </si>
  <si>
    <t>25/3 lh quê ở Vĩnh Phúc , hệ thống phát triển tính năng, làm fullstack , kĩ sư, 7pm , trình độ A1, 1 tiếng/ ngày , làm bên hàn Quốc, họ troa đổi bằng tiếng anh, chị chat là chính , họp hằng ngày có phiên dịch, SDS, đg có chỉ tiêu phải thi, mới đầu chị dkd khóa học n ko có thời gian, chăm con bận quá , bé nhà chị ko theo giờ giấc, 1 năm nữa cần thăng chức, xét tiếng anh, trc chưa đi học bao h</t>
  </si>
  <si>
    <t>17/6 lh0972346601 dgd làm nội chợ , 3 đcon 2 gái 1 trai , nhà chị làm nha khoa, chị làm kế toán cho chồng, mục tiêu học do thích , chị dgd ở Linh Đàm , quê chị Nghê An, muốn học nói chuyện với con, muosn tự tin khi nói chuyện với người nước ngoài , A1 , muốn nnâg cao, chị chưa có hướng đi học như thê nào,c hưa có định hưiứng gì, chưa đi học ở đâu, đg bận sửa nhà vẫn đg sửa, chị có thể dành 30 phút tối đa, tự học,</t>
  </si>
  <si>
    <t>3/4 lh trình độ A1, FE cho Momo, Sài Gòn, 6pm, tối thiểu 15- 1 tiếng , trình độ A1, mục tiêu học để phát triển , có đi học ở trng tâm , học năm ngoái, học giao tiếp basic, có theo hết khóa, tại bận quá nên tạm ngưng, đg tìm 1 khóa khác
 25/3 đg ko biết có sắp xếp học đc ko đầu tháng 4 liên hệ lại, muốn lên mức nâng cao, 3 tới 6 tháng, ko ảnh hưởng gì</t>
  </si>
  <si>
    <t>10/6 lh đg làm kĩ sư xây dựng, chị lam,làm gần 30 năm tự mở cty, quản lí 10 người Cầu gIấy, H N, trình độ A1, muốn học để nói chuyện với ban , trong tương lai dùng tiếng anh nhiều, bạn chị nước ngoài nhiều mình đi nói chueyenj bạn bằng tiếng việt hơi phiền, mức giao tiếp nâng cao, càng nhanh càng tốt , năm nào chị cũng đi nước con đg học canada, 30 phut - 1 tiếng ko đủ quyết tâm, ko đi học ở đâu, ko thích đi học trung tâm, học nheieuf ko tiến bộ , lâu lắm rồi</t>
  </si>
  <si>
    <t>15/4 knm1 2000, trình độ đầu A1, mơi nghỉ vc đg chờ cv mới, làm bán hàng , sắp tới muốn làm phân tích nghiệp vụ muốn làm BA, em tốt nghiệp quản trị hệ thống thông tin, mức nâng cao, nửa năm , ảnh hưởng, chưa đi học ở đâu, hiện tại tự học , thấy app tiện, 1 tiêng/ ngày tối thiểu</t>
  </si>
  <si>
    <t>BoHoang</t>
  </si>
  <si>
    <t>25/3 lh Erick Nhân , 39 tuổi , Đà nẵng city, , trc làm quản lí sale , 30 phút/ ngày , A1, 5pm to 8pm, mua phần mềm cho con bố thích học luôn, con lớp 1 lớp 5 , đg muốn kiếm bán thời gian, có nhà cho thuê , học vì thích, A1, học để biees thêm thôi, tháng 5 5tháng 6 đi chơi</t>
  </si>
  <si>
    <t>Don P hi</t>
  </si>
  <si>
    <t>17/6 37 tuổi Don Hoang0774441939 cho số kết nối zalo Khánh Hòa city, Viên Khánh , đg học văn bằng 2 kiến trúc , nhân viên, cival enginner, 5h30, học giao tiếp với đối tác nước ngoài chue yếu Singapore, Úc , thấy cái app này hay, lâu lâu cty họ tới , từ chuyen ngành của hj ko biết, cân fphiên dịch, mức thứ 2, 2 tháng mình sẽ cô gắng, thưởng 10 h ngủ, 4h sáng dậy,30 phút, học lâu rồi n quên tự học, tự học thấy app cũng dễ</t>
  </si>
  <si>
    <t>2/4 lh Executive quản lsi chất lượng, quản lí điều hành, cho mỳ 3 miền, 5 pm, học để phát triển bản thân, cv ko dùng, 32 tuổi, 3 con, trình độ A1, tối thiểu m30 phút/ ngày , mức nâng cao, 3 tháng , ko ảnh hưởng gì, chưa đi học ở đâu</t>
  </si>
  <si>
    <t>10/6 knm1, giữa A1 HP city, Thái Bình , đg làm nhân viên cho công ty bảo hiểm, 5pm, đg làm sale, chưa cần dùng tiếng anh , sếp người Úc, ko nhiều thi thoảng mới trao đổi, học để biết thêm dùng cho hằng ngày thôi , mức cơ bản, 4 tháng , trc đây mình chỉ học ngữ pháp thôi h nó quan trọng trong cuộc sống, 30 phút/ ngày, tối thiểu , hiện tại ko đi học ở dâu, chiều tối hay đi gặp khách</t>
  </si>
  <si>
    <t>Im Phuong</t>
  </si>
  <si>
    <t>16/5 lh 39 tuổi , đg làm kế toán , staff, 6pm , đi du lịch 1 số nc châu Á và châu Âu, Mỹ , newzeland , muốn sang newzeland sống với con, học cấp 3 bên đó , khoảng tháng 10 năm nay cuối A1, học 1:1 , 1 tuần 3 buổi , có phản xạ hơn , tối đa 30 phút, mói học đc 2 tuần bên newzeland</t>
  </si>
  <si>
    <t>11/4cho số kết nối zalo Mary Tuberose, 25 tuổi , Hà Nam, trình độ cuối A1, 5pm, làm cho tổ chức từ thiện, cv hiện tại làm nhà thờ , đg làm sơ, muốn học tiếng anh dạy thêm cho các bé, giao tiếp với người giúp , 30 phút/ ngày , có đi học trung tâm sau đó e bận ko học nữa , lâu rồi</t>
  </si>
  <si>
    <t>13/6 lh 38 tuổi, HN, Thanh Hóa , 10 người , 7pm, kĩ sư cho Vinfast, làm 5 6 năm rồi xe điện, có 3 người nước ngoài người Ấn Độ, nói bình thường, trong công việc rất dễ , 4 năm, muốn cải thiện phát âm tốt hơn, trôi chảy hơn, hay bị dịch từ tiếng việt sang tiếng anh, trình độ A2, thong thả , tự học , tự học ko lên đc, 10 phút, trước khi đi ngủ, 10 rưỡi</t>
  </si>
  <si>
    <t>QB</t>
  </si>
  <si>
    <t>25/3 knm1 HCM , quận 2, kĩ sư điện , design hệ thống điện , 27 years old , trình độ A1,7r 8h 8pm , xưng e, e làm trong công trường thiết kế thi công, có đơn vị thi công nước ngoài, có manager nước ngoài, thi thoảng mới có, giao tiếp nâng cao, muốn học dùng cho cv hiện tại, các dự án sau nước ngoài , chưa có kế hoạch rõ ràng, trong năm nay đạt đc nền tảng, ko ảnh hưởng , chưa đi học ở đâu, ít nhất 30 phút , 1 tiêng/ ngày , ko có time đi học, đg bàn giao nhà nên bận</t>
  </si>
  <si>
    <t>Dannie</t>
  </si>
  <si>
    <t>10/6 lh trình độ đầu A1, Đồng Nai, sale thùng cát công , 26 years, staff, cv dùng tiếng anh về ngành giấy e biết, chủ yếu chat, có nói chuyện về giá và giấy tiừ e biết thì nói, cơ bản, 2 tháng, ko ảnh hưởng , 1 phần dùng cho cv, mình muốn nvc với sếp, sếp người Hàn Nhật, cả Mỹ , 30 phút, hiện tại ko đi học tự học, học xong bên quên, tối có làm thêm buôn bán thêm, muốn làm sale là chính, có tiếng anh giao tiếp thì trao đổi cv dễ hơn thì đưa ra ý kiến tốt hơn</t>
  </si>
  <si>
    <t>Nguyễn Nam Hải</t>
  </si>
  <si>
    <t>20/6 lh
 13/6 knm1</t>
  </si>
  <si>
    <t>Minh Phương</t>
  </si>
  <si>
    <t>10/4 lh trình độ A1, 48 tuổi , biên tập viên, làm ở báo điện tử làm linhv vực tài chính kinh tế, học tiếng anh biết thêm vì nghề cần tìm hiểu thêm thông tin, có traod dổi với đối tác nước ngoài, bây h ít sắp tới n có tiếng anh traod dổi nhiều hơn, hiện tại ko đi học ở đâu, mức nâng cao, 1 tháng 1,5 tháng, chị đg rất chịu khó học, chị lớn tuổi ko có thời gian, the coahc 1 tiêng/ ngày</t>
  </si>
  <si>
    <t>8/4 knm1 đg làm lên kế hoạch sản xuấtm , 40 years old 13 năm làm tại đây rồi , supervisor, 4:30, trình độ đầu A2, tự học , ko đi học ở đâu, ko biết cách phát âm, 5 cuộc họp bằng tiếng anh với các sếp trong lúc trao đổi, mình muốn chuyên nghiệp hơn, , 15 phút/ ngày</t>
  </si>
  <si>
    <t>13/6 lh MInh, trình độ A1, Hải Phòng, Thủy Nguyên, , trader, , muốn họcd ùng cho công việc, 30 phút, đầu tư coin , tập giảm cân khách hàng ở Mỹ , hiện tại chủ yếu là nghe thôi có người chuyên nói, muốn lên B1, 1 năm, ko ảnh hưởng gì, học trên Xuân Thủy học từ 2020, trc đại học , 98, trc học CNTT , xưng e, hiện tại ko đi học , ko khó khăn 30 phút - 1 tiếng, tối đa, tập trung làm giảm cân</t>
  </si>
  <si>
    <t>Thế anh</t>
  </si>
  <si>
    <t>4/6 lh 36 tuổi , HCM, quê ở Trà Vinh, đg lái taxi cho cty , 5pm, trình độ A1, đi 30 nước , trc đi Tàu nên đi khá nhiều, cv hiện tại cũng ko cần, mục tiêu muốn học cho công việc mới , làm hơn 10 năm , muốn gần gia đình , học ổn thì quay lại , lương ít hơn, bắt buộc quay lại , ko đc quốc tế đi VN , mức nâng cao, , 6 tháng , ko ảnh hưởng gì , trc có đi học trong trường thôi, có học trung tâm, 15 năm rồi , hiện tại chỉ học APP, phát âm khó, ko nhớ được, 15 -30 phút/ tối thiểu , tối da 1 tiếng</t>
  </si>
  <si>
    <t>4/6 , trình A1, 25 years old , đg làm sale logistic làm dịch vụ là chính , kách chủ yếu người VN, có phòng khách hàng quốc tế quê Đắc Lắc,HCM, 5pm, sau đó làm thêm , muốn học để giao tiếp thông thường phát triển bản thân, học để biết thêm , chủ yếu qua email, giao tiếp linh hoạt, 6 tháng, ko ảnh hưởng gì, hiện tạic hưa đi học qua trung tâm, chủ yêu tự học nheieuf hơn , học các lớp sắp xếp thời gian n e vẫn , chi phí mấy trung lớn nó cao, em chưa tìm hiểu n thấy 7 tới 10 triệu nó hơi cáo so với khả năng của e, hiện tại 30 phút 1 tiếng, tối thieur, tối đa hơn</t>
  </si>
  <si>
    <t>15/4 25 tuổi , xưng chị, HN Đông Đa , Bắc Giang , FE , trình độ cuối A1, 4 tới 6h pm, công ty nước ngoài , trình độ cuối A1, 30 phút- 1 tiếng , cv chủ yếu nói chuyện team VN, thi thoảng nước ngoài , học online cách đây 3 tháng, cũng học giao tiếp , chút ít thôi , chi phí ko cao, học phục vụ cv, 6 tháng , ko ảnh hưởng gì 
 3/4 knm1</t>
  </si>
  <si>
    <t>20/6 lh4/6 knm1</t>
  </si>
  <si>
    <t>Wendy</t>
  </si>
  <si>
    <t>4/5 lh 27 tuổi , giáo viên tiếng anh , Bình Thuận , 7:30, trình độ A1 , có dạy giao tiếp nhưng ít, dạy cấp 1, hiện tại đg nghỉ dạy, vẫn muốn dạy cấp 1, giao tiếp nâng cao. 1 tháng nữa đạt đc, ko ảnh hưởng gì , chưa đi học ở đâu 1 tiếng / ngày , ko biết tạo câu</t>
  </si>
  <si>
    <t>Tấn anh</t>
  </si>
  <si>
    <t>22/4 lh trình độ A1,0777444464 36 tuổi , đg làm kĩ sư điện, staff, sếp người Đài Loan hay trao đổi, hơi bất tiện , giao tiếp cơ bản, càng sớm càng tốt, 6 tháng , chưa đi học ở đâu, bận đi chơi thể thao, ko đam mê gì , đợt này khó nên học, 30 phút/ ngày , ko ảnh hưửng gì, đg làm phần mềm cho công ty , 11h tối , dgd cải thiện</t>
  </si>
  <si>
    <t>4/6 lh 47 tuổi , đg làm cho công ty Nhật , QC quản lí chất lượng sanẻ xuất camera, quản lí, 20 người , Bình Dương, quê ở HCM , 5pm, trình độ A1, trao đổi nội bộ dùng tiếng Nhật, trao đổi khách , trung bình 3 lần 1 tuần, khi trao đổi qua email , họp nội bộ cty qua zalo , 1 tuần cũng 1 2 lần, tự nói là chính , trao đổi khách hàng , mức nâng cao, 3 tới 6 tháng, , có chứng chỉ toeic có thêm tiền phụ cấp, dgd học lớp tiếng anh ở cty chủ yếu là giao tiếp cuối khóa thi ielts, tháng này là 6 tháng , học có tiến bộ , trung tâm tổ chức cho thi , ảnh hưởng tâm lí chứ ko ảnh hưởng cv, hiện tại học 1 tuần 2 buổi, mỗi buoor 2 tiếng , luyện tập với đồng nghiệp là chính 12 bạn , trung bình 1 tiếng ngày , tối thiểu 1 h, tối đa 2 tiếng</t>
  </si>
  <si>
    <t>Tuấn anh</t>
  </si>
  <si>
    <t>4/6 lh</t>
  </si>
  <si>
    <t>Sumi</t>
  </si>
  <si>
    <t>8/4 lh 32 tuổi , 5h30, đg làm FPT, làm văn phòng giấy tờ sinh viên, đã đi 3 nước châu Á, trình độ giữa A1, học để phát triển bản thân hoặc đii du lịch , học hơn 10 năm rồi, hiện tại lâu lắm ko học gì , 1 tiêng/ ngày , hiện tại tự học , ko biết ghép câu, nâng cao, 1 năm</t>
  </si>
  <si>
    <t>Soona</t>
  </si>
  <si>
    <t>8/6 dgd làm kế toán cho công ty bán lẻ trang sức, 30 tuổi, Huế city, trình độ A1, cv ko cần giao tiếp , học do thích , mức nâng cao, 1 năm , hồi trc có đi học ở trung tâm n ko lâu dài bận quá nghỉ giưuã chừng, 5h15 học rồi n giờ ko khớp cách đây 2 năm rồi , hiện tại ko đi học ở đâu, hồi trc định học để thi ielts, 10 h tối bắt đầu học , chijc ó kinh doanh 30 phsut mỗi ngày 
 6/6 có gì mai chị nhắn lại
 4/6 knm1</t>
  </si>
  <si>
    <t>14/5 lh HCM muốn sang định cư bên Mỹ, chờ đc phỏng vẫn, có người thân bên đó, cả gia đình sang, có công ty , dải A1, cần nói mỗi ngày , 3 tháng , ko đi học ở đâu, 45 phút tối đa , chị làm việc bên nước ngoài chị vẫn làm nước ngoài , nghe hiểu được n nói ko nói đc, sắp sửa bận nhiều hơn, chờ lịch phòng vân chắc tầm tháng 6</t>
  </si>
  <si>
    <t>Nguyenxuanky</t>
  </si>
  <si>
    <t>18/6 trô số kết nối zalo Nguyenxuanky, quê Hưng Yên làm ở Hải Dương45 tuổi, QC, staff, 5pm, cv hiện tại ít dùng, học để biets thêm là chính, mức số 2, 3 tháng mức nâng cao, chả sao cả, trc học đại học, tự học, ko có động lực, thời gian, 20 phút tối thiểu , đi chơi cầu lông,</t>
  </si>
  <si>
    <t>3/5 lh, 97 trình độ đầu A2 Thức, dev , HN , quê Ninh Bình , staff, FE, 6pm , 30 phút / ngày , muốn học để thăng chức, trao đổi với khách hàng US, UK, chỉ chat thôi, họp báo cáo thì ko ngeh đc hết, có vấn đề mới họp , daily meeting , muốn cải thiện từ từ , ko đặt thời gian, có vấn hơn, thực sự cần thiết, trc cty có thuê giáo viên về dạy, gần Tết, học xong rồi, anh thây svẫn thế , người Anh, tuần học 2 buổi mỗi buổi 2 tiếng, có giáo trình chủ đề 10 15 người ,</t>
  </si>
  <si>
    <t>7/5 lh đg làm kĩ thuật phòng thí nghiệm về thực phẩm, kiemr nghêịm vi sinh, 27 tuổi , 5pm, , 1 tiêng, xưng e, muốn chuyển việc , càng sớm càng tốt, hiện tại e đg làm cty nước ngoài , trình độ A1, mức nâng cao, 3 tháng 6 ,</t>
  </si>
  <si>
    <t>Sowhat</t>
  </si>
  <si>
    <t>18/6 lh MSB banker, 27 tuổi, Nam Định , đg sống ở HN, muốn cải thiện hỗ trợ công việc , dev, FE, cv ko dùng tiếng anh, học để biết thêm, muốn làm job bên ngoài , gần 2 năm , lúc có lúc ko, mức nâng cao, 6 tháng, có ảnh hưởng 1 chút, e muốn nhảy việc , trc đi ôn toeic, từ thời đại học, tự học bị lười, nản, 2 tiếng tối đa, 30 phút, tự hcọ code, bây h ít rồi</t>
  </si>
  <si>
    <t>19/4 lh cuối A1 0353562654, 25 tuổi HCM, Tiền Giang province, staff, drafter designer, 5:30 pm, công ty VN, khách hàng chủ yếu US UK, mục tiêu học chuyển việc, khoảng tháng 7 tháng 8 năm nay, tháng 7 cty du lịch, chưa đặt mục thời gian, trc e có học ở cty, học ielts, hết học, sắp tới học khóa giao tiếp cty 3 năm , cty tài trợ, dưới 1 tiếng/ ngày, đg học lớp công ty</t>
  </si>
  <si>
    <t>Hoang Thu</t>
  </si>
  <si>
    <t>17/4 đg bận ko tiện nghe máy A1, đg làm dev, leader 4 members, 5h30, làm backend, chỉ làm sản phẩm cho VN, muốn hoc phát triển bản thân, tự học , mức nâng cao, trong năm nay, ko ảnh hưởng gì , 1 ngày 1 tiêng, tối thiểu</t>
  </si>
  <si>
    <t>Chika</t>
  </si>
  <si>
    <t>20/5 lh tám, 28 tuổi , trình độ A1, kĩ sư kĩ thuật bên sản xuất , 5pm , ko dùng tiếng anh nhiều trong công việc , quê Nình Bình chuyên vào Lâm Đồng, HCM , học để phát triển bản thân, cũng muốn đổi cv, 1, 2 tháng nữa , mức nâng cao, sắp tới cố gắng 2, 3 tháng tới, có học n mà thời gian ko theo ý mình , 6 thânngs trc học 1 khóa chủ yếu học viết 1 tiếng 2 tiếng tối đa</t>
  </si>
  <si>
    <t>11/6 lh đg lái xe văn phòng , cv ko cần, mục tiêu học cho biết, muốn thi toeic , cơ quan yêu cầu, chưa học ở đâu, 20 phút, dạo này bận, giao tiếp cơ bản, càng nahnh càng tốt, ko ảnh hưởng gì . quan trọng thi toeic tháng 8 thi, dgd học để đi thi 2 tháng, chưa tiến bộ lắm, ko có từ vựng</t>
  </si>
  <si>
    <t>17/6 lh A1 32 tuổi , HCM, quê Lâm Đồng, dgd làm freelancer dgd kinh doanh thời trang, thực phẩm chức năng , ko dùng tiếng anh, học để đi du lịch, ngeh tin tức nước ngoài, bạn hay khách hàng , giao tiếp nâng cao, 3 tháng, ko ảnh hưởng , hơi thất vọng, trc chưa tìm phương phap, h lại hứng thú, 1 tiếng tối đa, 30 phút, chỉ học The Coach, tự học, học app xong xem phim nghe dễ hiểu hơn, phần nói hơi yếu</t>
  </si>
  <si>
    <t>Nguyễn Linh</t>
  </si>
  <si>
    <t>4/6 lh 39 tuổi đg làm cho trung tâm vacxin, Long Biên distric, Hưng Yên, A1, 5pm , thích đi du lịch n đi chủ yếu trong nước, cv thi thoảng dùng tiếng anh thi thoảng có khách nước ngoài, chị muốn học thêm sau này tiếp xúc nhiều hơn thì mình có chuẩn bị trước cho tương lại dạy cho con, chị cũng đg học thêm văn băng 2 mới học đc mấy tháng , học online, ko giới hạn buổi, mình cần làm bài tập bài thi online, hôm nào đi thi trực tiếp, học qua phần mềm cũng 4 kĩ năng thiên về dịch thuật, n ko có người giao tiếp nhiều , muốn nâng cao, 3 tháng , ko ảnh hưởng gì, 15 20 phút học app thời gian tối đa, dạo này chị cũng bận, vừa làm vừa học tối dạy con học xong mình mới ra mình học</t>
  </si>
  <si>
    <t>28/5 lh hardware, quản li , 10 người , 6pm , Tây Hồ HN, giữa A1, thi thoảng đi công tác Mỹ , có phiên dịch , anh muốn chuyên nghiệp , thi thoảng nghe điện thoại , dùng cho công việc , muốn lên mức nâng cao, , 2 tháng , ko được thì học tiếp, anh chỉ tăng lương người người khác, dạo này học tiếng anh ở trung tâm, nửa tháng, tuần học 4 buổi , 120 buổi mới học đc 6 buổi , học cùng với mấy người học , chư athay đổi , đến trung tâm , chuyển giao tiếp, 1,5 tiếng, có giao tiếp chủ đề đặt vé máy , toàn nói theo mẫu câu theo sách</t>
  </si>
  <si>
    <t>4/6 knm1 đg là kĩ sư kĩ thuật phần cứng, 6pm, 29 tuổi , trình độ A2, muốn hcọ trao đổi với đối tác Án độ, Trung Quốc , 1 tuần chắc cũng 4 5 lần, đa số qua email, cũng có những buổi họp , tự nói , ko hiểu thì hỏi lại bằng chat, chủ yếu nói từ chuyên ngành , nếu tiếng anh tốt thì thăng tiến cho cv, 6 tháng, koa nhr hưởng gì, lâu dài ảnh hướng xíu, trc đây ko đi học ở đâu, hiện tại ko đi học, thấy tự học, hộit thoại trong app hỏi về 1 vấn đề quá nheieuf, chưa phát triển đúng ý mình Ai chưa thông minh lắm, 30 phút tối thiểu, tiếng 2 tiếng, tối có học thêm kháo về công việc, học online 1 tuần 3 buổi tùy sắp xếp thời gian</t>
  </si>
  <si>
    <t>Lợi</t>
  </si>
  <si>
    <t>19/6 cho số kết nối zalo Lợi Nguyễn0363720533
 6/6 knm1</t>
  </si>
  <si>
    <t>17/6 con lớp 6 học Bắc Từ Liêm, đi học thêm, tên Quân, trường Tây Tuwuj, trình độ A1 5pm, học mỗi ngày 15 phút,</t>
  </si>
  <si>
    <t>4/6 lh 33 tuổi, đg làm bác sĩ, Yên Bái , trình độ đầu A1, quê ở Bạch Mai , muốn học tiếng anh con gái, trc ko nghĩ phải học nhiều, mức linh hoạt , dạo này đg bận, sắp tới trưởng khoa bận , chưa đi học ở đâu, 2 tiếng , thời gian tối thiểu</t>
  </si>
  <si>
    <t>6/6 lh 49 tuổi, đg làm kết toán cho công ty bảo hiểm, quản lí , HN, 5:30, 20 years , thích hc đi di lịch , thương đi theo tua, 6 tháng , ko ảnh hưởng gì chỉ học trên app , học đc 2 tiếng , chị rất vui app này hay lắm , chị học mấy app kai sắp hết hạn , con đi làm , cuối A2</t>
  </si>
  <si>
    <t>David Đào</t>
  </si>
  <si>
    <t>13/6 lh 37 tuổi , HN, Hoàn Kiếm, đg làm thợ chụp ảnh cưới, chụpa nrh event, cũng có nhiêu khách nước ngoài , làm đc 8 năm rồi , hiện tại tự nói thôi họ nói nhanh nên ko bắt kịp, A2, cuối năm nay muốn nói đc 60 70%, chưa bao giờ đi học ở đâu, ko ảnh hưởng gì, 50 phút mỗi ngày</t>
  </si>
  <si>
    <t>4/6 lh trình độ A1, quản lí sale, xiaomi, 60 PG, 5 retal supervisor, 6pm , ko OT, phục vu cho côgn việc , Thái Nguyên, anh trao đổi với TQ, nói đc cả tiếng việt , cả tiếng anh tiếng trung, , liên quan sếp to hơn hay nói tiếng anh và tiếng trung , học phục vụ cho cv, muốn nói được , nếu nói đc tiếng anh thì a có thể hiểu hơn các sếp bên a, đồng nghiệp phiên diện, lấy lại gốc , 1 tiếng/ ngày tối thiểu , học hay quên3 tháng, anh rất bận , anh ko đi học ở đâu, ko mang lại hiệu quả lắm, a thấy lớp học tiếng trung ko đâu vào đâu a học online</t>
  </si>
  <si>
    <t>Hồng Chi</t>
  </si>
  <si>
    <t>4/6 knm1 trình độ đầu A1, 42 tuổi , chị bán online baker, quận Bình Thạnh HCM, quê Hải Phòng, muốn học đi tập yoga với giáo viên nước ngoài , chị nghe kém lắm, ngày nào cũng đi tập, chị tập ở trung tâm, giao tiếp để biết thêm , muốn nâng cao, 6 tháng 1 năm , ko ảnh hưởng gì, hiện tại ko đi học ở đâu, chị chỉ học app bên e thôi, 30 phút , muốn học mẫu câu cơ bản, tối đa, làm việc</t>
  </si>
  <si>
    <t>23/4 đg bận khám bệnh, Thach sn 96 đg làm bác sĩ, 28 tuổi, doctor, HCM, Đắc Lắc, 8pm , 1 tiếng/ ngày , cv có hội thảo , ko thường xuyên tham gia , tương lai, học để phát triển bản thân, A1, giao tiếp mức nâng cao, 1 năm , có học phát âm, toeic cách đây năm, bây h tự học, ít nhất 1 tiếng/ ngày, làm tai mũi họng, có phòng khám ở nhà.</t>
  </si>
  <si>
    <t>Mình là mickey</t>
  </si>
  <si>
    <t>20/6 cho số kết nối zalo Thanh Nguyễn0343234377
 6/6 knm1</t>
  </si>
  <si>
    <t>13/4 lh 30 tuổi , manager sale, 10 người , 6pm, đi 3 nước HK, Úc,INdo, dgd công ty Nhật, làm website tuyển dụng online , thi thoảng có khách hàng nước ngoài, chủ yếu traod dõi với sếp n ko quá nhiều , dùng cho cv, cuối A1, 6 tháng, mức nâng cao, ko ảnh hưởng gì, cũng muốn tìm cv mới, hienj tại ko đi học ở đâu 30 phút/ ngày, hỏi về khóa học</t>
  </si>
  <si>
    <t>4/6 lh 28 tuổi, Đồng Nai , dglàm cho gia đình, xưng e, đg buốn bán đồ ăn tạp hóa, muốn học để biết thêm, trước ko có thời gian giờ muốn quay lại học tiếng anh và tiếng trung , dgd học tiếng trung ở trung tâm 1 tuần học 4 buổi, mỗi buổi 1 tiếng, ngữ pháp , muốn giao tiếp nâng cao, 5.5 ielts, từ từ cũng đc, 30 phút tối đa, bán hàng cho người Trung Quốc</t>
  </si>
  <si>
    <t>Quách Châu Tú</t>
  </si>
  <si>
    <t>6/6 knm1 36 tuổi HCM, đg làm quản lí, 10 người , giờ giấc linh hoạt , 15 phút buổi tối 9h 10h , cv hay kết thúc muộn, thiết kế nội thất, cv kod ùng tiếng anh, anh rể người nước ngoài, ko hay nc, học để biết thêm, trình A1, mức nâng cao, 1 năm , xưa đi học nhiều , bỏ hơn 10 năm , hay đi mấy nước ĐNA</t>
  </si>
  <si>
    <t>Conie</t>
  </si>
  <si>
    <t>13/4 lh muốn học để thi ilets, tháng 8 tốt nghiệp, tháng 5 cần phải thi , có thể rời tới cuối năm hiện tại , quê Đồng Tháp, thi thử 6.0 , thời gian học trung tâm 1 năm biết hiuướng dẫn , 1 năm 3 mấy triệu , gia đình chi trả, hiện tại chỉ học ko đi làm thêm</t>
  </si>
  <si>
    <t>Minh Duc</t>
  </si>
  <si>
    <t>6/6 lh FE, đg nghỉ việc , 28 tuổi, HN, mơi nghỉ việc , làm cho bên Việt Nam, cv cũ có dùng tiếng anh, mục tiêu chính học dùng cho công việc , quê Thái Bình , cuối A1 , 3 tháng , đg tham gia pv nước ngoài, đánh giá mức B1, B2 , 6 tháng , ko ảnh hưởng gì , chưa đi hc ở đâu, tự học ko gặp khó khăn, 15 phút tối thiểu , đg ưu tiên học công nghệ mới, hiện tại tối đi làm thêm</t>
  </si>
  <si>
    <t>Đào Thị Sóng</t>
  </si>
  <si>
    <t>17/5 đg bận gọi lại sau, 43 tuổi , , đg làm cho công ty xuất nhập khẩu cty Nhật , , assitant , 5:15 pm , trình độ A1, hay đi du lịch 1 năm 4-5 lần , sếp người Nhật, thi thoảng trao đổi , có người hỗ trợ , dành cho công việc , cv khó khăn có thể chuyển việc , mình có thể thay thế ai đó thăng chức , nâng cao, 3 tháng 6 tháng ko ảnh hưởng gì, trc đây học nhiều, 5 7 năm rồi, bây h tự học , 30 phút / ngày tối thiểu,</t>
  </si>
  <si>
    <t>4/6 lh 23 years old, hCM, mechanical engineer, kĩ sư cơ khí , làm cty đc 1 năm , 5pm cty xa 6h về tới nhà , trao đổi với đối tác người từ châuÂU, thường 1 lần / tuần , cuối A1, 1, 2 tháng nữa , ko ảnh hưởng gì , có học trung tâm Việt Mỹ hồi cấp 3, hiện tại tự học, phản xạ chậm , tối thiểu 30 phút / ngày , tại e thấy ko hiệu quả , hiện tại ko học thêm gì</t>
  </si>
  <si>
    <t>16/5 lh HCM, trình độ A1 , đg làm chăm sóc khách hàng dịch vụ viettel, Bình Phước, cv ko dùng tiếng anh, e muốn đôi việc, có tiếng anh mới đổi , giao tiếp cơ bản , 3 tháng , ko ảnh hưởng , dgd học ở ngoài 3 buổi / tuần, nửa năm, học giao tiếp , tiến bộ ít , học theo tháng , 1 triệu 7 , 30 phút/ ngày ,</t>
  </si>
  <si>
    <t>Phan An</t>
  </si>
  <si>
    <t>11/6 knm1 đầu A2 đi học 18 km , sinh viên năm 2, kinh tế quốc dân kinh doanh quốc tế, đi học ielts,đg học hè ở trường , mục tiêu học tự tin hơn, 2 tháng , hiện tại ko đi học ở đâu, 1 tiếng học, hiện tại ko đi làm thêm ở đâu, tự mua app, e lấy tiền học bổng mua, học ielts cách đây 3 tháng trc , luyện viết nhiều, 30 triệu , 12 tháng, ở HN, Hoài Đức</t>
  </si>
  <si>
    <t>6/6 lh HCM trình độ A0, Đồng Nai , 29 years old, mình muốn học tiếng anh để đi thiền, chuẩn bị đi thiền Ấn Độ , 1 tháng liền , ko gặp khó khăn, có phiên dịch , thường xuyên đi du lịch đi 6,7 lần/ năm , có học phổ thôgn , đại học , giao tiếp mức nâng cao, 2 tháng , 1 tiếng/ ngày, tối thiệu, hiện tại đi học ở đâu, hiện tại dgd kinh doanh spa</t>
  </si>
  <si>
    <t>Mr Cam</t>
  </si>
  <si>
    <t>6/6 lh trình độ A0 , HCM, đg làm bán sổ xố, cv ko dùng tiếng anh, muốn đi nước ngoài chơi , xưa lắm rồi chưa học , giao tiếp cơ bản, con sắp đi canada, muosn sang chơi, 20 phút , anh có chăm hay ko thôi, bây h mới thích, chạy marathon</t>
  </si>
  <si>
    <t>Burn</t>
  </si>
  <si>
    <t>12/4 lh 29 tuổi ,làm kĩ sư điện , Hf Tĩnh , staff, làm việc theo ca,muốn học để chuyển việc , tháng 9 ừa rồi test cty nước ngaoì có hơi kém , trình ssộ cuối A1, đầy A2,nhanh cải thiện đc , thời gian rảnh nhiều, 1 tiếng/ ngày , e thử học app xem thế nào, trc đi học trung tâm thơi fgian đh sau đó h tự học, đg apply lại bên cũ xem có đc gọi ko</t>
  </si>
  <si>
    <t>11/6 lh trình độ A1, 27 years old, NÌnh Bình, BE, 5pm, đg làm cho công ty Việt Nam, làm gần 1 năm, xưng e, làm công an, làm remote, dự án nước ngoài n ko trao đổi nhiều, tìm công việc, có tiếng anh mới chuyển, giao tiếp nâng cao, 1 tới 2 năm, e cảm nhận e yếu , thời gian học app 30 phút/ ngày, ngoài ra học từ vựng , hiện tại ko đi học ở đâu, hiện tại ko gặp vấn đề gì, ko tiến lên</t>
  </si>
  <si>
    <t>7/5 lh 0914555247 35 tuổi , HN city , đg làm cho công ty , đg làm quản lí sale, , 530 pm, trình độ đầu A2, thương mai dịch vụ bán mới thiết bị côgn trình bảo hành, tần suất ít, tháng 1 2 lần tháng có tháng ko, đối tác Hàn quốc , trung quốc, phát triển bản thân, sau 1 2 3 tháng, ko ảnh hưởng gì, hiện tại , tự học , 30 phút-40</t>
  </si>
  <si>
    <t>6/6 knm1 31 tuổi , Nghệ An provice, thủy thủ , trình độ A1, đi tàu có dùng tiếng anh, anh trao đổi thường xuyên n các thông tin chueyen ngành , khó khăn nhiêu flúc mình nói người ta ko hiểu, tùy thời gian kí hợp động đc nghỉ 6 tới 10 tháng hiện tại nghỉ 3 tháng rồi nghỉ ko lương khi nào muốn đi thì đi lại , A1, mức nâng cao, 3 tháng anh đi lại , cải thiện đc bao lâu thì cải thiện , trc có học 1 số nới rồi, 1 tiếng/ ngày , có tiếng anh đc tăng lương, thăng chức cần có tiếng anh, đi tàu ko có mạng</t>
  </si>
  <si>
    <t>16/4 lh đg làm xuất nhập khẩu , kế toán, 6pm, công ty thưương mại chuyên nhập khẩu châu âu và trung quốc, đối tác nhiều nước ngoài, cv chủ yếu trao đổi với đối tác qua tín nhắn , cuối A1, 3 tháng muốn đạt đc ko, chị có đi học trung tâm, gần đây có đi học 1 chỗ 6 tháng cũng gọi học về giao tiếp 1 lớp 10 người , hơn 10 triệu , học chỉ học lí thuyết, chị muốn đổi pp học The Coach, đg đọc thân, 30 phút tới 1 tiếng/ ngày, sn 96</t>
  </si>
  <si>
    <t>20/4 test con học lớp 1 trình độ đầu A1
 15/4 knm1</t>
  </si>
  <si>
    <t>Ngo</t>
  </si>
  <si>
    <t>6/6 knm1 trình độ A1, Ngầu , Trà Vinh , đg làm thẩm định cho côgn ty tài chính, quản lí 3 người , 5pm, thi thoảng trao đổi với đối tác rất ít , học để biết thêm, thi thoảng đi công tác gặp người nước ngoài , giao tiếp nâng cao, vài tháng nữa , hiện tại ko đi học, học từ hồi đại học , 15 phút tối thiểu, tối đa 30 phút, sau bận con cái</t>
  </si>
  <si>
    <t>3/5 sinh viên năm 2 , địa học quốc gia TPHCM , losgictic và quản lí chuỗi cung ứng, hiện tại có làm thêm quán cà phê, dạy thêm tiếng anh online, làm thêm lâu rồi , học để phát triển bản thân, học để lấy bằng B2, mức giaotiếp nâng cao, , trình độ cuối A1, 3 tháng, ko ảnh hưởng, lâu rồi ko đi học, tự học thôi, 30 phút mỗi ngày tối thiểu</t>
  </si>
  <si>
    <t>Vũ Thuỳ Trinh</t>
  </si>
  <si>
    <t>6/5 lh 24 tuổi , freelancer, hà Nội, BA Đình , sắp thi ielts, có đi học trung tâm ,mức nâng cao , học thi ielts, đi Anh, 2 tiếng/ ngày, 4 buổi / tuần , vẫn còn học nếu thi xong, 11 năm ngoái, 2 mấy triệu , 3 kĩ năng ok, nói thì trung tâm cho học hơi ít</t>
  </si>
  <si>
    <t>Hennry</t>
  </si>
  <si>
    <t>17.6 lh 26 tuổi đg làm sale xuất nhập khẩu nội thất, ...... đg làm việc HCM, quê Quy Nhơn, 5:30, sếp người nước Trung Quốc , trao đổi với khách hàng UK, nhiều khi ko nghe đc nói hơi nhanh, tốc độ phản xạ hơi chậm , tự nói, mục tiêu học dùng cho công việc là chính, cuối A1,1 tháng, càng nhanh càng tốt, tối nào cũng học app, trc e học trung tâm simple English 6 tháng, học từ tháng 12 2023, có tiến bộ , do e ko có thời gian, hiện tại ko đi học tự học , khó phát âm, 2 tiếng, 8h 10 tiêng, tối thiểu 1,5 , 6h đi học , học tới 8h30 , làm đêm sale kh nước ngoài, tiếng anh mà tốt thì e bán nhiều hàng hoa hồng càng cao, mới làm đc 2 tháng hết thử việc</t>
  </si>
  <si>
    <t>Thomas Kama</t>
  </si>
  <si>
    <t>6/6 lh trình độ A1 48 tuổi , đg dạy đại học quản trị kinh doanh, dạy ở Sài Gòn, anh có người nhà làm đàu khí, cần đọc tài liệu bằng tiếng anh, làm giảng viên , giao tiếp với sinh viên, anh học chỉ để biết thêm, giảng viên phải có tiếng anh, mức cơ bản , khoảng 3 tháng , ko ảnh hưởng gì , học đại học tiếng Nga, học toán tiếng Nga hiện tại tự học , 30 phút tối đa, tối ve chuẩn bị tài liệu</t>
  </si>
  <si>
    <t>20/6 lh
 6/6 knm1</t>
  </si>
  <si>
    <t>6/6 lh đg sống ở Sài Gòn , đg làm cảng sài gòn , 44 tuổi 200 người , 5pm, ddg làm giám đốc, trình độ A1, giám đốc về kĩ thuật , hiện tại học để biết thêm, thời gian gần đây tiếp xúc đối tác nước ngoài , có phiên dịch riêng nhiều lúc vấn đề chuyên môn hơi bất tiện, học dùng cho công việc là chính, 2 tháng nữa, ko ảnh hưởng gì, lâu ko đi học , trc đk offline bỏ nhiều quá, anh lại học app xong bỏ , hiện tại chỉ tự hoc, ko thấy vấn đê gì, 20 phút tối thiểu theo hứng thú, thường học chiều tối , ăn uống xong mới học, Minhsang0989600975</t>
  </si>
  <si>
    <t>Sáng</t>
  </si>
  <si>
    <t>11/6 knm1 Sang technical funiture Bình Phước, dgd làm việc Bình Dương, 5pm, hỏi rất kĩ test trình độ làm gì, muốn học chuyển việc tiếp xúc khách hàng, chủ yêu hiện tại chỉ đọc, 1 năm nữa , khi tiếng anh ok mơi chuyển, cuối A1, giao tiếp cơ bản , ko đặt mục tiêu, 10 phút tối đa, anh đi làm về mệt ko có time, có đi làm thêm trung tâm , hiện tại ko đi học ở đâu tự học</t>
  </si>
  <si>
    <t>11/6 knm1, cuối A1 29 tuổi, dgd làm ngân hàng , staff, 2 years, ACB, 5pm, 20 phút tôtí thiểu, tối đa 1 tiếng, muốn học tiếng anh biết thêm, trước chỉ học từ vựng, muốn học tiếng anh, khi nào cần thì có luôn, có đi cam puchia , myanma, muốn học lên mức nâng cao, 2 3 tháng, ko ảnh hưởng gì, hiện tại tự học , tối đi tập thể dục , ăn uống. phản xạ châm</t>
  </si>
  <si>
    <t>Trần minh chiến</t>
  </si>
  <si>
    <t>11/6 lh 35 tuổi , Huế , dgd làm cho công ty du lịch, phục vụ hồ bơi , cv làm theo ca, đg làm cho resort lăng Cô , làm đc 3 năm, học dùng công việc, khách 80 % kghách nước ngoài, tiếng anh cv thì giao tiếp ok mà chủ động hơn thì ko tự tin, làm tốt sẽ đc thăng chức, chủ yếu tự học, ở quê ko có trung tâm, hiện tại tự học , 2 tiêng. ngày tối đa, duy trì hằng ngày, ko biết cách dùng app nhưu thế nào, A1, giao tiếp cơ bản, 6 tháng, ảnh hưởng chút, ko thăng chức</t>
  </si>
  <si>
    <t>Thừa Thiên</t>
  </si>
  <si>
    <t>17/6 lh giáo viên dạy Văn, cấp 2, 47 tuổi , Bắc Giang , dạy lớp 6 7, muốn học trao đổi với 2 đứa chau ở Đức, thi thoảng có đi nước ngoài đi mấy nước châu Âu, đi du lịch , trình độ cuối A1, chi cứ học thôi chị ko còn trẻ nữa , trc đo có đi học thêm trg đinh tiên hoàng lâu rồi, 15 phút/ ngày, do lười , 1 tiếng 2 tiếng, ko có môi trường giao tiếp</t>
  </si>
  <si>
    <t>Quang Trung</t>
  </si>
  <si>
    <t>6/6 knm1 24 tuổi , Chua Bộc, Hn , Nam Định , 9h làm - 7pm , dg làm dev, FE, cuối A1 , làm cho Nhật , 1 số khách nói tiếng anh, thường là PM, thường bọn e nhắn tin, , 3 tháng , koa nhr hưởng n tương lại muốn làm gì cũng khó , trc e có đi học 1 vài trung tâm,học qua app elsa, học trung tâm vài năm trước, e học thi toieic, đh công nghệ, hiện tại tự học , ko dánh gia có hiểu e hay ko , cư học theo APP, 30 phút, tối thiểu , 1 tói 2 tiếng,</t>
  </si>
  <si>
    <t>6/6 lh 30 tuổi , Thuận An, Bình Dương, xử lí chất thải , trình độ A1, 5pm, muốn học giao tiếp với bạn nước Pháp n họ nói tiếng anh, thi thoảng , học biết thêm , mức nâng cao, 6 tháng , trc có học trung tâm bỏ dở, đặc thfù côgn việc hcuyển côgn tác , cách đây năm, ko đi học ở đâu, tối làm thêm, lười , sắp xếp đc 45 phút 
 4/6 knm1</t>
  </si>
  <si>
    <t>6/6 số vợ học 0906747258 , 29 tuổi kiến trúc sư, staff, 5pm , 30 phút tối đa thường học buổi tối khuya , cv hiện tại ko dùng , học để biết thêm , học online với giao viên, cách đây 1 2 tháng, do trc có nhiều time dạo gần đây bận nên ko học tiếp, ko tiến bộ mấy, có môi trường thôi, học về giao tiếp , khoảng 2 tháng, ko ảnh hưởng gì</t>
  </si>
  <si>
    <t>Mr To</t>
  </si>
  <si>
    <t>8/5 lh 37 tuổi , kĩ sư, quản lí, 10 người , trình độ A1, 6pm, cty hàn Quốc, học tiếng anh thăng chức, cty yêu cầu, học thi opik, giao tiếp nâng cao, 6 tháng, ko ảnh hưởng gì , tự học , 1 tiếng , ko quá áp lực muốn có duy trì samsung</t>
  </si>
  <si>
    <t>20/5 knm1 33 tuổi , đg làm traning sale những người quản lí làm cho 1 công ty tài chính , HCM , 5pm , trình độ giữa A2 , muốn học chuyển việc đầu năm sau, có tiếng anh tốt thì mới chuyển , chị có học với giáo viên philipines, mới kết thúc, tại vì đợt này chị mới dừng, chị thấy luyện đc phản xạ chưa cả thiện nhiều , 15 20 phút tối thiểu</t>
  </si>
  <si>
    <t>6/6 mua cho con học n bảo bố học 41 tuổi, đg làm cho công ty công nghê, senior manager , HCM, BÌnh Phước, 100 người , trình độ cuối A1, 6pm, 30 phút, fullstack ngày xưa, 18 năm rồi, chủ yêu Nhật, chủ yếu dùng mail, bình thường , trc mắt là Nhật , đNA, ko có mục tiêu thôi , học lớp 4, đg thuê cho cô nước ngoài dạy online, 30 phút, là nhiều , 2 bé</t>
  </si>
  <si>
    <t>7/6 lh 0855354668 HN, xưng e , Lào Cai , kĩ sư sản xuất , mới nhân viên thử việc mới làm đc 5 ngày 5 15 pm , 30 phút tôi đa , mục tiêu yêu câu có tiếng anh giao tiếp, giao tiếp cơ bản , sếp là người Nhật , sinh năm 97 xưng e, muốn lên nâng cao, ko vội 3 tháng , koa nrh hưởng gì , chưa đi học ở đâu, tự học thì rất khó jkko biết nói đúng nói sai, lấy vợ rồi 9h tối bắt đầu học</t>
  </si>
  <si>
    <t>7/6 lh làm editor , đg làm với bạn tự kiếm job nước ngoài , nhắn tin , A1, giao tiếp nâng cao, cang sớm 3 tháng, ko anrh hưởng gì, dùng cho cv kiếm thêm khách hàng nước ngoài, GIa Lai vào đó sống , 1 tiếng , tói thiểu, chưa đi học ở đâu, tự học , phản xạ kém nói chuyện hơi ngại</t>
  </si>
  <si>
    <t>Trọng</t>
  </si>
  <si>
    <t>18/6 lh đg làm Thanh Hóa quê Hải Phòng, đg làm QC công nghiệp năng, trao đổi với đối tác, chủ đầu tư Hàn QUôc, Anh, tuần 3/4 lần, mình làm kxi thuật chủ yếu kĩ thuật chuyen nganh, tự nói , muốn hoc dùng cho công việc, lương gấp đôi gấp 3, h mình bắt đầu tiếp xúc nhiều mới học, giao tiếp nâng cao, vừa đk 1 năm cách đây 1 tháng, học giao tiếp , mình học IPA 6,7 buổi rồi, học online , 1 tuần 2 buổi , 30 triệu hay về muộn 15 phút/ ngày 
 7/6 knm1</t>
  </si>
  <si>
    <t>hieu</t>
  </si>
  <si>
    <t>12/6 lh đg làm phim 3 năm HCM, trình độ đầu A1, phim Lật Mặt , mục tiêu giao tiếp với sếp người Hàn Quốc thời gian đầu nhiều bây h ít, giao tiếp mức nâng cao, mình muốn đi gặp đối tác , kiếm được nhiều tiền hơn, xưa đi học 1 vài trung tâm, 1 năm trước, bây h tự học, ko đi học gì, khó diễn tả hết nội dung nhiều, từ vựng ít, ko biết sắp xếp câu, 30 phút - 1 tiếng tối thiểu, tối đa 1, 5 tiếng, 6 tháng, ko ảnh hưởng nhiều, anh học cũng nhiều mình ngại ko nói nhiều, cv bận ko học trung tâm, bây h nhiều thời gian vài 3 năm nữa , làm thêm nhà riêng chỉ ngồi máy tính</t>
  </si>
  <si>
    <t>Hoangntv</t>
  </si>
  <si>
    <t>29/5 lh HN, content creator, quê ở Thanh Hóa , đg làm quản lí , quản lí 5 người , 30 tuổi , sn 93, muốn học để đi du lịch lí do chính, phục vụ cho cv, đọc tài liệu , kết hợp ngữ pháp , 15 phút tối thiểu , làm cho người nước ngoài , trình độ cuối A1 , mức linh hoạt , có học nâng cao tay nghề kết thúc rồi , N3</t>
  </si>
  <si>
    <t>Mai Phương</t>
  </si>
  <si>
    <t>19/6 lh đã nghỉ hữu, HCM, học để đi du lịch, 1 năm 1 lần , có con bên Mỹ , đi nước khác, học nhiều chỗ rồi , cũng có nghỉ giữa chừng, time này cố gắng tập trung nhiều hơn, càng nhanh càng tốt, 30 phút, tối thiểu, hiện tại ko đi học ở đâu, phát âm yếu nghe chưa tốt, cuối A1</t>
  </si>
  <si>
    <t>Mrdinh</t>
  </si>
  <si>
    <t>10/6 lh trình độ đầu A1, 38 tuổi , lái xe du lịch, mục tiêu học để đi nước ngoài , châu Âu, hà Lan hoặc Đức, 2 tháng nữa là đi , chưa đi học ở đâu, làm cùng người Việt , mình muốn học để có nhiều cơ hội hơn, làm bên tàu , giao tiếp cơ bản, rảnh lúc nào thì học thôi , chỉ học đc buổi tối 1 tiếng/ ngày tối đa, đi học ko tiện thời gian cho a, Thánh Hóa</t>
  </si>
  <si>
    <t>20/5 knm1 mất gốc , Hải Dương , 31 , bạn người singapore muốn học giao tiếp với người bạn nước ngoài , 1 tháng nhắn tin hay gọi 1 lần , giao tiếp nâng cao, 6 tháng , ko ảnh hưởng gì , đi làm việc , chưa đi hcọ ở đâu, hiện tại tự học , 1,5 tiếng / ngày. tối đa</t>
  </si>
  <si>
    <t>Emil</t>
  </si>
  <si>
    <t>1/6 đg bận liên hệ lại 43 tuổi, đg làm kxi sư xây dựng, Đồng Nai , nhà ở Hà Nội vào 1 năm , Hải Dương, staff, 6pm , đối tác nước ngoài , 1 2 ngày trao đổi 1 lần, đối tác Thổ Nhỉnh Kì , hơi khó nghe, ko đc hoàn toàn , thay đổi nhiều cơ hội về công việc nó tự tin hơn , cũng có thể tăng lương, giao tiếp nâng cao, 6-8 tháng , ảnh hưởng nhiều ko làm được việc , trước học nheieuf bỏ giữa chừng , gần đây nhất 5 6 năm học nhóm ở trung tâm, học cũng ko hiệu quả mấy, hiện tại ko đi học ở đâu, tối ở nhà , tự học trên The Coach, bình thường, 50 phút trung bình</t>
  </si>
  <si>
    <t>18/6 lh trình độ A1 đg làm nội chợ, muốn học để biết thêm, học tiêu học rồi học trường quốc tế, gia đình hay đi nước ngoài du lịch , chị thích tìm hiểu tài liệu nói hay viết bằng tiếng anh, 20 30 phút/ ngày , tối thiểu, học đc 1 time xong thấy bị chán, thích cái khác hơn, chủ đề ko hấp dẫn chủ đề lắm, muốn nâng cao, ko đặt thời gian , chị mới đặt mục tiêu làm sao cho phần thực hành này nó nhẹ nhàng vui vẻ đều đặn</t>
  </si>
  <si>
    <t>Lê Thị Hoài Nhân</t>
  </si>
  <si>
    <t>18/6 đg bận nhắn zalo A1, 30 tuổi, Quảng Nam , kinh doanh, tôn thép, muốn học để làm công việc khác , giao tiếp nâng cao, chưa ảnh hưởng gì, trong 1 năm muốn đổi việc, có dự định vào 1 cty cần tiếng anh giao tiếp, chỉ học khóa phát âm trước tết học 1,5 tháng mất khoảng 2 triệu, trc đây học quá nhiều khóa rồi , do cv đột xuất nên ko sắp xếp đc time, học trung tâm, hiện tại tự học, 20 phút, tối thiểu, 30 phút, chị có con nhỏ nên hơi bận 9h con mới ngủ lúc đó mới có time lên, con hơn 10 tháng</t>
  </si>
  <si>
    <t>5/6 lh Thanh Tùng0986207949 , đg làm dev 3 years, HCM , FE, 5pm , trình độ cuối A1công việc hiện tại hay làm dự án cho singapore , PM hay nói , cv chỉ chat và email, học dùng cho công việc, trong tương lại muốn chuyển việc, chuyển dự án, 3 tháng 6 , ko ảnh hưởng gì , có đi học trung tâm chủ yếu học ngữ pháp, giao tiếp ko có tương tác gia otiếp nên phần nghe nói ko có tốt, học viên hay xưng e, cách đây 6 8 tháng, họcx ong ko dùng nên quên, chi phsi tầm vài chục triệu , có cam kết , học hết khóa đó ko nghỉ, 1 buổi 1 tiếng rưỡi , trung tâm gần nhất thfi thấy tốt ngữ pháp n ko đáng kể về giao tiếp học hết 3 khóa rồi , cam kết hết rồi thì thôi e chỉ đạt khóa đầu tiên khóa sau chỉ đc 60 70 % khóa cuối 50 %, hiện tại ko đi học thêm ở đâu tối thi thoảng OT, hiện tại dành đc 30 phút tối thiểu ko thfi sau 9h là rảnh</t>
  </si>
  <si>
    <t>17/6 lh 28 tuổi , xưng e, trình độ A1, Nam Định , làm toc phun mày, 20 phút tối thiểu, 1 tiếng ,học để giao tiếng dạy con, các cô cũng dạy 1 tuần 2 buổi , bé 3 tuổi, bạn mây tháng , giao tiếp nâng cao, hiện tại chỉ tụ học, lâu lắm rồi, tự học , ko biêt ssửa thế nào, học theo cụm cũng dễ</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</si>
</sst>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m/d"/>
  </numFmts>
  <fonts count="14">
    <font>
      <sz val="10.0"/>
      <color rgb="FF000000"/>
      <name val="Arial"/>
      <scheme val="minor"/>
    </font>
    <font>
      <color theme="1"/>
      <name val="Arial"/>
      <scheme val="minor"/>
    </font>
    <font>
      <b/>
      <color theme="6"/>
      <name val="Arial"/>
      <scheme val="minor"/>
    </font>
    <font>
      <b/>
      <sz val="11.0"/>
      <color theme="1"/>
      <name val="Calibri"/>
    </font>
    <font>
      <color theme="1"/>
      <name val="Arial"/>
    </font>
    <font>
      <b/>
      <color theme="1"/>
      <name val="Arial"/>
      <scheme val="minor"/>
    </font>
    <font>
      <sz val="11.0"/>
      <color theme="1"/>
      <name val="Calibri"/>
    </font>
    <font>
      <b/>
      <sz val="12.0"/>
      <color theme="1"/>
      <name val="Calibri"/>
    </font>
    <font>
      <sz val="12.0"/>
      <color theme="1"/>
      <name val="Calibri"/>
    </font>
    <font>
      <sz val="12.0"/>
      <color theme="1"/>
      <name val="Arial"/>
      <scheme val="minor"/>
    </font>
    <font>
      <sz val="12.0"/>
      <color theme="1"/>
      <name val="Arial"/>
    </font>
    <font>
      <b/>
      <sz val="13.0"/>
      <color theme="1"/>
      <name val="Arial"/>
    </font>
    <font>
      <b/>
      <color theme="1"/>
      <name val="Arial"/>
    </font>
    <font>
      <u/>
      <color rgb="FF0000FF"/>
      <name val="Arial"/>
    </font>
  </fonts>
  <fills count="19">
    <fill>
      <patternFill patternType="none"/>
    </fill>
    <fill>
      <patternFill patternType="lightGray"/>
    </fill>
    <fill>
      <patternFill patternType="solid">
        <fgColor rgb="FFFFF2CC"/>
        <bgColor rgb="FFFFF2CC"/>
      </patternFill>
    </fill>
    <fill>
      <patternFill patternType="solid">
        <fgColor rgb="FFD0ECDE"/>
        <bgColor rgb="FFD0ECDE"/>
      </patternFill>
    </fill>
    <fill>
      <patternFill patternType="solid">
        <fgColor rgb="FF6CC499"/>
        <bgColor rgb="FF6CC499"/>
      </patternFill>
    </fill>
    <fill>
      <patternFill patternType="solid">
        <fgColor rgb="FF000000"/>
        <bgColor rgb="FF000000"/>
      </patternFill>
    </fill>
    <fill>
      <patternFill patternType="solid">
        <fgColor rgb="FFD9EAD3"/>
        <bgColor rgb="FFD9EAD3"/>
      </patternFill>
    </fill>
    <fill>
      <patternFill patternType="solid">
        <fgColor rgb="FFFFFFFF"/>
        <bgColor rgb="FFFFFFFF"/>
      </patternFill>
    </fill>
    <fill>
      <patternFill patternType="solid">
        <fgColor rgb="FFF4CCCC"/>
        <bgColor rgb="FFF4CCCC"/>
      </patternFill>
    </fill>
    <fill>
      <patternFill patternType="solid">
        <fgColor rgb="FFFFE599"/>
        <bgColor rgb="FFFFE599"/>
      </patternFill>
    </fill>
    <fill>
      <patternFill patternType="solid">
        <fgColor rgb="FFB6D7A8"/>
        <bgColor rgb="FFB6D7A8"/>
      </patternFill>
    </fill>
    <fill>
      <patternFill patternType="solid">
        <fgColor rgb="FFFCE5CD"/>
        <bgColor rgb="FFFCE5CD"/>
      </patternFill>
    </fill>
    <fill>
      <patternFill patternType="solid">
        <fgColor rgb="FFFF00FF"/>
        <bgColor rgb="FFFF00FF"/>
      </patternFill>
    </fill>
    <fill>
      <patternFill patternType="solid">
        <fgColor rgb="FFFF0000"/>
        <bgColor rgb="FFFF0000"/>
      </patternFill>
    </fill>
    <fill>
      <patternFill patternType="solid">
        <fgColor rgb="FF00FF00"/>
        <bgColor rgb="FF00FF00"/>
      </patternFill>
    </fill>
    <fill>
      <patternFill patternType="solid">
        <fgColor rgb="FFD5A6BD"/>
        <bgColor rgb="FFD5A6BD"/>
      </patternFill>
    </fill>
    <fill>
      <patternFill patternType="solid">
        <fgColor rgb="FFEAD1DC"/>
        <bgColor rgb="FFEAD1DC"/>
      </patternFill>
    </fill>
    <fill>
      <patternFill patternType="solid">
        <fgColor rgb="FFFF9900"/>
        <bgColor rgb="FFFF9900"/>
      </patternFill>
    </fill>
    <fill>
      <patternFill patternType="solid">
        <fgColor rgb="FFF9CB9C"/>
        <bgColor rgb="FFF9CB9C"/>
      </patternFill>
    </fill>
  </fills>
  <borders count="9">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border>
    <border>
      <right style="medium">
        <color rgb="FF000000"/>
      </right>
    </border>
    <border>
      <left style="medium">
        <color rgb="FF000000"/>
      </left>
      <bottom style="medium">
        <color rgb="FF000000"/>
      </bottom>
    </border>
    <border>
      <bottom style="medium">
        <color rgb="FF000000"/>
      </bottom>
    </border>
    <border>
      <right style="medium">
        <color rgb="FF000000"/>
      </right>
      <bottom style="medium">
        <color rgb="FF000000"/>
      </bottom>
    </border>
  </borders>
  <cellStyleXfs count="1">
    <xf borderId="0" fillId="0" fontId="0" numFmtId="0" applyAlignment="1" applyFont="1"/>
  </cellStyleXfs>
  <cellXfs count="110">
    <xf borderId="0" fillId="0" fontId="0" numFmtId="0" xfId="0" applyAlignment="1" applyFont="1">
      <alignment readingOrder="0" shrinkToFit="0" vertical="bottom" wrapText="0"/>
    </xf>
    <xf borderId="0" fillId="0" fontId="1" numFmtId="0" xfId="0" applyAlignment="1" applyFont="1">
      <alignment readingOrder="0"/>
    </xf>
    <xf borderId="0" fillId="0" fontId="1" numFmtId="0" xfId="0" applyAlignment="1" applyFont="1">
      <alignment readingOrder="0" shrinkToFit="0" vertical="top" wrapText="1"/>
    </xf>
    <xf borderId="0" fillId="0" fontId="1" numFmtId="0" xfId="0" applyFont="1"/>
    <xf borderId="0" fillId="0" fontId="1" numFmtId="10" xfId="0" applyFont="1" applyNumberFormat="1"/>
    <xf borderId="0" fillId="2" fontId="1" numFmtId="0" xfId="0" applyAlignment="1" applyFill="1" applyFont="1">
      <alignment readingOrder="0"/>
    </xf>
    <xf borderId="0" fillId="3" fontId="1" numFmtId="0" xfId="0" applyFill="1" applyFont="1"/>
    <xf borderId="0" fillId="4" fontId="1" numFmtId="0" xfId="0" applyFill="1" applyFont="1"/>
    <xf borderId="0" fillId="0" fontId="1" numFmtId="0" xfId="0" applyAlignment="1" applyFont="1">
      <alignment horizontal="left" readingOrder="0"/>
    </xf>
    <xf borderId="0" fillId="0" fontId="1" numFmtId="0" xfId="0" applyAlignment="1" applyFont="1">
      <alignment horizontal="right" readingOrder="0"/>
    </xf>
    <xf borderId="0" fillId="5" fontId="2" numFmtId="0" xfId="0" applyFill="1" applyFont="1"/>
    <xf borderId="0" fillId="0" fontId="3" numFmtId="0" xfId="0" applyAlignment="1" applyFont="1">
      <alignment readingOrder="0" shrinkToFit="0" vertical="center" wrapText="1"/>
    </xf>
    <xf borderId="0" fillId="0" fontId="4" numFmtId="0" xfId="0" applyAlignment="1" applyFont="1">
      <alignment readingOrder="0" shrinkToFit="0" vertical="center" wrapText="1"/>
    </xf>
    <xf borderId="0" fillId="6" fontId="4" numFmtId="0" xfId="0" applyAlignment="1" applyFill="1" applyFont="1">
      <alignment readingOrder="0" shrinkToFit="0" vertical="center" wrapText="1"/>
    </xf>
    <xf borderId="0" fillId="0" fontId="4" numFmtId="0" xfId="0" applyAlignment="1" applyFont="1">
      <alignment vertical="center"/>
    </xf>
    <xf borderId="0" fillId="0" fontId="5" numFmtId="0" xfId="0" applyAlignment="1" applyFont="1">
      <alignment horizontal="center" readingOrder="0"/>
    </xf>
    <xf borderId="0" fillId="0" fontId="6" numFmtId="0" xfId="0" applyAlignment="1" applyFont="1">
      <alignment horizontal="left" readingOrder="0" shrinkToFit="0" vertical="top" wrapText="1"/>
    </xf>
    <xf borderId="0" fillId="0" fontId="4" numFmtId="0" xfId="0" applyAlignment="1" applyFont="1">
      <alignment readingOrder="0" shrinkToFit="0" vertical="top" wrapText="1"/>
    </xf>
    <xf borderId="1" fillId="6" fontId="4" numFmtId="0" xfId="0" applyAlignment="1" applyBorder="1" applyFont="1">
      <alignment readingOrder="0" shrinkToFit="0" vertical="center" wrapText="1"/>
    </xf>
    <xf borderId="2" fillId="0" fontId="5" numFmtId="0" xfId="0" applyAlignment="1" applyBorder="1" applyFont="1">
      <alignment horizontal="center" readingOrder="0"/>
    </xf>
    <xf borderId="2" fillId="0" fontId="6" numFmtId="0" xfId="0" applyAlignment="1" applyBorder="1" applyFont="1">
      <alignment horizontal="left" readingOrder="0" shrinkToFit="0" vertical="top" wrapText="1"/>
    </xf>
    <xf borderId="2" fillId="0" fontId="4" numFmtId="0" xfId="0" applyAlignment="1" applyBorder="1" applyFont="1">
      <alignment readingOrder="0" shrinkToFit="0" vertical="top" wrapText="1"/>
    </xf>
    <xf borderId="3" fillId="0" fontId="4" numFmtId="0" xfId="0" applyAlignment="1" applyBorder="1" applyFont="1">
      <alignment readingOrder="0" shrinkToFit="0" vertical="top" wrapText="1"/>
    </xf>
    <xf borderId="0" fillId="7" fontId="6" numFmtId="0" xfId="0" applyAlignment="1" applyFill="1" applyFont="1">
      <alignment readingOrder="0" shrinkToFit="0" vertical="center" wrapText="1"/>
    </xf>
    <xf borderId="4" fillId="0" fontId="1" numFmtId="0" xfId="0" applyAlignment="1" applyBorder="1" applyFont="1">
      <alignment readingOrder="0"/>
    </xf>
    <xf borderId="0" fillId="0" fontId="4" numFmtId="10" xfId="0" applyAlignment="1" applyFont="1" applyNumberFormat="1">
      <alignment vertical="center"/>
    </xf>
    <xf borderId="5" fillId="0" fontId="4" numFmtId="10" xfId="0" applyAlignment="1" applyBorder="1" applyFont="1" applyNumberFormat="1">
      <alignment vertical="center"/>
    </xf>
    <xf borderId="0" fillId="0" fontId="6" numFmtId="0" xfId="0" applyAlignment="1" applyFont="1">
      <alignment readingOrder="0" shrinkToFit="0" vertical="center" wrapText="1"/>
    </xf>
    <xf borderId="0" fillId="0" fontId="4" numFmtId="0" xfId="0" applyAlignment="1" applyFont="1">
      <alignment readingOrder="0" vertical="center"/>
    </xf>
    <xf borderId="4" fillId="0" fontId="4" numFmtId="0" xfId="0" applyAlignment="1" applyBorder="1" applyFont="1">
      <alignment readingOrder="0" vertical="center"/>
    </xf>
    <xf borderId="6" fillId="0" fontId="4" numFmtId="0" xfId="0" applyAlignment="1" applyBorder="1" applyFont="1">
      <alignment readingOrder="0" vertical="center"/>
    </xf>
    <xf borderId="7" fillId="0" fontId="4" numFmtId="0" xfId="0" applyAlignment="1" applyBorder="1" applyFont="1">
      <alignment vertical="center"/>
    </xf>
    <xf borderId="7" fillId="0" fontId="4" numFmtId="10" xfId="0" applyAlignment="1" applyBorder="1" applyFont="1" applyNumberFormat="1">
      <alignment vertical="center"/>
    </xf>
    <xf borderId="8" fillId="0" fontId="4" numFmtId="10" xfId="0" applyAlignment="1" applyBorder="1" applyFont="1" applyNumberFormat="1">
      <alignment vertical="center"/>
    </xf>
    <xf borderId="0" fillId="2" fontId="4" numFmtId="0" xfId="0" applyAlignment="1" applyFont="1">
      <alignment vertical="center"/>
    </xf>
    <xf borderId="0" fillId="2" fontId="4" numFmtId="0" xfId="0" applyAlignment="1" applyFont="1">
      <alignment horizontal="left" readingOrder="0" shrinkToFit="0" vertical="top" wrapText="1"/>
    </xf>
    <xf borderId="0" fillId="0" fontId="6" numFmtId="0" xfId="0" applyAlignment="1" applyFont="1">
      <alignment shrinkToFit="0" vertical="center" wrapText="1"/>
    </xf>
    <xf borderId="0" fillId="0" fontId="4" numFmtId="0" xfId="0" applyAlignment="1" applyFont="1">
      <alignment shrinkToFit="0" vertical="top" wrapText="1"/>
    </xf>
    <xf borderId="0" fillId="8" fontId="7" numFmtId="0" xfId="0" applyAlignment="1" applyFill="1" applyFont="1">
      <alignment readingOrder="0" shrinkToFit="0" vertical="top" wrapText="1"/>
    </xf>
    <xf borderId="0" fillId="0" fontId="4" numFmtId="0" xfId="0" applyAlignment="1" applyFont="1">
      <alignment readingOrder="0" shrinkToFit="0" vertical="top" wrapText="1"/>
    </xf>
    <xf borderId="0" fillId="0" fontId="4" numFmtId="0" xfId="0" applyAlignment="1" applyFont="1">
      <alignment horizontal="center" readingOrder="0" shrinkToFit="0" vertical="center" wrapText="1"/>
    </xf>
    <xf borderId="0" fillId="0" fontId="1" numFmtId="0" xfId="0" applyAlignment="1" applyFont="1">
      <alignment shrinkToFit="0" vertical="top" wrapText="1"/>
    </xf>
    <xf borderId="0" fillId="9" fontId="4" numFmtId="0" xfId="0" applyAlignment="1" applyFill="1" applyFont="1">
      <alignment horizontal="right" shrinkToFit="0" vertical="top" wrapText="1"/>
    </xf>
    <xf borderId="0" fillId="9" fontId="8" numFmtId="0" xfId="0" applyAlignment="1" applyFont="1">
      <alignment readingOrder="0" shrinkToFit="0" vertical="top" wrapText="1"/>
    </xf>
    <xf borderId="0" fillId="9" fontId="8" numFmtId="0" xfId="0" applyAlignment="1" applyFont="1">
      <alignment shrinkToFit="0" vertical="top" wrapText="1"/>
    </xf>
    <xf borderId="0" fillId="2" fontId="1" numFmtId="0" xfId="0" applyAlignment="1" applyFont="1">
      <alignment readingOrder="0" shrinkToFit="0" vertical="top" wrapText="1"/>
    </xf>
    <xf borderId="0" fillId="0" fontId="4" numFmtId="0" xfId="0" applyAlignment="1" applyFont="1">
      <alignment shrinkToFit="0" vertical="top" wrapText="1"/>
    </xf>
    <xf borderId="0" fillId="10" fontId="4" numFmtId="0" xfId="0" applyAlignment="1" applyFill="1" applyFont="1">
      <alignment horizontal="right" shrinkToFit="0" vertical="top" wrapText="1"/>
    </xf>
    <xf borderId="0" fillId="10" fontId="8" numFmtId="0" xfId="0" applyAlignment="1" applyFont="1">
      <alignment shrinkToFit="0" vertical="top" wrapText="1"/>
    </xf>
    <xf borderId="0" fillId="10" fontId="1" numFmtId="0" xfId="0" applyAlignment="1" applyFont="1">
      <alignment readingOrder="0" shrinkToFit="0" vertical="top" wrapText="1"/>
    </xf>
    <xf borderId="0" fillId="10" fontId="1" numFmtId="0" xfId="0" applyAlignment="1" applyFont="1">
      <alignment shrinkToFit="0" vertical="top" wrapText="1"/>
    </xf>
    <xf borderId="0" fillId="10" fontId="4" numFmtId="0" xfId="0" applyAlignment="1" applyFont="1">
      <alignment horizontal="right" shrinkToFit="0" vertical="top" wrapText="1"/>
    </xf>
    <xf borderId="0" fillId="9" fontId="4" numFmtId="0" xfId="0" applyAlignment="1" applyFont="1">
      <alignment horizontal="right" shrinkToFit="0" vertical="top" wrapText="1"/>
    </xf>
    <xf borderId="0" fillId="9" fontId="4" numFmtId="0" xfId="0" applyAlignment="1" applyFont="1">
      <alignment shrinkToFit="0" vertical="top" wrapText="1"/>
    </xf>
    <xf borderId="0" fillId="0" fontId="5" numFmtId="0" xfId="0" applyAlignment="1" applyFont="1">
      <alignment readingOrder="0" shrinkToFit="0" vertical="top" wrapText="1"/>
    </xf>
    <xf borderId="0" fillId="11" fontId="4" numFmtId="0" xfId="0" applyAlignment="1" applyFill="1" applyFont="1">
      <alignment shrinkToFit="0" vertical="top" wrapText="1"/>
    </xf>
    <xf borderId="0" fillId="12" fontId="1" numFmtId="0" xfId="0" applyAlignment="1" applyFill="1" applyFont="1">
      <alignment readingOrder="0" shrinkToFit="0" vertical="top" wrapText="1"/>
    </xf>
    <xf borderId="0" fillId="12" fontId="4" numFmtId="0" xfId="0" applyAlignment="1" applyFont="1">
      <alignment shrinkToFit="0" vertical="top" wrapText="1"/>
    </xf>
    <xf borderId="0" fillId="13" fontId="1" numFmtId="0" xfId="0" applyAlignment="1" applyFill="1" applyFont="1">
      <alignment readingOrder="0" shrinkToFit="0" vertical="top" wrapText="1"/>
    </xf>
    <xf borderId="0" fillId="10" fontId="5" numFmtId="0" xfId="0" applyAlignment="1" applyFont="1">
      <alignment readingOrder="0" shrinkToFit="0" vertical="top" wrapText="1"/>
    </xf>
    <xf borderId="0" fillId="9" fontId="6" numFmtId="0" xfId="0" applyAlignment="1" applyFont="1">
      <alignment horizontal="right" shrinkToFit="0" vertical="top" wrapText="1"/>
    </xf>
    <xf borderId="0" fillId="2" fontId="4" numFmtId="0" xfId="0" applyAlignment="1" applyFont="1">
      <alignment shrinkToFit="0" vertical="top" wrapText="1"/>
    </xf>
    <xf borderId="0" fillId="14" fontId="1" numFmtId="0" xfId="0" applyAlignment="1" applyFill="1" applyFont="1">
      <alignment readingOrder="0" shrinkToFit="0" vertical="top" wrapText="1"/>
    </xf>
    <xf borderId="0" fillId="15" fontId="1" numFmtId="0" xfId="0" applyAlignment="1" applyFill="1" applyFont="1">
      <alignment readingOrder="0" shrinkToFit="0" vertical="top" wrapText="1"/>
    </xf>
    <xf borderId="0" fillId="15" fontId="4" numFmtId="0" xfId="0" applyAlignment="1" applyFont="1">
      <alignment shrinkToFit="0" vertical="top" wrapText="1"/>
    </xf>
    <xf borderId="0" fillId="0" fontId="6" numFmtId="0" xfId="0" applyAlignment="1" applyFont="1">
      <alignment horizontal="right" shrinkToFit="0" vertical="top" wrapText="1"/>
    </xf>
    <xf borderId="0" fillId="0" fontId="8" numFmtId="0" xfId="0" applyAlignment="1" applyFont="1">
      <alignment shrinkToFit="0" vertical="top" wrapText="1"/>
    </xf>
    <xf borderId="0" fillId="10" fontId="6" numFmtId="0" xfId="0" applyAlignment="1" applyFont="1">
      <alignment horizontal="right" shrinkToFit="0" vertical="top" wrapText="1"/>
    </xf>
    <xf borderId="0" fillId="16" fontId="6" numFmtId="0" xfId="0" applyAlignment="1" applyFill="1" applyFont="1">
      <alignment horizontal="right" shrinkToFit="0" vertical="top" wrapText="1"/>
    </xf>
    <xf borderId="0" fillId="16" fontId="8" numFmtId="0" xfId="0" applyAlignment="1" applyFont="1">
      <alignment shrinkToFit="0" vertical="top" wrapText="1"/>
    </xf>
    <xf borderId="0" fillId="16" fontId="1" numFmtId="0" xfId="0" applyAlignment="1" applyFont="1">
      <alignment shrinkToFit="0" vertical="top" wrapText="1"/>
    </xf>
    <xf borderId="0" fillId="16" fontId="4" numFmtId="0" xfId="0" applyAlignment="1" applyFont="1">
      <alignment readingOrder="0" shrinkToFit="0" vertical="top" wrapText="1"/>
    </xf>
    <xf borderId="0" fillId="16" fontId="1" numFmtId="0" xfId="0" applyAlignment="1" applyFont="1">
      <alignment readingOrder="0" shrinkToFit="0" vertical="top" wrapText="1"/>
    </xf>
    <xf borderId="0" fillId="0" fontId="8" numFmtId="0" xfId="0" applyAlignment="1" applyFont="1">
      <alignment readingOrder="0" shrinkToFit="0" vertical="top" wrapText="1"/>
    </xf>
    <xf borderId="0" fillId="0" fontId="6" numFmtId="0" xfId="0" applyAlignment="1" applyFont="1">
      <alignment horizontal="right" shrinkToFit="0" vertical="bottom" wrapText="1"/>
    </xf>
    <xf borderId="0" fillId="0" fontId="8" numFmtId="0" xfId="0" applyAlignment="1" applyFont="1">
      <alignment shrinkToFit="0" vertical="bottom" wrapText="1"/>
    </xf>
    <xf borderId="0" fillId="0" fontId="8" numFmtId="0" xfId="0" applyAlignment="1" applyFont="1">
      <alignment readingOrder="0" shrinkToFit="0" vertical="bottom" wrapText="1"/>
    </xf>
    <xf borderId="0" fillId="11" fontId="1" numFmtId="0" xfId="0" applyAlignment="1" applyFont="1">
      <alignment readingOrder="0" shrinkToFit="0" vertical="top" wrapText="1"/>
    </xf>
    <xf borderId="0" fillId="0" fontId="9" numFmtId="0" xfId="0" applyAlignment="1" applyFont="1">
      <alignment shrinkToFit="0" vertical="top" wrapText="1"/>
    </xf>
    <xf borderId="0" fillId="8" fontId="7" numFmtId="0" xfId="0" applyAlignment="1" applyFont="1">
      <alignment shrinkToFit="0" vertical="top" wrapText="1"/>
    </xf>
    <xf borderId="0" fillId="8" fontId="10" numFmtId="0" xfId="0" applyAlignment="1" applyFont="1">
      <alignment shrinkToFit="0" vertical="top" wrapText="1"/>
    </xf>
    <xf borderId="0" fillId="7" fontId="11" numFmtId="0" xfId="0" applyAlignment="1" applyFont="1">
      <alignment readingOrder="0" shrinkToFit="0" vertical="top" wrapText="1"/>
    </xf>
    <xf borderId="0" fillId="0" fontId="12" numFmtId="0" xfId="0" applyAlignment="1" applyFont="1">
      <alignment readingOrder="0" shrinkToFit="0" vertical="top" wrapText="1"/>
    </xf>
    <xf borderId="0" fillId="0" fontId="13" numFmtId="0" xfId="0" applyAlignment="1" applyFont="1">
      <alignment readingOrder="0" shrinkToFit="0" vertical="top" wrapText="1"/>
    </xf>
    <xf borderId="0" fillId="9" fontId="8" numFmtId="0" xfId="0" applyAlignment="1" applyFont="1">
      <alignment shrinkToFit="0" vertical="top" wrapText="1"/>
    </xf>
    <xf borderId="0" fillId="0" fontId="10" numFmtId="0" xfId="0" applyAlignment="1" applyFont="1">
      <alignment shrinkToFit="0" vertical="top" wrapText="1"/>
    </xf>
    <xf borderId="0" fillId="0" fontId="10" numFmtId="0" xfId="0" applyAlignment="1" applyFont="1">
      <alignment shrinkToFit="0" vertical="top" wrapText="1"/>
    </xf>
    <xf borderId="0" fillId="7" fontId="12" numFmtId="0" xfId="0" applyAlignment="1" applyFont="1">
      <alignment shrinkToFit="0" vertical="top" wrapText="1"/>
    </xf>
    <xf borderId="0" fillId="0" fontId="12" numFmtId="0" xfId="0" applyAlignment="1" applyFont="1">
      <alignment shrinkToFit="0" vertical="top" wrapText="1"/>
    </xf>
    <xf borderId="0" fillId="17" fontId="4" numFmtId="0" xfId="0" applyAlignment="1" applyFill="1" applyFont="1">
      <alignment readingOrder="0" shrinkToFit="0" vertical="top" wrapText="1"/>
    </xf>
    <xf borderId="0" fillId="0" fontId="4" numFmtId="0" xfId="0" applyAlignment="1" applyFont="1">
      <alignment vertical="top"/>
    </xf>
    <xf borderId="0" fillId="0" fontId="4" numFmtId="0" xfId="0" applyAlignment="1" applyFont="1">
      <alignment readingOrder="0" vertical="top"/>
    </xf>
    <xf borderId="0" fillId="10" fontId="8" numFmtId="0" xfId="0" applyAlignment="1" applyFont="1">
      <alignment shrinkToFit="0" vertical="top" wrapText="1"/>
    </xf>
    <xf borderId="0" fillId="10" fontId="10" numFmtId="0" xfId="0" applyAlignment="1" applyFont="1">
      <alignment vertical="bottom"/>
    </xf>
    <xf borderId="0" fillId="10" fontId="10" numFmtId="0" xfId="0" applyAlignment="1" applyFont="1">
      <alignment vertical="bottom"/>
    </xf>
    <xf borderId="0" fillId="10" fontId="12" numFmtId="0" xfId="0" applyAlignment="1" applyFont="1">
      <alignment shrinkToFit="0" vertical="top" wrapText="1"/>
    </xf>
    <xf borderId="0" fillId="10" fontId="4" numFmtId="0" xfId="0" applyAlignment="1" applyFont="1">
      <alignment shrinkToFit="0" vertical="top" wrapText="1"/>
    </xf>
    <xf borderId="0" fillId="10" fontId="4" numFmtId="0" xfId="0" applyAlignment="1" applyFont="1">
      <alignment vertical="top"/>
    </xf>
    <xf borderId="0" fillId="10" fontId="4" numFmtId="0" xfId="0" applyAlignment="1" applyFont="1">
      <alignment readingOrder="0" vertical="top"/>
    </xf>
    <xf borderId="0" fillId="0" fontId="10" numFmtId="0" xfId="0" applyAlignment="1" applyFont="1">
      <alignment vertical="bottom"/>
    </xf>
    <xf borderId="0" fillId="18" fontId="12" numFmtId="0" xfId="0" applyAlignment="1" applyFill="1" applyFont="1">
      <alignment shrinkToFit="0" vertical="top" wrapText="1"/>
    </xf>
    <xf borderId="0" fillId="2" fontId="12" numFmtId="0" xfId="0" applyAlignment="1" applyFont="1">
      <alignment shrinkToFit="0" vertical="top" wrapText="1"/>
    </xf>
    <xf borderId="0" fillId="7" fontId="4" numFmtId="0" xfId="0" applyAlignment="1" applyFont="1">
      <alignment vertical="top"/>
    </xf>
    <xf borderId="0" fillId="0" fontId="3" numFmtId="0" xfId="0" applyAlignment="1" applyFont="1">
      <alignment horizontal="center" vertical="center"/>
    </xf>
    <xf borderId="0" fillId="0" fontId="3" numFmtId="0" xfId="0" applyAlignment="1" applyFont="1">
      <alignment vertical="center"/>
    </xf>
    <xf borderId="0" fillId="0" fontId="3" numFmtId="0" xfId="0" applyAlignment="1" applyFont="1">
      <alignment shrinkToFit="0" vertical="center" wrapText="1"/>
    </xf>
    <xf borderId="0" fillId="0" fontId="6" numFmtId="0" xfId="0" applyAlignment="1" applyFont="1">
      <alignment horizontal="center" vertical="center"/>
    </xf>
    <xf borderId="0" fillId="0" fontId="6" numFmtId="0" xfId="0" applyAlignment="1" applyFont="1">
      <alignment vertical="center"/>
    </xf>
    <xf borderId="0" fillId="0" fontId="6" numFmtId="0" xfId="0" applyAlignment="1" applyFont="1">
      <alignment horizontal="right" vertical="center"/>
    </xf>
    <xf borderId="0" fillId="0" fontId="6" numFmtId="164" xfId="0" applyAlignment="1" applyFont="1" applyNumberFormat="1">
      <alignment horizontal="right" shrinkToFit="0" vertical="center" wrapText="1"/>
    </xf>
  </cellXfs>
  <cellStyles count="1">
    <cellStyle xfId="0" name="Normal" builtinId="0"/>
  </cellStyles>
  <dxfs count="5">
    <dxf>
      <font/>
      <fill>
        <patternFill patternType="solid">
          <fgColor rgb="FFB7E1CD"/>
          <bgColor rgb="FFB7E1CD"/>
        </patternFill>
      </fill>
      <border/>
    </dxf>
    <dxf>
      <font/>
      <fill>
        <patternFill patternType="none"/>
      </fill>
      <border/>
    </dxf>
    <dxf>
      <font/>
      <fill>
        <patternFill patternType="solid">
          <fgColor rgb="FFBDBDBD"/>
          <bgColor rgb="FFBDBDBD"/>
        </patternFill>
      </fill>
      <border/>
    </dxf>
    <dxf>
      <font/>
      <fill>
        <patternFill patternType="solid">
          <fgColor rgb="FFFFFFFF"/>
          <bgColor rgb="FFFFFFFF"/>
        </patternFill>
      </fill>
      <border/>
    </dxf>
    <dxf>
      <font/>
      <fill>
        <patternFill patternType="solid">
          <fgColor rgb="FFF3F3F3"/>
          <bgColor rgb="FFF3F3F3"/>
        </patternFill>
      </fill>
      <border/>
    </dxf>
  </dxfs>
  <tableStyles count="1">
    <tableStyle count="3" pivot="0" name="Re-Processing-style">
      <tableStyleElement dxfId="2" type="headerRow"/>
      <tableStyleElement dxfId="3" type="firstRowStripe"/>
      <tableStyleElement dxfId="4"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view3D>
      <c:rotX val="50"/>
      <c:perspective val="0"/>
    </c:view3D>
    <c:plotArea>
      <c:layout/>
      <c:doughnutChart>
        <c:varyColors val="1"/>
        <c:ser>
          <c:idx val="0"/>
          <c:order val="0"/>
          <c:tx>
            <c:strRef>
              <c:f>OUTPUT!$X$1</c:f>
            </c:strRef>
          </c:tx>
          <c:dPt>
            <c:idx val="0"/>
            <c:explosion val="0"/>
            <c:spPr>
              <a:solidFill>
                <a:srgbClr val="4A86E8"/>
              </a:solidFill>
            </c:spPr>
          </c:dPt>
          <c:dPt>
            <c:idx val="1"/>
            <c:spPr>
              <a:solidFill>
                <a:srgbClr val="EA4335"/>
              </a:solidFill>
            </c:spPr>
          </c:dPt>
          <c:dPt>
            <c:idx val="2"/>
            <c:spPr>
              <a:solidFill>
                <a:srgbClr val="FBBC04"/>
              </a:solidFill>
            </c:spPr>
          </c:dPt>
          <c:dPt>
            <c:idx val="3"/>
            <c:spPr>
              <a:solidFill>
                <a:srgbClr val="34A853"/>
              </a:solidFill>
            </c:spPr>
          </c:dPt>
          <c:dPt>
            <c:idx val="4"/>
            <c:spPr>
              <a:solidFill>
                <a:srgbClr val="FF6D01"/>
              </a:solidFill>
            </c:spPr>
          </c:dPt>
          <c:dPt>
            <c:idx val="5"/>
            <c:spPr>
              <a:solidFill>
                <a:srgbClr val="46BDC6"/>
              </a:solidFill>
            </c:spPr>
          </c:dPt>
          <c:dPt>
            <c:idx val="6"/>
            <c:spPr>
              <a:solidFill>
                <a:srgbClr val="7BAAF7"/>
              </a:solidFill>
            </c:spPr>
          </c:dPt>
          <c:dPt>
            <c:idx val="7"/>
            <c:spPr>
              <a:solidFill>
                <a:srgbClr val="F07B72"/>
              </a:solidFill>
            </c:spPr>
          </c:dPt>
          <c:dPt>
            <c:idx val="8"/>
            <c:spPr>
              <a:solidFill>
                <a:srgbClr val="FCD04F"/>
              </a:solidFill>
            </c:spPr>
          </c:dPt>
          <c:dPt>
            <c:idx val="9"/>
            <c:spPr>
              <a:solidFill>
                <a:srgbClr val="71C287"/>
              </a:solidFill>
            </c:spPr>
          </c:dPt>
          <c:dPt>
            <c:idx val="10"/>
            <c:spPr>
              <a:solidFill>
                <a:srgbClr val="FF994D"/>
              </a:solidFill>
            </c:spPr>
          </c:dPt>
          <c:dPt>
            <c:idx val="11"/>
            <c:spPr>
              <a:solidFill>
                <a:srgbClr val="7ED1D7"/>
              </a:solidFill>
            </c:spPr>
          </c:dPt>
          <c:dPt>
            <c:idx val="12"/>
            <c:spPr>
              <a:solidFill>
                <a:srgbClr val="B3CEFB"/>
              </a:solidFill>
            </c:spPr>
          </c:dPt>
          <c:dPt>
            <c:idx val="13"/>
            <c:spPr>
              <a:solidFill>
                <a:srgbClr val="F7B4AE"/>
              </a:solidFill>
            </c:spPr>
          </c:dPt>
          <c:dPt>
            <c:idx val="14"/>
            <c:spPr>
              <a:solidFill>
                <a:srgbClr val="FDE49B"/>
              </a:solidFill>
            </c:spPr>
          </c:dPt>
          <c:dLbls>
            <c:showLegendKey val="0"/>
            <c:showVal val="0"/>
            <c:showCatName val="0"/>
            <c:showSerName val="0"/>
            <c:showPercent val="1"/>
            <c:showBubbleSize val="0"/>
            <c:showLeaderLines val="1"/>
          </c:dLbls>
          <c:cat>
            <c:strRef>
              <c:f>OUTPUT!$W$2:$W$16</c:f>
            </c:strRef>
          </c:cat>
          <c:val>
            <c:numRef>
              <c:f>OUTPUT!$X$2:$X$16</c:f>
              <c:numCache/>
            </c:numRef>
          </c:val>
        </c:ser>
        <c:dLbls>
          <c:showLegendKey val="0"/>
          <c:showVal val="0"/>
          <c:showCatName val="0"/>
          <c:showSerName val="0"/>
          <c:showPercent val="0"/>
          <c:showBubbleSize val="0"/>
        </c:dLbls>
        <c:holeSize val="25"/>
      </c:doughnutChart>
    </c:plotArea>
    <c:legend>
      <c:legendPos val="r"/>
      <c:overlay val="0"/>
      <c:txPr>
        <a:bodyPr/>
        <a:lstStyle/>
        <a:p>
          <a:pPr lvl="0">
            <a:defRPr b="0" sz="1000">
              <a:solidFill>
                <a:srgbClr val="9900FF"/>
              </a:solidFill>
              <a:latin typeface="sans-serif"/>
            </a:defRPr>
          </a:pPr>
        </a:p>
      </c:txPr>
    </c:legend>
    <c:plotVisOnly val="1"/>
  </c:chart>
  <c:spPr>
    <a:solidFill>
      <a:srgbClr val="EAD1DC"/>
    </a:solidFill>
  </c:spPr>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FF00FF"/>
                </a:solidFill>
                <a:latin typeface="Comic Sans MS"/>
              </a:defRPr>
            </a:pPr>
            <a:r>
              <a:rPr b="0">
                <a:solidFill>
                  <a:srgbClr val="FF00FF"/>
                </a:solidFill>
                <a:latin typeface="Comic Sans MS"/>
              </a:rPr>
              <a:t>Total Number so với Occupational Group
- 4014 hàng</a:t>
            </a:r>
          </a:p>
        </c:rich>
      </c:tx>
      <c:overlay val="0"/>
    </c:title>
    <c:view3D>
      <c:rotX val="15"/>
      <c:rotY val="20"/>
      <c:depthPercent val="100"/>
      <c:rAngAx val="1"/>
    </c:view3D>
    <c:plotArea>
      <c:layout/>
      <c:bar3DChart>
        <c:barDir val="bar"/>
        <c:grouping val="clustered"/>
        <c:ser>
          <c:idx val="0"/>
          <c:order val="0"/>
          <c:tx>
            <c:strRef>
              <c:f>OUTPUT!$B$1</c:f>
            </c:strRef>
          </c:tx>
          <c:spPr>
            <a:solidFill>
              <a:srgbClr val="9900FF"/>
            </a:solidFill>
            <a:ln cmpd="sng">
              <a:solidFill>
                <a:srgbClr val="000000"/>
              </a:solidFill>
              <a:prstDash val="solid"/>
            </a:ln>
          </c:spPr>
          <c:dLbls>
            <c:numFmt formatCode="General" sourceLinked="1"/>
            <c:txPr>
              <a:bodyPr/>
              <a:lstStyle/>
              <a:p>
                <a:pPr lvl="0">
                  <a:defRPr/>
                </a:pPr>
              </a:p>
            </c:txPr>
            <c:showLegendKey val="0"/>
            <c:showVal val="1"/>
            <c:showCatName val="0"/>
            <c:showSerName val="0"/>
            <c:showPercent val="0"/>
            <c:showBubbleSize val="0"/>
          </c:dLbls>
          <c:cat>
            <c:strRef>
              <c:f>OUTPUT!$A$2:$A$20</c:f>
            </c:strRef>
          </c:cat>
          <c:val>
            <c:numRef>
              <c:f>OUTPUT!$B$2:$B$20</c:f>
              <c:numCache/>
            </c:numRef>
          </c:val>
        </c:ser>
        <c:axId val="549483911"/>
        <c:axId val="1522256160"/>
      </c:bar3DChart>
      <c:catAx>
        <c:axId val="549483911"/>
        <c:scaling>
          <c:orientation val="maxMin"/>
        </c:scaling>
        <c:delete val="0"/>
        <c:axPos val="l"/>
        <c:title>
          <c:tx>
            <c:rich>
              <a:bodyPr/>
              <a:lstStyle/>
              <a:p>
                <a:pPr lvl="0">
                  <a:defRPr b="0">
                    <a:solidFill>
                      <a:srgbClr val="000000"/>
                    </a:solidFill>
                    <a:latin typeface="Comic Sans MS"/>
                  </a:defRPr>
                </a:pPr>
                <a:r>
                  <a:rPr b="0">
                    <a:solidFill>
                      <a:srgbClr val="000000"/>
                    </a:solidFill>
                    <a:latin typeface="Comic Sans MS"/>
                  </a:rPr>
                  <a:t>Occupational Group
- 4014 hàng</a:t>
                </a:r>
              </a:p>
            </c:rich>
          </c:tx>
          <c:overlay val="0"/>
        </c:title>
        <c:numFmt formatCode="General" sourceLinked="1"/>
        <c:majorTickMark val="none"/>
        <c:minorTickMark val="none"/>
        <c:spPr/>
        <c:txPr>
          <a:bodyPr/>
          <a:lstStyle/>
          <a:p>
            <a:pPr lvl="0">
              <a:defRPr b="0">
                <a:solidFill>
                  <a:srgbClr val="000000"/>
                </a:solidFill>
                <a:latin typeface="Comic Sans MS"/>
              </a:defRPr>
            </a:pPr>
          </a:p>
        </c:txPr>
        <c:crossAx val="1522256160"/>
      </c:catAx>
      <c:valAx>
        <c:axId val="1522256160"/>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Comic Sans MS"/>
                  </a:defRPr>
                </a:pPr>
                <a:r>
                  <a:rPr b="0">
                    <a:solidFill>
                      <a:srgbClr val="000000"/>
                    </a:solidFill>
                    <a:latin typeface="Comic Sans MS"/>
                  </a:rPr>
                  <a:t>Total Number</a:t>
                </a:r>
              </a:p>
            </c:rich>
          </c:tx>
          <c:overlay val="0"/>
        </c:title>
        <c:numFmt formatCode="General" sourceLinked="1"/>
        <c:majorTickMark val="none"/>
        <c:minorTickMark val="none"/>
        <c:tickLblPos val="nextTo"/>
        <c:spPr>
          <a:ln/>
        </c:spPr>
        <c:txPr>
          <a:bodyPr/>
          <a:lstStyle/>
          <a:p>
            <a:pPr lvl="0">
              <a:defRPr b="0">
                <a:solidFill>
                  <a:srgbClr val="000000"/>
                </a:solidFill>
                <a:latin typeface="Comic Sans MS"/>
              </a:defRPr>
            </a:pPr>
          </a:p>
        </c:txPr>
        <c:crossAx val="549483911"/>
        <c:crosses val="max"/>
      </c:valAx>
    </c:plotArea>
    <c:legend>
      <c:legendPos val="r"/>
      <c:overlay val="0"/>
      <c:txPr>
        <a:bodyPr/>
        <a:lstStyle/>
        <a:p>
          <a:pPr lvl="0">
            <a:defRPr b="0">
              <a:solidFill>
                <a:srgbClr val="1A1A1A"/>
              </a:solidFill>
              <a:latin typeface="Comic Sans MS"/>
            </a:defRPr>
          </a:pPr>
        </a:p>
      </c:txPr>
    </c:legend>
    <c:plotVisOnly val="1"/>
  </c:chart>
  <c:spPr>
    <a:solidFill>
      <a:srgbClr val="EAD1DC"/>
    </a:solidFill>
  </c:spPr>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view3D>
      <c:rotX val="15"/>
      <c:rotY val="20"/>
      <c:depthPercent val="100"/>
      <c:rAngAx val="1"/>
    </c:view3D>
    <c:plotArea>
      <c:layout/>
      <c:bar3DChart>
        <c:barDir val="bar"/>
        <c:grouping val="percentStacked"/>
        <c:ser>
          <c:idx val="0"/>
          <c:order val="0"/>
          <c:tx>
            <c:strRef>
              <c:f>OUTPUT!$N$2</c:f>
            </c:strRef>
          </c:tx>
          <c:spPr>
            <a:solidFill>
              <a:schemeClr val="accent1"/>
            </a:solidFill>
            <a:ln cmpd="sng" w="19050">
              <a:solidFill>
                <a:srgbClr val="000000"/>
              </a:solidFill>
              <a:prstDash val="solid"/>
            </a:ln>
          </c:spPr>
          <c:cat>
            <c:strRef>
              <c:f>OUTPUT!$M$3:$M$17</c:f>
            </c:strRef>
          </c:cat>
          <c:val>
            <c:numRef>
              <c:f>OUTPUT!$N$3:$N$17</c:f>
              <c:numCache/>
            </c:numRef>
          </c:val>
        </c:ser>
        <c:ser>
          <c:idx val="1"/>
          <c:order val="1"/>
          <c:tx>
            <c:strRef>
              <c:f>OUTPUT!$O$2</c:f>
            </c:strRef>
          </c:tx>
          <c:spPr>
            <a:solidFill>
              <a:schemeClr val="accent2"/>
            </a:solidFill>
            <a:ln cmpd="sng" w="19050">
              <a:solidFill>
                <a:srgbClr val="000000"/>
              </a:solidFill>
              <a:prstDash val="solid"/>
            </a:ln>
          </c:spPr>
          <c:cat>
            <c:strRef>
              <c:f>OUTPUT!$M$3:$M$17</c:f>
            </c:strRef>
          </c:cat>
          <c:val>
            <c:numRef>
              <c:f>OUTPUT!$O$3:$O$17</c:f>
              <c:numCache/>
            </c:numRef>
          </c:val>
        </c:ser>
        <c:ser>
          <c:idx val="2"/>
          <c:order val="2"/>
          <c:tx>
            <c:strRef>
              <c:f>OUTPUT!$P$2</c:f>
            </c:strRef>
          </c:tx>
          <c:spPr>
            <a:solidFill>
              <a:schemeClr val="accent3"/>
            </a:solidFill>
            <a:ln cmpd="sng" w="19050">
              <a:solidFill>
                <a:srgbClr val="000000"/>
              </a:solidFill>
              <a:prstDash val="solid"/>
            </a:ln>
          </c:spPr>
          <c:cat>
            <c:strRef>
              <c:f>OUTPUT!$M$3:$M$17</c:f>
            </c:strRef>
          </c:cat>
          <c:val>
            <c:numRef>
              <c:f>OUTPUT!$P$3:$P$17</c:f>
              <c:numCache/>
            </c:numRef>
          </c:val>
        </c:ser>
        <c:ser>
          <c:idx val="3"/>
          <c:order val="3"/>
          <c:tx>
            <c:strRef>
              <c:f>OUTPUT!$Q$2</c:f>
            </c:strRef>
          </c:tx>
          <c:spPr>
            <a:solidFill>
              <a:schemeClr val="accent4"/>
            </a:solidFill>
            <a:ln cmpd="sng" w="19050">
              <a:solidFill>
                <a:srgbClr val="000000"/>
              </a:solidFill>
              <a:prstDash val="solid"/>
            </a:ln>
          </c:spPr>
          <c:cat>
            <c:strRef>
              <c:f>OUTPUT!$M$3:$M$17</c:f>
            </c:strRef>
          </c:cat>
          <c:val>
            <c:numRef>
              <c:f>OUTPUT!$Q$3:$Q$17</c:f>
              <c:numCache/>
            </c:numRef>
          </c:val>
        </c:ser>
        <c:ser>
          <c:idx val="4"/>
          <c:order val="4"/>
          <c:tx>
            <c:strRef>
              <c:f>OUTPUT!$R$2</c:f>
            </c:strRef>
          </c:tx>
          <c:spPr>
            <a:solidFill>
              <a:schemeClr val="accent5"/>
            </a:solidFill>
            <a:ln cmpd="sng" w="19050">
              <a:solidFill>
                <a:srgbClr val="000000"/>
              </a:solidFill>
              <a:prstDash val="solid"/>
            </a:ln>
          </c:spPr>
          <c:cat>
            <c:strRef>
              <c:f>OUTPUT!$M$3:$M$17</c:f>
            </c:strRef>
          </c:cat>
          <c:val>
            <c:numRef>
              <c:f>OUTPUT!$R$3:$R$17</c:f>
              <c:numCache/>
            </c:numRef>
          </c:val>
        </c:ser>
        <c:ser>
          <c:idx val="5"/>
          <c:order val="5"/>
          <c:tx>
            <c:strRef>
              <c:f>OUTPUT!$S$2</c:f>
            </c:strRef>
          </c:tx>
          <c:spPr>
            <a:solidFill>
              <a:schemeClr val="accent6"/>
            </a:solidFill>
            <a:ln cmpd="sng" w="19050">
              <a:solidFill>
                <a:srgbClr val="000000"/>
              </a:solidFill>
              <a:prstDash val="solid"/>
            </a:ln>
          </c:spPr>
          <c:cat>
            <c:strRef>
              <c:f>OUTPUT!$M$3:$M$17</c:f>
            </c:strRef>
          </c:cat>
          <c:val>
            <c:numRef>
              <c:f>OUTPUT!$S$3:$S$17</c:f>
              <c:numCache/>
            </c:numRef>
          </c:val>
        </c:ser>
        <c:ser>
          <c:idx val="6"/>
          <c:order val="6"/>
          <c:tx>
            <c:strRef>
              <c:f>OUTPUT!$T$2</c:f>
            </c:strRef>
          </c:tx>
          <c:spPr>
            <a:solidFill>
              <a:schemeClr val="accent1">
                <a:lumOff val="30000"/>
              </a:schemeClr>
            </a:solidFill>
            <a:ln cmpd="sng" w="19050">
              <a:solidFill>
                <a:srgbClr val="000000"/>
              </a:solidFill>
              <a:prstDash val="solid"/>
            </a:ln>
          </c:spPr>
          <c:cat>
            <c:strRef>
              <c:f>OUTPUT!$M$3:$M$17</c:f>
            </c:strRef>
          </c:cat>
          <c:val>
            <c:numRef>
              <c:f>OUTPUT!$T$3:$T$17</c:f>
              <c:numCache/>
            </c:numRef>
          </c:val>
        </c:ser>
        <c:ser>
          <c:idx val="7"/>
          <c:order val="7"/>
          <c:tx>
            <c:strRef>
              <c:f>OUTPUT!$U$2</c:f>
            </c:strRef>
          </c:tx>
          <c:spPr>
            <a:solidFill>
              <a:schemeClr val="accent2">
                <a:lumOff val="30000"/>
              </a:schemeClr>
            </a:solidFill>
            <a:ln cmpd="sng" w="19050">
              <a:solidFill>
                <a:srgbClr val="000000"/>
              </a:solidFill>
              <a:prstDash val="solid"/>
            </a:ln>
          </c:spPr>
          <c:cat>
            <c:strRef>
              <c:f>OUTPUT!$M$3:$M$17</c:f>
            </c:strRef>
          </c:cat>
          <c:val>
            <c:numRef>
              <c:f>OUTPUT!$U$3:$U$17</c:f>
              <c:numCache/>
            </c:numRef>
          </c:val>
        </c:ser>
        <c:axId val="1624503318"/>
        <c:axId val="653720351"/>
      </c:bar3DChart>
      <c:catAx>
        <c:axId val="1624503318"/>
        <c:scaling>
          <c:orientation val="maxMin"/>
        </c:scaling>
        <c:delete val="0"/>
        <c:axPos val="l"/>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653720351"/>
      </c:catAx>
      <c:valAx>
        <c:axId val="653720351"/>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624503318"/>
        <c:crosses val="max"/>
      </c:valAx>
    </c:plotArea>
    <c:legend>
      <c:legendPos val="r"/>
      <c:overlay val="0"/>
      <c:txPr>
        <a:bodyPr/>
        <a:lstStyle/>
        <a:p>
          <a:pPr lvl="0">
            <a:defRPr b="0">
              <a:solidFill>
                <a:srgbClr val="1A1A1A"/>
              </a:solidFill>
              <a:latin typeface="+mn-lt"/>
            </a:defRPr>
          </a:pPr>
        </a:p>
      </c:txPr>
    </c:legend>
    <c:plotVisOnly val="1"/>
  </c:chart>
  <c:spPr>
    <a:solidFill>
      <a:srgbClr val="FFF2CC"/>
    </a:solidFill>
  </c:spPr>
</c:chartSpace>
</file>

<file path=xl/charts/chart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bar"/>
        <c:ser>
          <c:idx val="0"/>
          <c:order val="0"/>
          <c:tx>
            <c:strRef>
              <c:f>'Re-Processing'!$K$1</c:f>
            </c:strRef>
          </c:tx>
          <c:spPr>
            <a:solidFill>
              <a:schemeClr val="accent1"/>
            </a:solidFill>
            <a:ln cmpd="sng">
              <a:solidFill>
                <a:srgbClr val="000000"/>
              </a:solidFill>
            </a:ln>
          </c:spPr>
          <c:cat>
            <c:strRef>
              <c:f>'Re-Processing'!$J$2:$J$16</c:f>
            </c:strRef>
          </c:cat>
          <c:val>
            <c:numRef>
              <c:f>'Re-Processing'!$K$2:$K$16</c:f>
              <c:numCache/>
            </c:numRef>
          </c:val>
        </c:ser>
        <c:axId val="1768971411"/>
        <c:axId val="1982339694"/>
      </c:barChart>
      <c:catAx>
        <c:axId val="1768971411"/>
        <c:scaling>
          <c:orientation val="maxMin"/>
        </c:scaling>
        <c:delete val="0"/>
        <c:axPos val="l"/>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982339694"/>
      </c:catAx>
      <c:valAx>
        <c:axId val="1982339694"/>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768971411"/>
        <c:crosses val="max"/>
      </c:valAx>
    </c:plotArea>
    <c:legend>
      <c:legendPos val="r"/>
      <c:overlay val="0"/>
      <c:txPr>
        <a:bodyPr/>
        <a:lstStyle/>
        <a:p>
          <a:pPr lvl="0">
            <a:defRPr b="0">
              <a:solidFill>
                <a:srgbClr val="1A1A1A"/>
              </a:solidFill>
              <a:latin typeface="+mn-lt"/>
            </a:defRPr>
          </a:pPr>
        </a:p>
      </c:txPr>
    </c:legend>
    <c:plotVisOnly val="1"/>
  </c:chart>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s>
</file>

<file path=xl/drawings/_rels/drawing2.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485775</xdr:colOff>
      <xdr:row>21</xdr:row>
      <xdr:rowOff>47625</xdr:rowOff>
    </xdr:from>
    <xdr:ext cx="5553075" cy="3429000"/>
    <xdr:graphicFrame>
      <xdr:nvGraphicFramePr>
        <xdr:cNvPr id="1" name="Chart 1" title="Biểu đồ"/>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0</xdr:col>
      <xdr:colOff>57150</xdr:colOff>
      <xdr:row>21</xdr:row>
      <xdr:rowOff>47625</xdr:rowOff>
    </xdr:from>
    <xdr:ext cx="5553075" cy="3429000"/>
    <xdr:graphicFrame>
      <xdr:nvGraphicFramePr>
        <xdr:cNvPr id="2" name="Chart 2" title="Biểu đồ"/>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11</xdr:col>
      <xdr:colOff>942975</xdr:colOff>
      <xdr:row>20</xdr:row>
      <xdr:rowOff>57150</xdr:rowOff>
    </xdr:from>
    <xdr:ext cx="8334375" cy="5153025"/>
    <xdr:graphicFrame>
      <xdr:nvGraphicFramePr>
        <xdr:cNvPr id="3" name="Chart 3" title="Biểu đồ"/>
        <xdr:cNvGraphicFramePr/>
      </xdr:nvGraphicFramePr>
      <xdr:xfrm>
        <a:off x="0" y="0"/>
        <a:ext cx="0" cy="0"/>
      </xdr:xfrm>
      <a:graphic>
        <a:graphicData uri="http://schemas.openxmlformats.org/drawingml/2006/chart">
          <c:chart r:id="rId3"/>
        </a:graphicData>
      </a:graphic>
    </xdr:graphicFrame>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10</xdr:col>
      <xdr:colOff>514350</xdr:colOff>
      <xdr:row>51</xdr:row>
      <xdr:rowOff>247650</xdr:rowOff>
    </xdr:from>
    <xdr:ext cx="5715000" cy="3533775"/>
    <xdr:graphicFrame>
      <xdr:nvGraphicFramePr>
        <xdr:cNvPr id="4" name="Chart 4" title="Biểu đồ"/>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headerRowCount="0" ref="W2:AD16" displayName="Table_1" name="Table_1" id="1">
  <tableColumns count="8">
    <tableColumn name="Column1" id="1"/>
    <tableColumn name="Column2" id="2"/>
    <tableColumn name="Column3" id="3"/>
    <tableColumn name="Column4" id="4"/>
    <tableColumn name="Column5" id="5"/>
    <tableColumn name="Column6" id="6"/>
    <tableColumn name="Column7" id="7"/>
    <tableColumn name="Column8" id="8"/>
  </tableColumns>
  <tableStyleInfo name="Re-Processing-style" showColumnStripes="0" showFirstColumn="1" showLastColumn="1" showRowStripes="1"/>
  <extLst>
    <ext uri="GoogleSheetsCustomDataVersion1">
      <go:sheetsCustomData xmlns:go="http://customooxmlschemas.google.com/" headerRowCount="1"/>
    </ext>
  </extLst>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 Id="rId3"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hyperlink" Target="https://docs.google.com/spreadsheets/d/16mfkQZCmj6WJIQWzzbScZicsYQQ84JA5/edit?gid=761183216" TargetMode="External"/><Relationship Id="rId2"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9.88"/>
    <col customWidth="1" min="5" max="5" width="25.88"/>
    <col customWidth="1" min="7" max="7" width="17.0"/>
  </cols>
  <sheetData>
    <row r="1">
      <c r="A1" s="1" t="s">
        <v>0</v>
      </c>
      <c r="B1" s="1" t="s">
        <v>1</v>
      </c>
      <c r="C1" s="1" t="s">
        <v>2</v>
      </c>
      <c r="D1" s="1" t="s">
        <v>3</v>
      </c>
      <c r="E1" s="1" t="s">
        <v>4</v>
      </c>
      <c r="F1" s="1" t="s">
        <v>5</v>
      </c>
      <c r="G1" s="1" t="s">
        <v>6</v>
      </c>
      <c r="H1" s="1" t="s">
        <v>7</v>
      </c>
      <c r="I1" s="1" t="s">
        <v>8</v>
      </c>
      <c r="J1" s="1" t="s">
        <v>9</v>
      </c>
      <c r="W1" s="1" t="s">
        <v>0</v>
      </c>
      <c r="X1" s="1" t="s">
        <v>1</v>
      </c>
      <c r="Y1" s="1" t="s">
        <v>2</v>
      </c>
      <c r="Z1" s="1" t="s">
        <v>3</v>
      </c>
      <c r="AA1" s="1" t="s">
        <v>4</v>
      </c>
      <c r="AB1" s="1" t="s">
        <v>5</v>
      </c>
      <c r="AC1" s="1" t="s">
        <v>6</v>
      </c>
      <c r="AD1" s="1" t="s">
        <v>7</v>
      </c>
      <c r="AE1" s="1" t="s">
        <v>8</v>
      </c>
      <c r="AF1" s="1" t="s">
        <v>9</v>
      </c>
      <c r="AH1" s="2"/>
    </row>
    <row r="2">
      <c r="A2" s="1" t="s">
        <v>10</v>
      </c>
      <c r="B2" s="1">
        <v>312.0</v>
      </c>
      <c r="C2" s="3">
        <v>310.0</v>
      </c>
      <c r="D2" s="3">
        <v>0.0</v>
      </c>
      <c r="E2" s="3">
        <v>0.0</v>
      </c>
      <c r="F2" s="3">
        <v>0.0</v>
      </c>
      <c r="G2" s="3">
        <v>0.0</v>
      </c>
      <c r="H2" s="3">
        <v>0.0</v>
      </c>
      <c r="I2" s="3">
        <v>0.0</v>
      </c>
      <c r="J2" s="3">
        <v>2.0</v>
      </c>
      <c r="M2" s="1" t="s">
        <v>0</v>
      </c>
      <c r="N2" s="1" t="s">
        <v>2</v>
      </c>
      <c r="O2" s="1" t="s">
        <v>3</v>
      </c>
      <c r="P2" s="1" t="s">
        <v>4</v>
      </c>
      <c r="Q2" s="1" t="s">
        <v>5</v>
      </c>
      <c r="R2" s="1" t="s">
        <v>6</v>
      </c>
      <c r="S2" s="1" t="s">
        <v>7</v>
      </c>
      <c r="T2" s="1" t="s">
        <v>8</v>
      </c>
      <c r="U2" s="1" t="s">
        <v>9</v>
      </c>
      <c r="W2" s="1" t="s">
        <v>10</v>
      </c>
      <c r="X2" s="1">
        <v>312.0</v>
      </c>
      <c r="Y2" s="4">
        <v>0.9935897435897436</v>
      </c>
      <c r="Z2" s="4">
        <v>0.0</v>
      </c>
      <c r="AA2" s="4">
        <v>0.0</v>
      </c>
      <c r="AB2" s="4">
        <v>0.0</v>
      </c>
      <c r="AC2" s="4">
        <v>0.0</v>
      </c>
      <c r="AD2" s="4">
        <v>0.0</v>
      </c>
      <c r="AE2" s="4">
        <v>0.0</v>
      </c>
      <c r="AF2" s="4">
        <v>0.00641025641025641</v>
      </c>
    </row>
    <row r="3">
      <c r="A3" s="5" t="s">
        <v>11</v>
      </c>
      <c r="B3" s="1">
        <v>371.0</v>
      </c>
      <c r="C3" s="3">
        <v>7.0</v>
      </c>
      <c r="D3" s="3">
        <v>6.0</v>
      </c>
      <c r="E3" s="6">
        <v>60.0</v>
      </c>
      <c r="F3" s="3">
        <v>21.0</v>
      </c>
      <c r="G3" s="3">
        <v>27.0</v>
      </c>
      <c r="H3" s="3">
        <v>44.0</v>
      </c>
      <c r="I3" s="3">
        <v>5.0</v>
      </c>
      <c r="J3" s="3">
        <v>198.0</v>
      </c>
      <c r="M3" s="1" t="s">
        <v>10</v>
      </c>
      <c r="N3" s="3">
        <v>310.0</v>
      </c>
      <c r="O3" s="3">
        <v>0.0</v>
      </c>
      <c r="P3" s="3">
        <v>0.0</v>
      </c>
      <c r="Q3" s="3">
        <v>0.0</v>
      </c>
      <c r="R3" s="3">
        <v>0.0</v>
      </c>
      <c r="S3" s="3">
        <v>0.0</v>
      </c>
      <c r="T3" s="3">
        <v>0.0</v>
      </c>
      <c r="U3" s="3">
        <v>2.0</v>
      </c>
      <c r="W3" s="1" t="s">
        <v>11</v>
      </c>
      <c r="X3" s="1">
        <v>371.0</v>
      </c>
      <c r="Y3" s="4">
        <v>0.018867924528301886</v>
      </c>
      <c r="Z3" s="4">
        <v>0.016172506738544475</v>
      </c>
      <c r="AA3" s="4">
        <v>0.16172506738544473</v>
      </c>
      <c r="AB3" s="4">
        <v>0.05660377358490566</v>
      </c>
      <c r="AC3" s="4">
        <v>0.07277628032345014</v>
      </c>
      <c r="AD3" s="4">
        <v>0.11859838274932614</v>
      </c>
      <c r="AE3" s="4">
        <v>0.013477088948787063</v>
      </c>
      <c r="AF3" s="4">
        <v>0.5336927223719676</v>
      </c>
    </row>
    <row r="4">
      <c r="A4" s="5" t="s">
        <v>12</v>
      </c>
      <c r="B4" s="1">
        <v>194.0</v>
      </c>
      <c r="C4" s="3">
        <v>2.0</v>
      </c>
      <c r="D4" s="3">
        <v>5.0</v>
      </c>
      <c r="E4" s="3">
        <v>28.0</v>
      </c>
      <c r="F4" s="3">
        <v>4.0</v>
      </c>
      <c r="G4" s="3">
        <v>15.0</v>
      </c>
      <c r="H4" s="3">
        <v>43.0</v>
      </c>
      <c r="I4" s="3">
        <v>0.0</v>
      </c>
      <c r="J4" s="3">
        <v>95.0</v>
      </c>
      <c r="M4" s="1" t="s">
        <v>11</v>
      </c>
      <c r="N4" s="3">
        <v>7.0</v>
      </c>
      <c r="O4" s="3">
        <v>6.0</v>
      </c>
      <c r="P4" s="3">
        <v>60.0</v>
      </c>
      <c r="Q4" s="3">
        <v>21.0</v>
      </c>
      <c r="R4" s="3">
        <v>27.0</v>
      </c>
      <c r="S4" s="3">
        <v>44.0</v>
      </c>
      <c r="T4" s="3">
        <v>5.0</v>
      </c>
      <c r="U4" s="3">
        <v>198.0</v>
      </c>
      <c r="W4" s="1" t="s">
        <v>12</v>
      </c>
      <c r="X4" s="1">
        <v>194.0</v>
      </c>
      <c r="Y4" s="4">
        <v>0.010309278350515464</v>
      </c>
      <c r="Z4" s="4">
        <v>0.02577319587628866</v>
      </c>
      <c r="AA4" s="4">
        <v>0.14432989690721648</v>
      </c>
      <c r="AB4" s="4">
        <v>0.020618556701030927</v>
      </c>
      <c r="AC4" s="4">
        <v>0.07731958762886598</v>
      </c>
      <c r="AD4" s="4">
        <v>0.22164948453608246</v>
      </c>
      <c r="AE4" s="4">
        <v>0.0</v>
      </c>
      <c r="AF4" s="4">
        <v>0.4896907216494845</v>
      </c>
    </row>
    <row r="5">
      <c r="A5" s="5" t="s">
        <v>13</v>
      </c>
      <c r="B5" s="1">
        <v>327.0</v>
      </c>
      <c r="C5" s="3">
        <v>7.0</v>
      </c>
      <c r="D5" s="3">
        <v>3.0</v>
      </c>
      <c r="E5" s="3">
        <v>49.0</v>
      </c>
      <c r="F5" s="3">
        <v>15.0</v>
      </c>
      <c r="G5" s="3">
        <v>31.0</v>
      </c>
      <c r="H5" s="3">
        <v>46.0</v>
      </c>
      <c r="I5" s="3">
        <v>6.0</v>
      </c>
      <c r="J5" s="3">
        <v>167.0</v>
      </c>
      <c r="M5" s="1" t="s">
        <v>12</v>
      </c>
      <c r="N5" s="3">
        <v>2.0</v>
      </c>
      <c r="O5" s="3">
        <v>5.0</v>
      </c>
      <c r="P5" s="3">
        <v>28.0</v>
      </c>
      <c r="Q5" s="3">
        <v>4.0</v>
      </c>
      <c r="R5" s="3">
        <v>15.0</v>
      </c>
      <c r="S5" s="3">
        <v>43.0</v>
      </c>
      <c r="T5" s="3">
        <v>0.0</v>
      </c>
      <c r="U5" s="3">
        <v>95.0</v>
      </c>
      <c r="W5" s="1" t="s">
        <v>13</v>
      </c>
      <c r="X5" s="1">
        <v>327.0</v>
      </c>
      <c r="Y5" s="4">
        <v>0.021406727828746176</v>
      </c>
      <c r="Z5" s="4">
        <v>0.009174311926605505</v>
      </c>
      <c r="AA5" s="4">
        <v>0.14984709480122324</v>
      </c>
      <c r="AB5" s="4">
        <v>0.045871559633027525</v>
      </c>
      <c r="AC5" s="4">
        <v>0.09480122324159021</v>
      </c>
      <c r="AD5" s="4">
        <v>0.14067278287461774</v>
      </c>
      <c r="AE5" s="4">
        <v>0.01834862385321101</v>
      </c>
      <c r="AF5" s="4">
        <v>0.5107033639143731</v>
      </c>
    </row>
    <row r="6">
      <c r="A6" s="1" t="s">
        <v>14</v>
      </c>
      <c r="B6" s="1">
        <v>61.0</v>
      </c>
      <c r="C6" s="3">
        <v>2.0</v>
      </c>
      <c r="D6" s="3">
        <v>2.0</v>
      </c>
      <c r="E6" s="3">
        <v>9.0</v>
      </c>
      <c r="F6" s="3">
        <v>1.0</v>
      </c>
      <c r="G6" s="3">
        <v>4.0</v>
      </c>
      <c r="H6" s="3">
        <v>15.0</v>
      </c>
      <c r="I6" s="3">
        <v>1.0</v>
      </c>
      <c r="J6" s="3">
        <v>27.0</v>
      </c>
      <c r="M6" s="1" t="s">
        <v>13</v>
      </c>
      <c r="N6" s="3">
        <v>7.0</v>
      </c>
      <c r="O6" s="3">
        <v>3.0</v>
      </c>
      <c r="P6" s="3">
        <v>49.0</v>
      </c>
      <c r="Q6" s="3">
        <v>15.0</v>
      </c>
      <c r="R6" s="3">
        <v>31.0</v>
      </c>
      <c r="S6" s="3">
        <v>46.0</v>
      </c>
      <c r="T6" s="3">
        <v>6.0</v>
      </c>
      <c r="U6" s="3">
        <v>167.0</v>
      </c>
      <c r="W6" s="1" t="s">
        <v>14</v>
      </c>
      <c r="X6" s="1">
        <v>61.0</v>
      </c>
      <c r="Y6" s="4">
        <v>0.03278688524590164</v>
      </c>
      <c r="Z6" s="4">
        <v>0.03278688524590164</v>
      </c>
      <c r="AA6" s="4">
        <v>0.14754098360655737</v>
      </c>
      <c r="AB6" s="4">
        <v>0.01639344262295082</v>
      </c>
      <c r="AC6" s="4">
        <v>0.06557377049180328</v>
      </c>
      <c r="AD6" s="4">
        <v>0.2459016393442623</v>
      </c>
      <c r="AE6" s="4">
        <v>0.01639344262295082</v>
      </c>
      <c r="AF6" s="4">
        <v>0.4426229508196721</v>
      </c>
    </row>
    <row r="7">
      <c r="A7" s="1" t="s">
        <v>15</v>
      </c>
      <c r="B7" s="1">
        <v>167.0</v>
      </c>
      <c r="C7" s="3">
        <v>9.0</v>
      </c>
      <c r="D7" s="3">
        <v>1.0</v>
      </c>
      <c r="E7" s="3">
        <v>19.0</v>
      </c>
      <c r="F7" s="3">
        <v>6.0</v>
      </c>
      <c r="G7" s="3">
        <v>6.0</v>
      </c>
      <c r="H7" s="3">
        <v>32.0</v>
      </c>
      <c r="I7" s="3">
        <v>8.0</v>
      </c>
      <c r="J7" s="3">
        <v>83.0</v>
      </c>
      <c r="M7" s="1" t="s">
        <v>14</v>
      </c>
      <c r="N7" s="3">
        <v>2.0</v>
      </c>
      <c r="O7" s="3">
        <v>2.0</v>
      </c>
      <c r="P7" s="3">
        <v>9.0</v>
      </c>
      <c r="Q7" s="3">
        <v>1.0</v>
      </c>
      <c r="R7" s="3">
        <v>4.0</v>
      </c>
      <c r="S7" s="3">
        <v>15.0</v>
      </c>
      <c r="T7" s="3">
        <v>1.0</v>
      </c>
      <c r="U7" s="3">
        <v>27.0</v>
      </c>
      <c r="W7" s="1" t="s">
        <v>15</v>
      </c>
      <c r="X7" s="1">
        <v>167.0</v>
      </c>
      <c r="Y7" s="4">
        <v>0.05389221556886228</v>
      </c>
      <c r="Z7" s="4">
        <v>0.005988023952095809</v>
      </c>
      <c r="AA7" s="4">
        <v>0.11377245508982035</v>
      </c>
      <c r="AB7" s="4">
        <v>0.03592814371257485</v>
      </c>
      <c r="AC7" s="4">
        <v>0.03592814371257485</v>
      </c>
      <c r="AD7" s="4">
        <v>0.19161676646706588</v>
      </c>
      <c r="AE7" s="4">
        <v>0.04790419161676647</v>
      </c>
      <c r="AF7" s="4">
        <v>0.49700598802395207</v>
      </c>
    </row>
    <row r="8">
      <c r="A8" s="5" t="s">
        <v>16</v>
      </c>
      <c r="B8" s="1">
        <v>447.0</v>
      </c>
      <c r="C8" s="3">
        <v>1.0</v>
      </c>
      <c r="D8" s="3">
        <v>6.0</v>
      </c>
      <c r="E8" s="7">
        <v>87.0</v>
      </c>
      <c r="F8" s="3">
        <v>8.0</v>
      </c>
      <c r="G8" s="3">
        <v>30.0</v>
      </c>
      <c r="H8" s="3">
        <v>99.0</v>
      </c>
      <c r="I8" s="3">
        <v>9.0</v>
      </c>
      <c r="J8" s="3">
        <v>204.0</v>
      </c>
      <c r="M8" s="1" t="s">
        <v>15</v>
      </c>
      <c r="N8" s="3">
        <v>9.0</v>
      </c>
      <c r="O8" s="3">
        <v>1.0</v>
      </c>
      <c r="P8" s="3">
        <v>19.0</v>
      </c>
      <c r="Q8" s="3">
        <v>6.0</v>
      </c>
      <c r="R8" s="3">
        <v>6.0</v>
      </c>
      <c r="S8" s="3">
        <v>32.0</v>
      </c>
      <c r="T8" s="3">
        <v>8.0</v>
      </c>
      <c r="U8" s="3">
        <v>83.0</v>
      </c>
      <c r="W8" s="1" t="s">
        <v>16</v>
      </c>
      <c r="X8" s="1">
        <v>447.0</v>
      </c>
      <c r="Y8" s="4">
        <v>0.0022371364653243847</v>
      </c>
      <c r="Z8" s="4">
        <v>0.013422818791946308</v>
      </c>
      <c r="AA8" s="4">
        <v>0.19463087248322147</v>
      </c>
      <c r="AB8" s="4">
        <v>0.017897091722595078</v>
      </c>
      <c r="AC8" s="4">
        <v>0.06711409395973154</v>
      </c>
      <c r="AD8" s="4">
        <v>0.2214765100671141</v>
      </c>
      <c r="AE8" s="4">
        <v>0.020134228187919462</v>
      </c>
      <c r="AF8" s="4">
        <v>0.4563758389261745</v>
      </c>
    </row>
    <row r="9">
      <c r="A9" s="1" t="s">
        <v>17</v>
      </c>
      <c r="B9" s="1">
        <v>29.0</v>
      </c>
      <c r="C9" s="3">
        <v>1.0</v>
      </c>
      <c r="D9" s="3">
        <v>0.0</v>
      </c>
      <c r="E9" s="3">
        <v>3.0</v>
      </c>
      <c r="F9" s="3">
        <v>0.0</v>
      </c>
      <c r="G9" s="3">
        <v>1.0</v>
      </c>
      <c r="H9" s="3">
        <v>9.0</v>
      </c>
      <c r="I9" s="3">
        <v>3.0</v>
      </c>
      <c r="J9" s="3">
        <v>12.0</v>
      </c>
      <c r="M9" s="1" t="s">
        <v>16</v>
      </c>
      <c r="N9" s="3">
        <v>1.0</v>
      </c>
      <c r="O9" s="3">
        <v>6.0</v>
      </c>
      <c r="P9" s="3">
        <v>87.0</v>
      </c>
      <c r="Q9" s="3">
        <v>8.0</v>
      </c>
      <c r="R9" s="3">
        <v>30.0</v>
      </c>
      <c r="S9" s="3">
        <v>99.0</v>
      </c>
      <c r="T9" s="3">
        <v>9.0</v>
      </c>
      <c r="U9" s="3">
        <v>204.0</v>
      </c>
      <c r="W9" s="1" t="s">
        <v>17</v>
      </c>
      <c r="X9" s="1">
        <v>29.0</v>
      </c>
      <c r="Y9" s="4">
        <v>0.034482758620689655</v>
      </c>
      <c r="Z9" s="4">
        <v>0.0</v>
      </c>
      <c r="AA9" s="4">
        <v>0.10344827586206896</v>
      </c>
      <c r="AB9" s="4">
        <v>0.0</v>
      </c>
      <c r="AC9" s="4">
        <v>0.034482758620689655</v>
      </c>
      <c r="AD9" s="4">
        <v>0.3103448275862069</v>
      </c>
      <c r="AE9" s="4">
        <v>0.10344827586206896</v>
      </c>
      <c r="AF9" s="4">
        <v>0.41379310344827586</v>
      </c>
    </row>
    <row r="10">
      <c r="A10" s="1" t="s">
        <v>18</v>
      </c>
      <c r="B10" s="1">
        <v>194.0</v>
      </c>
      <c r="C10" s="3">
        <v>10.0</v>
      </c>
      <c r="D10" s="3">
        <v>1.0</v>
      </c>
      <c r="E10" s="3">
        <v>8.0</v>
      </c>
      <c r="F10" s="3">
        <v>10.0</v>
      </c>
      <c r="G10" s="3">
        <v>16.0</v>
      </c>
      <c r="H10" s="3">
        <v>4.0</v>
      </c>
      <c r="I10" s="3">
        <v>1.0</v>
      </c>
      <c r="J10" s="3">
        <v>141.0</v>
      </c>
      <c r="M10" s="1" t="s">
        <v>17</v>
      </c>
      <c r="N10" s="3">
        <v>1.0</v>
      </c>
      <c r="O10" s="3">
        <v>0.0</v>
      </c>
      <c r="P10" s="3">
        <v>3.0</v>
      </c>
      <c r="Q10" s="3">
        <v>0.0</v>
      </c>
      <c r="R10" s="3">
        <v>1.0</v>
      </c>
      <c r="S10" s="3">
        <v>9.0</v>
      </c>
      <c r="T10" s="3">
        <v>3.0</v>
      </c>
      <c r="U10" s="3">
        <v>12.0</v>
      </c>
      <c r="W10" s="1" t="s">
        <v>18</v>
      </c>
      <c r="X10" s="1">
        <v>194.0</v>
      </c>
      <c r="Y10" s="4">
        <v>0.05154639175257732</v>
      </c>
      <c r="Z10" s="4">
        <v>0.005154639175257732</v>
      </c>
      <c r="AA10" s="4">
        <v>0.041237113402061855</v>
      </c>
      <c r="AB10" s="4">
        <v>0.05154639175257732</v>
      </c>
      <c r="AC10" s="4">
        <v>0.08247422680412371</v>
      </c>
      <c r="AD10" s="4">
        <v>0.020618556701030927</v>
      </c>
      <c r="AE10" s="4">
        <v>0.005154639175257732</v>
      </c>
      <c r="AF10" s="4">
        <v>0.7268041237113402</v>
      </c>
    </row>
    <row r="11">
      <c r="A11" s="1" t="s">
        <v>19</v>
      </c>
      <c r="B11" s="1">
        <v>81.0</v>
      </c>
      <c r="C11" s="3">
        <v>1.0</v>
      </c>
      <c r="D11" s="3">
        <v>2.0</v>
      </c>
      <c r="E11" s="3">
        <v>11.0</v>
      </c>
      <c r="F11" s="3">
        <v>6.0</v>
      </c>
      <c r="G11" s="3">
        <v>5.0</v>
      </c>
      <c r="H11" s="3">
        <v>9.0</v>
      </c>
      <c r="I11" s="3">
        <v>0.0</v>
      </c>
      <c r="J11" s="3">
        <v>47.0</v>
      </c>
      <c r="M11" s="1" t="s">
        <v>18</v>
      </c>
      <c r="N11" s="3">
        <v>10.0</v>
      </c>
      <c r="O11" s="3">
        <v>1.0</v>
      </c>
      <c r="P11" s="3">
        <v>8.0</v>
      </c>
      <c r="Q11" s="3">
        <v>10.0</v>
      </c>
      <c r="R11" s="3">
        <v>16.0</v>
      </c>
      <c r="S11" s="3">
        <v>4.0</v>
      </c>
      <c r="T11" s="3">
        <v>1.0</v>
      </c>
      <c r="U11" s="3">
        <v>141.0</v>
      </c>
      <c r="W11" s="1" t="s">
        <v>19</v>
      </c>
      <c r="X11" s="1">
        <v>81.0</v>
      </c>
      <c r="Y11" s="4">
        <v>0.012345679012345678</v>
      </c>
      <c r="Z11" s="4">
        <v>0.024691358024691357</v>
      </c>
      <c r="AA11" s="4">
        <v>0.13580246913580246</v>
      </c>
      <c r="AB11" s="4">
        <v>0.07407407407407407</v>
      </c>
      <c r="AC11" s="4">
        <v>0.06172839506172839</v>
      </c>
      <c r="AD11" s="4">
        <v>0.1111111111111111</v>
      </c>
      <c r="AE11" s="4">
        <v>0.0</v>
      </c>
      <c r="AF11" s="4">
        <v>0.5802469135802469</v>
      </c>
    </row>
    <row r="12">
      <c r="A12" s="5" t="s">
        <v>20</v>
      </c>
      <c r="B12" s="1">
        <v>185.0</v>
      </c>
      <c r="C12" s="3">
        <v>13.0</v>
      </c>
      <c r="D12" s="3">
        <v>5.0</v>
      </c>
      <c r="E12" s="3">
        <v>15.0</v>
      </c>
      <c r="F12" s="3">
        <v>8.0</v>
      </c>
      <c r="G12" s="3">
        <v>29.0</v>
      </c>
      <c r="H12" s="3">
        <v>4.0</v>
      </c>
      <c r="I12" s="3">
        <v>1.0</v>
      </c>
      <c r="J12" s="3">
        <v>108.0</v>
      </c>
      <c r="M12" s="1" t="s">
        <v>19</v>
      </c>
      <c r="N12" s="3">
        <v>1.0</v>
      </c>
      <c r="O12" s="3">
        <v>2.0</v>
      </c>
      <c r="P12" s="3">
        <v>11.0</v>
      </c>
      <c r="Q12" s="3">
        <v>6.0</v>
      </c>
      <c r="R12" s="3">
        <v>5.0</v>
      </c>
      <c r="S12" s="3">
        <v>9.0</v>
      </c>
      <c r="T12" s="3">
        <v>0.0</v>
      </c>
      <c r="U12" s="3">
        <v>47.0</v>
      </c>
      <c r="W12" s="1" t="s">
        <v>20</v>
      </c>
      <c r="X12" s="1">
        <v>185.0</v>
      </c>
      <c r="Y12" s="4">
        <v>0.07027027027027027</v>
      </c>
      <c r="Z12" s="4">
        <v>0.02702702702702703</v>
      </c>
      <c r="AA12" s="4">
        <v>0.08108108108108109</v>
      </c>
      <c r="AB12" s="4">
        <v>0.043243243243243246</v>
      </c>
      <c r="AC12" s="4">
        <v>0.15675675675675677</v>
      </c>
      <c r="AD12" s="4">
        <v>0.021621621621621623</v>
      </c>
      <c r="AE12" s="4">
        <v>0.005405405405405406</v>
      </c>
      <c r="AF12" s="4">
        <v>0.5837837837837838</v>
      </c>
    </row>
    <row r="13">
      <c r="A13" s="1" t="s">
        <v>21</v>
      </c>
      <c r="B13" s="1">
        <v>106.0</v>
      </c>
      <c r="C13" s="3">
        <v>7.0</v>
      </c>
      <c r="D13" s="3">
        <v>6.0</v>
      </c>
      <c r="E13" s="3">
        <v>11.0</v>
      </c>
      <c r="F13" s="3">
        <v>2.0</v>
      </c>
      <c r="G13" s="3">
        <v>2.0</v>
      </c>
      <c r="H13" s="3">
        <v>18.0</v>
      </c>
      <c r="I13" s="3">
        <v>2.0</v>
      </c>
      <c r="J13" s="3">
        <v>58.0</v>
      </c>
      <c r="M13" s="1" t="s">
        <v>20</v>
      </c>
      <c r="N13" s="3">
        <v>13.0</v>
      </c>
      <c r="O13" s="3">
        <v>5.0</v>
      </c>
      <c r="P13" s="3">
        <v>15.0</v>
      </c>
      <c r="Q13" s="3">
        <v>8.0</v>
      </c>
      <c r="R13" s="3">
        <v>29.0</v>
      </c>
      <c r="S13" s="3">
        <v>4.0</v>
      </c>
      <c r="T13" s="3">
        <v>1.0</v>
      </c>
      <c r="U13" s="3">
        <v>108.0</v>
      </c>
      <c r="W13" s="1" t="s">
        <v>21</v>
      </c>
      <c r="X13" s="1">
        <v>106.0</v>
      </c>
      <c r="Y13" s="4">
        <v>0.0660377358490566</v>
      </c>
      <c r="Z13" s="4">
        <v>0.05660377358490566</v>
      </c>
      <c r="AA13" s="4">
        <v>0.10377358490566038</v>
      </c>
      <c r="AB13" s="4">
        <v>0.018867924528301886</v>
      </c>
      <c r="AC13" s="4">
        <v>0.018867924528301886</v>
      </c>
      <c r="AD13" s="4">
        <v>0.16981132075471697</v>
      </c>
      <c r="AE13" s="4">
        <v>0.018867924528301886</v>
      </c>
      <c r="AF13" s="4">
        <v>0.5471698113207547</v>
      </c>
    </row>
    <row r="14">
      <c r="A14" s="1" t="s">
        <v>22</v>
      </c>
      <c r="B14" s="1">
        <v>32.0</v>
      </c>
      <c r="C14" s="3">
        <v>4.0</v>
      </c>
      <c r="D14" s="3">
        <v>1.0</v>
      </c>
      <c r="E14" s="3">
        <v>0.0</v>
      </c>
      <c r="F14" s="3">
        <v>0.0</v>
      </c>
      <c r="G14" s="3">
        <v>2.0</v>
      </c>
      <c r="H14" s="3">
        <v>4.0</v>
      </c>
      <c r="I14" s="3">
        <v>2.0</v>
      </c>
      <c r="J14" s="3">
        <v>19.0</v>
      </c>
      <c r="M14" s="1" t="s">
        <v>21</v>
      </c>
      <c r="N14" s="3">
        <v>7.0</v>
      </c>
      <c r="O14" s="3">
        <v>6.0</v>
      </c>
      <c r="P14" s="3">
        <v>11.0</v>
      </c>
      <c r="Q14" s="3">
        <v>2.0</v>
      </c>
      <c r="R14" s="3">
        <v>2.0</v>
      </c>
      <c r="S14" s="3">
        <v>18.0</v>
      </c>
      <c r="T14" s="3">
        <v>2.0</v>
      </c>
      <c r="U14" s="3">
        <v>58.0</v>
      </c>
      <c r="W14" s="1" t="s">
        <v>22</v>
      </c>
      <c r="X14" s="1">
        <v>32.0</v>
      </c>
      <c r="Y14" s="4">
        <v>0.125</v>
      </c>
      <c r="Z14" s="4">
        <v>0.03125</v>
      </c>
      <c r="AA14" s="4">
        <v>0.0</v>
      </c>
      <c r="AB14" s="4">
        <v>0.0</v>
      </c>
      <c r="AC14" s="4">
        <v>0.0625</v>
      </c>
      <c r="AD14" s="4">
        <v>0.125</v>
      </c>
      <c r="AE14" s="4">
        <v>0.0625</v>
      </c>
      <c r="AF14" s="4">
        <v>0.59375</v>
      </c>
    </row>
    <row r="15">
      <c r="A15" s="1" t="s">
        <v>9</v>
      </c>
      <c r="B15" s="3">
        <v>1385.0</v>
      </c>
      <c r="C15" s="3">
        <v>1.0</v>
      </c>
      <c r="D15" s="3">
        <v>7.0</v>
      </c>
      <c r="E15" s="3">
        <v>8.0</v>
      </c>
      <c r="F15" s="3">
        <v>0.0</v>
      </c>
      <c r="G15" s="3">
        <v>4.0</v>
      </c>
      <c r="H15" s="3">
        <v>12.0</v>
      </c>
      <c r="I15" s="3">
        <v>1.0</v>
      </c>
      <c r="J15" s="3">
        <v>1351.0</v>
      </c>
      <c r="M15" s="1" t="s">
        <v>22</v>
      </c>
      <c r="N15" s="3">
        <v>4.0</v>
      </c>
      <c r="O15" s="3">
        <v>1.0</v>
      </c>
      <c r="P15" s="3">
        <v>0.0</v>
      </c>
      <c r="Q15" s="3">
        <v>0.0</v>
      </c>
      <c r="R15" s="3">
        <v>2.0</v>
      </c>
      <c r="S15" s="3">
        <v>4.0</v>
      </c>
      <c r="T15" s="3">
        <v>2.0</v>
      </c>
      <c r="U15" s="3">
        <v>19.0</v>
      </c>
      <c r="W15" s="1" t="s">
        <v>9</v>
      </c>
      <c r="X15" s="3">
        <v>1385.0</v>
      </c>
      <c r="Y15" s="4">
        <v>7.220216606498195E-4</v>
      </c>
      <c r="Z15" s="4">
        <v>0.005054151624548736</v>
      </c>
      <c r="AA15" s="4">
        <v>0.005776173285198556</v>
      </c>
      <c r="AB15" s="4">
        <v>0.0</v>
      </c>
      <c r="AC15" s="4">
        <v>0.002888086642599278</v>
      </c>
      <c r="AD15" s="4">
        <v>0.008664259927797834</v>
      </c>
      <c r="AE15" s="4">
        <v>7.220216606498195E-4</v>
      </c>
      <c r="AF15" s="4">
        <v>0.9754512635379061</v>
      </c>
    </row>
    <row r="16">
      <c r="A16" s="1" t="s">
        <v>23</v>
      </c>
      <c r="B16" s="3">
        <v>121.0</v>
      </c>
      <c r="C16" s="3">
        <v>0.0</v>
      </c>
      <c r="D16" s="3">
        <v>2.0</v>
      </c>
      <c r="E16" s="3">
        <v>9.0</v>
      </c>
      <c r="F16" s="3">
        <v>2.0</v>
      </c>
      <c r="G16" s="3">
        <v>9.0</v>
      </c>
      <c r="H16" s="3">
        <v>14.0</v>
      </c>
      <c r="I16" s="3">
        <v>7.0</v>
      </c>
      <c r="J16" s="3">
        <v>78.0</v>
      </c>
      <c r="M16" s="1" t="s">
        <v>9</v>
      </c>
      <c r="N16" s="3">
        <v>1.0</v>
      </c>
      <c r="O16" s="3">
        <v>7.0</v>
      </c>
      <c r="P16" s="3">
        <v>8.0</v>
      </c>
      <c r="Q16" s="3">
        <v>0.0</v>
      </c>
      <c r="R16" s="3">
        <v>4.0</v>
      </c>
      <c r="S16" s="3">
        <v>12.0</v>
      </c>
      <c r="T16" s="3">
        <v>1.0</v>
      </c>
      <c r="U16" s="3">
        <v>1351.0</v>
      </c>
      <c r="W16" s="1" t="s">
        <v>23</v>
      </c>
      <c r="X16" s="3">
        <v>121.0</v>
      </c>
      <c r="Y16" s="4">
        <v>0.0</v>
      </c>
      <c r="Z16" s="4">
        <v>0.01652892561983471</v>
      </c>
      <c r="AA16" s="4">
        <v>0.0743801652892562</v>
      </c>
      <c r="AB16" s="4">
        <v>0.01652892561983471</v>
      </c>
      <c r="AC16" s="4">
        <v>0.0743801652892562</v>
      </c>
      <c r="AD16" s="4">
        <v>0.11570247933884298</v>
      </c>
      <c r="AE16" s="4">
        <v>0.05785123966942149</v>
      </c>
      <c r="AF16" s="4">
        <v>0.6446280991735537</v>
      </c>
    </row>
    <row r="17">
      <c r="A17" s="8" t="s">
        <v>24</v>
      </c>
      <c r="B17" s="9">
        <f>SUM(B2:B16)</f>
        <v>4012</v>
      </c>
      <c r="C17" s="9"/>
      <c r="D17" s="3">
        <f t="shared" ref="D17:J17" si="1">SUM(D2:D16)</f>
        <v>47</v>
      </c>
      <c r="E17" s="10">
        <f t="shared" si="1"/>
        <v>317</v>
      </c>
      <c r="F17" s="3">
        <f t="shared" si="1"/>
        <v>83</v>
      </c>
      <c r="G17" s="3">
        <f t="shared" si="1"/>
        <v>181</v>
      </c>
      <c r="H17" s="10">
        <f t="shared" si="1"/>
        <v>353</v>
      </c>
      <c r="I17" s="3">
        <f t="shared" si="1"/>
        <v>46</v>
      </c>
      <c r="J17" s="3">
        <f t="shared" si="1"/>
        <v>2590</v>
      </c>
      <c r="K17" s="3">
        <f>B17-J17</f>
        <v>1422</v>
      </c>
      <c r="M17" s="1" t="s">
        <v>23</v>
      </c>
      <c r="N17" s="3">
        <v>0.0</v>
      </c>
      <c r="O17" s="3">
        <v>2.0</v>
      </c>
      <c r="P17" s="3">
        <v>9.0</v>
      </c>
      <c r="Q17" s="3">
        <v>2.0</v>
      </c>
      <c r="R17" s="3">
        <v>9.0</v>
      </c>
      <c r="S17" s="3">
        <v>14.0</v>
      </c>
      <c r="T17" s="3">
        <v>7.0</v>
      </c>
      <c r="U17" s="3">
        <v>78.0</v>
      </c>
    </row>
    <row r="18">
      <c r="A18" s="1" t="s">
        <v>25</v>
      </c>
      <c r="B18" s="3">
        <f>B17-B15-B16</f>
        <v>2506</v>
      </c>
      <c r="D18" s="4">
        <f t="shared" ref="D18:J18" si="2">D17/$B$17</f>
        <v>0.01171485543</v>
      </c>
      <c r="E18" s="4">
        <f t="shared" si="2"/>
        <v>0.07901296112</v>
      </c>
      <c r="F18" s="4">
        <f t="shared" si="2"/>
        <v>0.02068793619</v>
      </c>
      <c r="G18" s="4">
        <f t="shared" si="2"/>
        <v>0.04511465603</v>
      </c>
      <c r="H18" s="4">
        <f t="shared" si="2"/>
        <v>0.08798604187</v>
      </c>
      <c r="I18" s="4">
        <f t="shared" si="2"/>
        <v>0.01146560319</v>
      </c>
      <c r="J18" s="4">
        <f t="shared" si="2"/>
        <v>0.6455633101</v>
      </c>
    </row>
    <row r="19">
      <c r="B19" s="4">
        <f>B2/B17</f>
        <v>0.0777666999</v>
      </c>
      <c r="D19" s="4">
        <f t="shared" ref="D19:I19" si="3">D17/$K$17</f>
        <v>0.03305203938</v>
      </c>
      <c r="E19" s="4">
        <f t="shared" si="3"/>
        <v>0.2229254571</v>
      </c>
      <c r="F19" s="4">
        <f t="shared" si="3"/>
        <v>0.05836849508</v>
      </c>
      <c r="G19" s="4">
        <f t="shared" si="3"/>
        <v>0.1272855134</v>
      </c>
      <c r="H19" s="4">
        <f t="shared" si="3"/>
        <v>0.2482419128</v>
      </c>
      <c r="I19" s="4">
        <f t="shared" si="3"/>
        <v>0.0323488045</v>
      </c>
      <c r="J19" s="4"/>
    </row>
    <row r="20">
      <c r="B20" s="4">
        <f>B2/B18</f>
        <v>0.1245011971</v>
      </c>
    </row>
    <row r="39">
      <c r="B39" s="4"/>
    </row>
    <row r="40">
      <c r="A40" s="5" t="s">
        <v>16</v>
      </c>
      <c r="B40" s="4">
        <f>B8/B18</f>
        <v>0.1783719074</v>
      </c>
      <c r="C40" s="4">
        <f>B8/B17</f>
        <v>0.1114157527</v>
      </c>
    </row>
    <row r="41">
      <c r="A41" s="5" t="s">
        <v>11</v>
      </c>
      <c r="B41" s="4">
        <f>B3/B17</f>
        <v>0.09247258225</v>
      </c>
      <c r="C41" s="4">
        <f>B3/B18</f>
        <v>0.1480446927</v>
      </c>
    </row>
    <row r="42">
      <c r="A42" s="5" t="s">
        <v>13</v>
      </c>
      <c r="B42" s="4">
        <f>B5/B17</f>
        <v>0.08150548355</v>
      </c>
      <c r="C42" s="4">
        <f>B5/B18</f>
        <v>0.1304868316</v>
      </c>
    </row>
    <row r="43">
      <c r="A43" s="5" t="s">
        <v>12</v>
      </c>
      <c r="B43" s="4">
        <f>B4/B17</f>
        <v>0.04835493519</v>
      </c>
      <c r="C43" s="4">
        <f>B4/B18</f>
        <v>0.07741420591</v>
      </c>
    </row>
    <row r="44">
      <c r="A44" s="5" t="s">
        <v>20</v>
      </c>
      <c r="B44" s="4">
        <f>B12/B17</f>
        <v>0.046111665</v>
      </c>
      <c r="C44" s="4">
        <f>B12/B18</f>
        <v>0.07382282522</v>
      </c>
    </row>
    <row r="47">
      <c r="A47" s="1" t="s">
        <v>3</v>
      </c>
    </row>
    <row r="50">
      <c r="Y50" s="1" t="s">
        <v>26</v>
      </c>
    </row>
  </sheetData>
  <mergeCells count="1">
    <mergeCell ref="AH1:AJ4"/>
  </mergeCells>
  <conditionalFormatting sqref="Y2:AF16">
    <cfRule type="colorScale" priority="1">
      <colorScale>
        <cfvo type="min"/>
        <cfvo type="percent" val="50"/>
        <cfvo type="max"/>
        <color rgb="FFFFFFFF"/>
        <color rgb="FFB4A7D6"/>
        <color rgb="FFCC0000"/>
      </colorScale>
    </cfRule>
  </conditionalFormatting>
  <conditionalFormatting sqref="D2:I14">
    <cfRule type="colorScale" priority="2">
      <colorScale>
        <cfvo type="min"/>
        <cfvo type="max"/>
        <color rgb="FFFFFFFF"/>
        <color rgb="FF57BB8A"/>
      </colorScale>
    </cfRule>
  </conditionalFormatting>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2.63" defaultRowHeight="15.75"/>
  <cols>
    <col customWidth="1" min="1" max="7" width="18.38"/>
    <col customWidth="1" min="8" max="8" width="33.88"/>
    <col customWidth="1" min="9" max="30" width="18.38"/>
  </cols>
  <sheetData>
    <row r="1" ht="33.0" customHeight="1">
      <c r="A1" s="11" t="s">
        <v>27</v>
      </c>
      <c r="B1" s="11" t="s">
        <v>28</v>
      </c>
      <c r="C1" s="11" t="s">
        <v>29</v>
      </c>
      <c r="D1" s="12" t="s">
        <v>30</v>
      </c>
      <c r="E1" s="12"/>
      <c r="F1" s="13" t="s">
        <v>31</v>
      </c>
      <c r="G1" s="13" t="s">
        <v>32</v>
      </c>
      <c r="H1" s="13" t="s">
        <v>33</v>
      </c>
      <c r="I1" s="14"/>
      <c r="J1" s="13" t="s">
        <v>0</v>
      </c>
      <c r="K1" s="15" t="s">
        <v>1</v>
      </c>
      <c r="L1" s="16" t="s">
        <v>2</v>
      </c>
      <c r="M1" s="16" t="s">
        <v>3</v>
      </c>
      <c r="N1" s="17" t="s">
        <v>4</v>
      </c>
      <c r="O1" s="17" t="s">
        <v>5</v>
      </c>
      <c r="P1" s="17" t="s">
        <v>6</v>
      </c>
      <c r="Q1" s="17" t="s">
        <v>7</v>
      </c>
      <c r="R1" s="17" t="s">
        <v>8</v>
      </c>
      <c r="S1" s="17" t="s">
        <v>9</v>
      </c>
      <c r="U1" s="18" t="s">
        <v>0</v>
      </c>
      <c r="V1" s="19" t="s">
        <v>1</v>
      </c>
      <c r="W1" s="20" t="s">
        <v>2</v>
      </c>
      <c r="X1" s="20" t="s">
        <v>3</v>
      </c>
      <c r="Y1" s="21" t="s">
        <v>4</v>
      </c>
      <c r="Z1" s="21" t="s">
        <v>5</v>
      </c>
      <c r="AA1" s="21" t="s">
        <v>6</v>
      </c>
      <c r="AB1" s="21" t="s">
        <v>7</v>
      </c>
      <c r="AC1" s="21" t="s">
        <v>8</v>
      </c>
      <c r="AD1" s="22" t="s">
        <v>9</v>
      </c>
    </row>
    <row r="2" ht="33.0" hidden="1" customHeight="1">
      <c r="A2" s="23">
        <v>1.0</v>
      </c>
      <c r="B2" s="23" t="s">
        <v>34</v>
      </c>
      <c r="C2" s="23" t="s">
        <v>35</v>
      </c>
      <c r="D2" s="12" t="s">
        <v>36</v>
      </c>
      <c r="E2" s="14"/>
      <c r="F2" s="12" t="s">
        <v>10</v>
      </c>
      <c r="G2" s="12" t="s">
        <v>2</v>
      </c>
      <c r="H2" s="12" t="s">
        <v>37</v>
      </c>
      <c r="I2" s="14"/>
      <c r="J2" s="1" t="s">
        <v>10</v>
      </c>
      <c r="K2" s="1">
        <f>COUNTIF(F2:F4014, "Students")</f>
        <v>312</v>
      </c>
      <c r="L2" s="14">
        <f>COUNTIFS(F2:F4014, "Students", G2:G4014, "Student")</f>
        <v>310</v>
      </c>
      <c r="M2" s="14">
        <f>COUNTIFS(F2:F4014, "Students", G2:G4014, "Intern (0-1 year)")</f>
        <v>0</v>
      </c>
      <c r="N2" s="14">
        <f>COUNTIFS(F2:F4014, "Students", G2:G4014, "Junior/Employee (&lt;3 years)")</f>
        <v>0</v>
      </c>
      <c r="O2" s="14">
        <f>COUNTIFS(F2:F4014, "Students", G2:G4014, "Mid-level/Specialist (&gt;3 years)")</f>
        <v>0</v>
      </c>
      <c r="P2" s="14">
        <f>COUNTIFS(F2:F4014, "Students", G2:G4014, "Senior (&gt;5 years)")</f>
        <v>0</v>
      </c>
      <c r="Q2" s="14">
        <f>COUNTIFS(F2:F4014, "Students", G2:G4014, "Manager/Head")</f>
        <v>0</v>
      </c>
      <c r="R2" s="14">
        <f>COUNTIFS(F2:F4014, "Students", G2:G4014, "Director &amp; C-level/Executive")</f>
        <v>0</v>
      </c>
      <c r="S2" s="14">
        <f>COUNTIFS(F2:F4014, "Students", G2:G4014, "No clear")</f>
        <v>2</v>
      </c>
      <c r="U2" s="24" t="s">
        <v>10</v>
      </c>
      <c r="V2" s="1">
        <v>312.0</v>
      </c>
      <c r="W2" s="25">
        <f t="shared" ref="W2:AD2" si="1">L2/$K2</f>
        <v>0.9935897436</v>
      </c>
      <c r="X2" s="25">
        <f t="shared" si="1"/>
        <v>0</v>
      </c>
      <c r="Y2" s="25">
        <f t="shared" si="1"/>
        <v>0</v>
      </c>
      <c r="Z2" s="25">
        <f t="shared" si="1"/>
        <v>0</v>
      </c>
      <c r="AA2" s="25">
        <f t="shared" si="1"/>
        <v>0</v>
      </c>
      <c r="AB2" s="25">
        <f t="shared" si="1"/>
        <v>0</v>
      </c>
      <c r="AC2" s="25">
        <f t="shared" si="1"/>
        <v>0</v>
      </c>
      <c r="AD2" s="26">
        <f t="shared" si="1"/>
        <v>0.00641025641</v>
      </c>
    </row>
    <row r="3" ht="33.0" hidden="1" customHeight="1">
      <c r="A3" s="27">
        <v>2.0</v>
      </c>
      <c r="B3" s="27" t="s">
        <v>34</v>
      </c>
      <c r="C3" s="27" t="s">
        <v>38</v>
      </c>
      <c r="D3" s="12" t="s">
        <v>39</v>
      </c>
      <c r="E3" s="14"/>
      <c r="F3" s="12" t="s">
        <v>20</v>
      </c>
      <c r="G3" s="12" t="s">
        <v>9</v>
      </c>
      <c r="H3" s="12" t="s">
        <v>37</v>
      </c>
      <c r="I3" s="14"/>
      <c r="J3" s="1" t="s">
        <v>11</v>
      </c>
      <c r="K3" s="1">
        <f>COUNTIF(F2:F4014, "IT")</f>
        <v>371</v>
      </c>
      <c r="L3" s="14">
        <f>COUNTIFS(F2:F4014, "IT", G2:G4014, "Student")</f>
        <v>7</v>
      </c>
      <c r="M3" s="14">
        <f>COUNTIFS(F2:F4014, "IT", G2:G4014, "Intern (0-1 year)")</f>
        <v>6</v>
      </c>
      <c r="N3" s="14">
        <f>COUNTIFS(F2:F4014, "IT", G2:G4014, "Junior/Employee (&lt;3 years)")</f>
        <v>60</v>
      </c>
      <c r="O3" s="14">
        <f>COUNTIFS(F2:F4014, "IT", G2:G4014, "Mid-level/Specialist (&gt;3 years)")</f>
        <v>21</v>
      </c>
      <c r="P3" s="14">
        <f>COUNTIFS(F2:F4014, "IT", G2:G4014, "Senior (&gt;5 years)")</f>
        <v>27</v>
      </c>
      <c r="Q3" s="14">
        <f>COUNTIFS(F2:F4014, "IT", G2:G4014, "Manager/Head")</f>
        <v>44</v>
      </c>
      <c r="R3" s="14">
        <f>COUNTIFS(F2:F4014, "IT", G2:G4014, "Director &amp; C-level/Executive")</f>
        <v>5</v>
      </c>
      <c r="S3" s="14">
        <f>COUNTIFS(F2:F4014, "IT", G2:G4014, "No clear")</f>
        <v>198</v>
      </c>
      <c r="U3" s="24" t="s">
        <v>11</v>
      </c>
      <c r="V3" s="1">
        <v>371.0</v>
      </c>
      <c r="W3" s="25">
        <f t="shared" ref="W3:AD3" si="2">L3/$K3</f>
        <v>0.01886792453</v>
      </c>
      <c r="X3" s="25">
        <f t="shared" si="2"/>
        <v>0.01617250674</v>
      </c>
      <c r="Y3" s="25">
        <f t="shared" si="2"/>
        <v>0.1617250674</v>
      </c>
      <c r="Z3" s="25">
        <f t="shared" si="2"/>
        <v>0.05660377358</v>
      </c>
      <c r="AA3" s="25">
        <f t="shared" si="2"/>
        <v>0.07277628032</v>
      </c>
      <c r="AB3" s="25">
        <f t="shared" si="2"/>
        <v>0.1185983827</v>
      </c>
      <c r="AC3" s="25">
        <f t="shared" si="2"/>
        <v>0.01347708895</v>
      </c>
      <c r="AD3" s="26">
        <f t="shared" si="2"/>
        <v>0.5336927224</v>
      </c>
    </row>
    <row r="4" ht="33.0" hidden="1" customHeight="1">
      <c r="A4" s="27">
        <v>3.0</v>
      </c>
      <c r="B4" s="27" t="s">
        <v>34</v>
      </c>
      <c r="C4" s="27" t="s">
        <v>40</v>
      </c>
      <c r="D4" s="12" t="s">
        <v>41</v>
      </c>
      <c r="E4" s="14"/>
      <c r="F4" s="12" t="s">
        <v>12</v>
      </c>
      <c r="G4" s="12" t="s">
        <v>9</v>
      </c>
      <c r="H4" s="12" t="s">
        <v>42</v>
      </c>
      <c r="I4" s="14"/>
      <c r="J4" s="1" t="s">
        <v>12</v>
      </c>
      <c r="K4" s="1">
        <f>COUNTIF(F2:F4014, "Sales")</f>
        <v>194</v>
      </c>
      <c r="L4" s="14">
        <f>COUNTIFS(F2:F4014, "Sales", G2:G4014, "Student")</f>
        <v>2</v>
      </c>
      <c r="M4" s="14">
        <f>COUNTIFS(F2:F4014, "Sales", G2:G4014, "Intern (0-1 year)")</f>
        <v>5</v>
      </c>
      <c r="N4" s="14">
        <f>COUNTIFS(F2:F4014, "Sales", G2:G4014, "Junior/Employee (&lt;3 years)")</f>
        <v>28</v>
      </c>
      <c r="O4" s="14">
        <f>COUNTIFS(F2:F4014, "Sales", G2:G4014, "Mid-level/Specialist (&gt;3 years)")</f>
        <v>4</v>
      </c>
      <c r="P4" s="14">
        <f>COUNTIFS(F2:F4014, "Sales", G2:G4014, "Senior (&gt;5 years)")</f>
        <v>15</v>
      </c>
      <c r="Q4" s="14">
        <f>COUNTIFS(F2:F4014, "Sales", G2:G4014, "Manager/Head")</f>
        <v>43</v>
      </c>
      <c r="R4" s="14">
        <f>COUNTIFS(F2:F4014, "Sales", G2:G4014, "Director &amp; C-level/Executive")</f>
        <v>0</v>
      </c>
      <c r="S4" s="14">
        <f>COUNTIFS(F2:F4014, "Sales", G2:G4014, "No clear")</f>
        <v>95</v>
      </c>
      <c r="U4" s="24" t="s">
        <v>12</v>
      </c>
      <c r="V4" s="1">
        <v>194.0</v>
      </c>
      <c r="W4" s="25">
        <f t="shared" ref="W4:AD4" si="3">L4/$K4</f>
        <v>0.01030927835</v>
      </c>
      <c r="X4" s="25">
        <f t="shared" si="3"/>
        <v>0.02577319588</v>
      </c>
      <c r="Y4" s="25">
        <f t="shared" si="3"/>
        <v>0.1443298969</v>
      </c>
      <c r="Z4" s="25">
        <f t="shared" si="3"/>
        <v>0.0206185567</v>
      </c>
      <c r="AA4" s="25">
        <f t="shared" si="3"/>
        <v>0.07731958763</v>
      </c>
      <c r="AB4" s="25">
        <f t="shared" si="3"/>
        <v>0.2216494845</v>
      </c>
      <c r="AC4" s="25">
        <f t="shared" si="3"/>
        <v>0</v>
      </c>
      <c r="AD4" s="26">
        <f t="shared" si="3"/>
        <v>0.4896907216</v>
      </c>
    </row>
    <row r="5" ht="33.0" hidden="1" customHeight="1">
      <c r="A5" s="27">
        <v>4.0</v>
      </c>
      <c r="B5" s="27" t="s">
        <v>34</v>
      </c>
      <c r="C5" s="27" t="s">
        <v>43</v>
      </c>
      <c r="D5" s="12" t="s">
        <v>44</v>
      </c>
      <c r="E5" s="14"/>
      <c r="F5" s="12" t="s">
        <v>11</v>
      </c>
      <c r="G5" s="12" t="s">
        <v>6</v>
      </c>
      <c r="H5" s="12" t="s">
        <v>42</v>
      </c>
      <c r="I5" s="14"/>
      <c r="J5" s="1" t="s">
        <v>13</v>
      </c>
      <c r="K5" s="1">
        <f>COUNTIF(F2:F4014, "Finance &amp; Banking")</f>
        <v>327</v>
      </c>
      <c r="L5" s="14">
        <f>COUNTIFS(F2:F4014, "Finance &amp; Banking", G2:G4014, "Student")</f>
        <v>7</v>
      </c>
      <c r="M5" s="14">
        <f>COUNTIFS(F2:F4014, "Finance &amp; Banking", G2:G4014, "Intern (0-1 year)")</f>
        <v>3</v>
      </c>
      <c r="N5" s="14">
        <f>COUNTIFS(F2:F4014, "Finance &amp; Banking", G2:G4014, "Junior/Employee (&lt;3 years)")</f>
        <v>49</v>
      </c>
      <c r="O5" s="14">
        <f>COUNTIFS(F2:F4014, "Finance &amp; Banking", G2:G4014, "Mid-level/Specialist (&gt;3 years)")</f>
        <v>15</v>
      </c>
      <c r="P5" s="14">
        <f>COUNTIFS(F2:F4014, "Finance &amp; Banking", G2:G4014, "Senior (&gt;5 years)")</f>
        <v>31</v>
      </c>
      <c r="Q5" s="14">
        <f>COUNTIFS(F2:F4014, "Finance &amp; Banking", G2:G4014, "Manager/Head")</f>
        <v>46</v>
      </c>
      <c r="R5" s="14">
        <f>COUNTIFS(F2:F4014, "Finance &amp; Banking", G2:G4014, "Director &amp; C-level/Executive")</f>
        <v>6</v>
      </c>
      <c r="S5" s="14">
        <f>COUNTIFS(F2:F4014, "Finance &amp; Banking", G2:G4014, "No clear")</f>
        <v>167</v>
      </c>
      <c r="U5" s="24" t="s">
        <v>13</v>
      </c>
      <c r="V5" s="1">
        <v>327.0</v>
      </c>
      <c r="W5" s="25">
        <f t="shared" ref="W5:AD5" si="4">L5/$K5</f>
        <v>0.02140672783</v>
      </c>
      <c r="X5" s="25">
        <f t="shared" si="4"/>
        <v>0.009174311927</v>
      </c>
      <c r="Y5" s="25">
        <f t="shared" si="4"/>
        <v>0.1498470948</v>
      </c>
      <c r="Z5" s="25">
        <f t="shared" si="4"/>
        <v>0.04587155963</v>
      </c>
      <c r="AA5" s="25">
        <f t="shared" si="4"/>
        <v>0.09480122324</v>
      </c>
      <c r="AB5" s="25">
        <f t="shared" si="4"/>
        <v>0.1406727829</v>
      </c>
      <c r="AC5" s="25">
        <f t="shared" si="4"/>
        <v>0.01834862385</v>
      </c>
      <c r="AD5" s="26">
        <f t="shared" si="4"/>
        <v>0.5107033639</v>
      </c>
    </row>
    <row r="6" ht="33.0" hidden="1" customHeight="1">
      <c r="A6" s="27">
        <v>5.0</v>
      </c>
      <c r="B6" s="27" t="s">
        <v>34</v>
      </c>
      <c r="C6" s="27" t="s">
        <v>45</v>
      </c>
      <c r="D6" s="12" t="s">
        <v>46</v>
      </c>
      <c r="E6" s="14"/>
      <c r="F6" s="12" t="s">
        <v>18</v>
      </c>
      <c r="G6" s="12" t="s">
        <v>7</v>
      </c>
      <c r="H6" s="12" t="s">
        <v>42</v>
      </c>
      <c r="I6" s="14"/>
      <c r="J6" s="1" t="s">
        <v>14</v>
      </c>
      <c r="K6" s="1">
        <f>COUNTIF(F2:F4014, "Marketing &amp; Communication")</f>
        <v>61</v>
      </c>
      <c r="L6" s="14">
        <f>COUNTIFS(F2:F4014, "Marketing &amp; Communication", G2:G4014, "Student")</f>
        <v>2</v>
      </c>
      <c r="M6" s="14">
        <f>COUNTIFS(F2:F4014, "Marketing &amp; Communication", G2:G4014, "Intern (0-1 year)")</f>
        <v>2</v>
      </c>
      <c r="N6" s="14">
        <f>COUNTIFS(F2:F4014, "Marketing &amp; Communication", G2:G4014, "Junior/Employee (&lt;3 years)")</f>
        <v>9</v>
      </c>
      <c r="O6" s="14">
        <f>COUNTIFS(F2:F4014, "Marketing &amp; Communication", G2:G4014, "Mid-level/Specialist (&gt;3 years)")</f>
        <v>1</v>
      </c>
      <c r="P6" s="14">
        <f>COUNTIFS(F2:F4014, "Marketing &amp; Communication", G2:G4014, "Senior (&gt;5 years)")</f>
        <v>4</v>
      </c>
      <c r="Q6" s="14">
        <f>COUNTIFS(F2:F4014, "Marketing &amp; Communication", G2:G4014, "Manager/Head")</f>
        <v>15</v>
      </c>
      <c r="R6" s="14">
        <f>COUNTIFS(F2:F4014, "Marketing &amp; Communication", G2:G4014, "Director &amp; C-level/Executive")</f>
        <v>1</v>
      </c>
      <c r="S6" s="14">
        <f>COUNTIFS(F2:F4014, "Marketing &amp; Communication", G2:G4014, "No clear")</f>
        <v>27</v>
      </c>
      <c r="U6" s="24" t="s">
        <v>14</v>
      </c>
      <c r="V6" s="1">
        <v>61.0</v>
      </c>
      <c r="W6" s="25">
        <f t="shared" ref="W6:AD6" si="5">L6/$K6</f>
        <v>0.03278688525</v>
      </c>
      <c r="X6" s="25">
        <f t="shared" si="5"/>
        <v>0.03278688525</v>
      </c>
      <c r="Y6" s="25">
        <f t="shared" si="5"/>
        <v>0.1475409836</v>
      </c>
      <c r="Z6" s="25">
        <f t="shared" si="5"/>
        <v>0.01639344262</v>
      </c>
      <c r="AA6" s="25">
        <f t="shared" si="5"/>
        <v>0.06557377049</v>
      </c>
      <c r="AB6" s="25">
        <f t="shared" si="5"/>
        <v>0.2459016393</v>
      </c>
      <c r="AC6" s="25">
        <f t="shared" si="5"/>
        <v>0.01639344262</v>
      </c>
      <c r="AD6" s="26">
        <f t="shared" si="5"/>
        <v>0.4426229508</v>
      </c>
    </row>
    <row r="7" ht="33.0" hidden="1" customHeight="1">
      <c r="A7" s="27">
        <v>6.0</v>
      </c>
      <c r="B7" s="27" t="s">
        <v>34</v>
      </c>
      <c r="C7" s="27" t="s">
        <v>47</v>
      </c>
      <c r="D7" s="12" t="s">
        <v>48</v>
      </c>
      <c r="E7" s="14"/>
      <c r="F7" s="12" t="s">
        <v>10</v>
      </c>
      <c r="G7" s="12" t="s">
        <v>2</v>
      </c>
      <c r="H7" s="12" t="s">
        <v>49</v>
      </c>
      <c r="I7" s="14"/>
      <c r="J7" s="1" t="s">
        <v>15</v>
      </c>
      <c r="K7" s="1">
        <f>COUNTIF(F2:F4014, "Design &amp; Architecture")</f>
        <v>167</v>
      </c>
      <c r="L7" s="14">
        <f>COUNTIFS(F2:F4014, "Design &amp; Architecture", G2:G4014, "Student")</f>
        <v>9</v>
      </c>
      <c r="M7" s="14">
        <f>COUNTIFS(F2:F4014, "Design &amp; Architecture", G2:G4014, "Intern (0-1 year)")</f>
        <v>1</v>
      </c>
      <c r="N7" s="14">
        <f>COUNTIFS(F2:F4014, "Design &amp; Architecture", G2:G4014, "Junior/Employee (&lt;3 years)")</f>
        <v>19</v>
      </c>
      <c r="O7" s="14">
        <f>COUNTIFS(F2:F4014, "Design &amp; Architecture", G2:G4014, "Mid-level/Specialist (&gt;3 years)")</f>
        <v>6</v>
      </c>
      <c r="P7" s="14">
        <f>COUNTIFS(F2:F4014, "Design &amp; Architecture", G2:G4014, "Senior (&gt;5 years)")</f>
        <v>6</v>
      </c>
      <c r="Q7" s="14">
        <f>COUNTIFS(F2:F4014, "Design &amp; Architecture", G2:G4014, "Manager/Head")</f>
        <v>32</v>
      </c>
      <c r="R7" s="14">
        <f>COUNTIFS(F2:F4014, "Design &amp; Architecture", G2:G4014, "Director &amp; C-level/Executive")</f>
        <v>8</v>
      </c>
      <c r="S7" s="14">
        <f>COUNTIFS(F2:F4014, "Design &amp; Architecture", G2:G4014, "No clear")</f>
        <v>83</v>
      </c>
      <c r="U7" s="24" t="s">
        <v>15</v>
      </c>
      <c r="V7" s="1">
        <v>167.0</v>
      </c>
      <c r="W7" s="25">
        <f t="shared" ref="W7:AD7" si="6">L7/$K7</f>
        <v>0.05389221557</v>
      </c>
      <c r="X7" s="25">
        <f t="shared" si="6"/>
        <v>0.005988023952</v>
      </c>
      <c r="Y7" s="25">
        <f t="shared" si="6"/>
        <v>0.1137724551</v>
      </c>
      <c r="Z7" s="25">
        <f t="shared" si="6"/>
        <v>0.03592814371</v>
      </c>
      <c r="AA7" s="25">
        <f t="shared" si="6"/>
        <v>0.03592814371</v>
      </c>
      <c r="AB7" s="25">
        <f t="shared" si="6"/>
        <v>0.1916167665</v>
      </c>
      <c r="AC7" s="25">
        <f t="shared" si="6"/>
        <v>0.04790419162</v>
      </c>
      <c r="AD7" s="26">
        <f t="shared" si="6"/>
        <v>0.497005988</v>
      </c>
    </row>
    <row r="8" ht="33.0" hidden="1" customHeight="1">
      <c r="A8" s="27">
        <v>7.0</v>
      </c>
      <c r="B8" s="27" t="s">
        <v>34</v>
      </c>
      <c r="C8" s="27" t="s">
        <v>50</v>
      </c>
      <c r="D8" s="12" t="s">
        <v>51</v>
      </c>
      <c r="E8" s="14"/>
      <c r="F8" s="12" t="s">
        <v>11</v>
      </c>
      <c r="G8" s="12" t="s">
        <v>6</v>
      </c>
      <c r="H8" s="12" t="s">
        <v>52</v>
      </c>
      <c r="I8" s="14"/>
      <c r="J8" s="1" t="s">
        <v>16</v>
      </c>
      <c r="K8" s="1">
        <f>COUNTIF(F2:F4014, "Production/Manufacturing &amp; Supply Chain")</f>
        <v>447</v>
      </c>
      <c r="L8" s="14">
        <f>COUNTIFS(F2:F4014, "Production/Manufacturing &amp; Supply Chain", G2:G4014, "Student")</f>
        <v>1</v>
      </c>
      <c r="M8" s="14">
        <f>COUNTIFS(F2:F4014, "Production/Manufacturing &amp; Supply Chain", G2:G4014, "Intern (0-1 year)")</f>
        <v>6</v>
      </c>
      <c r="N8" s="14">
        <f>COUNTIFS(F2:F4014, "Production/Manufacturing &amp; Supply Chain", G2:G4014, "Junior/Employee (&lt;3 years)")</f>
        <v>87</v>
      </c>
      <c r="O8" s="14">
        <f>COUNTIFS(F2:F4014, "Production/Manufacturing &amp; Supply Chain", G2:G4014, "Mid-level/Specialist (&gt;3 years)")</f>
        <v>8</v>
      </c>
      <c r="P8" s="14">
        <f>COUNTIFS(F2:F4014, "Production/Manufacturing &amp; Supply Chain", G2:G4014, "Senior (&gt;5 years)")</f>
        <v>30</v>
      </c>
      <c r="Q8" s="14">
        <f>COUNTIFS(F2:F4014, "Production/Manufacturing &amp; Supply Chain", G2:G4014, "Manager/Head")</f>
        <v>99</v>
      </c>
      <c r="R8" s="14">
        <f>COUNTIFS(F2:F4014, "Production/Manufacturing &amp; Supply Chain", G2:G4014, "Director &amp; C-level/Executive")</f>
        <v>9</v>
      </c>
      <c r="S8" s="14">
        <f>COUNTIFS(F2:F4014, "Production/Manufacturing &amp; Supply Chain", G2:G4014, "No clear")</f>
        <v>204</v>
      </c>
      <c r="U8" s="24" t="s">
        <v>16</v>
      </c>
      <c r="V8" s="1">
        <v>447.0</v>
      </c>
      <c r="W8" s="25">
        <f t="shared" ref="W8:AD8" si="7">L8/$K8</f>
        <v>0.002237136465</v>
      </c>
      <c r="X8" s="25">
        <f t="shared" si="7"/>
        <v>0.01342281879</v>
      </c>
      <c r="Y8" s="25">
        <f t="shared" si="7"/>
        <v>0.1946308725</v>
      </c>
      <c r="Z8" s="25">
        <f t="shared" si="7"/>
        <v>0.01789709172</v>
      </c>
      <c r="AA8" s="25">
        <f t="shared" si="7"/>
        <v>0.06711409396</v>
      </c>
      <c r="AB8" s="25">
        <f t="shared" si="7"/>
        <v>0.2214765101</v>
      </c>
      <c r="AC8" s="25">
        <f t="shared" si="7"/>
        <v>0.02013422819</v>
      </c>
      <c r="AD8" s="26">
        <f t="shared" si="7"/>
        <v>0.4563758389</v>
      </c>
    </row>
    <row r="9" ht="33.0" hidden="1" customHeight="1">
      <c r="A9" s="27">
        <v>8.0</v>
      </c>
      <c r="B9" s="27" t="s">
        <v>34</v>
      </c>
      <c r="C9" s="27" t="s">
        <v>53</v>
      </c>
      <c r="D9" s="12" t="s">
        <v>54</v>
      </c>
      <c r="E9" s="14"/>
      <c r="F9" s="12" t="s">
        <v>18</v>
      </c>
      <c r="G9" s="12" t="s">
        <v>9</v>
      </c>
      <c r="H9" s="12" t="s">
        <v>37</v>
      </c>
      <c r="I9" s="14"/>
      <c r="J9" s="1" t="s">
        <v>17</v>
      </c>
      <c r="K9" s="1">
        <f>COUNTIF(F2:F4014, "Real Estate")</f>
        <v>29</v>
      </c>
      <c r="L9" s="14">
        <f>COUNTIFS(F2:F4014, "Real Estate", G2:G4014, "Student")</f>
        <v>1</v>
      </c>
      <c r="M9" s="14">
        <f>COUNTIFS(F2:F4014, "Real Estate", G2:G4014, "Intern (0-1 year)")</f>
        <v>0</v>
      </c>
      <c r="N9" s="14">
        <f>COUNTIFS(F2:F4014, "Real Estate", G2:G4014, "Junior/Employee (&lt;3 years)")</f>
        <v>3</v>
      </c>
      <c r="O9" s="14">
        <f>COUNTIFS(F2:F4014, "Real Estate", G2:G4014, "Mid-level/Specialist (&gt;3 years)")</f>
        <v>0</v>
      </c>
      <c r="P9" s="14">
        <f>COUNTIFS(F2:F4014, "Real Estate", G2:G4014, "Senior (&gt;5 years)")</f>
        <v>1</v>
      </c>
      <c r="Q9" s="14">
        <f>COUNTIFS(F2:F4014, "Real Estate", G2:G4014, "Manager/Head")</f>
        <v>9</v>
      </c>
      <c r="R9" s="14">
        <f>COUNTIFS(F2:F4014, "Real Estate", G2:G4014, "Director &amp; C-level/Executive")</f>
        <v>3</v>
      </c>
      <c r="S9" s="14">
        <f>COUNTIFS(F2:F4014, "Real Estate", G2:G4014, "No clear")</f>
        <v>12</v>
      </c>
      <c r="U9" s="24" t="s">
        <v>17</v>
      </c>
      <c r="V9" s="1">
        <v>29.0</v>
      </c>
      <c r="W9" s="25">
        <f t="shared" ref="W9:AD9" si="8">L9/$K9</f>
        <v>0.03448275862</v>
      </c>
      <c r="X9" s="25">
        <f t="shared" si="8"/>
        <v>0</v>
      </c>
      <c r="Y9" s="25">
        <f t="shared" si="8"/>
        <v>0.1034482759</v>
      </c>
      <c r="Z9" s="25">
        <f t="shared" si="8"/>
        <v>0</v>
      </c>
      <c r="AA9" s="25">
        <f t="shared" si="8"/>
        <v>0.03448275862</v>
      </c>
      <c r="AB9" s="25">
        <f t="shared" si="8"/>
        <v>0.3103448276</v>
      </c>
      <c r="AC9" s="25">
        <f t="shared" si="8"/>
        <v>0.1034482759</v>
      </c>
      <c r="AD9" s="26">
        <f t="shared" si="8"/>
        <v>0.4137931034</v>
      </c>
    </row>
    <row r="10" ht="33.0" hidden="1" customHeight="1">
      <c r="A10" s="27">
        <v>9.0</v>
      </c>
      <c r="B10" s="27" t="s">
        <v>34</v>
      </c>
      <c r="C10" s="27" t="s">
        <v>55</v>
      </c>
      <c r="D10" s="12" t="s">
        <v>56</v>
      </c>
      <c r="E10" s="14"/>
      <c r="F10" s="12" t="s">
        <v>11</v>
      </c>
      <c r="G10" s="12" t="s">
        <v>9</v>
      </c>
      <c r="H10" s="12" t="s">
        <v>52</v>
      </c>
      <c r="I10" s="14"/>
      <c r="J10" s="1" t="s">
        <v>18</v>
      </c>
      <c r="K10" s="1">
        <f>COUNTIF(F2:F4014, "Education &amp; Training")</f>
        <v>194</v>
      </c>
      <c r="L10" s="14">
        <f>COUNTIFS(F2:F4014, "Education &amp; Training", G2:G4014, "Student")</f>
        <v>10</v>
      </c>
      <c r="M10" s="14">
        <f>COUNTIFS(F2:F4014, "Education &amp; Training", G2:G4014, "Intern (0-1 year)")</f>
        <v>1</v>
      </c>
      <c r="N10" s="14">
        <f>COUNTIFS(F2:F4014, "Education &amp; Training", G2:G4014, "Junior/Employee (&lt;3 years)")</f>
        <v>8</v>
      </c>
      <c r="O10" s="14">
        <f>COUNTIFS(F2:F4014, "Education &amp; Training", G2:G4014, "Mid-level/Specialist (&gt;3 years)")</f>
        <v>10</v>
      </c>
      <c r="P10" s="14">
        <f>COUNTIFS(F2:F4014, "Education &amp; Training", G2:G4014, "Senior (&gt;5 years)")</f>
        <v>16</v>
      </c>
      <c r="Q10" s="14">
        <f>COUNTIFS(F2:F4014, "Education &amp; Training", G2:G4014, "Manager/Head")</f>
        <v>4</v>
      </c>
      <c r="R10" s="14">
        <f>COUNTIFS(F2:F4014, "Education &amp; Training", G2:G4014, "Director &amp; C-level/Executive")</f>
        <v>1</v>
      </c>
      <c r="S10" s="14">
        <f>COUNTIFS(F2:F4014, "Education &amp; Training", G2:G4014, "No clear")</f>
        <v>141</v>
      </c>
      <c r="U10" s="24" t="s">
        <v>18</v>
      </c>
      <c r="V10" s="1">
        <v>194.0</v>
      </c>
      <c r="W10" s="25">
        <f t="shared" ref="W10:AD10" si="9">L10/$K10</f>
        <v>0.05154639175</v>
      </c>
      <c r="X10" s="25">
        <f t="shared" si="9"/>
        <v>0.005154639175</v>
      </c>
      <c r="Y10" s="25">
        <f t="shared" si="9"/>
        <v>0.0412371134</v>
      </c>
      <c r="Z10" s="25">
        <f t="shared" si="9"/>
        <v>0.05154639175</v>
      </c>
      <c r="AA10" s="25">
        <f t="shared" si="9"/>
        <v>0.0824742268</v>
      </c>
      <c r="AB10" s="25">
        <f t="shared" si="9"/>
        <v>0.0206185567</v>
      </c>
      <c r="AC10" s="25">
        <f t="shared" si="9"/>
        <v>0.005154639175</v>
      </c>
      <c r="AD10" s="26">
        <f t="shared" si="9"/>
        <v>0.7268041237</v>
      </c>
    </row>
    <row r="11" ht="33.0" hidden="1" customHeight="1">
      <c r="A11" s="27">
        <v>10.0</v>
      </c>
      <c r="B11" s="27" t="s">
        <v>34</v>
      </c>
      <c r="C11" s="27" t="s">
        <v>57</v>
      </c>
      <c r="D11" s="12" t="s">
        <v>58</v>
      </c>
      <c r="E11" s="14"/>
      <c r="F11" s="12" t="s">
        <v>15</v>
      </c>
      <c r="G11" s="12" t="s">
        <v>6</v>
      </c>
      <c r="H11" s="12" t="s">
        <v>49</v>
      </c>
      <c r="I11" s="14"/>
      <c r="J11" s="1" t="s">
        <v>19</v>
      </c>
      <c r="K11" s="1">
        <f>COUNTIF(F2:F4014, "Admin &amp; HR")</f>
        <v>81</v>
      </c>
      <c r="L11" s="14">
        <f>COUNTIFS(F2:F4014, "Admin &amp; HR", G2:G4014, "Student")</f>
        <v>1</v>
      </c>
      <c r="M11" s="14">
        <f>COUNTIFS(F2:F4014, "Admin &amp; HR", G2:G4014, "Intern (0-1 year)")</f>
        <v>2</v>
      </c>
      <c r="N11" s="14">
        <f>COUNTIFS(F2:F4014, "Admin &amp; HR", G2:G4014, "Junior/Employee (&lt;3 years)")</f>
        <v>11</v>
      </c>
      <c r="O11" s="14">
        <f>COUNTIFS(F2:F4014, "Admin &amp; HR", G2:G4014, "Mid-level/Specialist (&gt;3 years)")</f>
        <v>6</v>
      </c>
      <c r="P11" s="14">
        <f>COUNTIFS(F2:F4014, "Admin &amp; HR", G2:G4014, "Senior (&gt;5 years)")</f>
        <v>5</v>
      </c>
      <c r="Q11" s="14">
        <f>COUNTIFS(F2:F4014, "Admin &amp; HR", G2:G4014, "Manager/Head")</f>
        <v>9</v>
      </c>
      <c r="R11" s="14">
        <f>COUNTIFS(F2:F4014, "Admin &amp; HR", G2:G4014, "Director &amp; C-level/Executive")</f>
        <v>0</v>
      </c>
      <c r="S11" s="14">
        <f>COUNTIFS(F2:F4014, "Admin &amp; HR", G2:G4014, "No clear")</f>
        <v>47</v>
      </c>
      <c r="U11" s="24" t="s">
        <v>19</v>
      </c>
      <c r="V11" s="1">
        <v>81.0</v>
      </c>
      <c r="W11" s="25">
        <f t="shared" ref="W11:AD11" si="10">L11/$K11</f>
        <v>0.01234567901</v>
      </c>
      <c r="X11" s="25">
        <f t="shared" si="10"/>
        <v>0.02469135802</v>
      </c>
      <c r="Y11" s="25">
        <f t="shared" si="10"/>
        <v>0.1358024691</v>
      </c>
      <c r="Z11" s="25">
        <f t="shared" si="10"/>
        <v>0.07407407407</v>
      </c>
      <c r="AA11" s="25">
        <f t="shared" si="10"/>
        <v>0.06172839506</v>
      </c>
      <c r="AB11" s="25">
        <f t="shared" si="10"/>
        <v>0.1111111111</v>
      </c>
      <c r="AC11" s="25">
        <f t="shared" si="10"/>
        <v>0</v>
      </c>
      <c r="AD11" s="26">
        <f t="shared" si="10"/>
        <v>0.5802469136</v>
      </c>
    </row>
    <row r="12" ht="33.0" hidden="1" customHeight="1">
      <c r="A12" s="27">
        <v>11.0</v>
      </c>
      <c r="B12" s="27" t="s">
        <v>34</v>
      </c>
      <c r="C12" s="27" t="s">
        <v>59</v>
      </c>
      <c r="D12" s="12" t="s">
        <v>60</v>
      </c>
      <c r="E12" s="14"/>
      <c r="F12" s="12" t="s">
        <v>9</v>
      </c>
      <c r="G12" s="12" t="s">
        <v>3</v>
      </c>
      <c r="H12" s="12" t="s">
        <v>52</v>
      </c>
      <c r="I12" s="14"/>
      <c r="J12" s="1" t="s">
        <v>20</v>
      </c>
      <c r="K12" s="1">
        <f>COUNTIF(F2:F4014, "Health &amp; Healthcare")</f>
        <v>185</v>
      </c>
      <c r="L12" s="14">
        <f>COUNTIFS(F2:F4014, "Health &amp; Healthcare", G2:G4014, "Student")</f>
        <v>13</v>
      </c>
      <c r="M12" s="14">
        <f>COUNTIFS(F2:F4014, "Health &amp; Healthcare", G2:G4014, "Intern (0-1 year)")</f>
        <v>5</v>
      </c>
      <c r="N12" s="14">
        <f>COUNTIFS(F2:F4014, "Health &amp; Healthcare", G2:G4014, "Junior/Employee (&lt;3 years)")</f>
        <v>15</v>
      </c>
      <c r="O12" s="14">
        <f>COUNTIFS(F2:F4014, "Health &amp; Healthcare", G2:G4014, "Mid-level/Specialist (&gt;3 years)")</f>
        <v>8</v>
      </c>
      <c r="P12" s="14">
        <f>COUNTIFS(F2:F4014, "Health &amp; Healthcare", G2:G4014, "Senior (&gt;5 years)")</f>
        <v>29</v>
      </c>
      <c r="Q12" s="14">
        <f>COUNTIFS(F2:F4014, "Health &amp; Healthcare", G2:G4014, "Manager/Head")</f>
        <v>4</v>
      </c>
      <c r="R12" s="14">
        <f>COUNTIFS(F2:F4014, "Health &amp; Healthcare", G2:G4014, "Director &amp; C-level/Executive")</f>
        <v>1</v>
      </c>
      <c r="S12" s="14">
        <f>COUNTIFS(F2:F4014, "Health &amp; Healthcare", G2:G4014, "No clear")</f>
        <v>108</v>
      </c>
      <c r="U12" s="24" t="s">
        <v>20</v>
      </c>
      <c r="V12" s="1">
        <v>185.0</v>
      </c>
      <c r="W12" s="25">
        <f t="shared" ref="W12:AD12" si="11">L12/$K12</f>
        <v>0.07027027027</v>
      </c>
      <c r="X12" s="25">
        <f t="shared" si="11"/>
        <v>0.02702702703</v>
      </c>
      <c r="Y12" s="25">
        <f t="shared" si="11"/>
        <v>0.08108108108</v>
      </c>
      <c r="Z12" s="25">
        <f t="shared" si="11"/>
        <v>0.04324324324</v>
      </c>
      <c r="AA12" s="25">
        <f t="shared" si="11"/>
        <v>0.1567567568</v>
      </c>
      <c r="AB12" s="25">
        <f t="shared" si="11"/>
        <v>0.02162162162</v>
      </c>
      <c r="AC12" s="25">
        <f t="shared" si="11"/>
        <v>0.005405405405</v>
      </c>
      <c r="AD12" s="26">
        <f t="shared" si="11"/>
        <v>0.5837837838</v>
      </c>
    </row>
    <row r="13" ht="33.0" hidden="1" customHeight="1">
      <c r="A13" s="27">
        <v>12.0</v>
      </c>
      <c r="B13" s="27" t="s">
        <v>34</v>
      </c>
      <c r="C13" s="27" t="s">
        <v>61</v>
      </c>
      <c r="D13" s="12" t="s">
        <v>62</v>
      </c>
      <c r="E13" s="14"/>
      <c r="F13" s="12" t="s">
        <v>13</v>
      </c>
      <c r="G13" s="12" t="s">
        <v>9</v>
      </c>
      <c r="H13" s="12" t="s">
        <v>49</v>
      </c>
      <c r="I13" s="14"/>
      <c r="J13" s="1" t="s">
        <v>21</v>
      </c>
      <c r="K13" s="1">
        <f>COUNTIF(F2:F4014, "Hospitality &amp; Tourism")</f>
        <v>106</v>
      </c>
      <c r="L13" s="14">
        <f>COUNTIFS(F2:F4014, "Hospitality &amp; Tourism", G2:G4014, "Student")</f>
        <v>7</v>
      </c>
      <c r="M13" s="14">
        <f>COUNTIFS(F2:F4014, "Hospitality &amp; Tourism", G2:G4014, "Intern (0-1 year)")</f>
        <v>6</v>
      </c>
      <c r="N13" s="14">
        <f>COUNTIFS(F2:F4014, "Hospitality &amp; Tourism", G2:G4014, "Junior/Employee (&lt;3 years)")</f>
        <v>11</v>
      </c>
      <c r="O13" s="14">
        <f>COUNTIFS(F2:F4014, "Hospitality &amp; Tourism", G2:G4014, "Mid-level/Specialist (&gt;3 years)")</f>
        <v>2</v>
      </c>
      <c r="P13" s="14">
        <f>COUNTIFS(F2:F4014, "Hospitality &amp; Tourism", G2:G4014, "Senior (&gt;5 years)")</f>
        <v>2</v>
      </c>
      <c r="Q13" s="14">
        <f>COUNTIFS(F2:F4014, "Hospitality &amp; Tourism", G2:G4014, "Manager/Head")</f>
        <v>18</v>
      </c>
      <c r="R13" s="14">
        <f>COUNTIFS(F2:F4014, "Hospitality &amp; Tourism", G2:G4014, "Director &amp; C-level/Executive")</f>
        <v>2</v>
      </c>
      <c r="S13" s="14">
        <f>COUNTIFS(F2:F4014, "Hospitality &amp; Tourism", G2:G4014, "No clear")</f>
        <v>58</v>
      </c>
      <c r="T13" s="14"/>
      <c r="U13" s="24" t="s">
        <v>21</v>
      </c>
      <c r="V13" s="1">
        <v>106.0</v>
      </c>
      <c r="W13" s="25">
        <f t="shared" ref="W13:AD13" si="12">L13/$K13</f>
        <v>0.06603773585</v>
      </c>
      <c r="X13" s="25">
        <f t="shared" si="12"/>
        <v>0.05660377358</v>
      </c>
      <c r="Y13" s="25">
        <f t="shared" si="12"/>
        <v>0.1037735849</v>
      </c>
      <c r="Z13" s="25">
        <f t="shared" si="12"/>
        <v>0.01886792453</v>
      </c>
      <c r="AA13" s="25">
        <f t="shared" si="12"/>
        <v>0.01886792453</v>
      </c>
      <c r="AB13" s="25">
        <f t="shared" si="12"/>
        <v>0.1698113208</v>
      </c>
      <c r="AC13" s="25">
        <f t="shared" si="12"/>
        <v>0.01886792453</v>
      </c>
      <c r="AD13" s="26">
        <f t="shared" si="12"/>
        <v>0.5471698113</v>
      </c>
    </row>
    <row r="14" ht="33.0" hidden="1" customHeight="1">
      <c r="A14" s="27">
        <v>13.0</v>
      </c>
      <c r="B14" s="27" t="s">
        <v>34</v>
      </c>
      <c r="C14" s="27" t="s">
        <v>63</v>
      </c>
      <c r="D14" s="12" t="s">
        <v>64</v>
      </c>
      <c r="E14" s="14"/>
      <c r="F14" s="12" t="s">
        <v>13</v>
      </c>
      <c r="G14" s="12" t="s">
        <v>5</v>
      </c>
      <c r="H14" s="12" t="s">
        <v>52</v>
      </c>
      <c r="I14" s="14"/>
      <c r="J14" s="1" t="s">
        <v>22</v>
      </c>
      <c r="K14" s="1">
        <f>COUNTIF(F2:F4014, "Agriculture")</f>
        <v>32</v>
      </c>
      <c r="L14" s="14">
        <f>COUNTIFS(F2:F4014, "Agriculture", G2:G4014, "Student")</f>
        <v>4</v>
      </c>
      <c r="M14" s="14">
        <f>COUNTIFS(F2:F4014, "Agriculture", G2:G4014, "Intern (0-1 year)")</f>
        <v>1</v>
      </c>
      <c r="N14" s="14">
        <f>COUNTIFS(F2:F4014, "Agriculture", G2:G4014, "Junior/Employee (&lt;3 years)")</f>
        <v>0</v>
      </c>
      <c r="O14" s="14">
        <f>COUNTIFS(F2:F4014, "Agriculture", G2:G4014, "Mid-level/Specialist (&gt;3 years)")</f>
        <v>0</v>
      </c>
      <c r="P14" s="14">
        <f>COUNTIFS(F2:F4014, "Agriculture", G2:G4014, "Senior (&gt;5 years)")</f>
        <v>2</v>
      </c>
      <c r="Q14" s="14">
        <f>COUNTIFS(F2:F4014, "Agriculture", G2:G4014, "Manager/Head")</f>
        <v>4</v>
      </c>
      <c r="R14" s="14">
        <f>COUNTIFS(F2:F4014, "Agriculture", G2:G4014, "Director &amp; C-level/Executive")</f>
        <v>2</v>
      </c>
      <c r="S14" s="14">
        <f>COUNTIFS(F2:F4014, "Agriculture", G2:G4014, "No clear")</f>
        <v>19</v>
      </c>
      <c r="T14" s="14"/>
      <c r="U14" s="24" t="s">
        <v>22</v>
      </c>
      <c r="V14" s="1">
        <v>32.0</v>
      </c>
      <c r="W14" s="25">
        <f t="shared" ref="W14:AD14" si="13">L14/$K14</f>
        <v>0.125</v>
      </c>
      <c r="X14" s="25">
        <f t="shared" si="13"/>
        <v>0.03125</v>
      </c>
      <c r="Y14" s="25">
        <f t="shared" si="13"/>
        <v>0</v>
      </c>
      <c r="Z14" s="25">
        <f t="shared" si="13"/>
        <v>0</v>
      </c>
      <c r="AA14" s="25">
        <f t="shared" si="13"/>
        <v>0.0625</v>
      </c>
      <c r="AB14" s="25">
        <f t="shared" si="13"/>
        <v>0.125</v>
      </c>
      <c r="AC14" s="25">
        <f t="shared" si="13"/>
        <v>0.0625</v>
      </c>
      <c r="AD14" s="26">
        <f t="shared" si="13"/>
        <v>0.59375</v>
      </c>
    </row>
    <row r="15" ht="33.0" hidden="1" customHeight="1">
      <c r="A15" s="27">
        <v>14.0</v>
      </c>
      <c r="B15" s="27" t="s">
        <v>34</v>
      </c>
      <c r="C15" s="27" t="s">
        <v>65</v>
      </c>
      <c r="D15" s="12" t="s">
        <v>66</v>
      </c>
      <c r="E15" s="14"/>
      <c r="F15" s="12" t="s">
        <v>10</v>
      </c>
      <c r="G15" s="12" t="s">
        <v>2</v>
      </c>
      <c r="H15" s="12" t="s">
        <v>52</v>
      </c>
      <c r="I15" s="14"/>
      <c r="J15" s="28" t="s">
        <v>9</v>
      </c>
      <c r="K15" s="14">
        <f>COUNTIF(F2:F4014, "No clear")</f>
        <v>1385</v>
      </c>
      <c r="L15" s="14">
        <f>COUNTIFS(F2:F4014, "No clear", G2:G4014, "Student")</f>
        <v>1</v>
      </c>
      <c r="M15" s="14">
        <f>COUNTIFS(F2:F4014, "No clear", G2:G4014, "Intern (0-1 year)")</f>
        <v>7</v>
      </c>
      <c r="N15" s="14">
        <f>COUNTIFS(F2:F4014, "No clear", G2:G4014, "Junior/Employee (&lt;3 years)")</f>
        <v>8</v>
      </c>
      <c r="O15" s="14">
        <f>COUNTIFS(F2:F4014, "No clear", G2:G4014, "Mid-level/Specialist (&gt;3 years)")</f>
        <v>0</v>
      </c>
      <c r="P15" s="14">
        <f>COUNTIFS(F2:F4014, "No clear", G2:G4014, "Senior (&gt;5 years)")</f>
        <v>4</v>
      </c>
      <c r="Q15" s="14">
        <f>COUNTIFS(F2:F4014, "No clear", G2:G4014, "Manager/Head")</f>
        <v>12</v>
      </c>
      <c r="R15" s="14">
        <f>COUNTIFS(F2:F4014, "No clear", G2:G4014, "Director &amp; C-level/Executive")</f>
        <v>1</v>
      </c>
      <c r="S15" s="14">
        <f>COUNTIFS(F2:F4014, "No clear", G2:G4014, "No clear")</f>
        <v>1351</v>
      </c>
      <c r="T15" s="14"/>
      <c r="U15" s="29" t="s">
        <v>9</v>
      </c>
      <c r="V15" s="14">
        <v>1385.0</v>
      </c>
      <c r="W15" s="25">
        <f t="shared" ref="W15:AD15" si="14">L15/$K15</f>
        <v>0.0007220216606</v>
      </c>
      <c r="X15" s="25">
        <f t="shared" si="14"/>
        <v>0.005054151625</v>
      </c>
      <c r="Y15" s="25">
        <f t="shared" si="14"/>
        <v>0.005776173285</v>
      </c>
      <c r="Z15" s="25">
        <f t="shared" si="14"/>
        <v>0</v>
      </c>
      <c r="AA15" s="25">
        <f t="shared" si="14"/>
        <v>0.002888086643</v>
      </c>
      <c r="AB15" s="25">
        <f t="shared" si="14"/>
        <v>0.008664259928</v>
      </c>
      <c r="AC15" s="25">
        <f t="shared" si="14"/>
        <v>0.0007220216606</v>
      </c>
      <c r="AD15" s="26">
        <f t="shared" si="14"/>
        <v>0.9754512635</v>
      </c>
    </row>
    <row r="16" ht="33.0" customHeight="1">
      <c r="A16" s="27">
        <v>15.0</v>
      </c>
      <c r="B16" s="27" t="s">
        <v>34</v>
      </c>
      <c r="C16" s="27" t="s">
        <v>67</v>
      </c>
      <c r="D16" s="12" t="s">
        <v>68</v>
      </c>
      <c r="E16" s="14"/>
      <c r="F16" s="12" t="s">
        <v>16</v>
      </c>
      <c r="G16" s="12" t="s">
        <v>5</v>
      </c>
      <c r="H16" s="12" t="s">
        <v>37</v>
      </c>
      <c r="I16" s="14"/>
      <c r="J16" s="28" t="s">
        <v>23</v>
      </c>
      <c r="K16" s="14">
        <f>COUNTIF(F2:F4014, "Other")</f>
        <v>121</v>
      </c>
      <c r="L16" s="14">
        <f>COUNTIFS(F2:F4014, "Other", G2:G4014, "Student")</f>
        <v>0</v>
      </c>
      <c r="M16" s="14">
        <f>COUNTIFS(F2:F4014, "Other", G2:G4014, "Intern (0-1 year)")</f>
        <v>2</v>
      </c>
      <c r="N16" s="14">
        <f>COUNTIFS(F2:F4014, "Other", G2:G4014, "Junior/Employee (&lt;3 years)")</f>
        <v>9</v>
      </c>
      <c r="O16" s="14">
        <f>COUNTIFS(F2:F4014, "Other", G2:G4014, "Mid-level/Specialist (&gt;3 years)")</f>
        <v>2</v>
      </c>
      <c r="P16" s="14">
        <f>COUNTIFS(F2:F4014, "Other", G2:G4014, "Senior (&gt;5 years)")</f>
        <v>9</v>
      </c>
      <c r="Q16" s="14">
        <f>COUNTIFS(F2:F4014, "Other", G2:G4014, "Manager/Head")</f>
        <v>14</v>
      </c>
      <c r="R16" s="14">
        <f>COUNTIFS(F2:F4014, "Other", G2:G4014, "Director &amp; C-level/Executive")</f>
        <v>7</v>
      </c>
      <c r="S16" s="14">
        <f>COUNTIFS(F2:F4014, "Other", G2:G4014, "No clear")</f>
        <v>78</v>
      </c>
      <c r="T16" s="14"/>
      <c r="U16" s="30" t="s">
        <v>23</v>
      </c>
      <c r="V16" s="31">
        <v>121.0</v>
      </c>
      <c r="W16" s="32">
        <f t="shared" ref="W16:AD16" si="15">L16/$K16</f>
        <v>0</v>
      </c>
      <c r="X16" s="32">
        <f t="shared" si="15"/>
        <v>0.01652892562</v>
      </c>
      <c r="Y16" s="32">
        <f t="shared" si="15"/>
        <v>0.07438016529</v>
      </c>
      <c r="Z16" s="32">
        <f t="shared" si="15"/>
        <v>0.01652892562</v>
      </c>
      <c r="AA16" s="32">
        <f t="shared" si="15"/>
        <v>0.07438016529</v>
      </c>
      <c r="AB16" s="32">
        <f t="shared" si="15"/>
        <v>0.1157024793</v>
      </c>
      <c r="AC16" s="32">
        <f t="shared" si="15"/>
        <v>0.05785123967</v>
      </c>
      <c r="AD16" s="33">
        <f t="shared" si="15"/>
        <v>0.6446280992</v>
      </c>
    </row>
    <row r="17" ht="33.0" hidden="1" customHeight="1">
      <c r="A17" s="27">
        <v>16.0</v>
      </c>
      <c r="B17" s="27" t="s">
        <v>34</v>
      </c>
      <c r="C17" s="27" t="s">
        <v>69</v>
      </c>
      <c r="D17" s="12" t="s">
        <v>70</v>
      </c>
      <c r="E17" s="14"/>
      <c r="F17" s="12" t="s">
        <v>9</v>
      </c>
      <c r="G17" s="12" t="s">
        <v>6</v>
      </c>
      <c r="H17" s="12" t="s">
        <v>42</v>
      </c>
      <c r="I17" s="14"/>
      <c r="J17" s="14"/>
      <c r="K17" s="14"/>
      <c r="L17" s="14"/>
      <c r="M17" s="14"/>
      <c r="N17" s="14"/>
      <c r="O17" s="14"/>
      <c r="P17" s="14"/>
      <c r="Q17" s="14"/>
      <c r="R17" s="14"/>
      <c r="S17" s="14"/>
      <c r="T17" s="14"/>
      <c r="U17" s="14"/>
      <c r="V17" s="14"/>
      <c r="W17" s="14"/>
      <c r="X17" s="14"/>
      <c r="Y17" s="14"/>
      <c r="Z17" s="14"/>
      <c r="AA17" s="14"/>
      <c r="AB17" s="14"/>
      <c r="AC17" s="14"/>
      <c r="AD17" s="14"/>
    </row>
    <row r="18" ht="33.0" hidden="1" customHeight="1">
      <c r="A18" s="27">
        <v>17.0</v>
      </c>
      <c r="B18" s="27" t="s">
        <v>34</v>
      </c>
      <c r="C18" s="27" t="s">
        <v>71</v>
      </c>
      <c r="D18" s="12" t="s">
        <v>72</v>
      </c>
      <c r="E18" s="14"/>
      <c r="F18" s="12" t="s">
        <v>11</v>
      </c>
      <c r="G18" s="12" t="s">
        <v>6</v>
      </c>
      <c r="H18" s="12" t="s">
        <v>49</v>
      </c>
      <c r="I18" s="14"/>
      <c r="J18" s="14"/>
      <c r="K18" s="14"/>
      <c r="L18" s="14"/>
      <c r="M18" s="14"/>
      <c r="N18" s="34"/>
      <c r="O18" s="34"/>
      <c r="P18" s="34"/>
      <c r="Q18" s="34"/>
      <c r="R18" s="34"/>
      <c r="S18" s="34"/>
      <c r="T18" s="14"/>
      <c r="U18" s="14"/>
      <c r="V18" s="14"/>
      <c r="W18" s="14"/>
      <c r="X18" s="14"/>
      <c r="Y18" s="14"/>
      <c r="Z18" s="14"/>
      <c r="AA18" s="14"/>
      <c r="AB18" s="14"/>
      <c r="AC18" s="14"/>
      <c r="AD18" s="14"/>
    </row>
    <row r="19" ht="33.0" customHeight="1">
      <c r="A19" s="27">
        <v>18.0</v>
      </c>
      <c r="B19" s="27" t="s">
        <v>34</v>
      </c>
      <c r="C19" s="27" t="s">
        <v>73</v>
      </c>
      <c r="D19" s="12" t="s">
        <v>74</v>
      </c>
      <c r="E19" s="14"/>
      <c r="F19" s="12" t="s">
        <v>16</v>
      </c>
      <c r="G19" s="12" t="s">
        <v>6</v>
      </c>
      <c r="H19" s="12" t="s">
        <v>42</v>
      </c>
      <c r="I19" s="14">
        <f>COUNTIF(H:H,H16)</f>
        <v>1919</v>
      </c>
      <c r="J19" s="14"/>
      <c r="K19" s="14"/>
      <c r="L19" s="14"/>
      <c r="M19" s="14"/>
      <c r="N19" s="35" t="s">
        <v>75</v>
      </c>
      <c r="T19" s="14"/>
      <c r="U19" s="14"/>
      <c r="V19" s="14"/>
      <c r="W19" s="14"/>
      <c r="X19" s="14"/>
      <c r="Y19" s="14"/>
      <c r="Z19" s="14"/>
      <c r="AA19" s="14"/>
      <c r="AB19" s="14"/>
      <c r="AC19" s="14"/>
      <c r="AD19" s="14"/>
    </row>
    <row r="20" ht="33.0" hidden="1" customHeight="1">
      <c r="A20" s="27">
        <v>19.0</v>
      </c>
      <c r="B20" s="27" t="s">
        <v>34</v>
      </c>
      <c r="C20" s="27" t="s">
        <v>76</v>
      </c>
      <c r="D20" s="12" t="s">
        <v>77</v>
      </c>
      <c r="E20" s="14"/>
      <c r="F20" s="12" t="s">
        <v>9</v>
      </c>
      <c r="G20" s="12" t="s">
        <v>7</v>
      </c>
      <c r="H20" s="12" t="s">
        <v>52</v>
      </c>
      <c r="I20" s="14"/>
      <c r="J20" s="14"/>
      <c r="K20" s="14"/>
      <c r="L20" s="14"/>
      <c r="M20" s="14"/>
      <c r="T20" s="14"/>
      <c r="U20" s="14"/>
      <c r="V20" s="14"/>
      <c r="W20" s="14"/>
      <c r="X20" s="14"/>
      <c r="Y20" s="14"/>
      <c r="Z20" s="14"/>
      <c r="AA20" s="14"/>
      <c r="AB20" s="14"/>
      <c r="AC20" s="14"/>
      <c r="AD20" s="14"/>
    </row>
    <row r="21" ht="33.0" hidden="1" customHeight="1">
      <c r="A21" s="27">
        <v>20.0</v>
      </c>
      <c r="B21" s="27" t="s">
        <v>34</v>
      </c>
      <c r="C21" s="27" t="s">
        <v>78</v>
      </c>
      <c r="D21" s="12" t="s">
        <v>79</v>
      </c>
      <c r="E21" s="14"/>
      <c r="F21" s="12" t="s">
        <v>23</v>
      </c>
      <c r="G21" s="12" t="s">
        <v>6</v>
      </c>
      <c r="H21" s="12" t="s">
        <v>52</v>
      </c>
      <c r="I21" s="14"/>
      <c r="J21" s="14"/>
      <c r="K21" s="14"/>
      <c r="L21" s="14"/>
      <c r="M21" s="14"/>
      <c r="T21" s="14"/>
      <c r="U21" s="14"/>
      <c r="V21" s="14"/>
      <c r="W21" s="14"/>
      <c r="X21" s="14"/>
      <c r="Y21" s="14"/>
      <c r="Z21" s="14"/>
      <c r="AA21" s="14"/>
      <c r="AB21" s="14"/>
      <c r="AC21" s="14"/>
      <c r="AD21" s="14"/>
    </row>
    <row r="22" ht="33.0" hidden="1" customHeight="1">
      <c r="A22" s="27">
        <v>21.0</v>
      </c>
      <c r="B22" s="27" t="s">
        <v>34</v>
      </c>
      <c r="C22" s="27" t="s">
        <v>80</v>
      </c>
      <c r="D22" s="12" t="s">
        <v>81</v>
      </c>
      <c r="E22" s="14"/>
      <c r="F22" s="12" t="s">
        <v>14</v>
      </c>
      <c r="G22" s="12" t="s">
        <v>5</v>
      </c>
      <c r="H22" s="12" t="s">
        <v>49</v>
      </c>
      <c r="I22" s="14"/>
      <c r="J22" s="14"/>
      <c r="K22" s="14"/>
      <c r="L22" s="14"/>
      <c r="M22" s="14"/>
      <c r="T22" s="14"/>
      <c r="U22" s="14"/>
      <c r="V22" s="14"/>
      <c r="W22" s="14"/>
      <c r="X22" s="14"/>
      <c r="Y22" s="14"/>
      <c r="Z22" s="14"/>
      <c r="AA22" s="14"/>
      <c r="AB22" s="14"/>
      <c r="AC22" s="14"/>
      <c r="AD22" s="14"/>
    </row>
    <row r="23" ht="33.0" customHeight="1">
      <c r="A23" s="27">
        <v>22.0</v>
      </c>
      <c r="B23" s="27" t="s">
        <v>34</v>
      </c>
      <c r="C23" s="27" t="s">
        <v>82</v>
      </c>
      <c r="D23" s="12" t="s">
        <v>83</v>
      </c>
      <c r="E23" s="14"/>
      <c r="F23" s="12" t="s">
        <v>16</v>
      </c>
      <c r="G23" s="12" t="s">
        <v>3</v>
      </c>
      <c r="H23" s="12" t="s">
        <v>49</v>
      </c>
      <c r="I23" s="14">
        <f>COUNTIF(H:H,H19)</f>
        <v>471</v>
      </c>
      <c r="J23" s="14"/>
      <c r="K23" s="14"/>
      <c r="L23" s="14"/>
      <c r="M23" s="14"/>
      <c r="T23" s="14"/>
      <c r="U23" s="14"/>
      <c r="V23" s="14"/>
      <c r="W23" s="14"/>
      <c r="X23" s="14"/>
      <c r="Y23" s="14"/>
      <c r="Z23" s="14"/>
      <c r="AA23" s="14"/>
      <c r="AB23" s="14"/>
      <c r="AC23" s="14"/>
      <c r="AD23" s="14"/>
    </row>
    <row r="24" ht="33.0" hidden="1" customHeight="1">
      <c r="A24" s="27">
        <v>23.0</v>
      </c>
      <c r="B24" s="27" t="s">
        <v>34</v>
      </c>
      <c r="C24" s="27" t="s">
        <v>84</v>
      </c>
      <c r="D24" s="12" t="s">
        <v>85</v>
      </c>
      <c r="E24" s="14"/>
      <c r="F24" s="12" t="s">
        <v>9</v>
      </c>
      <c r="G24" s="12" t="s">
        <v>3</v>
      </c>
      <c r="H24" s="12" t="s">
        <v>42</v>
      </c>
      <c r="I24" s="14"/>
      <c r="J24" s="14"/>
      <c r="K24" s="14"/>
      <c r="L24" s="14"/>
      <c r="M24" s="14"/>
      <c r="T24" s="14"/>
      <c r="U24" s="14"/>
      <c r="V24" s="14"/>
      <c r="W24" s="14"/>
      <c r="X24" s="14"/>
      <c r="Y24" s="14"/>
      <c r="Z24" s="14"/>
      <c r="AA24" s="14"/>
      <c r="AB24" s="14"/>
      <c r="AC24" s="14"/>
      <c r="AD24" s="14"/>
    </row>
    <row r="25" ht="33.0" hidden="1" customHeight="1">
      <c r="A25" s="27">
        <v>24.0</v>
      </c>
      <c r="B25" s="27" t="s">
        <v>34</v>
      </c>
      <c r="C25" s="27" t="s">
        <v>86</v>
      </c>
      <c r="D25" s="12" t="s">
        <v>87</v>
      </c>
      <c r="E25" s="14"/>
      <c r="F25" s="12" t="s">
        <v>18</v>
      </c>
      <c r="G25" s="12" t="s">
        <v>9</v>
      </c>
      <c r="H25" s="12" t="s">
        <v>52</v>
      </c>
      <c r="I25" s="14"/>
      <c r="J25" s="14"/>
      <c r="K25" s="14"/>
      <c r="L25" s="14"/>
      <c r="M25" s="14"/>
      <c r="T25" s="14"/>
      <c r="U25" s="14"/>
      <c r="V25" s="14"/>
      <c r="W25" s="14"/>
      <c r="X25" s="14"/>
      <c r="Y25" s="14"/>
      <c r="Z25" s="14"/>
      <c r="AA25" s="14"/>
      <c r="AB25" s="14"/>
      <c r="AC25" s="14"/>
      <c r="AD25" s="14"/>
    </row>
    <row r="26" ht="33.0" hidden="1" customHeight="1">
      <c r="A26" s="27">
        <v>25.0</v>
      </c>
      <c r="B26" s="27" t="s">
        <v>34</v>
      </c>
      <c r="C26" s="27" t="s">
        <v>88</v>
      </c>
      <c r="D26" s="12" t="s">
        <v>89</v>
      </c>
      <c r="E26" s="14"/>
      <c r="F26" s="12" t="s">
        <v>9</v>
      </c>
      <c r="G26" s="12" t="s">
        <v>9</v>
      </c>
      <c r="H26" s="12" t="s">
        <v>52</v>
      </c>
      <c r="I26" s="14"/>
      <c r="J26" s="14"/>
      <c r="K26" s="14"/>
      <c r="L26" s="14"/>
      <c r="M26" s="14"/>
      <c r="T26" s="14"/>
      <c r="U26" s="14"/>
      <c r="V26" s="14"/>
      <c r="W26" s="14"/>
      <c r="X26" s="14"/>
      <c r="Y26" s="14"/>
      <c r="Z26" s="14"/>
      <c r="AA26" s="14"/>
      <c r="AB26" s="14"/>
      <c r="AC26" s="14"/>
      <c r="AD26" s="14"/>
    </row>
    <row r="27" ht="33.0" hidden="1" customHeight="1">
      <c r="A27" s="27">
        <v>26.0</v>
      </c>
      <c r="B27" s="27" t="s">
        <v>34</v>
      </c>
      <c r="C27" s="27" t="s">
        <v>90</v>
      </c>
      <c r="D27" s="12" t="s">
        <v>91</v>
      </c>
      <c r="E27" s="14"/>
      <c r="F27" s="12" t="s">
        <v>23</v>
      </c>
      <c r="G27" s="12" t="s">
        <v>3</v>
      </c>
      <c r="H27" s="12" t="s">
        <v>37</v>
      </c>
      <c r="I27" s="14"/>
      <c r="J27" s="14"/>
      <c r="K27" s="14"/>
      <c r="L27" s="14"/>
      <c r="M27" s="14"/>
      <c r="T27" s="14"/>
      <c r="U27" s="14"/>
      <c r="V27" s="14"/>
      <c r="W27" s="14"/>
      <c r="X27" s="14"/>
      <c r="Y27" s="14"/>
      <c r="Z27" s="14"/>
      <c r="AA27" s="14"/>
      <c r="AB27" s="14"/>
      <c r="AC27" s="14"/>
      <c r="AD27" s="14"/>
    </row>
    <row r="28" ht="33.0" hidden="1" customHeight="1">
      <c r="A28" s="27">
        <v>27.0</v>
      </c>
      <c r="B28" s="27" t="s">
        <v>34</v>
      </c>
      <c r="C28" s="27" t="s">
        <v>92</v>
      </c>
      <c r="D28" s="12" t="s">
        <v>93</v>
      </c>
      <c r="E28" s="14"/>
      <c r="F28" s="12" t="s">
        <v>11</v>
      </c>
      <c r="G28" s="12" t="s">
        <v>7</v>
      </c>
      <c r="H28" s="12" t="s">
        <v>49</v>
      </c>
      <c r="I28" s="14"/>
      <c r="J28" s="14"/>
      <c r="K28" s="14"/>
      <c r="L28" s="14"/>
      <c r="M28" s="14"/>
      <c r="T28" s="14"/>
      <c r="U28" s="14"/>
      <c r="V28" s="14"/>
      <c r="W28" s="14"/>
      <c r="X28" s="14"/>
      <c r="Y28" s="14"/>
      <c r="Z28" s="14"/>
      <c r="AA28" s="14"/>
      <c r="AB28" s="14"/>
      <c r="AC28" s="14"/>
      <c r="AD28" s="14"/>
    </row>
    <row r="29" ht="33.0" hidden="1" customHeight="1">
      <c r="A29" s="27">
        <v>28.0</v>
      </c>
      <c r="B29" s="27" t="s">
        <v>34</v>
      </c>
      <c r="C29" s="27" t="s">
        <v>94</v>
      </c>
      <c r="D29" s="12" t="s">
        <v>95</v>
      </c>
      <c r="E29" s="14"/>
      <c r="F29" s="12" t="s">
        <v>21</v>
      </c>
      <c r="G29" s="12" t="s">
        <v>3</v>
      </c>
      <c r="H29" s="12" t="s">
        <v>37</v>
      </c>
      <c r="I29" s="14"/>
      <c r="J29" s="14"/>
      <c r="K29" s="14"/>
      <c r="L29" s="14"/>
      <c r="M29" s="14"/>
      <c r="T29" s="14"/>
      <c r="U29" s="14"/>
      <c r="V29" s="14"/>
      <c r="W29" s="14"/>
      <c r="X29" s="14"/>
      <c r="Y29" s="14"/>
      <c r="Z29" s="14"/>
      <c r="AA29" s="14"/>
      <c r="AB29" s="14"/>
      <c r="AC29" s="14"/>
      <c r="AD29" s="14"/>
    </row>
    <row r="30" ht="33.0" hidden="1" customHeight="1">
      <c r="A30" s="27">
        <v>29.0</v>
      </c>
      <c r="B30" s="27" t="s">
        <v>34</v>
      </c>
      <c r="C30" s="27" t="s">
        <v>96</v>
      </c>
      <c r="D30" s="12" t="s">
        <v>97</v>
      </c>
      <c r="E30" s="14"/>
      <c r="F30" s="12" t="s">
        <v>12</v>
      </c>
      <c r="G30" s="12" t="s">
        <v>7</v>
      </c>
      <c r="H30" s="12" t="s">
        <v>52</v>
      </c>
      <c r="I30" s="14"/>
      <c r="J30" s="14"/>
      <c r="K30" s="14"/>
      <c r="L30" s="14"/>
      <c r="M30" s="14"/>
      <c r="N30" s="14"/>
      <c r="O30" s="14"/>
      <c r="P30" s="14"/>
      <c r="Q30" s="14"/>
      <c r="R30" s="14"/>
      <c r="S30" s="14"/>
      <c r="T30" s="14"/>
      <c r="U30" s="14"/>
      <c r="V30" s="14"/>
      <c r="W30" s="14"/>
      <c r="X30" s="14"/>
      <c r="Y30" s="14"/>
      <c r="Z30" s="14"/>
      <c r="AA30" s="14"/>
      <c r="AB30" s="14"/>
      <c r="AC30" s="14"/>
      <c r="AD30" s="14"/>
    </row>
    <row r="31" ht="33.0" hidden="1" customHeight="1">
      <c r="A31" s="27">
        <v>30.0</v>
      </c>
      <c r="B31" s="27" t="s">
        <v>34</v>
      </c>
      <c r="C31" s="27" t="s">
        <v>98</v>
      </c>
      <c r="D31" s="12" t="s">
        <v>99</v>
      </c>
      <c r="E31" s="14"/>
      <c r="F31" s="12" t="s">
        <v>12</v>
      </c>
      <c r="G31" s="12" t="s">
        <v>9</v>
      </c>
      <c r="H31" s="12" t="s">
        <v>37</v>
      </c>
      <c r="I31" s="14"/>
      <c r="J31" s="14"/>
      <c r="K31" s="14"/>
      <c r="L31" s="14"/>
      <c r="M31" s="14"/>
      <c r="N31" s="14"/>
      <c r="O31" s="14"/>
      <c r="P31" s="14"/>
      <c r="Q31" s="14"/>
      <c r="R31" s="14"/>
      <c r="S31" s="14"/>
      <c r="T31" s="14"/>
      <c r="U31" s="14"/>
      <c r="V31" s="14"/>
      <c r="W31" s="14"/>
      <c r="X31" s="14"/>
      <c r="Y31" s="14"/>
      <c r="Z31" s="14"/>
      <c r="AA31" s="14"/>
      <c r="AB31" s="14"/>
      <c r="AC31" s="14"/>
      <c r="AD31" s="14"/>
    </row>
    <row r="32" ht="33.0" hidden="1" customHeight="1">
      <c r="A32" s="27">
        <v>31.0</v>
      </c>
      <c r="B32" s="27" t="s">
        <v>34</v>
      </c>
      <c r="C32" s="27" t="s">
        <v>100</v>
      </c>
      <c r="D32" s="12" t="s">
        <v>101</v>
      </c>
      <c r="E32" s="14"/>
      <c r="F32" s="12" t="s">
        <v>13</v>
      </c>
      <c r="G32" s="12" t="s">
        <v>3</v>
      </c>
      <c r="H32" s="12" t="s">
        <v>42</v>
      </c>
      <c r="I32" s="14"/>
      <c r="J32" s="14"/>
      <c r="K32" s="14"/>
      <c r="L32" s="14"/>
      <c r="M32" s="14"/>
      <c r="N32" s="14"/>
      <c r="O32" s="14"/>
      <c r="P32" s="14"/>
      <c r="Q32" s="14"/>
      <c r="R32" s="14"/>
      <c r="S32" s="14"/>
      <c r="T32" s="14"/>
      <c r="U32" s="14"/>
      <c r="V32" s="14"/>
      <c r="W32" s="14"/>
      <c r="X32" s="14"/>
      <c r="Y32" s="14"/>
      <c r="Z32" s="14"/>
      <c r="AA32" s="14"/>
      <c r="AB32" s="14"/>
      <c r="AC32" s="14"/>
      <c r="AD32" s="14"/>
    </row>
    <row r="33" ht="33.0" hidden="1" customHeight="1">
      <c r="A33" s="27">
        <v>32.0</v>
      </c>
      <c r="B33" s="27" t="s">
        <v>34</v>
      </c>
      <c r="C33" s="27" t="s">
        <v>102</v>
      </c>
      <c r="D33" s="12" t="s">
        <v>103</v>
      </c>
      <c r="E33" s="14"/>
      <c r="F33" s="12" t="s">
        <v>14</v>
      </c>
      <c r="G33" s="12" t="s">
        <v>4</v>
      </c>
      <c r="H33" s="12" t="s">
        <v>52</v>
      </c>
      <c r="I33" s="14"/>
      <c r="J33" s="14"/>
      <c r="K33" s="14"/>
      <c r="L33" s="14"/>
      <c r="M33" s="14"/>
      <c r="N33" s="14"/>
      <c r="O33" s="14"/>
      <c r="P33" s="14"/>
      <c r="Q33" s="14"/>
      <c r="R33" s="14"/>
      <c r="S33" s="14"/>
      <c r="T33" s="14"/>
      <c r="U33" s="14"/>
      <c r="V33" s="14"/>
      <c r="W33" s="14"/>
      <c r="X33" s="14"/>
      <c r="Y33" s="14"/>
      <c r="Z33" s="14"/>
      <c r="AA33" s="14"/>
      <c r="AB33" s="14"/>
      <c r="AC33" s="14"/>
      <c r="AD33" s="14"/>
    </row>
    <row r="34" ht="33.0" hidden="1" customHeight="1">
      <c r="A34" s="27">
        <v>33.0</v>
      </c>
      <c r="B34" s="27" t="s">
        <v>34</v>
      </c>
      <c r="C34" s="27" t="s">
        <v>104</v>
      </c>
      <c r="D34" s="12" t="s">
        <v>105</v>
      </c>
      <c r="E34" s="14"/>
      <c r="F34" s="12" t="s">
        <v>13</v>
      </c>
      <c r="G34" s="12" t="s">
        <v>4</v>
      </c>
      <c r="H34" s="12" t="s">
        <v>37</v>
      </c>
      <c r="I34" s="14"/>
      <c r="J34" s="14"/>
      <c r="K34" s="14"/>
      <c r="L34" s="14"/>
      <c r="M34" s="14"/>
      <c r="N34" s="14"/>
      <c r="O34" s="14"/>
      <c r="P34" s="14"/>
      <c r="Q34" s="14"/>
      <c r="R34" s="14"/>
      <c r="S34" s="14"/>
      <c r="T34" s="14"/>
      <c r="U34" s="14"/>
      <c r="V34" s="14"/>
      <c r="W34" s="14"/>
      <c r="X34" s="14"/>
      <c r="Y34" s="14"/>
      <c r="Z34" s="14"/>
      <c r="AA34" s="14"/>
      <c r="AB34" s="14"/>
      <c r="AC34" s="14"/>
      <c r="AD34" s="14"/>
    </row>
    <row r="35" ht="33.0" hidden="1" customHeight="1">
      <c r="A35" s="27">
        <v>34.0</v>
      </c>
      <c r="B35" s="27" t="s">
        <v>34</v>
      </c>
      <c r="C35" s="27" t="s">
        <v>106</v>
      </c>
      <c r="D35" s="12" t="s">
        <v>107</v>
      </c>
      <c r="E35" s="14"/>
      <c r="F35" s="12" t="s">
        <v>9</v>
      </c>
      <c r="G35" s="12" t="s">
        <v>9</v>
      </c>
      <c r="H35" s="12" t="s">
        <v>37</v>
      </c>
      <c r="I35" s="14"/>
      <c r="J35" s="14"/>
      <c r="K35" s="14"/>
      <c r="L35" s="14"/>
      <c r="M35" s="14"/>
      <c r="N35" s="14"/>
      <c r="O35" s="14"/>
      <c r="P35" s="14"/>
      <c r="Q35" s="14"/>
      <c r="R35" s="14"/>
      <c r="S35" s="14"/>
      <c r="T35" s="14"/>
      <c r="U35" s="14"/>
      <c r="V35" s="14"/>
      <c r="W35" s="14"/>
      <c r="X35" s="14"/>
      <c r="Y35" s="14"/>
      <c r="Z35" s="14"/>
      <c r="AA35" s="14"/>
      <c r="AB35" s="14"/>
      <c r="AC35" s="14"/>
      <c r="AD35" s="14"/>
    </row>
    <row r="36" ht="33.0" hidden="1" customHeight="1">
      <c r="A36" s="27">
        <v>35.0</v>
      </c>
      <c r="B36" s="27" t="s">
        <v>34</v>
      </c>
      <c r="C36" s="27" t="s">
        <v>108</v>
      </c>
      <c r="D36" s="12" t="s">
        <v>89</v>
      </c>
      <c r="E36" s="14"/>
      <c r="F36" s="12" t="s">
        <v>9</v>
      </c>
      <c r="G36" s="12" t="s">
        <v>9</v>
      </c>
      <c r="H36" s="12" t="s">
        <v>52</v>
      </c>
      <c r="I36" s="14"/>
      <c r="J36" s="14"/>
      <c r="K36" s="14"/>
      <c r="L36" s="14"/>
      <c r="M36" s="14"/>
      <c r="N36" s="14"/>
      <c r="O36" s="14"/>
      <c r="P36" s="14"/>
      <c r="Q36" s="14"/>
      <c r="R36" s="14"/>
      <c r="S36" s="14"/>
      <c r="T36" s="14"/>
      <c r="U36" s="14"/>
      <c r="V36" s="14"/>
      <c r="W36" s="14"/>
      <c r="X36" s="14"/>
      <c r="Y36" s="14"/>
      <c r="Z36" s="14"/>
      <c r="AA36" s="14"/>
      <c r="AB36" s="14"/>
      <c r="AC36" s="14"/>
      <c r="AD36" s="14"/>
    </row>
    <row r="37" ht="33.0" hidden="1" customHeight="1">
      <c r="A37" s="27">
        <v>36.0</v>
      </c>
      <c r="B37" s="27" t="s">
        <v>34</v>
      </c>
      <c r="C37" s="27" t="s">
        <v>109</v>
      </c>
      <c r="D37" s="12" t="s">
        <v>110</v>
      </c>
      <c r="E37" s="14"/>
      <c r="F37" s="12" t="s">
        <v>11</v>
      </c>
      <c r="G37" s="12" t="s">
        <v>5</v>
      </c>
      <c r="H37" s="12" t="s">
        <v>49</v>
      </c>
      <c r="I37" s="14"/>
      <c r="J37" s="14"/>
      <c r="K37" s="14"/>
      <c r="L37" s="14"/>
      <c r="M37" s="14"/>
      <c r="N37" s="14"/>
      <c r="O37" s="14"/>
      <c r="P37" s="14"/>
      <c r="Q37" s="14"/>
      <c r="R37" s="14"/>
      <c r="S37" s="14"/>
      <c r="T37" s="14"/>
      <c r="U37" s="14"/>
      <c r="V37" s="14"/>
      <c r="W37" s="14"/>
      <c r="X37" s="14"/>
      <c r="Y37" s="14"/>
      <c r="Z37" s="14"/>
      <c r="AA37" s="14"/>
      <c r="AB37" s="14"/>
      <c r="AC37" s="14"/>
      <c r="AD37" s="14"/>
    </row>
    <row r="38" ht="33.0" customHeight="1">
      <c r="A38" s="27">
        <v>37.0</v>
      </c>
      <c r="B38" s="27" t="s">
        <v>34</v>
      </c>
      <c r="C38" s="27" t="s">
        <v>111</v>
      </c>
      <c r="D38" s="12" t="s">
        <v>112</v>
      </c>
      <c r="E38" s="14"/>
      <c r="F38" s="12" t="s">
        <v>16</v>
      </c>
      <c r="G38" s="12" t="s">
        <v>6</v>
      </c>
      <c r="H38" s="12" t="s">
        <v>49</v>
      </c>
      <c r="I38" s="14"/>
      <c r="J38" s="14"/>
      <c r="K38" s="14"/>
      <c r="L38" s="14"/>
      <c r="M38" s="14"/>
      <c r="N38" s="14"/>
      <c r="O38" s="14"/>
      <c r="P38" s="14"/>
      <c r="Q38" s="14"/>
      <c r="R38" s="14"/>
      <c r="S38" s="14"/>
      <c r="T38" s="14"/>
      <c r="U38" s="14"/>
      <c r="V38" s="14"/>
      <c r="W38" s="14"/>
      <c r="X38" s="14"/>
      <c r="Y38" s="14"/>
      <c r="Z38" s="14"/>
      <c r="AA38" s="14"/>
      <c r="AB38" s="14"/>
      <c r="AC38" s="14"/>
      <c r="AD38" s="14"/>
    </row>
    <row r="39" ht="33.0" hidden="1" customHeight="1">
      <c r="A39" s="27">
        <v>38.0</v>
      </c>
      <c r="B39" s="27" t="s">
        <v>34</v>
      </c>
      <c r="C39" s="27" t="s">
        <v>113</v>
      </c>
      <c r="D39" s="12" t="s">
        <v>114</v>
      </c>
      <c r="E39" s="14"/>
      <c r="F39" s="12" t="s">
        <v>19</v>
      </c>
      <c r="G39" s="12" t="s">
        <v>4</v>
      </c>
      <c r="H39" s="12" t="s">
        <v>52</v>
      </c>
      <c r="I39" s="14"/>
      <c r="J39" s="14"/>
      <c r="K39" s="14"/>
      <c r="L39" s="14"/>
      <c r="M39" s="14"/>
      <c r="N39" s="14"/>
      <c r="O39" s="14"/>
      <c r="P39" s="14"/>
      <c r="Q39" s="14"/>
      <c r="R39" s="14"/>
      <c r="S39" s="14"/>
      <c r="T39" s="14"/>
      <c r="U39" s="14"/>
      <c r="V39" s="14"/>
      <c r="W39" s="14"/>
      <c r="X39" s="14"/>
      <c r="Y39" s="14"/>
      <c r="Z39" s="14"/>
      <c r="AA39" s="14"/>
      <c r="AB39" s="14"/>
      <c r="AC39" s="14"/>
      <c r="AD39" s="14"/>
    </row>
    <row r="40" ht="33.0" hidden="1" customHeight="1">
      <c r="A40" s="27">
        <v>39.0</v>
      </c>
      <c r="B40" s="27" t="s">
        <v>34</v>
      </c>
      <c r="C40" s="27" t="s">
        <v>115</v>
      </c>
      <c r="D40" s="12" t="s">
        <v>116</v>
      </c>
      <c r="E40" s="14"/>
      <c r="F40" s="12" t="s">
        <v>15</v>
      </c>
      <c r="G40" s="12" t="s">
        <v>9</v>
      </c>
      <c r="H40" s="12" t="s">
        <v>52</v>
      </c>
      <c r="I40" s="14"/>
      <c r="J40" s="14"/>
      <c r="K40" s="14"/>
      <c r="L40" s="14"/>
      <c r="M40" s="14"/>
      <c r="N40" s="14"/>
      <c r="O40" s="14"/>
      <c r="P40" s="14"/>
      <c r="Q40" s="14"/>
      <c r="R40" s="14"/>
      <c r="S40" s="14"/>
      <c r="T40" s="14"/>
      <c r="U40" s="14"/>
      <c r="V40" s="14"/>
      <c r="W40" s="14"/>
      <c r="X40" s="14"/>
      <c r="Y40" s="14"/>
      <c r="Z40" s="14"/>
      <c r="AA40" s="14"/>
      <c r="AB40" s="14"/>
      <c r="AC40" s="14"/>
      <c r="AD40" s="14"/>
    </row>
    <row r="41" ht="33.0" hidden="1" customHeight="1">
      <c r="A41" s="27">
        <v>40.0</v>
      </c>
      <c r="B41" s="27" t="s">
        <v>34</v>
      </c>
      <c r="C41" s="27" t="s">
        <v>117</v>
      </c>
      <c r="D41" s="12" t="s">
        <v>89</v>
      </c>
      <c r="E41" s="14"/>
      <c r="F41" s="12" t="s">
        <v>9</v>
      </c>
      <c r="G41" s="12" t="s">
        <v>9</v>
      </c>
      <c r="H41" s="12" t="s">
        <v>52</v>
      </c>
      <c r="I41" s="14"/>
      <c r="J41" s="14"/>
      <c r="K41" s="14"/>
      <c r="L41" s="14"/>
      <c r="M41" s="14"/>
      <c r="N41" s="14"/>
      <c r="O41" s="14"/>
      <c r="P41" s="14"/>
      <c r="Q41" s="14"/>
      <c r="R41" s="14"/>
      <c r="S41" s="14"/>
      <c r="T41" s="14"/>
      <c r="U41" s="14"/>
      <c r="V41" s="14"/>
      <c r="W41" s="14"/>
      <c r="X41" s="14"/>
      <c r="Y41" s="14"/>
      <c r="Z41" s="14"/>
      <c r="AA41" s="14"/>
      <c r="AB41" s="14"/>
      <c r="AC41" s="14"/>
      <c r="AD41" s="14"/>
    </row>
    <row r="42" ht="33.0" hidden="1" customHeight="1">
      <c r="A42" s="27">
        <v>41.0</v>
      </c>
      <c r="B42" s="27" t="s">
        <v>34</v>
      </c>
      <c r="C42" s="27" t="s">
        <v>118</v>
      </c>
      <c r="D42" s="12" t="s">
        <v>87</v>
      </c>
      <c r="E42" s="14"/>
      <c r="F42" s="12" t="s">
        <v>18</v>
      </c>
      <c r="G42" s="12" t="s">
        <v>9</v>
      </c>
      <c r="H42" s="12" t="s">
        <v>52</v>
      </c>
      <c r="I42" s="14"/>
      <c r="J42" s="14"/>
      <c r="K42" s="14"/>
      <c r="L42" s="14"/>
      <c r="M42" s="14"/>
      <c r="N42" s="14"/>
      <c r="O42" s="14"/>
      <c r="P42" s="14"/>
      <c r="Q42" s="14"/>
      <c r="R42" s="14"/>
      <c r="S42" s="14"/>
      <c r="T42" s="14"/>
      <c r="U42" s="14"/>
      <c r="V42" s="14"/>
      <c r="W42" s="14"/>
      <c r="X42" s="14"/>
      <c r="Y42" s="14"/>
      <c r="Z42" s="14"/>
      <c r="AA42" s="14"/>
      <c r="AB42" s="14"/>
      <c r="AC42" s="14"/>
      <c r="AD42" s="14"/>
    </row>
    <row r="43" ht="33.0" hidden="1" customHeight="1">
      <c r="A43" s="27">
        <v>42.0</v>
      </c>
      <c r="B43" s="27" t="s">
        <v>34</v>
      </c>
      <c r="C43" s="27" t="s">
        <v>119</v>
      </c>
      <c r="D43" s="12" t="s">
        <v>120</v>
      </c>
      <c r="E43" s="14"/>
      <c r="F43" s="12" t="s">
        <v>20</v>
      </c>
      <c r="G43" s="12" t="s">
        <v>9</v>
      </c>
      <c r="H43" s="12" t="s">
        <v>42</v>
      </c>
      <c r="I43" s="14"/>
      <c r="J43" s="14"/>
      <c r="K43" s="14"/>
      <c r="L43" s="14"/>
      <c r="M43" s="14"/>
      <c r="N43" s="14"/>
      <c r="O43" s="14"/>
      <c r="P43" s="14"/>
      <c r="Q43" s="14"/>
      <c r="R43" s="14"/>
      <c r="S43" s="14"/>
      <c r="T43" s="14"/>
      <c r="U43" s="14"/>
      <c r="V43" s="14"/>
      <c r="W43" s="14"/>
      <c r="X43" s="14"/>
      <c r="Y43" s="14"/>
      <c r="Z43" s="14"/>
      <c r="AA43" s="14"/>
      <c r="AB43" s="14"/>
      <c r="AC43" s="14"/>
      <c r="AD43" s="14"/>
    </row>
    <row r="44" ht="33.0" hidden="1" customHeight="1">
      <c r="A44" s="27">
        <v>43.0</v>
      </c>
      <c r="B44" s="27" t="s">
        <v>34</v>
      </c>
      <c r="C44" s="27" t="s">
        <v>121</v>
      </c>
      <c r="D44" s="12" t="s">
        <v>66</v>
      </c>
      <c r="E44" s="14"/>
      <c r="F44" s="12" t="s">
        <v>10</v>
      </c>
      <c r="G44" s="12" t="s">
        <v>2</v>
      </c>
      <c r="H44" s="12" t="s">
        <v>52</v>
      </c>
      <c r="I44" s="14"/>
      <c r="J44" s="14"/>
      <c r="K44" s="14"/>
      <c r="L44" s="14"/>
      <c r="M44" s="14"/>
      <c r="N44" s="14"/>
      <c r="O44" s="14"/>
      <c r="P44" s="14"/>
      <c r="Q44" s="14"/>
      <c r="R44" s="14"/>
      <c r="S44" s="14"/>
      <c r="T44" s="14"/>
      <c r="U44" s="14"/>
      <c r="V44" s="14"/>
      <c r="W44" s="14"/>
      <c r="X44" s="14"/>
      <c r="Y44" s="14"/>
      <c r="Z44" s="14"/>
      <c r="AA44" s="14"/>
      <c r="AB44" s="14"/>
      <c r="AC44" s="14"/>
      <c r="AD44" s="14"/>
    </row>
    <row r="45" ht="33.0" hidden="1" customHeight="1">
      <c r="A45" s="27">
        <v>44.0</v>
      </c>
      <c r="B45" s="27" t="s">
        <v>34</v>
      </c>
      <c r="C45" s="27" t="s">
        <v>122</v>
      </c>
      <c r="D45" s="12" t="s">
        <v>66</v>
      </c>
      <c r="E45" s="14"/>
      <c r="F45" s="12" t="s">
        <v>10</v>
      </c>
      <c r="G45" s="12" t="s">
        <v>2</v>
      </c>
      <c r="H45" s="12" t="s">
        <v>52</v>
      </c>
      <c r="I45" s="14"/>
      <c r="J45" s="14"/>
      <c r="K45" s="14"/>
      <c r="L45" s="14"/>
      <c r="M45" s="14"/>
      <c r="N45" s="14"/>
      <c r="O45" s="14"/>
      <c r="P45" s="14"/>
      <c r="Q45" s="14"/>
      <c r="R45" s="14"/>
      <c r="S45" s="14"/>
      <c r="T45" s="14"/>
      <c r="U45" s="14"/>
      <c r="V45" s="14"/>
      <c r="W45" s="14"/>
      <c r="X45" s="14"/>
      <c r="Y45" s="14"/>
      <c r="Z45" s="14"/>
      <c r="AA45" s="14"/>
      <c r="AB45" s="14"/>
      <c r="AC45" s="14"/>
      <c r="AD45" s="14"/>
    </row>
    <row r="46" ht="33.0" hidden="1" customHeight="1">
      <c r="A46" s="27">
        <v>45.0</v>
      </c>
      <c r="B46" s="27" t="s">
        <v>34</v>
      </c>
      <c r="C46" s="27" t="s">
        <v>123</v>
      </c>
      <c r="D46" s="12" t="s">
        <v>124</v>
      </c>
      <c r="E46" s="14"/>
      <c r="F46" s="12" t="s">
        <v>11</v>
      </c>
      <c r="G46" s="12" t="s">
        <v>9</v>
      </c>
      <c r="H46" s="12" t="s">
        <v>49</v>
      </c>
      <c r="I46" s="14"/>
      <c r="J46" s="14"/>
      <c r="K46" s="14"/>
      <c r="L46" s="14"/>
      <c r="M46" s="14"/>
      <c r="N46" s="14"/>
      <c r="O46" s="14"/>
      <c r="P46" s="14"/>
      <c r="Q46" s="14"/>
      <c r="R46" s="14"/>
      <c r="S46" s="14"/>
      <c r="T46" s="14"/>
      <c r="U46" s="14"/>
      <c r="V46" s="14"/>
      <c r="W46" s="14"/>
      <c r="X46" s="14"/>
      <c r="Y46" s="14"/>
      <c r="Z46" s="14"/>
      <c r="AA46" s="14"/>
      <c r="AB46" s="14"/>
      <c r="AC46" s="14"/>
      <c r="AD46" s="14"/>
    </row>
    <row r="47" ht="33.0" hidden="1" customHeight="1">
      <c r="A47" s="27">
        <v>46.0</v>
      </c>
      <c r="B47" s="27" t="s">
        <v>34</v>
      </c>
      <c r="C47" s="27" t="s">
        <v>125</v>
      </c>
      <c r="D47" s="12" t="s">
        <v>126</v>
      </c>
      <c r="E47" s="14"/>
      <c r="F47" s="12" t="s">
        <v>11</v>
      </c>
      <c r="G47" s="12" t="s">
        <v>9</v>
      </c>
      <c r="H47" s="12" t="s">
        <v>42</v>
      </c>
      <c r="I47" s="14"/>
      <c r="J47" s="14"/>
      <c r="K47" s="14"/>
      <c r="L47" s="14"/>
      <c r="M47" s="14"/>
      <c r="N47" s="14"/>
      <c r="O47" s="14"/>
      <c r="P47" s="14"/>
      <c r="Q47" s="14"/>
      <c r="R47" s="14"/>
      <c r="S47" s="14"/>
      <c r="T47" s="14"/>
      <c r="U47" s="14"/>
      <c r="V47" s="14"/>
      <c r="W47" s="14"/>
      <c r="X47" s="14"/>
      <c r="Y47" s="14"/>
      <c r="Z47" s="14"/>
      <c r="AA47" s="14"/>
      <c r="AB47" s="14"/>
      <c r="AC47" s="14"/>
      <c r="AD47" s="14"/>
    </row>
    <row r="48" ht="33.0" hidden="1" customHeight="1">
      <c r="A48" s="27">
        <v>47.0</v>
      </c>
      <c r="B48" s="27" t="s">
        <v>34</v>
      </c>
      <c r="C48" s="27" t="s">
        <v>127</v>
      </c>
      <c r="D48" s="12" t="s">
        <v>66</v>
      </c>
      <c r="E48" s="14"/>
      <c r="F48" s="12" t="s">
        <v>10</v>
      </c>
      <c r="G48" s="12" t="s">
        <v>2</v>
      </c>
      <c r="H48" s="12" t="s">
        <v>52</v>
      </c>
      <c r="I48" s="14"/>
      <c r="J48" s="14"/>
      <c r="K48" s="14"/>
      <c r="L48" s="14"/>
      <c r="M48" s="14"/>
      <c r="N48" s="14"/>
      <c r="O48" s="14"/>
      <c r="P48" s="14"/>
      <c r="Q48" s="14"/>
      <c r="R48" s="14"/>
      <c r="S48" s="14"/>
      <c r="T48" s="14"/>
      <c r="U48" s="14"/>
      <c r="V48" s="14"/>
      <c r="W48" s="14"/>
      <c r="X48" s="14"/>
      <c r="Y48" s="14"/>
      <c r="Z48" s="14"/>
      <c r="AA48" s="14"/>
      <c r="AB48" s="14"/>
      <c r="AC48" s="14"/>
      <c r="AD48" s="14"/>
    </row>
    <row r="49" ht="33.0" customHeight="1">
      <c r="A49" s="27">
        <v>48.0</v>
      </c>
      <c r="B49" s="27" t="s">
        <v>34</v>
      </c>
      <c r="C49" s="27" t="s">
        <v>128</v>
      </c>
      <c r="D49" s="12" t="s">
        <v>129</v>
      </c>
      <c r="E49" s="14"/>
      <c r="F49" s="12" t="s">
        <v>16</v>
      </c>
      <c r="G49" s="12" t="s">
        <v>3</v>
      </c>
      <c r="H49" s="12" t="s">
        <v>37</v>
      </c>
      <c r="I49" s="14"/>
      <c r="J49" s="14"/>
      <c r="K49" s="14"/>
      <c r="L49" s="14"/>
      <c r="M49" s="14"/>
      <c r="N49" s="14"/>
      <c r="O49" s="14"/>
      <c r="P49" s="14"/>
      <c r="Q49" s="14"/>
      <c r="R49" s="14"/>
      <c r="S49" s="14"/>
      <c r="T49" s="14"/>
      <c r="U49" s="14"/>
      <c r="V49" s="14"/>
      <c r="W49" s="14"/>
      <c r="X49" s="14"/>
      <c r="Y49" s="14"/>
      <c r="Z49" s="14"/>
      <c r="AA49" s="14"/>
      <c r="AB49" s="14"/>
      <c r="AC49" s="14"/>
      <c r="AD49" s="14"/>
    </row>
    <row r="50" ht="33.0" customHeight="1">
      <c r="A50" s="27">
        <v>49.0</v>
      </c>
      <c r="B50" s="27" t="s">
        <v>34</v>
      </c>
      <c r="C50" s="27" t="s">
        <v>130</v>
      </c>
      <c r="D50" s="12" t="s">
        <v>131</v>
      </c>
      <c r="E50" s="14"/>
      <c r="F50" s="12" t="s">
        <v>16</v>
      </c>
      <c r="G50" s="12" t="s">
        <v>7</v>
      </c>
      <c r="H50" s="12" t="s">
        <v>52</v>
      </c>
      <c r="I50" s="14"/>
      <c r="J50" s="14"/>
      <c r="K50" s="14"/>
      <c r="L50" s="14"/>
      <c r="M50" s="14"/>
      <c r="N50" s="14"/>
      <c r="O50" s="14"/>
      <c r="P50" s="14"/>
      <c r="Q50" s="14"/>
      <c r="R50" s="14"/>
      <c r="S50" s="14"/>
      <c r="T50" s="14"/>
      <c r="U50" s="14"/>
      <c r="V50" s="14"/>
      <c r="W50" s="14"/>
      <c r="X50" s="14"/>
      <c r="Y50" s="14"/>
      <c r="Z50" s="14"/>
      <c r="AA50" s="14"/>
      <c r="AB50" s="14"/>
      <c r="AC50" s="14"/>
      <c r="AD50" s="14"/>
    </row>
    <row r="51" ht="33.0" hidden="1" customHeight="1">
      <c r="A51" s="27">
        <v>50.0</v>
      </c>
      <c r="B51" s="27" t="s">
        <v>34</v>
      </c>
      <c r="C51" s="27" t="s">
        <v>132</v>
      </c>
      <c r="D51" s="12" t="s">
        <v>89</v>
      </c>
      <c r="E51" s="14"/>
      <c r="F51" s="12" t="s">
        <v>9</v>
      </c>
      <c r="G51" s="12" t="s">
        <v>9</v>
      </c>
      <c r="H51" s="12" t="s">
        <v>52</v>
      </c>
      <c r="I51" s="14"/>
      <c r="J51" s="14"/>
      <c r="K51" s="14"/>
      <c r="L51" s="14"/>
      <c r="M51" s="14"/>
      <c r="N51" s="14"/>
      <c r="O51" s="14"/>
      <c r="P51" s="14"/>
      <c r="Q51" s="14"/>
      <c r="R51" s="14"/>
      <c r="S51" s="14"/>
      <c r="T51" s="14"/>
      <c r="U51" s="14"/>
      <c r="V51" s="14"/>
      <c r="W51" s="14"/>
      <c r="X51" s="14"/>
      <c r="Y51" s="14"/>
      <c r="Z51" s="14"/>
      <c r="AA51" s="14"/>
      <c r="AB51" s="14"/>
      <c r="AC51" s="14"/>
      <c r="AD51" s="14"/>
    </row>
    <row r="52" ht="33.0" customHeight="1">
      <c r="A52" s="27">
        <v>51.0</v>
      </c>
      <c r="B52" s="27" t="s">
        <v>34</v>
      </c>
      <c r="C52" s="27" t="s">
        <v>133</v>
      </c>
      <c r="D52" s="12" t="s">
        <v>134</v>
      </c>
      <c r="E52" s="14"/>
      <c r="F52" s="12" t="s">
        <v>16</v>
      </c>
      <c r="G52" s="12" t="s">
        <v>9</v>
      </c>
      <c r="H52" s="12" t="s">
        <v>42</v>
      </c>
      <c r="I52" s="14"/>
      <c r="J52" s="14"/>
      <c r="K52" s="14"/>
      <c r="L52" s="14"/>
      <c r="M52" s="14"/>
      <c r="N52" s="14"/>
      <c r="O52" s="14"/>
      <c r="P52" s="14"/>
      <c r="Q52" s="14"/>
      <c r="R52" s="14"/>
      <c r="S52" s="14"/>
      <c r="T52" s="14"/>
      <c r="U52" s="14"/>
      <c r="V52" s="14"/>
      <c r="W52" s="14"/>
      <c r="X52" s="14"/>
      <c r="Y52" s="14"/>
      <c r="Z52" s="14"/>
      <c r="AA52" s="14"/>
      <c r="AB52" s="14"/>
      <c r="AC52" s="14"/>
      <c r="AD52" s="14"/>
    </row>
    <row r="53" ht="33.0" hidden="1" customHeight="1">
      <c r="A53" s="27">
        <v>52.0</v>
      </c>
      <c r="B53" s="27" t="s">
        <v>34</v>
      </c>
      <c r="C53" s="27" t="s">
        <v>135</v>
      </c>
      <c r="D53" s="12" t="s">
        <v>136</v>
      </c>
      <c r="E53" s="14"/>
      <c r="F53" s="12" t="s">
        <v>9</v>
      </c>
      <c r="G53" s="12" t="s">
        <v>7</v>
      </c>
      <c r="H53" s="12" t="s">
        <v>49</v>
      </c>
      <c r="I53" s="14"/>
      <c r="J53" s="14"/>
      <c r="K53" s="14"/>
      <c r="L53" s="14"/>
      <c r="M53" s="14"/>
      <c r="N53" s="14"/>
      <c r="O53" s="14"/>
      <c r="P53" s="14"/>
      <c r="Q53" s="14"/>
      <c r="R53" s="14"/>
      <c r="S53" s="14"/>
      <c r="T53" s="14"/>
      <c r="U53" s="14"/>
      <c r="V53" s="14"/>
      <c r="W53" s="14"/>
      <c r="X53" s="14"/>
      <c r="Y53" s="14"/>
      <c r="Z53" s="14"/>
      <c r="AA53" s="14"/>
      <c r="AB53" s="14"/>
      <c r="AC53" s="14"/>
      <c r="AD53" s="14"/>
    </row>
    <row r="54" ht="33.0" hidden="1" customHeight="1">
      <c r="A54" s="27">
        <v>53.0</v>
      </c>
      <c r="B54" s="27" t="s">
        <v>34</v>
      </c>
      <c r="C54" s="27" t="s">
        <v>137</v>
      </c>
      <c r="D54" s="12" t="s">
        <v>105</v>
      </c>
      <c r="E54" s="14"/>
      <c r="F54" s="12" t="s">
        <v>13</v>
      </c>
      <c r="G54" s="12" t="s">
        <v>4</v>
      </c>
      <c r="H54" s="12" t="s">
        <v>37</v>
      </c>
      <c r="I54" s="14"/>
      <c r="J54" s="14"/>
      <c r="K54" s="14"/>
      <c r="L54" s="14"/>
      <c r="M54" s="14"/>
      <c r="N54" s="14"/>
      <c r="O54" s="14"/>
      <c r="P54" s="14"/>
      <c r="Q54" s="14"/>
      <c r="R54" s="14"/>
      <c r="S54" s="14"/>
      <c r="T54" s="14"/>
      <c r="U54" s="14"/>
      <c r="V54" s="14"/>
      <c r="W54" s="14"/>
      <c r="X54" s="14"/>
      <c r="Y54" s="14"/>
      <c r="Z54" s="14"/>
      <c r="AA54" s="14"/>
      <c r="AB54" s="14"/>
      <c r="AC54" s="14"/>
      <c r="AD54" s="14"/>
    </row>
    <row r="55" ht="33.0" hidden="1" customHeight="1">
      <c r="A55" s="27">
        <v>54.0</v>
      </c>
      <c r="B55" s="27" t="s">
        <v>34</v>
      </c>
      <c r="C55" s="27" t="s">
        <v>138</v>
      </c>
      <c r="D55" s="12" t="s">
        <v>139</v>
      </c>
      <c r="E55" s="14"/>
      <c r="F55" s="12" t="s">
        <v>23</v>
      </c>
      <c r="G55" s="12" t="s">
        <v>9</v>
      </c>
      <c r="H55" s="12" t="s">
        <v>37</v>
      </c>
      <c r="I55" s="14"/>
      <c r="J55" s="14"/>
      <c r="K55" s="14"/>
      <c r="L55" s="14"/>
      <c r="M55" s="14"/>
      <c r="N55" s="14"/>
      <c r="O55" s="14"/>
      <c r="P55" s="14"/>
      <c r="Q55" s="14"/>
      <c r="R55" s="14"/>
      <c r="S55" s="14"/>
      <c r="T55" s="14"/>
      <c r="U55" s="14"/>
      <c r="V55" s="14"/>
      <c r="W55" s="14"/>
      <c r="X55" s="14"/>
      <c r="Y55" s="14"/>
      <c r="Z55" s="14"/>
      <c r="AA55" s="14"/>
      <c r="AB55" s="14"/>
      <c r="AC55" s="14"/>
      <c r="AD55" s="14"/>
    </row>
    <row r="56" ht="33.0" hidden="1" customHeight="1">
      <c r="A56" s="27">
        <v>55.0</v>
      </c>
      <c r="B56" s="27" t="s">
        <v>34</v>
      </c>
      <c r="C56" s="27" t="s">
        <v>140</v>
      </c>
      <c r="D56" s="12" t="s">
        <v>107</v>
      </c>
      <c r="E56" s="14"/>
      <c r="F56" s="12" t="s">
        <v>9</v>
      </c>
      <c r="G56" s="12" t="s">
        <v>9</v>
      </c>
      <c r="H56" s="12" t="s">
        <v>37</v>
      </c>
      <c r="I56" s="14"/>
      <c r="J56" s="14"/>
      <c r="K56" s="14"/>
      <c r="L56" s="14"/>
      <c r="M56" s="14"/>
      <c r="N56" s="14"/>
      <c r="O56" s="14"/>
      <c r="P56" s="14"/>
      <c r="Q56" s="14"/>
      <c r="R56" s="14"/>
      <c r="S56" s="14"/>
      <c r="T56" s="14"/>
      <c r="U56" s="14"/>
      <c r="V56" s="14"/>
      <c r="W56" s="14"/>
      <c r="X56" s="14"/>
      <c r="Y56" s="14"/>
      <c r="Z56" s="14"/>
      <c r="AA56" s="14"/>
      <c r="AB56" s="14"/>
      <c r="AC56" s="14"/>
      <c r="AD56" s="14"/>
    </row>
    <row r="57" ht="33.0" hidden="1" customHeight="1">
      <c r="A57" s="27">
        <v>56.0</v>
      </c>
      <c r="B57" s="27" t="s">
        <v>34</v>
      </c>
      <c r="C57" s="27" t="s">
        <v>141</v>
      </c>
      <c r="D57" s="12" t="s">
        <v>56</v>
      </c>
      <c r="E57" s="14"/>
      <c r="F57" s="12" t="s">
        <v>11</v>
      </c>
      <c r="G57" s="12" t="s">
        <v>9</v>
      </c>
      <c r="H57" s="12" t="s">
        <v>52</v>
      </c>
      <c r="I57" s="14"/>
      <c r="J57" s="14"/>
      <c r="K57" s="14"/>
      <c r="L57" s="14"/>
      <c r="M57" s="14"/>
      <c r="N57" s="14"/>
      <c r="O57" s="14"/>
      <c r="P57" s="14"/>
      <c r="Q57" s="14"/>
      <c r="R57" s="14"/>
      <c r="S57" s="14"/>
      <c r="T57" s="14"/>
      <c r="U57" s="14"/>
      <c r="V57" s="14"/>
      <c r="W57" s="14"/>
      <c r="X57" s="14"/>
      <c r="Y57" s="14"/>
      <c r="Z57" s="14"/>
      <c r="AA57" s="14"/>
      <c r="AB57" s="14"/>
      <c r="AC57" s="14"/>
      <c r="AD57" s="14"/>
    </row>
    <row r="58" ht="33.0" hidden="1" customHeight="1">
      <c r="A58" s="27">
        <v>57.0</v>
      </c>
      <c r="B58" s="27" t="s">
        <v>34</v>
      </c>
      <c r="C58" s="27" t="s">
        <v>142</v>
      </c>
      <c r="D58" s="12" t="s">
        <v>89</v>
      </c>
      <c r="E58" s="14"/>
      <c r="F58" s="12" t="s">
        <v>9</v>
      </c>
      <c r="G58" s="12" t="s">
        <v>9</v>
      </c>
      <c r="H58" s="12" t="s">
        <v>52</v>
      </c>
      <c r="I58" s="14"/>
      <c r="J58" s="14"/>
      <c r="K58" s="14"/>
      <c r="L58" s="14"/>
      <c r="M58" s="14"/>
      <c r="N58" s="14"/>
      <c r="O58" s="14"/>
      <c r="P58" s="14"/>
      <c r="Q58" s="14"/>
      <c r="R58" s="14"/>
      <c r="S58" s="14"/>
      <c r="T58" s="14"/>
      <c r="U58" s="14"/>
      <c r="V58" s="14"/>
      <c r="W58" s="14"/>
      <c r="X58" s="14"/>
      <c r="Y58" s="14"/>
      <c r="Z58" s="14"/>
      <c r="AA58" s="14"/>
      <c r="AB58" s="14"/>
      <c r="AC58" s="14"/>
      <c r="AD58" s="14"/>
    </row>
    <row r="59" ht="33.0" hidden="1" customHeight="1">
      <c r="A59" s="27">
        <v>59.0</v>
      </c>
      <c r="B59" s="27" t="s">
        <v>34</v>
      </c>
      <c r="C59" s="27" t="s">
        <v>143</v>
      </c>
      <c r="D59" s="12" t="s">
        <v>144</v>
      </c>
      <c r="E59" s="14"/>
      <c r="F59" s="12" t="s">
        <v>11</v>
      </c>
      <c r="G59" s="12" t="s">
        <v>7</v>
      </c>
      <c r="H59" s="12" t="s">
        <v>42</v>
      </c>
      <c r="I59" s="14"/>
      <c r="J59" s="14"/>
      <c r="K59" s="14"/>
      <c r="L59" s="14"/>
      <c r="M59" s="14"/>
      <c r="N59" s="14"/>
      <c r="O59" s="14"/>
      <c r="P59" s="14"/>
      <c r="Q59" s="14"/>
      <c r="R59" s="14"/>
      <c r="S59" s="14"/>
      <c r="T59" s="14"/>
      <c r="U59" s="14"/>
      <c r="V59" s="14"/>
      <c r="W59" s="14"/>
      <c r="X59" s="14"/>
      <c r="Y59" s="14"/>
      <c r="Z59" s="14"/>
      <c r="AA59" s="14"/>
      <c r="AB59" s="14"/>
      <c r="AC59" s="14"/>
      <c r="AD59" s="14"/>
    </row>
    <row r="60" ht="33.0" hidden="1" customHeight="1">
      <c r="A60" s="27">
        <v>60.0</v>
      </c>
      <c r="B60" s="27" t="s">
        <v>34</v>
      </c>
      <c r="C60" s="27" t="s">
        <v>145</v>
      </c>
      <c r="D60" s="12" t="s">
        <v>107</v>
      </c>
      <c r="E60" s="14"/>
      <c r="F60" s="12" t="s">
        <v>9</v>
      </c>
      <c r="G60" s="12" t="s">
        <v>9</v>
      </c>
      <c r="H60" s="12" t="s">
        <v>37</v>
      </c>
      <c r="I60" s="14"/>
      <c r="J60" s="14"/>
      <c r="K60" s="14"/>
      <c r="L60" s="14"/>
      <c r="M60" s="14"/>
      <c r="N60" s="14"/>
      <c r="O60" s="14"/>
      <c r="P60" s="14"/>
      <c r="Q60" s="14"/>
      <c r="R60" s="14"/>
      <c r="S60" s="14"/>
      <c r="T60" s="14"/>
      <c r="U60" s="14"/>
      <c r="V60" s="14"/>
      <c r="W60" s="14"/>
      <c r="X60" s="14"/>
      <c r="Y60" s="14"/>
      <c r="Z60" s="14"/>
      <c r="AA60" s="14"/>
      <c r="AB60" s="14"/>
      <c r="AC60" s="14"/>
      <c r="AD60" s="14"/>
    </row>
    <row r="61" ht="33.0" hidden="1" customHeight="1">
      <c r="A61" s="27">
        <v>61.0</v>
      </c>
      <c r="B61" s="27" t="s">
        <v>34</v>
      </c>
      <c r="C61" s="27" t="s">
        <v>146</v>
      </c>
      <c r="D61" s="12" t="s">
        <v>147</v>
      </c>
      <c r="E61" s="14"/>
      <c r="F61" s="12" t="s">
        <v>20</v>
      </c>
      <c r="G61" s="12" t="s">
        <v>6</v>
      </c>
      <c r="H61" s="12" t="s">
        <v>49</v>
      </c>
      <c r="I61" s="14"/>
      <c r="J61" s="14"/>
      <c r="K61" s="14"/>
      <c r="L61" s="14"/>
      <c r="M61" s="14"/>
      <c r="N61" s="14"/>
      <c r="O61" s="14"/>
      <c r="P61" s="14"/>
      <c r="Q61" s="14"/>
      <c r="R61" s="14"/>
      <c r="S61" s="14"/>
      <c r="T61" s="14"/>
      <c r="U61" s="14"/>
      <c r="V61" s="14"/>
      <c r="W61" s="14"/>
      <c r="X61" s="14"/>
      <c r="Y61" s="14"/>
      <c r="Z61" s="14"/>
      <c r="AA61" s="14"/>
      <c r="AB61" s="14"/>
      <c r="AC61" s="14"/>
      <c r="AD61" s="14"/>
    </row>
    <row r="62" ht="33.0" hidden="1" customHeight="1">
      <c r="A62" s="27">
        <v>62.0</v>
      </c>
      <c r="B62" s="27" t="s">
        <v>34</v>
      </c>
      <c r="C62" s="27" t="s">
        <v>148</v>
      </c>
      <c r="D62" s="12" t="s">
        <v>124</v>
      </c>
      <c r="E62" s="14"/>
      <c r="F62" s="12" t="s">
        <v>11</v>
      </c>
      <c r="G62" s="12" t="s">
        <v>9</v>
      </c>
      <c r="H62" s="12" t="s">
        <v>49</v>
      </c>
      <c r="I62" s="14"/>
      <c r="J62" s="14"/>
      <c r="K62" s="14"/>
      <c r="L62" s="14"/>
      <c r="M62" s="14"/>
      <c r="N62" s="14"/>
      <c r="O62" s="14"/>
      <c r="P62" s="14"/>
      <c r="Q62" s="14"/>
      <c r="R62" s="14"/>
      <c r="S62" s="14"/>
      <c r="T62" s="14"/>
      <c r="U62" s="14"/>
      <c r="V62" s="14"/>
      <c r="W62" s="14"/>
      <c r="X62" s="14"/>
      <c r="Y62" s="14"/>
      <c r="Z62" s="14"/>
      <c r="AA62" s="14"/>
      <c r="AB62" s="14"/>
      <c r="AC62" s="14"/>
      <c r="AD62" s="14"/>
    </row>
    <row r="63" ht="33.0" hidden="1" customHeight="1">
      <c r="A63" s="27">
        <v>63.0</v>
      </c>
      <c r="B63" s="27" t="s">
        <v>34</v>
      </c>
      <c r="C63" s="27" t="s">
        <v>149</v>
      </c>
      <c r="D63" s="12" t="s">
        <v>150</v>
      </c>
      <c r="E63" s="14"/>
      <c r="F63" s="12" t="s">
        <v>14</v>
      </c>
      <c r="G63" s="12" t="s">
        <v>4</v>
      </c>
      <c r="H63" s="12" t="s">
        <v>37</v>
      </c>
      <c r="I63" s="14"/>
      <c r="J63" s="14"/>
      <c r="K63" s="14"/>
      <c r="L63" s="14"/>
      <c r="M63" s="14"/>
      <c r="N63" s="14"/>
      <c r="O63" s="14"/>
      <c r="P63" s="14"/>
      <c r="Q63" s="14"/>
      <c r="R63" s="14"/>
      <c r="S63" s="14"/>
      <c r="T63" s="14"/>
      <c r="U63" s="14"/>
      <c r="V63" s="14"/>
      <c r="W63" s="14"/>
      <c r="X63" s="14"/>
      <c r="Y63" s="14"/>
      <c r="Z63" s="14"/>
      <c r="AA63" s="14"/>
      <c r="AB63" s="14"/>
      <c r="AC63" s="14"/>
      <c r="AD63" s="14"/>
    </row>
    <row r="64" ht="33.0" hidden="1" customHeight="1">
      <c r="A64" s="27">
        <v>64.0</v>
      </c>
      <c r="B64" s="27" t="s">
        <v>34</v>
      </c>
      <c r="C64" s="27" t="s">
        <v>151</v>
      </c>
      <c r="D64" s="12" t="s">
        <v>152</v>
      </c>
      <c r="E64" s="14"/>
      <c r="F64" s="12" t="s">
        <v>19</v>
      </c>
      <c r="G64" s="12" t="s">
        <v>9</v>
      </c>
      <c r="H64" s="12" t="s">
        <v>49</v>
      </c>
      <c r="I64" s="14"/>
      <c r="J64" s="14"/>
      <c r="K64" s="14"/>
      <c r="L64" s="14"/>
      <c r="M64" s="14"/>
      <c r="N64" s="14"/>
      <c r="O64" s="14"/>
      <c r="P64" s="14"/>
      <c r="Q64" s="14"/>
      <c r="R64" s="14"/>
      <c r="S64" s="14"/>
      <c r="T64" s="14"/>
      <c r="U64" s="14"/>
      <c r="V64" s="14"/>
      <c r="W64" s="14"/>
      <c r="X64" s="14"/>
      <c r="Y64" s="14"/>
      <c r="Z64" s="14"/>
      <c r="AA64" s="14"/>
      <c r="AB64" s="14"/>
      <c r="AC64" s="14"/>
      <c r="AD64" s="14"/>
    </row>
    <row r="65" ht="33.0" hidden="1" customHeight="1">
      <c r="A65" s="27">
        <v>66.0</v>
      </c>
      <c r="B65" s="27" t="s">
        <v>34</v>
      </c>
      <c r="C65" s="27" t="s">
        <v>153</v>
      </c>
      <c r="D65" s="12" t="s">
        <v>87</v>
      </c>
      <c r="E65" s="14"/>
      <c r="F65" s="12" t="s">
        <v>18</v>
      </c>
      <c r="G65" s="12" t="s">
        <v>9</v>
      </c>
      <c r="H65" s="12" t="s">
        <v>52</v>
      </c>
      <c r="I65" s="14"/>
      <c r="J65" s="14"/>
      <c r="K65" s="14"/>
      <c r="L65" s="14"/>
      <c r="M65" s="14"/>
      <c r="N65" s="14"/>
      <c r="O65" s="14"/>
      <c r="P65" s="14"/>
      <c r="Q65" s="14"/>
      <c r="R65" s="14"/>
      <c r="S65" s="14"/>
      <c r="T65" s="14"/>
      <c r="U65" s="14"/>
      <c r="V65" s="14"/>
      <c r="W65" s="14"/>
      <c r="X65" s="14"/>
      <c r="Y65" s="14"/>
      <c r="Z65" s="14"/>
      <c r="AA65" s="14"/>
      <c r="AB65" s="14"/>
      <c r="AC65" s="14"/>
      <c r="AD65" s="14"/>
    </row>
    <row r="66" ht="33.0" hidden="1" customHeight="1">
      <c r="A66" s="27">
        <v>67.0</v>
      </c>
      <c r="B66" s="27" t="s">
        <v>34</v>
      </c>
      <c r="C66" s="27" t="s">
        <v>154</v>
      </c>
      <c r="D66" s="12" t="s">
        <v>155</v>
      </c>
      <c r="E66" s="14"/>
      <c r="F66" s="12" t="s">
        <v>18</v>
      </c>
      <c r="G66" s="12" t="s">
        <v>156</v>
      </c>
      <c r="H66" s="12" t="s">
        <v>52</v>
      </c>
      <c r="I66" s="14"/>
      <c r="J66" s="14"/>
      <c r="K66" s="14"/>
      <c r="L66" s="14"/>
      <c r="M66" s="14"/>
      <c r="N66" s="14"/>
      <c r="O66" s="14"/>
      <c r="P66" s="14"/>
      <c r="Q66" s="14"/>
      <c r="R66" s="14"/>
      <c r="S66" s="14"/>
      <c r="T66" s="14"/>
      <c r="U66" s="14"/>
      <c r="V66" s="14"/>
      <c r="W66" s="14"/>
      <c r="X66" s="14"/>
      <c r="Y66" s="14"/>
      <c r="Z66" s="14"/>
      <c r="AA66" s="14"/>
      <c r="AB66" s="14"/>
      <c r="AC66" s="14"/>
      <c r="AD66" s="14"/>
    </row>
    <row r="67" ht="33.0" hidden="1" customHeight="1">
      <c r="A67" s="27">
        <v>68.0</v>
      </c>
      <c r="B67" s="27" t="s">
        <v>34</v>
      </c>
      <c r="C67" s="27" t="s">
        <v>157</v>
      </c>
      <c r="D67" s="12" t="s">
        <v>158</v>
      </c>
      <c r="E67" s="14"/>
      <c r="F67" s="12" t="s">
        <v>9</v>
      </c>
      <c r="G67" s="12" t="s">
        <v>9</v>
      </c>
      <c r="H67" s="12" t="s">
        <v>42</v>
      </c>
      <c r="I67" s="14"/>
      <c r="J67" s="14"/>
      <c r="K67" s="14"/>
      <c r="L67" s="14"/>
      <c r="M67" s="14"/>
      <c r="N67" s="14"/>
      <c r="O67" s="14"/>
      <c r="P67" s="14"/>
      <c r="Q67" s="14"/>
      <c r="R67" s="14"/>
      <c r="S67" s="14"/>
      <c r="T67" s="14"/>
      <c r="U67" s="14"/>
      <c r="V67" s="14"/>
      <c r="W67" s="14"/>
      <c r="X67" s="14"/>
      <c r="Y67" s="14"/>
      <c r="Z67" s="14"/>
      <c r="AA67" s="14"/>
      <c r="AB67" s="14"/>
      <c r="AC67" s="14"/>
      <c r="AD67" s="14"/>
    </row>
    <row r="68" ht="33.0" hidden="1" customHeight="1">
      <c r="A68" s="27">
        <v>69.0</v>
      </c>
      <c r="B68" s="27" t="s">
        <v>34</v>
      </c>
      <c r="C68" s="27" t="s">
        <v>159</v>
      </c>
      <c r="D68" s="12" t="s">
        <v>160</v>
      </c>
      <c r="E68" s="14"/>
      <c r="F68" s="12" t="s">
        <v>23</v>
      </c>
      <c r="G68" s="12" t="s">
        <v>9</v>
      </c>
      <c r="H68" s="12" t="s">
        <v>49</v>
      </c>
      <c r="I68" s="14"/>
      <c r="J68" s="14"/>
      <c r="K68" s="14"/>
      <c r="L68" s="14"/>
      <c r="M68" s="14"/>
      <c r="N68" s="14"/>
      <c r="O68" s="14"/>
      <c r="P68" s="14"/>
      <c r="Q68" s="14"/>
      <c r="R68" s="14"/>
      <c r="S68" s="14"/>
      <c r="T68" s="14"/>
      <c r="U68" s="14"/>
      <c r="V68" s="14"/>
      <c r="W68" s="14"/>
      <c r="X68" s="14"/>
      <c r="Y68" s="14"/>
      <c r="Z68" s="14"/>
      <c r="AA68" s="14"/>
      <c r="AB68" s="14"/>
      <c r="AC68" s="14"/>
      <c r="AD68" s="14"/>
    </row>
    <row r="69" ht="33.0" hidden="1" customHeight="1">
      <c r="A69" s="27">
        <v>70.0</v>
      </c>
      <c r="B69" s="27" t="s">
        <v>34</v>
      </c>
      <c r="C69" s="27" t="s">
        <v>161</v>
      </c>
      <c r="D69" s="12" t="s">
        <v>162</v>
      </c>
      <c r="E69" s="14"/>
      <c r="F69" s="12" t="s">
        <v>12</v>
      </c>
      <c r="G69" s="12" t="s">
        <v>3</v>
      </c>
      <c r="H69" s="12" t="s">
        <v>49</v>
      </c>
      <c r="I69" s="14"/>
      <c r="J69" s="14"/>
      <c r="K69" s="14"/>
      <c r="L69" s="14"/>
      <c r="M69" s="14"/>
      <c r="N69" s="14"/>
      <c r="O69" s="14"/>
      <c r="P69" s="14"/>
      <c r="Q69" s="14"/>
      <c r="R69" s="14"/>
      <c r="S69" s="14"/>
      <c r="T69" s="14"/>
      <c r="U69" s="14"/>
      <c r="V69" s="14"/>
      <c r="W69" s="14"/>
      <c r="X69" s="14"/>
      <c r="Y69" s="14"/>
      <c r="Z69" s="14"/>
      <c r="AA69" s="14"/>
      <c r="AB69" s="14"/>
      <c r="AC69" s="14"/>
      <c r="AD69" s="14"/>
    </row>
    <row r="70" ht="33.0" hidden="1" customHeight="1">
      <c r="A70" s="27">
        <v>71.0</v>
      </c>
      <c r="B70" s="27" t="s">
        <v>34</v>
      </c>
      <c r="C70" s="27" t="s">
        <v>163</v>
      </c>
      <c r="D70" s="12" t="s">
        <v>107</v>
      </c>
      <c r="E70" s="14"/>
      <c r="F70" s="12" t="s">
        <v>9</v>
      </c>
      <c r="G70" s="12" t="s">
        <v>9</v>
      </c>
      <c r="H70" s="12" t="s">
        <v>37</v>
      </c>
      <c r="I70" s="14"/>
      <c r="J70" s="14"/>
      <c r="K70" s="14"/>
      <c r="L70" s="14"/>
      <c r="M70" s="14"/>
      <c r="N70" s="14"/>
      <c r="O70" s="14"/>
      <c r="P70" s="14"/>
      <c r="Q70" s="14"/>
      <c r="R70" s="14"/>
      <c r="S70" s="14"/>
      <c r="T70" s="14"/>
      <c r="U70" s="14"/>
      <c r="V70" s="14"/>
      <c r="W70" s="14"/>
      <c r="X70" s="14"/>
      <c r="Y70" s="14"/>
      <c r="Z70" s="14"/>
      <c r="AA70" s="14"/>
      <c r="AB70" s="14"/>
      <c r="AC70" s="14"/>
      <c r="AD70" s="14"/>
    </row>
    <row r="71" ht="33.0" hidden="1" customHeight="1">
      <c r="A71" s="27">
        <v>72.0</v>
      </c>
      <c r="B71" s="27" t="s">
        <v>34</v>
      </c>
      <c r="C71" s="27" t="s">
        <v>164</v>
      </c>
      <c r="D71" s="12" t="s">
        <v>165</v>
      </c>
      <c r="E71" s="14"/>
      <c r="F71" s="12" t="s">
        <v>13</v>
      </c>
      <c r="G71" s="12" t="s">
        <v>4</v>
      </c>
      <c r="H71" s="12" t="s">
        <v>49</v>
      </c>
      <c r="I71" s="14"/>
      <c r="J71" s="14"/>
      <c r="K71" s="14"/>
      <c r="L71" s="14"/>
      <c r="M71" s="14"/>
      <c r="N71" s="14"/>
      <c r="O71" s="14"/>
      <c r="P71" s="14"/>
      <c r="Q71" s="14"/>
      <c r="R71" s="14"/>
      <c r="S71" s="14"/>
      <c r="T71" s="14"/>
      <c r="U71" s="14"/>
      <c r="V71" s="14"/>
      <c r="W71" s="14"/>
      <c r="X71" s="14"/>
      <c r="Y71" s="14"/>
      <c r="Z71" s="14"/>
      <c r="AA71" s="14"/>
      <c r="AB71" s="14"/>
      <c r="AC71" s="14"/>
      <c r="AD71" s="14"/>
    </row>
    <row r="72" ht="33.0" customHeight="1">
      <c r="A72" s="27">
        <v>73.0</v>
      </c>
      <c r="B72" s="27" t="s">
        <v>34</v>
      </c>
      <c r="C72" s="27" t="s">
        <v>166</v>
      </c>
      <c r="D72" s="12" t="s">
        <v>167</v>
      </c>
      <c r="E72" s="14"/>
      <c r="F72" s="12" t="s">
        <v>16</v>
      </c>
      <c r="G72" s="12" t="s">
        <v>9</v>
      </c>
      <c r="H72" s="12" t="s">
        <v>37</v>
      </c>
      <c r="I72" s="14"/>
      <c r="J72" s="14"/>
      <c r="K72" s="14"/>
      <c r="L72" s="14"/>
      <c r="M72" s="14"/>
      <c r="N72" s="14"/>
      <c r="O72" s="14"/>
      <c r="P72" s="14"/>
      <c r="Q72" s="14"/>
      <c r="R72" s="14"/>
      <c r="S72" s="14"/>
      <c r="T72" s="14"/>
      <c r="U72" s="14"/>
      <c r="V72" s="14"/>
      <c r="W72" s="14"/>
      <c r="X72" s="14"/>
      <c r="Y72" s="14"/>
      <c r="Z72" s="14"/>
      <c r="AA72" s="14"/>
      <c r="AB72" s="14"/>
      <c r="AC72" s="14"/>
      <c r="AD72" s="14"/>
    </row>
    <row r="73" ht="33.0" hidden="1" customHeight="1">
      <c r="A73" s="27">
        <v>74.0</v>
      </c>
      <c r="B73" s="27" t="s">
        <v>34</v>
      </c>
      <c r="C73" s="27" t="s">
        <v>168</v>
      </c>
      <c r="D73" s="12" t="s">
        <v>89</v>
      </c>
      <c r="E73" s="14"/>
      <c r="F73" s="12" t="s">
        <v>9</v>
      </c>
      <c r="G73" s="12" t="s">
        <v>9</v>
      </c>
      <c r="H73" s="12" t="s">
        <v>52</v>
      </c>
      <c r="I73" s="14"/>
      <c r="J73" s="14"/>
      <c r="K73" s="14"/>
      <c r="L73" s="14"/>
      <c r="M73" s="14"/>
      <c r="N73" s="14"/>
      <c r="O73" s="14"/>
      <c r="P73" s="14"/>
      <c r="Q73" s="14"/>
      <c r="R73" s="14"/>
      <c r="S73" s="14"/>
      <c r="T73" s="14"/>
      <c r="U73" s="14"/>
      <c r="V73" s="14"/>
      <c r="W73" s="14"/>
      <c r="X73" s="14"/>
      <c r="Y73" s="14"/>
      <c r="Z73" s="14"/>
      <c r="AA73" s="14"/>
      <c r="AB73" s="14"/>
      <c r="AC73" s="14"/>
      <c r="AD73" s="14"/>
    </row>
    <row r="74" ht="33.0" hidden="1" customHeight="1">
      <c r="A74" s="27">
        <v>75.0</v>
      </c>
      <c r="B74" s="27" t="s">
        <v>34</v>
      </c>
      <c r="C74" s="27" t="s">
        <v>169</v>
      </c>
      <c r="D74" s="12" t="s">
        <v>170</v>
      </c>
      <c r="E74" s="14"/>
      <c r="F74" s="12" t="s">
        <v>23</v>
      </c>
      <c r="G74" s="12" t="s">
        <v>8</v>
      </c>
      <c r="H74" s="12" t="s">
        <v>52</v>
      </c>
      <c r="I74" s="14"/>
      <c r="J74" s="14"/>
      <c r="K74" s="14"/>
      <c r="L74" s="14"/>
      <c r="M74" s="14"/>
      <c r="N74" s="14"/>
      <c r="O74" s="14"/>
      <c r="P74" s="14"/>
      <c r="Q74" s="14"/>
      <c r="R74" s="14"/>
      <c r="S74" s="14"/>
      <c r="T74" s="14"/>
      <c r="U74" s="14"/>
      <c r="V74" s="14"/>
      <c r="W74" s="14"/>
      <c r="X74" s="14"/>
      <c r="Y74" s="14"/>
      <c r="Z74" s="14"/>
      <c r="AA74" s="14"/>
      <c r="AB74" s="14"/>
      <c r="AC74" s="14"/>
      <c r="AD74" s="14"/>
    </row>
    <row r="75" ht="33.0" hidden="1" customHeight="1">
      <c r="A75" s="27">
        <v>76.0</v>
      </c>
      <c r="B75" s="27" t="s">
        <v>34</v>
      </c>
      <c r="C75" s="27" t="s">
        <v>171</v>
      </c>
      <c r="D75" s="12" t="s">
        <v>172</v>
      </c>
      <c r="E75" s="14"/>
      <c r="F75" s="12" t="s">
        <v>20</v>
      </c>
      <c r="G75" s="12" t="s">
        <v>9</v>
      </c>
      <c r="H75" s="12" t="s">
        <v>49</v>
      </c>
      <c r="I75" s="14"/>
      <c r="J75" s="14"/>
      <c r="K75" s="14"/>
      <c r="L75" s="14"/>
      <c r="M75" s="14"/>
      <c r="N75" s="14"/>
      <c r="O75" s="14"/>
      <c r="P75" s="14"/>
      <c r="Q75" s="14"/>
      <c r="R75" s="14"/>
      <c r="S75" s="14"/>
      <c r="T75" s="14"/>
      <c r="U75" s="14"/>
      <c r="V75" s="14"/>
      <c r="W75" s="14"/>
      <c r="X75" s="14"/>
      <c r="Y75" s="14"/>
      <c r="Z75" s="14"/>
      <c r="AA75" s="14"/>
      <c r="AB75" s="14"/>
      <c r="AC75" s="14"/>
      <c r="AD75" s="14"/>
    </row>
    <row r="76" ht="33.0" hidden="1" customHeight="1">
      <c r="A76" s="27">
        <v>77.0</v>
      </c>
      <c r="B76" s="27" t="s">
        <v>34</v>
      </c>
      <c r="C76" s="27" t="s">
        <v>173</v>
      </c>
      <c r="D76" s="12" t="s">
        <v>105</v>
      </c>
      <c r="E76" s="14"/>
      <c r="F76" s="12" t="s">
        <v>13</v>
      </c>
      <c r="G76" s="12" t="s">
        <v>4</v>
      </c>
      <c r="H76" s="12" t="s">
        <v>37</v>
      </c>
      <c r="I76" s="14"/>
      <c r="J76" s="14"/>
      <c r="K76" s="14"/>
      <c r="L76" s="14"/>
      <c r="M76" s="14"/>
      <c r="N76" s="14"/>
      <c r="O76" s="14"/>
      <c r="P76" s="14"/>
      <c r="Q76" s="14"/>
      <c r="R76" s="14"/>
      <c r="S76" s="14"/>
      <c r="T76" s="14"/>
      <c r="U76" s="14"/>
      <c r="V76" s="14"/>
      <c r="W76" s="14"/>
      <c r="X76" s="14"/>
      <c r="Y76" s="14"/>
      <c r="Z76" s="14"/>
      <c r="AA76" s="14"/>
      <c r="AB76" s="14"/>
      <c r="AC76" s="14"/>
      <c r="AD76" s="14"/>
    </row>
    <row r="77" ht="33.0" customHeight="1">
      <c r="A77" s="27">
        <v>78.0</v>
      </c>
      <c r="B77" s="27" t="s">
        <v>34</v>
      </c>
      <c r="C77" s="27" t="s">
        <v>174</v>
      </c>
      <c r="D77" s="12" t="s">
        <v>175</v>
      </c>
      <c r="E77" s="14"/>
      <c r="F77" s="12" t="s">
        <v>16</v>
      </c>
      <c r="G77" s="12" t="s">
        <v>4</v>
      </c>
      <c r="H77" s="12" t="s">
        <v>52</v>
      </c>
      <c r="I77" s="14"/>
      <c r="J77" s="14"/>
      <c r="K77" s="14"/>
      <c r="L77" s="14"/>
      <c r="M77" s="14"/>
      <c r="N77" s="14"/>
      <c r="O77" s="14"/>
      <c r="P77" s="14"/>
      <c r="Q77" s="14"/>
      <c r="R77" s="14"/>
      <c r="S77" s="14"/>
      <c r="T77" s="14"/>
      <c r="U77" s="14"/>
      <c r="V77" s="14"/>
      <c r="W77" s="14"/>
      <c r="X77" s="14"/>
      <c r="Y77" s="14"/>
      <c r="Z77" s="14"/>
      <c r="AA77" s="14"/>
      <c r="AB77" s="14"/>
      <c r="AC77" s="14"/>
      <c r="AD77" s="14"/>
    </row>
    <row r="78" ht="33.0" hidden="1" customHeight="1">
      <c r="A78" s="27">
        <v>79.0</v>
      </c>
      <c r="B78" s="27" t="s">
        <v>34</v>
      </c>
      <c r="C78" s="27" t="s">
        <v>176</v>
      </c>
      <c r="D78" s="12" t="s">
        <v>107</v>
      </c>
      <c r="E78" s="14"/>
      <c r="F78" s="12" t="s">
        <v>9</v>
      </c>
      <c r="G78" s="12" t="s">
        <v>9</v>
      </c>
      <c r="H78" s="12" t="s">
        <v>37</v>
      </c>
      <c r="I78" s="14"/>
      <c r="J78" s="14"/>
      <c r="K78" s="14"/>
      <c r="L78" s="14"/>
      <c r="M78" s="14"/>
      <c r="N78" s="14"/>
      <c r="O78" s="14"/>
      <c r="P78" s="14"/>
      <c r="Q78" s="14"/>
      <c r="R78" s="14"/>
      <c r="S78" s="14"/>
      <c r="T78" s="14"/>
      <c r="U78" s="14"/>
      <c r="V78" s="14"/>
      <c r="W78" s="14"/>
      <c r="X78" s="14"/>
      <c r="Y78" s="14"/>
      <c r="Z78" s="14"/>
      <c r="AA78" s="14"/>
      <c r="AB78" s="14"/>
      <c r="AC78" s="14"/>
      <c r="AD78" s="14"/>
    </row>
    <row r="79" ht="33.0" hidden="1" customHeight="1">
      <c r="A79" s="27">
        <v>80.0</v>
      </c>
      <c r="B79" s="27" t="s">
        <v>34</v>
      </c>
      <c r="C79" s="27" t="s">
        <v>177</v>
      </c>
      <c r="D79" s="12" t="s">
        <v>178</v>
      </c>
      <c r="E79" s="14"/>
      <c r="F79" s="12" t="s">
        <v>11</v>
      </c>
      <c r="G79" s="12" t="s">
        <v>4</v>
      </c>
      <c r="H79" s="12" t="s">
        <v>49</v>
      </c>
      <c r="I79" s="14"/>
      <c r="J79" s="14"/>
      <c r="K79" s="14"/>
      <c r="L79" s="14"/>
      <c r="M79" s="14"/>
      <c r="N79" s="14"/>
      <c r="O79" s="14"/>
      <c r="P79" s="14"/>
      <c r="Q79" s="14"/>
      <c r="R79" s="14"/>
      <c r="S79" s="14"/>
      <c r="T79" s="14"/>
      <c r="U79" s="14"/>
      <c r="V79" s="14"/>
      <c r="W79" s="14"/>
      <c r="X79" s="14"/>
      <c r="Y79" s="14"/>
      <c r="Z79" s="14"/>
      <c r="AA79" s="14"/>
      <c r="AB79" s="14"/>
      <c r="AC79" s="14"/>
      <c r="AD79" s="14"/>
    </row>
    <row r="80" ht="33.0" hidden="1" customHeight="1">
      <c r="A80" s="27">
        <v>81.0</v>
      </c>
      <c r="B80" s="27" t="s">
        <v>34</v>
      </c>
      <c r="C80" s="27" t="s">
        <v>179</v>
      </c>
      <c r="D80" s="12" t="s">
        <v>66</v>
      </c>
      <c r="E80" s="14"/>
      <c r="F80" s="12" t="s">
        <v>10</v>
      </c>
      <c r="G80" s="12" t="s">
        <v>2</v>
      </c>
      <c r="H80" s="12" t="s">
        <v>52</v>
      </c>
      <c r="I80" s="14"/>
      <c r="J80" s="14"/>
      <c r="K80" s="14"/>
      <c r="L80" s="14"/>
      <c r="M80" s="14"/>
      <c r="N80" s="14"/>
      <c r="O80" s="14"/>
      <c r="P80" s="14"/>
      <c r="Q80" s="14"/>
      <c r="R80" s="14"/>
      <c r="S80" s="14"/>
      <c r="T80" s="14"/>
      <c r="U80" s="14"/>
      <c r="V80" s="14"/>
      <c r="W80" s="14"/>
      <c r="X80" s="14"/>
      <c r="Y80" s="14"/>
      <c r="Z80" s="14"/>
      <c r="AA80" s="14"/>
      <c r="AB80" s="14"/>
      <c r="AC80" s="14"/>
      <c r="AD80" s="14"/>
    </row>
    <row r="81" ht="33.0" hidden="1" customHeight="1">
      <c r="A81" s="27">
        <v>82.0</v>
      </c>
      <c r="B81" s="27" t="s">
        <v>34</v>
      </c>
      <c r="C81" s="27" t="s">
        <v>180</v>
      </c>
      <c r="D81" s="12" t="s">
        <v>107</v>
      </c>
      <c r="E81" s="14"/>
      <c r="F81" s="12" t="s">
        <v>9</v>
      </c>
      <c r="G81" s="12" t="s">
        <v>9</v>
      </c>
      <c r="H81" s="12" t="s">
        <v>37</v>
      </c>
      <c r="I81" s="14"/>
      <c r="J81" s="14"/>
      <c r="K81" s="14"/>
      <c r="L81" s="14"/>
      <c r="M81" s="14"/>
      <c r="N81" s="14"/>
      <c r="O81" s="14"/>
      <c r="P81" s="14"/>
      <c r="Q81" s="14"/>
      <c r="R81" s="14"/>
      <c r="S81" s="14"/>
      <c r="T81" s="14"/>
      <c r="U81" s="14"/>
      <c r="V81" s="14"/>
      <c r="W81" s="14"/>
      <c r="X81" s="14"/>
      <c r="Y81" s="14"/>
      <c r="Z81" s="14"/>
      <c r="AA81" s="14"/>
      <c r="AB81" s="14"/>
      <c r="AC81" s="14"/>
      <c r="AD81" s="14"/>
    </row>
    <row r="82" ht="33.0" hidden="1" customHeight="1">
      <c r="A82" s="27">
        <v>83.0</v>
      </c>
      <c r="B82" s="27" t="s">
        <v>34</v>
      </c>
      <c r="C82" s="27" t="s">
        <v>181</v>
      </c>
      <c r="D82" s="12" t="s">
        <v>54</v>
      </c>
      <c r="E82" s="14"/>
      <c r="F82" s="12" t="s">
        <v>18</v>
      </c>
      <c r="G82" s="12" t="s">
        <v>9</v>
      </c>
      <c r="H82" s="12" t="s">
        <v>37</v>
      </c>
      <c r="I82" s="14"/>
      <c r="J82" s="14"/>
      <c r="K82" s="14"/>
      <c r="L82" s="14"/>
      <c r="M82" s="14"/>
      <c r="N82" s="14"/>
      <c r="O82" s="14"/>
      <c r="P82" s="14"/>
      <c r="Q82" s="14"/>
      <c r="R82" s="14"/>
      <c r="S82" s="14"/>
      <c r="T82" s="14"/>
      <c r="U82" s="14"/>
      <c r="V82" s="14"/>
      <c r="W82" s="14"/>
      <c r="X82" s="14"/>
      <c r="Y82" s="14"/>
      <c r="Z82" s="14"/>
      <c r="AA82" s="14"/>
      <c r="AB82" s="14"/>
      <c r="AC82" s="14"/>
      <c r="AD82" s="14"/>
    </row>
    <row r="83" ht="33.0" hidden="1" customHeight="1">
      <c r="A83" s="27">
        <v>84.0</v>
      </c>
      <c r="B83" s="27" t="s">
        <v>34</v>
      </c>
      <c r="C83" s="27" t="s">
        <v>182</v>
      </c>
      <c r="D83" s="12" t="s">
        <v>183</v>
      </c>
      <c r="E83" s="14"/>
      <c r="F83" s="12" t="s">
        <v>21</v>
      </c>
      <c r="G83" s="12" t="s">
        <v>7</v>
      </c>
      <c r="H83" s="12" t="s">
        <v>42</v>
      </c>
      <c r="I83" s="14"/>
      <c r="J83" s="14"/>
      <c r="K83" s="14"/>
      <c r="L83" s="14"/>
      <c r="M83" s="14"/>
      <c r="N83" s="14"/>
      <c r="O83" s="14"/>
      <c r="P83" s="14"/>
      <c r="Q83" s="14"/>
      <c r="R83" s="14"/>
      <c r="S83" s="14"/>
      <c r="T83" s="14"/>
      <c r="U83" s="14"/>
      <c r="V83" s="14"/>
      <c r="W83" s="14"/>
      <c r="X83" s="14"/>
      <c r="Y83" s="14"/>
      <c r="Z83" s="14"/>
      <c r="AA83" s="14"/>
      <c r="AB83" s="14"/>
      <c r="AC83" s="14"/>
      <c r="AD83" s="14"/>
    </row>
    <row r="84" ht="33.0" hidden="1" customHeight="1">
      <c r="A84" s="27">
        <v>85.0</v>
      </c>
      <c r="B84" s="27" t="s">
        <v>34</v>
      </c>
      <c r="C84" s="27" t="s">
        <v>184</v>
      </c>
      <c r="D84" s="12" t="s">
        <v>107</v>
      </c>
      <c r="E84" s="14"/>
      <c r="F84" s="12" t="s">
        <v>9</v>
      </c>
      <c r="G84" s="12" t="s">
        <v>9</v>
      </c>
      <c r="H84" s="12" t="s">
        <v>37</v>
      </c>
      <c r="I84" s="14"/>
      <c r="J84" s="14"/>
      <c r="K84" s="14"/>
      <c r="L84" s="14"/>
      <c r="M84" s="14"/>
      <c r="N84" s="14"/>
      <c r="O84" s="14"/>
      <c r="P84" s="14"/>
      <c r="Q84" s="14"/>
      <c r="R84" s="14"/>
      <c r="S84" s="14"/>
      <c r="T84" s="14"/>
      <c r="U84" s="14"/>
      <c r="V84" s="14"/>
      <c r="W84" s="14"/>
      <c r="X84" s="14"/>
      <c r="Y84" s="14"/>
      <c r="Z84" s="14"/>
      <c r="AA84" s="14"/>
      <c r="AB84" s="14"/>
      <c r="AC84" s="14"/>
      <c r="AD84" s="14"/>
    </row>
    <row r="85" ht="33.0" hidden="1" customHeight="1">
      <c r="A85" s="27">
        <v>86.0</v>
      </c>
      <c r="B85" s="27" t="s">
        <v>34</v>
      </c>
      <c r="C85" s="27" t="s">
        <v>185</v>
      </c>
      <c r="D85" s="12" t="s">
        <v>62</v>
      </c>
      <c r="E85" s="14"/>
      <c r="F85" s="12" t="s">
        <v>13</v>
      </c>
      <c r="G85" s="12" t="s">
        <v>9</v>
      </c>
      <c r="H85" s="12" t="s">
        <v>49</v>
      </c>
      <c r="I85" s="14"/>
      <c r="J85" s="14"/>
      <c r="K85" s="14"/>
      <c r="L85" s="14"/>
      <c r="M85" s="14"/>
      <c r="N85" s="14"/>
      <c r="O85" s="14"/>
      <c r="P85" s="14"/>
      <c r="Q85" s="14"/>
      <c r="R85" s="14"/>
      <c r="S85" s="14"/>
      <c r="T85" s="14"/>
      <c r="U85" s="14"/>
      <c r="V85" s="14"/>
      <c r="W85" s="14"/>
      <c r="X85" s="14"/>
      <c r="Y85" s="14"/>
      <c r="Z85" s="14"/>
      <c r="AA85" s="14"/>
      <c r="AB85" s="14"/>
      <c r="AC85" s="14"/>
      <c r="AD85" s="14"/>
    </row>
    <row r="86" ht="33.0" customHeight="1">
      <c r="A86" s="27">
        <v>87.0</v>
      </c>
      <c r="B86" s="27" t="s">
        <v>34</v>
      </c>
      <c r="C86" s="27" t="s">
        <v>186</v>
      </c>
      <c r="D86" s="12" t="s">
        <v>134</v>
      </c>
      <c r="E86" s="14"/>
      <c r="F86" s="12" t="s">
        <v>16</v>
      </c>
      <c r="G86" s="12" t="s">
        <v>9</v>
      </c>
      <c r="H86" s="12" t="s">
        <v>42</v>
      </c>
      <c r="I86" s="14"/>
      <c r="J86" s="14"/>
      <c r="K86" s="14"/>
      <c r="L86" s="14"/>
      <c r="M86" s="14"/>
      <c r="N86" s="14"/>
      <c r="O86" s="14"/>
      <c r="P86" s="14"/>
      <c r="Q86" s="14"/>
      <c r="R86" s="14"/>
      <c r="S86" s="14"/>
      <c r="T86" s="14"/>
      <c r="U86" s="14"/>
      <c r="V86" s="14"/>
      <c r="W86" s="14"/>
      <c r="X86" s="14"/>
      <c r="Y86" s="14"/>
      <c r="Z86" s="14"/>
      <c r="AA86" s="14"/>
      <c r="AB86" s="14"/>
      <c r="AC86" s="14"/>
      <c r="AD86" s="14"/>
    </row>
    <row r="87" ht="33.0" hidden="1" customHeight="1">
      <c r="A87" s="27">
        <v>88.0</v>
      </c>
      <c r="B87" s="27" t="s">
        <v>34</v>
      </c>
      <c r="C87" s="27" t="s">
        <v>187</v>
      </c>
      <c r="D87" s="12" t="s">
        <v>188</v>
      </c>
      <c r="E87" s="14"/>
      <c r="F87" s="12" t="s">
        <v>12</v>
      </c>
      <c r="G87" s="12" t="s">
        <v>6</v>
      </c>
      <c r="H87" s="12" t="s">
        <v>37</v>
      </c>
      <c r="I87" s="14"/>
      <c r="J87" s="14"/>
      <c r="K87" s="14"/>
      <c r="L87" s="14"/>
      <c r="M87" s="14"/>
      <c r="N87" s="14"/>
      <c r="O87" s="14"/>
      <c r="P87" s="14"/>
      <c r="Q87" s="14"/>
      <c r="R87" s="14"/>
      <c r="S87" s="14"/>
      <c r="T87" s="14"/>
      <c r="U87" s="14"/>
      <c r="V87" s="14"/>
      <c r="W87" s="14"/>
      <c r="X87" s="14"/>
      <c r="Y87" s="14"/>
      <c r="Z87" s="14"/>
      <c r="AA87" s="14"/>
      <c r="AB87" s="14"/>
      <c r="AC87" s="14"/>
      <c r="AD87" s="14"/>
    </row>
    <row r="88" ht="33.0" hidden="1" customHeight="1">
      <c r="A88" s="27">
        <v>89.0</v>
      </c>
      <c r="B88" s="27" t="s">
        <v>34</v>
      </c>
      <c r="C88" s="27" t="s">
        <v>189</v>
      </c>
      <c r="D88" s="12" t="s">
        <v>66</v>
      </c>
      <c r="E88" s="14"/>
      <c r="F88" s="12" t="s">
        <v>10</v>
      </c>
      <c r="G88" s="12" t="s">
        <v>2</v>
      </c>
      <c r="H88" s="12" t="s">
        <v>52</v>
      </c>
      <c r="I88" s="14"/>
      <c r="J88" s="14"/>
      <c r="K88" s="14"/>
      <c r="L88" s="14"/>
      <c r="M88" s="14"/>
      <c r="N88" s="14"/>
      <c r="O88" s="14"/>
      <c r="P88" s="14"/>
      <c r="Q88" s="14"/>
      <c r="R88" s="14"/>
      <c r="S88" s="14"/>
      <c r="T88" s="14"/>
      <c r="U88" s="14"/>
      <c r="V88" s="14"/>
      <c r="W88" s="14"/>
      <c r="X88" s="14"/>
      <c r="Y88" s="14"/>
      <c r="Z88" s="14"/>
      <c r="AA88" s="14"/>
      <c r="AB88" s="14"/>
      <c r="AC88" s="14"/>
      <c r="AD88" s="14"/>
    </row>
    <row r="89" ht="33.0" hidden="1" customHeight="1">
      <c r="A89" s="27">
        <v>90.0</v>
      </c>
      <c r="B89" s="27" t="s">
        <v>34</v>
      </c>
      <c r="C89" s="27" t="s">
        <v>190</v>
      </c>
      <c r="D89" s="12" t="s">
        <v>191</v>
      </c>
      <c r="E89" s="14"/>
      <c r="F89" s="12" t="s">
        <v>20</v>
      </c>
      <c r="G89" s="12" t="s">
        <v>6</v>
      </c>
      <c r="H89" s="12" t="s">
        <v>42</v>
      </c>
      <c r="I89" s="14"/>
      <c r="J89" s="14"/>
      <c r="K89" s="14"/>
      <c r="L89" s="14"/>
      <c r="M89" s="14"/>
      <c r="N89" s="14"/>
      <c r="O89" s="14"/>
      <c r="P89" s="14"/>
      <c r="Q89" s="14"/>
      <c r="R89" s="14"/>
      <c r="S89" s="14"/>
      <c r="T89" s="14"/>
      <c r="U89" s="14"/>
      <c r="V89" s="14"/>
      <c r="W89" s="14"/>
      <c r="X89" s="14"/>
      <c r="Y89" s="14"/>
      <c r="Z89" s="14"/>
      <c r="AA89" s="14"/>
      <c r="AB89" s="14"/>
      <c r="AC89" s="14"/>
      <c r="AD89" s="14"/>
    </row>
    <row r="90" ht="33.0" hidden="1" customHeight="1">
      <c r="A90" s="27">
        <v>91.0</v>
      </c>
      <c r="B90" s="27" t="s">
        <v>34</v>
      </c>
      <c r="C90" s="27" t="s">
        <v>192</v>
      </c>
      <c r="D90" s="12" t="s">
        <v>126</v>
      </c>
      <c r="E90" s="14"/>
      <c r="F90" s="12" t="s">
        <v>11</v>
      </c>
      <c r="G90" s="12" t="s">
        <v>9</v>
      </c>
      <c r="H90" s="12" t="s">
        <v>42</v>
      </c>
      <c r="I90" s="14"/>
      <c r="J90" s="14"/>
      <c r="K90" s="14"/>
      <c r="L90" s="14"/>
      <c r="M90" s="14"/>
      <c r="N90" s="14"/>
      <c r="O90" s="14"/>
      <c r="P90" s="14"/>
      <c r="Q90" s="14"/>
      <c r="R90" s="14"/>
      <c r="S90" s="14"/>
      <c r="T90" s="14"/>
      <c r="U90" s="14"/>
      <c r="V90" s="14"/>
      <c r="W90" s="14"/>
      <c r="X90" s="14"/>
      <c r="Y90" s="14"/>
      <c r="Z90" s="14"/>
      <c r="AA90" s="14"/>
      <c r="AB90" s="14"/>
      <c r="AC90" s="14"/>
      <c r="AD90" s="14"/>
    </row>
    <row r="91" ht="33.0" hidden="1" customHeight="1">
      <c r="A91" s="27">
        <v>92.0</v>
      </c>
      <c r="B91" s="27" t="s">
        <v>34</v>
      </c>
      <c r="C91" s="27" t="s">
        <v>193</v>
      </c>
      <c r="D91" s="12" t="s">
        <v>107</v>
      </c>
      <c r="E91" s="14"/>
      <c r="F91" s="12" t="s">
        <v>9</v>
      </c>
      <c r="G91" s="12" t="s">
        <v>9</v>
      </c>
      <c r="H91" s="12" t="s">
        <v>37</v>
      </c>
      <c r="I91" s="14"/>
      <c r="J91" s="14"/>
      <c r="K91" s="14"/>
      <c r="L91" s="14"/>
      <c r="M91" s="14"/>
      <c r="N91" s="14"/>
      <c r="O91" s="14"/>
      <c r="P91" s="14"/>
      <c r="Q91" s="14"/>
      <c r="R91" s="14"/>
      <c r="S91" s="14"/>
      <c r="T91" s="14"/>
      <c r="U91" s="14"/>
      <c r="V91" s="14"/>
      <c r="W91" s="14"/>
      <c r="X91" s="14"/>
      <c r="Y91" s="14"/>
      <c r="Z91" s="14"/>
      <c r="AA91" s="14"/>
      <c r="AB91" s="14"/>
      <c r="AC91" s="14"/>
      <c r="AD91" s="14"/>
    </row>
    <row r="92" ht="33.0" hidden="1" customHeight="1">
      <c r="A92" s="27">
        <v>93.0</v>
      </c>
      <c r="B92" s="27" t="s">
        <v>34</v>
      </c>
      <c r="C92" s="27" t="s">
        <v>194</v>
      </c>
      <c r="D92" s="12" t="s">
        <v>195</v>
      </c>
      <c r="E92" s="14"/>
      <c r="F92" s="12" t="s">
        <v>15</v>
      </c>
      <c r="G92" s="12" t="s">
        <v>156</v>
      </c>
      <c r="H92" s="12" t="s">
        <v>52</v>
      </c>
      <c r="I92" s="14"/>
      <c r="J92" s="14"/>
      <c r="K92" s="14"/>
      <c r="L92" s="14"/>
      <c r="M92" s="14"/>
      <c r="N92" s="14"/>
      <c r="O92" s="14"/>
      <c r="P92" s="14"/>
      <c r="Q92" s="14"/>
      <c r="R92" s="14"/>
      <c r="S92" s="14"/>
      <c r="T92" s="14"/>
      <c r="U92" s="14"/>
      <c r="V92" s="14"/>
      <c r="W92" s="14"/>
      <c r="X92" s="14"/>
      <c r="Y92" s="14"/>
      <c r="Z92" s="14"/>
      <c r="AA92" s="14"/>
      <c r="AB92" s="14"/>
      <c r="AC92" s="14"/>
      <c r="AD92" s="14"/>
    </row>
    <row r="93" ht="33.0" hidden="1" customHeight="1">
      <c r="A93" s="27">
        <v>94.0</v>
      </c>
      <c r="B93" s="27" t="s">
        <v>34</v>
      </c>
      <c r="C93" s="27" t="s">
        <v>196</v>
      </c>
      <c r="D93" s="12" t="s">
        <v>197</v>
      </c>
      <c r="E93" s="14"/>
      <c r="F93" s="12" t="s">
        <v>12</v>
      </c>
      <c r="G93" s="12" t="s">
        <v>7</v>
      </c>
      <c r="H93" s="12" t="s">
        <v>42</v>
      </c>
      <c r="I93" s="14"/>
      <c r="J93" s="14"/>
      <c r="K93" s="14"/>
      <c r="L93" s="14"/>
      <c r="M93" s="14"/>
      <c r="N93" s="14"/>
      <c r="O93" s="14"/>
      <c r="P93" s="14"/>
      <c r="Q93" s="14"/>
      <c r="R93" s="14"/>
      <c r="S93" s="14"/>
      <c r="T93" s="14"/>
      <c r="U93" s="14"/>
      <c r="V93" s="14"/>
      <c r="W93" s="14"/>
      <c r="X93" s="14"/>
      <c r="Y93" s="14"/>
      <c r="Z93" s="14"/>
      <c r="AA93" s="14"/>
      <c r="AB93" s="14"/>
      <c r="AC93" s="14"/>
      <c r="AD93" s="14"/>
    </row>
    <row r="94" ht="33.0" hidden="1" customHeight="1">
      <c r="A94" s="27">
        <v>95.0</v>
      </c>
      <c r="B94" s="27" t="s">
        <v>34</v>
      </c>
      <c r="C94" s="27" t="s">
        <v>198</v>
      </c>
      <c r="D94" s="12" t="s">
        <v>199</v>
      </c>
      <c r="E94" s="14"/>
      <c r="F94" s="12" t="s">
        <v>12</v>
      </c>
      <c r="G94" s="12" t="s">
        <v>6</v>
      </c>
      <c r="H94" s="12" t="s">
        <v>52</v>
      </c>
      <c r="I94" s="14"/>
      <c r="J94" s="14"/>
      <c r="K94" s="14"/>
      <c r="L94" s="14"/>
      <c r="M94" s="14"/>
      <c r="N94" s="14"/>
      <c r="O94" s="14"/>
      <c r="P94" s="14"/>
      <c r="Q94" s="14"/>
      <c r="R94" s="14"/>
      <c r="S94" s="14"/>
      <c r="T94" s="14"/>
      <c r="U94" s="14"/>
      <c r="V94" s="14"/>
      <c r="W94" s="14"/>
      <c r="X94" s="14"/>
      <c r="Y94" s="14"/>
      <c r="Z94" s="14"/>
      <c r="AA94" s="14"/>
      <c r="AB94" s="14"/>
      <c r="AC94" s="14"/>
      <c r="AD94" s="14"/>
    </row>
    <row r="95" ht="33.0" hidden="1" customHeight="1">
      <c r="A95" s="27">
        <v>96.0</v>
      </c>
      <c r="B95" s="27" t="s">
        <v>34</v>
      </c>
      <c r="C95" s="27" t="s">
        <v>200</v>
      </c>
      <c r="D95" s="12" t="s">
        <v>201</v>
      </c>
      <c r="E95" s="14"/>
      <c r="F95" s="12" t="s">
        <v>20</v>
      </c>
      <c r="G95" s="12" t="s">
        <v>7</v>
      </c>
      <c r="H95" s="12" t="s">
        <v>52</v>
      </c>
      <c r="I95" s="14"/>
      <c r="J95" s="14"/>
      <c r="K95" s="14"/>
      <c r="L95" s="14"/>
      <c r="M95" s="14"/>
      <c r="N95" s="14"/>
      <c r="O95" s="14"/>
      <c r="P95" s="14"/>
      <c r="Q95" s="14"/>
      <c r="R95" s="14"/>
      <c r="S95" s="14"/>
      <c r="T95" s="14"/>
      <c r="U95" s="14"/>
      <c r="V95" s="14"/>
      <c r="W95" s="14"/>
      <c r="X95" s="14"/>
      <c r="Y95" s="14"/>
      <c r="Z95" s="14"/>
      <c r="AA95" s="14"/>
      <c r="AB95" s="14"/>
      <c r="AC95" s="14"/>
      <c r="AD95" s="14"/>
    </row>
    <row r="96" ht="33.0" hidden="1" customHeight="1">
      <c r="A96" s="27">
        <v>97.0</v>
      </c>
      <c r="B96" s="27" t="s">
        <v>34</v>
      </c>
      <c r="C96" s="27" t="s">
        <v>202</v>
      </c>
      <c r="D96" s="12" t="s">
        <v>203</v>
      </c>
      <c r="E96" s="14"/>
      <c r="F96" s="12" t="s">
        <v>12</v>
      </c>
      <c r="G96" s="12" t="s">
        <v>9</v>
      </c>
      <c r="H96" s="12" t="s">
        <v>49</v>
      </c>
      <c r="I96" s="14"/>
      <c r="J96" s="14"/>
      <c r="K96" s="14"/>
      <c r="L96" s="14"/>
      <c r="M96" s="14"/>
      <c r="N96" s="14"/>
      <c r="O96" s="14"/>
      <c r="P96" s="14"/>
      <c r="Q96" s="14"/>
      <c r="R96" s="14"/>
      <c r="S96" s="14"/>
      <c r="T96" s="14"/>
      <c r="U96" s="14"/>
      <c r="V96" s="14"/>
      <c r="W96" s="14"/>
      <c r="X96" s="14"/>
      <c r="Y96" s="14"/>
      <c r="Z96" s="14"/>
      <c r="AA96" s="14"/>
      <c r="AB96" s="14"/>
      <c r="AC96" s="14"/>
      <c r="AD96" s="14"/>
    </row>
    <row r="97" ht="33.0" hidden="1" customHeight="1">
      <c r="A97" s="27">
        <v>98.0</v>
      </c>
      <c r="B97" s="27" t="s">
        <v>34</v>
      </c>
      <c r="C97" s="27" t="s">
        <v>204</v>
      </c>
      <c r="D97" s="12" t="s">
        <v>203</v>
      </c>
      <c r="E97" s="14"/>
      <c r="F97" s="12" t="s">
        <v>12</v>
      </c>
      <c r="G97" s="12" t="s">
        <v>9</v>
      </c>
      <c r="H97" s="12" t="s">
        <v>49</v>
      </c>
      <c r="I97" s="14"/>
      <c r="J97" s="14"/>
      <c r="K97" s="14"/>
      <c r="L97" s="14"/>
      <c r="M97" s="14"/>
      <c r="N97" s="14"/>
      <c r="O97" s="14"/>
      <c r="P97" s="14"/>
      <c r="Q97" s="14"/>
      <c r="R97" s="14"/>
      <c r="S97" s="14"/>
      <c r="T97" s="14"/>
      <c r="U97" s="14"/>
      <c r="V97" s="14"/>
      <c r="W97" s="14"/>
      <c r="X97" s="14"/>
      <c r="Y97" s="14"/>
      <c r="Z97" s="14"/>
      <c r="AA97" s="14"/>
      <c r="AB97" s="14"/>
      <c r="AC97" s="14"/>
      <c r="AD97" s="14"/>
    </row>
    <row r="98" ht="33.0" hidden="1" customHeight="1">
      <c r="A98" s="27">
        <v>99.0</v>
      </c>
      <c r="B98" s="27" t="s">
        <v>34</v>
      </c>
      <c r="C98" s="27" t="s">
        <v>205</v>
      </c>
      <c r="D98" s="12" t="s">
        <v>206</v>
      </c>
      <c r="E98" s="14"/>
      <c r="F98" s="12" t="s">
        <v>11</v>
      </c>
      <c r="G98" s="12" t="s">
        <v>5</v>
      </c>
      <c r="H98" s="12" t="s">
        <v>52</v>
      </c>
      <c r="I98" s="14"/>
      <c r="J98" s="14"/>
      <c r="K98" s="14"/>
      <c r="L98" s="14"/>
      <c r="M98" s="14"/>
      <c r="N98" s="14"/>
      <c r="O98" s="14"/>
      <c r="P98" s="14"/>
      <c r="Q98" s="14"/>
      <c r="R98" s="14"/>
      <c r="S98" s="14"/>
      <c r="T98" s="14"/>
      <c r="U98" s="14"/>
      <c r="V98" s="14"/>
      <c r="W98" s="14"/>
      <c r="X98" s="14"/>
      <c r="Y98" s="14"/>
      <c r="Z98" s="14"/>
      <c r="AA98" s="14"/>
      <c r="AB98" s="14"/>
      <c r="AC98" s="14"/>
      <c r="AD98" s="14"/>
    </row>
    <row r="99" ht="33.0" hidden="1" customHeight="1">
      <c r="A99" s="27">
        <v>100.0</v>
      </c>
      <c r="B99" s="27" t="s">
        <v>34</v>
      </c>
      <c r="C99" s="27" t="s">
        <v>207</v>
      </c>
      <c r="D99" s="12" t="s">
        <v>208</v>
      </c>
      <c r="E99" s="14"/>
      <c r="F99" s="12" t="s">
        <v>13</v>
      </c>
      <c r="G99" s="12" t="s">
        <v>5</v>
      </c>
      <c r="H99" s="12" t="s">
        <v>49</v>
      </c>
      <c r="I99" s="14"/>
      <c r="J99" s="14"/>
      <c r="K99" s="14"/>
      <c r="L99" s="14"/>
      <c r="M99" s="14"/>
      <c r="N99" s="14"/>
      <c r="O99" s="14"/>
      <c r="P99" s="14"/>
      <c r="Q99" s="14"/>
      <c r="R99" s="14"/>
      <c r="S99" s="14"/>
      <c r="T99" s="14"/>
      <c r="U99" s="14"/>
      <c r="V99" s="14"/>
      <c r="W99" s="14"/>
      <c r="X99" s="14"/>
      <c r="Y99" s="14"/>
      <c r="Z99" s="14"/>
      <c r="AA99" s="14"/>
      <c r="AB99" s="14"/>
      <c r="AC99" s="14"/>
      <c r="AD99" s="14"/>
    </row>
    <row r="100" ht="33.0" hidden="1" customHeight="1">
      <c r="A100" s="27">
        <v>101.0</v>
      </c>
      <c r="B100" s="27" t="s">
        <v>34</v>
      </c>
      <c r="C100" s="27" t="s">
        <v>209</v>
      </c>
      <c r="D100" s="12" t="s">
        <v>210</v>
      </c>
      <c r="E100" s="14"/>
      <c r="F100" s="12" t="s">
        <v>11</v>
      </c>
      <c r="G100" s="12" t="s">
        <v>5</v>
      </c>
      <c r="H100" s="12" t="s">
        <v>42</v>
      </c>
      <c r="I100" s="14"/>
      <c r="J100" s="14"/>
      <c r="K100" s="14"/>
      <c r="L100" s="14"/>
      <c r="M100" s="14"/>
      <c r="N100" s="14"/>
      <c r="O100" s="14"/>
      <c r="P100" s="14"/>
      <c r="Q100" s="14"/>
      <c r="R100" s="14"/>
      <c r="S100" s="14"/>
      <c r="T100" s="14"/>
      <c r="U100" s="14"/>
      <c r="V100" s="14"/>
      <c r="W100" s="14"/>
      <c r="X100" s="14"/>
      <c r="Y100" s="14"/>
      <c r="Z100" s="14"/>
      <c r="AA100" s="14"/>
      <c r="AB100" s="14"/>
      <c r="AC100" s="14"/>
      <c r="AD100" s="14"/>
    </row>
    <row r="101" ht="33.0" hidden="1" customHeight="1">
      <c r="A101" s="27">
        <v>102.0</v>
      </c>
      <c r="B101" s="27" t="s">
        <v>34</v>
      </c>
      <c r="C101" s="27" t="s">
        <v>211</v>
      </c>
      <c r="D101" s="12" t="s">
        <v>212</v>
      </c>
      <c r="E101" s="14"/>
      <c r="F101" s="12" t="s">
        <v>12</v>
      </c>
      <c r="G101" s="12" t="s">
        <v>9</v>
      </c>
      <c r="H101" s="12" t="s">
        <v>52</v>
      </c>
      <c r="I101" s="14"/>
      <c r="J101" s="14"/>
      <c r="K101" s="14"/>
      <c r="L101" s="14"/>
      <c r="M101" s="14"/>
      <c r="N101" s="14"/>
      <c r="O101" s="14"/>
      <c r="P101" s="14"/>
      <c r="Q101" s="14"/>
      <c r="R101" s="14"/>
      <c r="S101" s="14"/>
      <c r="T101" s="14"/>
      <c r="U101" s="14"/>
      <c r="V101" s="14"/>
      <c r="W101" s="14"/>
      <c r="X101" s="14"/>
      <c r="Y101" s="14"/>
      <c r="Z101" s="14"/>
      <c r="AA101" s="14"/>
      <c r="AB101" s="14"/>
      <c r="AC101" s="14"/>
      <c r="AD101" s="14"/>
    </row>
    <row r="102" ht="33.0" customHeight="1">
      <c r="A102" s="27">
        <v>103.0</v>
      </c>
      <c r="B102" s="27" t="s">
        <v>34</v>
      </c>
      <c r="C102" s="27" t="s">
        <v>213</v>
      </c>
      <c r="D102" s="12" t="s">
        <v>214</v>
      </c>
      <c r="E102" s="14"/>
      <c r="F102" s="12" t="s">
        <v>16</v>
      </c>
      <c r="G102" s="12" t="s">
        <v>9</v>
      </c>
      <c r="H102" s="12" t="s">
        <v>52</v>
      </c>
      <c r="I102" s="14"/>
      <c r="J102" s="14"/>
      <c r="K102" s="14"/>
      <c r="L102" s="14"/>
      <c r="M102" s="14"/>
      <c r="N102" s="14"/>
      <c r="O102" s="14"/>
      <c r="P102" s="14"/>
      <c r="Q102" s="14"/>
      <c r="R102" s="14"/>
      <c r="S102" s="14"/>
      <c r="T102" s="14"/>
      <c r="U102" s="14"/>
      <c r="V102" s="14"/>
      <c r="W102" s="14"/>
      <c r="X102" s="14"/>
      <c r="Y102" s="14"/>
      <c r="Z102" s="14"/>
      <c r="AA102" s="14"/>
      <c r="AB102" s="14"/>
      <c r="AC102" s="14"/>
      <c r="AD102" s="14"/>
    </row>
    <row r="103" ht="33.0" hidden="1" customHeight="1">
      <c r="A103" s="27">
        <v>104.0</v>
      </c>
      <c r="B103" s="27" t="s">
        <v>34</v>
      </c>
      <c r="C103" s="27" t="s">
        <v>215</v>
      </c>
      <c r="D103" s="12" t="s">
        <v>165</v>
      </c>
      <c r="E103" s="14"/>
      <c r="F103" s="12" t="s">
        <v>13</v>
      </c>
      <c r="G103" s="12" t="s">
        <v>4</v>
      </c>
      <c r="H103" s="12" t="s">
        <v>49</v>
      </c>
      <c r="I103" s="14"/>
      <c r="J103" s="14"/>
      <c r="K103" s="14"/>
      <c r="L103" s="14"/>
      <c r="M103" s="14"/>
      <c r="N103" s="14"/>
      <c r="O103" s="14"/>
      <c r="P103" s="14"/>
      <c r="Q103" s="14"/>
      <c r="R103" s="14"/>
      <c r="S103" s="14"/>
      <c r="T103" s="14"/>
      <c r="U103" s="14"/>
      <c r="V103" s="14"/>
      <c r="W103" s="14"/>
      <c r="X103" s="14"/>
      <c r="Y103" s="14"/>
      <c r="Z103" s="14"/>
      <c r="AA103" s="14"/>
      <c r="AB103" s="14"/>
      <c r="AC103" s="14"/>
      <c r="AD103" s="14"/>
    </row>
    <row r="104" ht="33.0" customHeight="1">
      <c r="A104" s="27">
        <v>105.0</v>
      </c>
      <c r="B104" s="27" t="s">
        <v>34</v>
      </c>
      <c r="C104" s="27" t="s">
        <v>216</v>
      </c>
      <c r="D104" s="12" t="s">
        <v>217</v>
      </c>
      <c r="E104" s="14"/>
      <c r="F104" s="12" t="s">
        <v>16</v>
      </c>
      <c r="G104" s="12" t="s">
        <v>7</v>
      </c>
      <c r="H104" s="12" t="s">
        <v>49</v>
      </c>
      <c r="I104" s="14"/>
      <c r="J104" s="14"/>
      <c r="K104" s="14"/>
      <c r="L104" s="14"/>
      <c r="M104" s="14"/>
      <c r="N104" s="14"/>
      <c r="O104" s="14"/>
      <c r="P104" s="14"/>
      <c r="Q104" s="14"/>
      <c r="R104" s="14"/>
      <c r="S104" s="14"/>
      <c r="T104" s="14"/>
      <c r="U104" s="14"/>
      <c r="V104" s="14"/>
      <c r="W104" s="14"/>
      <c r="X104" s="14"/>
      <c r="Y104" s="14"/>
      <c r="Z104" s="14"/>
      <c r="AA104" s="14"/>
      <c r="AB104" s="14"/>
      <c r="AC104" s="14"/>
      <c r="AD104" s="14"/>
    </row>
    <row r="105" ht="33.0" hidden="1" customHeight="1">
      <c r="A105" s="27">
        <v>106.0</v>
      </c>
      <c r="B105" s="27" t="s">
        <v>34</v>
      </c>
      <c r="C105" s="27" t="s">
        <v>218</v>
      </c>
      <c r="D105" s="12" t="s">
        <v>93</v>
      </c>
      <c r="E105" s="14"/>
      <c r="F105" s="12" t="s">
        <v>11</v>
      </c>
      <c r="G105" s="12" t="s">
        <v>7</v>
      </c>
      <c r="H105" s="12" t="s">
        <v>49</v>
      </c>
      <c r="I105" s="14"/>
      <c r="J105" s="14"/>
      <c r="K105" s="14"/>
      <c r="L105" s="14"/>
      <c r="M105" s="14"/>
      <c r="N105" s="14"/>
      <c r="O105" s="14"/>
      <c r="P105" s="14"/>
      <c r="Q105" s="14"/>
      <c r="R105" s="14"/>
      <c r="S105" s="14"/>
      <c r="T105" s="14"/>
      <c r="U105" s="14"/>
      <c r="V105" s="14"/>
      <c r="W105" s="14"/>
      <c r="X105" s="14"/>
      <c r="Y105" s="14"/>
      <c r="Z105" s="14"/>
      <c r="AA105" s="14"/>
      <c r="AB105" s="14"/>
      <c r="AC105" s="14"/>
      <c r="AD105" s="14"/>
    </row>
    <row r="106" ht="33.0" hidden="1" customHeight="1">
      <c r="A106" s="27">
        <v>107.0</v>
      </c>
      <c r="B106" s="27" t="s">
        <v>34</v>
      </c>
      <c r="C106" s="27" t="s">
        <v>219</v>
      </c>
      <c r="D106" s="12" t="s">
        <v>36</v>
      </c>
      <c r="E106" s="14"/>
      <c r="F106" s="12" t="s">
        <v>10</v>
      </c>
      <c r="G106" s="12" t="s">
        <v>2</v>
      </c>
      <c r="H106" s="12" t="s">
        <v>37</v>
      </c>
      <c r="I106" s="14"/>
      <c r="J106" s="14"/>
      <c r="K106" s="14"/>
      <c r="L106" s="14"/>
      <c r="M106" s="14"/>
      <c r="N106" s="14"/>
      <c r="O106" s="14"/>
      <c r="P106" s="14"/>
      <c r="Q106" s="14"/>
      <c r="R106" s="14"/>
      <c r="S106" s="14"/>
      <c r="T106" s="14"/>
      <c r="U106" s="14"/>
      <c r="V106" s="14"/>
      <c r="W106" s="14"/>
      <c r="X106" s="14"/>
      <c r="Y106" s="14"/>
      <c r="Z106" s="14"/>
      <c r="AA106" s="14"/>
      <c r="AB106" s="14"/>
      <c r="AC106" s="14"/>
      <c r="AD106" s="14"/>
    </row>
    <row r="107" ht="33.0" hidden="1" customHeight="1">
      <c r="A107" s="27">
        <v>108.0</v>
      </c>
      <c r="B107" s="27" t="s">
        <v>34</v>
      </c>
      <c r="C107" s="27" t="s">
        <v>220</v>
      </c>
      <c r="D107" s="12" t="s">
        <v>221</v>
      </c>
      <c r="E107" s="14"/>
      <c r="F107" s="12" t="s">
        <v>15</v>
      </c>
      <c r="G107" s="12" t="s">
        <v>5</v>
      </c>
      <c r="H107" s="12" t="s">
        <v>42</v>
      </c>
      <c r="I107" s="14"/>
      <c r="J107" s="14"/>
      <c r="K107" s="14"/>
      <c r="L107" s="14"/>
      <c r="M107" s="14"/>
      <c r="N107" s="14"/>
      <c r="O107" s="14"/>
      <c r="P107" s="14"/>
      <c r="Q107" s="14"/>
      <c r="R107" s="14"/>
      <c r="S107" s="14"/>
      <c r="T107" s="14"/>
      <c r="U107" s="14"/>
      <c r="V107" s="14"/>
      <c r="W107" s="14"/>
      <c r="X107" s="14"/>
      <c r="Y107" s="14"/>
      <c r="Z107" s="14"/>
      <c r="AA107" s="14"/>
      <c r="AB107" s="14"/>
      <c r="AC107" s="14"/>
      <c r="AD107" s="14"/>
    </row>
    <row r="108" ht="33.0" hidden="1" customHeight="1">
      <c r="A108" s="27">
        <v>109.0</v>
      </c>
      <c r="B108" s="27" t="s">
        <v>34</v>
      </c>
      <c r="C108" s="27" t="s">
        <v>222</v>
      </c>
      <c r="D108" s="12" t="s">
        <v>110</v>
      </c>
      <c r="E108" s="14"/>
      <c r="F108" s="12" t="s">
        <v>11</v>
      </c>
      <c r="G108" s="12" t="s">
        <v>5</v>
      </c>
      <c r="H108" s="12" t="s">
        <v>49</v>
      </c>
      <c r="I108" s="14"/>
      <c r="J108" s="14"/>
      <c r="K108" s="14"/>
      <c r="L108" s="14"/>
      <c r="M108" s="14"/>
      <c r="N108" s="14"/>
      <c r="O108" s="14"/>
      <c r="P108" s="14"/>
      <c r="Q108" s="14"/>
      <c r="R108" s="14"/>
      <c r="S108" s="14"/>
      <c r="T108" s="14"/>
      <c r="U108" s="14"/>
      <c r="V108" s="14"/>
      <c r="W108" s="14"/>
      <c r="X108" s="14"/>
      <c r="Y108" s="14"/>
      <c r="Z108" s="14"/>
      <c r="AA108" s="14"/>
      <c r="AB108" s="14"/>
      <c r="AC108" s="14"/>
      <c r="AD108" s="14"/>
    </row>
    <row r="109" ht="33.0" hidden="1" customHeight="1">
      <c r="A109" s="27">
        <v>110.0</v>
      </c>
      <c r="B109" s="27" t="s">
        <v>34</v>
      </c>
      <c r="C109" s="27" t="s">
        <v>223</v>
      </c>
      <c r="D109" s="12" t="s">
        <v>72</v>
      </c>
      <c r="E109" s="14"/>
      <c r="F109" s="12" t="s">
        <v>11</v>
      </c>
      <c r="G109" s="12" t="s">
        <v>6</v>
      </c>
      <c r="H109" s="12" t="s">
        <v>49</v>
      </c>
      <c r="I109" s="14"/>
      <c r="J109" s="14"/>
      <c r="K109" s="14"/>
      <c r="L109" s="14"/>
      <c r="M109" s="14"/>
      <c r="N109" s="14"/>
      <c r="O109" s="14"/>
      <c r="P109" s="14"/>
      <c r="Q109" s="14"/>
      <c r="R109" s="14"/>
      <c r="S109" s="14"/>
      <c r="T109" s="14"/>
      <c r="U109" s="14"/>
      <c r="V109" s="14"/>
      <c r="W109" s="14"/>
      <c r="X109" s="14"/>
      <c r="Y109" s="14"/>
      <c r="Z109" s="14"/>
      <c r="AA109" s="14"/>
      <c r="AB109" s="14"/>
      <c r="AC109" s="14"/>
      <c r="AD109" s="14"/>
    </row>
    <row r="110" ht="33.0" hidden="1" customHeight="1">
      <c r="A110" s="27">
        <v>111.0</v>
      </c>
      <c r="B110" s="27" t="s">
        <v>34</v>
      </c>
      <c r="C110" s="27" t="s">
        <v>224</v>
      </c>
      <c r="D110" s="12" t="s">
        <v>87</v>
      </c>
      <c r="E110" s="14"/>
      <c r="F110" s="12" t="s">
        <v>18</v>
      </c>
      <c r="G110" s="12" t="s">
        <v>9</v>
      </c>
      <c r="H110" s="12" t="s">
        <v>52</v>
      </c>
      <c r="I110" s="14"/>
      <c r="J110" s="14"/>
      <c r="K110" s="14"/>
      <c r="L110" s="14"/>
      <c r="M110" s="14"/>
      <c r="N110" s="14"/>
      <c r="O110" s="14"/>
      <c r="P110" s="14"/>
      <c r="Q110" s="14"/>
      <c r="R110" s="14"/>
      <c r="S110" s="14"/>
      <c r="T110" s="14"/>
      <c r="U110" s="14"/>
      <c r="V110" s="14"/>
      <c r="W110" s="14"/>
      <c r="X110" s="14"/>
      <c r="Y110" s="14"/>
      <c r="Z110" s="14"/>
      <c r="AA110" s="14"/>
      <c r="AB110" s="14"/>
      <c r="AC110" s="14"/>
      <c r="AD110" s="14"/>
    </row>
    <row r="111" ht="33.0" hidden="1" customHeight="1">
      <c r="A111" s="27">
        <v>112.0</v>
      </c>
      <c r="B111" s="27" t="s">
        <v>34</v>
      </c>
      <c r="C111" s="27" t="s">
        <v>225</v>
      </c>
      <c r="D111" s="12" t="s">
        <v>66</v>
      </c>
      <c r="E111" s="14"/>
      <c r="F111" s="12" t="s">
        <v>10</v>
      </c>
      <c r="G111" s="12" t="s">
        <v>2</v>
      </c>
      <c r="H111" s="12" t="s">
        <v>52</v>
      </c>
      <c r="I111" s="14"/>
      <c r="J111" s="14"/>
      <c r="K111" s="14"/>
      <c r="L111" s="14"/>
      <c r="M111" s="14"/>
      <c r="N111" s="14"/>
      <c r="O111" s="14"/>
      <c r="P111" s="14"/>
      <c r="Q111" s="14"/>
      <c r="R111" s="14"/>
      <c r="S111" s="14"/>
      <c r="T111" s="14"/>
      <c r="U111" s="14"/>
      <c r="V111" s="14"/>
      <c r="W111" s="14"/>
      <c r="X111" s="14"/>
      <c r="Y111" s="14"/>
      <c r="Z111" s="14"/>
      <c r="AA111" s="14"/>
      <c r="AB111" s="14"/>
      <c r="AC111" s="14"/>
      <c r="AD111" s="14"/>
    </row>
    <row r="112" ht="33.0" hidden="1" customHeight="1">
      <c r="A112" s="27">
        <v>113.0</v>
      </c>
      <c r="B112" s="27" t="s">
        <v>34</v>
      </c>
      <c r="C112" s="27" t="s">
        <v>226</v>
      </c>
      <c r="D112" s="12" t="s">
        <v>227</v>
      </c>
      <c r="E112" s="14"/>
      <c r="F112" s="12" t="s">
        <v>20</v>
      </c>
      <c r="G112" s="12" t="s">
        <v>4</v>
      </c>
      <c r="H112" s="12" t="s">
        <v>37</v>
      </c>
      <c r="I112" s="14"/>
      <c r="J112" s="14"/>
      <c r="K112" s="14"/>
      <c r="L112" s="14"/>
      <c r="M112" s="14"/>
      <c r="N112" s="14"/>
      <c r="O112" s="14"/>
      <c r="P112" s="14"/>
      <c r="Q112" s="14"/>
      <c r="R112" s="14"/>
      <c r="S112" s="14"/>
      <c r="T112" s="14"/>
      <c r="U112" s="14"/>
      <c r="V112" s="14"/>
      <c r="W112" s="14"/>
      <c r="X112" s="14"/>
      <c r="Y112" s="14"/>
      <c r="Z112" s="14"/>
      <c r="AA112" s="14"/>
      <c r="AB112" s="14"/>
      <c r="AC112" s="14"/>
      <c r="AD112" s="14"/>
    </row>
    <row r="113" ht="33.0" hidden="1" customHeight="1">
      <c r="A113" s="27">
        <v>114.0</v>
      </c>
      <c r="B113" s="27" t="s">
        <v>34</v>
      </c>
      <c r="C113" s="27" t="s">
        <v>228</v>
      </c>
      <c r="D113" s="12" t="s">
        <v>107</v>
      </c>
      <c r="E113" s="14"/>
      <c r="F113" s="12" t="s">
        <v>9</v>
      </c>
      <c r="G113" s="12" t="s">
        <v>9</v>
      </c>
      <c r="H113" s="12" t="s">
        <v>37</v>
      </c>
      <c r="I113" s="14"/>
      <c r="J113" s="14"/>
      <c r="K113" s="14"/>
      <c r="L113" s="14"/>
      <c r="M113" s="14"/>
      <c r="N113" s="14"/>
      <c r="O113" s="14"/>
      <c r="P113" s="14"/>
      <c r="Q113" s="14"/>
      <c r="R113" s="14"/>
      <c r="S113" s="14"/>
      <c r="T113" s="14"/>
      <c r="U113" s="14"/>
      <c r="V113" s="14"/>
      <c r="W113" s="14"/>
      <c r="X113" s="14"/>
      <c r="Y113" s="14"/>
      <c r="Z113" s="14"/>
      <c r="AA113" s="14"/>
      <c r="AB113" s="14"/>
      <c r="AC113" s="14"/>
      <c r="AD113" s="14"/>
    </row>
    <row r="114" ht="33.0" hidden="1" customHeight="1">
      <c r="A114" s="27">
        <v>115.0</v>
      </c>
      <c r="B114" s="27" t="s">
        <v>34</v>
      </c>
      <c r="C114" s="27" t="s">
        <v>229</v>
      </c>
      <c r="D114" s="12" t="s">
        <v>56</v>
      </c>
      <c r="E114" s="14"/>
      <c r="F114" s="12" t="s">
        <v>11</v>
      </c>
      <c r="G114" s="12" t="s">
        <v>9</v>
      </c>
      <c r="H114" s="12" t="s">
        <v>52</v>
      </c>
      <c r="I114" s="14"/>
      <c r="J114" s="14"/>
      <c r="K114" s="14"/>
      <c r="L114" s="14"/>
      <c r="M114" s="14"/>
      <c r="N114" s="14"/>
      <c r="O114" s="14"/>
      <c r="P114" s="14"/>
      <c r="Q114" s="14"/>
      <c r="R114" s="14"/>
      <c r="S114" s="14"/>
      <c r="T114" s="14"/>
      <c r="U114" s="14"/>
      <c r="V114" s="14"/>
      <c r="W114" s="14"/>
      <c r="X114" s="14"/>
      <c r="Y114" s="14"/>
      <c r="Z114" s="14"/>
      <c r="AA114" s="14"/>
      <c r="AB114" s="14"/>
      <c r="AC114" s="14"/>
      <c r="AD114" s="14"/>
    </row>
    <row r="115" ht="33.0" hidden="1" customHeight="1">
      <c r="A115" s="27">
        <v>116.0</v>
      </c>
      <c r="B115" s="27" t="s">
        <v>34</v>
      </c>
      <c r="C115" s="27" t="s">
        <v>230</v>
      </c>
      <c r="D115" s="12" t="s">
        <v>231</v>
      </c>
      <c r="E115" s="14"/>
      <c r="F115" s="12" t="s">
        <v>18</v>
      </c>
      <c r="G115" s="12" t="s">
        <v>6</v>
      </c>
      <c r="H115" s="12" t="s">
        <v>42</v>
      </c>
      <c r="I115" s="14"/>
      <c r="J115" s="14"/>
      <c r="K115" s="14"/>
      <c r="L115" s="14"/>
      <c r="M115" s="14"/>
      <c r="N115" s="14"/>
      <c r="O115" s="14"/>
      <c r="P115" s="14"/>
      <c r="Q115" s="14"/>
      <c r="R115" s="14"/>
      <c r="S115" s="14"/>
      <c r="T115" s="14"/>
      <c r="U115" s="14"/>
      <c r="V115" s="14"/>
      <c r="W115" s="14"/>
      <c r="X115" s="14"/>
      <c r="Y115" s="14"/>
      <c r="Z115" s="14"/>
      <c r="AA115" s="14"/>
      <c r="AB115" s="14"/>
      <c r="AC115" s="14"/>
      <c r="AD115" s="14"/>
    </row>
    <row r="116" ht="33.0" hidden="1" customHeight="1">
      <c r="A116" s="27">
        <v>117.0</v>
      </c>
      <c r="B116" s="27" t="s">
        <v>34</v>
      </c>
      <c r="C116" s="27" t="s">
        <v>232</v>
      </c>
      <c r="D116" s="12" t="s">
        <v>89</v>
      </c>
      <c r="E116" s="14"/>
      <c r="F116" s="12" t="s">
        <v>9</v>
      </c>
      <c r="G116" s="12" t="s">
        <v>9</v>
      </c>
      <c r="H116" s="12" t="s">
        <v>52</v>
      </c>
      <c r="I116" s="14"/>
      <c r="J116" s="14"/>
      <c r="K116" s="14"/>
      <c r="L116" s="14"/>
      <c r="M116" s="14"/>
      <c r="N116" s="14"/>
      <c r="O116" s="14"/>
      <c r="P116" s="14"/>
      <c r="Q116" s="14"/>
      <c r="R116" s="14"/>
      <c r="S116" s="14"/>
      <c r="T116" s="14"/>
      <c r="U116" s="14"/>
      <c r="V116" s="14"/>
      <c r="W116" s="14"/>
      <c r="X116" s="14"/>
      <c r="Y116" s="14"/>
      <c r="Z116" s="14"/>
      <c r="AA116" s="14"/>
      <c r="AB116" s="14"/>
      <c r="AC116" s="14"/>
      <c r="AD116" s="14"/>
    </row>
    <row r="117" ht="33.0" hidden="1" customHeight="1">
      <c r="A117" s="27">
        <v>118.0</v>
      </c>
      <c r="B117" s="27" t="s">
        <v>34</v>
      </c>
      <c r="C117" s="27" t="s">
        <v>233</v>
      </c>
      <c r="D117" s="12" t="s">
        <v>234</v>
      </c>
      <c r="E117" s="14"/>
      <c r="F117" s="12" t="s">
        <v>19</v>
      </c>
      <c r="G117" s="12" t="s">
        <v>7</v>
      </c>
      <c r="H117" s="12" t="s">
        <v>42</v>
      </c>
      <c r="I117" s="14"/>
      <c r="J117" s="14"/>
      <c r="K117" s="14"/>
      <c r="L117" s="14"/>
      <c r="M117" s="14"/>
      <c r="N117" s="14"/>
      <c r="O117" s="14"/>
      <c r="P117" s="14"/>
      <c r="Q117" s="14"/>
      <c r="R117" s="14"/>
      <c r="S117" s="14"/>
      <c r="T117" s="14"/>
      <c r="U117" s="14"/>
      <c r="V117" s="14"/>
      <c r="W117" s="14"/>
      <c r="X117" s="14"/>
      <c r="Y117" s="14"/>
      <c r="Z117" s="14"/>
      <c r="AA117" s="14"/>
      <c r="AB117" s="14"/>
      <c r="AC117" s="14"/>
      <c r="AD117" s="14"/>
    </row>
    <row r="118" ht="33.0" hidden="1" customHeight="1">
      <c r="A118" s="27">
        <v>119.0</v>
      </c>
      <c r="B118" s="27" t="s">
        <v>34</v>
      </c>
      <c r="C118" s="27" t="s">
        <v>235</v>
      </c>
      <c r="D118" s="12" t="s">
        <v>206</v>
      </c>
      <c r="E118" s="14"/>
      <c r="F118" s="12" t="s">
        <v>11</v>
      </c>
      <c r="G118" s="12" t="s">
        <v>5</v>
      </c>
      <c r="H118" s="12" t="s">
        <v>52</v>
      </c>
      <c r="I118" s="14"/>
      <c r="J118" s="14"/>
      <c r="K118" s="14"/>
      <c r="L118" s="14"/>
      <c r="M118" s="14"/>
      <c r="N118" s="14"/>
      <c r="O118" s="14"/>
      <c r="P118" s="14"/>
      <c r="Q118" s="14"/>
      <c r="R118" s="14"/>
      <c r="S118" s="14"/>
      <c r="T118" s="14"/>
      <c r="U118" s="14"/>
      <c r="V118" s="14"/>
      <c r="W118" s="14"/>
      <c r="X118" s="14"/>
      <c r="Y118" s="14"/>
      <c r="Z118" s="14"/>
      <c r="AA118" s="14"/>
      <c r="AB118" s="14"/>
      <c r="AC118" s="14"/>
      <c r="AD118" s="14"/>
    </row>
    <row r="119" ht="33.0" hidden="1" customHeight="1">
      <c r="A119" s="27">
        <v>120.0</v>
      </c>
      <c r="B119" s="27" t="s">
        <v>34</v>
      </c>
      <c r="C119" s="27" t="s">
        <v>236</v>
      </c>
      <c r="D119" s="12" t="s">
        <v>237</v>
      </c>
      <c r="E119" s="14"/>
      <c r="F119" s="12" t="s">
        <v>19</v>
      </c>
      <c r="G119" s="12" t="s">
        <v>3</v>
      </c>
      <c r="H119" s="12" t="s">
        <v>49</v>
      </c>
      <c r="I119" s="14"/>
      <c r="J119" s="14"/>
      <c r="K119" s="14"/>
      <c r="L119" s="14"/>
      <c r="M119" s="14"/>
      <c r="N119" s="14"/>
      <c r="O119" s="14"/>
      <c r="P119" s="14"/>
      <c r="Q119" s="14"/>
      <c r="R119" s="14"/>
      <c r="S119" s="14"/>
      <c r="T119" s="14"/>
      <c r="U119" s="14"/>
      <c r="V119" s="14"/>
      <c r="W119" s="14"/>
      <c r="X119" s="14"/>
      <c r="Y119" s="14"/>
      <c r="Z119" s="14"/>
      <c r="AA119" s="14"/>
      <c r="AB119" s="14"/>
      <c r="AC119" s="14"/>
      <c r="AD119" s="14"/>
    </row>
    <row r="120" ht="33.0" customHeight="1">
      <c r="A120" s="27">
        <v>121.0</v>
      </c>
      <c r="B120" s="27" t="s">
        <v>34</v>
      </c>
      <c r="C120" s="27" t="s">
        <v>238</v>
      </c>
      <c r="D120" s="12" t="s">
        <v>239</v>
      </c>
      <c r="E120" s="14"/>
      <c r="F120" s="12" t="s">
        <v>16</v>
      </c>
      <c r="G120" s="12" t="s">
        <v>156</v>
      </c>
      <c r="H120" s="12" t="s">
        <v>37</v>
      </c>
      <c r="I120" s="14"/>
      <c r="J120" s="14"/>
      <c r="K120" s="14"/>
      <c r="L120" s="14"/>
      <c r="M120" s="14"/>
      <c r="N120" s="14"/>
      <c r="O120" s="14"/>
      <c r="P120" s="14"/>
      <c r="Q120" s="14"/>
      <c r="R120" s="14"/>
      <c r="S120" s="14"/>
      <c r="T120" s="14"/>
      <c r="U120" s="14"/>
      <c r="V120" s="14"/>
      <c r="W120" s="14"/>
      <c r="X120" s="14"/>
      <c r="Y120" s="14"/>
      <c r="Z120" s="14"/>
      <c r="AA120" s="14"/>
      <c r="AB120" s="14"/>
      <c r="AC120" s="14"/>
      <c r="AD120" s="14"/>
    </row>
    <row r="121" ht="33.0" hidden="1" customHeight="1">
      <c r="A121" s="27">
        <v>122.0</v>
      </c>
      <c r="B121" s="27" t="s">
        <v>34</v>
      </c>
      <c r="C121" s="27" t="s">
        <v>240</v>
      </c>
      <c r="D121" s="12" t="s">
        <v>241</v>
      </c>
      <c r="E121" s="14"/>
      <c r="F121" s="12" t="s">
        <v>13</v>
      </c>
      <c r="G121" s="12" t="s">
        <v>6</v>
      </c>
      <c r="H121" s="12" t="s">
        <v>37</v>
      </c>
      <c r="I121" s="14"/>
      <c r="J121" s="14"/>
      <c r="K121" s="14"/>
      <c r="L121" s="14"/>
      <c r="M121" s="14"/>
      <c r="N121" s="14"/>
      <c r="O121" s="14"/>
      <c r="P121" s="14"/>
      <c r="Q121" s="14"/>
      <c r="R121" s="14"/>
      <c r="S121" s="14"/>
      <c r="T121" s="14"/>
      <c r="U121" s="14"/>
      <c r="V121" s="14"/>
      <c r="W121" s="14"/>
      <c r="X121" s="14"/>
      <c r="Y121" s="14"/>
      <c r="Z121" s="14"/>
      <c r="AA121" s="14"/>
      <c r="AB121" s="14"/>
      <c r="AC121" s="14"/>
      <c r="AD121" s="14"/>
    </row>
    <row r="122" ht="33.0" hidden="1" customHeight="1">
      <c r="A122" s="27">
        <v>123.0</v>
      </c>
      <c r="B122" s="27" t="s">
        <v>34</v>
      </c>
      <c r="C122" s="27" t="s">
        <v>242</v>
      </c>
      <c r="D122" s="12" t="s">
        <v>212</v>
      </c>
      <c r="E122" s="14"/>
      <c r="F122" s="12" t="s">
        <v>12</v>
      </c>
      <c r="G122" s="12" t="s">
        <v>9</v>
      </c>
      <c r="H122" s="12" t="s">
        <v>52</v>
      </c>
      <c r="I122" s="14"/>
      <c r="J122" s="14"/>
      <c r="K122" s="14"/>
      <c r="L122" s="14"/>
      <c r="M122" s="14"/>
      <c r="N122" s="14"/>
      <c r="O122" s="14"/>
      <c r="P122" s="14"/>
      <c r="Q122" s="14"/>
      <c r="R122" s="14"/>
      <c r="S122" s="14"/>
      <c r="T122" s="14"/>
      <c r="U122" s="14"/>
      <c r="V122" s="14"/>
      <c r="W122" s="14"/>
      <c r="X122" s="14"/>
      <c r="Y122" s="14"/>
      <c r="Z122" s="14"/>
      <c r="AA122" s="14"/>
      <c r="AB122" s="14"/>
      <c r="AC122" s="14"/>
      <c r="AD122" s="14"/>
    </row>
    <row r="123" ht="33.0" customHeight="1">
      <c r="A123" s="27">
        <v>124.0</v>
      </c>
      <c r="B123" s="27" t="s">
        <v>34</v>
      </c>
      <c r="C123" s="27" t="s">
        <v>243</v>
      </c>
      <c r="D123" s="12" t="s">
        <v>131</v>
      </c>
      <c r="E123" s="14"/>
      <c r="F123" s="12" t="s">
        <v>16</v>
      </c>
      <c r="G123" s="12" t="s">
        <v>7</v>
      </c>
      <c r="H123" s="12" t="s">
        <v>52</v>
      </c>
      <c r="I123" s="14"/>
      <c r="J123" s="14"/>
      <c r="K123" s="14"/>
      <c r="L123" s="14"/>
      <c r="M123" s="14"/>
      <c r="N123" s="14"/>
      <c r="O123" s="14"/>
      <c r="P123" s="14"/>
      <c r="Q123" s="14"/>
      <c r="R123" s="14"/>
      <c r="S123" s="14"/>
      <c r="T123" s="14"/>
      <c r="U123" s="14"/>
      <c r="V123" s="14"/>
      <c r="W123" s="14"/>
      <c r="X123" s="14"/>
      <c r="Y123" s="14"/>
      <c r="Z123" s="14"/>
      <c r="AA123" s="14"/>
      <c r="AB123" s="14"/>
      <c r="AC123" s="14"/>
      <c r="AD123" s="14"/>
    </row>
    <row r="124" ht="33.0" hidden="1" customHeight="1">
      <c r="A124" s="27">
        <v>125.0</v>
      </c>
      <c r="B124" s="27" t="s">
        <v>34</v>
      </c>
      <c r="C124" s="27" t="s">
        <v>244</v>
      </c>
      <c r="D124" s="12" t="s">
        <v>107</v>
      </c>
      <c r="E124" s="14"/>
      <c r="F124" s="12" t="s">
        <v>9</v>
      </c>
      <c r="G124" s="12" t="s">
        <v>9</v>
      </c>
      <c r="H124" s="12" t="s">
        <v>37</v>
      </c>
      <c r="I124" s="14"/>
      <c r="J124" s="14"/>
      <c r="K124" s="14"/>
      <c r="L124" s="14"/>
      <c r="M124" s="14"/>
      <c r="N124" s="14"/>
      <c r="O124" s="14"/>
      <c r="P124" s="14"/>
      <c r="Q124" s="14"/>
      <c r="R124" s="14"/>
      <c r="S124" s="14"/>
      <c r="T124" s="14"/>
      <c r="U124" s="14"/>
      <c r="V124" s="14"/>
      <c r="W124" s="14"/>
      <c r="X124" s="14"/>
      <c r="Y124" s="14"/>
      <c r="Z124" s="14"/>
      <c r="AA124" s="14"/>
      <c r="AB124" s="14"/>
      <c r="AC124" s="14"/>
      <c r="AD124" s="14"/>
    </row>
    <row r="125" ht="33.0" hidden="1" customHeight="1">
      <c r="A125" s="27">
        <v>126.0</v>
      </c>
      <c r="B125" s="27" t="s">
        <v>34</v>
      </c>
      <c r="C125" s="27" t="s">
        <v>245</v>
      </c>
      <c r="D125" s="12" t="s">
        <v>107</v>
      </c>
      <c r="E125" s="14"/>
      <c r="F125" s="12" t="s">
        <v>9</v>
      </c>
      <c r="G125" s="12" t="s">
        <v>9</v>
      </c>
      <c r="H125" s="12" t="s">
        <v>37</v>
      </c>
      <c r="I125" s="14"/>
      <c r="J125" s="14"/>
      <c r="K125" s="14"/>
      <c r="L125" s="14"/>
      <c r="M125" s="14"/>
      <c r="N125" s="14"/>
      <c r="O125" s="14"/>
      <c r="P125" s="14"/>
      <c r="Q125" s="14"/>
      <c r="R125" s="14"/>
      <c r="S125" s="14"/>
      <c r="T125" s="14"/>
      <c r="U125" s="14"/>
      <c r="V125" s="14"/>
      <c r="W125" s="14"/>
      <c r="X125" s="14"/>
      <c r="Y125" s="14"/>
      <c r="Z125" s="14"/>
      <c r="AA125" s="14"/>
      <c r="AB125" s="14"/>
      <c r="AC125" s="14"/>
      <c r="AD125" s="14"/>
    </row>
    <row r="126" ht="33.0" hidden="1" customHeight="1">
      <c r="A126" s="27">
        <v>127.0</v>
      </c>
      <c r="B126" s="27" t="s">
        <v>34</v>
      </c>
      <c r="C126" s="27" t="s">
        <v>246</v>
      </c>
      <c r="D126" s="12" t="s">
        <v>89</v>
      </c>
      <c r="E126" s="14"/>
      <c r="F126" s="12" t="s">
        <v>9</v>
      </c>
      <c r="G126" s="12" t="s">
        <v>9</v>
      </c>
      <c r="H126" s="12" t="s">
        <v>52</v>
      </c>
      <c r="I126" s="14"/>
      <c r="J126" s="14"/>
      <c r="K126" s="14"/>
      <c r="L126" s="14"/>
      <c r="M126" s="14"/>
      <c r="N126" s="14"/>
      <c r="O126" s="14"/>
      <c r="P126" s="14"/>
      <c r="Q126" s="14"/>
      <c r="R126" s="14"/>
      <c r="S126" s="14"/>
      <c r="T126" s="14"/>
      <c r="U126" s="14"/>
      <c r="V126" s="14"/>
      <c r="W126" s="14"/>
      <c r="X126" s="14"/>
      <c r="Y126" s="14"/>
      <c r="Z126" s="14"/>
      <c r="AA126" s="14"/>
      <c r="AB126" s="14"/>
      <c r="AC126" s="14"/>
      <c r="AD126" s="14"/>
    </row>
    <row r="127" ht="33.0" customHeight="1">
      <c r="A127" s="27">
        <v>128.0</v>
      </c>
      <c r="B127" s="27" t="s">
        <v>34</v>
      </c>
      <c r="C127" s="27" t="s">
        <v>247</v>
      </c>
      <c r="D127" s="12" t="s">
        <v>214</v>
      </c>
      <c r="E127" s="14"/>
      <c r="F127" s="12" t="s">
        <v>16</v>
      </c>
      <c r="G127" s="12" t="s">
        <v>9</v>
      </c>
      <c r="H127" s="12" t="s">
        <v>52</v>
      </c>
      <c r="I127" s="14"/>
      <c r="J127" s="14"/>
      <c r="K127" s="14"/>
      <c r="L127" s="14"/>
      <c r="M127" s="14"/>
      <c r="N127" s="14"/>
      <c r="O127" s="14"/>
      <c r="P127" s="14"/>
      <c r="Q127" s="14"/>
      <c r="R127" s="14"/>
      <c r="S127" s="14"/>
      <c r="T127" s="14"/>
      <c r="U127" s="14"/>
      <c r="V127" s="14"/>
      <c r="W127" s="14"/>
      <c r="X127" s="14"/>
      <c r="Y127" s="14"/>
      <c r="Z127" s="14"/>
      <c r="AA127" s="14"/>
      <c r="AB127" s="14"/>
      <c r="AC127" s="14"/>
      <c r="AD127" s="14"/>
    </row>
    <row r="128" ht="33.0" hidden="1" customHeight="1">
      <c r="A128" s="27">
        <v>129.0</v>
      </c>
      <c r="B128" s="27" t="s">
        <v>34</v>
      </c>
      <c r="C128" s="27" t="s">
        <v>248</v>
      </c>
      <c r="D128" s="12" t="s">
        <v>249</v>
      </c>
      <c r="E128" s="14"/>
      <c r="F128" s="12" t="s">
        <v>9</v>
      </c>
      <c r="G128" s="12" t="s">
        <v>7</v>
      </c>
      <c r="H128" s="12" t="s">
        <v>37</v>
      </c>
      <c r="I128" s="14"/>
      <c r="J128" s="14"/>
      <c r="K128" s="14"/>
      <c r="L128" s="14"/>
      <c r="M128" s="14"/>
      <c r="N128" s="14"/>
      <c r="O128" s="14"/>
      <c r="P128" s="14"/>
      <c r="Q128" s="14"/>
      <c r="R128" s="14"/>
      <c r="S128" s="14"/>
      <c r="T128" s="14"/>
      <c r="U128" s="14"/>
      <c r="V128" s="14"/>
      <c r="W128" s="14"/>
      <c r="X128" s="14"/>
      <c r="Y128" s="14"/>
      <c r="Z128" s="14"/>
      <c r="AA128" s="14"/>
      <c r="AB128" s="14"/>
      <c r="AC128" s="14"/>
      <c r="AD128" s="14"/>
    </row>
    <row r="129" ht="33.0" hidden="1" customHeight="1">
      <c r="A129" s="27">
        <v>130.0</v>
      </c>
      <c r="B129" s="27" t="s">
        <v>34</v>
      </c>
      <c r="C129" s="27" t="s">
        <v>250</v>
      </c>
      <c r="D129" s="12" t="s">
        <v>36</v>
      </c>
      <c r="E129" s="14"/>
      <c r="F129" s="12" t="s">
        <v>10</v>
      </c>
      <c r="G129" s="12" t="s">
        <v>2</v>
      </c>
      <c r="H129" s="12" t="s">
        <v>37</v>
      </c>
      <c r="I129" s="14"/>
      <c r="J129" s="14"/>
      <c r="K129" s="14"/>
      <c r="L129" s="14"/>
      <c r="M129" s="14"/>
      <c r="N129" s="14"/>
      <c r="O129" s="14"/>
      <c r="P129" s="14"/>
      <c r="Q129" s="14"/>
      <c r="R129" s="14"/>
      <c r="S129" s="14"/>
      <c r="T129" s="14"/>
      <c r="U129" s="14"/>
      <c r="V129" s="14"/>
      <c r="W129" s="14"/>
      <c r="X129" s="14"/>
      <c r="Y129" s="14"/>
      <c r="Z129" s="14"/>
      <c r="AA129" s="14"/>
      <c r="AB129" s="14"/>
      <c r="AC129" s="14"/>
      <c r="AD129" s="14"/>
    </row>
    <row r="130" ht="33.0" customHeight="1">
      <c r="A130" s="27">
        <v>131.0</v>
      </c>
      <c r="B130" s="27" t="s">
        <v>34</v>
      </c>
      <c r="C130" s="27" t="s">
        <v>251</v>
      </c>
      <c r="D130" s="12" t="s">
        <v>167</v>
      </c>
      <c r="E130" s="14"/>
      <c r="F130" s="12" t="s">
        <v>16</v>
      </c>
      <c r="G130" s="12" t="s">
        <v>9</v>
      </c>
      <c r="H130" s="12" t="s">
        <v>37</v>
      </c>
      <c r="I130" s="14"/>
      <c r="J130" s="14"/>
      <c r="K130" s="14"/>
      <c r="L130" s="14"/>
      <c r="M130" s="14"/>
      <c r="N130" s="14"/>
      <c r="O130" s="14"/>
      <c r="P130" s="14"/>
      <c r="Q130" s="14"/>
      <c r="R130" s="14"/>
      <c r="S130" s="14"/>
      <c r="T130" s="14"/>
      <c r="U130" s="14"/>
      <c r="V130" s="14"/>
      <c r="W130" s="14"/>
      <c r="X130" s="14"/>
      <c r="Y130" s="14"/>
      <c r="Z130" s="14"/>
      <c r="AA130" s="14"/>
      <c r="AB130" s="14"/>
      <c r="AC130" s="14"/>
      <c r="AD130" s="14"/>
    </row>
    <row r="131" ht="33.0" hidden="1" customHeight="1">
      <c r="A131" s="27">
        <v>132.0</v>
      </c>
      <c r="B131" s="27" t="s">
        <v>34</v>
      </c>
      <c r="C131" s="27" t="s">
        <v>252</v>
      </c>
      <c r="D131" s="12" t="s">
        <v>253</v>
      </c>
      <c r="E131" s="14"/>
      <c r="F131" s="12" t="s">
        <v>18</v>
      </c>
      <c r="G131" s="12" t="s">
        <v>5</v>
      </c>
      <c r="H131" s="12" t="s">
        <v>49</v>
      </c>
      <c r="I131" s="14"/>
      <c r="J131" s="14"/>
      <c r="K131" s="14"/>
      <c r="L131" s="14"/>
      <c r="M131" s="14"/>
      <c r="N131" s="14"/>
      <c r="O131" s="14"/>
      <c r="P131" s="14"/>
      <c r="Q131" s="14"/>
      <c r="R131" s="14"/>
      <c r="S131" s="14"/>
      <c r="T131" s="14"/>
      <c r="U131" s="14"/>
      <c r="V131" s="14"/>
      <c r="W131" s="14"/>
      <c r="X131" s="14"/>
      <c r="Y131" s="14"/>
      <c r="Z131" s="14"/>
      <c r="AA131" s="14"/>
      <c r="AB131" s="14"/>
      <c r="AC131" s="14"/>
      <c r="AD131" s="14"/>
    </row>
    <row r="132" ht="33.0" hidden="1" customHeight="1">
      <c r="A132" s="27">
        <v>133.0</v>
      </c>
      <c r="B132" s="27" t="s">
        <v>34</v>
      </c>
      <c r="C132" s="27" t="s">
        <v>254</v>
      </c>
      <c r="D132" s="12" t="s">
        <v>255</v>
      </c>
      <c r="E132" s="14"/>
      <c r="F132" s="12" t="s">
        <v>14</v>
      </c>
      <c r="G132" s="12" t="s">
        <v>7</v>
      </c>
      <c r="H132" s="12" t="s">
        <v>37</v>
      </c>
      <c r="I132" s="14"/>
      <c r="J132" s="14"/>
      <c r="K132" s="14"/>
      <c r="L132" s="14"/>
      <c r="M132" s="14"/>
      <c r="N132" s="14"/>
      <c r="O132" s="14"/>
      <c r="P132" s="14"/>
      <c r="Q132" s="14"/>
      <c r="R132" s="14"/>
      <c r="S132" s="14"/>
      <c r="T132" s="14"/>
      <c r="U132" s="14"/>
      <c r="V132" s="14"/>
      <c r="W132" s="14"/>
      <c r="X132" s="14"/>
      <c r="Y132" s="14"/>
      <c r="Z132" s="14"/>
      <c r="AA132" s="14"/>
      <c r="AB132" s="14"/>
      <c r="AC132" s="14"/>
      <c r="AD132" s="14"/>
    </row>
    <row r="133" ht="33.0" hidden="1" customHeight="1">
      <c r="A133" s="27">
        <v>134.0</v>
      </c>
      <c r="B133" s="27" t="s">
        <v>34</v>
      </c>
      <c r="C133" s="27" t="s">
        <v>256</v>
      </c>
      <c r="D133" s="12" t="s">
        <v>257</v>
      </c>
      <c r="E133" s="14"/>
      <c r="F133" s="12" t="s">
        <v>20</v>
      </c>
      <c r="G133" s="12" t="s">
        <v>5</v>
      </c>
      <c r="H133" s="12" t="s">
        <v>42</v>
      </c>
      <c r="I133" s="14"/>
      <c r="J133" s="14"/>
      <c r="K133" s="14"/>
      <c r="L133" s="14"/>
      <c r="M133" s="14"/>
      <c r="N133" s="14"/>
      <c r="O133" s="14"/>
      <c r="P133" s="14"/>
      <c r="Q133" s="14"/>
      <c r="R133" s="14"/>
      <c r="S133" s="14"/>
      <c r="T133" s="14"/>
      <c r="U133" s="14"/>
      <c r="V133" s="14"/>
      <c r="W133" s="14"/>
      <c r="X133" s="14"/>
      <c r="Y133" s="14"/>
      <c r="Z133" s="14"/>
      <c r="AA133" s="14"/>
      <c r="AB133" s="14"/>
      <c r="AC133" s="14"/>
      <c r="AD133" s="14"/>
    </row>
    <row r="134" ht="33.0" hidden="1" customHeight="1">
      <c r="A134" s="27">
        <v>135.0</v>
      </c>
      <c r="B134" s="27" t="s">
        <v>34</v>
      </c>
      <c r="C134" s="27" t="s">
        <v>258</v>
      </c>
      <c r="D134" s="12" t="s">
        <v>124</v>
      </c>
      <c r="E134" s="14"/>
      <c r="F134" s="12" t="s">
        <v>11</v>
      </c>
      <c r="G134" s="12" t="s">
        <v>9</v>
      </c>
      <c r="H134" s="12" t="s">
        <v>49</v>
      </c>
      <c r="I134" s="14"/>
      <c r="J134" s="14"/>
      <c r="K134" s="14"/>
      <c r="L134" s="14"/>
      <c r="M134" s="14"/>
      <c r="N134" s="14"/>
      <c r="O134" s="14"/>
      <c r="P134" s="14"/>
      <c r="Q134" s="14"/>
      <c r="R134" s="14"/>
      <c r="S134" s="14"/>
      <c r="T134" s="14"/>
      <c r="U134" s="14"/>
      <c r="V134" s="14"/>
      <c r="W134" s="14"/>
      <c r="X134" s="14"/>
      <c r="Y134" s="14"/>
      <c r="Z134" s="14"/>
      <c r="AA134" s="14"/>
      <c r="AB134" s="14"/>
      <c r="AC134" s="14"/>
      <c r="AD134" s="14"/>
    </row>
    <row r="135" ht="33.0" hidden="1" customHeight="1">
      <c r="A135" s="27">
        <v>136.0</v>
      </c>
      <c r="B135" s="27" t="s">
        <v>34</v>
      </c>
      <c r="C135" s="27" t="s">
        <v>259</v>
      </c>
      <c r="D135" s="12" t="s">
        <v>150</v>
      </c>
      <c r="E135" s="14"/>
      <c r="F135" s="12" t="s">
        <v>14</v>
      </c>
      <c r="G135" s="12" t="s">
        <v>4</v>
      </c>
      <c r="H135" s="12" t="s">
        <v>37</v>
      </c>
      <c r="I135" s="14"/>
      <c r="J135" s="14"/>
      <c r="K135" s="14"/>
      <c r="L135" s="14"/>
      <c r="M135" s="14"/>
      <c r="N135" s="14"/>
      <c r="O135" s="14"/>
      <c r="P135" s="14"/>
      <c r="Q135" s="14"/>
      <c r="R135" s="14"/>
      <c r="S135" s="14"/>
      <c r="T135" s="14"/>
      <c r="U135" s="14"/>
      <c r="V135" s="14"/>
      <c r="W135" s="14"/>
      <c r="X135" s="14"/>
      <c r="Y135" s="14"/>
      <c r="Z135" s="14"/>
      <c r="AA135" s="14"/>
      <c r="AB135" s="14"/>
      <c r="AC135" s="14"/>
      <c r="AD135" s="14"/>
    </row>
    <row r="136" ht="33.0" hidden="1" customHeight="1">
      <c r="A136" s="27">
        <v>137.0</v>
      </c>
      <c r="B136" s="27" t="s">
        <v>34</v>
      </c>
      <c r="C136" s="27" t="s">
        <v>260</v>
      </c>
      <c r="D136" s="12" t="s">
        <v>261</v>
      </c>
      <c r="E136" s="14"/>
      <c r="F136" s="12" t="s">
        <v>15</v>
      </c>
      <c r="G136" s="12" t="s">
        <v>2</v>
      </c>
      <c r="H136" s="12" t="s">
        <v>52</v>
      </c>
      <c r="I136" s="14"/>
      <c r="J136" s="14"/>
      <c r="K136" s="14"/>
      <c r="L136" s="14"/>
      <c r="M136" s="14"/>
      <c r="N136" s="14"/>
      <c r="O136" s="14"/>
      <c r="P136" s="14"/>
      <c r="Q136" s="14"/>
      <c r="R136" s="14"/>
      <c r="S136" s="14"/>
      <c r="T136" s="14"/>
      <c r="U136" s="14"/>
      <c r="V136" s="14"/>
      <c r="W136" s="14"/>
      <c r="X136" s="14"/>
      <c r="Y136" s="14"/>
      <c r="Z136" s="14"/>
      <c r="AA136" s="14"/>
      <c r="AB136" s="14"/>
      <c r="AC136" s="14"/>
      <c r="AD136" s="14"/>
    </row>
    <row r="137" ht="33.0" hidden="1" customHeight="1">
      <c r="A137" s="27">
        <v>138.0</v>
      </c>
      <c r="B137" s="27" t="s">
        <v>34</v>
      </c>
      <c r="C137" s="27" t="s">
        <v>262</v>
      </c>
      <c r="D137" s="12" t="s">
        <v>263</v>
      </c>
      <c r="E137" s="14"/>
      <c r="F137" s="12" t="s">
        <v>15</v>
      </c>
      <c r="G137" s="12" t="s">
        <v>2</v>
      </c>
      <c r="H137" s="12" t="s">
        <v>37</v>
      </c>
      <c r="I137" s="14"/>
      <c r="J137" s="14"/>
      <c r="K137" s="14"/>
      <c r="L137" s="14"/>
      <c r="M137" s="14"/>
      <c r="N137" s="14"/>
      <c r="O137" s="14"/>
      <c r="P137" s="14"/>
      <c r="Q137" s="14"/>
      <c r="R137" s="14"/>
      <c r="S137" s="14"/>
      <c r="T137" s="14"/>
      <c r="U137" s="14"/>
      <c r="V137" s="14"/>
      <c r="W137" s="14"/>
      <c r="X137" s="14"/>
      <c r="Y137" s="14"/>
      <c r="Z137" s="14"/>
      <c r="AA137" s="14"/>
      <c r="AB137" s="14"/>
      <c r="AC137" s="14"/>
      <c r="AD137" s="14"/>
    </row>
    <row r="138" ht="33.0" hidden="1" customHeight="1">
      <c r="A138" s="27">
        <v>139.0</v>
      </c>
      <c r="B138" s="27" t="s">
        <v>34</v>
      </c>
      <c r="C138" s="27" t="s">
        <v>264</v>
      </c>
      <c r="D138" s="12" t="s">
        <v>107</v>
      </c>
      <c r="E138" s="14"/>
      <c r="F138" s="12" t="s">
        <v>9</v>
      </c>
      <c r="G138" s="12" t="s">
        <v>9</v>
      </c>
      <c r="H138" s="12" t="s">
        <v>37</v>
      </c>
      <c r="I138" s="14"/>
      <c r="J138" s="14"/>
      <c r="K138" s="14"/>
      <c r="L138" s="14"/>
      <c r="M138" s="14"/>
      <c r="N138" s="14"/>
      <c r="O138" s="14"/>
      <c r="P138" s="14"/>
      <c r="Q138" s="14"/>
      <c r="R138" s="14"/>
      <c r="S138" s="14"/>
      <c r="T138" s="14"/>
      <c r="U138" s="14"/>
      <c r="V138" s="14"/>
      <c r="W138" s="14"/>
      <c r="X138" s="14"/>
      <c r="Y138" s="14"/>
      <c r="Z138" s="14"/>
      <c r="AA138" s="14"/>
      <c r="AB138" s="14"/>
      <c r="AC138" s="14"/>
      <c r="AD138" s="14"/>
    </row>
    <row r="139" ht="33.0" hidden="1" customHeight="1">
      <c r="A139" s="27">
        <v>140.0</v>
      </c>
      <c r="B139" s="27" t="s">
        <v>34</v>
      </c>
      <c r="C139" s="27" t="s">
        <v>265</v>
      </c>
      <c r="D139" s="12" t="s">
        <v>266</v>
      </c>
      <c r="E139" s="14"/>
      <c r="F139" s="12" t="s">
        <v>12</v>
      </c>
      <c r="G139" s="12" t="s">
        <v>3</v>
      </c>
      <c r="H139" s="12" t="s">
        <v>37</v>
      </c>
      <c r="I139" s="14"/>
      <c r="J139" s="14"/>
      <c r="K139" s="14"/>
      <c r="L139" s="14"/>
      <c r="M139" s="14"/>
      <c r="N139" s="14"/>
      <c r="O139" s="14"/>
      <c r="P139" s="14"/>
      <c r="Q139" s="14"/>
      <c r="R139" s="14"/>
      <c r="S139" s="14"/>
      <c r="T139" s="14"/>
      <c r="U139" s="14"/>
      <c r="V139" s="14"/>
      <c r="W139" s="14"/>
      <c r="X139" s="14"/>
      <c r="Y139" s="14"/>
      <c r="Z139" s="14"/>
      <c r="AA139" s="14"/>
      <c r="AB139" s="14"/>
      <c r="AC139" s="14"/>
      <c r="AD139" s="14"/>
    </row>
    <row r="140" ht="33.0" hidden="1" customHeight="1">
      <c r="A140" s="27">
        <v>141.0</v>
      </c>
      <c r="B140" s="27" t="s">
        <v>34</v>
      </c>
      <c r="C140" s="27" t="s">
        <v>267</v>
      </c>
      <c r="D140" s="12" t="s">
        <v>36</v>
      </c>
      <c r="E140" s="14"/>
      <c r="F140" s="12" t="s">
        <v>10</v>
      </c>
      <c r="G140" s="12" t="s">
        <v>2</v>
      </c>
      <c r="H140" s="12" t="s">
        <v>37</v>
      </c>
      <c r="I140" s="14"/>
      <c r="J140" s="14"/>
      <c r="K140" s="14"/>
      <c r="L140" s="14"/>
      <c r="M140" s="14"/>
      <c r="N140" s="14"/>
      <c r="O140" s="14"/>
      <c r="P140" s="14"/>
      <c r="Q140" s="14"/>
      <c r="R140" s="14"/>
      <c r="S140" s="14"/>
      <c r="T140" s="14"/>
      <c r="U140" s="14"/>
      <c r="V140" s="14"/>
      <c r="W140" s="14"/>
      <c r="X140" s="14"/>
      <c r="Y140" s="14"/>
      <c r="Z140" s="14"/>
      <c r="AA140" s="14"/>
      <c r="AB140" s="14"/>
      <c r="AC140" s="14"/>
      <c r="AD140" s="14"/>
    </row>
    <row r="141" ht="33.0" hidden="1" customHeight="1">
      <c r="A141" s="27">
        <v>142.0</v>
      </c>
      <c r="B141" s="27" t="s">
        <v>34</v>
      </c>
      <c r="C141" s="27" t="s">
        <v>268</v>
      </c>
      <c r="D141" s="12" t="s">
        <v>269</v>
      </c>
      <c r="E141" s="14"/>
      <c r="F141" s="12" t="s">
        <v>21</v>
      </c>
      <c r="G141" s="12" t="s">
        <v>9</v>
      </c>
      <c r="H141" s="12" t="s">
        <v>37</v>
      </c>
      <c r="I141" s="14"/>
      <c r="J141" s="14"/>
      <c r="K141" s="14"/>
      <c r="L141" s="14"/>
      <c r="M141" s="14"/>
      <c r="N141" s="14"/>
      <c r="O141" s="14"/>
      <c r="P141" s="14"/>
      <c r="Q141" s="14"/>
      <c r="R141" s="14"/>
      <c r="S141" s="14"/>
      <c r="T141" s="14"/>
      <c r="U141" s="14"/>
      <c r="V141" s="14"/>
      <c r="W141" s="14"/>
      <c r="X141" s="14"/>
      <c r="Y141" s="14"/>
      <c r="Z141" s="14"/>
      <c r="AA141" s="14"/>
      <c r="AB141" s="14"/>
      <c r="AC141" s="14"/>
      <c r="AD141" s="14"/>
    </row>
    <row r="142" ht="33.0" hidden="1" customHeight="1">
      <c r="A142" s="27">
        <v>143.0</v>
      </c>
      <c r="B142" s="27" t="s">
        <v>34</v>
      </c>
      <c r="C142" s="27" t="s">
        <v>270</v>
      </c>
      <c r="D142" s="12" t="s">
        <v>48</v>
      </c>
      <c r="E142" s="14"/>
      <c r="F142" s="12" t="s">
        <v>10</v>
      </c>
      <c r="G142" s="12" t="s">
        <v>2</v>
      </c>
      <c r="H142" s="12" t="s">
        <v>49</v>
      </c>
      <c r="I142" s="14"/>
      <c r="J142" s="14"/>
      <c r="K142" s="14"/>
      <c r="L142" s="14"/>
      <c r="M142" s="14"/>
      <c r="N142" s="14"/>
      <c r="O142" s="14"/>
      <c r="P142" s="14"/>
      <c r="Q142" s="14"/>
      <c r="R142" s="14"/>
      <c r="S142" s="14"/>
      <c r="T142" s="14"/>
      <c r="U142" s="14"/>
      <c r="V142" s="14"/>
      <c r="W142" s="14"/>
      <c r="X142" s="14"/>
      <c r="Y142" s="14"/>
      <c r="Z142" s="14"/>
      <c r="AA142" s="14"/>
      <c r="AB142" s="14"/>
      <c r="AC142" s="14"/>
      <c r="AD142" s="14"/>
    </row>
    <row r="143" ht="33.0" hidden="1" customHeight="1">
      <c r="A143" s="27">
        <v>144.0</v>
      </c>
      <c r="B143" s="27" t="s">
        <v>34</v>
      </c>
      <c r="C143" s="27" t="s">
        <v>271</v>
      </c>
      <c r="D143" s="12" t="s">
        <v>255</v>
      </c>
      <c r="E143" s="14"/>
      <c r="F143" s="12" t="s">
        <v>14</v>
      </c>
      <c r="G143" s="12" t="s">
        <v>7</v>
      </c>
      <c r="H143" s="12" t="s">
        <v>37</v>
      </c>
      <c r="I143" s="14"/>
      <c r="J143" s="14"/>
      <c r="K143" s="14"/>
      <c r="L143" s="14"/>
      <c r="M143" s="14"/>
      <c r="N143" s="14"/>
      <c r="O143" s="14"/>
      <c r="P143" s="14"/>
      <c r="Q143" s="14"/>
      <c r="R143" s="14"/>
      <c r="S143" s="14"/>
      <c r="T143" s="14"/>
      <c r="U143" s="14"/>
      <c r="V143" s="14"/>
      <c r="W143" s="14"/>
      <c r="X143" s="14"/>
      <c r="Y143" s="14"/>
      <c r="Z143" s="14"/>
      <c r="AA143" s="14"/>
      <c r="AB143" s="14"/>
      <c r="AC143" s="14"/>
      <c r="AD143" s="14"/>
    </row>
    <row r="144" ht="33.0" hidden="1" customHeight="1">
      <c r="A144" s="27">
        <v>145.0</v>
      </c>
      <c r="B144" s="27" t="s">
        <v>34</v>
      </c>
      <c r="C144" s="27" t="s">
        <v>272</v>
      </c>
      <c r="D144" s="12" t="s">
        <v>273</v>
      </c>
      <c r="E144" s="14"/>
      <c r="F144" s="12" t="s">
        <v>20</v>
      </c>
      <c r="G144" s="12" t="s">
        <v>3</v>
      </c>
      <c r="H144" s="12" t="s">
        <v>37</v>
      </c>
      <c r="I144" s="14"/>
      <c r="J144" s="14"/>
      <c r="K144" s="14"/>
      <c r="L144" s="14"/>
      <c r="M144" s="14"/>
      <c r="N144" s="14"/>
      <c r="O144" s="14"/>
      <c r="P144" s="14"/>
      <c r="Q144" s="14"/>
      <c r="R144" s="14"/>
      <c r="S144" s="14"/>
      <c r="T144" s="14"/>
      <c r="U144" s="14"/>
      <c r="V144" s="14"/>
      <c r="W144" s="14"/>
      <c r="X144" s="14"/>
      <c r="Y144" s="14"/>
      <c r="Z144" s="14"/>
      <c r="AA144" s="14"/>
      <c r="AB144" s="14"/>
      <c r="AC144" s="14"/>
      <c r="AD144" s="14"/>
    </row>
    <row r="145" ht="33.0" hidden="1" customHeight="1">
      <c r="A145" s="27">
        <v>146.0</v>
      </c>
      <c r="B145" s="27" t="s">
        <v>34</v>
      </c>
      <c r="C145" s="27" t="s">
        <v>274</v>
      </c>
      <c r="D145" s="12" t="s">
        <v>275</v>
      </c>
      <c r="E145" s="14"/>
      <c r="F145" s="12" t="s">
        <v>13</v>
      </c>
      <c r="G145" s="12" t="s">
        <v>6</v>
      </c>
      <c r="H145" s="12" t="s">
        <v>52</v>
      </c>
      <c r="I145" s="14"/>
      <c r="J145" s="14"/>
      <c r="K145" s="14"/>
      <c r="L145" s="14"/>
      <c r="M145" s="14"/>
      <c r="N145" s="14"/>
      <c r="O145" s="14"/>
      <c r="P145" s="14"/>
      <c r="Q145" s="14"/>
      <c r="R145" s="14"/>
      <c r="S145" s="14"/>
      <c r="T145" s="14"/>
      <c r="U145" s="14"/>
      <c r="V145" s="14"/>
      <c r="W145" s="14"/>
      <c r="X145" s="14"/>
      <c r="Y145" s="14"/>
      <c r="Z145" s="14"/>
      <c r="AA145" s="14"/>
      <c r="AB145" s="14"/>
      <c r="AC145" s="14"/>
      <c r="AD145" s="14"/>
    </row>
    <row r="146" ht="33.0" hidden="1" customHeight="1">
      <c r="A146" s="27">
        <v>147.0</v>
      </c>
      <c r="B146" s="27" t="s">
        <v>34</v>
      </c>
      <c r="C146" s="27" t="s">
        <v>276</v>
      </c>
      <c r="D146" s="12" t="s">
        <v>66</v>
      </c>
      <c r="E146" s="14"/>
      <c r="F146" s="12" t="s">
        <v>10</v>
      </c>
      <c r="G146" s="12" t="s">
        <v>2</v>
      </c>
      <c r="H146" s="12" t="s">
        <v>52</v>
      </c>
      <c r="I146" s="14"/>
      <c r="J146" s="14"/>
      <c r="K146" s="14"/>
      <c r="L146" s="14"/>
      <c r="M146" s="14"/>
      <c r="N146" s="14"/>
      <c r="O146" s="14"/>
      <c r="P146" s="14"/>
      <c r="Q146" s="14"/>
      <c r="R146" s="14"/>
      <c r="S146" s="14"/>
      <c r="T146" s="14"/>
      <c r="U146" s="14"/>
      <c r="V146" s="14"/>
      <c r="W146" s="14"/>
      <c r="X146" s="14"/>
      <c r="Y146" s="14"/>
      <c r="Z146" s="14"/>
      <c r="AA146" s="14"/>
      <c r="AB146" s="14"/>
      <c r="AC146" s="14"/>
      <c r="AD146" s="14"/>
    </row>
    <row r="147" ht="33.0" hidden="1" customHeight="1">
      <c r="A147" s="27">
        <v>148.0</v>
      </c>
      <c r="B147" s="27" t="s">
        <v>34</v>
      </c>
      <c r="C147" s="27" t="s">
        <v>277</v>
      </c>
      <c r="D147" s="12" t="s">
        <v>66</v>
      </c>
      <c r="E147" s="14"/>
      <c r="F147" s="12" t="s">
        <v>10</v>
      </c>
      <c r="G147" s="12" t="s">
        <v>2</v>
      </c>
      <c r="H147" s="12" t="s">
        <v>52</v>
      </c>
      <c r="I147" s="14"/>
      <c r="J147" s="14"/>
      <c r="K147" s="14"/>
      <c r="L147" s="14"/>
      <c r="M147" s="14"/>
      <c r="N147" s="14"/>
      <c r="O147" s="14"/>
      <c r="P147" s="14"/>
      <c r="Q147" s="14"/>
      <c r="R147" s="14"/>
      <c r="S147" s="14"/>
      <c r="T147" s="14"/>
      <c r="U147" s="14"/>
      <c r="V147" s="14"/>
      <c r="W147" s="14"/>
      <c r="X147" s="14"/>
      <c r="Y147" s="14"/>
      <c r="Z147" s="14"/>
      <c r="AA147" s="14"/>
      <c r="AB147" s="14"/>
      <c r="AC147" s="14"/>
      <c r="AD147" s="14"/>
    </row>
    <row r="148" ht="33.0" hidden="1" customHeight="1">
      <c r="A148" s="27">
        <v>149.0</v>
      </c>
      <c r="B148" s="27" t="s">
        <v>34</v>
      </c>
      <c r="C148" s="27" t="s">
        <v>278</v>
      </c>
      <c r="D148" s="12" t="s">
        <v>144</v>
      </c>
      <c r="E148" s="14"/>
      <c r="F148" s="12" t="s">
        <v>11</v>
      </c>
      <c r="G148" s="12" t="s">
        <v>7</v>
      </c>
      <c r="H148" s="12" t="s">
        <v>42</v>
      </c>
      <c r="I148" s="14"/>
      <c r="J148" s="14"/>
      <c r="K148" s="14"/>
      <c r="L148" s="14"/>
      <c r="M148" s="14"/>
      <c r="N148" s="14"/>
      <c r="O148" s="14"/>
      <c r="P148" s="14"/>
      <c r="Q148" s="14"/>
      <c r="R148" s="14"/>
      <c r="S148" s="14"/>
      <c r="T148" s="14"/>
      <c r="U148" s="14"/>
      <c r="V148" s="14"/>
      <c r="W148" s="14"/>
      <c r="X148" s="14"/>
      <c r="Y148" s="14"/>
      <c r="Z148" s="14"/>
      <c r="AA148" s="14"/>
      <c r="AB148" s="14"/>
      <c r="AC148" s="14"/>
      <c r="AD148" s="14"/>
    </row>
    <row r="149" ht="33.0" hidden="1" customHeight="1">
      <c r="A149" s="27">
        <v>150.0</v>
      </c>
      <c r="B149" s="27" t="s">
        <v>34</v>
      </c>
      <c r="C149" s="27" t="s">
        <v>279</v>
      </c>
      <c r="D149" s="12" t="s">
        <v>183</v>
      </c>
      <c r="E149" s="14"/>
      <c r="F149" s="12" t="s">
        <v>21</v>
      </c>
      <c r="G149" s="12" t="s">
        <v>7</v>
      </c>
      <c r="H149" s="12" t="s">
        <v>42</v>
      </c>
      <c r="I149" s="14"/>
      <c r="J149" s="14"/>
      <c r="K149" s="14"/>
      <c r="L149" s="14"/>
      <c r="M149" s="14"/>
      <c r="N149" s="14"/>
      <c r="O149" s="14"/>
      <c r="P149" s="14"/>
      <c r="Q149" s="14"/>
      <c r="R149" s="14"/>
      <c r="S149" s="14"/>
      <c r="T149" s="14"/>
      <c r="U149" s="14"/>
      <c r="V149" s="14"/>
      <c r="W149" s="14"/>
      <c r="X149" s="14"/>
      <c r="Y149" s="14"/>
      <c r="Z149" s="14"/>
      <c r="AA149" s="14"/>
      <c r="AB149" s="14"/>
      <c r="AC149" s="14"/>
      <c r="AD149" s="14"/>
    </row>
    <row r="150" ht="33.0" hidden="1" customHeight="1">
      <c r="A150" s="27">
        <v>151.0</v>
      </c>
      <c r="B150" s="27" t="s">
        <v>34</v>
      </c>
      <c r="C150" s="27" t="s">
        <v>280</v>
      </c>
      <c r="D150" s="12" t="s">
        <v>281</v>
      </c>
      <c r="E150" s="14"/>
      <c r="F150" s="12" t="s">
        <v>13</v>
      </c>
      <c r="G150" s="12" t="s">
        <v>6</v>
      </c>
      <c r="H150" s="12" t="s">
        <v>42</v>
      </c>
      <c r="I150" s="14"/>
      <c r="J150" s="14"/>
      <c r="K150" s="14"/>
      <c r="L150" s="14"/>
      <c r="M150" s="14"/>
      <c r="N150" s="14"/>
      <c r="O150" s="14"/>
      <c r="P150" s="14"/>
      <c r="Q150" s="14"/>
      <c r="R150" s="14"/>
      <c r="S150" s="14"/>
      <c r="T150" s="14"/>
      <c r="U150" s="14"/>
      <c r="V150" s="14"/>
      <c r="W150" s="14"/>
      <c r="X150" s="14"/>
      <c r="Y150" s="14"/>
      <c r="Z150" s="14"/>
      <c r="AA150" s="14"/>
      <c r="AB150" s="14"/>
      <c r="AC150" s="14"/>
      <c r="AD150" s="14"/>
    </row>
    <row r="151" ht="33.0" hidden="1" customHeight="1">
      <c r="A151" s="27">
        <v>152.0</v>
      </c>
      <c r="B151" s="27" t="s">
        <v>34</v>
      </c>
      <c r="C151" s="27" t="s">
        <v>282</v>
      </c>
      <c r="D151" s="12" t="s">
        <v>54</v>
      </c>
      <c r="E151" s="14"/>
      <c r="F151" s="12" t="s">
        <v>18</v>
      </c>
      <c r="G151" s="12" t="s">
        <v>9</v>
      </c>
      <c r="H151" s="12" t="s">
        <v>37</v>
      </c>
      <c r="I151" s="14"/>
      <c r="J151" s="14"/>
      <c r="K151" s="14"/>
      <c r="L151" s="14"/>
      <c r="M151" s="14"/>
      <c r="N151" s="14"/>
      <c r="O151" s="14"/>
      <c r="P151" s="14"/>
      <c r="Q151" s="14"/>
      <c r="R151" s="14"/>
      <c r="S151" s="14"/>
      <c r="T151" s="14"/>
      <c r="U151" s="14"/>
      <c r="V151" s="14"/>
      <c r="W151" s="14"/>
      <c r="X151" s="14"/>
      <c r="Y151" s="14"/>
      <c r="Z151" s="14"/>
      <c r="AA151" s="14"/>
      <c r="AB151" s="14"/>
      <c r="AC151" s="14"/>
      <c r="AD151" s="14"/>
    </row>
    <row r="152" ht="33.0" hidden="1" customHeight="1">
      <c r="A152" s="27">
        <v>153.0</v>
      </c>
      <c r="B152" s="27" t="s">
        <v>34</v>
      </c>
      <c r="C152" s="27" t="s">
        <v>283</v>
      </c>
      <c r="D152" s="12" t="s">
        <v>284</v>
      </c>
      <c r="E152" s="14"/>
      <c r="F152" s="12" t="s">
        <v>19</v>
      </c>
      <c r="G152" s="12" t="s">
        <v>9</v>
      </c>
      <c r="H152" s="12" t="s">
        <v>52</v>
      </c>
      <c r="I152" s="14"/>
      <c r="J152" s="14"/>
      <c r="K152" s="14"/>
      <c r="L152" s="14"/>
      <c r="M152" s="14"/>
      <c r="N152" s="14"/>
      <c r="O152" s="14"/>
      <c r="P152" s="14"/>
      <c r="Q152" s="14"/>
      <c r="R152" s="14"/>
      <c r="S152" s="14"/>
      <c r="T152" s="14"/>
      <c r="U152" s="14"/>
      <c r="V152" s="14"/>
      <c r="W152" s="14"/>
      <c r="X152" s="14"/>
      <c r="Y152" s="14"/>
      <c r="Z152" s="14"/>
      <c r="AA152" s="14"/>
      <c r="AB152" s="14"/>
      <c r="AC152" s="14"/>
      <c r="AD152" s="14"/>
    </row>
    <row r="153" ht="33.0" hidden="1" customHeight="1">
      <c r="A153" s="27">
        <v>154.0</v>
      </c>
      <c r="B153" s="27" t="s">
        <v>34</v>
      </c>
      <c r="C153" s="27" t="s">
        <v>285</v>
      </c>
      <c r="D153" s="12" t="s">
        <v>36</v>
      </c>
      <c r="E153" s="14"/>
      <c r="F153" s="12" t="s">
        <v>10</v>
      </c>
      <c r="G153" s="12" t="s">
        <v>2</v>
      </c>
      <c r="H153" s="12" t="s">
        <v>37</v>
      </c>
      <c r="I153" s="14"/>
      <c r="J153" s="14"/>
      <c r="K153" s="14"/>
      <c r="L153" s="14"/>
      <c r="M153" s="14"/>
      <c r="N153" s="14"/>
      <c r="O153" s="14"/>
      <c r="P153" s="14"/>
      <c r="Q153" s="14"/>
      <c r="R153" s="14"/>
      <c r="S153" s="14"/>
      <c r="T153" s="14"/>
      <c r="U153" s="14"/>
      <c r="V153" s="14"/>
      <c r="W153" s="14"/>
      <c r="X153" s="14"/>
      <c r="Y153" s="14"/>
      <c r="Z153" s="14"/>
      <c r="AA153" s="14"/>
      <c r="AB153" s="14"/>
      <c r="AC153" s="14"/>
      <c r="AD153" s="14"/>
    </row>
    <row r="154" ht="33.0" hidden="1" customHeight="1">
      <c r="A154" s="27">
        <v>155.0</v>
      </c>
      <c r="B154" s="27" t="s">
        <v>34</v>
      </c>
      <c r="C154" s="27" t="s">
        <v>286</v>
      </c>
      <c r="D154" s="12" t="s">
        <v>281</v>
      </c>
      <c r="E154" s="14"/>
      <c r="F154" s="12" t="s">
        <v>13</v>
      </c>
      <c r="G154" s="12" t="s">
        <v>6</v>
      </c>
      <c r="H154" s="12" t="s">
        <v>42</v>
      </c>
      <c r="I154" s="14"/>
      <c r="J154" s="14"/>
      <c r="K154" s="14"/>
      <c r="L154" s="14"/>
      <c r="M154" s="14"/>
      <c r="N154" s="14"/>
      <c r="O154" s="14"/>
      <c r="P154" s="14"/>
      <c r="Q154" s="14"/>
      <c r="R154" s="14"/>
      <c r="S154" s="14"/>
      <c r="T154" s="14"/>
      <c r="U154" s="14"/>
      <c r="V154" s="14"/>
      <c r="W154" s="14"/>
      <c r="X154" s="14"/>
      <c r="Y154" s="14"/>
      <c r="Z154" s="14"/>
      <c r="AA154" s="14"/>
      <c r="AB154" s="14"/>
      <c r="AC154" s="14"/>
      <c r="AD154" s="14"/>
    </row>
    <row r="155" ht="33.0" hidden="1" customHeight="1">
      <c r="A155" s="27">
        <v>156.0</v>
      </c>
      <c r="B155" s="27" t="s">
        <v>34</v>
      </c>
      <c r="C155" s="27" t="s">
        <v>287</v>
      </c>
      <c r="D155" s="12" t="s">
        <v>183</v>
      </c>
      <c r="E155" s="14"/>
      <c r="F155" s="12" t="s">
        <v>21</v>
      </c>
      <c r="G155" s="12" t="s">
        <v>7</v>
      </c>
      <c r="H155" s="12" t="s">
        <v>42</v>
      </c>
      <c r="I155" s="14"/>
      <c r="J155" s="14"/>
      <c r="K155" s="14"/>
      <c r="L155" s="14"/>
      <c r="M155" s="14"/>
      <c r="N155" s="14"/>
      <c r="O155" s="14"/>
      <c r="P155" s="14"/>
      <c r="Q155" s="14"/>
      <c r="R155" s="14"/>
      <c r="S155" s="14"/>
      <c r="T155" s="14"/>
      <c r="U155" s="14"/>
      <c r="V155" s="14"/>
      <c r="W155" s="14"/>
      <c r="X155" s="14"/>
      <c r="Y155" s="14"/>
      <c r="Z155" s="14"/>
      <c r="AA155" s="14"/>
      <c r="AB155" s="14"/>
      <c r="AC155" s="14"/>
      <c r="AD155" s="14"/>
    </row>
    <row r="156" ht="33.0" customHeight="1">
      <c r="A156" s="27">
        <v>157.0</v>
      </c>
      <c r="B156" s="27" t="s">
        <v>34</v>
      </c>
      <c r="C156" s="27" t="s">
        <v>288</v>
      </c>
      <c r="D156" s="12" t="s">
        <v>167</v>
      </c>
      <c r="E156" s="14"/>
      <c r="F156" s="12" t="s">
        <v>16</v>
      </c>
      <c r="G156" s="12" t="s">
        <v>9</v>
      </c>
      <c r="H156" s="12" t="s">
        <v>37</v>
      </c>
      <c r="I156" s="14"/>
      <c r="J156" s="14"/>
      <c r="K156" s="14"/>
      <c r="L156" s="14"/>
      <c r="M156" s="14"/>
      <c r="N156" s="14"/>
      <c r="O156" s="14"/>
      <c r="P156" s="14"/>
      <c r="Q156" s="14"/>
      <c r="R156" s="14"/>
      <c r="S156" s="14"/>
      <c r="T156" s="14"/>
      <c r="U156" s="14"/>
      <c r="V156" s="14"/>
      <c r="W156" s="14"/>
      <c r="X156" s="14"/>
      <c r="Y156" s="14"/>
      <c r="Z156" s="14"/>
      <c r="AA156" s="14"/>
      <c r="AB156" s="14"/>
      <c r="AC156" s="14"/>
      <c r="AD156" s="14"/>
    </row>
    <row r="157" ht="33.0" hidden="1" customHeight="1">
      <c r="A157" s="27">
        <v>158.0</v>
      </c>
      <c r="B157" s="27" t="s">
        <v>34</v>
      </c>
      <c r="C157" s="27" t="s">
        <v>289</v>
      </c>
      <c r="D157" s="12" t="s">
        <v>66</v>
      </c>
      <c r="E157" s="14"/>
      <c r="F157" s="12" t="s">
        <v>10</v>
      </c>
      <c r="G157" s="12" t="s">
        <v>2</v>
      </c>
      <c r="H157" s="12" t="s">
        <v>52</v>
      </c>
      <c r="I157" s="14"/>
      <c r="J157" s="14"/>
      <c r="K157" s="14"/>
      <c r="L157" s="14"/>
      <c r="M157" s="14"/>
      <c r="N157" s="14"/>
      <c r="O157" s="14"/>
      <c r="P157" s="14"/>
      <c r="Q157" s="14"/>
      <c r="R157" s="14"/>
      <c r="S157" s="14"/>
      <c r="T157" s="14"/>
      <c r="U157" s="14"/>
      <c r="V157" s="14"/>
      <c r="W157" s="14"/>
      <c r="X157" s="14"/>
      <c r="Y157" s="14"/>
      <c r="Z157" s="14"/>
      <c r="AA157" s="14"/>
      <c r="AB157" s="14"/>
      <c r="AC157" s="14"/>
      <c r="AD157" s="14"/>
    </row>
    <row r="158" ht="33.0" customHeight="1">
      <c r="A158" s="27">
        <v>159.0</v>
      </c>
      <c r="B158" s="27" t="s">
        <v>34</v>
      </c>
      <c r="C158" s="27" t="s">
        <v>290</v>
      </c>
      <c r="D158" s="12" t="s">
        <v>291</v>
      </c>
      <c r="E158" s="14"/>
      <c r="F158" s="12" t="s">
        <v>16</v>
      </c>
      <c r="G158" s="12" t="s">
        <v>4</v>
      </c>
      <c r="H158" s="12" t="s">
        <v>37</v>
      </c>
      <c r="I158" s="14"/>
      <c r="J158" s="14"/>
      <c r="K158" s="14"/>
      <c r="L158" s="14"/>
      <c r="M158" s="14"/>
      <c r="N158" s="14"/>
      <c r="O158" s="14"/>
      <c r="P158" s="14"/>
      <c r="Q158" s="14"/>
      <c r="R158" s="14"/>
      <c r="S158" s="14"/>
      <c r="T158" s="14"/>
      <c r="U158" s="14"/>
      <c r="V158" s="14"/>
      <c r="W158" s="14"/>
      <c r="X158" s="14"/>
      <c r="Y158" s="14"/>
      <c r="Z158" s="14"/>
      <c r="AA158" s="14"/>
      <c r="AB158" s="14"/>
      <c r="AC158" s="14"/>
      <c r="AD158" s="14"/>
    </row>
    <row r="159" ht="33.0" hidden="1" customHeight="1">
      <c r="A159" s="27">
        <v>160.0</v>
      </c>
      <c r="B159" s="27" t="s">
        <v>34</v>
      </c>
      <c r="C159" s="27" t="s">
        <v>292</v>
      </c>
      <c r="D159" s="12" t="s">
        <v>293</v>
      </c>
      <c r="E159" s="14"/>
      <c r="F159" s="12" t="s">
        <v>11</v>
      </c>
      <c r="G159" s="12" t="s">
        <v>4</v>
      </c>
      <c r="H159" s="12" t="s">
        <v>42</v>
      </c>
      <c r="I159" s="14"/>
      <c r="J159" s="14"/>
      <c r="K159" s="14"/>
      <c r="L159" s="14"/>
      <c r="M159" s="14"/>
      <c r="N159" s="14"/>
      <c r="O159" s="14"/>
      <c r="P159" s="14"/>
      <c r="Q159" s="14"/>
      <c r="R159" s="14"/>
      <c r="S159" s="14"/>
      <c r="T159" s="14"/>
      <c r="U159" s="14"/>
      <c r="V159" s="14"/>
      <c r="W159" s="14"/>
      <c r="X159" s="14"/>
      <c r="Y159" s="14"/>
      <c r="Z159" s="14"/>
      <c r="AA159" s="14"/>
      <c r="AB159" s="14"/>
      <c r="AC159" s="14"/>
      <c r="AD159" s="14"/>
    </row>
    <row r="160" ht="33.0" hidden="1" customHeight="1">
      <c r="A160" s="27">
        <v>161.0</v>
      </c>
      <c r="B160" s="27" t="s">
        <v>34</v>
      </c>
      <c r="C160" s="27" t="s">
        <v>294</v>
      </c>
      <c r="D160" s="12" t="s">
        <v>44</v>
      </c>
      <c r="E160" s="14"/>
      <c r="F160" s="12" t="s">
        <v>11</v>
      </c>
      <c r="G160" s="12" t="s">
        <v>6</v>
      </c>
      <c r="H160" s="12" t="s">
        <v>42</v>
      </c>
      <c r="I160" s="14"/>
      <c r="J160" s="14"/>
      <c r="K160" s="14"/>
      <c r="L160" s="14"/>
      <c r="M160" s="14"/>
      <c r="N160" s="14"/>
      <c r="O160" s="14"/>
      <c r="P160" s="14"/>
      <c r="Q160" s="14"/>
      <c r="R160" s="14"/>
      <c r="S160" s="14"/>
      <c r="T160" s="14"/>
      <c r="U160" s="14"/>
      <c r="V160" s="14"/>
      <c r="W160" s="14"/>
      <c r="X160" s="14"/>
      <c r="Y160" s="14"/>
      <c r="Z160" s="14"/>
      <c r="AA160" s="14"/>
      <c r="AB160" s="14"/>
      <c r="AC160" s="14"/>
      <c r="AD160" s="14"/>
    </row>
    <row r="161" ht="33.0" hidden="1" customHeight="1">
      <c r="A161" s="27">
        <v>162.0</v>
      </c>
      <c r="B161" s="27" t="s">
        <v>34</v>
      </c>
      <c r="C161" s="27" t="s">
        <v>295</v>
      </c>
      <c r="D161" s="12" t="s">
        <v>48</v>
      </c>
      <c r="E161" s="14"/>
      <c r="F161" s="12" t="s">
        <v>10</v>
      </c>
      <c r="G161" s="12" t="s">
        <v>2</v>
      </c>
      <c r="H161" s="12" t="s">
        <v>49</v>
      </c>
      <c r="I161" s="14"/>
      <c r="J161" s="14"/>
      <c r="K161" s="14"/>
      <c r="L161" s="14"/>
      <c r="M161" s="14"/>
      <c r="N161" s="14"/>
      <c r="O161" s="14"/>
      <c r="P161" s="14"/>
      <c r="Q161" s="14"/>
      <c r="R161" s="14"/>
      <c r="S161" s="14"/>
      <c r="T161" s="14"/>
      <c r="U161" s="14"/>
      <c r="V161" s="14"/>
      <c r="W161" s="14"/>
      <c r="X161" s="14"/>
      <c r="Y161" s="14"/>
      <c r="Z161" s="14"/>
      <c r="AA161" s="14"/>
      <c r="AB161" s="14"/>
      <c r="AC161" s="14"/>
      <c r="AD161" s="14"/>
    </row>
    <row r="162" ht="33.0" hidden="1" customHeight="1">
      <c r="A162" s="27">
        <v>163.0</v>
      </c>
      <c r="B162" s="27" t="s">
        <v>34</v>
      </c>
      <c r="C162" s="27" t="s">
        <v>296</v>
      </c>
      <c r="D162" s="12" t="s">
        <v>297</v>
      </c>
      <c r="E162" s="14"/>
      <c r="F162" s="12" t="s">
        <v>23</v>
      </c>
      <c r="G162" s="12" t="s">
        <v>4</v>
      </c>
      <c r="H162" s="12" t="s">
        <v>42</v>
      </c>
      <c r="I162" s="14"/>
      <c r="J162" s="14"/>
      <c r="K162" s="14"/>
      <c r="L162" s="14"/>
      <c r="M162" s="14"/>
      <c r="N162" s="14"/>
      <c r="O162" s="14"/>
      <c r="P162" s="14"/>
      <c r="Q162" s="14"/>
      <c r="R162" s="14"/>
      <c r="S162" s="14"/>
      <c r="T162" s="14"/>
      <c r="U162" s="14"/>
      <c r="V162" s="14"/>
      <c r="W162" s="14"/>
      <c r="X162" s="14"/>
      <c r="Y162" s="14"/>
      <c r="Z162" s="14"/>
      <c r="AA162" s="14"/>
      <c r="AB162" s="14"/>
      <c r="AC162" s="14"/>
      <c r="AD162" s="14"/>
    </row>
    <row r="163" ht="33.0" hidden="1" customHeight="1">
      <c r="A163" s="27">
        <v>164.0</v>
      </c>
      <c r="B163" s="27" t="s">
        <v>34</v>
      </c>
      <c r="C163" s="27" t="s">
        <v>298</v>
      </c>
      <c r="D163" s="12" t="s">
        <v>188</v>
      </c>
      <c r="E163" s="14"/>
      <c r="F163" s="12" t="s">
        <v>12</v>
      </c>
      <c r="G163" s="12" t="s">
        <v>6</v>
      </c>
      <c r="H163" s="12" t="s">
        <v>37</v>
      </c>
      <c r="I163" s="14"/>
      <c r="J163" s="14"/>
      <c r="K163" s="14"/>
      <c r="L163" s="14"/>
      <c r="M163" s="14"/>
      <c r="N163" s="14"/>
      <c r="O163" s="14"/>
      <c r="P163" s="14"/>
      <c r="Q163" s="14"/>
      <c r="R163" s="14"/>
      <c r="S163" s="14"/>
      <c r="T163" s="14"/>
      <c r="U163" s="14"/>
      <c r="V163" s="14"/>
      <c r="W163" s="14"/>
      <c r="X163" s="14"/>
      <c r="Y163" s="14"/>
      <c r="Z163" s="14"/>
      <c r="AA163" s="14"/>
      <c r="AB163" s="14"/>
      <c r="AC163" s="14"/>
      <c r="AD163" s="14"/>
    </row>
    <row r="164" ht="33.0" hidden="1" customHeight="1">
      <c r="A164" s="27">
        <v>165.0</v>
      </c>
      <c r="B164" s="27" t="s">
        <v>34</v>
      </c>
      <c r="C164" s="27" t="s">
        <v>299</v>
      </c>
      <c r="D164" s="12" t="s">
        <v>66</v>
      </c>
      <c r="E164" s="14"/>
      <c r="F164" s="12" t="s">
        <v>10</v>
      </c>
      <c r="G164" s="12" t="s">
        <v>2</v>
      </c>
      <c r="H164" s="12" t="s">
        <v>52</v>
      </c>
      <c r="I164" s="14"/>
      <c r="J164" s="14"/>
      <c r="K164" s="14"/>
      <c r="L164" s="14"/>
      <c r="M164" s="14"/>
      <c r="N164" s="14"/>
      <c r="O164" s="14"/>
      <c r="P164" s="14"/>
      <c r="Q164" s="14"/>
      <c r="R164" s="14"/>
      <c r="S164" s="14"/>
      <c r="T164" s="14"/>
      <c r="U164" s="14"/>
      <c r="V164" s="14"/>
      <c r="W164" s="14"/>
      <c r="X164" s="14"/>
      <c r="Y164" s="14"/>
      <c r="Z164" s="14"/>
      <c r="AA164" s="14"/>
      <c r="AB164" s="14"/>
      <c r="AC164" s="14"/>
      <c r="AD164" s="14"/>
    </row>
    <row r="165" ht="33.0" customHeight="1">
      <c r="A165" s="27">
        <v>166.0</v>
      </c>
      <c r="B165" s="27" t="s">
        <v>34</v>
      </c>
      <c r="C165" s="27" t="s">
        <v>300</v>
      </c>
      <c r="D165" s="12" t="s">
        <v>167</v>
      </c>
      <c r="E165" s="14"/>
      <c r="F165" s="12" t="s">
        <v>16</v>
      </c>
      <c r="G165" s="12" t="s">
        <v>9</v>
      </c>
      <c r="H165" s="12" t="s">
        <v>37</v>
      </c>
      <c r="I165" s="14"/>
      <c r="J165" s="14"/>
      <c r="K165" s="14"/>
      <c r="L165" s="14"/>
      <c r="M165" s="14"/>
      <c r="N165" s="14"/>
      <c r="O165" s="14"/>
      <c r="P165" s="14"/>
      <c r="Q165" s="14"/>
      <c r="R165" s="14"/>
      <c r="S165" s="14"/>
      <c r="T165" s="14"/>
      <c r="U165" s="14"/>
      <c r="V165" s="14"/>
      <c r="W165" s="14"/>
      <c r="X165" s="14"/>
      <c r="Y165" s="14"/>
      <c r="Z165" s="14"/>
      <c r="AA165" s="14"/>
      <c r="AB165" s="14"/>
      <c r="AC165" s="14"/>
      <c r="AD165" s="14"/>
    </row>
    <row r="166" ht="33.0" hidden="1" customHeight="1">
      <c r="A166" s="27">
        <v>167.0</v>
      </c>
      <c r="B166" s="27" t="s">
        <v>34</v>
      </c>
      <c r="C166" s="27" t="s">
        <v>301</v>
      </c>
      <c r="D166" s="12" t="s">
        <v>302</v>
      </c>
      <c r="E166" s="14"/>
      <c r="F166" s="12" t="s">
        <v>15</v>
      </c>
      <c r="G166" s="12" t="s">
        <v>9</v>
      </c>
      <c r="H166" s="12" t="s">
        <v>42</v>
      </c>
      <c r="I166" s="14"/>
      <c r="J166" s="14"/>
      <c r="K166" s="14"/>
      <c r="L166" s="14"/>
      <c r="M166" s="14"/>
      <c r="N166" s="14"/>
      <c r="O166" s="14"/>
      <c r="P166" s="14"/>
      <c r="Q166" s="14"/>
      <c r="R166" s="14"/>
      <c r="S166" s="14"/>
      <c r="T166" s="14"/>
      <c r="U166" s="14"/>
      <c r="V166" s="14"/>
      <c r="W166" s="14"/>
      <c r="X166" s="14"/>
      <c r="Y166" s="14"/>
      <c r="Z166" s="14"/>
      <c r="AA166" s="14"/>
      <c r="AB166" s="14"/>
      <c r="AC166" s="14"/>
      <c r="AD166" s="14"/>
    </row>
    <row r="167" ht="33.0" hidden="1" customHeight="1">
      <c r="A167" s="27">
        <v>168.0</v>
      </c>
      <c r="B167" s="27" t="s">
        <v>34</v>
      </c>
      <c r="C167" s="27" t="s">
        <v>303</v>
      </c>
      <c r="D167" s="12" t="s">
        <v>107</v>
      </c>
      <c r="E167" s="14"/>
      <c r="F167" s="12" t="s">
        <v>9</v>
      </c>
      <c r="G167" s="12" t="s">
        <v>9</v>
      </c>
      <c r="H167" s="12" t="s">
        <v>37</v>
      </c>
      <c r="I167" s="14"/>
      <c r="J167" s="14"/>
      <c r="K167" s="14"/>
      <c r="L167" s="14"/>
      <c r="M167" s="14"/>
      <c r="N167" s="14"/>
      <c r="O167" s="14"/>
      <c r="P167" s="14"/>
      <c r="Q167" s="14"/>
      <c r="R167" s="14"/>
      <c r="S167" s="14"/>
      <c r="T167" s="14"/>
      <c r="U167" s="14"/>
      <c r="V167" s="14"/>
      <c r="W167" s="14"/>
      <c r="X167" s="14"/>
      <c r="Y167" s="14"/>
      <c r="Z167" s="14"/>
      <c r="AA167" s="14"/>
      <c r="AB167" s="14"/>
      <c r="AC167" s="14"/>
      <c r="AD167" s="14"/>
    </row>
    <row r="168" ht="33.0" hidden="1" customHeight="1">
      <c r="A168" s="27">
        <v>169.0</v>
      </c>
      <c r="B168" s="27" t="s">
        <v>34</v>
      </c>
      <c r="C168" s="27" t="s">
        <v>304</v>
      </c>
      <c r="D168" s="12" t="s">
        <v>305</v>
      </c>
      <c r="E168" s="14"/>
      <c r="F168" s="12" t="s">
        <v>12</v>
      </c>
      <c r="G168" s="12" t="s">
        <v>4</v>
      </c>
      <c r="H168" s="12" t="s">
        <v>37</v>
      </c>
      <c r="I168" s="14"/>
      <c r="J168" s="14"/>
      <c r="K168" s="14"/>
      <c r="L168" s="14"/>
      <c r="M168" s="14"/>
      <c r="N168" s="14"/>
      <c r="O168" s="14"/>
      <c r="P168" s="14"/>
      <c r="Q168" s="14"/>
      <c r="R168" s="14"/>
      <c r="S168" s="14"/>
      <c r="T168" s="14"/>
      <c r="U168" s="14"/>
      <c r="V168" s="14"/>
      <c r="W168" s="14"/>
      <c r="X168" s="14"/>
      <c r="Y168" s="14"/>
      <c r="Z168" s="14"/>
      <c r="AA168" s="14"/>
      <c r="AB168" s="14"/>
      <c r="AC168" s="14"/>
      <c r="AD168" s="14"/>
    </row>
    <row r="169" ht="33.0" hidden="1" customHeight="1">
      <c r="A169" s="27">
        <v>170.0</v>
      </c>
      <c r="B169" s="27" t="s">
        <v>34</v>
      </c>
      <c r="C169" s="27" t="s">
        <v>306</v>
      </c>
      <c r="D169" s="12" t="s">
        <v>307</v>
      </c>
      <c r="E169" s="14"/>
      <c r="F169" s="12" t="s">
        <v>14</v>
      </c>
      <c r="G169" s="12" t="s">
        <v>3</v>
      </c>
      <c r="H169" s="12" t="s">
        <v>37</v>
      </c>
      <c r="I169" s="14"/>
      <c r="J169" s="14"/>
      <c r="K169" s="14"/>
      <c r="L169" s="14"/>
      <c r="M169" s="14"/>
      <c r="N169" s="14"/>
      <c r="O169" s="14"/>
      <c r="P169" s="14"/>
      <c r="Q169" s="14"/>
      <c r="R169" s="14"/>
      <c r="S169" s="14"/>
      <c r="T169" s="14"/>
      <c r="U169" s="14"/>
      <c r="V169" s="14"/>
      <c r="W169" s="14"/>
      <c r="X169" s="14"/>
      <c r="Y169" s="14"/>
      <c r="Z169" s="14"/>
      <c r="AA169" s="14"/>
      <c r="AB169" s="14"/>
      <c r="AC169" s="14"/>
      <c r="AD169" s="14"/>
    </row>
    <row r="170" ht="33.0" customHeight="1">
      <c r="A170" s="27">
        <v>171.0</v>
      </c>
      <c r="B170" s="27" t="s">
        <v>34</v>
      </c>
      <c r="C170" s="27" t="s">
        <v>308</v>
      </c>
      <c r="D170" s="12" t="s">
        <v>291</v>
      </c>
      <c r="E170" s="14"/>
      <c r="F170" s="12" t="s">
        <v>16</v>
      </c>
      <c r="G170" s="12" t="s">
        <v>4</v>
      </c>
      <c r="H170" s="12" t="s">
        <v>37</v>
      </c>
      <c r="I170" s="14"/>
      <c r="J170" s="14"/>
      <c r="K170" s="14"/>
      <c r="L170" s="14"/>
      <c r="M170" s="14"/>
      <c r="N170" s="14"/>
      <c r="O170" s="14"/>
      <c r="P170" s="14"/>
      <c r="Q170" s="14"/>
      <c r="R170" s="14"/>
      <c r="S170" s="14"/>
      <c r="T170" s="14"/>
      <c r="U170" s="14"/>
      <c r="V170" s="14"/>
      <c r="W170" s="14"/>
      <c r="X170" s="14"/>
      <c r="Y170" s="14"/>
      <c r="Z170" s="14"/>
      <c r="AA170" s="14"/>
      <c r="AB170" s="14"/>
      <c r="AC170" s="14"/>
      <c r="AD170" s="14"/>
    </row>
    <row r="171" ht="33.0" customHeight="1">
      <c r="A171" s="27">
        <v>172.0</v>
      </c>
      <c r="B171" s="27" t="s">
        <v>34</v>
      </c>
      <c r="C171" s="27" t="s">
        <v>309</v>
      </c>
      <c r="D171" s="12" t="s">
        <v>310</v>
      </c>
      <c r="E171" s="14"/>
      <c r="F171" s="12" t="s">
        <v>16</v>
      </c>
      <c r="G171" s="12" t="s">
        <v>4</v>
      </c>
      <c r="H171" s="12" t="s">
        <v>42</v>
      </c>
      <c r="I171" s="14"/>
      <c r="J171" s="14"/>
      <c r="K171" s="14"/>
      <c r="L171" s="14"/>
      <c r="M171" s="14"/>
      <c r="N171" s="14"/>
      <c r="O171" s="14"/>
      <c r="P171" s="14"/>
      <c r="Q171" s="14"/>
      <c r="R171" s="14"/>
      <c r="S171" s="14"/>
      <c r="T171" s="14"/>
      <c r="U171" s="14"/>
      <c r="V171" s="14"/>
      <c r="W171" s="14"/>
      <c r="X171" s="14"/>
      <c r="Y171" s="14"/>
      <c r="Z171" s="14"/>
      <c r="AA171" s="14"/>
      <c r="AB171" s="14"/>
      <c r="AC171" s="14"/>
      <c r="AD171" s="14"/>
    </row>
    <row r="172" ht="33.0" hidden="1" customHeight="1">
      <c r="A172" s="27">
        <v>173.0</v>
      </c>
      <c r="B172" s="27" t="s">
        <v>34</v>
      </c>
      <c r="C172" s="27" t="s">
        <v>311</v>
      </c>
      <c r="D172" s="12" t="s">
        <v>312</v>
      </c>
      <c r="E172" s="14"/>
      <c r="F172" s="12" t="s">
        <v>11</v>
      </c>
      <c r="G172" s="12" t="s">
        <v>6</v>
      </c>
      <c r="H172" s="12" t="s">
        <v>37</v>
      </c>
      <c r="I172" s="14"/>
      <c r="J172" s="14"/>
      <c r="K172" s="14"/>
      <c r="L172" s="14"/>
      <c r="M172" s="14"/>
      <c r="N172" s="14"/>
      <c r="O172" s="14"/>
      <c r="P172" s="14"/>
      <c r="Q172" s="14"/>
      <c r="R172" s="14"/>
      <c r="S172" s="14"/>
      <c r="T172" s="14"/>
      <c r="U172" s="14"/>
      <c r="V172" s="14"/>
      <c r="W172" s="14"/>
      <c r="X172" s="14"/>
      <c r="Y172" s="14"/>
      <c r="Z172" s="14"/>
      <c r="AA172" s="14"/>
      <c r="AB172" s="14"/>
      <c r="AC172" s="14"/>
      <c r="AD172" s="14"/>
    </row>
    <row r="173" ht="33.0" customHeight="1">
      <c r="A173" s="27">
        <v>174.0</v>
      </c>
      <c r="B173" s="27" t="s">
        <v>34</v>
      </c>
      <c r="C173" s="27" t="s">
        <v>313</v>
      </c>
      <c r="D173" s="12" t="s">
        <v>134</v>
      </c>
      <c r="E173" s="14"/>
      <c r="F173" s="12" t="s">
        <v>16</v>
      </c>
      <c r="G173" s="12" t="s">
        <v>9</v>
      </c>
      <c r="H173" s="12" t="s">
        <v>42</v>
      </c>
      <c r="I173" s="14"/>
      <c r="J173" s="14"/>
      <c r="K173" s="14"/>
      <c r="L173" s="14"/>
      <c r="M173" s="14"/>
      <c r="N173" s="14"/>
      <c r="O173" s="14"/>
      <c r="P173" s="14"/>
      <c r="Q173" s="14"/>
      <c r="R173" s="14"/>
      <c r="S173" s="14"/>
      <c r="T173" s="14"/>
      <c r="U173" s="14"/>
      <c r="V173" s="14"/>
      <c r="W173" s="14"/>
      <c r="X173" s="14"/>
      <c r="Y173" s="14"/>
      <c r="Z173" s="14"/>
      <c r="AA173" s="14"/>
      <c r="AB173" s="14"/>
      <c r="AC173" s="14"/>
      <c r="AD173" s="14"/>
    </row>
    <row r="174" ht="33.0" hidden="1" customHeight="1">
      <c r="A174" s="27">
        <v>175.0</v>
      </c>
      <c r="B174" s="27" t="s">
        <v>34</v>
      </c>
      <c r="C174" s="27" t="s">
        <v>314</v>
      </c>
      <c r="D174" s="12" t="s">
        <v>172</v>
      </c>
      <c r="E174" s="14"/>
      <c r="F174" s="12" t="s">
        <v>20</v>
      </c>
      <c r="G174" s="12" t="s">
        <v>9</v>
      </c>
      <c r="H174" s="12" t="s">
        <v>49</v>
      </c>
      <c r="I174" s="14"/>
      <c r="J174" s="14"/>
      <c r="K174" s="14"/>
      <c r="L174" s="14"/>
      <c r="M174" s="14"/>
      <c r="N174" s="14"/>
      <c r="O174" s="14"/>
      <c r="P174" s="14"/>
      <c r="Q174" s="14"/>
      <c r="R174" s="14"/>
      <c r="S174" s="14"/>
      <c r="T174" s="14"/>
      <c r="U174" s="14"/>
      <c r="V174" s="14"/>
      <c r="W174" s="14"/>
      <c r="X174" s="14"/>
      <c r="Y174" s="14"/>
      <c r="Z174" s="14"/>
      <c r="AA174" s="14"/>
      <c r="AB174" s="14"/>
      <c r="AC174" s="14"/>
      <c r="AD174" s="14"/>
    </row>
    <row r="175" ht="33.0" hidden="1" customHeight="1">
      <c r="A175" s="27">
        <v>176.0</v>
      </c>
      <c r="B175" s="27" t="s">
        <v>34</v>
      </c>
      <c r="C175" s="27" t="s">
        <v>315</v>
      </c>
      <c r="D175" s="12" t="s">
        <v>39</v>
      </c>
      <c r="E175" s="14"/>
      <c r="F175" s="12" t="s">
        <v>20</v>
      </c>
      <c r="G175" s="12" t="s">
        <v>9</v>
      </c>
      <c r="H175" s="12" t="s">
        <v>37</v>
      </c>
      <c r="I175" s="14"/>
      <c r="J175" s="14"/>
      <c r="K175" s="14"/>
      <c r="L175" s="14"/>
      <c r="M175" s="14"/>
      <c r="N175" s="14"/>
      <c r="O175" s="14"/>
      <c r="P175" s="14"/>
      <c r="Q175" s="14"/>
      <c r="R175" s="14"/>
      <c r="S175" s="14"/>
      <c r="T175" s="14"/>
      <c r="U175" s="14"/>
      <c r="V175" s="14"/>
      <c r="W175" s="14"/>
      <c r="X175" s="14"/>
      <c r="Y175" s="14"/>
      <c r="Z175" s="14"/>
      <c r="AA175" s="14"/>
      <c r="AB175" s="14"/>
      <c r="AC175" s="14"/>
      <c r="AD175" s="14"/>
    </row>
    <row r="176" ht="33.0" hidden="1" customHeight="1">
      <c r="A176" s="27">
        <v>177.0</v>
      </c>
      <c r="B176" s="27" t="s">
        <v>34</v>
      </c>
      <c r="C176" s="27" t="s">
        <v>316</v>
      </c>
      <c r="D176" s="12" t="s">
        <v>317</v>
      </c>
      <c r="E176" s="14"/>
      <c r="F176" s="12" t="s">
        <v>11</v>
      </c>
      <c r="G176" s="12" t="s">
        <v>5</v>
      </c>
      <c r="H176" s="12" t="s">
        <v>37</v>
      </c>
      <c r="I176" s="14"/>
      <c r="J176" s="14"/>
      <c r="K176" s="14"/>
      <c r="L176" s="14"/>
      <c r="M176" s="14"/>
      <c r="N176" s="14"/>
      <c r="O176" s="14"/>
      <c r="P176" s="14"/>
      <c r="Q176" s="14"/>
      <c r="R176" s="14"/>
      <c r="S176" s="14"/>
      <c r="T176" s="14"/>
      <c r="U176" s="14"/>
      <c r="V176" s="14"/>
      <c r="W176" s="14"/>
      <c r="X176" s="14"/>
      <c r="Y176" s="14"/>
      <c r="Z176" s="14"/>
      <c r="AA176" s="14"/>
      <c r="AB176" s="14"/>
      <c r="AC176" s="14"/>
      <c r="AD176" s="14"/>
    </row>
    <row r="177" ht="33.0" hidden="1" customHeight="1">
      <c r="A177" s="27">
        <v>178.0</v>
      </c>
      <c r="B177" s="27" t="s">
        <v>34</v>
      </c>
      <c r="C177" s="27" t="s">
        <v>318</v>
      </c>
      <c r="D177" s="12" t="s">
        <v>293</v>
      </c>
      <c r="E177" s="14"/>
      <c r="F177" s="12" t="s">
        <v>11</v>
      </c>
      <c r="G177" s="12" t="s">
        <v>4</v>
      </c>
      <c r="H177" s="12" t="s">
        <v>42</v>
      </c>
      <c r="I177" s="14"/>
      <c r="J177" s="14"/>
      <c r="K177" s="14"/>
      <c r="L177" s="14"/>
      <c r="M177" s="14"/>
      <c r="N177" s="14"/>
      <c r="O177" s="14"/>
      <c r="P177" s="14"/>
      <c r="Q177" s="14"/>
      <c r="R177" s="14"/>
      <c r="S177" s="14"/>
      <c r="T177" s="14"/>
      <c r="U177" s="14"/>
      <c r="V177" s="14"/>
      <c r="W177" s="14"/>
      <c r="X177" s="14"/>
      <c r="Y177" s="14"/>
      <c r="Z177" s="14"/>
      <c r="AA177" s="14"/>
      <c r="AB177" s="14"/>
      <c r="AC177" s="14"/>
      <c r="AD177" s="14"/>
    </row>
    <row r="178" ht="33.0" hidden="1" customHeight="1">
      <c r="A178" s="27">
        <v>179.0</v>
      </c>
      <c r="B178" s="27" t="s">
        <v>34</v>
      </c>
      <c r="C178" s="27" t="s">
        <v>319</v>
      </c>
      <c r="D178" s="12" t="s">
        <v>320</v>
      </c>
      <c r="E178" s="14"/>
      <c r="F178" s="12" t="s">
        <v>17</v>
      </c>
      <c r="G178" s="12" t="s">
        <v>7</v>
      </c>
      <c r="H178" s="12" t="s">
        <v>42</v>
      </c>
      <c r="I178" s="14"/>
      <c r="J178" s="14"/>
      <c r="K178" s="14"/>
      <c r="L178" s="14"/>
      <c r="M178" s="14"/>
      <c r="N178" s="14"/>
      <c r="O178" s="14"/>
      <c r="P178" s="14"/>
      <c r="Q178" s="14"/>
      <c r="R178" s="14"/>
      <c r="S178" s="14"/>
      <c r="T178" s="14"/>
      <c r="U178" s="14"/>
      <c r="V178" s="14"/>
      <c r="W178" s="14"/>
      <c r="X178" s="14"/>
      <c r="Y178" s="14"/>
      <c r="Z178" s="14"/>
      <c r="AA178" s="14"/>
      <c r="AB178" s="14"/>
      <c r="AC178" s="14"/>
      <c r="AD178" s="14"/>
    </row>
    <row r="179" ht="33.0" hidden="1" customHeight="1">
      <c r="A179" s="27">
        <v>180.0</v>
      </c>
      <c r="B179" s="27" t="s">
        <v>34</v>
      </c>
      <c r="C179" s="27" t="s">
        <v>321</v>
      </c>
      <c r="D179" s="12" t="s">
        <v>322</v>
      </c>
      <c r="E179" s="14"/>
      <c r="F179" s="12" t="s">
        <v>23</v>
      </c>
      <c r="G179" s="12" t="s">
        <v>9</v>
      </c>
      <c r="H179" s="12" t="s">
        <v>52</v>
      </c>
      <c r="I179" s="14"/>
      <c r="J179" s="14"/>
      <c r="K179" s="14"/>
      <c r="L179" s="14"/>
      <c r="M179" s="14"/>
      <c r="N179" s="14"/>
      <c r="O179" s="14"/>
      <c r="P179" s="14"/>
      <c r="Q179" s="14"/>
      <c r="R179" s="14"/>
      <c r="S179" s="14"/>
      <c r="T179" s="14"/>
      <c r="U179" s="14"/>
      <c r="V179" s="14"/>
      <c r="W179" s="14"/>
      <c r="X179" s="14"/>
      <c r="Y179" s="14"/>
      <c r="Z179" s="14"/>
      <c r="AA179" s="14"/>
      <c r="AB179" s="14"/>
      <c r="AC179" s="14"/>
      <c r="AD179" s="14"/>
    </row>
    <row r="180" ht="33.0" hidden="1" customHeight="1">
      <c r="A180" s="27">
        <v>181.0</v>
      </c>
      <c r="B180" s="27" t="s">
        <v>34</v>
      </c>
      <c r="C180" s="27" t="s">
        <v>323</v>
      </c>
      <c r="D180" s="12" t="s">
        <v>324</v>
      </c>
      <c r="E180" s="14"/>
      <c r="F180" s="12" t="s">
        <v>18</v>
      </c>
      <c r="G180" s="12" t="s">
        <v>6</v>
      </c>
      <c r="H180" s="12" t="s">
        <v>52</v>
      </c>
      <c r="I180" s="14"/>
      <c r="J180" s="14"/>
      <c r="K180" s="14"/>
      <c r="L180" s="14"/>
      <c r="M180" s="14"/>
      <c r="N180" s="14"/>
      <c r="O180" s="14"/>
      <c r="P180" s="14"/>
      <c r="Q180" s="14"/>
      <c r="R180" s="14"/>
      <c r="S180" s="14"/>
      <c r="T180" s="14"/>
      <c r="U180" s="14"/>
      <c r="V180" s="14"/>
      <c r="W180" s="14"/>
      <c r="X180" s="14"/>
      <c r="Y180" s="14"/>
      <c r="Z180" s="14"/>
      <c r="AA180" s="14"/>
      <c r="AB180" s="14"/>
      <c r="AC180" s="14"/>
      <c r="AD180" s="14"/>
    </row>
    <row r="181" ht="33.0" hidden="1" customHeight="1">
      <c r="A181" s="27">
        <v>182.0</v>
      </c>
      <c r="B181" s="27" t="s">
        <v>34</v>
      </c>
      <c r="C181" s="27" t="s">
        <v>325</v>
      </c>
      <c r="D181" s="12" t="s">
        <v>124</v>
      </c>
      <c r="E181" s="14"/>
      <c r="F181" s="12" t="s">
        <v>11</v>
      </c>
      <c r="G181" s="12" t="s">
        <v>9</v>
      </c>
      <c r="H181" s="12" t="s">
        <v>49</v>
      </c>
      <c r="I181" s="14"/>
      <c r="J181" s="14"/>
      <c r="K181" s="14"/>
      <c r="L181" s="14"/>
      <c r="M181" s="14"/>
      <c r="N181" s="14"/>
      <c r="O181" s="14"/>
      <c r="P181" s="14"/>
      <c r="Q181" s="14"/>
      <c r="R181" s="14"/>
      <c r="S181" s="14"/>
      <c r="T181" s="14"/>
      <c r="U181" s="14"/>
      <c r="V181" s="14"/>
      <c r="W181" s="14"/>
      <c r="X181" s="14"/>
      <c r="Y181" s="14"/>
      <c r="Z181" s="14"/>
      <c r="AA181" s="14"/>
      <c r="AB181" s="14"/>
      <c r="AC181" s="14"/>
      <c r="AD181" s="14"/>
    </row>
    <row r="182" ht="33.0" customHeight="1">
      <c r="A182" s="27">
        <v>183.0</v>
      </c>
      <c r="B182" s="27" t="s">
        <v>34</v>
      </c>
      <c r="C182" s="27" t="s">
        <v>326</v>
      </c>
      <c r="D182" s="12" t="s">
        <v>327</v>
      </c>
      <c r="E182" s="14"/>
      <c r="F182" s="12" t="s">
        <v>16</v>
      </c>
      <c r="G182" s="12" t="s">
        <v>7</v>
      </c>
      <c r="H182" s="12" t="s">
        <v>37</v>
      </c>
      <c r="I182" s="14"/>
      <c r="J182" s="14"/>
      <c r="K182" s="14"/>
      <c r="L182" s="14"/>
      <c r="M182" s="14"/>
      <c r="N182" s="14"/>
      <c r="O182" s="14"/>
      <c r="P182" s="14"/>
      <c r="Q182" s="14"/>
      <c r="R182" s="14"/>
      <c r="S182" s="14"/>
      <c r="T182" s="14"/>
      <c r="U182" s="14"/>
      <c r="V182" s="14"/>
      <c r="W182" s="14"/>
      <c r="X182" s="14"/>
      <c r="Y182" s="14"/>
      <c r="Z182" s="14"/>
      <c r="AA182" s="14"/>
      <c r="AB182" s="14"/>
      <c r="AC182" s="14"/>
      <c r="AD182" s="14"/>
    </row>
    <row r="183" ht="33.0" hidden="1" customHeight="1">
      <c r="A183" s="27">
        <v>184.0</v>
      </c>
      <c r="B183" s="27" t="s">
        <v>34</v>
      </c>
      <c r="C183" s="27" t="s">
        <v>328</v>
      </c>
      <c r="D183" s="12" t="s">
        <v>197</v>
      </c>
      <c r="E183" s="14"/>
      <c r="F183" s="12" t="s">
        <v>12</v>
      </c>
      <c r="G183" s="12" t="s">
        <v>7</v>
      </c>
      <c r="H183" s="12" t="s">
        <v>42</v>
      </c>
      <c r="I183" s="14"/>
      <c r="J183" s="14"/>
      <c r="K183" s="14"/>
      <c r="L183" s="14"/>
      <c r="M183" s="14"/>
      <c r="N183" s="14"/>
      <c r="O183" s="14"/>
      <c r="P183" s="14"/>
      <c r="Q183" s="14"/>
      <c r="R183" s="14"/>
      <c r="S183" s="14"/>
      <c r="T183" s="14"/>
      <c r="U183" s="14"/>
      <c r="V183" s="14"/>
      <c r="W183" s="14"/>
      <c r="X183" s="14"/>
      <c r="Y183" s="14"/>
      <c r="Z183" s="14"/>
      <c r="AA183" s="14"/>
      <c r="AB183" s="14"/>
      <c r="AC183" s="14"/>
      <c r="AD183" s="14"/>
    </row>
    <row r="184" ht="33.0" hidden="1" customHeight="1">
      <c r="A184" s="27">
        <v>185.0</v>
      </c>
      <c r="B184" s="27" t="s">
        <v>34</v>
      </c>
      <c r="C184" s="27" t="s">
        <v>329</v>
      </c>
      <c r="D184" s="12" t="s">
        <v>89</v>
      </c>
      <c r="E184" s="14"/>
      <c r="F184" s="12" t="s">
        <v>9</v>
      </c>
      <c r="G184" s="12" t="s">
        <v>9</v>
      </c>
      <c r="H184" s="12" t="s">
        <v>52</v>
      </c>
      <c r="I184" s="14"/>
      <c r="J184" s="14"/>
      <c r="K184" s="14"/>
      <c r="L184" s="14"/>
      <c r="M184" s="14"/>
      <c r="N184" s="14"/>
      <c r="O184" s="14"/>
      <c r="P184" s="14"/>
      <c r="Q184" s="14"/>
      <c r="R184" s="14"/>
      <c r="S184" s="14"/>
      <c r="T184" s="14"/>
      <c r="U184" s="14"/>
      <c r="V184" s="14"/>
      <c r="W184" s="14"/>
      <c r="X184" s="14"/>
      <c r="Y184" s="14"/>
      <c r="Z184" s="14"/>
      <c r="AA184" s="14"/>
      <c r="AB184" s="14"/>
      <c r="AC184" s="14"/>
      <c r="AD184" s="14"/>
    </row>
    <row r="185" ht="33.0" hidden="1" customHeight="1">
      <c r="A185" s="27">
        <v>186.0</v>
      </c>
      <c r="B185" s="27" t="s">
        <v>34</v>
      </c>
      <c r="C185" s="27" t="s">
        <v>330</v>
      </c>
      <c r="D185" s="12" t="s">
        <v>331</v>
      </c>
      <c r="E185" s="14"/>
      <c r="F185" s="12" t="s">
        <v>12</v>
      </c>
      <c r="G185" s="12" t="s">
        <v>6</v>
      </c>
      <c r="H185" s="12" t="s">
        <v>42</v>
      </c>
      <c r="I185" s="14"/>
      <c r="J185" s="14"/>
      <c r="K185" s="14"/>
      <c r="L185" s="14"/>
      <c r="M185" s="14"/>
      <c r="N185" s="14"/>
      <c r="O185" s="14"/>
      <c r="P185" s="14"/>
      <c r="Q185" s="14"/>
      <c r="R185" s="14"/>
      <c r="S185" s="14"/>
      <c r="T185" s="14"/>
      <c r="U185" s="14"/>
      <c r="V185" s="14"/>
      <c r="W185" s="14"/>
      <c r="X185" s="14"/>
      <c r="Y185" s="14"/>
      <c r="Z185" s="14"/>
      <c r="AA185" s="14"/>
      <c r="AB185" s="14"/>
      <c r="AC185" s="14"/>
      <c r="AD185" s="14"/>
    </row>
    <row r="186" ht="33.0" hidden="1" customHeight="1">
      <c r="A186" s="27">
        <v>187.0</v>
      </c>
      <c r="B186" s="27" t="s">
        <v>34</v>
      </c>
      <c r="C186" s="27" t="s">
        <v>332</v>
      </c>
      <c r="D186" s="12" t="s">
        <v>116</v>
      </c>
      <c r="E186" s="14"/>
      <c r="F186" s="12" t="s">
        <v>15</v>
      </c>
      <c r="G186" s="12" t="s">
        <v>9</v>
      </c>
      <c r="H186" s="12" t="s">
        <v>52</v>
      </c>
      <c r="I186" s="14"/>
      <c r="J186" s="14"/>
      <c r="K186" s="14"/>
      <c r="L186" s="14"/>
      <c r="M186" s="14"/>
      <c r="N186" s="14"/>
      <c r="O186" s="14"/>
      <c r="P186" s="14"/>
      <c r="Q186" s="14"/>
      <c r="R186" s="14"/>
      <c r="S186" s="14"/>
      <c r="T186" s="14"/>
      <c r="U186" s="14"/>
      <c r="V186" s="14"/>
      <c r="W186" s="14"/>
      <c r="X186" s="14"/>
      <c r="Y186" s="14"/>
      <c r="Z186" s="14"/>
      <c r="AA186" s="14"/>
      <c r="AB186" s="14"/>
      <c r="AC186" s="14"/>
      <c r="AD186" s="14"/>
    </row>
    <row r="187" ht="33.0" customHeight="1">
      <c r="A187" s="27">
        <v>188.0</v>
      </c>
      <c r="B187" s="27" t="s">
        <v>34</v>
      </c>
      <c r="C187" s="27" t="s">
        <v>333</v>
      </c>
      <c r="D187" s="12" t="s">
        <v>334</v>
      </c>
      <c r="E187" s="14"/>
      <c r="F187" s="12" t="s">
        <v>16</v>
      </c>
      <c r="G187" s="12" t="s">
        <v>7</v>
      </c>
      <c r="H187" s="12" t="s">
        <v>42</v>
      </c>
      <c r="I187" s="14"/>
      <c r="J187" s="14"/>
      <c r="K187" s="14"/>
      <c r="L187" s="14"/>
      <c r="M187" s="14"/>
      <c r="N187" s="14"/>
      <c r="O187" s="14"/>
      <c r="P187" s="14"/>
      <c r="Q187" s="14"/>
      <c r="R187" s="14"/>
      <c r="S187" s="14"/>
      <c r="T187" s="14"/>
      <c r="U187" s="14"/>
      <c r="V187" s="14"/>
      <c r="W187" s="14"/>
      <c r="X187" s="14"/>
      <c r="Y187" s="14"/>
      <c r="Z187" s="14"/>
      <c r="AA187" s="14"/>
      <c r="AB187" s="14"/>
      <c r="AC187" s="14"/>
      <c r="AD187" s="14"/>
    </row>
    <row r="188" ht="33.0" hidden="1" customHeight="1">
      <c r="A188" s="27">
        <v>189.0</v>
      </c>
      <c r="B188" s="27" t="s">
        <v>34</v>
      </c>
      <c r="C188" s="27" t="s">
        <v>335</v>
      </c>
      <c r="D188" s="12" t="s">
        <v>336</v>
      </c>
      <c r="E188" s="14"/>
      <c r="F188" s="12" t="s">
        <v>21</v>
      </c>
      <c r="G188" s="12" t="s">
        <v>9</v>
      </c>
      <c r="H188" s="12" t="s">
        <v>42</v>
      </c>
      <c r="I188" s="14"/>
      <c r="J188" s="14"/>
      <c r="K188" s="14"/>
      <c r="L188" s="14"/>
      <c r="M188" s="14"/>
      <c r="N188" s="14"/>
      <c r="O188" s="14"/>
      <c r="P188" s="14"/>
      <c r="Q188" s="14"/>
      <c r="R188" s="14"/>
      <c r="S188" s="14"/>
      <c r="T188" s="14"/>
      <c r="U188" s="14"/>
      <c r="V188" s="14"/>
      <c r="W188" s="14"/>
      <c r="X188" s="14"/>
      <c r="Y188" s="14"/>
      <c r="Z188" s="14"/>
      <c r="AA188" s="14"/>
      <c r="AB188" s="14"/>
      <c r="AC188" s="14"/>
      <c r="AD188" s="14"/>
    </row>
    <row r="189" ht="33.0" hidden="1" customHeight="1">
      <c r="A189" s="27">
        <v>190.0</v>
      </c>
      <c r="B189" s="27" t="s">
        <v>34</v>
      </c>
      <c r="C189" s="27" t="s">
        <v>337</v>
      </c>
      <c r="D189" s="12" t="s">
        <v>338</v>
      </c>
      <c r="E189" s="14"/>
      <c r="F189" s="12" t="s">
        <v>18</v>
      </c>
      <c r="G189" s="12" t="s">
        <v>156</v>
      </c>
      <c r="H189" s="12" t="s">
        <v>37</v>
      </c>
      <c r="I189" s="14"/>
      <c r="J189" s="14"/>
      <c r="K189" s="14"/>
      <c r="L189" s="14"/>
      <c r="M189" s="14"/>
      <c r="N189" s="14"/>
      <c r="O189" s="14"/>
      <c r="P189" s="14"/>
      <c r="Q189" s="14"/>
      <c r="R189" s="14"/>
      <c r="S189" s="14"/>
      <c r="T189" s="14"/>
      <c r="U189" s="14"/>
      <c r="V189" s="14"/>
      <c r="W189" s="14"/>
      <c r="X189" s="14"/>
      <c r="Y189" s="14"/>
      <c r="Z189" s="14"/>
      <c r="AA189" s="14"/>
      <c r="AB189" s="14"/>
      <c r="AC189" s="14"/>
      <c r="AD189" s="14"/>
    </row>
    <row r="190" ht="33.0" hidden="1" customHeight="1">
      <c r="A190" s="27">
        <v>191.0</v>
      </c>
      <c r="B190" s="27" t="s">
        <v>34</v>
      </c>
      <c r="C190" s="27" t="s">
        <v>339</v>
      </c>
      <c r="D190" s="12" t="s">
        <v>48</v>
      </c>
      <c r="E190" s="14"/>
      <c r="F190" s="12" t="s">
        <v>10</v>
      </c>
      <c r="G190" s="12" t="s">
        <v>2</v>
      </c>
      <c r="H190" s="12" t="s">
        <v>49</v>
      </c>
      <c r="I190" s="14"/>
      <c r="J190" s="14"/>
      <c r="K190" s="14"/>
      <c r="L190" s="14"/>
      <c r="M190" s="14"/>
      <c r="N190" s="14"/>
      <c r="O190" s="14"/>
      <c r="P190" s="14"/>
      <c r="Q190" s="14"/>
      <c r="R190" s="14"/>
      <c r="S190" s="14"/>
      <c r="T190" s="14"/>
      <c r="U190" s="14"/>
      <c r="V190" s="14"/>
      <c r="W190" s="14"/>
      <c r="X190" s="14"/>
      <c r="Y190" s="14"/>
      <c r="Z190" s="14"/>
      <c r="AA190" s="14"/>
      <c r="AB190" s="14"/>
      <c r="AC190" s="14"/>
      <c r="AD190" s="14"/>
    </row>
    <row r="191" ht="33.0" hidden="1" customHeight="1">
      <c r="A191" s="27">
        <v>192.0</v>
      </c>
      <c r="B191" s="27" t="s">
        <v>34</v>
      </c>
      <c r="C191" s="27" t="s">
        <v>340</v>
      </c>
      <c r="D191" s="12" t="s">
        <v>48</v>
      </c>
      <c r="E191" s="14"/>
      <c r="F191" s="12" t="s">
        <v>10</v>
      </c>
      <c r="G191" s="12" t="s">
        <v>2</v>
      </c>
      <c r="H191" s="12" t="s">
        <v>49</v>
      </c>
      <c r="I191" s="14"/>
      <c r="J191" s="14"/>
      <c r="K191" s="14"/>
      <c r="L191" s="14"/>
      <c r="M191" s="14"/>
      <c r="N191" s="14"/>
      <c r="O191" s="14"/>
      <c r="P191" s="14"/>
      <c r="Q191" s="14"/>
      <c r="R191" s="14"/>
      <c r="S191" s="14"/>
      <c r="T191" s="14"/>
      <c r="U191" s="14"/>
      <c r="V191" s="14"/>
      <c r="W191" s="14"/>
      <c r="X191" s="14"/>
      <c r="Y191" s="14"/>
      <c r="Z191" s="14"/>
      <c r="AA191" s="14"/>
      <c r="AB191" s="14"/>
      <c r="AC191" s="14"/>
      <c r="AD191" s="14"/>
    </row>
    <row r="192" ht="33.0" hidden="1" customHeight="1">
      <c r="A192" s="27">
        <v>193.0</v>
      </c>
      <c r="B192" s="27" t="s">
        <v>34</v>
      </c>
      <c r="C192" s="27" t="s">
        <v>341</v>
      </c>
      <c r="D192" s="12" t="s">
        <v>95</v>
      </c>
      <c r="E192" s="14"/>
      <c r="F192" s="12" t="s">
        <v>21</v>
      </c>
      <c r="G192" s="12" t="s">
        <v>3</v>
      </c>
      <c r="H192" s="12" t="s">
        <v>37</v>
      </c>
      <c r="I192" s="14"/>
      <c r="J192" s="14"/>
      <c r="K192" s="14"/>
      <c r="L192" s="14"/>
      <c r="M192" s="14"/>
      <c r="N192" s="14"/>
      <c r="O192" s="14"/>
      <c r="P192" s="14"/>
      <c r="Q192" s="14"/>
      <c r="R192" s="14"/>
      <c r="S192" s="14"/>
      <c r="T192" s="14"/>
      <c r="U192" s="14"/>
      <c r="V192" s="14"/>
      <c r="W192" s="14"/>
      <c r="X192" s="14"/>
      <c r="Y192" s="14"/>
      <c r="Z192" s="14"/>
      <c r="AA192" s="14"/>
      <c r="AB192" s="14"/>
      <c r="AC192" s="14"/>
      <c r="AD192" s="14"/>
    </row>
    <row r="193" ht="33.0" hidden="1" customHeight="1">
      <c r="A193" s="27">
        <v>194.0</v>
      </c>
      <c r="B193" s="27" t="s">
        <v>34</v>
      </c>
      <c r="C193" s="27" t="s">
        <v>342</v>
      </c>
      <c r="D193" s="12" t="s">
        <v>105</v>
      </c>
      <c r="E193" s="14"/>
      <c r="F193" s="12" t="s">
        <v>13</v>
      </c>
      <c r="G193" s="12" t="s">
        <v>4</v>
      </c>
      <c r="H193" s="12" t="s">
        <v>37</v>
      </c>
      <c r="I193" s="14"/>
      <c r="J193" s="14"/>
      <c r="K193" s="14"/>
      <c r="L193" s="14"/>
      <c r="M193" s="14"/>
      <c r="N193" s="14"/>
      <c r="O193" s="14"/>
      <c r="P193" s="14"/>
      <c r="Q193" s="14"/>
      <c r="R193" s="14"/>
      <c r="S193" s="14"/>
      <c r="T193" s="14"/>
      <c r="U193" s="14"/>
      <c r="V193" s="14"/>
      <c r="W193" s="14"/>
      <c r="X193" s="14"/>
      <c r="Y193" s="14"/>
      <c r="Z193" s="14"/>
      <c r="AA193" s="14"/>
      <c r="AB193" s="14"/>
      <c r="AC193" s="14"/>
      <c r="AD193" s="14"/>
    </row>
    <row r="194" ht="33.0" hidden="1" customHeight="1">
      <c r="A194" s="27">
        <v>195.0</v>
      </c>
      <c r="B194" s="27" t="s">
        <v>34</v>
      </c>
      <c r="C194" s="27" t="s">
        <v>343</v>
      </c>
      <c r="D194" s="12" t="s">
        <v>344</v>
      </c>
      <c r="E194" s="14"/>
      <c r="F194" s="12" t="s">
        <v>21</v>
      </c>
      <c r="G194" s="12" t="s">
        <v>9</v>
      </c>
      <c r="H194" s="12" t="s">
        <v>52</v>
      </c>
      <c r="I194" s="14"/>
      <c r="J194" s="14"/>
      <c r="K194" s="14"/>
      <c r="L194" s="14"/>
      <c r="M194" s="14"/>
      <c r="N194" s="14"/>
      <c r="O194" s="14"/>
      <c r="P194" s="14"/>
      <c r="Q194" s="14"/>
      <c r="R194" s="14"/>
      <c r="S194" s="14"/>
      <c r="T194" s="14"/>
      <c r="U194" s="14"/>
      <c r="V194" s="14"/>
      <c r="W194" s="14"/>
      <c r="X194" s="14"/>
      <c r="Y194" s="14"/>
      <c r="Z194" s="14"/>
      <c r="AA194" s="14"/>
      <c r="AB194" s="14"/>
      <c r="AC194" s="14"/>
      <c r="AD194" s="14"/>
    </row>
    <row r="195" ht="33.0" hidden="1" customHeight="1">
      <c r="A195" s="27">
        <v>196.0</v>
      </c>
      <c r="B195" s="27" t="s">
        <v>34</v>
      </c>
      <c r="C195" s="27" t="s">
        <v>345</v>
      </c>
      <c r="D195" s="12" t="s">
        <v>160</v>
      </c>
      <c r="E195" s="14"/>
      <c r="F195" s="12" t="s">
        <v>23</v>
      </c>
      <c r="G195" s="12" t="s">
        <v>9</v>
      </c>
      <c r="H195" s="12" t="s">
        <v>49</v>
      </c>
      <c r="I195" s="14"/>
      <c r="J195" s="14"/>
      <c r="K195" s="14"/>
      <c r="L195" s="14"/>
      <c r="M195" s="14"/>
      <c r="N195" s="14"/>
      <c r="O195" s="14"/>
      <c r="P195" s="14"/>
      <c r="Q195" s="14"/>
      <c r="R195" s="14"/>
      <c r="S195" s="14"/>
      <c r="T195" s="14"/>
      <c r="U195" s="14"/>
      <c r="V195" s="14"/>
      <c r="W195" s="14"/>
      <c r="X195" s="14"/>
      <c r="Y195" s="14"/>
      <c r="Z195" s="14"/>
      <c r="AA195" s="14"/>
      <c r="AB195" s="14"/>
      <c r="AC195" s="14"/>
      <c r="AD195" s="14"/>
    </row>
    <row r="196" ht="33.0" hidden="1" customHeight="1">
      <c r="A196" s="27">
        <v>197.0</v>
      </c>
      <c r="B196" s="27" t="s">
        <v>34</v>
      </c>
      <c r="C196" s="27" t="s">
        <v>346</v>
      </c>
      <c r="D196" s="12" t="s">
        <v>126</v>
      </c>
      <c r="E196" s="14"/>
      <c r="F196" s="12" t="s">
        <v>11</v>
      </c>
      <c r="G196" s="12" t="s">
        <v>9</v>
      </c>
      <c r="H196" s="12" t="s">
        <v>42</v>
      </c>
      <c r="I196" s="14"/>
      <c r="J196" s="14"/>
      <c r="K196" s="14"/>
      <c r="L196" s="14"/>
      <c r="M196" s="14"/>
      <c r="N196" s="14"/>
      <c r="O196" s="14"/>
      <c r="P196" s="14"/>
      <c r="Q196" s="14"/>
      <c r="R196" s="14"/>
      <c r="S196" s="14"/>
      <c r="T196" s="14"/>
      <c r="U196" s="14"/>
      <c r="V196" s="14"/>
      <c r="W196" s="14"/>
      <c r="X196" s="14"/>
      <c r="Y196" s="14"/>
      <c r="Z196" s="14"/>
      <c r="AA196" s="14"/>
      <c r="AB196" s="14"/>
      <c r="AC196" s="14"/>
      <c r="AD196" s="14"/>
    </row>
    <row r="197" ht="33.0" hidden="1" customHeight="1">
      <c r="A197" s="27">
        <v>198.0</v>
      </c>
      <c r="B197" s="27" t="s">
        <v>34</v>
      </c>
      <c r="C197" s="27" t="s">
        <v>347</v>
      </c>
      <c r="D197" s="12" t="s">
        <v>348</v>
      </c>
      <c r="E197" s="14"/>
      <c r="F197" s="12" t="s">
        <v>9</v>
      </c>
      <c r="G197" s="12" t="s">
        <v>9</v>
      </c>
      <c r="H197" s="12" t="s">
        <v>349</v>
      </c>
      <c r="I197" s="14"/>
      <c r="J197" s="14"/>
      <c r="K197" s="14"/>
      <c r="L197" s="14"/>
      <c r="M197" s="14"/>
      <c r="N197" s="14"/>
      <c r="O197" s="14"/>
      <c r="P197" s="14"/>
      <c r="Q197" s="14"/>
      <c r="R197" s="14"/>
      <c r="S197" s="14"/>
      <c r="T197" s="14"/>
      <c r="U197" s="14"/>
      <c r="V197" s="14"/>
      <c r="W197" s="14"/>
      <c r="X197" s="14"/>
      <c r="Y197" s="14"/>
      <c r="Z197" s="14"/>
      <c r="AA197" s="14"/>
      <c r="AB197" s="14"/>
      <c r="AC197" s="14"/>
      <c r="AD197" s="14"/>
    </row>
    <row r="198" ht="33.0" hidden="1" customHeight="1">
      <c r="A198" s="27">
        <v>199.0</v>
      </c>
      <c r="B198" s="27" t="s">
        <v>34</v>
      </c>
      <c r="C198" s="27" t="s">
        <v>350</v>
      </c>
      <c r="D198" s="12" t="s">
        <v>107</v>
      </c>
      <c r="E198" s="14"/>
      <c r="F198" s="12" t="s">
        <v>9</v>
      </c>
      <c r="G198" s="12" t="s">
        <v>9</v>
      </c>
      <c r="H198" s="12" t="s">
        <v>37</v>
      </c>
      <c r="I198" s="14"/>
      <c r="J198" s="14"/>
      <c r="K198" s="14"/>
      <c r="L198" s="14"/>
      <c r="M198" s="14"/>
      <c r="N198" s="14"/>
      <c r="O198" s="14"/>
      <c r="P198" s="14"/>
      <c r="Q198" s="14"/>
      <c r="R198" s="14"/>
      <c r="S198" s="14"/>
      <c r="T198" s="14"/>
      <c r="U198" s="14"/>
      <c r="V198" s="14"/>
      <c r="W198" s="14"/>
      <c r="X198" s="14"/>
      <c r="Y198" s="14"/>
      <c r="Z198" s="14"/>
      <c r="AA198" s="14"/>
      <c r="AB198" s="14"/>
      <c r="AC198" s="14"/>
      <c r="AD198" s="14"/>
    </row>
    <row r="199" ht="33.0" customHeight="1">
      <c r="A199" s="27">
        <v>200.0</v>
      </c>
      <c r="B199" s="27" t="s">
        <v>34</v>
      </c>
      <c r="C199" s="27" t="s">
        <v>351</v>
      </c>
      <c r="D199" s="12" t="s">
        <v>327</v>
      </c>
      <c r="E199" s="14"/>
      <c r="F199" s="12" t="s">
        <v>16</v>
      </c>
      <c r="G199" s="12" t="s">
        <v>7</v>
      </c>
      <c r="H199" s="12" t="s">
        <v>37</v>
      </c>
      <c r="I199" s="14"/>
      <c r="J199" s="14"/>
      <c r="K199" s="14"/>
      <c r="L199" s="14"/>
      <c r="M199" s="14"/>
      <c r="N199" s="14"/>
      <c r="O199" s="14"/>
      <c r="P199" s="14"/>
      <c r="Q199" s="14"/>
      <c r="R199" s="14"/>
      <c r="S199" s="14"/>
      <c r="T199" s="14"/>
      <c r="U199" s="14"/>
      <c r="V199" s="14"/>
      <c r="W199" s="14"/>
      <c r="X199" s="14"/>
      <c r="Y199" s="14"/>
      <c r="Z199" s="14"/>
      <c r="AA199" s="14"/>
      <c r="AB199" s="14"/>
      <c r="AC199" s="14"/>
      <c r="AD199" s="14"/>
    </row>
    <row r="200" ht="33.0" hidden="1" customHeight="1">
      <c r="A200" s="27">
        <v>201.0</v>
      </c>
      <c r="B200" s="27" t="s">
        <v>34</v>
      </c>
      <c r="C200" s="27" t="s">
        <v>352</v>
      </c>
      <c r="D200" s="12" t="s">
        <v>93</v>
      </c>
      <c r="E200" s="14"/>
      <c r="F200" s="12" t="s">
        <v>11</v>
      </c>
      <c r="G200" s="12" t="s">
        <v>7</v>
      </c>
      <c r="H200" s="12" t="s">
        <v>49</v>
      </c>
      <c r="I200" s="14"/>
      <c r="J200" s="14"/>
      <c r="K200" s="14"/>
      <c r="L200" s="14"/>
      <c r="M200" s="14"/>
      <c r="N200" s="14"/>
      <c r="O200" s="14"/>
      <c r="P200" s="14"/>
      <c r="Q200" s="14"/>
      <c r="R200" s="14"/>
      <c r="S200" s="14"/>
      <c r="T200" s="14"/>
      <c r="U200" s="14"/>
      <c r="V200" s="14"/>
      <c r="W200" s="14"/>
      <c r="X200" s="14"/>
      <c r="Y200" s="14"/>
      <c r="Z200" s="14"/>
      <c r="AA200" s="14"/>
      <c r="AB200" s="14"/>
      <c r="AC200" s="14"/>
      <c r="AD200" s="14"/>
    </row>
    <row r="201" ht="33.0" hidden="1" customHeight="1">
      <c r="A201" s="27">
        <v>202.0</v>
      </c>
      <c r="B201" s="27" t="s">
        <v>34</v>
      </c>
      <c r="C201" s="27" t="s">
        <v>353</v>
      </c>
      <c r="D201" s="12" t="s">
        <v>354</v>
      </c>
      <c r="E201" s="14"/>
      <c r="F201" s="12" t="s">
        <v>14</v>
      </c>
      <c r="G201" s="12" t="s">
        <v>6</v>
      </c>
      <c r="H201" s="12" t="s">
        <v>37</v>
      </c>
      <c r="I201" s="14"/>
      <c r="J201" s="14"/>
      <c r="K201" s="14"/>
      <c r="L201" s="14"/>
      <c r="M201" s="14"/>
      <c r="N201" s="14"/>
      <c r="O201" s="14"/>
      <c r="P201" s="14"/>
      <c r="Q201" s="14"/>
      <c r="R201" s="14"/>
      <c r="S201" s="14"/>
      <c r="T201" s="14"/>
      <c r="U201" s="14"/>
      <c r="V201" s="14"/>
      <c r="W201" s="14"/>
      <c r="X201" s="14"/>
      <c r="Y201" s="14"/>
      <c r="Z201" s="14"/>
      <c r="AA201" s="14"/>
      <c r="AB201" s="14"/>
      <c r="AC201" s="14"/>
      <c r="AD201" s="14"/>
    </row>
    <row r="202" ht="33.0" hidden="1" customHeight="1">
      <c r="A202" s="27">
        <v>203.0</v>
      </c>
      <c r="B202" s="27" t="s">
        <v>34</v>
      </c>
      <c r="C202" s="27" t="s">
        <v>355</v>
      </c>
      <c r="D202" s="12" t="s">
        <v>48</v>
      </c>
      <c r="E202" s="14"/>
      <c r="F202" s="12" t="s">
        <v>10</v>
      </c>
      <c r="G202" s="12" t="s">
        <v>2</v>
      </c>
      <c r="H202" s="12" t="s">
        <v>49</v>
      </c>
      <c r="I202" s="14"/>
      <c r="J202" s="14"/>
      <c r="K202" s="14"/>
      <c r="L202" s="14"/>
      <c r="M202" s="14"/>
      <c r="N202" s="14"/>
      <c r="O202" s="14"/>
      <c r="P202" s="14"/>
      <c r="Q202" s="14"/>
      <c r="R202" s="14"/>
      <c r="S202" s="14"/>
      <c r="T202" s="14"/>
      <c r="U202" s="14"/>
      <c r="V202" s="14"/>
      <c r="W202" s="14"/>
      <c r="X202" s="14"/>
      <c r="Y202" s="14"/>
      <c r="Z202" s="14"/>
      <c r="AA202" s="14"/>
      <c r="AB202" s="14"/>
      <c r="AC202" s="14"/>
      <c r="AD202" s="14"/>
    </row>
    <row r="203" ht="33.0" hidden="1" customHeight="1">
      <c r="A203" s="27">
        <v>204.0</v>
      </c>
      <c r="B203" s="27" t="s">
        <v>34</v>
      </c>
      <c r="C203" s="27" t="s">
        <v>356</v>
      </c>
      <c r="D203" s="12" t="s">
        <v>357</v>
      </c>
      <c r="E203" s="14"/>
      <c r="F203" s="12" t="s">
        <v>9</v>
      </c>
      <c r="G203" s="12" t="s">
        <v>6</v>
      </c>
      <c r="H203" s="12" t="s">
        <v>49</v>
      </c>
      <c r="I203" s="14"/>
      <c r="J203" s="14"/>
      <c r="K203" s="14"/>
      <c r="L203" s="14"/>
      <c r="M203" s="14"/>
      <c r="N203" s="14"/>
      <c r="O203" s="14"/>
      <c r="P203" s="14"/>
      <c r="Q203" s="14"/>
      <c r="R203" s="14"/>
      <c r="S203" s="14"/>
      <c r="T203" s="14"/>
      <c r="U203" s="14"/>
      <c r="V203" s="14"/>
      <c r="W203" s="14"/>
      <c r="X203" s="14"/>
      <c r="Y203" s="14"/>
      <c r="Z203" s="14"/>
      <c r="AA203" s="14"/>
      <c r="AB203" s="14"/>
      <c r="AC203" s="14"/>
      <c r="AD203" s="14"/>
    </row>
    <row r="204" ht="33.0" hidden="1" customHeight="1">
      <c r="A204" s="27">
        <v>205.0</v>
      </c>
      <c r="B204" s="27" t="s">
        <v>34</v>
      </c>
      <c r="C204" s="27" t="s">
        <v>358</v>
      </c>
      <c r="D204" s="12" t="s">
        <v>359</v>
      </c>
      <c r="E204" s="14"/>
      <c r="F204" s="12" t="s">
        <v>14</v>
      </c>
      <c r="G204" s="12" t="s">
        <v>6</v>
      </c>
      <c r="H204" s="12" t="s">
        <v>42</v>
      </c>
      <c r="I204" s="14"/>
      <c r="J204" s="14"/>
      <c r="K204" s="14"/>
      <c r="L204" s="14"/>
      <c r="M204" s="14"/>
      <c r="N204" s="14"/>
      <c r="O204" s="14"/>
      <c r="P204" s="14"/>
      <c r="Q204" s="14"/>
      <c r="R204" s="14"/>
      <c r="S204" s="14"/>
      <c r="T204" s="14"/>
      <c r="U204" s="14"/>
      <c r="V204" s="14"/>
      <c r="W204" s="14"/>
      <c r="X204" s="14"/>
      <c r="Y204" s="14"/>
      <c r="Z204" s="14"/>
      <c r="AA204" s="14"/>
      <c r="AB204" s="14"/>
      <c r="AC204" s="14"/>
      <c r="AD204" s="14"/>
    </row>
    <row r="205" ht="33.0" hidden="1" customHeight="1">
      <c r="A205" s="27">
        <v>206.0</v>
      </c>
      <c r="B205" s="27" t="s">
        <v>34</v>
      </c>
      <c r="C205" s="27" t="s">
        <v>360</v>
      </c>
      <c r="D205" s="12" t="s">
        <v>361</v>
      </c>
      <c r="E205" s="14"/>
      <c r="F205" s="12" t="s">
        <v>20</v>
      </c>
      <c r="G205" s="12" t="s">
        <v>6</v>
      </c>
      <c r="H205" s="12" t="s">
        <v>52</v>
      </c>
      <c r="I205" s="14"/>
      <c r="J205" s="14"/>
      <c r="K205" s="14"/>
      <c r="L205" s="14"/>
      <c r="M205" s="14"/>
      <c r="N205" s="14"/>
      <c r="O205" s="14"/>
      <c r="P205" s="14"/>
      <c r="Q205" s="14"/>
      <c r="R205" s="14"/>
      <c r="S205" s="14"/>
      <c r="T205" s="14"/>
      <c r="U205" s="14"/>
      <c r="V205" s="14"/>
      <c r="W205" s="14"/>
      <c r="X205" s="14"/>
      <c r="Y205" s="14"/>
      <c r="Z205" s="14"/>
      <c r="AA205" s="14"/>
      <c r="AB205" s="14"/>
      <c r="AC205" s="14"/>
      <c r="AD205" s="14"/>
    </row>
    <row r="206" ht="33.0" hidden="1" customHeight="1">
      <c r="A206" s="27">
        <v>207.0</v>
      </c>
      <c r="B206" s="27" t="s">
        <v>34</v>
      </c>
      <c r="C206" s="27" t="s">
        <v>362</v>
      </c>
      <c r="D206" s="12" t="s">
        <v>48</v>
      </c>
      <c r="E206" s="14"/>
      <c r="F206" s="12" t="s">
        <v>10</v>
      </c>
      <c r="G206" s="12" t="s">
        <v>2</v>
      </c>
      <c r="H206" s="12" t="s">
        <v>49</v>
      </c>
      <c r="I206" s="14"/>
      <c r="J206" s="14"/>
      <c r="K206" s="14"/>
      <c r="L206" s="14"/>
      <c r="M206" s="14"/>
      <c r="N206" s="14"/>
      <c r="O206" s="14"/>
      <c r="P206" s="14"/>
      <c r="Q206" s="14"/>
      <c r="R206" s="14"/>
      <c r="S206" s="14"/>
      <c r="T206" s="14"/>
      <c r="U206" s="14"/>
      <c r="V206" s="14"/>
      <c r="W206" s="14"/>
      <c r="X206" s="14"/>
      <c r="Y206" s="14"/>
      <c r="Z206" s="14"/>
      <c r="AA206" s="14"/>
      <c r="AB206" s="14"/>
      <c r="AC206" s="14"/>
      <c r="AD206" s="14"/>
    </row>
    <row r="207" ht="33.0" customHeight="1">
      <c r="A207" s="27">
        <v>208.0</v>
      </c>
      <c r="B207" s="27" t="s">
        <v>34</v>
      </c>
      <c r="C207" s="27" t="s">
        <v>363</v>
      </c>
      <c r="D207" s="12" t="s">
        <v>364</v>
      </c>
      <c r="E207" s="14"/>
      <c r="F207" s="12" t="s">
        <v>16</v>
      </c>
      <c r="G207" s="12" t="s">
        <v>5</v>
      </c>
      <c r="H207" s="12" t="s">
        <v>42</v>
      </c>
      <c r="I207" s="14"/>
      <c r="J207" s="14"/>
      <c r="K207" s="14"/>
      <c r="L207" s="14"/>
      <c r="M207" s="14"/>
      <c r="N207" s="14"/>
      <c r="O207" s="14"/>
      <c r="P207" s="14"/>
      <c r="Q207" s="14"/>
      <c r="R207" s="14"/>
      <c r="S207" s="14"/>
      <c r="T207" s="14"/>
      <c r="U207" s="14"/>
      <c r="V207" s="14"/>
      <c r="W207" s="14"/>
      <c r="X207" s="14"/>
      <c r="Y207" s="14"/>
      <c r="Z207" s="14"/>
      <c r="AA207" s="14"/>
      <c r="AB207" s="14"/>
      <c r="AC207" s="14"/>
      <c r="AD207" s="14"/>
    </row>
    <row r="208" ht="33.0" hidden="1" customHeight="1">
      <c r="A208" s="27">
        <v>209.0</v>
      </c>
      <c r="B208" s="27" t="s">
        <v>34</v>
      </c>
      <c r="C208" s="27" t="s">
        <v>365</v>
      </c>
      <c r="D208" s="12" t="s">
        <v>66</v>
      </c>
      <c r="E208" s="14"/>
      <c r="F208" s="12" t="s">
        <v>10</v>
      </c>
      <c r="G208" s="12" t="s">
        <v>2</v>
      </c>
      <c r="H208" s="12" t="s">
        <v>52</v>
      </c>
      <c r="I208" s="14"/>
      <c r="J208" s="14"/>
      <c r="K208" s="14"/>
      <c r="L208" s="14"/>
      <c r="M208" s="14"/>
      <c r="N208" s="14"/>
      <c r="O208" s="14"/>
      <c r="P208" s="14"/>
      <c r="Q208" s="14"/>
      <c r="R208" s="14"/>
      <c r="S208" s="14"/>
      <c r="T208" s="14"/>
      <c r="U208" s="14"/>
      <c r="V208" s="14"/>
      <c r="W208" s="14"/>
      <c r="X208" s="14"/>
      <c r="Y208" s="14"/>
      <c r="Z208" s="14"/>
      <c r="AA208" s="14"/>
      <c r="AB208" s="14"/>
      <c r="AC208" s="14"/>
      <c r="AD208" s="14"/>
    </row>
    <row r="209" ht="33.0" hidden="1" customHeight="1">
      <c r="A209" s="27">
        <v>210.0</v>
      </c>
      <c r="B209" s="27" t="s">
        <v>34</v>
      </c>
      <c r="C209" s="27" t="s">
        <v>366</v>
      </c>
      <c r="D209" s="12" t="s">
        <v>305</v>
      </c>
      <c r="E209" s="14"/>
      <c r="F209" s="12" t="s">
        <v>12</v>
      </c>
      <c r="G209" s="12" t="s">
        <v>4</v>
      </c>
      <c r="H209" s="12" t="s">
        <v>37</v>
      </c>
      <c r="I209" s="14"/>
      <c r="J209" s="14"/>
      <c r="K209" s="14"/>
      <c r="L209" s="14"/>
      <c r="M209" s="14"/>
      <c r="N209" s="14"/>
      <c r="O209" s="14"/>
      <c r="P209" s="14"/>
      <c r="Q209" s="14"/>
      <c r="R209" s="14"/>
      <c r="S209" s="14"/>
      <c r="T209" s="14"/>
      <c r="U209" s="14"/>
      <c r="V209" s="14"/>
      <c r="W209" s="14"/>
      <c r="X209" s="14"/>
      <c r="Y209" s="14"/>
      <c r="Z209" s="14"/>
      <c r="AA209" s="14"/>
      <c r="AB209" s="14"/>
      <c r="AC209" s="14"/>
      <c r="AD209" s="14"/>
    </row>
    <row r="210" ht="33.0" hidden="1" customHeight="1">
      <c r="A210" s="27">
        <v>211.0</v>
      </c>
      <c r="B210" s="27" t="s">
        <v>34</v>
      </c>
      <c r="C210" s="27" t="s">
        <v>367</v>
      </c>
      <c r="D210" s="12" t="s">
        <v>241</v>
      </c>
      <c r="E210" s="14"/>
      <c r="F210" s="12" t="s">
        <v>13</v>
      </c>
      <c r="G210" s="12" t="s">
        <v>6</v>
      </c>
      <c r="H210" s="12" t="s">
        <v>37</v>
      </c>
      <c r="I210" s="14"/>
      <c r="J210" s="14"/>
      <c r="K210" s="14"/>
      <c r="L210" s="14"/>
      <c r="M210" s="14"/>
      <c r="N210" s="14"/>
      <c r="O210" s="14"/>
      <c r="P210" s="14"/>
      <c r="Q210" s="14"/>
      <c r="R210" s="14"/>
      <c r="S210" s="14"/>
      <c r="T210" s="14"/>
      <c r="U210" s="14"/>
      <c r="V210" s="14"/>
      <c r="W210" s="14"/>
      <c r="X210" s="14"/>
      <c r="Y210" s="14"/>
      <c r="Z210" s="14"/>
      <c r="AA210" s="14"/>
      <c r="AB210" s="14"/>
      <c r="AC210" s="14"/>
      <c r="AD210" s="14"/>
    </row>
    <row r="211" ht="33.0" hidden="1" customHeight="1">
      <c r="A211" s="27">
        <v>212.0</v>
      </c>
      <c r="B211" s="27" t="s">
        <v>34</v>
      </c>
      <c r="C211" s="27" t="s">
        <v>368</v>
      </c>
      <c r="D211" s="12" t="s">
        <v>227</v>
      </c>
      <c r="E211" s="14"/>
      <c r="F211" s="12" t="s">
        <v>20</v>
      </c>
      <c r="G211" s="12" t="s">
        <v>4</v>
      </c>
      <c r="H211" s="12" t="s">
        <v>37</v>
      </c>
      <c r="I211" s="14"/>
      <c r="J211" s="14"/>
      <c r="K211" s="14"/>
      <c r="L211" s="14"/>
      <c r="M211" s="14"/>
      <c r="N211" s="14"/>
      <c r="O211" s="14"/>
      <c r="P211" s="14"/>
      <c r="Q211" s="14"/>
      <c r="R211" s="14"/>
      <c r="S211" s="14"/>
      <c r="T211" s="14"/>
      <c r="U211" s="14"/>
      <c r="V211" s="14"/>
      <c r="W211" s="14"/>
      <c r="X211" s="14"/>
      <c r="Y211" s="14"/>
      <c r="Z211" s="14"/>
      <c r="AA211" s="14"/>
      <c r="AB211" s="14"/>
      <c r="AC211" s="14"/>
      <c r="AD211" s="14"/>
    </row>
    <row r="212" ht="33.0" hidden="1" customHeight="1">
      <c r="A212" s="27">
        <v>213.0</v>
      </c>
      <c r="B212" s="27" t="s">
        <v>34</v>
      </c>
      <c r="C212" s="27" t="s">
        <v>369</v>
      </c>
      <c r="D212" s="12" t="s">
        <v>66</v>
      </c>
      <c r="E212" s="14"/>
      <c r="F212" s="12" t="s">
        <v>10</v>
      </c>
      <c r="G212" s="12" t="s">
        <v>2</v>
      </c>
      <c r="H212" s="12" t="s">
        <v>52</v>
      </c>
      <c r="I212" s="14"/>
      <c r="J212" s="14"/>
      <c r="K212" s="14"/>
      <c r="L212" s="14"/>
      <c r="M212" s="14"/>
      <c r="N212" s="14"/>
      <c r="O212" s="14"/>
      <c r="P212" s="14"/>
      <c r="Q212" s="14"/>
      <c r="R212" s="14"/>
      <c r="S212" s="14"/>
      <c r="T212" s="14"/>
      <c r="U212" s="14"/>
      <c r="V212" s="14"/>
      <c r="W212" s="14"/>
      <c r="X212" s="14"/>
      <c r="Y212" s="14"/>
      <c r="Z212" s="14"/>
      <c r="AA212" s="14"/>
      <c r="AB212" s="14"/>
      <c r="AC212" s="14"/>
      <c r="AD212" s="14"/>
    </row>
    <row r="213" ht="33.0" hidden="1" customHeight="1">
      <c r="A213" s="27">
        <v>214.0</v>
      </c>
      <c r="B213" s="27" t="s">
        <v>34</v>
      </c>
      <c r="C213" s="27" t="s">
        <v>370</v>
      </c>
      <c r="D213" s="12" t="s">
        <v>371</v>
      </c>
      <c r="E213" s="14"/>
      <c r="F213" s="12" t="s">
        <v>13</v>
      </c>
      <c r="G213" s="12" t="s">
        <v>9</v>
      </c>
      <c r="H213" s="12" t="s">
        <v>42</v>
      </c>
      <c r="I213" s="14"/>
      <c r="J213" s="14"/>
      <c r="K213" s="14"/>
      <c r="L213" s="14"/>
      <c r="M213" s="14"/>
      <c r="N213" s="14"/>
      <c r="O213" s="14"/>
      <c r="P213" s="14"/>
      <c r="Q213" s="14"/>
      <c r="R213" s="14"/>
      <c r="S213" s="14"/>
      <c r="T213" s="14"/>
      <c r="U213" s="14"/>
      <c r="V213" s="14"/>
      <c r="W213" s="14"/>
      <c r="X213" s="14"/>
      <c r="Y213" s="14"/>
      <c r="Z213" s="14"/>
      <c r="AA213" s="14"/>
      <c r="AB213" s="14"/>
      <c r="AC213" s="14"/>
      <c r="AD213" s="14"/>
    </row>
    <row r="214" ht="33.0" hidden="1" customHeight="1">
      <c r="A214" s="27">
        <v>215.0</v>
      </c>
      <c r="B214" s="27" t="s">
        <v>34</v>
      </c>
      <c r="C214" s="27" t="s">
        <v>372</v>
      </c>
      <c r="D214" s="12" t="s">
        <v>373</v>
      </c>
      <c r="E214" s="14"/>
      <c r="F214" s="12" t="s">
        <v>18</v>
      </c>
      <c r="G214" s="12" t="s">
        <v>5</v>
      </c>
      <c r="H214" s="12" t="s">
        <v>52</v>
      </c>
      <c r="I214" s="14"/>
      <c r="J214" s="14"/>
      <c r="K214" s="14"/>
      <c r="L214" s="14"/>
      <c r="M214" s="14"/>
      <c r="N214" s="14"/>
      <c r="O214" s="14"/>
      <c r="P214" s="14"/>
      <c r="Q214" s="14"/>
      <c r="R214" s="14"/>
      <c r="S214" s="14"/>
      <c r="T214" s="14"/>
      <c r="U214" s="14"/>
      <c r="V214" s="14"/>
      <c r="W214" s="14"/>
      <c r="X214" s="14"/>
      <c r="Y214" s="14"/>
      <c r="Z214" s="14"/>
      <c r="AA214" s="14"/>
      <c r="AB214" s="14"/>
      <c r="AC214" s="14"/>
      <c r="AD214" s="14"/>
    </row>
    <row r="215" ht="33.0" hidden="1" customHeight="1">
      <c r="A215" s="27">
        <v>216.0</v>
      </c>
      <c r="B215" s="27" t="s">
        <v>34</v>
      </c>
      <c r="C215" s="27" t="s">
        <v>374</v>
      </c>
      <c r="D215" s="12" t="s">
        <v>375</v>
      </c>
      <c r="E215" s="14"/>
      <c r="F215" s="12" t="s">
        <v>15</v>
      </c>
      <c r="G215" s="12" t="s">
        <v>6</v>
      </c>
      <c r="H215" s="12" t="s">
        <v>42</v>
      </c>
      <c r="I215" s="14"/>
      <c r="J215" s="14"/>
      <c r="K215" s="14"/>
      <c r="L215" s="14"/>
      <c r="M215" s="14"/>
      <c r="N215" s="14"/>
      <c r="O215" s="14"/>
      <c r="P215" s="14"/>
      <c r="Q215" s="14"/>
      <c r="R215" s="14"/>
      <c r="S215" s="14"/>
      <c r="T215" s="14"/>
      <c r="U215" s="14"/>
      <c r="V215" s="14"/>
      <c r="W215" s="14"/>
      <c r="X215" s="14"/>
      <c r="Y215" s="14"/>
      <c r="Z215" s="14"/>
      <c r="AA215" s="14"/>
      <c r="AB215" s="14"/>
      <c r="AC215" s="14"/>
      <c r="AD215" s="14"/>
    </row>
    <row r="216" ht="33.0" hidden="1" customHeight="1">
      <c r="A216" s="27">
        <v>217.0</v>
      </c>
      <c r="B216" s="27" t="s">
        <v>34</v>
      </c>
      <c r="C216" s="27" t="s">
        <v>376</v>
      </c>
      <c r="D216" s="12" t="s">
        <v>377</v>
      </c>
      <c r="E216" s="14"/>
      <c r="F216" s="12" t="s">
        <v>19</v>
      </c>
      <c r="G216" s="12" t="s">
        <v>6</v>
      </c>
      <c r="H216" s="12" t="s">
        <v>42</v>
      </c>
      <c r="I216" s="14"/>
      <c r="J216" s="14"/>
      <c r="K216" s="14"/>
      <c r="L216" s="14"/>
      <c r="M216" s="14"/>
      <c r="N216" s="14"/>
      <c r="O216" s="14"/>
      <c r="P216" s="14"/>
      <c r="Q216" s="14"/>
      <c r="R216" s="14"/>
      <c r="S216" s="14"/>
      <c r="T216" s="14"/>
      <c r="U216" s="14"/>
      <c r="V216" s="14"/>
      <c r="W216" s="14"/>
      <c r="X216" s="14"/>
      <c r="Y216" s="14"/>
      <c r="Z216" s="14"/>
      <c r="AA216" s="14"/>
      <c r="AB216" s="14"/>
      <c r="AC216" s="14"/>
      <c r="AD216" s="14"/>
    </row>
    <row r="217" ht="33.0" hidden="1" customHeight="1">
      <c r="A217" s="27">
        <v>218.0</v>
      </c>
      <c r="B217" s="27" t="s">
        <v>34</v>
      </c>
      <c r="C217" s="27" t="s">
        <v>378</v>
      </c>
      <c r="D217" s="12" t="s">
        <v>36</v>
      </c>
      <c r="E217" s="14"/>
      <c r="F217" s="12" t="s">
        <v>10</v>
      </c>
      <c r="G217" s="12" t="s">
        <v>2</v>
      </c>
      <c r="H217" s="12" t="s">
        <v>37</v>
      </c>
      <c r="I217" s="14"/>
      <c r="J217" s="14"/>
      <c r="K217" s="14"/>
      <c r="L217" s="14"/>
      <c r="M217" s="14"/>
      <c r="N217" s="14"/>
      <c r="O217" s="14"/>
      <c r="P217" s="14"/>
      <c r="Q217" s="14"/>
      <c r="R217" s="14"/>
      <c r="S217" s="14"/>
      <c r="T217" s="14"/>
      <c r="U217" s="14"/>
      <c r="V217" s="14"/>
      <c r="W217" s="14"/>
      <c r="X217" s="14"/>
      <c r="Y217" s="14"/>
      <c r="Z217" s="14"/>
      <c r="AA217" s="14"/>
      <c r="AB217" s="14"/>
      <c r="AC217" s="14"/>
      <c r="AD217" s="14"/>
    </row>
    <row r="218" ht="33.0" hidden="1" customHeight="1">
      <c r="A218" s="27">
        <v>219.0</v>
      </c>
      <c r="B218" s="27" t="s">
        <v>34</v>
      </c>
      <c r="C218" s="27" t="s">
        <v>379</v>
      </c>
      <c r="D218" s="12" t="s">
        <v>51</v>
      </c>
      <c r="E218" s="14"/>
      <c r="F218" s="12" t="s">
        <v>11</v>
      </c>
      <c r="G218" s="12" t="s">
        <v>6</v>
      </c>
      <c r="H218" s="12" t="s">
        <v>52</v>
      </c>
      <c r="I218" s="14"/>
      <c r="J218" s="14"/>
      <c r="K218" s="14"/>
      <c r="L218" s="14"/>
      <c r="M218" s="14"/>
      <c r="N218" s="14"/>
      <c r="O218" s="14"/>
      <c r="P218" s="14"/>
      <c r="Q218" s="14"/>
      <c r="R218" s="14"/>
      <c r="S218" s="14"/>
      <c r="T218" s="14"/>
      <c r="U218" s="14"/>
      <c r="V218" s="14"/>
      <c r="W218" s="14"/>
      <c r="X218" s="14"/>
      <c r="Y218" s="14"/>
      <c r="Z218" s="14"/>
      <c r="AA218" s="14"/>
      <c r="AB218" s="14"/>
      <c r="AC218" s="14"/>
      <c r="AD218" s="14"/>
    </row>
    <row r="219" ht="33.0" customHeight="1">
      <c r="A219" s="27">
        <v>220.0</v>
      </c>
      <c r="B219" s="27" t="s">
        <v>34</v>
      </c>
      <c r="C219" s="27" t="s">
        <v>380</v>
      </c>
      <c r="D219" s="12" t="s">
        <v>112</v>
      </c>
      <c r="E219" s="14"/>
      <c r="F219" s="12" t="s">
        <v>16</v>
      </c>
      <c r="G219" s="12" t="s">
        <v>6</v>
      </c>
      <c r="H219" s="12" t="s">
        <v>49</v>
      </c>
      <c r="I219" s="14"/>
      <c r="J219" s="14"/>
      <c r="K219" s="14"/>
      <c r="L219" s="14"/>
      <c r="M219" s="14"/>
      <c r="N219" s="14"/>
      <c r="O219" s="14"/>
      <c r="P219" s="14"/>
      <c r="Q219" s="14"/>
      <c r="R219" s="14"/>
      <c r="S219" s="14"/>
      <c r="T219" s="14"/>
      <c r="U219" s="14"/>
      <c r="V219" s="14"/>
      <c r="W219" s="14"/>
      <c r="X219" s="14"/>
      <c r="Y219" s="14"/>
      <c r="Z219" s="14"/>
      <c r="AA219" s="14"/>
      <c r="AB219" s="14"/>
      <c r="AC219" s="14"/>
      <c r="AD219" s="14"/>
    </row>
    <row r="220" ht="33.0" hidden="1" customHeight="1">
      <c r="A220" s="27">
        <v>221.0</v>
      </c>
      <c r="B220" s="27" t="s">
        <v>34</v>
      </c>
      <c r="C220" s="27" t="s">
        <v>381</v>
      </c>
      <c r="D220" s="12" t="s">
        <v>36</v>
      </c>
      <c r="E220" s="14"/>
      <c r="F220" s="12" t="s">
        <v>10</v>
      </c>
      <c r="G220" s="12" t="s">
        <v>2</v>
      </c>
      <c r="H220" s="12" t="s">
        <v>37</v>
      </c>
      <c r="I220" s="14"/>
      <c r="J220" s="14"/>
      <c r="K220" s="14"/>
      <c r="L220" s="14"/>
      <c r="M220" s="14"/>
      <c r="N220" s="14"/>
      <c r="O220" s="14"/>
      <c r="P220" s="14"/>
      <c r="Q220" s="14"/>
      <c r="R220" s="14"/>
      <c r="S220" s="14"/>
      <c r="T220" s="14"/>
      <c r="U220" s="14"/>
      <c r="V220" s="14"/>
      <c r="W220" s="14"/>
      <c r="X220" s="14"/>
      <c r="Y220" s="14"/>
      <c r="Z220" s="14"/>
      <c r="AA220" s="14"/>
      <c r="AB220" s="14"/>
      <c r="AC220" s="14"/>
      <c r="AD220" s="14"/>
    </row>
    <row r="221" ht="33.0" hidden="1" customHeight="1">
      <c r="A221" s="27">
        <v>222.0</v>
      </c>
      <c r="B221" s="27" t="s">
        <v>34</v>
      </c>
      <c r="C221" s="27" t="s">
        <v>382</v>
      </c>
      <c r="D221" s="12" t="s">
        <v>383</v>
      </c>
      <c r="E221" s="14"/>
      <c r="F221" s="12" t="s">
        <v>11</v>
      </c>
      <c r="G221" s="12" t="s">
        <v>3</v>
      </c>
      <c r="H221" s="12" t="s">
        <v>42</v>
      </c>
      <c r="I221" s="14"/>
      <c r="J221" s="14"/>
      <c r="K221" s="14"/>
      <c r="L221" s="14"/>
      <c r="M221" s="14"/>
      <c r="N221" s="14"/>
      <c r="O221" s="14"/>
      <c r="P221" s="14"/>
      <c r="Q221" s="14"/>
      <c r="R221" s="14"/>
      <c r="S221" s="14"/>
      <c r="T221" s="14"/>
      <c r="U221" s="14"/>
      <c r="V221" s="14"/>
      <c r="W221" s="14"/>
      <c r="X221" s="14"/>
      <c r="Y221" s="14"/>
      <c r="Z221" s="14"/>
      <c r="AA221" s="14"/>
      <c r="AB221" s="14"/>
      <c r="AC221" s="14"/>
      <c r="AD221" s="14"/>
    </row>
    <row r="222" ht="33.0" hidden="1" customHeight="1">
      <c r="A222" s="27">
        <v>223.0</v>
      </c>
      <c r="B222" s="27" t="s">
        <v>34</v>
      </c>
      <c r="C222" s="27" t="s">
        <v>384</v>
      </c>
      <c r="D222" s="12" t="s">
        <v>385</v>
      </c>
      <c r="E222" s="14"/>
      <c r="F222" s="12" t="s">
        <v>20</v>
      </c>
      <c r="G222" s="12" t="s">
        <v>4</v>
      </c>
      <c r="H222" s="12" t="s">
        <v>49</v>
      </c>
      <c r="I222" s="14"/>
      <c r="J222" s="14"/>
      <c r="K222" s="14"/>
      <c r="L222" s="14"/>
      <c r="M222" s="14"/>
      <c r="N222" s="14"/>
      <c r="O222" s="14"/>
      <c r="P222" s="14"/>
      <c r="Q222" s="14"/>
      <c r="R222" s="14"/>
      <c r="S222" s="14"/>
      <c r="T222" s="14"/>
      <c r="U222" s="14"/>
      <c r="V222" s="14"/>
      <c r="W222" s="14"/>
      <c r="X222" s="14"/>
      <c r="Y222" s="14"/>
      <c r="Z222" s="14"/>
      <c r="AA222" s="14"/>
      <c r="AB222" s="14"/>
      <c r="AC222" s="14"/>
      <c r="AD222" s="14"/>
    </row>
    <row r="223" ht="33.0" hidden="1" customHeight="1">
      <c r="A223" s="27">
        <v>224.0</v>
      </c>
      <c r="B223" s="27" t="s">
        <v>34</v>
      </c>
      <c r="C223" s="27" t="s">
        <v>386</v>
      </c>
      <c r="D223" s="12" t="s">
        <v>36</v>
      </c>
      <c r="E223" s="14"/>
      <c r="F223" s="12" t="s">
        <v>10</v>
      </c>
      <c r="G223" s="12" t="s">
        <v>2</v>
      </c>
      <c r="H223" s="12" t="s">
        <v>37</v>
      </c>
      <c r="I223" s="14"/>
      <c r="J223" s="14"/>
      <c r="K223" s="14"/>
      <c r="L223" s="14"/>
      <c r="M223" s="14"/>
      <c r="N223" s="14"/>
      <c r="O223" s="14"/>
      <c r="P223" s="14"/>
      <c r="Q223" s="14"/>
      <c r="R223" s="14"/>
      <c r="S223" s="14"/>
      <c r="T223" s="14"/>
      <c r="U223" s="14"/>
      <c r="V223" s="14"/>
      <c r="W223" s="14"/>
      <c r="X223" s="14"/>
      <c r="Y223" s="14"/>
      <c r="Z223" s="14"/>
      <c r="AA223" s="14"/>
      <c r="AB223" s="14"/>
      <c r="AC223" s="14"/>
      <c r="AD223" s="14"/>
    </row>
    <row r="224" ht="33.0" customHeight="1">
      <c r="A224" s="27">
        <v>225.0</v>
      </c>
      <c r="B224" s="27" t="s">
        <v>34</v>
      </c>
      <c r="C224" s="27" t="s">
        <v>387</v>
      </c>
      <c r="D224" s="12" t="s">
        <v>68</v>
      </c>
      <c r="E224" s="14"/>
      <c r="F224" s="12" t="s">
        <v>16</v>
      </c>
      <c r="G224" s="12" t="s">
        <v>5</v>
      </c>
      <c r="H224" s="12" t="s">
        <v>37</v>
      </c>
      <c r="I224" s="14"/>
      <c r="J224" s="14"/>
      <c r="K224" s="14"/>
      <c r="L224" s="14"/>
      <c r="M224" s="14"/>
      <c r="N224" s="14"/>
      <c r="O224" s="14"/>
      <c r="P224" s="14"/>
      <c r="Q224" s="14"/>
      <c r="R224" s="14"/>
      <c r="S224" s="14"/>
      <c r="T224" s="14"/>
      <c r="U224" s="14"/>
      <c r="V224" s="14"/>
      <c r="W224" s="14"/>
      <c r="X224" s="14"/>
      <c r="Y224" s="14"/>
      <c r="Z224" s="14"/>
      <c r="AA224" s="14"/>
      <c r="AB224" s="14"/>
      <c r="AC224" s="14"/>
      <c r="AD224" s="14"/>
    </row>
    <row r="225" ht="33.0" hidden="1" customHeight="1">
      <c r="A225" s="27">
        <v>226.0</v>
      </c>
      <c r="B225" s="27" t="s">
        <v>34</v>
      </c>
      <c r="C225" s="27" t="s">
        <v>388</v>
      </c>
      <c r="D225" s="12" t="s">
        <v>124</v>
      </c>
      <c r="E225" s="14"/>
      <c r="F225" s="12" t="s">
        <v>11</v>
      </c>
      <c r="G225" s="12" t="s">
        <v>9</v>
      </c>
      <c r="H225" s="12" t="s">
        <v>49</v>
      </c>
      <c r="I225" s="14"/>
      <c r="J225" s="14"/>
      <c r="K225" s="14"/>
      <c r="L225" s="14"/>
      <c r="M225" s="14"/>
      <c r="N225" s="14"/>
      <c r="O225" s="14"/>
      <c r="P225" s="14"/>
      <c r="Q225" s="14"/>
      <c r="R225" s="14"/>
      <c r="S225" s="14"/>
      <c r="T225" s="14"/>
      <c r="U225" s="14"/>
      <c r="V225" s="14"/>
      <c r="W225" s="14"/>
      <c r="X225" s="14"/>
      <c r="Y225" s="14"/>
      <c r="Z225" s="14"/>
      <c r="AA225" s="14"/>
      <c r="AB225" s="14"/>
      <c r="AC225" s="14"/>
      <c r="AD225" s="14"/>
    </row>
    <row r="226" ht="33.0" hidden="1" customHeight="1">
      <c r="A226" s="27">
        <v>227.0</v>
      </c>
      <c r="B226" s="27" t="s">
        <v>34</v>
      </c>
      <c r="C226" s="27" t="s">
        <v>389</v>
      </c>
      <c r="D226" s="12" t="s">
        <v>107</v>
      </c>
      <c r="E226" s="14"/>
      <c r="F226" s="12" t="s">
        <v>9</v>
      </c>
      <c r="G226" s="12" t="s">
        <v>9</v>
      </c>
      <c r="H226" s="12" t="s">
        <v>37</v>
      </c>
      <c r="I226" s="14"/>
      <c r="J226" s="14"/>
      <c r="K226" s="14"/>
      <c r="L226" s="14"/>
      <c r="M226" s="14"/>
      <c r="N226" s="14"/>
      <c r="O226" s="14"/>
      <c r="P226" s="14"/>
      <c r="Q226" s="14"/>
      <c r="R226" s="14"/>
      <c r="S226" s="14"/>
      <c r="T226" s="14"/>
      <c r="U226" s="14"/>
      <c r="V226" s="14"/>
      <c r="W226" s="14"/>
      <c r="X226" s="14"/>
      <c r="Y226" s="14"/>
      <c r="Z226" s="14"/>
      <c r="AA226" s="14"/>
      <c r="AB226" s="14"/>
      <c r="AC226" s="14"/>
      <c r="AD226" s="14"/>
    </row>
    <row r="227" ht="33.0" hidden="1" customHeight="1">
      <c r="A227" s="27">
        <v>228.0</v>
      </c>
      <c r="B227" s="27" t="s">
        <v>34</v>
      </c>
      <c r="C227" s="27" t="s">
        <v>390</v>
      </c>
      <c r="D227" s="12" t="s">
        <v>293</v>
      </c>
      <c r="E227" s="14"/>
      <c r="F227" s="12" t="s">
        <v>11</v>
      </c>
      <c r="G227" s="12" t="s">
        <v>4</v>
      </c>
      <c r="H227" s="12" t="s">
        <v>42</v>
      </c>
      <c r="I227" s="14"/>
      <c r="J227" s="14"/>
      <c r="K227" s="14"/>
      <c r="L227" s="14"/>
      <c r="M227" s="14"/>
      <c r="N227" s="14"/>
      <c r="O227" s="14"/>
      <c r="P227" s="14"/>
      <c r="Q227" s="14"/>
      <c r="R227" s="14"/>
      <c r="S227" s="14"/>
      <c r="T227" s="14"/>
      <c r="U227" s="14"/>
      <c r="V227" s="14"/>
      <c r="W227" s="14"/>
      <c r="X227" s="14"/>
      <c r="Y227" s="14"/>
      <c r="Z227" s="14"/>
      <c r="AA227" s="14"/>
      <c r="AB227" s="14"/>
      <c r="AC227" s="14"/>
      <c r="AD227" s="14"/>
    </row>
    <row r="228" ht="33.0" customHeight="1">
      <c r="A228" s="27">
        <v>229.0</v>
      </c>
      <c r="B228" s="27" t="s">
        <v>34</v>
      </c>
      <c r="C228" s="27" t="s">
        <v>391</v>
      </c>
      <c r="D228" s="12" t="s">
        <v>74</v>
      </c>
      <c r="E228" s="14"/>
      <c r="F228" s="12" t="s">
        <v>16</v>
      </c>
      <c r="G228" s="12" t="s">
        <v>6</v>
      </c>
      <c r="H228" s="12" t="s">
        <v>42</v>
      </c>
      <c r="I228" s="14"/>
      <c r="J228" s="14"/>
      <c r="K228" s="14"/>
      <c r="L228" s="14"/>
      <c r="M228" s="14"/>
      <c r="N228" s="14"/>
      <c r="O228" s="14"/>
      <c r="P228" s="14"/>
      <c r="Q228" s="14"/>
      <c r="R228" s="14"/>
      <c r="S228" s="14"/>
      <c r="T228" s="14"/>
      <c r="U228" s="14"/>
      <c r="V228" s="14"/>
      <c r="W228" s="14"/>
      <c r="X228" s="14"/>
      <c r="Y228" s="14"/>
      <c r="Z228" s="14"/>
      <c r="AA228" s="14"/>
      <c r="AB228" s="14"/>
      <c r="AC228" s="14"/>
      <c r="AD228" s="14"/>
    </row>
    <row r="229" ht="33.0" hidden="1" customHeight="1">
      <c r="A229" s="27">
        <v>230.0</v>
      </c>
      <c r="B229" s="27" t="s">
        <v>34</v>
      </c>
      <c r="C229" s="27" t="s">
        <v>392</v>
      </c>
      <c r="D229" s="12" t="s">
        <v>393</v>
      </c>
      <c r="E229" s="14"/>
      <c r="F229" s="12" t="s">
        <v>12</v>
      </c>
      <c r="G229" s="12" t="s">
        <v>6</v>
      </c>
      <c r="H229" s="12" t="s">
        <v>49</v>
      </c>
      <c r="I229" s="14"/>
      <c r="J229" s="14"/>
      <c r="K229" s="14"/>
      <c r="L229" s="14"/>
      <c r="M229" s="14"/>
      <c r="N229" s="14"/>
      <c r="O229" s="14"/>
      <c r="P229" s="14"/>
      <c r="Q229" s="14"/>
      <c r="R229" s="14"/>
      <c r="S229" s="14"/>
      <c r="T229" s="14"/>
      <c r="U229" s="14"/>
      <c r="V229" s="14"/>
      <c r="W229" s="14"/>
      <c r="X229" s="14"/>
      <c r="Y229" s="14"/>
      <c r="Z229" s="14"/>
      <c r="AA229" s="14"/>
      <c r="AB229" s="14"/>
      <c r="AC229" s="14"/>
      <c r="AD229" s="14"/>
    </row>
    <row r="230" ht="33.0" hidden="1" customHeight="1">
      <c r="A230" s="27">
        <v>231.0</v>
      </c>
      <c r="B230" s="27" t="s">
        <v>34</v>
      </c>
      <c r="C230" s="27" t="s">
        <v>394</v>
      </c>
      <c r="D230" s="12" t="s">
        <v>36</v>
      </c>
      <c r="E230" s="14"/>
      <c r="F230" s="12" t="s">
        <v>10</v>
      </c>
      <c r="G230" s="12" t="s">
        <v>2</v>
      </c>
      <c r="H230" s="12" t="s">
        <v>37</v>
      </c>
      <c r="I230" s="14"/>
      <c r="J230" s="14"/>
      <c r="K230" s="14"/>
      <c r="L230" s="14"/>
      <c r="M230" s="14"/>
      <c r="N230" s="14"/>
      <c r="O230" s="14"/>
      <c r="P230" s="14"/>
      <c r="Q230" s="14"/>
      <c r="R230" s="14"/>
      <c r="S230" s="14"/>
      <c r="T230" s="14"/>
      <c r="U230" s="14"/>
      <c r="V230" s="14"/>
      <c r="W230" s="14"/>
      <c r="X230" s="14"/>
      <c r="Y230" s="14"/>
      <c r="Z230" s="14"/>
      <c r="AA230" s="14"/>
      <c r="AB230" s="14"/>
      <c r="AC230" s="14"/>
      <c r="AD230" s="14"/>
    </row>
    <row r="231" ht="33.0" hidden="1" customHeight="1">
      <c r="A231" s="27">
        <v>232.0</v>
      </c>
      <c r="B231" s="27" t="s">
        <v>34</v>
      </c>
      <c r="C231" s="27" t="s">
        <v>395</v>
      </c>
      <c r="D231" s="12" t="s">
        <v>191</v>
      </c>
      <c r="E231" s="14"/>
      <c r="F231" s="12" t="s">
        <v>20</v>
      </c>
      <c r="G231" s="12" t="s">
        <v>6</v>
      </c>
      <c r="H231" s="12" t="s">
        <v>42</v>
      </c>
      <c r="I231" s="14"/>
      <c r="J231" s="14"/>
      <c r="K231" s="14"/>
      <c r="L231" s="14"/>
      <c r="M231" s="14"/>
      <c r="N231" s="14"/>
      <c r="O231" s="14"/>
      <c r="P231" s="14"/>
      <c r="Q231" s="14"/>
      <c r="R231" s="14"/>
      <c r="S231" s="14"/>
      <c r="T231" s="14"/>
      <c r="U231" s="14"/>
      <c r="V231" s="14"/>
      <c r="W231" s="14"/>
      <c r="X231" s="14"/>
      <c r="Y231" s="14"/>
      <c r="Z231" s="14"/>
      <c r="AA231" s="14"/>
      <c r="AB231" s="14"/>
      <c r="AC231" s="14"/>
      <c r="AD231" s="14"/>
    </row>
    <row r="232" ht="33.0" hidden="1" customHeight="1">
      <c r="A232" s="27">
        <v>233.0</v>
      </c>
      <c r="B232" s="27" t="s">
        <v>34</v>
      </c>
      <c r="C232" s="27" t="s">
        <v>396</v>
      </c>
      <c r="D232" s="12" t="s">
        <v>397</v>
      </c>
      <c r="E232" s="14"/>
      <c r="F232" s="12" t="s">
        <v>15</v>
      </c>
      <c r="G232" s="12" t="s">
        <v>5</v>
      </c>
      <c r="H232" s="12" t="s">
        <v>37</v>
      </c>
      <c r="I232" s="14"/>
      <c r="J232" s="14"/>
      <c r="K232" s="14"/>
      <c r="L232" s="14"/>
      <c r="M232" s="14"/>
      <c r="N232" s="14"/>
      <c r="O232" s="14"/>
      <c r="P232" s="14"/>
      <c r="Q232" s="14"/>
      <c r="R232" s="14"/>
      <c r="S232" s="14"/>
      <c r="T232" s="14"/>
      <c r="U232" s="14"/>
      <c r="V232" s="14"/>
      <c r="W232" s="14"/>
      <c r="X232" s="14"/>
      <c r="Y232" s="14"/>
      <c r="Z232" s="14"/>
      <c r="AA232" s="14"/>
      <c r="AB232" s="14"/>
      <c r="AC232" s="14"/>
      <c r="AD232" s="14"/>
    </row>
    <row r="233" ht="33.0" hidden="1" customHeight="1">
      <c r="A233" s="27">
        <v>234.0</v>
      </c>
      <c r="B233" s="27" t="s">
        <v>34</v>
      </c>
      <c r="C233" s="27" t="s">
        <v>398</v>
      </c>
      <c r="D233" s="12" t="s">
        <v>120</v>
      </c>
      <c r="E233" s="14"/>
      <c r="F233" s="12" t="s">
        <v>20</v>
      </c>
      <c r="G233" s="12" t="s">
        <v>9</v>
      </c>
      <c r="H233" s="12" t="s">
        <v>42</v>
      </c>
      <c r="I233" s="14"/>
      <c r="J233" s="14"/>
      <c r="K233" s="14"/>
      <c r="L233" s="14"/>
      <c r="M233" s="14"/>
      <c r="N233" s="14"/>
      <c r="O233" s="14"/>
      <c r="P233" s="14"/>
      <c r="Q233" s="14"/>
      <c r="R233" s="14"/>
      <c r="S233" s="14"/>
      <c r="T233" s="14"/>
      <c r="U233" s="14"/>
      <c r="V233" s="14"/>
      <c r="W233" s="14"/>
      <c r="X233" s="14"/>
      <c r="Y233" s="14"/>
      <c r="Z233" s="14"/>
      <c r="AA233" s="14"/>
      <c r="AB233" s="14"/>
      <c r="AC233" s="14"/>
      <c r="AD233" s="14"/>
    </row>
    <row r="234" ht="33.0" customHeight="1">
      <c r="A234" s="27">
        <v>235.0</v>
      </c>
      <c r="B234" s="27" t="s">
        <v>34</v>
      </c>
      <c r="C234" s="27" t="s">
        <v>399</v>
      </c>
      <c r="D234" s="12" t="s">
        <v>131</v>
      </c>
      <c r="E234" s="14"/>
      <c r="F234" s="12" t="s">
        <v>16</v>
      </c>
      <c r="G234" s="12" t="s">
        <v>7</v>
      </c>
      <c r="H234" s="12" t="s">
        <v>52</v>
      </c>
      <c r="I234" s="14"/>
      <c r="J234" s="14"/>
      <c r="K234" s="14"/>
      <c r="L234" s="14"/>
      <c r="M234" s="14"/>
      <c r="N234" s="14"/>
      <c r="O234" s="14"/>
      <c r="P234" s="14"/>
      <c r="Q234" s="14"/>
      <c r="R234" s="14"/>
      <c r="S234" s="14"/>
      <c r="T234" s="14"/>
      <c r="U234" s="14"/>
      <c r="V234" s="14"/>
      <c r="W234" s="14"/>
      <c r="X234" s="14"/>
      <c r="Y234" s="14"/>
      <c r="Z234" s="14"/>
      <c r="AA234" s="14"/>
      <c r="AB234" s="14"/>
      <c r="AC234" s="14"/>
      <c r="AD234" s="14"/>
    </row>
    <row r="235" ht="33.0" hidden="1" customHeight="1">
      <c r="A235" s="27">
        <v>236.0</v>
      </c>
      <c r="B235" s="27" t="s">
        <v>34</v>
      </c>
      <c r="C235" s="27" t="s">
        <v>400</v>
      </c>
      <c r="D235" s="12" t="s">
        <v>293</v>
      </c>
      <c r="E235" s="14"/>
      <c r="F235" s="12" t="s">
        <v>11</v>
      </c>
      <c r="G235" s="12" t="s">
        <v>4</v>
      </c>
      <c r="H235" s="12" t="s">
        <v>42</v>
      </c>
      <c r="I235" s="14"/>
      <c r="J235" s="14"/>
      <c r="K235" s="14"/>
      <c r="L235" s="14"/>
      <c r="M235" s="14"/>
      <c r="N235" s="14"/>
      <c r="O235" s="14"/>
      <c r="P235" s="14"/>
      <c r="Q235" s="14"/>
      <c r="R235" s="14"/>
      <c r="S235" s="14"/>
      <c r="T235" s="14"/>
      <c r="U235" s="14"/>
      <c r="V235" s="14"/>
      <c r="W235" s="14"/>
      <c r="X235" s="14"/>
      <c r="Y235" s="14"/>
      <c r="Z235" s="14"/>
      <c r="AA235" s="14"/>
      <c r="AB235" s="14"/>
      <c r="AC235" s="14"/>
      <c r="AD235" s="14"/>
    </row>
    <row r="236" ht="33.0" hidden="1" customHeight="1">
      <c r="A236" s="27">
        <v>237.0</v>
      </c>
      <c r="B236" s="27" t="s">
        <v>34</v>
      </c>
      <c r="C236" s="27" t="s">
        <v>401</v>
      </c>
      <c r="D236" s="12" t="s">
        <v>110</v>
      </c>
      <c r="E236" s="14"/>
      <c r="F236" s="12" t="s">
        <v>11</v>
      </c>
      <c r="G236" s="12" t="s">
        <v>5</v>
      </c>
      <c r="H236" s="12" t="s">
        <v>49</v>
      </c>
      <c r="I236" s="14"/>
      <c r="J236" s="14"/>
      <c r="K236" s="14"/>
      <c r="L236" s="14"/>
      <c r="M236" s="14"/>
      <c r="N236" s="14"/>
      <c r="O236" s="14"/>
      <c r="P236" s="14"/>
      <c r="Q236" s="14"/>
      <c r="R236" s="14"/>
      <c r="S236" s="14"/>
      <c r="T236" s="14"/>
      <c r="U236" s="14"/>
      <c r="V236" s="14"/>
      <c r="W236" s="14"/>
      <c r="X236" s="14"/>
      <c r="Y236" s="14"/>
      <c r="Z236" s="14"/>
      <c r="AA236" s="14"/>
      <c r="AB236" s="14"/>
      <c r="AC236" s="14"/>
      <c r="AD236" s="14"/>
    </row>
    <row r="237" ht="33.0" hidden="1" customHeight="1">
      <c r="A237" s="27">
        <v>238.0</v>
      </c>
      <c r="B237" s="27" t="s">
        <v>34</v>
      </c>
      <c r="C237" s="27" t="s">
        <v>402</v>
      </c>
      <c r="D237" s="12" t="s">
        <v>403</v>
      </c>
      <c r="E237" s="14"/>
      <c r="F237" s="12" t="s">
        <v>11</v>
      </c>
      <c r="G237" s="12" t="s">
        <v>4</v>
      </c>
      <c r="H237" s="12" t="s">
        <v>37</v>
      </c>
      <c r="I237" s="14"/>
      <c r="J237" s="14"/>
      <c r="K237" s="14"/>
      <c r="L237" s="14"/>
      <c r="M237" s="14"/>
      <c r="N237" s="14"/>
      <c r="O237" s="14"/>
      <c r="P237" s="14"/>
      <c r="Q237" s="14"/>
      <c r="R237" s="14"/>
      <c r="S237" s="14"/>
      <c r="T237" s="14"/>
      <c r="U237" s="14"/>
      <c r="V237" s="14"/>
      <c r="W237" s="14"/>
      <c r="X237" s="14"/>
      <c r="Y237" s="14"/>
      <c r="Z237" s="14"/>
      <c r="AA237" s="14"/>
      <c r="AB237" s="14"/>
      <c r="AC237" s="14"/>
      <c r="AD237" s="14"/>
    </row>
    <row r="238" ht="33.0" hidden="1" customHeight="1">
      <c r="A238" s="27">
        <v>239.0</v>
      </c>
      <c r="B238" s="27" t="s">
        <v>34</v>
      </c>
      <c r="C238" s="27" t="s">
        <v>404</v>
      </c>
      <c r="D238" s="12" t="s">
        <v>405</v>
      </c>
      <c r="E238" s="14"/>
      <c r="F238" s="12" t="s">
        <v>19</v>
      </c>
      <c r="G238" s="12" t="s">
        <v>7</v>
      </c>
      <c r="H238" s="12" t="s">
        <v>52</v>
      </c>
      <c r="I238" s="14"/>
      <c r="J238" s="14"/>
      <c r="K238" s="14"/>
      <c r="L238" s="14"/>
      <c r="M238" s="14"/>
      <c r="N238" s="14"/>
      <c r="O238" s="14"/>
      <c r="P238" s="14"/>
      <c r="Q238" s="14"/>
      <c r="R238" s="14"/>
      <c r="S238" s="14"/>
      <c r="T238" s="14"/>
      <c r="U238" s="14"/>
      <c r="V238" s="14"/>
      <c r="W238" s="14"/>
      <c r="X238" s="14"/>
      <c r="Y238" s="14"/>
      <c r="Z238" s="14"/>
      <c r="AA238" s="14"/>
      <c r="AB238" s="14"/>
      <c r="AC238" s="14"/>
      <c r="AD238" s="14"/>
    </row>
    <row r="239" ht="33.0" customHeight="1">
      <c r="A239" s="27">
        <v>240.0</v>
      </c>
      <c r="B239" s="27" t="s">
        <v>34</v>
      </c>
      <c r="C239" s="27" t="s">
        <v>406</v>
      </c>
      <c r="D239" s="12" t="s">
        <v>217</v>
      </c>
      <c r="E239" s="14"/>
      <c r="F239" s="12" t="s">
        <v>16</v>
      </c>
      <c r="G239" s="12" t="s">
        <v>7</v>
      </c>
      <c r="H239" s="12" t="s">
        <v>49</v>
      </c>
      <c r="I239" s="14"/>
      <c r="J239" s="14"/>
      <c r="K239" s="14"/>
      <c r="L239" s="14"/>
      <c r="M239" s="14"/>
      <c r="N239" s="14"/>
      <c r="O239" s="14"/>
      <c r="P239" s="14"/>
      <c r="Q239" s="14"/>
      <c r="R239" s="14"/>
      <c r="S239" s="14"/>
      <c r="T239" s="14"/>
      <c r="U239" s="14"/>
      <c r="V239" s="14"/>
      <c r="W239" s="14"/>
      <c r="X239" s="14"/>
      <c r="Y239" s="14"/>
      <c r="Z239" s="14"/>
      <c r="AA239" s="14"/>
      <c r="AB239" s="14"/>
      <c r="AC239" s="14"/>
      <c r="AD239" s="14"/>
    </row>
    <row r="240" ht="33.0" hidden="1" customHeight="1">
      <c r="A240" s="27">
        <v>241.0</v>
      </c>
      <c r="B240" s="27" t="s">
        <v>34</v>
      </c>
      <c r="C240" s="27" t="s">
        <v>407</v>
      </c>
      <c r="D240" s="12" t="s">
        <v>408</v>
      </c>
      <c r="E240" s="14"/>
      <c r="F240" s="12" t="s">
        <v>15</v>
      </c>
      <c r="G240" s="12" t="s">
        <v>3</v>
      </c>
      <c r="H240" s="12" t="s">
        <v>37</v>
      </c>
      <c r="I240" s="14"/>
      <c r="J240" s="14"/>
      <c r="K240" s="14"/>
      <c r="L240" s="14"/>
      <c r="M240" s="14"/>
      <c r="N240" s="14"/>
      <c r="O240" s="14"/>
      <c r="P240" s="14"/>
      <c r="Q240" s="14"/>
      <c r="R240" s="14"/>
      <c r="S240" s="14"/>
      <c r="T240" s="14"/>
      <c r="U240" s="14"/>
      <c r="V240" s="14"/>
      <c r="W240" s="14"/>
      <c r="X240" s="14"/>
      <c r="Y240" s="14"/>
      <c r="Z240" s="14"/>
      <c r="AA240" s="14"/>
      <c r="AB240" s="14"/>
      <c r="AC240" s="14"/>
      <c r="AD240" s="14"/>
    </row>
    <row r="241" ht="33.0" hidden="1" customHeight="1">
      <c r="A241" s="27">
        <v>242.0</v>
      </c>
      <c r="B241" s="27" t="s">
        <v>34</v>
      </c>
      <c r="C241" s="27" t="s">
        <v>409</v>
      </c>
      <c r="D241" s="12" t="s">
        <v>72</v>
      </c>
      <c r="E241" s="14"/>
      <c r="F241" s="12" t="s">
        <v>11</v>
      </c>
      <c r="G241" s="12" t="s">
        <v>6</v>
      </c>
      <c r="H241" s="12" t="s">
        <v>49</v>
      </c>
      <c r="I241" s="14"/>
      <c r="J241" s="14"/>
      <c r="K241" s="14"/>
      <c r="L241" s="14"/>
      <c r="M241" s="14"/>
      <c r="N241" s="14"/>
      <c r="O241" s="14"/>
      <c r="P241" s="14"/>
      <c r="Q241" s="14"/>
      <c r="R241" s="14"/>
      <c r="S241" s="14"/>
      <c r="T241" s="14"/>
      <c r="U241" s="14"/>
      <c r="V241" s="14"/>
      <c r="W241" s="14"/>
      <c r="X241" s="14"/>
      <c r="Y241" s="14"/>
      <c r="Z241" s="14"/>
      <c r="AA241" s="14"/>
      <c r="AB241" s="14"/>
      <c r="AC241" s="14"/>
      <c r="AD241" s="14"/>
    </row>
    <row r="242" ht="33.0" hidden="1" customHeight="1">
      <c r="A242" s="27">
        <v>243.0</v>
      </c>
      <c r="B242" s="27" t="s">
        <v>34</v>
      </c>
      <c r="C242" s="27" t="s">
        <v>410</v>
      </c>
      <c r="D242" s="12" t="s">
        <v>322</v>
      </c>
      <c r="E242" s="14"/>
      <c r="F242" s="12" t="s">
        <v>23</v>
      </c>
      <c r="G242" s="12" t="s">
        <v>9</v>
      </c>
      <c r="H242" s="12" t="s">
        <v>52</v>
      </c>
      <c r="I242" s="14"/>
      <c r="J242" s="14"/>
      <c r="K242" s="14"/>
      <c r="L242" s="14"/>
      <c r="M242" s="14"/>
      <c r="N242" s="14"/>
      <c r="O242" s="14"/>
      <c r="P242" s="14"/>
      <c r="Q242" s="14"/>
      <c r="R242" s="14"/>
      <c r="S242" s="14"/>
      <c r="T242" s="14"/>
      <c r="U242" s="14"/>
      <c r="V242" s="14"/>
      <c r="W242" s="14"/>
      <c r="X242" s="14"/>
      <c r="Y242" s="14"/>
      <c r="Z242" s="14"/>
      <c r="AA242" s="14"/>
      <c r="AB242" s="14"/>
      <c r="AC242" s="14"/>
      <c r="AD242" s="14"/>
    </row>
    <row r="243" ht="33.0" hidden="1" customHeight="1">
      <c r="A243" s="27">
        <v>244.0</v>
      </c>
      <c r="B243" s="27" t="s">
        <v>34</v>
      </c>
      <c r="C243" s="27" t="s">
        <v>411</v>
      </c>
      <c r="D243" s="12" t="s">
        <v>412</v>
      </c>
      <c r="E243" s="14"/>
      <c r="F243" s="12" t="s">
        <v>11</v>
      </c>
      <c r="G243" s="12" t="s">
        <v>4</v>
      </c>
      <c r="H243" s="12" t="s">
        <v>52</v>
      </c>
      <c r="I243" s="14"/>
      <c r="J243" s="14"/>
      <c r="K243" s="14"/>
      <c r="L243" s="14"/>
      <c r="M243" s="14"/>
      <c r="N243" s="14"/>
      <c r="O243" s="14"/>
      <c r="P243" s="14"/>
      <c r="Q243" s="14"/>
      <c r="R243" s="14"/>
      <c r="S243" s="14"/>
      <c r="T243" s="14"/>
      <c r="U243" s="14"/>
      <c r="V243" s="14"/>
      <c r="W243" s="14"/>
      <c r="X243" s="14"/>
      <c r="Y243" s="14"/>
      <c r="Z243" s="14"/>
      <c r="AA243" s="14"/>
      <c r="AB243" s="14"/>
      <c r="AC243" s="14"/>
      <c r="AD243" s="14"/>
    </row>
    <row r="244" ht="33.0" hidden="1" customHeight="1">
      <c r="A244" s="27">
        <v>245.0</v>
      </c>
      <c r="B244" s="27" t="s">
        <v>34</v>
      </c>
      <c r="C244" s="27" t="s">
        <v>413</v>
      </c>
      <c r="D244" s="12" t="s">
        <v>414</v>
      </c>
      <c r="E244" s="14"/>
      <c r="F244" s="12" t="s">
        <v>9</v>
      </c>
      <c r="G244" s="12" t="s">
        <v>3</v>
      </c>
      <c r="H244" s="12" t="s">
        <v>37</v>
      </c>
      <c r="I244" s="14"/>
      <c r="J244" s="14"/>
      <c r="K244" s="14"/>
      <c r="L244" s="14"/>
      <c r="M244" s="14"/>
      <c r="N244" s="14"/>
      <c r="O244" s="14"/>
      <c r="P244" s="14"/>
      <c r="Q244" s="14"/>
      <c r="R244" s="14"/>
      <c r="S244" s="14"/>
      <c r="T244" s="14"/>
      <c r="U244" s="14"/>
      <c r="V244" s="14"/>
      <c r="W244" s="14"/>
      <c r="X244" s="14"/>
      <c r="Y244" s="14"/>
      <c r="Z244" s="14"/>
      <c r="AA244" s="14"/>
      <c r="AB244" s="14"/>
      <c r="AC244" s="14"/>
      <c r="AD244" s="14"/>
    </row>
    <row r="245" ht="33.0" customHeight="1">
      <c r="A245" s="27">
        <v>246.0</v>
      </c>
      <c r="B245" s="27" t="s">
        <v>34</v>
      </c>
      <c r="C245" s="27" t="s">
        <v>415</v>
      </c>
      <c r="D245" s="12" t="s">
        <v>416</v>
      </c>
      <c r="E245" s="14"/>
      <c r="F245" s="12" t="s">
        <v>16</v>
      </c>
      <c r="G245" s="12" t="s">
        <v>4</v>
      </c>
      <c r="H245" s="12" t="s">
        <v>49</v>
      </c>
      <c r="I245" s="14"/>
      <c r="J245" s="14"/>
      <c r="K245" s="14"/>
      <c r="L245" s="14"/>
      <c r="M245" s="14"/>
      <c r="N245" s="14"/>
      <c r="O245" s="14"/>
      <c r="P245" s="14"/>
      <c r="Q245" s="14"/>
      <c r="R245" s="14"/>
      <c r="S245" s="14"/>
      <c r="T245" s="14"/>
      <c r="U245" s="14"/>
      <c r="V245" s="14"/>
      <c r="W245" s="14"/>
      <c r="X245" s="14"/>
      <c r="Y245" s="14"/>
      <c r="Z245" s="14"/>
      <c r="AA245" s="14"/>
      <c r="AB245" s="14"/>
      <c r="AC245" s="14"/>
      <c r="AD245" s="14"/>
    </row>
    <row r="246" ht="33.0" hidden="1" customHeight="1">
      <c r="A246" s="27">
        <v>247.0</v>
      </c>
      <c r="B246" s="27" t="s">
        <v>34</v>
      </c>
      <c r="C246" s="27" t="s">
        <v>417</v>
      </c>
      <c r="D246" s="12" t="s">
        <v>105</v>
      </c>
      <c r="E246" s="14"/>
      <c r="F246" s="12" t="s">
        <v>13</v>
      </c>
      <c r="G246" s="12" t="s">
        <v>4</v>
      </c>
      <c r="H246" s="12" t="s">
        <v>37</v>
      </c>
      <c r="I246" s="14"/>
      <c r="J246" s="14"/>
      <c r="K246" s="14"/>
      <c r="L246" s="14"/>
      <c r="M246" s="14"/>
      <c r="N246" s="14"/>
      <c r="O246" s="14"/>
      <c r="P246" s="14"/>
      <c r="Q246" s="14"/>
      <c r="R246" s="14"/>
      <c r="S246" s="14"/>
      <c r="T246" s="14"/>
      <c r="U246" s="14"/>
      <c r="V246" s="14"/>
      <c r="W246" s="14"/>
      <c r="X246" s="14"/>
      <c r="Y246" s="14"/>
      <c r="Z246" s="14"/>
      <c r="AA246" s="14"/>
      <c r="AB246" s="14"/>
      <c r="AC246" s="14"/>
      <c r="AD246" s="14"/>
    </row>
    <row r="247" ht="33.0" hidden="1" customHeight="1">
      <c r="A247" s="27">
        <v>248.0</v>
      </c>
      <c r="B247" s="27" t="s">
        <v>34</v>
      </c>
      <c r="C247" s="27" t="s">
        <v>418</v>
      </c>
      <c r="D247" s="12" t="s">
        <v>66</v>
      </c>
      <c r="E247" s="14"/>
      <c r="F247" s="12" t="s">
        <v>10</v>
      </c>
      <c r="G247" s="12" t="s">
        <v>2</v>
      </c>
      <c r="H247" s="12" t="s">
        <v>52</v>
      </c>
      <c r="I247" s="14"/>
      <c r="J247" s="14"/>
      <c r="K247" s="14"/>
      <c r="L247" s="14"/>
      <c r="M247" s="14"/>
      <c r="N247" s="14"/>
      <c r="O247" s="14"/>
      <c r="P247" s="14"/>
      <c r="Q247" s="14"/>
      <c r="R247" s="14"/>
      <c r="S247" s="14"/>
      <c r="T247" s="14"/>
      <c r="U247" s="14"/>
      <c r="V247" s="14"/>
      <c r="W247" s="14"/>
      <c r="X247" s="14"/>
      <c r="Y247" s="14"/>
      <c r="Z247" s="14"/>
      <c r="AA247" s="14"/>
      <c r="AB247" s="14"/>
      <c r="AC247" s="14"/>
      <c r="AD247" s="14"/>
    </row>
    <row r="248" ht="33.0" hidden="1" customHeight="1">
      <c r="A248" s="27">
        <v>249.0</v>
      </c>
      <c r="B248" s="27" t="s">
        <v>34</v>
      </c>
      <c r="C248" s="27" t="s">
        <v>419</v>
      </c>
      <c r="D248" s="12" t="s">
        <v>227</v>
      </c>
      <c r="E248" s="14"/>
      <c r="F248" s="12" t="s">
        <v>20</v>
      </c>
      <c r="G248" s="12" t="s">
        <v>4</v>
      </c>
      <c r="H248" s="12" t="s">
        <v>37</v>
      </c>
      <c r="I248" s="14"/>
      <c r="J248" s="14"/>
      <c r="K248" s="14"/>
      <c r="L248" s="14"/>
      <c r="M248" s="14"/>
      <c r="N248" s="14"/>
      <c r="O248" s="14"/>
      <c r="P248" s="14"/>
      <c r="Q248" s="14"/>
      <c r="R248" s="14"/>
      <c r="S248" s="14"/>
      <c r="T248" s="14"/>
      <c r="U248" s="14"/>
      <c r="V248" s="14"/>
      <c r="W248" s="14"/>
      <c r="X248" s="14"/>
      <c r="Y248" s="14"/>
      <c r="Z248" s="14"/>
      <c r="AA248" s="14"/>
      <c r="AB248" s="14"/>
      <c r="AC248" s="14"/>
      <c r="AD248" s="14"/>
    </row>
    <row r="249" ht="33.0" hidden="1" customHeight="1">
      <c r="A249" s="27">
        <v>250.0</v>
      </c>
      <c r="B249" s="27" t="s">
        <v>34</v>
      </c>
      <c r="C249" s="27" t="s">
        <v>420</v>
      </c>
      <c r="D249" s="12" t="s">
        <v>147</v>
      </c>
      <c r="E249" s="14"/>
      <c r="F249" s="12" t="s">
        <v>20</v>
      </c>
      <c r="G249" s="12" t="s">
        <v>6</v>
      </c>
      <c r="H249" s="12" t="s">
        <v>49</v>
      </c>
      <c r="I249" s="14"/>
      <c r="J249" s="14"/>
      <c r="K249" s="14"/>
      <c r="L249" s="14"/>
      <c r="M249" s="14"/>
      <c r="N249" s="14"/>
      <c r="O249" s="14"/>
      <c r="P249" s="14"/>
      <c r="Q249" s="14"/>
      <c r="R249" s="14"/>
      <c r="S249" s="14"/>
      <c r="T249" s="14"/>
      <c r="U249" s="14"/>
      <c r="V249" s="14"/>
      <c r="W249" s="14"/>
      <c r="X249" s="14"/>
      <c r="Y249" s="14"/>
      <c r="Z249" s="14"/>
      <c r="AA249" s="14"/>
      <c r="AB249" s="14"/>
      <c r="AC249" s="14"/>
      <c r="AD249" s="14"/>
    </row>
    <row r="250" ht="33.0" hidden="1" customHeight="1">
      <c r="A250" s="27">
        <v>251.0</v>
      </c>
      <c r="B250" s="27" t="s">
        <v>34</v>
      </c>
      <c r="C250" s="27" t="s">
        <v>421</v>
      </c>
      <c r="D250" s="12" t="s">
        <v>422</v>
      </c>
      <c r="E250" s="14"/>
      <c r="F250" s="12" t="s">
        <v>13</v>
      </c>
      <c r="G250" s="12" t="s">
        <v>6</v>
      </c>
      <c r="H250" s="12" t="s">
        <v>49</v>
      </c>
      <c r="I250" s="14"/>
      <c r="J250" s="14"/>
      <c r="K250" s="14"/>
      <c r="L250" s="14"/>
      <c r="M250" s="14"/>
      <c r="N250" s="14"/>
      <c r="O250" s="14"/>
      <c r="P250" s="14"/>
      <c r="Q250" s="14"/>
      <c r="R250" s="14"/>
      <c r="S250" s="14"/>
      <c r="T250" s="14"/>
      <c r="U250" s="14"/>
      <c r="V250" s="14"/>
      <c r="W250" s="14"/>
      <c r="X250" s="14"/>
      <c r="Y250" s="14"/>
      <c r="Z250" s="14"/>
      <c r="AA250" s="14"/>
      <c r="AB250" s="14"/>
      <c r="AC250" s="14"/>
      <c r="AD250" s="14"/>
    </row>
    <row r="251" ht="33.0" hidden="1" customHeight="1">
      <c r="A251" s="27">
        <v>252.0</v>
      </c>
      <c r="B251" s="27" t="s">
        <v>34</v>
      </c>
      <c r="C251" s="27" t="s">
        <v>423</v>
      </c>
      <c r="D251" s="12" t="s">
        <v>58</v>
      </c>
      <c r="E251" s="14"/>
      <c r="F251" s="12" t="s">
        <v>15</v>
      </c>
      <c r="G251" s="12" t="s">
        <v>6</v>
      </c>
      <c r="H251" s="12" t="s">
        <v>49</v>
      </c>
      <c r="I251" s="14"/>
      <c r="J251" s="14"/>
      <c r="K251" s="14"/>
      <c r="L251" s="14"/>
      <c r="M251" s="14"/>
      <c r="N251" s="14"/>
      <c r="O251" s="14"/>
      <c r="P251" s="14"/>
      <c r="Q251" s="14"/>
      <c r="R251" s="14"/>
      <c r="S251" s="14"/>
      <c r="T251" s="14"/>
      <c r="U251" s="14"/>
      <c r="V251" s="14"/>
      <c r="W251" s="14"/>
      <c r="X251" s="14"/>
      <c r="Y251" s="14"/>
      <c r="Z251" s="14"/>
      <c r="AA251" s="14"/>
      <c r="AB251" s="14"/>
      <c r="AC251" s="14"/>
      <c r="AD251" s="14"/>
    </row>
    <row r="252" ht="33.0" hidden="1" customHeight="1">
      <c r="A252" s="27">
        <v>253.0</v>
      </c>
      <c r="B252" s="27" t="s">
        <v>34</v>
      </c>
      <c r="C252" s="27" t="s">
        <v>424</v>
      </c>
      <c r="D252" s="12" t="s">
        <v>208</v>
      </c>
      <c r="E252" s="14"/>
      <c r="F252" s="12" t="s">
        <v>13</v>
      </c>
      <c r="G252" s="12" t="s">
        <v>5</v>
      </c>
      <c r="H252" s="12" t="s">
        <v>49</v>
      </c>
      <c r="I252" s="14"/>
      <c r="J252" s="14"/>
      <c r="K252" s="14"/>
      <c r="L252" s="14"/>
      <c r="M252" s="14"/>
      <c r="N252" s="14"/>
      <c r="O252" s="14"/>
      <c r="P252" s="14"/>
      <c r="Q252" s="14"/>
      <c r="R252" s="14"/>
      <c r="S252" s="14"/>
      <c r="T252" s="14"/>
      <c r="U252" s="14"/>
      <c r="V252" s="14"/>
      <c r="W252" s="14"/>
      <c r="X252" s="14"/>
      <c r="Y252" s="14"/>
      <c r="Z252" s="14"/>
      <c r="AA252" s="14"/>
      <c r="AB252" s="14"/>
      <c r="AC252" s="14"/>
      <c r="AD252" s="14"/>
    </row>
    <row r="253" ht="33.0" hidden="1" customHeight="1">
      <c r="A253" s="27">
        <v>254.0</v>
      </c>
      <c r="B253" s="27" t="s">
        <v>34</v>
      </c>
      <c r="C253" s="27" t="s">
        <v>425</v>
      </c>
      <c r="D253" s="12" t="s">
        <v>312</v>
      </c>
      <c r="E253" s="14"/>
      <c r="F253" s="12" t="s">
        <v>11</v>
      </c>
      <c r="G253" s="12" t="s">
        <v>6</v>
      </c>
      <c r="H253" s="12" t="s">
        <v>37</v>
      </c>
      <c r="I253" s="14"/>
      <c r="J253" s="14"/>
      <c r="K253" s="14"/>
      <c r="L253" s="14"/>
      <c r="M253" s="14"/>
      <c r="N253" s="14"/>
      <c r="O253" s="14"/>
      <c r="P253" s="14"/>
      <c r="Q253" s="14"/>
      <c r="R253" s="14"/>
      <c r="S253" s="14"/>
      <c r="T253" s="14"/>
      <c r="U253" s="14"/>
      <c r="V253" s="14"/>
      <c r="W253" s="14"/>
      <c r="X253" s="14"/>
      <c r="Y253" s="14"/>
      <c r="Z253" s="14"/>
      <c r="AA253" s="14"/>
      <c r="AB253" s="14"/>
      <c r="AC253" s="14"/>
      <c r="AD253" s="14"/>
    </row>
    <row r="254" ht="33.0" hidden="1" customHeight="1">
      <c r="A254" s="27">
        <v>255.0</v>
      </c>
      <c r="B254" s="27" t="s">
        <v>34</v>
      </c>
      <c r="C254" s="27" t="s">
        <v>426</v>
      </c>
      <c r="D254" s="12" t="s">
        <v>208</v>
      </c>
      <c r="E254" s="14"/>
      <c r="F254" s="12" t="s">
        <v>13</v>
      </c>
      <c r="G254" s="12" t="s">
        <v>5</v>
      </c>
      <c r="H254" s="12" t="s">
        <v>49</v>
      </c>
      <c r="I254" s="14"/>
      <c r="J254" s="14"/>
      <c r="K254" s="14"/>
      <c r="L254" s="14"/>
      <c r="M254" s="14"/>
      <c r="N254" s="14"/>
      <c r="O254" s="14"/>
      <c r="P254" s="14"/>
      <c r="Q254" s="14"/>
      <c r="R254" s="14"/>
      <c r="S254" s="14"/>
      <c r="T254" s="14"/>
      <c r="U254" s="14"/>
      <c r="V254" s="14"/>
      <c r="W254" s="14"/>
      <c r="X254" s="14"/>
      <c r="Y254" s="14"/>
      <c r="Z254" s="14"/>
      <c r="AA254" s="14"/>
      <c r="AB254" s="14"/>
      <c r="AC254" s="14"/>
      <c r="AD254" s="14"/>
    </row>
    <row r="255" ht="33.0" hidden="1" customHeight="1">
      <c r="A255" s="27">
        <v>256.0</v>
      </c>
      <c r="B255" s="27" t="s">
        <v>34</v>
      </c>
      <c r="C255" s="27" t="s">
        <v>427</v>
      </c>
      <c r="D255" s="12" t="s">
        <v>428</v>
      </c>
      <c r="E255" s="14"/>
      <c r="F255" s="12" t="s">
        <v>13</v>
      </c>
      <c r="G255" s="12" t="s">
        <v>3</v>
      </c>
      <c r="H255" s="12" t="s">
        <v>37</v>
      </c>
      <c r="I255" s="14"/>
      <c r="J255" s="14"/>
      <c r="K255" s="14"/>
      <c r="L255" s="14"/>
      <c r="M255" s="14"/>
      <c r="N255" s="14"/>
      <c r="O255" s="14"/>
      <c r="P255" s="14"/>
      <c r="Q255" s="14"/>
      <c r="R255" s="14"/>
      <c r="S255" s="14"/>
      <c r="T255" s="14"/>
      <c r="U255" s="14"/>
      <c r="V255" s="14"/>
      <c r="W255" s="14"/>
      <c r="X255" s="14"/>
      <c r="Y255" s="14"/>
      <c r="Z255" s="14"/>
      <c r="AA255" s="14"/>
      <c r="AB255" s="14"/>
      <c r="AC255" s="14"/>
      <c r="AD255" s="14"/>
    </row>
    <row r="256" ht="33.0" hidden="1" customHeight="1">
      <c r="A256" s="27">
        <v>257.0</v>
      </c>
      <c r="B256" s="27" t="s">
        <v>34</v>
      </c>
      <c r="C256" s="27" t="s">
        <v>429</v>
      </c>
      <c r="D256" s="12" t="s">
        <v>412</v>
      </c>
      <c r="E256" s="14"/>
      <c r="F256" s="12" t="s">
        <v>11</v>
      </c>
      <c r="G256" s="12" t="s">
        <v>4</v>
      </c>
      <c r="H256" s="12" t="s">
        <v>52</v>
      </c>
      <c r="I256" s="14"/>
      <c r="J256" s="14"/>
      <c r="K256" s="14"/>
      <c r="L256" s="14"/>
      <c r="M256" s="14"/>
      <c r="N256" s="14"/>
      <c r="O256" s="14"/>
      <c r="P256" s="14"/>
      <c r="Q256" s="14"/>
      <c r="R256" s="14"/>
      <c r="S256" s="14"/>
      <c r="T256" s="14"/>
      <c r="U256" s="14"/>
      <c r="V256" s="14"/>
      <c r="W256" s="14"/>
      <c r="X256" s="14"/>
      <c r="Y256" s="14"/>
      <c r="Z256" s="14"/>
      <c r="AA256" s="14"/>
      <c r="AB256" s="14"/>
      <c r="AC256" s="14"/>
      <c r="AD256" s="14"/>
    </row>
    <row r="257" ht="33.0" hidden="1" customHeight="1">
      <c r="A257" s="27">
        <v>258.0</v>
      </c>
      <c r="B257" s="27" t="s">
        <v>34</v>
      </c>
      <c r="C257" s="27" t="s">
        <v>430</v>
      </c>
      <c r="D257" s="12" t="s">
        <v>107</v>
      </c>
      <c r="E257" s="14"/>
      <c r="F257" s="12" t="s">
        <v>9</v>
      </c>
      <c r="G257" s="12" t="s">
        <v>9</v>
      </c>
      <c r="H257" s="12" t="s">
        <v>37</v>
      </c>
      <c r="I257" s="14"/>
      <c r="J257" s="14"/>
      <c r="K257" s="14"/>
      <c r="L257" s="14"/>
      <c r="M257" s="14"/>
      <c r="N257" s="14"/>
      <c r="O257" s="14"/>
      <c r="P257" s="14"/>
      <c r="Q257" s="14"/>
      <c r="R257" s="14"/>
      <c r="S257" s="14"/>
      <c r="T257" s="14"/>
      <c r="U257" s="14"/>
      <c r="V257" s="14"/>
      <c r="W257" s="14"/>
      <c r="X257" s="14"/>
      <c r="Y257" s="14"/>
      <c r="Z257" s="14"/>
      <c r="AA257" s="14"/>
      <c r="AB257" s="14"/>
      <c r="AC257" s="14"/>
      <c r="AD257" s="14"/>
    </row>
    <row r="258" ht="33.0" hidden="1" customHeight="1">
      <c r="A258" s="27">
        <v>259.0</v>
      </c>
      <c r="B258" s="27" t="s">
        <v>34</v>
      </c>
      <c r="C258" s="27" t="s">
        <v>431</v>
      </c>
      <c r="D258" s="12" t="s">
        <v>432</v>
      </c>
      <c r="E258" s="14"/>
      <c r="F258" s="12" t="s">
        <v>12</v>
      </c>
      <c r="G258" s="12" t="s">
        <v>4</v>
      </c>
      <c r="H258" s="12" t="s">
        <v>49</v>
      </c>
      <c r="I258" s="14"/>
      <c r="J258" s="14"/>
      <c r="K258" s="14"/>
      <c r="L258" s="14"/>
      <c r="M258" s="14"/>
      <c r="N258" s="14"/>
      <c r="O258" s="14"/>
      <c r="P258" s="14"/>
      <c r="Q258" s="14"/>
      <c r="R258" s="14"/>
      <c r="S258" s="14"/>
      <c r="T258" s="14"/>
      <c r="U258" s="14"/>
      <c r="V258" s="14"/>
      <c r="W258" s="14"/>
      <c r="X258" s="14"/>
      <c r="Y258" s="14"/>
      <c r="Z258" s="14"/>
      <c r="AA258" s="14"/>
      <c r="AB258" s="14"/>
      <c r="AC258" s="14"/>
      <c r="AD258" s="14"/>
    </row>
    <row r="259" ht="33.0" hidden="1" customHeight="1">
      <c r="A259" s="27">
        <v>260.0</v>
      </c>
      <c r="B259" s="27" t="s">
        <v>34</v>
      </c>
      <c r="C259" s="27" t="s">
        <v>433</v>
      </c>
      <c r="D259" s="12" t="s">
        <v>227</v>
      </c>
      <c r="E259" s="14"/>
      <c r="F259" s="12" t="s">
        <v>20</v>
      </c>
      <c r="G259" s="12" t="s">
        <v>4</v>
      </c>
      <c r="H259" s="12" t="s">
        <v>37</v>
      </c>
      <c r="I259" s="14"/>
      <c r="J259" s="14"/>
      <c r="K259" s="14"/>
      <c r="L259" s="14"/>
      <c r="M259" s="14"/>
      <c r="N259" s="14"/>
      <c r="O259" s="14"/>
      <c r="P259" s="14"/>
      <c r="Q259" s="14"/>
      <c r="R259" s="14"/>
      <c r="S259" s="14"/>
      <c r="T259" s="14"/>
      <c r="U259" s="14"/>
      <c r="V259" s="14"/>
      <c r="W259" s="14"/>
      <c r="X259" s="14"/>
      <c r="Y259" s="14"/>
      <c r="Z259" s="14"/>
      <c r="AA259" s="14"/>
      <c r="AB259" s="14"/>
      <c r="AC259" s="14"/>
      <c r="AD259" s="14"/>
    </row>
    <row r="260" ht="33.0" hidden="1" customHeight="1">
      <c r="A260" s="27">
        <v>261.0</v>
      </c>
      <c r="B260" s="27" t="s">
        <v>34</v>
      </c>
      <c r="C260" s="27" t="s">
        <v>434</v>
      </c>
      <c r="D260" s="12" t="s">
        <v>54</v>
      </c>
      <c r="E260" s="14"/>
      <c r="F260" s="12" t="s">
        <v>18</v>
      </c>
      <c r="G260" s="12" t="s">
        <v>9</v>
      </c>
      <c r="H260" s="12" t="s">
        <v>37</v>
      </c>
      <c r="I260" s="14"/>
      <c r="J260" s="14"/>
      <c r="K260" s="14"/>
      <c r="L260" s="14"/>
      <c r="M260" s="14"/>
      <c r="N260" s="14"/>
      <c r="O260" s="14"/>
      <c r="P260" s="14"/>
      <c r="Q260" s="14"/>
      <c r="R260" s="14"/>
      <c r="S260" s="14"/>
      <c r="T260" s="14"/>
      <c r="U260" s="14"/>
      <c r="V260" s="14"/>
      <c r="W260" s="14"/>
      <c r="X260" s="14"/>
      <c r="Y260" s="14"/>
      <c r="Z260" s="14"/>
      <c r="AA260" s="14"/>
      <c r="AB260" s="14"/>
      <c r="AC260" s="14"/>
      <c r="AD260" s="14"/>
    </row>
    <row r="261" ht="33.0" hidden="1" customHeight="1">
      <c r="A261" s="27">
        <v>262.0</v>
      </c>
      <c r="B261" s="27" t="s">
        <v>34</v>
      </c>
      <c r="C261" s="27" t="s">
        <v>435</v>
      </c>
      <c r="D261" s="12" t="s">
        <v>436</v>
      </c>
      <c r="E261" s="14"/>
      <c r="F261" s="12" t="s">
        <v>13</v>
      </c>
      <c r="G261" s="12" t="s">
        <v>9</v>
      </c>
      <c r="H261" s="12" t="s">
        <v>37</v>
      </c>
      <c r="I261" s="14"/>
      <c r="J261" s="14"/>
      <c r="K261" s="14"/>
      <c r="L261" s="14"/>
      <c r="M261" s="14"/>
      <c r="N261" s="14"/>
      <c r="O261" s="14"/>
      <c r="P261" s="14"/>
      <c r="Q261" s="14"/>
      <c r="R261" s="14"/>
      <c r="S261" s="14"/>
      <c r="T261" s="14"/>
      <c r="U261" s="14"/>
      <c r="V261" s="14"/>
      <c r="W261" s="14"/>
      <c r="X261" s="14"/>
      <c r="Y261" s="14"/>
      <c r="Z261" s="14"/>
      <c r="AA261" s="14"/>
      <c r="AB261" s="14"/>
      <c r="AC261" s="14"/>
      <c r="AD261" s="14"/>
    </row>
    <row r="262" ht="33.0" hidden="1" customHeight="1">
      <c r="A262" s="27">
        <v>263.0</v>
      </c>
      <c r="B262" s="27" t="s">
        <v>34</v>
      </c>
      <c r="C262" s="27" t="s">
        <v>437</v>
      </c>
      <c r="D262" s="12" t="s">
        <v>438</v>
      </c>
      <c r="E262" s="14"/>
      <c r="F262" s="12" t="s">
        <v>20</v>
      </c>
      <c r="G262" s="12" t="s">
        <v>9</v>
      </c>
      <c r="H262" s="12" t="s">
        <v>52</v>
      </c>
      <c r="I262" s="14"/>
      <c r="J262" s="14"/>
      <c r="K262" s="14"/>
      <c r="L262" s="14"/>
      <c r="M262" s="14"/>
      <c r="N262" s="14"/>
      <c r="O262" s="14"/>
      <c r="P262" s="14"/>
      <c r="Q262" s="14"/>
      <c r="R262" s="14"/>
      <c r="S262" s="14"/>
      <c r="T262" s="14"/>
      <c r="U262" s="14"/>
      <c r="V262" s="14"/>
      <c r="W262" s="14"/>
      <c r="X262" s="14"/>
      <c r="Y262" s="14"/>
      <c r="Z262" s="14"/>
      <c r="AA262" s="14"/>
      <c r="AB262" s="14"/>
      <c r="AC262" s="14"/>
      <c r="AD262" s="14"/>
    </row>
    <row r="263" ht="33.0" hidden="1" customHeight="1">
      <c r="A263" s="27">
        <v>264.0</v>
      </c>
      <c r="B263" s="27" t="s">
        <v>34</v>
      </c>
      <c r="C263" s="27" t="s">
        <v>439</v>
      </c>
      <c r="D263" s="12" t="s">
        <v>293</v>
      </c>
      <c r="E263" s="14"/>
      <c r="F263" s="12" t="s">
        <v>11</v>
      </c>
      <c r="G263" s="12" t="s">
        <v>4</v>
      </c>
      <c r="H263" s="12" t="s">
        <v>42</v>
      </c>
      <c r="I263" s="14"/>
      <c r="J263" s="14"/>
      <c r="K263" s="14"/>
      <c r="L263" s="14"/>
      <c r="M263" s="14"/>
      <c r="N263" s="14"/>
      <c r="O263" s="14"/>
      <c r="P263" s="14"/>
      <c r="Q263" s="14"/>
      <c r="R263" s="14"/>
      <c r="S263" s="14"/>
      <c r="T263" s="14"/>
      <c r="U263" s="14"/>
      <c r="V263" s="14"/>
      <c r="W263" s="14"/>
      <c r="X263" s="14"/>
      <c r="Y263" s="14"/>
      <c r="Z263" s="14"/>
      <c r="AA263" s="14"/>
      <c r="AB263" s="14"/>
      <c r="AC263" s="14"/>
      <c r="AD263" s="14"/>
    </row>
    <row r="264" ht="33.0" hidden="1" customHeight="1">
      <c r="A264" s="27">
        <v>265.0</v>
      </c>
      <c r="B264" s="27" t="s">
        <v>34</v>
      </c>
      <c r="C264" s="27" t="s">
        <v>440</v>
      </c>
      <c r="D264" s="12" t="s">
        <v>72</v>
      </c>
      <c r="E264" s="14"/>
      <c r="F264" s="12" t="s">
        <v>11</v>
      </c>
      <c r="G264" s="12" t="s">
        <v>6</v>
      </c>
      <c r="H264" s="12" t="s">
        <v>49</v>
      </c>
      <c r="I264" s="14"/>
      <c r="J264" s="14"/>
      <c r="K264" s="14"/>
      <c r="L264" s="14"/>
      <c r="M264" s="14"/>
      <c r="N264" s="14"/>
      <c r="O264" s="14"/>
      <c r="P264" s="14"/>
      <c r="Q264" s="14"/>
      <c r="R264" s="14"/>
      <c r="S264" s="14"/>
      <c r="T264" s="14"/>
      <c r="U264" s="14"/>
      <c r="V264" s="14"/>
      <c r="W264" s="14"/>
      <c r="X264" s="14"/>
      <c r="Y264" s="14"/>
      <c r="Z264" s="14"/>
      <c r="AA264" s="14"/>
      <c r="AB264" s="14"/>
      <c r="AC264" s="14"/>
      <c r="AD264" s="14"/>
    </row>
    <row r="265" ht="33.0" hidden="1" customHeight="1">
      <c r="A265" s="27">
        <v>266.0</v>
      </c>
      <c r="B265" s="27" t="s">
        <v>34</v>
      </c>
      <c r="C265" s="27" t="s">
        <v>441</v>
      </c>
      <c r="D265" s="12" t="s">
        <v>442</v>
      </c>
      <c r="E265" s="14"/>
      <c r="F265" s="12" t="s">
        <v>13</v>
      </c>
      <c r="G265" s="12" t="s">
        <v>5</v>
      </c>
      <c r="H265" s="12" t="s">
        <v>42</v>
      </c>
      <c r="I265" s="14"/>
      <c r="J265" s="14"/>
      <c r="K265" s="14"/>
      <c r="L265" s="14"/>
      <c r="M265" s="14"/>
      <c r="N265" s="14"/>
      <c r="O265" s="14"/>
      <c r="P265" s="14"/>
      <c r="Q265" s="14"/>
      <c r="R265" s="14"/>
      <c r="S265" s="14"/>
      <c r="T265" s="14"/>
      <c r="U265" s="14"/>
      <c r="V265" s="14"/>
      <c r="W265" s="14"/>
      <c r="X265" s="14"/>
      <c r="Y265" s="14"/>
      <c r="Z265" s="14"/>
      <c r="AA265" s="14"/>
      <c r="AB265" s="14"/>
      <c r="AC265" s="14"/>
      <c r="AD265" s="14"/>
    </row>
    <row r="266" ht="33.0" customHeight="1">
      <c r="A266" s="27">
        <v>267.0</v>
      </c>
      <c r="B266" s="27" t="s">
        <v>34</v>
      </c>
      <c r="C266" s="27" t="s">
        <v>443</v>
      </c>
      <c r="D266" s="12" t="s">
        <v>74</v>
      </c>
      <c r="E266" s="14"/>
      <c r="F266" s="12" t="s">
        <v>16</v>
      </c>
      <c r="G266" s="12" t="s">
        <v>6</v>
      </c>
      <c r="H266" s="12" t="s">
        <v>42</v>
      </c>
      <c r="I266" s="14"/>
      <c r="J266" s="14"/>
      <c r="K266" s="14"/>
      <c r="L266" s="14"/>
      <c r="M266" s="14"/>
      <c r="N266" s="14"/>
      <c r="O266" s="14"/>
      <c r="P266" s="14"/>
      <c r="Q266" s="14"/>
      <c r="R266" s="14"/>
      <c r="S266" s="14"/>
      <c r="T266" s="14"/>
      <c r="U266" s="14"/>
      <c r="V266" s="14"/>
      <c r="W266" s="14"/>
      <c r="X266" s="14"/>
      <c r="Y266" s="14"/>
      <c r="Z266" s="14"/>
      <c r="AA266" s="14"/>
      <c r="AB266" s="14"/>
      <c r="AC266" s="14"/>
      <c r="AD266" s="14"/>
    </row>
    <row r="267" ht="33.0" hidden="1" customHeight="1">
      <c r="A267" s="27">
        <v>268.0</v>
      </c>
      <c r="B267" s="27" t="s">
        <v>34</v>
      </c>
      <c r="C267" s="27" t="s">
        <v>444</v>
      </c>
      <c r="D267" s="12" t="s">
        <v>445</v>
      </c>
      <c r="E267" s="14"/>
      <c r="F267" s="12" t="s">
        <v>23</v>
      </c>
      <c r="G267" s="12" t="s">
        <v>7</v>
      </c>
      <c r="H267" s="12" t="s">
        <v>49</v>
      </c>
      <c r="I267" s="14"/>
      <c r="J267" s="14"/>
      <c r="K267" s="14"/>
      <c r="L267" s="14"/>
      <c r="M267" s="14"/>
      <c r="N267" s="14"/>
      <c r="O267" s="14"/>
      <c r="P267" s="14"/>
      <c r="Q267" s="14"/>
      <c r="R267" s="14"/>
      <c r="S267" s="14"/>
      <c r="T267" s="14"/>
      <c r="U267" s="14"/>
      <c r="V267" s="14"/>
      <c r="W267" s="14"/>
      <c r="X267" s="14"/>
      <c r="Y267" s="14"/>
      <c r="Z267" s="14"/>
      <c r="AA267" s="14"/>
      <c r="AB267" s="14"/>
      <c r="AC267" s="14"/>
      <c r="AD267" s="14"/>
    </row>
    <row r="268" ht="33.0" hidden="1" customHeight="1">
      <c r="A268" s="27">
        <v>269.0</v>
      </c>
      <c r="B268" s="27" t="s">
        <v>34</v>
      </c>
      <c r="C268" s="27" t="s">
        <v>446</v>
      </c>
      <c r="D268" s="12" t="s">
        <v>210</v>
      </c>
      <c r="E268" s="14"/>
      <c r="F268" s="12" t="s">
        <v>11</v>
      </c>
      <c r="G268" s="12" t="s">
        <v>5</v>
      </c>
      <c r="H268" s="12" t="s">
        <v>42</v>
      </c>
      <c r="I268" s="14"/>
      <c r="J268" s="14"/>
      <c r="K268" s="14"/>
      <c r="L268" s="14"/>
      <c r="M268" s="14"/>
      <c r="N268" s="14"/>
      <c r="O268" s="14"/>
      <c r="P268" s="14"/>
      <c r="Q268" s="14"/>
      <c r="R268" s="14"/>
      <c r="S268" s="14"/>
      <c r="T268" s="14"/>
      <c r="U268" s="14"/>
      <c r="V268" s="14"/>
      <c r="W268" s="14"/>
      <c r="X268" s="14"/>
      <c r="Y268" s="14"/>
      <c r="Z268" s="14"/>
      <c r="AA268" s="14"/>
      <c r="AB268" s="14"/>
      <c r="AC268" s="14"/>
      <c r="AD268" s="14"/>
    </row>
    <row r="269" ht="33.0" hidden="1" customHeight="1">
      <c r="A269" s="27">
        <v>270.0</v>
      </c>
      <c r="B269" s="27" t="s">
        <v>34</v>
      </c>
      <c r="C269" s="27" t="s">
        <v>447</v>
      </c>
      <c r="D269" s="12" t="s">
        <v>231</v>
      </c>
      <c r="E269" s="14"/>
      <c r="F269" s="12" t="s">
        <v>18</v>
      </c>
      <c r="G269" s="12" t="s">
        <v>6</v>
      </c>
      <c r="H269" s="12" t="s">
        <v>42</v>
      </c>
      <c r="I269" s="14"/>
      <c r="J269" s="14"/>
      <c r="K269" s="14"/>
      <c r="L269" s="14"/>
      <c r="M269" s="14"/>
      <c r="N269" s="14"/>
      <c r="O269" s="14"/>
      <c r="P269" s="14"/>
      <c r="Q269" s="14"/>
      <c r="R269" s="14"/>
      <c r="S269" s="14"/>
      <c r="T269" s="14"/>
      <c r="U269" s="14"/>
      <c r="V269" s="14"/>
      <c r="W269" s="14"/>
      <c r="X269" s="14"/>
      <c r="Y269" s="14"/>
      <c r="Z269" s="14"/>
      <c r="AA269" s="14"/>
      <c r="AB269" s="14"/>
      <c r="AC269" s="14"/>
      <c r="AD269" s="14"/>
    </row>
    <row r="270" ht="33.0" hidden="1" customHeight="1">
      <c r="A270" s="27">
        <v>271.0</v>
      </c>
      <c r="B270" s="27" t="s">
        <v>34</v>
      </c>
      <c r="C270" s="27" t="s">
        <v>448</v>
      </c>
      <c r="D270" s="12" t="s">
        <v>449</v>
      </c>
      <c r="E270" s="14"/>
      <c r="F270" s="12" t="s">
        <v>15</v>
      </c>
      <c r="G270" s="12" t="s">
        <v>4</v>
      </c>
      <c r="H270" s="12" t="s">
        <v>52</v>
      </c>
      <c r="I270" s="14"/>
      <c r="J270" s="14"/>
      <c r="K270" s="14"/>
      <c r="L270" s="14"/>
      <c r="M270" s="14"/>
      <c r="N270" s="14"/>
      <c r="O270" s="14"/>
      <c r="P270" s="14"/>
      <c r="Q270" s="14"/>
      <c r="R270" s="14"/>
      <c r="S270" s="14"/>
      <c r="T270" s="14"/>
      <c r="U270" s="14"/>
      <c r="V270" s="14"/>
      <c r="W270" s="14"/>
      <c r="X270" s="14"/>
      <c r="Y270" s="14"/>
      <c r="Z270" s="14"/>
      <c r="AA270" s="14"/>
      <c r="AB270" s="14"/>
      <c r="AC270" s="14"/>
      <c r="AD270" s="14"/>
    </row>
    <row r="271" ht="33.0" hidden="1" customHeight="1">
      <c r="A271" s="27">
        <v>272.0</v>
      </c>
      <c r="B271" s="27" t="s">
        <v>34</v>
      </c>
      <c r="C271" s="27" t="s">
        <v>450</v>
      </c>
      <c r="D271" s="12" t="s">
        <v>451</v>
      </c>
      <c r="E271" s="14"/>
      <c r="F271" s="12" t="s">
        <v>14</v>
      </c>
      <c r="G271" s="12" t="s">
        <v>9</v>
      </c>
      <c r="H271" s="12" t="s">
        <v>42</v>
      </c>
      <c r="I271" s="14"/>
      <c r="J271" s="14"/>
      <c r="K271" s="14"/>
      <c r="L271" s="14"/>
      <c r="M271" s="14"/>
      <c r="N271" s="14"/>
      <c r="O271" s="14"/>
      <c r="P271" s="14"/>
      <c r="Q271" s="14"/>
      <c r="R271" s="14"/>
      <c r="S271" s="14"/>
      <c r="T271" s="14"/>
      <c r="U271" s="14"/>
      <c r="V271" s="14"/>
      <c r="W271" s="14"/>
      <c r="X271" s="14"/>
      <c r="Y271" s="14"/>
      <c r="Z271" s="14"/>
      <c r="AA271" s="14"/>
      <c r="AB271" s="14"/>
      <c r="AC271" s="14"/>
      <c r="AD271" s="14"/>
    </row>
    <row r="272" ht="33.0" hidden="1" customHeight="1">
      <c r="A272" s="27">
        <v>273.0</v>
      </c>
      <c r="B272" s="27" t="s">
        <v>34</v>
      </c>
      <c r="C272" s="27" t="s">
        <v>452</v>
      </c>
      <c r="D272" s="12" t="s">
        <v>208</v>
      </c>
      <c r="E272" s="14"/>
      <c r="F272" s="12" t="s">
        <v>13</v>
      </c>
      <c r="G272" s="12" t="s">
        <v>5</v>
      </c>
      <c r="H272" s="12" t="s">
        <v>49</v>
      </c>
      <c r="I272" s="14"/>
      <c r="J272" s="14"/>
      <c r="K272" s="14"/>
      <c r="L272" s="14"/>
      <c r="M272" s="14"/>
      <c r="N272" s="14"/>
      <c r="O272" s="14"/>
      <c r="P272" s="14"/>
      <c r="Q272" s="14"/>
      <c r="R272" s="14"/>
      <c r="S272" s="14"/>
      <c r="T272" s="14"/>
      <c r="U272" s="14"/>
      <c r="V272" s="14"/>
      <c r="W272" s="14"/>
      <c r="X272" s="14"/>
      <c r="Y272" s="14"/>
      <c r="Z272" s="14"/>
      <c r="AA272" s="14"/>
      <c r="AB272" s="14"/>
      <c r="AC272" s="14"/>
      <c r="AD272" s="14"/>
    </row>
    <row r="273" ht="33.0" customHeight="1">
      <c r="A273" s="27">
        <v>274.0</v>
      </c>
      <c r="B273" s="27" t="s">
        <v>34</v>
      </c>
      <c r="C273" s="27" t="s">
        <v>453</v>
      </c>
      <c r="D273" s="12" t="s">
        <v>74</v>
      </c>
      <c r="E273" s="14"/>
      <c r="F273" s="12" t="s">
        <v>16</v>
      </c>
      <c r="G273" s="12" t="s">
        <v>6</v>
      </c>
      <c r="H273" s="12" t="s">
        <v>42</v>
      </c>
      <c r="I273" s="14"/>
      <c r="J273" s="14"/>
      <c r="K273" s="14"/>
      <c r="L273" s="14"/>
      <c r="M273" s="14"/>
      <c r="N273" s="14"/>
      <c r="O273" s="14"/>
      <c r="P273" s="14"/>
      <c r="Q273" s="14"/>
      <c r="R273" s="14"/>
      <c r="S273" s="14"/>
      <c r="T273" s="14"/>
      <c r="U273" s="14"/>
      <c r="V273" s="14"/>
      <c r="W273" s="14"/>
      <c r="X273" s="14"/>
      <c r="Y273" s="14"/>
      <c r="Z273" s="14"/>
      <c r="AA273" s="14"/>
      <c r="AB273" s="14"/>
      <c r="AC273" s="14"/>
      <c r="AD273" s="14"/>
    </row>
    <row r="274" ht="33.0" hidden="1" customHeight="1">
      <c r="A274" s="27">
        <v>275.0</v>
      </c>
      <c r="B274" s="27" t="s">
        <v>34</v>
      </c>
      <c r="C274" s="27" t="s">
        <v>454</v>
      </c>
      <c r="D274" s="12" t="s">
        <v>89</v>
      </c>
      <c r="E274" s="14"/>
      <c r="F274" s="12" t="s">
        <v>9</v>
      </c>
      <c r="G274" s="12" t="s">
        <v>9</v>
      </c>
      <c r="H274" s="12" t="s">
        <v>52</v>
      </c>
      <c r="I274" s="14"/>
      <c r="J274" s="14"/>
      <c r="K274" s="14"/>
      <c r="L274" s="14"/>
      <c r="M274" s="14"/>
      <c r="N274" s="14"/>
      <c r="O274" s="14"/>
      <c r="P274" s="14"/>
      <c r="Q274" s="14"/>
      <c r="R274" s="14"/>
      <c r="S274" s="14"/>
      <c r="T274" s="14"/>
      <c r="U274" s="14"/>
      <c r="V274" s="14"/>
      <c r="W274" s="14"/>
      <c r="X274" s="14"/>
      <c r="Y274" s="14"/>
      <c r="Z274" s="14"/>
      <c r="AA274" s="14"/>
      <c r="AB274" s="14"/>
      <c r="AC274" s="14"/>
      <c r="AD274" s="14"/>
    </row>
    <row r="275" ht="33.0" hidden="1" customHeight="1">
      <c r="A275" s="27">
        <v>276.0</v>
      </c>
      <c r="B275" s="27" t="s">
        <v>34</v>
      </c>
      <c r="C275" s="27" t="s">
        <v>455</v>
      </c>
      <c r="D275" s="12" t="s">
        <v>403</v>
      </c>
      <c r="E275" s="14"/>
      <c r="F275" s="12" t="s">
        <v>11</v>
      </c>
      <c r="G275" s="12" t="s">
        <v>4</v>
      </c>
      <c r="H275" s="12" t="s">
        <v>37</v>
      </c>
      <c r="I275" s="14"/>
      <c r="J275" s="14"/>
      <c r="K275" s="14"/>
      <c r="L275" s="14"/>
      <c r="M275" s="14"/>
      <c r="N275" s="14"/>
      <c r="O275" s="14"/>
      <c r="P275" s="14"/>
      <c r="Q275" s="14"/>
      <c r="R275" s="14"/>
      <c r="S275" s="14"/>
      <c r="T275" s="14"/>
      <c r="U275" s="14"/>
      <c r="V275" s="14"/>
      <c r="W275" s="14"/>
      <c r="X275" s="14"/>
      <c r="Y275" s="14"/>
      <c r="Z275" s="14"/>
      <c r="AA275" s="14"/>
      <c r="AB275" s="14"/>
      <c r="AC275" s="14"/>
      <c r="AD275" s="14"/>
    </row>
    <row r="276" ht="33.0" hidden="1" customHeight="1">
      <c r="A276" s="27">
        <v>277.0</v>
      </c>
      <c r="B276" s="27" t="s">
        <v>34</v>
      </c>
      <c r="C276" s="27" t="s">
        <v>456</v>
      </c>
      <c r="D276" s="12" t="s">
        <v>457</v>
      </c>
      <c r="E276" s="14"/>
      <c r="F276" s="12" t="s">
        <v>19</v>
      </c>
      <c r="G276" s="12" t="s">
        <v>5</v>
      </c>
      <c r="H276" s="12" t="s">
        <v>37</v>
      </c>
      <c r="I276" s="14"/>
      <c r="J276" s="14"/>
      <c r="K276" s="14"/>
      <c r="L276" s="14"/>
      <c r="M276" s="14"/>
      <c r="N276" s="14"/>
      <c r="O276" s="14"/>
      <c r="P276" s="14"/>
      <c r="Q276" s="14"/>
      <c r="R276" s="14"/>
      <c r="S276" s="14"/>
      <c r="T276" s="14"/>
      <c r="U276" s="14"/>
      <c r="V276" s="14"/>
      <c r="W276" s="14"/>
      <c r="X276" s="14"/>
      <c r="Y276" s="14"/>
      <c r="Z276" s="14"/>
      <c r="AA276" s="14"/>
      <c r="AB276" s="14"/>
      <c r="AC276" s="14"/>
      <c r="AD276" s="14"/>
    </row>
    <row r="277" ht="33.0" hidden="1" customHeight="1">
      <c r="A277" s="27">
        <v>278.0</v>
      </c>
      <c r="B277" s="27" t="s">
        <v>34</v>
      </c>
      <c r="C277" s="27" t="s">
        <v>458</v>
      </c>
      <c r="D277" s="12" t="s">
        <v>459</v>
      </c>
      <c r="E277" s="14"/>
      <c r="F277" s="12" t="s">
        <v>20</v>
      </c>
      <c r="G277" s="12" t="s">
        <v>4</v>
      </c>
      <c r="H277" s="12" t="s">
        <v>52</v>
      </c>
      <c r="I277" s="14"/>
      <c r="J277" s="14"/>
      <c r="K277" s="14"/>
      <c r="L277" s="14"/>
      <c r="M277" s="14"/>
      <c r="N277" s="14"/>
      <c r="O277" s="14"/>
      <c r="P277" s="14"/>
      <c r="Q277" s="14"/>
      <c r="R277" s="14"/>
      <c r="S277" s="14"/>
      <c r="T277" s="14"/>
      <c r="U277" s="14"/>
      <c r="V277" s="14"/>
      <c r="W277" s="14"/>
      <c r="X277" s="14"/>
      <c r="Y277" s="14"/>
      <c r="Z277" s="14"/>
      <c r="AA277" s="14"/>
      <c r="AB277" s="14"/>
      <c r="AC277" s="14"/>
      <c r="AD277" s="14"/>
    </row>
    <row r="278" ht="33.0" hidden="1" customHeight="1">
      <c r="A278" s="27">
        <v>279.0</v>
      </c>
      <c r="B278" s="27" t="s">
        <v>34</v>
      </c>
      <c r="C278" s="27" t="s">
        <v>460</v>
      </c>
      <c r="D278" s="12" t="s">
        <v>89</v>
      </c>
      <c r="E278" s="14"/>
      <c r="F278" s="12" t="s">
        <v>9</v>
      </c>
      <c r="G278" s="12" t="s">
        <v>9</v>
      </c>
      <c r="H278" s="12" t="s">
        <v>52</v>
      </c>
      <c r="I278" s="14"/>
      <c r="J278" s="14"/>
      <c r="K278" s="14"/>
      <c r="L278" s="14"/>
      <c r="M278" s="14"/>
      <c r="N278" s="14"/>
      <c r="O278" s="14"/>
      <c r="P278" s="14"/>
      <c r="Q278" s="14"/>
      <c r="R278" s="14"/>
      <c r="S278" s="14"/>
      <c r="T278" s="14"/>
      <c r="U278" s="14"/>
      <c r="V278" s="14"/>
      <c r="W278" s="14"/>
      <c r="X278" s="14"/>
      <c r="Y278" s="14"/>
      <c r="Z278" s="14"/>
      <c r="AA278" s="14"/>
      <c r="AB278" s="14"/>
      <c r="AC278" s="14"/>
      <c r="AD278" s="14"/>
    </row>
    <row r="279" ht="33.0" hidden="1" customHeight="1">
      <c r="A279" s="27">
        <v>280.0</v>
      </c>
      <c r="B279" s="27" t="s">
        <v>34</v>
      </c>
      <c r="C279" s="27" t="s">
        <v>461</v>
      </c>
      <c r="D279" s="12" t="s">
        <v>436</v>
      </c>
      <c r="E279" s="14"/>
      <c r="F279" s="12" t="s">
        <v>13</v>
      </c>
      <c r="G279" s="12" t="s">
        <v>9</v>
      </c>
      <c r="H279" s="12" t="s">
        <v>37</v>
      </c>
      <c r="I279" s="14"/>
      <c r="J279" s="14"/>
      <c r="K279" s="14"/>
      <c r="L279" s="14"/>
      <c r="M279" s="14"/>
      <c r="N279" s="14"/>
      <c r="O279" s="14"/>
      <c r="P279" s="14"/>
      <c r="Q279" s="14"/>
      <c r="R279" s="14"/>
      <c r="S279" s="14"/>
      <c r="T279" s="14"/>
      <c r="U279" s="14"/>
      <c r="V279" s="14"/>
      <c r="W279" s="14"/>
      <c r="X279" s="14"/>
      <c r="Y279" s="14"/>
      <c r="Z279" s="14"/>
      <c r="AA279" s="14"/>
      <c r="AB279" s="14"/>
      <c r="AC279" s="14"/>
      <c r="AD279" s="14"/>
    </row>
    <row r="280" ht="33.0" hidden="1" customHeight="1">
      <c r="A280" s="27">
        <v>281.0</v>
      </c>
      <c r="B280" s="27" t="s">
        <v>34</v>
      </c>
      <c r="C280" s="27" t="s">
        <v>462</v>
      </c>
      <c r="D280" s="12" t="s">
        <v>463</v>
      </c>
      <c r="E280" s="14"/>
      <c r="F280" s="12" t="s">
        <v>12</v>
      </c>
      <c r="G280" s="12" t="s">
        <v>4</v>
      </c>
      <c r="H280" s="12" t="s">
        <v>42</v>
      </c>
      <c r="I280" s="14"/>
      <c r="J280" s="14"/>
      <c r="K280" s="14"/>
      <c r="L280" s="14"/>
      <c r="M280" s="14"/>
      <c r="N280" s="14"/>
      <c r="O280" s="14"/>
      <c r="P280" s="14"/>
      <c r="Q280" s="14"/>
      <c r="R280" s="14"/>
      <c r="S280" s="14"/>
      <c r="T280" s="14"/>
      <c r="U280" s="14"/>
      <c r="V280" s="14"/>
      <c r="W280" s="14"/>
      <c r="X280" s="14"/>
      <c r="Y280" s="14"/>
      <c r="Z280" s="14"/>
      <c r="AA280" s="14"/>
      <c r="AB280" s="14"/>
      <c r="AC280" s="14"/>
      <c r="AD280" s="14"/>
    </row>
    <row r="281" ht="33.0" hidden="1" customHeight="1">
      <c r="A281" s="27">
        <v>282.0</v>
      </c>
      <c r="B281" s="27" t="s">
        <v>34</v>
      </c>
      <c r="C281" s="27" t="s">
        <v>464</v>
      </c>
      <c r="D281" s="12" t="s">
        <v>107</v>
      </c>
      <c r="E281" s="14"/>
      <c r="F281" s="12" t="s">
        <v>9</v>
      </c>
      <c r="G281" s="12" t="s">
        <v>9</v>
      </c>
      <c r="H281" s="12" t="s">
        <v>37</v>
      </c>
      <c r="I281" s="14"/>
      <c r="J281" s="14"/>
      <c r="K281" s="14"/>
      <c r="L281" s="14"/>
      <c r="M281" s="14"/>
      <c r="N281" s="14"/>
      <c r="O281" s="14"/>
      <c r="P281" s="14"/>
      <c r="Q281" s="14"/>
      <c r="R281" s="14"/>
      <c r="S281" s="14"/>
      <c r="T281" s="14"/>
      <c r="U281" s="14"/>
      <c r="V281" s="14"/>
      <c r="W281" s="14"/>
      <c r="X281" s="14"/>
      <c r="Y281" s="14"/>
      <c r="Z281" s="14"/>
      <c r="AA281" s="14"/>
      <c r="AB281" s="14"/>
      <c r="AC281" s="14"/>
      <c r="AD281" s="14"/>
    </row>
    <row r="282" ht="33.0" hidden="1" customHeight="1">
      <c r="A282" s="27">
        <v>283.0</v>
      </c>
      <c r="B282" s="27" t="s">
        <v>34</v>
      </c>
      <c r="C282" s="27" t="s">
        <v>465</v>
      </c>
      <c r="D282" s="12" t="s">
        <v>393</v>
      </c>
      <c r="E282" s="14"/>
      <c r="F282" s="12" t="s">
        <v>12</v>
      </c>
      <c r="G282" s="12" t="s">
        <v>6</v>
      </c>
      <c r="H282" s="12" t="s">
        <v>49</v>
      </c>
      <c r="I282" s="14"/>
      <c r="J282" s="14"/>
      <c r="K282" s="14"/>
      <c r="L282" s="14"/>
      <c r="M282" s="14"/>
      <c r="N282" s="14"/>
      <c r="O282" s="14"/>
      <c r="P282" s="14"/>
      <c r="Q282" s="14"/>
      <c r="R282" s="14"/>
      <c r="S282" s="14"/>
      <c r="T282" s="14"/>
      <c r="U282" s="14"/>
      <c r="V282" s="14"/>
      <c r="W282" s="14"/>
      <c r="X282" s="14"/>
      <c r="Y282" s="14"/>
      <c r="Z282" s="14"/>
      <c r="AA282" s="14"/>
      <c r="AB282" s="14"/>
      <c r="AC282" s="14"/>
      <c r="AD282" s="14"/>
    </row>
    <row r="283" ht="33.0" hidden="1" customHeight="1">
      <c r="A283" s="27">
        <v>284.0</v>
      </c>
      <c r="B283" s="27" t="s">
        <v>34</v>
      </c>
      <c r="C283" s="27" t="s">
        <v>466</v>
      </c>
      <c r="D283" s="12" t="s">
        <v>178</v>
      </c>
      <c r="E283" s="14"/>
      <c r="F283" s="12" t="s">
        <v>11</v>
      </c>
      <c r="G283" s="12" t="s">
        <v>4</v>
      </c>
      <c r="H283" s="12" t="s">
        <v>49</v>
      </c>
      <c r="I283" s="14"/>
      <c r="J283" s="14"/>
      <c r="K283" s="14"/>
      <c r="L283" s="14"/>
      <c r="M283" s="14"/>
      <c r="N283" s="14"/>
      <c r="O283" s="14"/>
      <c r="P283" s="14"/>
      <c r="Q283" s="14"/>
      <c r="R283" s="14"/>
      <c r="S283" s="14"/>
      <c r="T283" s="14"/>
      <c r="U283" s="14"/>
      <c r="V283" s="14"/>
      <c r="W283" s="14"/>
      <c r="X283" s="14"/>
      <c r="Y283" s="14"/>
      <c r="Z283" s="14"/>
      <c r="AA283" s="14"/>
      <c r="AB283" s="14"/>
      <c r="AC283" s="14"/>
      <c r="AD283" s="14"/>
    </row>
    <row r="284" ht="33.0" customHeight="1">
      <c r="A284" s="27">
        <v>285.0</v>
      </c>
      <c r="B284" s="27" t="s">
        <v>34</v>
      </c>
      <c r="C284" s="27" t="s">
        <v>467</v>
      </c>
      <c r="D284" s="12" t="s">
        <v>416</v>
      </c>
      <c r="E284" s="14"/>
      <c r="F284" s="12" t="s">
        <v>16</v>
      </c>
      <c r="G284" s="12" t="s">
        <v>4</v>
      </c>
      <c r="H284" s="12" t="s">
        <v>49</v>
      </c>
      <c r="I284" s="14"/>
      <c r="J284" s="14"/>
      <c r="K284" s="14"/>
      <c r="L284" s="14"/>
      <c r="M284" s="14"/>
      <c r="N284" s="14"/>
      <c r="O284" s="14"/>
      <c r="P284" s="14"/>
      <c r="Q284" s="14"/>
      <c r="R284" s="14"/>
      <c r="S284" s="14"/>
      <c r="T284" s="14"/>
      <c r="U284" s="14"/>
      <c r="V284" s="14"/>
      <c r="W284" s="14"/>
      <c r="X284" s="14"/>
      <c r="Y284" s="14"/>
      <c r="Z284" s="14"/>
      <c r="AA284" s="14"/>
      <c r="AB284" s="14"/>
      <c r="AC284" s="14"/>
      <c r="AD284" s="14"/>
    </row>
    <row r="285" ht="33.0" hidden="1" customHeight="1">
      <c r="A285" s="27">
        <v>286.0</v>
      </c>
      <c r="B285" s="27" t="s">
        <v>34</v>
      </c>
      <c r="C285" s="27" t="s">
        <v>468</v>
      </c>
      <c r="D285" s="12" t="s">
        <v>36</v>
      </c>
      <c r="E285" s="14"/>
      <c r="F285" s="12" t="s">
        <v>10</v>
      </c>
      <c r="G285" s="12" t="s">
        <v>2</v>
      </c>
      <c r="H285" s="12" t="s">
        <v>37</v>
      </c>
      <c r="I285" s="14"/>
      <c r="J285" s="14"/>
      <c r="K285" s="14"/>
      <c r="L285" s="14"/>
      <c r="M285" s="14"/>
      <c r="N285" s="14"/>
      <c r="O285" s="14"/>
      <c r="P285" s="14"/>
      <c r="Q285" s="14"/>
      <c r="R285" s="14"/>
      <c r="S285" s="14"/>
      <c r="T285" s="14"/>
      <c r="U285" s="14"/>
      <c r="V285" s="14"/>
      <c r="W285" s="14"/>
      <c r="X285" s="14"/>
      <c r="Y285" s="14"/>
      <c r="Z285" s="14"/>
      <c r="AA285" s="14"/>
      <c r="AB285" s="14"/>
      <c r="AC285" s="14"/>
      <c r="AD285" s="14"/>
    </row>
    <row r="286" ht="33.0" hidden="1" customHeight="1">
      <c r="A286" s="27">
        <v>287.0</v>
      </c>
      <c r="B286" s="27" t="s">
        <v>34</v>
      </c>
      <c r="C286" s="27" t="s">
        <v>469</v>
      </c>
      <c r="D286" s="12" t="s">
        <v>442</v>
      </c>
      <c r="E286" s="14"/>
      <c r="F286" s="12" t="s">
        <v>13</v>
      </c>
      <c r="G286" s="12" t="s">
        <v>5</v>
      </c>
      <c r="H286" s="12" t="s">
        <v>42</v>
      </c>
      <c r="I286" s="14"/>
      <c r="J286" s="14"/>
      <c r="K286" s="14"/>
      <c r="L286" s="14"/>
      <c r="M286" s="14"/>
      <c r="N286" s="14"/>
      <c r="O286" s="14"/>
      <c r="P286" s="14"/>
      <c r="Q286" s="14"/>
      <c r="R286" s="14"/>
      <c r="S286" s="14"/>
      <c r="T286" s="14"/>
      <c r="U286" s="14"/>
      <c r="V286" s="14"/>
      <c r="W286" s="14"/>
      <c r="X286" s="14"/>
      <c r="Y286" s="14"/>
      <c r="Z286" s="14"/>
      <c r="AA286" s="14"/>
      <c r="AB286" s="14"/>
      <c r="AC286" s="14"/>
      <c r="AD286" s="14"/>
    </row>
    <row r="287" ht="33.0" hidden="1" customHeight="1">
      <c r="A287" s="27">
        <v>288.0</v>
      </c>
      <c r="B287" s="27" t="s">
        <v>34</v>
      </c>
      <c r="C287" s="27" t="s">
        <v>470</v>
      </c>
      <c r="D287" s="12" t="s">
        <v>471</v>
      </c>
      <c r="E287" s="14"/>
      <c r="F287" s="12" t="s">
        <v>20</v>
      </c>
      <c r="G287" s="12" t="s">
        <v>3</v>
      </c>
      <c r="H287" s="12" t="s">
        <v>49</v>
      </c>
      <c r="I287" s="14"/>
      <c r="J287" s="14"/>
      <c r="K287" s="14"/>
      <c r="L287" s="14"/>
      <c r="M287" s="14"/>
      <c r="N287" s="14"/>
      <c r="O287" s="14"/>
      <c r="P287" s="14"/>
      <c r="Q287" s="14"/>
      <c r="R287" s="14"/>
      <c r="S287" s="14"/>
      <c r="T287" s="14"/>
      <c r="U287" s="14"/>
      <c r="V287" s="14"/>
      <c r="W287" s="14"/>
      <c r="X287" s="14"/>
      <c r="Y287" s="14"/>
      <c r="Z287" s="14"/>
      <c r="AA287" s="14"/>
      <c r="AB287" s="14"/>
      <c r="AC287" s="14"/>
      <c r="AD287" s="14"/>
    </row>
    <row r="288" ht="33.0" hidden="1" customHeight="1">
      <c r="A288" s="27">
        <v>289.0</v>
      </c>
      <c r="B288" s="27" t="s">
        <v>34</v>
      </c>
      <c r="C288" s="27" t="s">
        <v>472</v>
      </c>
      <c r="D288" s="12" t="s">
        <v>241</v>
      </c>
      <c r="E288" s="14"/>
      <c r="F288" s="12" t="s">
        <v>13</v>
      </c>
      <c r="G288" s="12" t="s">
        <v>6</v>
      </c>
      <c r="H288" s="12" t="s">
        <v>37</v>
      </c>
      <c r="I288" s="14"/>
      <c r="J288" s="14"/>
      <c r="K288" s="14"/>
      <c r="L288" s="14"/>
      <c r="M288" s="14"/>
      <c r="N288" s="14"/>
      <c r="O288" s="14"/>
      <c r="P288" s="14"/>
      <c r="Q288" s="14"/>
      <c r="R288" s="14"/>
      <c r="S288" s="14"/>
      <c r="T288" s="14"/>
      <c r="U288" s="14"/>
      <c r="V288" s="14"/>
      <c r="W288" s="14"/>
      <c r="X288" s="14"/>
      <c r="Y288" s="14"/>
      <c r="Z288" s="14"/>
      <c r="AA288" s="14"/>
      <c r="AB288" s="14"/>
      <c r="AC288" s="14"/>
      <c r="AD288" s="14"/>
    </row>
    <row r="289" ht="33.0" hidden="1" customHeight="1">
      <c r="A289" s="27">
        <v>290.0</v>
      </c>
      <c r="B289" s="27" t="s">
        <v>34</v>
      </c>
      <c r="C289" s="27" t="s">
        <v>473</v>
      </c>
      <c r="D289" s="12" t="s">
        <v>317</v>
      </c>
      <c r="E289" s="14"/>
      <c r="F289" s="12" t="s">
        <v>11</v>
      </c>
      <c r="G289" s="12" t="s">
        <v>5</v>
      </c>
      <c r="H289" s="12" t="s">
        <v>37</v>
      </c>
      <c r="I289" s="14"/>
      <c r="J289" s="14"/>
      <c r="K289" s="14"/>
      <c r="L289" s="14"/>
      <c r="M289" s="14"/>
      <c r="N289" s="14"/>
      <c r="O289" s="14"/>
      <c r="P289" s="14"/>
      <c r="Q289" s="14"/>
      <c r="R289" s="14"/>
      <c r="S289" s="14"/>
      <c r="T289" s="14"/>
      <c r="U289" s="14"/>
      <c r="V289" s="14"/>
      <c r="W289" s="14"/>
      <c r="X289" s="14"/>
      <c r="Y289" s="14"/>
      <c r="Z289" s="14"/>
      <c r="AA289" s="14"/>
      <c r="AB289" s="14"/>
      <c r="AC289" s="14"/>
      <c r="AD289" s="14"/>
    </row>
    <row r="290" ht="33.0" hidden="1" customHeight="1">
      <c r="A290" s="27">
        <v>291.0</v>
      </c>
      <c r="B290" s="27" t="s">
        <v>34</v>
      </c>
      <c r="C290" s="27" t="s">
        <v>474</v>
      </c>
      <c r="D290" s="12" t="s">
        <v>44</v>
      </c>
      <c r="E290" s="14"/>
      <c r="F290" s="12" t="s">
        <v>11</v>
      </c>
      <c r="G290" s="12" t="s">
        <v>6</v>
      </c>
      <c r="H290" s="12" t="s">
        <v>42</v>
      </c>
      <c r="I290" s="14"/>
      <c r="J290" s="14"/>
      <c r="K290" s="14"/>
      <c r="L290" s="14"/>
      <c r="M290" s="14"/>
      <c r="N290" s="14"/>
      <c r="O290" s="14"/>
      <c r="P290" s="14"/>
      <c r="Q290" s="14"/>
      <c r="R290" s="14"/>
      <c r="S290" s="14"/>
      <c r="T290" s="14"/>
      <c r="U290" s="14"/>
      <c r="V290" s="14"/>
      <c r="W290" s="14"/>
      <c r="X290" s="14"/>
      <c r="Y290" s="14"/>
      <c r="Z290" s="14"/>
      <c r="AA290" s="14"/>
      <c r="AB290" s="14"/>
      <c r="AC290" s="14"/>
      <c r="AD290" s="14"/>
    </row>
    <row r="291" ht="33.0" hidden="1" customHeight="1">
      <c r="A291" s="27">
        <v>292.0</v>
      </c>
      <c r="B291" s="27" t="s">
        <v>34</v>
      </c>
      <c r="C291" s="27" t="s">
        <v>475</v>
      </c>
      <c r="D291" s="12" t="s">
        <v>476</v>
      </c>
      <c r="E291" s="14"/>
      <c r="F291" s="12" t="s">
        <v>9</v>
      </c>
      <c r="G291" s="12" t="s">
        <v>4</v>
      </c>
      <c r="H291" s="12" t="s">
        <v>52</v>
      </c>
      <c r="I291" s="14"/>
      <c r="J291" s="14"/>
      <c r="K291" s="14"/>
      <c r="L291" s="14"/>
      <c r="M291" s="14"/>
      <c r="N291" s="14"/>
      <c r="O291" s="14"/>
      <c r="P291" s="14"/>
      <c r="Q291" s="14"/>
      <c r="R291" s="14"/>
      <c r="S291" s="14"/>
      <c r="T291" s="14"/>
      <c r="U291" s="14"/>
      <c r="V291" s="14"/>
      <c r="W291" s="14"/>
      <c r="X291" s="14"/>
      <c r="Y291" s="14"/>
      <c r="Z291" s="14"/>
      <c r="AA291" s="14"/>
      <c r="AB291" s="14"/>
      <c r="AC291" s="14"/>
      <c r="AD291" s="14"/>
    </row>
    <row r="292" ht="33.0" hidden="1" customHeight="1">
      <c r="A292" s="27">
        <v>293.0</v>
      </c>
      <c r="B292" s="27" t="s">
        <v>34</v>
      </c>
      <c r="C292" s="27" t="s">
        <v>477</v>
      </c>
      <c r="D292" s="12" t="s">
        <v>203</v>
      </c>
      <c r="E292" s="14"/>
      <c r="F292" s="12" t="s">
        <v>12</v>
      </c>
      <c r="G292" s="12" t="s">
        <v>9</v>
      </c>
      <c r="H292" s="12" t="s">
        <v>49</v>
      </c>
      <c r="I292" s="14"/>
      <c r="J292" s="14"/>
      <c r="K292" s="14"/>
      <c r="L292" s="14"/>
      <c r="M292" s="14"/>
      <c r="N292" s="14"/>
      <c r="O292" s="14"/>
      <c r="P292" s="14"/>
      <c r="Q292" s="14"/>
      <c r="R292" s="14"/>
      <c r="S292" s="14"/>
      <c r="T292" s="14"/>
      <c r="U292" s="14"/>
      <c r="V292" s="14"/>
      <c r="W292" s="14"/>
      <c r="X292" s="14"/>
      <c r="Y292" s="14"/>
      <c r="Z292" s="14"/>
      <c r="AA292" s="14"/>
      <c r="AB292" s="14"/>
      <c r="AC292" s="14"/>
      <c r="AD292" s="14"/>
    </row>
    <row r="293" ht="33.0" hidden="1" customHeight="1">
      <c r="A293" s="27">
        <v>294.0</v>
      </c>
      <c r="B293" s="27" t="s">
        <v>34</v>
      </c>
      <c r="C293" s="27" t="s">
        <v>478</v>
      </c>
      <c r="D293" s="12" t="s">
        <v>212</v>
      </c>
      <c r="E293" s="14"/>
      <c r="F293" s="12" t="s">
        <v>12</v>
      </c>
      <c r="G293" s="12" t="s">
        <v>9</v>
      </c>
      <c r="H293" s="12" t="s">
        <v>52</v>
      </c>
      <c r="I293" s="14"/>
      <c r="J293" s="14"/>
      <c r="K293" s="14"/>
      <c r="L293" s="14"/>
      <c r="M293" s="14"/>
      <c r="N293" s="14"/>
      <c r="O293" s="14"/>
      <c r="P293" s="14"/>
      <c r="Q293" s="14"/>
      <c r="R293" s="14"/>
      <c r="S293" s="14"/>
      <c r="T293" s="14"/>
      <c r="U293" s="14"/>
      <c r="V293" s="14"/>
      <c r="W293" s="14"/>
      <c r="X293" s="14"/>
      <c r="Y293" s="14"/>
      <c r="Z293" s="14"/>
      <c r="AA293" s="14"/>
      <c r="AB293" s="14"/>
      <c r="AC293" s="14"/>
      <c r="AD293" s="14"/>
    </row>
    <row r="294" ht="33.0" hidden="1" customHeight="1">
      <c r="A294" s="27">
        <v>295.0</v>
      </c>
      <c r="B294" s="27" t="s">
        <v>34</v>
      </c>
      <c r="C294" s="27" t="s">
        <v>479</v>
      </c>
      <c r="D294" s="12" t="s">
        <v>422</v>
      </c>
      <c r="E294" s="14"/>
      <c r="F294" s="12" t="s">
        <v>13</v>
      </c>
      <c r="G294" s="12" t="s">
        <v>6</v>
      </c>
      <c r="H294" s="12" t="s">
        <v>49</v>
      </c>
      <c r="I294" s="14"/>
      <c r="J294" s="14"/>
      <c r="K294" s="14"/>
      <c r="L294" s="14"/>
      <c r="M294" s="14"/>
      <c r="N294" s="14"/>
      <c r="O294" s="14"/>
      <c r="P294" s="14"/>
      <c r="Q294" s="14"/>
      <c r="R294" s="14"/>
      <c r="S294" s="14"/>
      <c r="T294" s="14"/>
      <c r="U294" s="14"/>
      <c r="V294" s="14"/>
      <c r="W294" s="14"/>
      <c r="X294" s="14"/>
      <c r="Y294" s="14"/>
      <c r="Z294" s="14"/>
      <c r="AA294" s="14"/>
      <c r="AB294" s="14"/>
      <c r="AC294" s="14"/>
      <c r="AD294" s="14"/>
    </row>
    <row r="295" ht="33.0" hidden="1" customHeight="1">
      <c r="A295" s="27">
        <v>296.0</v>
      </c>
      <c r="B295" s="27" t="s">
        <v>34</v>
      </c>
      <c r="C295" s="27" t="s">
        <v>480</v>
      </c>
      <c r="D295" s="12" t="s">
        <v>302</v>
      </c>
      <c r="E295" s="14"/>
      <c r="F295" s="12" t="s">
        <v>15</v>
      </c>
      <c r="G295" s="12" t="s">
        <v>9</v>
      </c>
      <c r="H295" s="12" t="s">
        <v>42</v>
      </c>
      <c r="I295" s="14"/>
      <c r="J295" s="14"/>
      <c r="K295" s="14"/>
      <c r="L295" s="14"/>
      <c r="M295" s="14"/>
      <c r="N295" s="14"/>
      <c r="O295" s="14"/>
      <c r="P295" s="14"/>
      <c r="Q295" s="14"/>
      <c r="R295" s="14"/>
      <c r="S295" s="14"/>
      <c r="T295" s="14"/>
      <c r="U295" s="14"/>
      <c r="V295" s="14"/>
      <c r="W295" s="14"/>
      <c r="X295" s="14"/>
      <c r="Y295" s="14"/>
      <c r="Z295" s="14"/>
      <c r="AA295" s="14"/>
      <c r="AB295" s="14"/>
      <c r="AC295" s="14"/>
      <c r="AD295" s="14"/>
    </row>
    <row r="296" ht="33.0" hidden="1" customHeight="1">
      <c r="A296" s="27">
        <v>297.0</v>
      </c>
      <c r="B296" s="27" t="s">
        <v>34</v>
      </c>
      <c r="C296" s="27" t="s">
        <v>481</v>
      </c>
      <c r="D296" s="12" t="s">
        <v>160</v>
      </c>
      <c r="E296" s="14"/>
      <c r="F296" s="12" t="s">
        <v>23</v>
      </c>
      <c r="G296" s="12" t="s">
        <v>9</v>
      </c>
      <c r="H296" s="12" t="s">
        <v>49</v>
      </c>
      <c r="I296" s="14"/>
      <c r="J296" s="14"/>
      <c r="K296" s="14"/>
      <c r="L296" s="14"/>
      <c r="M296" s="14"/>
      <c r="N296" s="14"/>
      <c r="O296" s="14"/>
      <c r="P296" s="14"/>
      <c r="Q296" s="14"/>
      <c r="R296" s="14"/>
      <c r="S296" s="14"/>
      <c r="T296" s="14"/>
      <c r="U296" s="14"/>
      <c r="V296" s="14"/>
      <c r="W296" s="14"/>
      <c r="X296" s="14"/>
      <c r="Y296" s="14"/>
      <c r="Z296" s="14"/>
      <c r="AA296" s="14"/>
      <c r="AB296" s="14"/>
      <c r="AC296" s="14"/>
      <c r="AD296" s="14"/>
    </row>
    <row r="297" ht="33.0" customHeight="1">
      <c r="A297" s="27">
        <v>298.0</v>
      </c>
      <c r="B297" s="27" t="s">
        <v>34</v>
      </c>
      <c r="C297" s="27" t="s">
        <v>482</v>
      </c>
      <c r="D297" s="12" t="s">
        <v>483</v>
      </c>
      <c r="E297" s="14"/>
      <c r="F297" s="12" t="s">
        <v>16</v>
      </c>
      <c r="G297" s="12" t="s">
        <v>5</v>
      </c>
      <c r="H297" s="12" t="s">
        <v>49</v>
      </c>
      <c r="I297" s="14"/>
      <c r="J297" s="14"/>
      <c r="K297" s="14"/>
      <c r="L297" s="14"/>
      <c r="M297" s="14"/>
      <c r="N297" s="14"/>
      <c r="O297" s="14"/>
      <c r="P297" s="14"/>
      <c r="Q297" s="14"/>
      <c r="R297" s="14"/>
      <c r="S297" s="14"/>
      <c r="T297" s="14"/>
      <c r="U297" s="14"/>
      <c r="V297" s="14"/>
      <c r="W297" s="14"/>
      <c r="X297" s="14"/>
      <c r="Y297" s="14"/>
      <c r="Z297" s="14"/>
      <c r="AA297" s="14"/>
      <c r="AB297" s="14"/>
      <c r="AC297" s="14"/>
      <c r="AD297" s="14"/>
    </row>
    <row r="298" ht="33.0" hidden="1" customHeight="1">
      <c r="A298" s="27">
        <v>299.0</v>
      </c>
      <c r="B298" s="27" t="s">
        <v>34</v>
      </c>
      <c r="C298" s="27" t="s">
        <v>484</v>
      </c>
      <c r="D298" s="12" t="s">
        <v>89</v>
      </c>
      <c r="E298" s="14"/>
      <c r="F298" s="12" t="s">
        <v>9</v>
      </c>
      <c r="G298" s="12" t="s">
        <v>9</v>
      </c>
      <c r="H298" s="12" t="s">
        <v>52</v>
      </c>
      <c r="I298" s="14"/>
      <c r="J298" s="14"/>
      <c r="K298" s="14"/>
      <c r="L298" s="14"/>
      <c r="M298" s="14"/>
      <c r="N298" s="14"/>
      <c r="O298" s="14"/>
      <c r="P298" s="14"/>
      <c r="Q298" s="14"/>
      <c r="R298" s="14"/>
      <c r="S298" s="14"/>
      <c r="T298" s="14"/>
      <c r="U298" s="14"/>
      <c r="V298" s="14"/>
      <c r="W298" s="14"/>
      <c r="X298" s="14"/>
      <c r="Y298" s="14"/>
      <c r="Z298" s="14"/>
      <c r="AA298" s="14"/>
      <c r="AB298" s="14"/>
      <c r="AC298" s="14"/>
      <c r="AD298" s="14"/>
    </row>
    <row r="299" ht="33.0" hidden="1" customHeight="1">
      <c r="A299" s="27">
        <v>300.0</v>
      </c>
      <c r="B299" s="27" t="s">
        <v>34</v>
      </c>
      <c r="C299" s="27" t="s">
        <v>485</v>
      </c>
      <c r="D299" s="12" t="s">
        <v>486</v>
      </c>
      <c r="E299" s="14"/>
      <c r="F299" s="12" t="s">
        <v>19</v>
      </c>
      <c r="G299" s="12" t="s">
        <v>6</v>
      </c>
      <c r="H299" s="12" t="s">
        <v>37</v>
      </c>
      <c r="I299" s="14"/>
      <c r="J299" s="14"/>
      <c r="K299" s="14"/>
      <c r="L299" s="14"/>
      <c r="M299" s="14"/>
      <c r="N299" s="14"/>
      <c r="O299" s="14"/>
      <c r="P299" s="14"/>
      <c r="Q299" s="14"/>
      <c r="R299" s="14"/>
      <c r="S299" s="14"/>
      <c r="T299" s="14"/>
      <c r="U299" s="14"/>
      <c r="V299" s="14"/>
      <c r="W299" s="14"/>
      <c r="X299" s="14"/>
      <c r="Y299" s="14"/>
      <c r="Z299" s="14"/>
      <c r="AA299" s="14"/>
      <c r="AB299" s="14"/>
      <c r="AC299" s="14"/>
      <c r="AD299" s="14"/>
    </row>
    <row r="300" ht="33.0" customHeight="1">
      <c r="A300" s="27">
        <v>301.0</v>
      </c>
      <c r="B300" s="27" t="s">
        <v>34</v>
      </c>
      <c r="C300" s="27" t="s">
        <v>487</v>
      </c>
      <c r="D300" s="12" t="s">
        <v>488</v>
      </c>
      <c r="E300" s="14"/>
      <c r="F300" s="12" t="s">
        <v>16</v>
      </c>
      <c r="G300" s="12" t="s">
        <v>3</v>
      </c>
      <c r="H300" s="12" t="s">
        <v>42</v>
      </c>
      <c r="I300" s="14"/>
      <c r="J300" s="14"/>
      <c r="K300" s="14"/>
      <c r="L300" s="14"/>
      <c r="M300" s="14"/>
      <c r="N300" s="14"/>
      <c r="O300" s="14"/>
      <c r="P300" s="14"/>
      <c r="Q300" s="14"/>
      <c r="R300" s="14"/>
      <c r="S300" s="14"/>
      <c r="T300" s="14"/>
      <c r="U300" s="14"/>
      <c r="V300" s="14"/>
      <c r="W300" s="14"/>
      <c r="X300" s="14"/>
      <c r="Y300" s="14"/>
      <c r="Z300" s="14"/>
      <c r="AA300" s="14"/>
      <c r="AB300" s="14"/>
      <c r="AC300" s="14"/>
      <c r="AD300" s="14"/>
    </row>
    <row r="301" ht="33.0" hidden="1" customHeight="1">
      <c r="A301" s="27">
        <v>302.0</v>
      </c>
      <c r="B301" s="27" t="s">
        <v>34</v>
      </c>
      <c r="C301" s="27" t="s">
        <v>489</v>
      </c>
      <c r="D301" s="12" t="s">
        <v>490</v>
      </c>
      <c r="E301" s="14"/>
      <c r="F301" s="12" t="s">
        <v>15</v>
      </c>
      <c r="G301" s="12" t="s">
        <v>8</v>
      </c>
      <c r="H301" s="12" t="s">
        <v>42</v>
      </c>
      <c r="I301" s="14"/>
      <c r="J301" s="14"/>
      <c r="K301" s="14"/>
      <c r="L301" s="14"/>
      <c r="M301" s="14"/>
      <c r="N301" s="14"/>
      <c r="O301" s="14"/>
      <c r="P301" s="14"/>
      <c r="Q301" s="14"/>
      <c r="R301" s="14"/>
      <c r="S301" s="14"/>
      <c r="T301" s="14"/>
      <c r="U301" s="14"/>
      <c r="V301" s="14"/>
      <c r="W301" s="14"/>
      <c r="X301" s="14"/>
      <c r="Y301" s="14"/>
      <c r="Z301" s="14"/>
      <c r="AA301" s="14"/>
      <c r="AB301" s="14"/>
      <c r="AC301" s="14"/>
      <c r="AD301" s="14"/>
    </row>
    <row r="302" ht="33.0" customHeight="1">
      <c r="A302" s="27">
        <v>303.0</v>
      </c>
      <c r="B302" s="27" t="s">
        <v>34</v>
      </c>
      <c r="C302" s="27" t="s">
        <v>491</v>
      </c>
      <c r="D302" s="12" t="s">
        <v>167</v>
      </c>
      <c r="E302" s="14"/>
      <c r="F302" s="12" t="s">
        <v>16</v>
      </c>
      <c r="G302" s="12" t="s">
        <v>9</v>
      </c>
      <c r="H302" s="12" t="s">
        <v>37</v>
      </c>
      <c r="I302" s="14"/>
      <c r="J302" s="14"/>
      <c r="K302" s="14"/>
      <c r="L302" s="14"/>
      <c r="M302" s="14"/>
      <c r="N302" s="14"/>
      <c r="O302" s="14"/>
      <c r="P302" s="14"/>
      <c r="Q302" s="14"/>
      <c r="R302" s="14"/>
      <c r="S302" s="14"/>
      <c r="T302" s="14"/>
      <c r="U302" s="14"/>
      <c r="V302" s="14"/>
      <c r="W302" s="14"/>
      <c r="X302" s="14"/>
      <c r="Y302" s="14"/>
      <c r="Z302" s="14"/>
      <c r="AA302" s="14"/>
      <c r="AB302" s="14"/>
      <c r="AC302" s="14"/>
      <c r="AD302" s="14"/>
    </row>
    <row r="303" ht="33.0" hidden="1" customHeight="1">
      <c r="A303" s="27">
        <v>304.0</v>
      </c>
      <c r="B303" s="27" t="s">
        <v>34</v>
      </c>
      <c r="C303" s="27" t="s">
        <v>492</v>
      </c>
      <c r="D303" s="12" t="s">
        <v>493</v>
      </c>
      <c r="E303" s="14"/>
      <c r="F303" s="12" t="s">
        <v>13</v>
      </c>
      <c r="G303" s="12" t="s">
        <v>5</v>
      </c>
      <c r="H303" s="12" t="s">
        <v>37</v>
      </c>
      <c r="I303" s="14"/>
      <c r="J303" s="14"/>
      <c r="K303" s="14"/>
      <c r="L303" s="14"/>
      <c r="M303" s="14"/>
      <c r="N303" s="14"/>
      <c r="O303" s="14"/>
      <c r="P303" s="14"/>
      <c r="Q303" s="14"/>
      <c r="R303" s="14"/>
      <c r="S303" s="14"/>
      <c r="T303" s="14"/>
      <c r="U303" s="14"/>
      <c r="V303" s="14"/>
      <c r="W303" s="14"/>
      <c r="X303" s="14"/>
      <c r="Y303" s="14"/>
      <c r="Z303" s="14"/>
      <c r="AA303" s="14"/>
      <c r="AB303" s="14"/>
      <c r="AC303" s="14"/>
      <c r="AD303" s="14"/>
    </row>
    <row r="304" ht="33.0" hidden="1" customHeight="1">
      <c r="A304" s="27">
        <v>305.0</v>
      </c>
      <c r="B304" s="27" t="s">
        <v>34</v>
      </c>
      <c r="C304" s="27" t="s">
        <v>494</v>
      </c>
      <c r="D304" s="12" t="s">
        <v>66</v>
      </c>
      <c r="E304" s="14"/>
      <c r="F304" s="12" t="s">
        <v>10</v>
      </c>
      <c r="G304" s="12" t="s">
        <v>2</v>
      </c>
      <c r="H304" s="12" t="s">
        <v>52</v>
      </c>
      <c r="I304" s="14"/>
      <c r="J304" s="14"/>
      <c r="K304" s="14"/>
      <c r="L304" s="14"/>
      <c r="M304" s="14"/>
      <c r="N304" s="14"/>
      <c r="O304" s="14"/>
      <c r="P304" s="14"/>
      <c r="Q304" s="14"/>
      <c r="R304" s="14"/>
      <c r="S304" s="14"/>
      <c r="T304" s="14"/>
      <c r="U304" s="14"/>
      <c r="V304" s="14"/>
      <c r="W304" s="14"/>
      <c r="X304" s="14"/>
      <c r="Y304" s="14"/>
      <c r="Z304" s="14"/>
      <c r="AA304" s="14"/>
      <c r="AB304" s="14"/>
      <c r="AC304" s="14"/>
      <c r="AD304" s="14"/>
    </row>
    <row r="305" ht="33.0" hidden="1" customHeight="1">
      <c r="A305" s="27">
        <v>306.0</v>
      </c>
      <c r="B305" s="27" t="s">
        <v>34</v>
      </c>
      <c r="C305" s="27" t="s">
        <v>495</v>
      </c>
      <c r="D305" s="12" t="s">
        <v>107</v>
      </c>
      <c r="E305" s="14"/>
      <c r="F305" s="12" t="s">
        <v>9</v>
      </c>
      <c r="G305" s="12" t="s">
        <v>9</v>
      </c>
      <c r="H305" s="12" t="s">
        <v>37</v>
      </c>
      <c r="I305" s="14"/>
      <c r="J305" s="14"/>
      <c r="K305" s="14"/>
      <c r="L305" s="14"/>
      <c r="M305" s="14"/>
      <c r="N305" s="14"/>
      <c r="O305" s="14"/>
      <c r="P305" s="14"/>
      <c r="Q305" s="14"/>
      <c r="R305" s="14"/>
      <c r="S305" s="14"/>
      <c r="T305" s="14"/>
      <c r="U305" s="14"/>
      <c r="V305" s="14"/>
      <c r="W305" s="14"/>
      <c r="X305" s="14"/>
      <c r="Y305" s="14"/>
      <c r="Z305" s="14"/>
      <c r="AA305" s="14"/>
      <c r="AB305" s="14"/>
      <c r="AC305" s="14"/>
      <c r="AD305" s="14"/>
    </row>
    <row r="306" ht="33.0" hidden="1" customHeight="1">
      <c r="A306" s="27">
        <v>307.0</v>
      </c>
      <c r="B306" s="27" t="s">
        <v>34</v>
      </c>
      <c r="C306" s="27" t="s">
        <v>496</v>
      </c>
      <c r="D306" s="12" t="s">
        <v>178</v>
      </c>
      <c r="E306" s="14"/>
      <c r="F306" s="12" t="s">
        <v>11</v>
      </c>
      <c r="G306" s="12" t="s">
        <v>4</v>
      </c>
      <c r="H306" s="12" t="s">
        <v>49</v>
      </c>
      <c r="I306" s="14"/>
      <c r="J306" s="14"/>
      <c r="K306" s="14"/>
      <c r="L306" s="14"/>
      <c r="M306" s="14"/>
      <c r="N306" s="14"/>
      <c r="O306" s="14"/>
      <c r="P306" s="14"/>
      <c r="Q306" s="14"/>
      <c r="R306" s="14"/>
      <c r="S306" s="14"/>
      <c r="T306" s="14"/>
      <c r="U306" s="14"/>
      <c r="V306" s="14"/>
      <c r="W306" s="14"/>
      <c r="X306" s="14"/>
      <c r="Y306" s="14"/>
      <c r="Z306" s="14"/>
      <c r="AA306" s="14"/>
      <c r="AB306" s="14"/>
      <c r="AC306" s="14"/>
      <c r="AD306" s="14"/>
    </row>
    <row r="307" ht="33.0" customHeight="1">
      <c r="A307" s="27">
        <v>308.0</v>
      </c>
      <c r="B307" s="27" t="s">
        <v>34</v>
      </c>
      <c r="C307" s="27" t="s">
        <v>497</v>
      </c>
      <c r="D307" s="12" t="s">
        <v>498</v>
      </c>
      <c r="E307" s="14"/>
      <c r="F307" s="12" t="s">
        <v>16</v>
      </c>
      <c r="G307" s="12" t="s">
        <v>6</v>
      </c>
      <c r="H307" s="12" t="s">
        <v>37</v>
      </c>
      <c r="I307" s="14"/>
      <c r="J307" s="14"/>
      <c r="K307" s="14"/>
      <c r="L307" s="14"/>
      <c r="M307" s="14"/>
      <c r="N307" s="14"/>
      <c r="O307" s="14"/>
      <c r="P307" s="14"/>
      <c r="Q307" s="14"/>
      <c r="R307" s="14"/>
      <c r="S307" s="14"/>
      <c r="T307" s="14"/>
      <c r="U307" s="14"/>
      <c r="V307" s="14"/>
      <c r="W307" s="14"/>
      <c r="X307" s="14"/>
      <c r="Y307" s="14"/>
      <c r="Z307" s="14"/>
      <c r="AA307" s="14"/>
      <c r="AB307" s="14"/>
      <c r="AC307" s="14"/>
      <c r="AD307" s="14"/>
    </row>
    <row r="308" ht="33.0" hidden="1" customHeight="1">
      <c r="A308" s="27">
        <v>309.0</v>
      </c>
      <c r="B308" s="27" t="s">
        <v>34</v>
      </c>
      <c r="C308" s="27" t="s">
        <v>499</v>
      </c>
      <c r="D308" s="12" t="s">
        <v>500</v>
      </c>
      <c r="E308" s="14"/>
      <c r="F308" s="12" t="s">
        <v>19</v>
      </c>
      <c r="G308" s="12" t="s">
        <v>7</v>
      </c>
      <c r="H308" s="12" t="s">
        <v>49</v>
      </c>
      <c r="I308" s="14"/>
      <c r="J308" s="14"/>
      <c r="K308" s="14"/>
      <c r="L308" s="14"/>
      <c r="M308" s="14"/>
      <c r="N308" s="14"/>
      <c r="O308" s="14"/>
      <c r="P308" s="14"/>
      <c r="Q308" s="14"/>
      <c r="R308" s="14"/>
      <c r="S308" s="14"/>
      <c r="T308" s="14"/>
      <c r="U308" s="14"/>
      <c r="V308" s="14"/>
      <c r="W308" s="14"/>
      <c r="X308" s="14"/>
      <c r="Y308" s="14"/>
      <c r="Z308" s="14"/>
      <c r="AA308" s="14"/>
      <c r="AB308" s="14"/>
      <c r="AC308" s="14"/>
      <c r="AD308" s="14"/>
    </row>
    <row r="309" ht="33.0" hidden="1" customHeight="1">
      <c r="A309" s="27">
        <v>310.0</v>
      </c>
      <c r="B309" s="27" t="s">
        <v>34</v>
      </c>
      <c r="C309" s="27" t="s">
        <v>501</v>
      </c>
      <c r="D309" s="12" t="s">
        <v>44</v>
      </c>
      <c r="E309" s="14"/>
      <c r="F309" s="12" t="s">
        <v>11</v>
      </c>
      <c r="G309" s="12" t="s">
        <v>6</v>
      </c>
      <c r="H309" s="12" t="s">
        <v>42</v>
      </c>
      <c r="I309" s="14"/>
      <c r="J309" s="14"/>
      <c r="K309" s="14"/>
      <c r="L309" s="14"/>
      <c r="M309" s="14"/>
      <c r="N309" s="14"/>
      <c r="O309" s="14"/>
      <c r="P309" s="14"/>
      <c r="Q309" s="14"/>
      <c r="R309" s="14"/>
      <c r="S309" s="14"/>
      <c r="T309" s="14"/>
      <c r="U309" s="14"/>
      <c r="V309" s="14"/>
      <c r="W309" s="14"/>
      <c r="X309" s="14"/>
      <c r="Y309" s="14"/>
      <c r="Z309" s="14"/>
      <c r="AA309" s="14"/>
      <c r="AB309" s="14"/>
      <c r="AC309" s="14"/>
      <c r="AD309" s="14"/>
    </row>
    <row r="310" ht="33.0" hidden="1" customHeight="1">
      <c r="A310" s="27">
        <v>311.0</v>
      </c>
      <c r="B310" s="27" t="s">
        <v>34</v>
      </c>
      <c r="C310" s="27" t="s">
        <v>502</v>
      </c>
      <c r="D310" s="12" t="s">
        <v>361</v>
      </c>
      <c r="E310" s="14"/>
      <c r="F310" s="12" t="s">
        <v>20</v>
      </c>
      <c r="G310" s="12" t="s">
        <v>6</v>
      </c>
      <c r="H310" s="12" t="s">
        <v>52</v>
      </c>
      <c r="I310" s="14"/>
      <c r="J310" s="14"/>
      <c r="K310" s="14"/>
      <c r="L310" s="14"/>
      <c r="M310" s="14"/>
      <c r="N310" s="14"/>
      <c r="O310" s="14"/>
      <c r="P310" s="14"/>
      <c r="Q310" s="14"/>
      <c r="R310" s="14"/>
      <c r="S310" s="14"/>
      <c r="T310" s="14"/>
      <c r="U310" s="14"/>
      <c r="V310" s="14"/>
      <c r="W310" s="14"/>
      <c r="X310" s="14"/>
      <c r="Y310" s="14"/>
      <c r="Z310" s="14"/>
      <c r="AA310" s="14"/>
      <c r="AB310" s="14"/>
      <c r="AC310" s="14"/>
      <c r="AD310" s="14"/>
    </row>
    <row r="311" ht="33.0" hidden="1" customHeight="1">
      <c r="A311" s="27">
        <v>312.0</v>
      </c>
      <c r="B311" s="27" t="s">
        <v>34</v>
      </c>
      <c r="C311" s="27" t="s">
        <v>503</v>
      </c>
      <c r="D311" s="12" t="s">
        <v>504</v>
      </c>
      <c r="E311" s="14"/>
      <c r="F311" s="12" t="s">
        <v>18</v>
      </c>
      <c r="G311" s="12" t="s">
        <v>4</v>
      </c>
      <c r="H311" s="12" t="s">
        <v>42</v>
      </c>
      <c r="I311" s="14"/>
      <c r="J311" s="14"/>
      <c r="K311" s="14"/>
      <c r="L311" s="14"/>
      <c r="M311" s="14"/>
      <c r="N311" s="14"/>
      <c r="O311" s="14"/>
      <c r="P311" s="14"/>
      <c r="Q311" s="14"/>
      <c r="R311" s="14"/>
      <c r="S311" s="14"/>
      <c r="T311" s="14"/>
      <c r="U311" s="14"/>
      <c r="V311" s="14"/>
      <c r="W311" s="14"/>
      <c r="X311" s="14"/>
      <c r="Y311" s="14"/>
      <c r="Z311" s="14"/>
      <c r="AA311" s="14"/>
      <c r="AB311" s="14"/>
      <c r="AC311" s="14"/>
      <c r="AD311" s="14"/>
    </row>
    <row r="312" ht="33.0" hidden="1" customHeight="1">
      <c r="A312" s="27">
        <v>313.0</v>
      </c>
      <c r="B312" s="27" t="s">
        <v>34</v>
      </c>
      <c r="C312" s="27" t="s">
        <v>505</v>
      </c>
      <c r="D312" s="12" t="s">
        <v>150</v>
      </c>
      <c r="E312" s="14"/>
      <c r="F312" s="12" t="s">
        <v>14</v>
      </c>
      <c r="G312" s="12" t="s">
        <v>4</v>
      </c>
      <c r="H312" s="12" t="s">
        <v>37</v>
      </c>
      <c r="I312" s="14"/>
      <c r="J312" s="14"/>
      <c r="K312" s="14"/>
      <c r="L312" s="14"/>
      <c r="M312" s="14"/>
      <c r="N312" s="14"/>
      <c r="O312" s="14"/>
      <c r="P312" s="14"/>
      <c r="Q312" s="14"/>
      <c r="R312" s="14"/>
      <c r="S312" s="14"/>
      <c r="T312" s="14"/>
      <c r="U312" s="14"/>
      <c r="V312" s="14"/>
      <c r="W312" s="14"/>
      <c r="X312" s="14"/>
      <c r="Y312" s="14"/>
      <c r="Z312" s="14"/>
      <c r="AA312" s="14"/>
      <c r="AB312" s="14"/>
      <c r="AC312" s="14"/>
      <c r="AD312" s="14"/>
    </row>
    <row r="313" ht="33.0" hidden="1" customHeight="1">
      <c r="A313" s="27">
        <v>314.0</v>
      </c>
      <c r="B313" s="27" t="s">
        <v>34</v>
      </c>
      <c r="C313" s="27" t="s">
        <v>506</v>
      </c>
      <c r="D313" s="12" t="s">
        <v>507</v>
      </c>
      <c r="E313" s="14"/>
      <c r="F313" s="12" t="s">
        <v>22</v>
      </c>
      <c r="G313" s="12" t="s">
        <v>9</v>
      </c>
      <c r="H313" s="12" t="s">
        <v>37</v>
      </c>
      <c r="I313" s="14"/>
      <c r="J313" s="14"/>
      <c r="K313" s="14"/>
      <c r="L313" s="14"/>
      <c r="M313" s="14"/>
      <c r="N313" s="14"/>
      <c r="O313" s="14"/>
      <c r="P313" s="14"/>
      <c r="Q313" s="14"/>
      <c r="R313" s="14"/>
      <c r="S313" s="14"/>
      <c r="T313" s="14"/>
      <c r="U313" s="14"/>
      <c r="V313" s="14"/>
      <c r="W313" s="14"/>
      <c r="X313" s="14"/>
      <c r="Y313" s="14"/>
      <c r="Z313" s="14"/>
      <c r="AA313" s="14"/>
      <c r="AB313" s="14"/>
      <c r="AC313" s="14"/>
      <c r="AD313" s="14"/>
    </row>
    <row r="314" ht="33.0" hidden="1" customHeight="1">
      <c r="A314" s="27">
        <v>315.0</v>
      </c>
      <c r="B314" s="27" t="s">
        <v>34</v>
      </c>
      <c r="C314" s="27" t="s">
        <v>508</v>
      </c>
      <c r="D314" s="12" t="s">
        <v>509</v>
      </c>
      <c r="E314" s="14"/>
      <c r="F314" s="12" t="s">
        <v>13</v>
      </c>
      <c r="G314" s="12" t="s">
        <v>4</v>
      </c>
      <c r="H314" s="12" t="s">
        <v>52</v>
      </c>
      <c r="I314" s="14"/>
      <c r="J314" s="14"/>
      <c r="K314" s="14"/>
      <c r="L314" s="14"/>
      <c r="M314" s="14"/>
      <c r="N314" s="14"/>
      <c r="O314" s="14"/>
      <c r="P314" s="14"/>
      <c r="Q314" s="14"/>
      <c r="R314" s="14"/>
      <c r="S314" s="14"/>
      <c r="T314" s="14"/>
      <c r="U314" s="14"/>
      <c r="V314" s="14"/>
      <c r="W314" s="14"/>
      <c r="X314" s="14"/>
      <c r="Y314" s="14"/>
      <c r="Z314" s="14"/>
      <c r="AA314" s="14"/>
      <c r="AB314" s="14"/>
      <c r="AC314" s="14"/>
      <c r="AD314" s="14"/>
    </row>
    <row r="315" ht="33.0" customHeight="1">
      <c r="A315" s="27">
        <v>316.0</v>
      </c>
      <c r="B315" s="27" t="s">
        <v>34</v>
      </c>
      <c r="C315" s="27" t="s">
        <v>510</v>
      </c>
      <c r="D315" s="12" t="s">
        <v>214</v>
      </c>
      <c r="E315" s="14"/>
      <c r="F315" s="12" t="s">
        <v>16</v>
      </c>
      <c r="G315" s="12" t="s">
        <v>9</v>
      </c>
      <c r="H315" s="12" t="s">
        <v>52</v>
      </c>
      <c r="I315" s="14"/>
      <c r="J315" s="14"/>
      <c r="K315" s="14"/>
      <c r="L315" s="14"/>
      <c r="M315" s="14"/>
      <c r="N315" s="14"/>
      <c r="O315" s="14"/>
      <c r="P315" s="14"/>
      <c r="Q315" s="14"/>
      <c r="R315" s="14"/>
      <c r="S315" s="14"/>
      <c r="T315" s="14"/>
      <c r="U315" s="14"/>
      <c r="V315" s="14"/>
      <c r="W315" s="14"/>
      <c r="X315" s="14"/>
      <c r="Y315" s="14"/>
      <c r="Z315" s="14"/>
      <c r="AA315" s="14"/>
      <c r="AB315" s="14"/>
      <c r="AC315" s="14"/>
      <c r="AD315" s="14"/>
    </row>
    <row r="316" ht="33.0" hidden="1" customHeight="1">
      <c r="A316" s="27">
        <v>317.0</v>
      </c>
      <c r="B316" s="27" t="s">
        <v>34</v>
      </c>
      <c r="C316" s="27" t="s">
        <v>511</v>
      </c>
      <c r="D316" s="12" t="s">
        <v>512</v>
      </c>
      <c r="E316" s="14"/>
      <c r="F316" s="12" t="s">
        <v>20</v>
      </c>
      <c r="G316" s="12" t="s">
        <v>5</v>
      </c>
      <c r="H316" s="12" t="s">
        <v>52</v>
      </c>
      <c r="I316" s="14"/>
      <c r="J316" s="14"/>
      <c r="K316" s="14"/>
      <c r="L316" s="14"/>
      <c r="M316" s="14"/>
      <c r="N316" s="14"/>
      <c r="O316" s="14"/>
      <c r="P316" s="14"/>
      <c r="Q316" s="14"/>
      <c r="R316" s="14"/>
      <c r="S316" s="14"/>
      <c r="T316" s="14"/>
      <c r="U316" s="14"/>
      <c r="V316" s="14"/>
      <c r="W316" s="14"/>
      <c r="X316" s="14"/>
      <c r="Y316" s="14"/>
      <c r="Z316" s="14"/>
      <c r="AA316" s="14"/>
      <c r="AB316" s="14"/>
      <c r="AC316" s="14"/>
      <c r="AD316" s="14"/>
    </row>
    <row r="317" ht="33.0" hidden="1" customHeight="1">
      <c r="A317" s="27">
        <v>318.0</v>
      </c>
      <c r="B317" s="27" t="s">
        <v>34</v>
      </c>
      <c r="C317" s="27" t="s">
        <v>513</v>
      </c>
      <c r="D317" s="12" t="s">
        <v>514</v>
      </c>
      <c r="E317" s="14"/>
      <c r="F317" s="12" t="s">
        <v>15</v>
      </c>
      <c r="G317" s="12" t="s">
        <v>9</v>
      </c>
      <c r="H317" s="12" t="s">
        <v>37</v>
      </c>
      <c r="I317" s="14"/>
      <c r="J317" s="14"/>
      <c r="K317" s="14"/>
      <c r="L317" s="14"/>
      <c r="M317" s="14"/>
      <c r="N317" s="14"/>
      <c r="O317" s="14"/>
      <c r="P317" s="14"/>
      <c r="Q317" s="14"/>
      <c r="R317" s="14"/>
      <c r="S317" s="14"/>
      <c r="T317" s="14"/>
      <c r="U317" s="14"/>
      <c r="V317" s="14"/>
      <c r="W317" s="14"/>
      <c r="X317" s="14"/>
      <c r="Y317" s="14"/>
      <c r="Z317" s="14"/>
      <c r="AA317" s="14"/>
      <c r="AB317" s="14"/>
      <c r="AC317" s="14"/>
      <c r="AD317" s="14"/>
    </row>
    <row r="318" ht="33.0" hidden="1" customHeight="1">
      <c r="A318" s="27">
        <v>319.0</v>
      </c>
      <c r="B318" s="27" t="s">
        <v>34</v>
      </c>
      <c r="C318" s="27" t="s">
        <v>515</v>
      </c>
      <c r="D318" s="12" t="s">
        <v>208</v>
      </c>
      <c r="E318" s="14"/>
      <c r="F318" s="12" t="s">
        <v>13</v>
      </c>
      <c r="G318" s="12" t="s">
        <v>5</v>
      </c>
      <c r="H318" s="12" t="s">
        <v>49</v>
      </c>
      <c r="I318" s="14"/>
      <c r="J318" s="14"/>
      <c r="K318" s="14"/>
      <c r="L318" s="14"/>
      <c r="M318" s="14"/>
      <c r="N318" s="14"/>
      <c r="O318" s="14"/>
      <c r="P318" s="14"/>
      <c r="Q318" s="14"/>
      <c r="R318" s="14"/>
      <c r="S318" s="14"/>
      <c r="T318" s="14"/>
      <c r="U318" s="14"/>
      <c r="V318" s="14"/>
      <c r="W318" s="14"/>
      <c r="X318" s="14"/>
      <c r="Y318" s="14"/>
      <c r="Z318" s="14"/>
      <c r="AA318" s="14"/>
      <c r="AB318" s="14"/>
      <c r="AC318" s="14"/>
      <c r="AD318" s="14"/>
    </row>
    <row r="319" ht="33.0" hidden="1" customHeight="1">
      <c r="A319" s="27">
        <v>320.0</v>
      </c>
      <c r="B319" s="27" t="s">
        <v>34</v>
      </c>
      <c r="C319" s="27" t="s">
        <v>516</v>
      </c>
      <c r="D319" s="12" t="s">
        <v>241</v>
      </c>
      <c r="E319" s="14"/>
      <c r="F319" s="12" t="s">
        <v>13</v>
      </c>
      <c r="G319" s="12" t="s">
        <v>6</v>
      </c>
      <c r="H319" s="12" t="s">
        <v>37</v>
      </c>
      <c r="I319" s="14"/>
      <c r="J319" s="14"/>
      <c r="K319" s="14"/>
      <c r="L319" s="14"/>
      <c r="M319" s="14"/>
      <c r="N319" s="14"/>
      <c r="O319" s="14"/>
      <c r="P319" s="14"/>
      <c r="Q319" s="14"/>
      <c r="R319" s="14"/>
      <c r="S319" s="14"/>
      <c r="T319" s="14"/>
      <c r="U319" s="14"/>
      <c r="V319" s="14"/>
      <c r="W319" s="14"/>
      <c r="X319" s="14"/>
      <c r="Y319" s="14"/>
      <c r="Z319" s="14"/>
      <c r="AA319" s="14"/>
      <c r="AB319" s="14"/>
      <c r="AC319" s="14"/>
      <c r="AD319" s="14"/>
    </row>
    <row r="320" ht="33.0" hidden="1" customHeight="1">
      <c r="A320" s="27">
        <v>321.0</v>
      </c>
      <c r="B320" s="27" t="s">
        <v>34</v>
      </c>
      <c r="C320" s="27" t="s">
        <v>517</v>
      </c>
      <c r="D320" s="12" t="s">
        <v>518</v>
      </c>
      <c r="E320" s="14"/>
      <c r="F320" s="12" t="s">
        <v>18</v>
      </c>
      <c r="G320" s="12" t="s">
        <v>5</v>
      </c>
      <c r="H320" s="12" t="s">
        <v>42</v>
      </c>
      <c r="I320" s="14"/>
      <c r="J320" s="14"/>
      <c r="K320" s="14"/>
      <c r="L320" s="14"/>
      <c r="M320" s="14"/>
      <c r="N320" s="14"/>
      <c r="O320" s="14"/>
      <c r="P320" s="14"/>
      <c r="Q320" s="14"/>
      <c r="R320" s="14"/>
      <c r="S320" s="14"/>
      <c r="T320" s="14"/>
      <c r="U320" s="14"/>
      <c r="V320" s="14"/>
      <c r="W320" s="14"/>
      <c r="X320" s="14"/>
      <c r="Y320" s="14"/>
      <c r="Z320" s="14"/>
      <c r="AA320" s="14"/>
      <c r="AB320" s="14"/>
      <c r="AC320" s="14"/>
      <c r="AD320" s="14"/>
    </row>
    <row r="321" ht="33.0" customHeight="1">
      <c r="A321" s="27">
        <v>322.0</v>
      </c>
      <c r="B321" s="27" t="s">
        <v>34</v>
      </c>
      <c r="C321" s="27" t="s">
        <v>519</v>
      </c>
      <c r="D321" s="12" t="s">
        <v>112</v>
      </c>
      <c r="E321" s="14"/>
      <c r="F321" s="12" t="s">
        <v>16</v>
      </c>
      <c r="G321" s="12" t="s">
        <v>6</v>
      </c>
      <c r="H321" s="12" t="s">
        <v>49</v>
      </c>
      <c r="I321" s="14"/>
      <c r="J321" s="14"/>
      <c r="K321" s="14"/>
      <c r="L321" s="14"/>
      <c r="M321" s="14"/>
      <c r="N321" s="14"/>
      <c r="O321" s="14"/>
      <c r="P321" s="14"/>
      <c r="Q321" s="14"/>
      <c r="R321" s="14"/>
      <c r="S321" s="14"/>
      <c r="T321" s="14"/>
      <c r="U321" s="14"/>
      <c r="V321" s="14"/>
      <c r="W321" s="14"/>
      <c r="X321" s="14"/>
      <c r="Y321" s="14"/>
      <c r="Z321" s="14"/>
      <c r="AA321" s="14"/>
      <c r="AB321" s="14"/>
      <c r="AC321" s="14"/>
      <c r="AD321" s="14"/>
    </row>
    <row r="322" ht="33.0" hidden="1" customHeight="1">
      <c r="A322" s="27">
        <v>323.0</v>
      </c>
      <c r="B322" s="27" t="s">
        <v>34</v>
      </c>
      <c r="C322" s="27" t="s">
        <v>520</v>
      </c>
      <c r="D322" s="12" t="s">
        <v>87</v>
      </c>
      <c r="E322" s="14"/>
      <c r="F322" s="12" t="s">
        <v>18</v>
      </c>
      <c r="G322" s="12" t="s">
        <v>9</v>
      </c>
      <c r="H322" s="12" t="s">
        <v>52</v>
      </c>
      <c r="I322" s="14"/>
      <c r="J322" s="14"/>
      <c r="K322" s="14"/>
      <c r="L322" s="14"/>
      <c r="M322" s="14"/>
      <c r="N322" s="14"/>
      <c r="O322" s="14"/>
      <c r="P322" s="14"/>
      <c r="Q322" s="14"/>
      <c r="R322" s="14"/>
      <c r="S322" s="14"/>
      <c r="T322" s="14"/>
      <c r="U322" s="14"/>
      <c r="V322" s="14"/>
      <c r="W322" s="14"/>
      <c r="X322" s="14"/>
      <c r="Y322" s="14"/>
      <c r="Z322" s="14"/>
      <c r="AA322" s="14"/>
      <c r="AB322" s="14"/>
      <c r="AC322" s="14"/>
      <c r="AD322" s="14"/>
    </row>
    <row r="323" ht="33.0" hidden="1" customHeight="1">
      <c r="A323" s="27">
        <v>324.0</v>
      </c>
      <c r="B323" s="27" t="s">
        <v>34</v>
      </c>
      <c r="C323" s="27" t="s">
        <v>521</v>
      </c>
      <c r="D323" s="12" t="s">
        <v>62</v>
      </c>
      <c r="E323" s="14"/>
      <c r="F323" s="12" t="s">
        <v>13</v>
      </c>
      <c r="G323" s="12" t="s">
        <v>9</v>
      </c>
      <c r="H323" s="12" t="s">
        <v>49</v>
      </c>
      <c r="I323" s="14"/>
      <c r="J323" s="14"/>
      <c r="K323" s="14"/>
      <c r="L323" s="14"/>
      <c r="M323" s="14"/>
      <c r="N323" s="14"/>
      <c r="O323" s="14"/>
      <c r="P323" s="14"/>
      <c r="Q323" s="14"/>
      <c r="R323" s="14"/>
      <c r="S323" s="14"/>
      <c r="T323" s="14"/>
      <c r="U323" s="14"/>
      <c r="V323" s="14"/>
      <c r="W323" s="14"/>
      <c r="X323" s="14"/>
      <c r="Y323" s="14"/>
      <c r="Z323" s="14"/>
      <c r="AA323" s="14"/>
      <c r="AB323" s="14"/>
      <c r="AC323" s="14"/>
      <c r="AD323" s="14"/>
    </row>
    <row r="324" ht="33.0" hidden="1" customHeight="1">
      <c r="A324" s="27">
        <v>325.0</v>
      </c>
      <c r="B324" s="27" t="s">
        <v>34</v>
      </c>
      <c r="C324" s="27" t="s">
        <v>522</v>
      </c>
      <c r="D324" s="12" t="s">
        <v>523</v>
      </c>
      <c r="E324" s="14"/>
      <c r="F324" s="12" t="s">
        <v>12</v>
      </c>
      <c r="G324" s="12" t="s">
        <v>5</v>
      </c>
      <c r="H324" s="12" t="s">
        <v>42</v>
      </c>
      <c r="I324" s="14"/>
      <c r="J324" s="14"/>
      <c r="K324" s="14"/>
      <c r="L324" s="14"/>
      <c r="M324" s="14"/>
      <c r="N324" s="14"/>
      <c r="O324" s="14"/>
      <c r="P324" s="14"/>
      <c r="Q324" s="14"/>
      <c r="R324" s="14"/>
      <c r="S324" s="14"/>
      <c r="T324" s="14"/>
      <c r="U324" s="14"/>
      <c r="V324" s="14"/>
      <c r="W324" s="14"/>
      <c r="X324" s="14"/>
      <c r="Y324" s="14"/>
      <c r="Z324" s="14"/>
      <c r="AA324" s="14"/>
      <c r="AB324" s="14"/>
      <c r="AC324" s="14"/>
      <c r="AD324" s="14"/>
    </row>
    <row r="325" ht="33.0" customHeight="1">
      <c r="A325" s="27">
        <v>326.0</v>
      </c>
      <c r="B325" s="27" t="s">
        <v>34</v>
      </c>
      <c r="C325" s="27" t="s">
        <v>524</v>
      </c>
      <c r="D325" s="12" t="s">
        <v>525</v>
      </c>
      <c r="E325" s="14"/>
      <c r="F325" s="12" t="s">
        <v>16</v>
      </c>
      <c r="G325" s="12" t="s">
        <v>6</v>
      </c>
      <c r="H325" s="12" t="s">
        <v>52</v>
      </c>
      <c r="I325" s="14"/>
      <c r="J325" s="14"/>
      <c r="K325" s="14"/>
      <c r="L325" s="14"/>
      <c r="M325" s="14"/>
      <c r="N325" s="14"/>
      <c r="O325" s="14"/>
      <c r="P325" s="14"/>
      <c r="Q325" s="14"/>
      <c r="R325" s="14"/>
      <c r="S325" s="14"/>
      <c r="T325" s="14"/>
      <c r="U325" s="14"/>
      <c r="V325" s="14"/>
      <c r="W325" s="14"/>
      <c r="X325" s="14"/>
      <c r="Y325" s="14"/>
      <c r="Z325" s="14"/>
      <c r="AA325" s="14"/>
      <c r="AB325" s="14"/>
      <c r="AC325" s="14"/>
      <c r="AD325" s="14"/>
    </row>
    <row r="326" ht="33.0" hidden="1" customHeight="1">
      <c r="A326" s="27">
        <v>327.0</v>
      </c>
      <c r="B326" s="27" t="s">
        <v>34</v>
      </c>
      <c r="C326" s="27" t="s">
        <v>526</v>
      </c>
      <c r="D326" s="12" t="s">
        <v>527</v>
      </c>
      <c r="E326" s="14"/>
      <c r="F326" s="12" t="s">
        <v>20</v>
      </c>
      <c r="G326" s="12" t="s">
        <v>5</v>
      </c>
      <c r="H326" s="12" t="s">
        <v>49</v>
      </c>
      <c r="I326" s="14"/>
      <c r="J326" s="14"/>
      <c r="K326" s="14"/>
      <c r="L326" s="14"/>
      <c r="M326" s="14"/>
      <c r="N326" s="14"/>
      <c r="O326" s="14"/>
      <c r="P326" s="14"/>
      <c r="Q326" s="14"/>
      <c r="R326" s="14"/>
      <c r="S326" s="14"/>
      <c r="T326" s="14"/>
      <c r="U326" s="14"/>
      <c r="V326" s="14"/>
      <c r="W326" s="14"/>
      <c r="X326" s="14"/>
      <c r="Y326" s="14"/>
      <c r="Z326" s="14"/>
      <c r="AA326" s="14"/>
      <c r="AB326" s="14"/>
      <c r="AC326" s="14"/>
      <c r="AD326" s="14"/>
    </row>
    <row r="327" ht="33.0" hidden="1" customHeight="1">
      <c r="A327" s="27">
        <v>328.0</v>
      </c>
      <c r="B327" s="27" t="s">
        <v>34</v>
      </c>
      <c r="C327" s="27" t="s">
        <v>528</v>
      </c>
      <c r="D327" s="12" t="s">
        <v>412</v>
      </c>
      <c r="E327" s="14"/>
      <c r="F327" s="12" t="s">
        <v>11</v>
      </c>
      <c r="G327" s="12" t="s">
        <v>4</v>
      </c>
      <c r="H327" s="12" t="s">
        <v>52</v>
      </c>
      <c r="I327" s="14"/>
      <c r="J327" s="14"/>
      <c r="K327" s="14"/>
      <c r="L327" s="14"/>
      <c r="M327" s="14"/>
      <c r="N327" s="14"/>
      <c r="O327" s="14"/>
      <c r="P327" s="14"/>
      <c r="Q327" s="14"/>
      <c r="R327" s="14"/>
      <c r="S327" s="14"/>
      <c r="T327" s="14"/>
      <c r="U327" s="14"/>
      <c r="V327" s="14"/>
      <c r="W327" s="14"/>
      <c r="X327" s="14"/>
      <c r="Y327" s="14"/>
      <c r="Z327" s="14"/>
      <c r="AA327" s="14"/>
      <c r="AB327" s="14"/>
      <c r="AC327" s="14"/>
      <c r="AD327" s="14"/>
    </row>
    <row r="328" ht="33.0" hidden="1" customHeight="1">
      <c r="A328" s="27">
        <v>329.0</v>
      </c>
      <c r="B328" s="27" t="s">
        <v>34</v>
      </c>
      <c r="C328" s="27" t="s">
        <v>529</v>
      </c>
      <c r="D328" s="12" t="s">
        <v>79</v>
      </c>
      <c r="E328" s="14"/>
      <c r="F328" s="12" t="s">
        <v>23</v>
      </c>
      <c r="G328" s="12" t="s">
        <v>6</v>
      </c>
      <c r="H328" s="12" t="s">
        <v>52</v>
      </c>
      <c r="I328" s="14"/>
      <c r="J328" s="14"/>
      <c r="K328" s="14"/>
      <c r="L328" s="14"/>
      <c r="M328" s="14"/>
      <c r="N328" s="14"/>
      <c r="O328" s="14"/>
      <c r="P328" s="14"/>
      <c r="Q328" s="14"/>
      <c r="R328" s="14"/>
      <c r="S328" s="14"/>
      <c r="T328" s="14"/>
      <c r="U328" s="14"/>
      <c r="V328" s="14"/>
      <c r="W328" s="14"/>
      <c r="X328" s="14"/>
      <c r="Y328" s="14"/>
      <c r="Z328" s="14"/>
      <c r="AA328" s="14"/>
      <c r="AB328" s="14"/>
      <c r="AC328" s="14"/>
      <c r="AD328" s="14"/>
    </row>
    <row r="329" ht="33.0" hidden="1" customHeight="1">
      <c r="A329" s="27">
        <v>330.0</v>
      </c>
      <c r="B329" s="27" t="s">
        <v>34</v>
      </c>
      <c r="C329" s="27" t="s">
        <v>530</v>
      </c>
      <c r="D329" s="12" t="s">
        <v>422</v>
      </c>
      <c r="E329" s="14"/>
      <c r="F329" s="12" t="s">
        <v>13</v>
      </c>
      <c r="G329" s="12" t="s">
        <v>6</v>
      </c>
      <c r="H329" s="12" t="s">
        <v>49</v>
      </c>
      <c r="I329" s="14"/>
      <c r="J329" s="14"/>
      <c r="K329" s="14"/>
      <c r="L329" s="14"/>
      <c r="M329" s="14"/>
      <c r="N329" s="14"/>
      <c r="O329" s="14"/>
      <c r="P329" s="14"/>
      <c r="Q329" s="14"/>
      <c r="R329" s="14"/>
      <c r="S329" s="14"/>
      <c r="T329" s="14"/>
      <c r="U329" s="14"/>
      <c r="V329" s="14"/>
      <c r="W329" s="14"/>
      <c r="X329" s="14"/>
      <c r="Y329" s="14"/>
      <c r="Z329" s="14"/>
      <c r="AA329" s="14"/>
      <c r="AB329" s="14"/>
      <c r="AC329" s="14"/>
      <c r="AD329" s="14"/>
    </row>
    <row r="330" ht="33.0" hidden="1" customHeight="1">
      <c r="A330" s="27">
        <v>331.0</v>
      </c>
      <c r="B330" s="27" t="s">
        <v>34</v>
      </c>
      <c r="C330" s="27" t="s">
        <v>531</v>
      </c>
      <c r="D330" s="12" t="s">
        <v>532</v>
      </c>
      <c r="E330" s="14"/>
      <c r="F330" s="12" t="s">
        <v>19</v>
      </c>
      <c r="G330" s="12" t="s">
        <v>4</v>
      </c>
      <c r="H330" s="12" t="s">
        <v>37</v>
      </c>
      <c r="I330" s="14"/>
      <c r="J330" s="14"/>
      <c r="K330" s="14"/>
      <c r="L330" s="14"/>
      <c r="M330" s="14"/>
      <c r="N330" s="14"/>
      <c r="O330" s="14"/>
      <c r="P330" s="14"/>
      <c r="Q330" s="14"/>
      <c r="R330" s="14"/>
      <c r="S330" s="14"/>
      <c r="T330" s="14"/>
      <c r="U330" s="14"/>
      <c r="V330" s="14"/>
      <c r="W330" s="14"/>
      <c r="X330" s="14"/>
      <c r="Y330" s="14"/>
      <c r="Z330" s="14"/>
      <c r="AA330" s="14"/>
      <c r="AB330" s="14"/>
      <c r="AC330" s="14"/>
      <c r="AD330" s="14"/>
    </row>
    <row r="331" ht="33.0" hidden="1" customHeight="1">
      <c r="A331" s="27">
        <v>332.0</v>
      </c>
      <c r="B331" s="27" t="s">
        <v>34</v>
      </c>
      <c r="C331" s="27" t="s">
        <v>533</v>
      </c>
      <c r="D331" s="12" t="s">
        <v>107</v>
      </c>
      <c r="E331" s="14"/>
      <c r="F331" s="12" t="s">
        <v>9</v>
      </c>
      <c r="G331" s="12" t="s">
        <v>9</v>
      </c>
      <c r="H331" s="12" t="s">
        <v>37</v>
      </c>
      <c r="I331" s="14"/>
      <c r="J331" s="14"/>
      <c r="K331" s="14"/>
      <c r="L331" s="14"/>
      <c r="M331" s="14"/>
      <c r="N331" s="14"/>
      <c r="O331" s="14"/>
      <c r="P331" s="14"/>
      <c r="Q331" s="14"/>
      <c r="R331" s="14"/>
      <c r="S331" s="14"/>
      <c r="T331" s="14"/>
      <c r="U331" s="14"/>
      <c r="V331" s="14"/>
      <c r="W331" s="14"/>
      <c r="X331" s="14"/>
      <c r="Y331" s="14"/>
      <c r="Z331" s="14"/>
      <c r="AA331" s="14"/>
      <c r="AB331" s="14"/>
      <c r="AC331" s="14"/>
      <c r="AD331" s="14"/>
    </row>
    <row r="332" ht="33.0" hidden="1" customHeight="1">
      <c r="A332" s="27">
        <v>333.0</v>
      </c>
      <c r="B332" s="27" t="s">
        <v>34</v>
      </c>
      <c r="C332" s="27" t="s">
        <v>534</v>
      </c>
      <c r="D332" s="12" t="s">
        <v>269</v>
      </c>
      <c r="E332" s="14"/>
      <c r="F332" s="12" t="s">
        <v>21</v>
      </c>
      <c r="G332" s="12" t="s">
        <v>9</v>
      </c>
      <c r="H332" s="12" t="s">
        <v>37</v>
      </c>
      <c r="I332" s="14"/>
      <c r="J332" s="14"/>
      <c r="K332" s="14"/>
      <c r="L332" s="14"/>
      <c r="M332" s="14"/>
      <c r="N332" s="14"/>
      <c r="O332" s="14"/>
      <c r="P332" s="14"/>
      <c r="Q332" s="14"/>
      <c r="R332" s="14"/>
      <c r="S332" s="14"/>
      <c r="T332" s="14"/>
      <c r="U332" s="14"/>
      <c r="V332" s="14"/>
      <c r="W332" s="14"/>
      <c r="X332" s="14"/>
      <c r="Y332" s="14"/>
      <c r="Z332" s="14"/>
      <c r="AA332" s="14"/>
      <c r="AB332" s="14"/>
      <c r="AC332" s="14"/>
      <c r="AD332" s="14"/>
    </row>
    <row r="333" ht="33.0" hidden="1" customHeight="1">
      <c r="A333" s="27">
        <v>334.0</v>
      </c>
      <c r="B333" s="27" t="s">
        <v>34</v>
      </c>
      <c r="C333" s="27" t="s">
        <v>535</v>
      </c>
      <c r="D333" s="12" t="s">
        <v>99</v>
      </c>
      <c r="E333" s="14"/>
      <c r="F333" s="12" t="s">
        <v>12</v>
      </c>
      <c r="G333" s="12" t="s">
        <v>9</v>
      </c>
      <c r="H333" s="12" t="s">
        <v>37</v>
      </c>
      <c r="I333" s="14"/>
      <c r="J333" s="14"/>
      <c r="K333" s="14"/>
      <c r="L333" s="14"/>
      <c r="M333" s="14"/>
      <c r="N333" s="14"/>
      <c r="O333" s="14"/>
      <c r="P333" s="14"/>
      <c r="Q333" s="14"/>
      <c r="R333" s="14"/>
      <c r="S333" s="14"/>
      <c r="T333" s="14"/>
      <c r="U333" s="14"/>
      <c r="V333" s="14"/>
      <c r="W333" s="14"/>
      <c r="X333" s="14"/>
      <c r="Y333" s="14"/>
      <c r="Z333" s="14"/>
      <c r="AA333" s="14"/>
      <c r="AB333" s="14"/>
      <c r="AC333" s="14"/>
      <c r="AD333" s="14"/>
    </row>
    <row r="334" ht="33.0" hidden="1" customHeight="1">
      <c r="A334" s="27">
        <v>335.0</v>
      </c>
      <c r="B334" s="27" t="s">
        <v>34</v>
      </c>
      <c r="C334" s="27" t="s">
        <v>536</v>
      </c>
      <c r="D334" s="12" t="s">
        <v>422</v>
      </c>
      <c r="E334" s="14"/>
      <c r="F334" s="12" t="s">
        <v>13</v>
      </c>
      <c r="G334" s="12" t="s">
        <v>6</v>
      </c>
      <c r="H334" s="12" t="s">
        <v>49</v>
      </c>
      <c r="I334" s="14"/>
      <c r="J334" s="14"/>
      <c r="K334" s="14"/>
      <c r="L334" s="14"/>
      <c r="M334" s="14"/>
      <c r="N334" s="14"/>
      <c r="O334" s="14"/>
      <c r="P334" s="14"/>
      <c r="Q334" s="14"/>
      <c r="R334" s="14"/>
      <c r="S334" s="14"/>
      <c r="T334" s="14"/>
      <c r="U334" s="14"/>
      <c r="V334" s="14"/>
      <c r="W334" s="14"/>
      <c r="X334" s="14"/>
      <c r="Y334" s="14"/>
      <c r="Z334" s="14"/>
      <c r="AA334" s="14"/>
      <c r="AB334" s="14"/>
      <c r="AC334" s="14"/>
      <c r="AD334" s="14"/>
    </row>
    <row r="335" ht="33.0" hidden="1" customHeight="1">
      <c r="A335" s="27">
        <v>336.0</v>
      </c>
      <c r="B335" s="27" t="s">
        <v>34</v>
      </c>
      <c r="C335" s="27" t="s">
        <v>537</v>
      </c>
      <c r="D335" s="12" t="s">
        <v>72</v>
      </c>
      <c r="E335" s="14"/>
      <c r="F335" s="12" t="s">
        <v>11</v>
      </c>
      <c r="G335" s="12" t="s">
        <v>6</v>
      </c>
      <c r="H335" s="12" t="s">
        <v>49</v>
      </c>
      <c r="I335" s="14"/>
      <c r="J335" s="14"/>
      <c r="K335" s="14"/>
      <c r="L335" s="14"/>
      <c r="M335" s="14"/>
      <c r="N335" s="14"/>
      <c r="O335" s="14"/>
      <c r="P335" s="14"/>
      <c r="Q335" s="14"/>
      <c r="R335" s="14"/>
      <c r="S335" s="14"/>
      <c r="T335" s="14"/>
      <c r="U335" s="14"/>
      <c r="V335" s="14"/>
      <c r="W335" s="14"/>
      <c r="X335" s="14"/>
      <c r="Y335" s="14"/>
      <c r="Z335" s="14"/>
      <c r="AA335" s="14"/>
      <c r="AB335" s="14"/>
      <c r="AC335" s="14"/>
      <c r="AD335" s="14"/>
    </row>
    <row r="336" ht="33.0" customHeight="1">
      <c r="A336" s="27">
        <v>337.0</v>
      </c>
      <c r="B336" s="27" t="s">
        <v>34</v>
      </c>
      <c r="C336" s="27" t="s">
        <v>538</v>
      </c>
      <c r="D336" s="12" t="s">
        <v>131</v>
      </c>
      <c r="E336" s="14"/>
      <c r="F336" s="12" t="s">
        <v>16</v>
      </c>
      <c r="G336" s="12" t="s">
        <v>7</v>
      </c>
      <c r="H336" s="12" t="s">
        <v>52</v>
      </c>
      <c r="I336" s="14"/>
      <c r="J336" s="14"/>
      <c r="K336" s="14"/>
      <c r="L336" s="14"/>
      <c r="M336" s="14"/>
      <c r="N336" s="14"/>
      <c r="O336" s="14"/>
      <c r="P336" s="14"/>
      <c r="Q336" s="14"/>
      <c r="R336" s="14"/>
      <c r="S336" s="14"/>
      <c r="T336" s="14"/>
      <c r="U336" s="14"/>
      <c r="V336" s="14"/>
      <c r="W336" s="14"/>
      <c r="X336" s="14"/>
      <c r="Y336" s="14"/>
      <c r="Z336" s="14"/>
      <c r="AA336" s="14"/>
      <c r="AB336" s="14"/>
      <c r="AC336" s="14"/>
      <c r="AD336" s="14"/>
    </row>
    <row r="337" ht="33.0" hidden="1" customHeight="1">
      <c r="A337" s="27">
        <v>338.0</v>
      </c>
      <c r="B337" s="27" t="s">
        <v>34</v>
      </c>
      <c r="C337" s="27" t="s">
        <v>539</v>
      </c>
      <c r="D337" s="12" t="s">
        <v>493</v>
      </c>
      <c r="E337" s="14"/>
      <c r="F337" s="12" t="s">
        <v>13</v>
      </c>
      <c r="G337" s="12" t="s">
        <v>5</v>
      </c>
      <c r="H337" s="12" t="s">
        <v>37</v>
      </c>
      <c r="I337" s="14"/>
      <c r="J337" s="14"/>
      <c r="K337" s="14"/>
      <c r="L337" s="14"/>
      <c r="M337" s="14"/>
      <c r="N337" s="14"/>
      <c r="O337" s="14"/>
      <c r="P337" s="14"/>
      <c r="Q337" s="14"/>
      <c r="R337" s="14"/>
      <c r="S337" s="14"/>
      <c r="T337" s="14"/>
      <c r="U337" s="14"/>
      <c r="V337" s="14"/>
      <c r="W337" s="14"/>
      <c r="X337" s="14"/>
      <c r="Y337" s="14"/>
      <c r="Z337" s="14"/>
      <c r="AA337" s="14"/>
      <c r="AB337" s="14"/>
      <c r="AC337" s="14"/>
      <c r="AD337" s="14"/>
    </row>
    <row r="338" ht="33.0" hidden="1" customHeight="1">
      <c r="A338" s="27">
        <v>339.0</v>
      </c>
      <c r="B338" s="27" t="s">
        <v>34</v>
      </c>
      <c r="C338" s="27" t="s">
        <v>540</v>
      </c>
      <c r="D338" s="12" t="s">
        <v>54</v>
      </c>
      <c r="E338" s="14"/>
      <c r="F338" s="12" t="s">
        <v>18</v>
      </c>
      <c r="G338" s="12" t="s">
        <v>9</v>
      </c>
      <c r="H338" s="12" t="s">
        <v>37</v>
      </c>
      <c r="I338" s="14"/>
      <c r="J338" s="14"/>
      <c r="K338" s="14"/>
      <c r="L338" s="14"/>
      <c r="M338" s="14"/>
      <c r="N338" s="14"/>
      <c r="O338" s="14"/>
      <c r="P338" s="14"/>
      <c r="Q338" s="14"/>
      <c r="R338" s="14"/>
      <c r="S338" s="14"/>
      <c r="T338" s="14"/>
      <c r="U338" s="14"/>
      <c r="V338" s="14"/>
      <c r="W338" s="14"/>
      <c r="X338" s="14"/>
      <c r="Y338" s="14"/>
      <c r="Z338" s="14"/>
      <c r="AA338" s="14"/>
      <c r="AB338" s="14"/>
      <c r="AC338" s="14"/>
      <c r="AD338" s="14"/>
    </row>
    <row r="339" ht="33.0" hidden="1" customHeight="1">
      <c r="A339" s="27">
        <v>340.0</v>
      </c>
      <c r="B339" s="27" t="s">
        <v>34</v>
      </c>
      <c r="C339" s="27" t="s">
        <v>541</v>
      </c>
      <c r="D339" s="12" t="s">
        <v>116</v>
      </c>
      <c r="E339" s="14"/>
      <c r="F339" s="12" t="s">
        <v>15</v>
      </c>
      <c r="G339" s="12" t="s">
        <v>9</v>
      </c>
      <c r="H339" s="12" t="s">
        <v>52</v>
      </c>
      <c r="I339" s="14"/>
      <c r="J339" s="14"/>
      <c r="K339" s="14"/>
      <c r="L339" s="14"/>
      <c r="M339" s="14"/>
      <c r="N339" s="14"/>
      <c r="O339" s="14"/>
      <c r="P339" s="14"/>
      <c r="Q339" s="14"/>
      <c r="R339" s="14"/>
      <c r="S339" s="14"/>
      <c r="T339" s="14"/>
      <c r="U339" s="14"/>
      <c r="V339" s="14"/>
      <c r="W339" s="14"/>
      <c r="X339" s="14"/>
      <c r="Y339" s="14"/>
      <c r="Z339" s="14"/>
      <c r="AA339" s="14"/>
      <c r="AB339" s="14"/>
      <c r="AC339" s="14"/>
      <c r="AD339" s="14"/>
    </row>
    <row r="340" ht="33.0" customHeight="1">
      <c r="A340" s="27">
        <v>341.0</v>
      </c>
      <c r="B340" s="27" t="s">
        <v>34</v>
      </c>
      <c r="C340" s="27" t="s">
        <v>542</v>
      </c>
      <c r="D340" s="12" t="s">
        <v>112</v>
      </c>
      <c r="E340" s="14"/>
      <c r="F340" s="12" t="s">
        <v>16</v>
      </c>
      <c r="G340" s="12" t="s">
        <v>6</v>
      </c>
      <c r="H340" s="12" t="s">
        <v>49</v>
      </c>
      <c r="I340" s="14"/>
      <c r="J340" s="14"/>
      <c r="K340" s="14"/>
      <c r="L340" s="14"/>
      <c r="M340" s="14"/>
      <c r="N340" s="14"/>
      <c r="O340" s="14"/>
      <c r="P340" s="14"/>
      <c r="Q340" s="14"/>
      <c r="R340" s="14"/>
      <c r="S340" s="14"/>
      <c r="T340" s="14"/>
      <c r="U340" s="14"/>
      <c r="V340" s="14"/>
      <c r="W340" s="14"/>
      <c r="X340" s="14"/>
      <c r="Y340" s="14"/>
      <c r="Z340" s="14"/>
      <c r="AA340" s="14"/>
      <c r="AB340" s="14"/>
      <c r="AC340" s="14"/>
      <c r="AD340" s="14"/>
    </row>
    <row r="341" ht="33.0" hidden="1" customHeight="1">
      <c r="A341" s="27">
        <v>342.0</v>
      </c>
      <c r="B341" s="27" t="s">
        <v>34</v>
      </c>
      <c r="C341" s="27" t="s">
        <v>543</v>
      </c>
      <c r="D341" s="12" t="s">
        <v>544</v>
      </c>
      <c r="E341" s="14"/>
      <c r="F341" s="12" t="s">
        <v>23</v>
      </c>
      <c r="G341" s="12" t="s">
        <v>5</v>
      </c>
      <c r="H341" s="12" t="s">
        <v>42</v>
      </c>
      <c r="I341" s="14"/>
      <c r="J341" s="14"/>
      <c r="K341" s="14"/>
      <c r="L341" s="14"/>
      <c r="M341" s="14"/>
      <c r="N341" s="14"/>
      <c r="O341" s="14"/>
      <c r="P341" s="14"/>
      <c r="Q341" s="14"/>
      <c r="R341" s="14"/>
      <c r="S341" s="14"/>
      <c r="T341" s="14"/>
      <c r="U341" s="14"/>
      <c r="V341" s="14"/>
      <c r="W341" s="14"/>
      <c r="X341" s="14"/>
      <c r="Y341" s="14"/>
      <c r="Z341" s="14"/>
      <c r="AA341" s="14"/>
      <c r="AB341" s="14"/>
      <c r="AC341" s="14"/>
      <c r="AD341" s="14"/>
    </row>
    <row r="342" ht="33.0" hidden="1" customHeight="1">
      <c r="A342" s="27">
        <v>343.0</v>
      </c>
      <c r="B342" s="27" t="s">
        <v>34</v>
      </c>
      <c r="C342" s="27" t="s">
        <v>545</v>
      </c>
      <c r="D342" s="12" t="s">
        <v>87</v>
      </c>
      <c r="E342" s="14"/>
      <c r="F342" s="12" t="s">
        <v>18</v>
      </c>
      <c r="G342" s="12" t="s">
        <v>9</v>
      </c>
      <c r="H342" s="12" t="s">
        <v>52</v>
      </c>
      <c r="I342" s="14"/>
      <c r="J342" s="14"/>
      <c r="K342" s="14"/>
      <c r="L342" s="14"/>
      <c r="M342" s="14"/>
      <c r="N342" s="14"/>
      <c r="O342" s="14"/>
      <c r="P342" s="14"/>
      <c r="Q342" s="14"/>
      <c r="R342" s="14"/>
      <c r="S342" s="14"/>
      <c r="T342" s="14"/>
      <c r="U342" s="14"/>
      <c r="V342" s="14"/>
      <c r="W342" s="14"/>
      <c r="X342" s="14"/>
      <c r="Y342" s="14"/>
      <c r="Z342" s="14"/>
      <c r="AA342" s="14"/>
      <c r="AB342" s="14"/>
      <c r="AC342" s="14"/>
      <c r="AD342" s="14"/>
    </row>
    <row r="343" ht="33.0" hidden="1" customHeight="1">
      <c r="A343" s="27">
        <v>344.0</v>
      </c>
      <c r="B343" s="27" t="s">
        <v>34</v>
      </c>
      <c r="C343" s="27" t="s">
        <v>546</v>
      </c>
      <c r="D343" s="12" t="s">
        <v>183</v>
      </c>
      <c r="E343" s="14"/>
      <c r="F343" s="12" t="s">
        <v>21</v>
      </c>
      <c r="G343" s="12" t="s">
        <v>7</v>
      </c>
      <c r="H343" s="12" t="s">
        <v>42</v>
      </c>
      <c r="I343" s="14"/>
      <c r="J343" s="14"/>
      <c r="K343" s="14"/>
      <c r="L343" s="14"/>
      <c r="M343" s="14"/>
      <c r="N343" s="14"/>
      <c r="O343" s="14"/>
      <c r="P343" s="14"/>
      <c r="Q343" s="14"/>
      <c r="R343" s="14"/>
      <c r="S343" s="14"/>
      <c r="T343" s="14"/>
      <c r="U343" s="14"/>
      <c r="V343" s="14"/>
      <c r="W343" s="14"/>
      <c r="X343" s="14"/>
      <c r="Y343" s="14"/>
      <c r="Z343" s="14"/>
      <c r="AA343" s="14"/>
      <c r="AB343" s="14"/>
      <c r="AC343" s="14"/>
      <c r="AD343" s="14"/>
    </row>
    <row r="344" ht="33.0" hidden="1" customHeight="1">
      <c r="A344" s="27">
        <v>345.0</v>
      </c>
      <c r="B344" s="27" t="s">
        <v>34</v>
      </c>
      <c r="C344" s="27" t="s">
        <v>547</v>
      </c>
      <c r="D344" s="12" t="s">
        <v>548</v>
      </c>
      <c r="E344" s="14"/>
      <c r="F344" s="12" t="s">
        <v>23</v>
      </c>
      <c r="G344" s="12" t="s">
        <v>4</v>
      </c>
      <c r="H344" s="12" t="s">
        <v>52</v>
      </c>
      <c r="I344" s="14"/>
      <c r="J344" s="14"/>
      <c r="K344" s="14"/>
      <c r="L344" s="14"/>
      <c r="M344" s="14"/>
      <c r="N344" s="14"/>
      <c r="O344" s="14"/>
      <c r="P344" s="14"/>
      <c r="Q344" s="14"/>
      <c r="R344" s="14"/>
      <c r="S344" s="14"/>
      <c r="T344" s="14"/>
      <c r="U344" s="14"/>
      <c r="V344" s="14"/>
      <c r="W344" s="14"/>
      <c r="X344" s="14"/>
      <c r="Y344" s="14"/>
      <c r="Z344" s="14"/>
      <c r="AA344" s="14"/>
      <c r="AB344" s="14"/>
      <c r="AC344" s="14"/>
      <c r="AD344" s="14"/>
    </row>
    <row r="345" ht="33.0" hidden="1" customHeight="1">
      <c r="A345" s="27">
        <v>346.0</v>
      </c>
      <c r="B345" s="27" t="s">
        <v>34</v>
      </c>
      <c r="C345" s="27" t="s">
        <v>549</v>
      </c>
      <c r="D345" s="12" t="s">
        <v>212</v>
      </c>
      <c r="E345" s="14"/>
      <c r="F345" s="12" t="s">
        <v>12</v>
      </c>
      <c r="G345" s="12" t="s">
        <v>9</v>
      </c>
      <c r="H345" s="12" t="s">
        <v>52</v>
      </c>
      <c r="I345" s="14"/>
      <c r="J345" s="14"/>
      <c r="K345" s="14"/>
      <c r="L345" s="14"/>
      <c r="M345" s="14"/>
      <c r="N345" s="14"/>
      <c r="O345" s="14"/>
      <c r="P345" s="14"/>
      <c r="Q345" s="14"/>
      <c r="R345" s="14"/>
      <c r="S345" s="14"/>
      <c r="T345" s="14"/>
      <c r="U345" s="14"/>
      <c r="V345" s="14"/>
      <c r="W345" s="14"/>
      <c r="X345" s="14"/>
      <c r="Y345" s="14"/>
      <c r="Z345" s="14"/>
      <c r="AA345" s="14"/>
      <c r="AB345" s="14"/>
      <c r="AC345" s="14"/>
      <c r="AD345" s="14"/>
    </row>
    <row r="346" ht="33.0" hidden="1" customHeight="1">
      <c r="A346" s="27">
        <v>347.0</v>
      </c>
      <c r="B346" s="27" t="s">
        <v>34</v>
      </c>
      <c r="C346" s="27" t="s">
        <v>550</v>
      </c>
      <c r="D346" s="12" t="s">
        <v>393</v>
      </c>
      <c r="E346" s="14"/>
      <c r="F346" s="12" t="s">
        <v>12</v>
      </c>
      <c r="G346" s="12" t="s">
        <v>6</v>
      </c>
      <c r="H346" s="12" t="s">
        <v>49</v>
      </c>
      <c r="I346" s="14"/>
      <c r="J346" s="14"/>
      <c r="K346" s="14"/>
      <c r="L346" s="14"/>
      <c r="M346" s="14"/>
      <c r="N346" s="14"/>
      <c r="O346" s="14"/>
      <c r="P346" s="14"/>
      <c r="Q346" s="14"/>
      <c r="R346" s="14"/>
      <c r="S346" s="14"/>
      <c r="T346" s="14"/>
      <c r="U346" s="14"/>
      <c r="V346" s="14"/>
      <c r="W346" s="14"/>
      <c r="X346" s="14"/>
      <c r="Y346" s="14"/>
      <c r="Z346" s="14"/>
      <c r="AA346" s="14"/>
      <c r="AB346" s="14"/>
      <c r="AC346" s="14"/>
      <c r="AD346" s="14"/>
    </row>
    <row r="347" ht="33.0" customHeight="1">
      <c r="A347" s="27">
        <v>348.0</v>
      </c>
      <c r="B347" s="27" t="s">
        <v>34</v>
      </c>
      <c r="C347" s="27" t="s">
        <v>551</v>
      </c>
      <c r="D347" s="12" t="s">
        <v>74</v>
      </c>
      <c r="E347" s="14"/>
      <c r="F347" s="12" t="s">
        <v>16</v>
      </c>
      <c r="G347" s="12" t="s">
        <v>6</v>
      </c>
      <c r="H347" s="12" t="s">
        <v>42</v>
      </c>
      <c r="I347" s="14"/>
      <c r="J347" s="14"/>
      <c r="K347" s="14"/>
      <c r="L347" s="14"/>
      <c r="M347" s="14"/>
      <c r="N347" s="14"/>
      <c r="O347" s="14"/>
      <c r="P347" s="14"/>
      <c r="Q347" s="14"/>
      <c r="R347" s="14"/>
      <c r="S347" s="14"/>
      <c r="T347" s="14"/>
      <c r="U347" s="14"/>
      <c r="V347" s="14"/>
      <c r="W347" s="14"/>
      <c r="X347" s="14"/>
      <c r="Y347" s="14"/>
      <c r="Z347" s="14"/>
      <c r="AA347" s="14"/>
      <c r="AB347" s="14"/>
      <c r="AC347" s="14"/>
      <c r="AD347" s="14"/>
    </row>
    <row r="348" ht="33.0" hidden="1" customHeight="1">
      <c r="A348" s="27">
        <v>349.0</v>
      </c>
      <c r="B348" s="27" t="s">
        <v>34</v>
      </c>
      <c r="C348" s="27" t="s">
        <v>552</v>
      </c>
      <c r="D348" s="12" t="s">
        <v>553</v>
      </c>
      <c r="E348" s="14"/>
      <c r="F348" s="12" t="s">
        <v>19</v>
      </c>
      <c r="G348" s="12" t="s">
        <v>5</v>
      </c>
      <c r="H348" s="12" t="s">
        <v>49</v>
      </c>
      <c r="I348" s="14"/>
      <c r="J348" s="14"/>
      <c r="K348" s="14"/>
      <c r="L348" s="14"/>
      <c r="M348" s="14"/>
      <c r="N348" s="14"/>
      <c r="O348" s="14"/>
      <c r="P348" s="14"/>
      <c r="Q348" s="14"/>
      <c r="R348" s="14"/>
      <c r="S348" s="14"/>
      <c r="T348" s="14"/>
      <c r="U348" s="14"/>
      <c r="V348" s="14"/>
      <c r="W348" s="14"/>
      <c r="X348" s="14"/>
      <c r="Y348" s="14"/>
      <c r="Z348" s="14"/>
      <c r="AA348" s="14"/>
      <c r="AB348" s="14"/>
      <c r="AC348" s="14"/>
      <c r="AD348" s="14"/>
    </row>
    <row r="349" ht="33.0" customHeight="1">
      <c r="A349" s="27">
        <v>350.0</v>
      </c>
      <c r="B349" s="27" t="s">
        <v>34</v>
      </c>
      <c r="C349" s="27" t="s">
        <v>554</v>
      </c>
      <c r="D349" s="12" t="s">
        <v>175</v>
      </c>
      <c r="E349" s="14"/>
      <c r="F349" s="12" t="s">
        <v>16</v>
      </c>
      <c r="G349" s="12" t="s">
        <v>4</v>
      </c>
      <c r="H349" s="12" t="s">
        <v>52</v>
      </c>
      <c r="I349" s="14"/>
      <c r="J349" s="14"/>
      <c r="K349" s="14"/>
      <c r="L349" s="14"/>
      <c r="M349" s="14"/>
      <c r="N349" s="14"/>
      <c r="O349" s="14"/>
      <c r="P349" s="14"/>
      <c r="Q349" s="14"/>
      <c r="R349" s="14"/>
      <c r="S349" s="14"/>
      <c r="T349" s="14"/>
      <c r="U349" s="14"/>
      <c r="V349" s="14"/>
      <c r="W349" s="14"/>
      <c r="X349" s="14"/>
      <c r="Y349" s="14"/>
      <c r="Z349" s="14"/>
      <c r="AA349" s="14"/>
      <c r="AB349" s="14"/>
      <c r="AC349" s="14"/>
      <c r="AD349" s="14"/>
    </row>
    <row r="350" ht="33.0" hidden="1" customHeight="1">
      <c r="A350" s="27">
        <v>351.0</v>
      </c>
      <c r="B350" s="27" t="s">
        <v>34</v>
      </c>
      <c r="C350" s="27" t="s">
        <v>555</v>
      </c>
      <c r="D350" s="12" t="s">
        <v>44</v>
      </c>
      <c r="E350" s="14"/>
      <c r="F350" s="12" t="s">
        <v>11</v>
      </c>
      <c r="G350" s="12" t="s">
        <v>6</v>
      </c>
      <c r="H350" s="12" t="s">
        <v>42</v>
      </c>
      <c r="I350" s="14"/>
      <c r="J350" s="14"/>
      <c r="K350" s="14"/>
      <c r="L350" s="14"/>
      <c r="M350" s="14"/>
      <c r="N350" s="14"/>
      <c r="O350" s="14"/>
      <c r="P350" s="14"/>
      <c r="Q350" s="14"/>
      <c r="R350" s="14"/>
      <c r="S350" s="14"/>
      <c r="T350" s="14"/>
      <c r="U350" s="14"/>
      <c r="V350" s="14"/>
      <c r="W350" s="14"/>
      <c r="X350" s="14"/>
      <c r="Y350" s="14"/>
      <c r="Z350" s="14"/>
      <c r="AA350" s="14"/>
      <c r="AB350" s="14"/>
      <c r="AC350" s="14"/>
      <c r="AD350" s="14"/>
    </row>
    <row r="351" ht="33.0" hidden="1" customHeight="1">
      <c r="A351" s="27">
        <v>352.0</v>
      </c>
      <c r="B351" s="27" t="s">
        <v>34</v>
      </c>
      <c r="C351" s="27" t="s">
        <v>556</v>
      </c>
      <c r="D351" s="12" t="s">
        <v>107</v>
      </c>
      <c r="E351" s="14"/>
      <c r="F351" s="12" t="s">
        <v>9</v>
      </c>
      <c r="G351" s="12" t="s">
        <v>9</v>
      </c>
      <c r="H351" s="12" t="s">
        <v>37</v>
      </c>
      <c r="I351" s="14"/>
      <c r="J351" s="14"/>
      <c r="K351" s="14"/>
      <c r="L351" s="14"/>
      <c r="M351" s="14"/>
      <c r="N351" s="14"/>
      <c r="O351" s="14"/>
      <c r="P351" s="14"/>
      <c r="Q351" s="14"/>
      <c r="R351" s="14"/>
      <c r="S351" s="14"/>
      <c r="T351" s="14"/>
      <c r="U351" s="14"/>
      <c r="V351" s="14"/>
      <c r="W351" s="14"/>
      <c r="X351" s="14"/>
      <c r="Y351" s="14"/>
      <c r="Z351" s="14"/>
      <c r="AA351" s="14"/>
      <c r="AB351" s="14"/>
      <c r="AC351" s="14"/>
      <c r="AD351" s="14"/>
    </row>
    <row r="352" ht="33.0" customHeight="1">
      <c r="A352" s="27">
        <v>353.0</v>
      </c>
      <c r="B352" s="27" t="s">
        <v>34</v>
      </c>
      <c r="C352" s="27" t="s">
        <v>557</v>
      </c>
      <c r="D352" s="12" t="s">
        <v>74</v>
      </c>
      <c r="E352" s="14"/>
      <c r="F352" s="12" t="s">
        <v>16</v>
      </c>
      <c r="G352" s="12" t="s">
        <v>6</v>
      </c>
      <c r="H352" s="12" t="s">
        <v>42</v>
      </c>
      <c r="I352" s="14"/>
      <c r="J352" s="14"/>
      <c r="K352" s="14"/>
      <c r="L352" s="14"/>
      <c r="M352" s="14"/>
      <c r="N352" s="14"/>
      <c r="O352" s="14"/>
      <c r="P352" s="14"/>
      <c r="Q352" s="14"/>
      <c r="R352" s="14"/>
      <c r="S352" s="14"/>
      <c r="T352" s="14"/>
      <c r="U352" s="14"/>
      <c r="V352" s="14"/>
      <c r="W352" s="14"/>
      <c r="X352" s="14"/>
      <c r="Y352" s="14"/>
      <c r="Z352" s="14"/>
      <c r="AA352" s="14"/>
      <c r="AB352" s="14"/>
      <c r="AC352" s="14"/>
      <c r="AD352" s="14"/>
    </row>
    <row r="353" ht="33.0" hidden="1" customHeight="1">
      <c r="A353" s="27">
        <v>354.0</v>
      </c>
      <c r="B353" s="27" t="s">
        <v>34</v>
      </c>
      <c r="C353" s="27" t="s">
        <v>558</v>
      </c>
      <c r="D353" s="12" t="s">
        <v>199</v>
      </c>
      <c r="E353" s="14"/>
      <c r="F353" s="12" t="s">
        <v>12</v>
      </c>
      <c r="G353" s="12" t="s">
        <v>6</v>
      </c>
      <c r="H353" s="12" t="s">
        <v>52</v>
      </c>
      <c r="I353" s="14"/>
      <c r="J353" s="14"/>
      <c r="K353" s="14"/>
      <c r="L353" s="14"/>
      <c r="M353" s="14"/>
      <c r="N353" s="14"/>
      <c r="O353" s="14"/>
      <c r="P353" s="14"/>
      <c r="Q353" s="14"/>
      <c r="R353" s="14"/>
      <c r="S353" s="14"/>
      <c r="T353" s="14"/>
      <c r="U353" s="14"/>
      <c r="V353" s="14"/>
      <c r="W353" s="14"/>
      <c r="X353" s="14"/>
      <c r="Y353" s="14"/>
      <c r="Z353" s="14"/>
      <c r="AA353" s="14"/>
      <c r="AB353" s="14"/>
      <c r="AC353" s="14"/>
      <c r="AD353" s="14"/>
    </row>
    <row r="354" ht="33.0" customHeight="1">
      <c r="A354" s="27">
        <v>355.0</v>
      </c>
      <c r="B354" s="27" t="s">
        <v>34</v>
      </c>
      <c r="C354" s="27" t="s">
        <v>559</v>
      </c>
      <c r="D354" s="12" t="s">
        <v>291</v>
      </c>
      <c r="E354" s="14"/>
      <c r="F354" s="12" t="s">
        <v>16</v>
      </c>
      <c r="G354" s="12" t="s">
        <v>4</v>
      </c>
      <c r="H354" s="12" t="s">
        <v>37</v>
      </c>
      <c r="I354" s="14"/>
      <c r="J354" s="14"/>
      <c r="K354" s="14"/>
      <c r="L354" s="14"/>
      <c r="M354" s="14"/>
      <c r="N354" s="14"/>
      <c r="O354" s="14"/>
      <c r="P354" s="14"/>
      <c r="Q354" s="14"/>
      <c r="R354" s="14"/>
      <c r="S354" s="14"/>
      <c r="T354" s="14"/>
      <c r="U354" s="14"/>
      <c r="V354" s="14"/>
      <c r="W354" s="14"/>
      <c r="X354" s="14"/>
      <c r="Y354" s="14"/>
      <c r="Z354" s="14"/>
      <c r="AA354" s="14"/>
      <c r="AB354" s="14"/>
      <c r="AC354" s="14"/>
      <c r="AD354" s="14"/>
    </row>
    <row r="355" ht="33.0" hidden="1" customHeight="1">
      <c r="A355" s="27">
        <v>356.0</v>
      </c>
      <c r="B355" s="27" t="s">
        <v>34</v>
      </c>
      <c r="C355" s="27" t="s">
        <v>560</v>
      </c>
      <c r="D355" s="12" t="s">
        <v>36</v>
      </c>
      <c r="E355" s="14"/>
      <c r="F355" s="12" t="s">
        <v>10</v>
      </c>
      <c r="G355" s="12" t="s">
        <v>2</v>
      </c>
      <c r="H355" s="12" t="s">
        <v>37</v>
      </c>
      <c r="I355" s="14"/>
      <c r="J355" s="14"/>
      <c r="K355" s="14"/>
      <c r="L355" s="14"/>
      <c r="M355" s="14"/>
      <c r="N355" s="14"/>
      <c r="O355" s="14"/>
      <c r="P355" s="14"/>
      <c r="Q355" s="14"/>
      <c r="R355" s="14"/>
      <c r="S355" s="14"/>
      <c r="T355" s="14"/>
      <c r="U355" s="14"/>
      <c r="V355" s="14"/>
      <c r="W355" s="14"/>
      <c r="X355" s="14"/>
      <c r="Y355" s="14"/>
      <c r="Z355" s="14"/>
      <c r="AA355" s="14"/>
      <c r="AB355" s="14"/>
      <c r="AC355" s="14"/>
      <c r="AD355" s="14"/>
    </row>
    <row r="356" ht="33.0" hidden="1" customHeight="1">
      <c r="A356" s="27">
        <v>357.0</v>
      </c>
      <c r="B356" s="27" t="s">
        <v>34</v>
      </c>
      <c r="C356" s="27" t="s">
        <v>561</v>
      </c>
      <c r="D356" s="12" t="s">
        <v>41</v>
      </c>
      <c r="E356" s="14"/>
      <c r="F356" s="12" t="s">
        <v>12</v>
      </c>
      <c r="G356" s="12" t="s">
        <v>9</v>
      </c>
      <c r="H356" s="12" t="s">
        <v>42</v>
      </c>
      <c r="I356" s="14"/>
      <c r="J356" s="14"/>
      <c r="K356" s="14"/>
      <c r="L356" s="14"/>
      <c r="M356" s="14"/>
      <c r="N356" s="14"/>
      <c r="O356" s="14"/>
      <c r="P356" s="14"/>
      <c r="Q356" s="14"/>
      <c r="R356" s="14"/>
      <c r="S356" s="14"/>
      <c r="T356" s="14"/>
      <c r="U356" s="14"/>
      <c r="V356" s="14"/>
      <c r="W356" s="14"/>
      <c r="X356" s="14"/>
      <c r="Y356" s="14"/>
      <c r="Z356" s="14"/>
      <c r="AA356" s="14"/>
      <c r="AB356" s="14"/>
      <c r="AC356" s="14"/>
      <c r="AD356" s="14"/>
    </row>
    <row r="357" ht="33.0" hidden="1" customHeight="1">
      <c r="A357" s="27">
        <v>358.0</v>
      </c>
      <c r="B357" s="27" t="s">
        <v>34</v>
      </c>
      <c r="C357" s="27" t="s">
        <v>562</v>
      </c>
      <c r="D357" s="12" t="s">
        <v>281</v>
      </c>
      <c r="E357" s="14"/>
      <c r="F357" s="12" t="s">
        <v>13</v>
      </c>
      <c r="G357" s="12" t="s">
        <v>6</v>
      </c>
      <c r="H357" s="12" t="s">
        <v>42</v>
      </c>
      <c r="I357" s="14"/>
      <c r="J357" s="14"/>
      <c r="K357" s="14"/>
      <c r="L357" s="14"/>
      <c r="M357" s="14"/>
      <c r="N357" s="14"/>
      <c r="O357" s="14"/>
      <c r="P357" s="14"/>
      <c r="Q357" s="14"/>
      <c r="R357" s="14"/>
      <c r="S357" s="14"/>
      <c r="T357" s="14"/>
      <c r="U357" s="14"/>
      <c r="V357" s="14"/>
      <c r="W357" s="14"/>
      <c r="X357" s="14"/>
      <c r="Y357" s="14"/>
      <c r="Z357" s="14"/>
      <c r="AA357" s="14"/>
      <c r="AB357" s="14"/>
      <c r="AC357" s="14"/>
      <c r="AD357" s="14"/>
    </row>
    <row r="358" ht="33.0" customHeight="1">
      <c r="A358" s="27">
        <v>359.0</v>
      </c>
      <c r="B358" s="27" t="s">
        <v>34</v>
      </c>
      <c r="C358" s="27" t="s">
        <v>563</v>
      </c>
      <c r="D358" s="12" t="s">
        <v>416</v>
      </c>
      <c r="E358" s="14"/>
      <c r="F358" s="12" t="s">
        <v>16</v>
      </c>
      <c r="G358" s="12" t="s">
        <v>4</v>
      </c>
      <c r="H358" s="12" t="s">
        <v>49</v>
      </c>
      <c r="I358" s="14"/>
      <c r="J358" s="14"/>
      <c r="K358" s="14"/>
      <c r="L358" s="14"/>
      <c r="M358" s="14"/>
      <c r="N358" s="14"/>
      <c r="O358" s="14"/>
      <c r="P358" s="14"/>
      <c r="Q358" s="14"/>
      <c r="R358" s="14"/>
      <c r="S358" s="14"/>
      <c r="T358" s="14"/>
      <c r="U358" s="14"/>
      <c r="V358" s="14"/>
      <c r="W358" s="14"/>
      <c r="X358" s="14"/>
      <c r="Y358" s="14"/>
      <c r="Z358" s="14"/>
      <c r="AA358" s="14"/>
      <c r="AB358" s="14"/>
      <c r="AC358" s="14"/>
      <c r="AD358" s="14"/>
    </row>
    <row r="359" ht="33.0" customHeight="1">
      <c r="A359" s="27">
        <v>360.0</v>
      </c>
      <c r="B359" s="27" t="s">
        <v>34</v>
      </c>
      <c r="C359" s="27" t="s">
        <v>564</v>
      </c>
      <c r="D359" s="12" t="s">
        <v>327</v>
      </c>
      <c r="E359" s="14"/>
      <c r="F359" s="12" t="s">
        <v>16</v>
      </c>
      <c r="G359" s="12" t="s">
        <v>7</v>
      </c>
      <c r="H359" s="12" t="s">
        <v>37</v>
      </c>
      <c r="I359" s="14"/>
      <c r="J359" s="14"/>
      <c r="K359" s="14"/>
      <c r="L359" s="14"/>
      <c r="M359" s="14"/>
      <c r="N359" s="14"/>
      <c r="O359" s="14"/>
      <c r="P359" s="14"/>
      <c r="Q359" s="14"/>
      <c r="R359" s="14"/>
      <c r="S359" s="14"/>
      <c r="T359" s="14"/>
      <c r="U359" s="14"/>
      <c r="V359" s="14"/>
      <c r="W359" s="14"/>
      <c r="X359" s="14"/>
      <c r="Y359" s="14"/>
      <c r="Z359" s="14"/>
      <c r="AA359" s="14"/>
      <c r="AB359" s="14"/>
      <c r="AC359" s="14"/>
      <c r="AD359" s="14"/>
    </row>
    <row r="360" ht="33.0" hidden="1" customHeight="1">
      <c r="A360" s="27">
        <v>361.0</v>
      </c>
      <c r="B360" s="27" t="s">
        <v>34</v>
      </c>
      <c r="C360" s="27" t="s">
        <v>565</v>
      </c>
      <c r="D360" s="12" t="s">
        <v>324</v>
      </c>
      <c r="E360" s="14"/>
      <c r="F360" s="12" t="s">
        <v>18</v>
      </c>
      <c r="G360" s="12" t="s">
        <v>6</v>
      </c>
      <c r="H360" s="12" t="s">
        <v>52</v>
      </c>
      <c r="I360" s="14"/>
      <c r="J360" s="14"/>
      <c r="K360" s="14"/>
      <c r="L360" s="14"/>
      <c r="M360" s="14"/>
      <c r="N360" s="14"/>
      <c r="O360" s="14"/>
      <c r="P360" s="14"/>
      <c r="Q360" s="14"/>
      <c r="R360" s="14"/>
      <c r="S360" s="14"/>
      <c r="T360" s="14"/>
      <c r="U360" s="14"/>
      <c r="V360" s="14"/>
      <c r="W360" s="14"/>
      <c r="X360" s="14"/>
      <c r="Y360" s="14"/>
      <c r="Z360" s="14"/>
      <c r="AA360" s="14"/>
      <c r="AB360" s="14"/>
      <c r="AC360" s="14"/>
      <c r="AD360" s="14"/>
    </row>
    <row r="361" ht="33.0" customHeight="1">
      <c r="A361" s="27">
        <v>362.0</v>
      </c>
      <c r="B361" s="27" t="s">
        <v>34</v>
      </c>
      <c r="C361" s="27" t="s">
        <v>566</v>
      </c>
      <c r="D361" s="12" t="s">
        <v>291</v>
      </c>
      <c r="E361" s="14"/>
      <c r="F361" s="12" t="s">
        <v>16</v>
      </c>
      <c r="G361" s="12" t="s">
        <v>4</v>
      </c>
      <c r="H361" s="12" t="s">
        <v>37</v>
      </c>
      <c r="I361" s="14"/>
      <c r="J361" s="14"/>
      <c r="K361" s="14"/>
      <c r="L361" s="14"/>
      <c r="M361" s="14"/>
      <c r="N361" s="14"/>
      <c r="O361" s="14"/>
      <c r="P361" s="14"/>
      <c r="Q361" s="14"/>
      <c r="R361" s="14"/>
      <c r="S361" s="14"/>
      <c r="T361" s="14"/>
      <c r="U361" s="14"/>
      <c r="V361" s="14"/>
      <c r="W361" s="14"/>
      <c r="X361" s="14"/>
      <c r="Y361" s="14"/>
      <c r="Z361" s="14"/>
      <c r="AA361" s="14"/>
      <c r="AB361" s="14"/>
      <c r="AC361" s="14"/>
      <c r="AD361" s="14"/>
    </row>
    <row r="362" ht="33.0" hidden="1" customHeight="1">
      <c r="A362" s="27">
        <v>363.0</v>
      </c>
      <c r="B362" s="27" t="s">
        <v>34</v>
      </c>
      <c r="C362" s="27" t="s">
        <v>567</v>
      </c>
      <c r="D362" s="12" t="s">
        <v>48</v>
      </c>
      <c r="E362" s="14"/>
      <c r="F362" s="12" t="s">
        <v>10</v>
      </c>
      <c r="G362" s="12" t="s">
        <v>2</v>
      </c>
      <c r="H362" s="12" t="s">
        <v>49</v>
      </c>
      <c r="I362" s="14"/>
      <c r="J362" s="14"/>
      <c r="K362" s="14"/>
      <c r="L362" s="14"/>
      <c r="M362" s="14"/>
      <c r="N362" s="14"/>
      <c r="O362" s="14"/>
      <c r="P362" s="14"/>
      <c r="Q362" s="14"/>
      <c r="R362" s="14"/>
      <c r="S362" s="14"/>
      <c r="T362" s="14"/>
      <c r="U362" s="14"/>
      <c r="V362" s="14"/>
      <c r="W362" s="14"/>
      <c r="X362" s="14"/>
      <c r="Y362" s="14"/>
      <c r="Z362" s="14"/>
      <c r="AA362" s="14"/>
      <c r="AB362" s="14"/>
      <c r="AC362" s="14"/>
      <c r="AD362" s="14"/>
    </row>
    <row r="363" ht="33.0" hidden="1" customHeight="1">
      <c r="A363" s="27">
        <v>364.0</v>
      </c>
      <c r="B363" s="27" t="s">
        <v>34</v>
      </c>
      <c r="C363" s="27" t="s">
        <v>568</v>
      </c>
      <c r="D363" s="12" t="s">
        <v>553</v>
      </c>
      <c r="E363" s="14"/>
      <c r="F363" s="12" t="s">
        <v>19</v>
      </c>
      <c r="G363" s="12" t="s">
        <v>5</v>
      </c>
      <c r="H363" s="12" t="s">
        <v>49</v>
      </c>
      <c r="I363" s="14"/>
      <c r="J363" s="14"/>
      <c r="K363" s="14"/>
      <c r="L363" s="14"/>
      <c r="M363" s="14"/>
      <c r="N363" s="14"/>
      <c r="O363" s="14"/>
      <c r="P363" s="14"/>
      <c r="Q363" s="14"/>
      <c r="R363" s="14"/>
      <c r="S363" s="14"/>
      <c r="T363" s="14"/>
      <c r="U363" s="14"/>
      <c r="V363" s="14"/>
      <c r="W363" s="14"/>
      <c r="X363" s="14"/>
      <c r="Y363" s="14"/>
      <c r="Z363" s="14"/>
      <c r="AA363" s="14"/>
      <c r="AB363" s="14"/>
      <c r="AC363" s="14"/>
      <c r="AD363" s="14"/>
    </row>
    <row r="364" ht="33.0" hidden="1" customHeight="1">
      <c r="A364" s="27">
        <v>365.0</v>
      </c>
      <c r="B364" s="27" t="s">
        <v>34</v>
      </c>
      <c r="C364" s="27" t="s">
        <v>569</v>
      </c>
      <c r="D364" s="12" t="s">
        <v>570</v>
      </c>
      <c r="E364" s="14"/>
      <c r="F364" s="12" t="s">
        <v>20</v>
      </c>
      <c r="G364" s="12" t="s">
        <v>156</v>
      </c>
      <c r="H364" s="12" t="s">
        <v>49</v>
      </c>
      <c r="I364" s="14"/>
      <c r="J364" s="14"/>
      <c r="K364" s="14"/>
      <c r="L364" s="14"/>
      <c r="M364" s="14"/>
      <c r="N364" s="14"/>
      <c r="O364" s="14"/>
      <c r="P364" s="14"/>
      <c r="Q364" s="14"/>
      <c r="R364" s="14"/>
      <c r="S364" s="14"/>
      <c r="T364" s="14"/>
      <c r="U364" s="14"/>
      <c r="V364" s="14"/>
      <c r="W364" s="14"/>
      <c r="X364" s="14"/>
      <c r="Y364" s="14"/>
      <c r="Z364" s="14"/>
      <c r="AA364" s="14"/>
      <c r="AB364" s="14"/>
      <c r="AC364" s="14"/>
      <c r="AD364" s="14"/>
    </row>
    <row r="365" ht="33.0" hidden="1" customHeight="1">
      <c r="A365" s="27">
        <v>366.0</v>
      </c>
      <c r="B365" s="27" t="s">
        <v>34</v>
      </c>
      <c r="C365" s="27" t="s">
        <v>571</v>
      </c>
      <c r="D365" s="12" t="s">
        <v>572</v>
      </c>
      <c r="E365" s="14"/>
      <c r="F365" s="12" t="s">
        <v>18</v>
      </c>
      <c r="G365" s="12" t="s">
        <v>2</v>
      </c>
      <c r="H365" s="12" t="s">
        <v>49</v>
      </c>
      <c r="I365" s="14"/>
      <c r="J365" s="14"/>
      <c r="K365" s="14"/>
      <c r="L365" s="14"/>
      <c r="M365" s="14"/>
      <c r="N365" s="14"/>
      <c r="O365" s="14"/>
      <c r="P365" s="14"/>
      <c r="Q365" s="14"/>
      <c r="R365" s="14"/>
      <c r="S365" s="14"/>
      <c r="T365" s="14"/>
      <c r="U365" s="14"/>
      <c r="V365" s="14"/>
      <c r="W365" s="14"/>
      <c r="X365" s="14"/>
      <c r="Y365" s="14"/>
      <c r="Z365" s="14"/>
      <c r="AA365" s="14"/>
      <c r="AB365" s="14"/>
      <c r="AC365" s="14"/>
      <c r="AD365" s="14"/>
    </row>
    <row r="366" ht="33.0" hidden="1" customHeight="1">
      <c r="A366" s="27">
        <v>367.0</v>
      </c>
      <c r="B366" s="27" t="s">
        <v>34</v>
      </c>
      <c r="C366" s="27" t="s">
        <v>573</v>
      </c>
      <c r="D366" s="12" t="s">
        <v>36</v>
      </c>
      <c r="E366" s="14"/>
      <c r="F366" s="12" t="s">
        <v>10</v>
      </c>
      <c r="G366" s="12" t="s">
        <v>2</v>
      </c>
      <c r="H366" s="12" t="s">
        <v>37</v>
      </c>
      <c r="I366" s="14"/>
      <c r="J366" s="14"/>
      <c r="K366" s="14"/>
      <c r="L366" s="14"/>
      <c r="M366" s="14"/>
      <c r="N366" s="14"/>
      <c r="O366" s="14"/>
      <c r="P366" s="14"/>
      <c r="Q366" s="14"/>
      <c r="R366" s="14"/>
      <c r="S366" s="14"/>
      <c r="T366" s="14"/>
      <c r="U366" s="14"/>
      <c r="V366" s="14"/>
      <c r="W366" s="14"/>
      <c r="X366" s="14"/>
      <c r="Y366" s="14"/>
      <c r="Z366" s="14"/>
      <c r="AA366" s="14"/>
      <c r="AB366" s="14"/>
      <c r="AC366" s="14"/>
      <c r="AD366" s="14"/>
    </row>
    <row r="367" ht="33.0" hidden="1" customHeight="1">
      <c r="A367" s="27">
        <v>368.0</v>
      </c>
      <c r="B367" s="27" t="s">
        <v>34</v>
      </c>
      <c r="C367" s="27" t="s">
        <v>574</v>
      </c>
      <c r="D367" s="12" t="s">
        <v>120</v>
      </c>
      <c r="E367" s="14"/>
      <c r="F367" s="12" t="s">
        <v>20</v>
      </c>
      <c r="G367" s="12" t="s">
        <v>9</v>
      </c>
      <c r="H367" s="12" t="s">
        <v>42</v>
      </c>
      <c r="I367" s="14"/>
      <c r="J367" s="14"/>
      <c r="K367" s="14"/>
      <c r="L367" s="14"/>
      <c r="M367" s="14"/>
      <c r="N367" s="14"/>
      <c r="O367" s="14"/>
      <c r="P367" s="14"/>
      <c r="Q367" s="14"/>
      <c r="R367" s="14"/>
      <c r="S367" s="14"/>
      <c r="T367" s="14"/>
      <c r="U367" s="14"/>
      <c r="V367" s="14"/>
      <c r="W367" s="14"/>
      <c r="X367" s="14"/>
      <c r="Y367" s="14"/>
      <c r="Z367" s="14"/>
      <c r="AA367" s="14"/>
      <c r="AB367" s="14"/>
      <c r="AC367" s="14"/>
      <c r="AD367" s="14"/>
    </row>
    <row r="368" ht="33.0" hidden="1" customHeight="1">
      <c r="A368" s="27">
        <v>369.0</v>
      </c>
      <c r="B368" s="27" t="s">
        <v>34</v>
      </c>
      <c r="C368" s="27" t="s">
        <v>575</v>
      </c>
      <c r="D368" s="12" t="s">
        <v>576</v>
      </c>
      <c r="E368" s="14"/>
      <c r="F368" s="12" t="s">
        <v>12</v>
      </c>
      <c r="G368" s="12" t="s">
        <v>3</v>
      </c>
      <c r="H368" s="12" t="s">
        <v>52</v>
      </c>
      <c r="I368" s="14"/>
      <c r="J368" s="14"/>
      <c r="K368" s="14"/>
      <c r="L368" s="14"/>
      <c r="M368" s="14"/>
      <c r="N368" s="14"/>
      <c r="O368" s="14"/>
      <c r="P368" s="14"/>
      <c r="Q368" s="14"/>
      <c r="R368" s="14"/>
      <c r="S368" s="14"/>
      <c r="T368" s="14"/>
      <c r="U368" s="14"/>
      <c r="V368" s="14"/>
      <c r="W368" s="14"/>
      <c r="X368" s="14"/>
      <c r="Y368" s="14"/>
      <c r="Z368" s="14"/>
      <c r="AA368" s="14"/>
      <c r="AB368" s="14"/>
      <c r="AC368" s="14"/>
      <c r="AD368" s="14"/>
    </row>
    <row r="369" ht="33.0" hidden="1" customHeight="1">
      <c r="A369" s="27">
        <v>370.0</v>
      </c>
      <c r="B369" s="27" t="s">
        <v>34</v>
      </c>
      <c r="C369" s="27" t="s">
        <v>577</v>
      </c>
      <c r="D369" s="12" t="s">
        <v>199</v>
      </c>
      <c r="E369" s="14"/>
      <c r="F369" s="12" t="s">
        <v>12</v>
      </c>
      <c r="G369" s="12" t="s">
        <v>6</v>
      </c>
      <c r="H369" s="12" t="s">
        <v>52</v>
      </c>
      <c r="I369" s="14"/>
      <c r="J369" s="14"/>
      <c r="K369" s="14"/>
      <c r="L369" s="14"/>
      <c r="M369" s="14"/>
      <c r="N369" s="14"/>
      <c r="O369" s="14"/>
      <c r="P369" s="14"/>
      <c r="Q369" s="14"/>
      <c r="R369" s="14"/>
      <c r="S369" s="14"/>
      <c r="T369" s="14"/>
      <c r="U369" s="14"/>
      <c r="V369" s="14"/>
      <c r="W369" s="14"/>
      <c r="X369" s="14"/>
      <c r="Y369" s="14"/>
      <c r="Z369" s="14"/>
      <c r="AA369" s="14"/>
      <c r="AB369" s="14"/>
      <c r="AC369" s="14"/>
      <c r="AD369" s="14"/>
    </row>
    <row r="370" ht="33.0" hidden="1" customHeight="1">
      <c r="A370" s="27">
        <v>371.0</v>
      </c>
      <c r="B370" s="27" t="s">
        <v>34</v>
      </c>
      <c r="C370" s="27" t="s">
        <v>578</v>
      </c>
      <c r="D370" s="12" t="s">
        <v>579</v>
      </c>
      <c r="E370" s="14"/>
      <c r="F370" s="12" t="s">
        <v>12</v>
      </c>
      <c r="G370" s="12" t="s">
        <v>7</v>
      </c>
      <c r="H370" s="12" t="s">
        <v>49</v>
      </c>
      <c r="I370" s="14"/>
      <c r="J370" s="14"/>
      <c r="K370" s="14"/>
      <c r="L370" s="14"/>
      <c r="M370" s="14"/>
      <c r="N370" s="14"/>
      <c r="O370" s="14"/>
      <c r="P370" s="14"/>
      <c r="Q370" s="14"/>
      <c r="R370" s="14"/>
      <c r="S370" s="14"/>
      <c r="T370" s="14"/>
      <c r="U370" s="14"/>
      <c r="V370" s="14"/>
      <c r="W370" s="14"/>
      <c r="X370" s="14"/>
      <c r="Y370" s="14"/>
      <c r="Z370" s="14"/>
      <c r="AA370" s="14"/>
      <c r="AB370" s="14"/>
      <c r="AC370" s="14"/>
      <c r="AD370" s="14"/>
    </row>
    <row r="371" ht="33.0" hidden="1" customHeight="1">
      <c r="A371" s="27">
        <v>372.0</v>
      </c>
      <c r="B371" s="27" t="s">
        <v>34</v>
      </c>
      <c r="C371" s="27" t="s">
        <v>580</v>
      </c>
      <c r="D371" s="12" t="s">
        <v>581</v>
      </c>
      <c r="E371" s="14"/>
      <c r="F371" s="12" t="s">
        <v>18</v>
      </c>
      <c r="G371" s="12" t="s">
        <v>6</v>
      </c>
      <c r="H371" s="12" t="s">
        <v>37</v>
      </c>
      <c r="I371" s="14"/>
      <c r="J371" s="14"/>
      <c r="K371" s="14"/>
      <c r="L371" s="14"/>
      <c r="M371" s="14"/>
      <c r="N371" s="14"/>
      <c r="O371" s="14"/>
      <c r="P371" s="14"/>
      <c r="Q371" s="14"/>
      <c r="R371" s="14"/>
      <c r="S371" s="14"/>
      <c r="T371" s="14"/>
      <c r="U371" s="14"/>
      <c r="V371" s="14"/>
      <c r="W371" s="14"/>
      <c r="X371" s="14"/>
      <c r="Y371" s="14"/>
      <c r="Z371" s="14"/>
      <c r="AA371" s="14"/>
      <c r="AB371" s="14"/>
      <c r="AC371" s="14"/>
      <c r="AD371" s="14"/>
    </row>
    <row r="372" ht="33.0" customHeight="1">
      <c r="A372" s="27">
        <v>373.0</v>
      </c>
      <c r="B372" s="27" t="s">
        <v>34</v>
      </c>
      <c r="C372" s="27" t="s">
        <v>582</v>
      </c>
      <c r="D372" s="12" t="s">
        <v>327</v>
      </c>
      <c r="E372" s="14"/>
      <c r="F372" s="12" t="s">
        <v>16</v>
      </c>
      <c r="G372" s="12" t="s">
        <v>7</v>
      </c>
      <c r="H372" s="12" t="s">
        <v>37</v>
      </c>
      <c r="I372" s="14"/>
      <c r="J372" s="14"/>
      <c r="K372" s="14"/>
      <c r="L372" s="14"/>
      <c r="M372" s="14"/>
      <c r="N372" s="14"/>
      <c r="O372" s="14"/>
      <c r="P372" s="14"/>
      <c r="Q372" s="14"/>
      <c r="R372" s="14"/>
      <c r="S372" s="14"/>
      <c r="T372" s="14"/>
      <c r="U372" s="14"/>
      <c r="V372" s="14"/>
      <c r="W372" s="14"/>
      <c r="X372" s="14"/>
      <c r="Y372" s="14"/>
      <c r="Z372" s="14"/>
      <c r="AA372" s="14"/>
      <c r="AB372" s="14"/>
      <c r="AC372" s="14"/>
      <c r="AD372" s="14"/>
    </row>
    <row r="373" ht="33.0" hidden="1" customHeight="1">
      <c r="A373" s="27">
        <v>374.0</v>
      </c>
      <c r="B373" s="27" t="s">
        <v>34</v>
      </c>
      <c r="C373" s="27" t="s">
        <v>583</v>
      </c>
      <c r="D373" s="12" t="s">
        <v>584</v>
      </c>
      <c r="E373" s="14"/>
      <c r="F373" s="12" t="s">
        <v>19</v>
      </c>
      <c r="G373" s="12" t="s">
        <v>5</v>
      </c>
      <c r="H373" s="12" t="s">
        <v>52</v>
      </c>
      <c r="I373" s="14"/>
      <c r="J373" s="14"/>
      <c r="K373" s="14"/>
      <c r="L373" s="14"/>
      <c r="M373" s="14"/>
      <c r="N373" s="14"/>
      <c r="O373" s="14"/>
      <c r="P373" s="14"/>
      <c r="Q373" s="14"/>
      <c r="R373" s="14"/>
      <c r="S373" s="14"/>
      <c r="T373" s="14"/>
      <c r="U373" s="14"/>
      <c r="V373" s="14"/>
      <c r="W373" s="14"/>
      <c r="X373" s="14"/>
      <c r="Y373" s="14"/>
      <c r="Z373" s="14"/>
      <c r="AA373" s="14"/>
      <c r="AB373" s="14"/>
      <c r="AC373" s="14"/>
      <c r="AD373" s="14"/>
    </row>
    <row r="374" ht="33.0" hidden="1" customHeight="1">
      <c r="A374" s="27">
        <v>375.0</v>
      </c>
      <c r="B374" s="27" t="s">
        <v>34</v>
      </c>
      <c r="C374" s="27" t="s">
        <v>585</v>
      </c>
      <c r="D374" s="12" t="s">
        <v>586</v>
      </c>
      <c r="E374" s="14"/>
      <c r="F374" s="12" t="s">
        <v>11</v>
      </c>
      <c r="G374" s="12" t="s">
        <v>7</v>
      </c>
      <c r="H374" s="12" t="s">
        <v>52</v>
      </c>
      <c r="I374" s="14"/>
      <c r="J374" s="14"/>
      <c r="K374" s="14"/>
      <c r="L374" s="14"/>
      <c r="M374" s="14"/>
      <c r="N374" s="14"/>
      <c r="O374" s="14"/>
      <c r="P374" s="14"/>
      <c r="Q374" s="14"/>
      <c r="R374" s="14"/>
      <c r="S374" s="14"/>
      <c r="T374" s="14"/>
      <c r="U374" s="14"/>
      <c r="V374" s="14"/>
      <c r="W374" s="14"/>
      <c r="X374" s="14"/>
      <c r="Y374" s="14"/>
      <c r="Z374" s="14"/>
      <c r="AA374" s="14"/>
      <c r="AB374" s="14"/>
      <c r="AC374" s="14"/>
      <c r="AD374" s="14"/>
    </row>
    <row r="375" ht="33.0" hidden="1" customHeight="1">
      <c r="A375" s="27">
        <v>376.0</v>
      </c>
      <c r="B375" s="27" t="s">
        <v>34</v>
      </c>
      <c r="C375" s="27" t="s">
        <v>587</v>
      </c>
      <c r="D375" s="12" t="s">
        <v>588</v>
      </c>
      <c r="E375" s="14"/>
      <c r="F375" s="12" t="s">
        <v>12</v>
      </c>
      <c r="G375" s="12" t="s">
        <v>5</v>
      </c>
      <c r="H375" s="12" t="s">
        <v>37</v>
      </c>
      <c r="I375" s="14"/>
      <c r="J375" s="14"/>
      <c r="K375" s="14"/>
      <c r="L375" s="14"/>
      <c r="M375" s="14"/>
      <c r="N375" s="14"/>
      <c r="O375" s="14"/>
      <c r="P375" s="14"/>
      <c r="Q375" s="14"/>
      <c r="R375" s="14"/>
      <c r="S375" s="14"/>
      <c r="T375" s="14"/>
      <c r="U375" s="14"/>
      <c r="V375" s="14"/>
      <c r="W375" s="14"/>
      <c r="X375" s="14"/>
      <c r="Y375" s="14"/>
      <c r="Z375" s="14"/>
      <c r="AA375" s="14"/>
      <c r="AB375" s="14"/>
      <c r="AC375" s="14"/>
      <c r="AD375" s="14"/>
    </row>
    <row r="376" ht="33.0" customHeight="1">
      <c r="A376" s="27">
        <v>377.0</v>
      </c>
      <c r="B376" s="27" t="s">
        <v>34</v>
      </c>
      <c r="C376" s="27" t="s">
        <v>589</v>
      </c>
      <c r="D376" s="12" t="s">
        <v>74</v>
      </c>
      <c r="E376" s="14"/>
      <c r="F376" s="12" t="s">
        <v>16</v>
      </c>
      <c r="G376" s="12" t="s">
        <v>6</v>
      </c>
      <c r="H376" s="12" t="s">
        <v>42</v>
      </c>
      <c r="I376" s="14"/>
      <c r="J376" s="14"/>
      <c r="K376" s="14"/>
      <c r="L376" s="14"/>
      <c r="M376" s="14"/>
      <c r="N376" s="14"/>
      <c r="O376" s="14"/>
      <c r="P376" s="14"/>
      <c r="Q376" s="14"/>
      <c r="R376" s="14"/>
      <c r="S376" s="14"/>
      <c r="T376" s="14"/>
      <c r="U376" s="14"/>
      <c r="V376" s="14"/>
      <c r="W376" s="14"/>
      <c r="X376" s="14"/>
      <c r="Y376" s="14"/>
      <c r="Z376" s="14"/>
      <c r="AA376" s="14"/>
      <c r="AB376" s="14"/>
      <c r="AC376" s="14"/>
      <c r="AD376" s="14"/>
    </row>
    <row r="377" ht="33.0" hidden="1" customHeight="1">
      <c r="A377" s="27">
        <v>378.0</v>
      </c>
      <c r="B377" s="27" t="s">
        <v>34</v>
      </c>
      <c r="C377" s="27" t="s">
        <v>590</v>
      </c>
      <c r="D377" s="12" t="s">
        <v>317</v>
      </c>
      <c r="E377" s="14"/>
      <c r="F377" s="12" t="s">
        <v>11</v>
      </c>
      <c r="G377" s="12" t="s">
        <v>5</v>
      </c>
      <c r="H377" s="12" t="s">
        <v>37</v>
      </c>
      <c r="I377" s="14"/>
      <c r="J377" s="14"/>
      <c r="K377" s="14"/>
      <c r="L377" s="14"/>
      <c r="M377" s="14"/>
      <c r="N377" s="14"/>
      <c r="O377" s="14"/>
      <c r="P377" s="14"/>
      <c r="Q377" s="14"/>
      <c r="R377" s="14"/>
      <c r="S377" s="14"/>
      <c r="T377" s="14"/>
      <c r="U377" s="14"/>
      <c r="V377" s="14"/>
      <c r="W377" s="14"/>
      <c r="X377" s="14"/>
      <c r="Y377" s="14"/>
      <c r="Z377" s="14"/>
      <c r="AA377" s="14"/>
      <c r="AB377" s="14"/>
      <c r="AC377" s="14"/>
      <c r="AD377" s="14"/>
    </row>
    <row r="378" ht="33.0" hidden="1" customHeight="1">
      <c r="A378" s="27">
        <v>379.0</v>
      </c>
      <c r="B378" s="27" t="s">
        <v>34</v>
      </c>
      <c r="C378" s="27" t="s">
        <v>591</v>
      </c>
      <c r="D378" s="12" t="s">
        <v>592</v>
      </c>
      <c r="E378" s="14"/>
      <c r="F378" s="12" t="s">
        <v>11</v>
      </c>
      <c r="G378" s="12" t="s">
        <v>9</v>
      </c>
      <c r="H378" s="12" t="s">
        <v>37</v>
      </c>
      <c r="I378" s="14"/>
      <c r="J378" s="14"/>
      <c r="K378" s="14"/>
      <c r="L378" s="14"/>
      <c r="M378" s="14"/>
      <c r="N378" s="14"/>
      <c r="O378" s="14"/>
      <c r="P378" s="14"/>
      <c r="Q378" s="14"/>
      <c r="R378" s="14"/>
      <c r="S378" s="14"/>
      <c r="T378" s="14"/>
      <c r="U378" s="14"/>
      <c r="V378" s="14"/>
      <c r="W378" s="14"/>
      <c r="X378" s="14"/>
      <c r="Y378" s="14"/>
      <c r="Z378" s="14"/>
      <c r="AA378" s="14"/>
      <c r="AB378" s="14"/>
      <c r="AC378" s="14"/>
      <c r="AD378" s="14"/>
    </row>
    <row r="379" ht="33.0" hidden="1" customHeight="1">
      <c r="A379" s="27">
        <v>380.0</v>
      </c>
      <c r="B379" s="27" t="s">
        <v>34</v>
      </c>
      <c r="C379" s="27" t="s">
        <v>593</v>
      </c>
      <c r="D379" s="12" t="s">
        <v>579</v>
      </c>
      <c r="E379" s="14"/>
      <c r="F379" s="12" t="s">
        <v>12</v>
      </c>
      <c r="G379" s="12" t="s">
        <v>7</v>
      </c>
      <c r="H379" s="12" t="s">
        <v>49</v>
      </c>
      <c r="I379" s="14"/>
      <c r="J379" s="14"/>
      <c r="K379" s="14"/>
      <c r="L379" s="14"/>
      <c r="M379" s="14"/>
      <c r="N379" s="14"/>
      <c r="O379" s="14"/>
      <c r="P379" s="14"/>
      <c r="Q379" s="14"/>
      <c r="R379" s="14"/>
      <c r="S379" s="14"/>
      <c r="T379" s="14"/>
      <c r="U379" s="14"/>
      <c r="V379" s="14"/>
      <c r="W379" s="14"/>
      <c r="X379" s="14"/>
      <c r="Y379" s="14"/>
      <c r="Z379" s="14"/>
      <c r="AA379" s="14"/>
      <c r="AB379" s="14"/>
      <c r="AC379" s="14"/>
      <c r="AD379" s="14"/>
    </row>
    <row r="380" ht="33.0" hidden="1" customHeight="1">
      <c r="A380" s="27">
        <v>381.0</v>
      </c>
      <c r="B380" s="27" t="s">
        <v>34</v>
      </c>
      <c r="C380" s="27" t="s">
        <v>594</v>
      </c>
      <c r="D380" s="12" t="s">
        <v>512</v>
      </c>
      <c r="E380" s="14"/>
      <c r="F380" s="12" t="s">
        <v>20</v>
      </c>
      <c r="G380" s="12" t="s">
        <v>5</v>
      </c>
      <c r="H380" s="12" t="s">
        <v>52</v>
      </c>
      <c r="I380" s="14"/>
      <c r="J380" s="14"/>
      <c r="K380" s="14"/>
      <c r="L380" s="14"/>
      <c r="M380" s="14"/>
      <c r="N380" s="14"/>
      <c r="O380" s="14"/>
      <c r="P380" s="14"/>
      <c r="Q380" s="14"/>
      <c r="R380" s="14"/>
      <c r="S380" s="14"/>
      <c r="T380" s="14"/>
      <c r="U380" s="14"/>
      <c r="V380" s="14"/>
      <c r="W380" s="14"/>
      <c r="X380" s="14"/>
      <c r="Y380" s="14"/>
      <c r="Z380" s="14"/>
      <c r="AA380" s="14"/>
      <c r="AB380" s="14"/>
      <c r="AC380" s="14"/>
      <c r="AD380" s="14"/>
    </row>
    <row r="381" ht="33.0" hidden="1" customHeight="1">
      <c r="A381" s="27">
        <v>382.0</v>
      </c>
      <c r="B381" s="27" t="s">
        <v>34</v>
      </c>
      <c r="C381" s="27" t="s">
        <v>595</v>
      </c>
      <c r="D381" s="12" t="s">
        <v>588</v>
      </c>
      <c r="E381" s="14"/>
      <c r="F381" s="12" t="s">
        <v>12</v>
      </c>
      <c r="G381" s="12" t="s">
        <v>5</v>
      </c>
      <c r="H381" s="12" t="s">
        <v>37</v>
      </c>
      <c r="I381" s="14"/>
      <c r="J381" s="14"/>
      <c r="K381" s="14"/>
      <c r="L381" s="14"/>
      <c r="M381" s="14"/>
      <c r="N381" s="14"/>
      <c r="O381" s="14"/>
      <c r="P381" s="14"/>
      <c r="Q381" s="14"/>
      <c r="R381" s="14"/>
      <c r="S381" s="14"/>
      <c r="T381" s="14"/>
      <c r="U381" s="14"/>
      <c r="V381" s="14"/>
      <c r="W381" s="14"/>
      <c r="X381" s="14"/>
      <c r="Y381" s="14"/>
      <c r="Z381" s="14"/>
      <c r="AA381" s="14"/>
      <c r="AB381" s="14"/>
      <c r="AC381" s="14"/>
      <c r="AD381" s="14"/>
    </row>
    <row r="382" ht="33.0" hidden="1" customHeight="1">
      <c r="A382" s="27">
        <v>383.0</v>
      </c>
      <c r="B382" s="27" t="s">
        <v>34</v>
      </c>
      <c r="C382" s="27" t="s">
        <v>596</v>
      </c>
      <c r="D382" s="12" t="s">
        <v>95</v>
      </c>
      <c r="E382" s="14"/>
      <c r="F382" s="12" t="s">
        <v>21</v>
      </c>
      <c r="G382" s="12" t="s">
        <v>3</v>
      </c>
      <c r="H382" s="12" t="s">
        <v>37</v>
      </c>
      <c r="I382" s="14"/>
      <c r="J382" s="14"/>
      <c r="K382" s="14"/>
      <c r="L382" s="14"/>
      <c r="M382" s="14"/>
      <c r="N382" s="14"/>
      <c r="O382" s="14"/>
      <c r="P382" s="14"/>
      <c r="Q382" s="14"/>
      <c r="R382" s="14"/>
      <c r="S382" s="14"/>
      <c r="T382" s="14"/>
      <c r="U382" s="14"/>
      <c r="V382" s="14"/>
      <c r="W382" s="14"/>
      <c r="X382" s="14"/>
      <c r="Y382" s="14"/>
      <c r="Z382" s="14"/>
      <c r="AA382" s="14"/>
      <c r="AB382" s="14"/>
      <c r="AC382" s="14"/>
      <c r="AD382" s="14"/>
    </row>
    <row r="383" ht="33.0" hidden="1" customHeight="1">
      <c r="A383" s="27">
        <v>384.0</v>
      </c>
      <c r="B383" s="27" t="s">
        <v>34</v>
      </c>
      <c r="C383" s="27" t="s">
        <v>597</v>
      </c>
      <c r="D383" s="12" t="s">
        <v>598</v>
      </c>
      <c r="E383" s="14"/>
      <c r="F383" s="12" t="s">
        <v>18</v>
      </c>
      <c r="G383" s="12" t="s">
        <v>4</v>
      </c>
      <c r="H383" s="12" t="s">
        <v>49</v>
      </c>
      <c r="I383" s="14"/>
      <c r="J383" s="14"/>
      <c r="K383" s="14"/>
      <c r="L383" s="14"/>
      <c r="M383" s="14"/>
      <c r="N383" s="14"/>
      <c r="O383" s="14"/>
      <c r="P383" s="14"/>
      <c r="Q383" s="14"/>
      <c r="R383" s="14"/>
      <c r="S383" s="14"/>
      <c r="T383" s="14"/>
      <c r="U383" s="14"/>
      <c r="V383" s="14"/>
      <c r="W383" s="14"/>
      <c r="X383" s="14"/>
      <c r="Y383" s="14"/>
      <c r="Z383" s="14"/>
      <c r="AA383" s="14"/>
      <c r="AB383" s="14"/>
      <c r="AC383" s="14"/>
      <c r="AD383" s="14"/>
    </row>
    <row r="384" ht="33.0" hidden="1" customHeight="1">
      <c r="A384" s="27">
        <v>385.0</v>
      </c>
      <c r="B384" s="27" t="s">
        <v>34</v>
      </c>
      <c r="C384" s="27" t="s">
        <v>599</v>
      </c>
      <c r="D384" s="12" t="s">
        <v>126</v>
      </c>
      <c r="E384" s="14"/>
      <c r="F384" s="12" t="s">
        <v>11</v>
      </c>
      <c r="G384" s="12" t="s">
        <v>9</v>
      </c>
      <c r="H384" s="12" t="s">
        <v>42</v>
      </c>
      <c r="I384" s="14"/>
      <c r="J384" s="14"/>
      <c r="K384" s="14"/>
      <c r="L384" s="14"/>
      <c r="M384" s="14"/>
      <c r="N384" s="14"/>
      <c r="O384" s="14"/>
      <c r="P384" s="14"/>
      <c r="Q384" s="14"/>
      <c r="R384" s="14"/>
      <c r="S384" s="14"/>
      <c r="T384" s="14"/>
      <c r="U384" s="14"/>
      <c r="V384" s="14"/>
      <c r="W384" s="14"/>
      <c r="X384" s="14"/>
      <c r="Y384" s="14"/>
      <c r="Z384" s="14"/>
      <c r="AA384" s="14"/>
      <c r="AB384" s="14"/>
      <c r="AC384" s="14"/>
      <c r="AD384" s="14"/>
    </row>
    <row r="385" ht="33.0" hidden="1" customHeight="1">
      <c r="A385" s="27">
        <v>386.0</v>
      </c>
      <c r="B385" s="27" t="s">
        <v>34</v>
      </c>
      <c r="C385" s="27" t="s">
        <v>600</v>
      </c>
      <c r="D385" s="12" t="s">
        <v>601</v>
      </c>
      <c r="E385" s="14"/>
      <c r="F385" s="12" t="s">
        <v>15</v>
      </c>
      <c r="G385" s="12" t="s">
        <v>7</v>
      </c>
      <c r="H385" s="12" t="s">
        <v>49</v>
      </c>
      <c r="I385" s="14"/>
      <c r="J385" s="14"/>
      <c r="K385" s="14"/>
      <c r="L385" s="14"/>
      <c r="M385" s="14"/>
      <c r="N385" s="14"/>
      <c r="O385" s="14"/>
      <c r="P385" s="14"/>
      <c r="Q385" s="14"/>
      <c r="R385" s="14"/>
      <c r="S385" s="14"/>
      <c r="T385" s="14"/>
      <c r="U385" s="14"/>
      <c r="V385" s="14"/>
      <c r="W385" s="14"/>
      <c r="X385" s="14"/>
      <c r="Y385" s="14"/>
      <c r="Z385" s="14"/>
      <c r="AA385" s="14"/>
      <c r="AB385" s="14"/>
      <c r="AC385" s="14"/>
      <c r="AD385" s="14"/>
    </row>
    <row r="386" ht="33.0" hidden="1" customHeight="1">
      <c r="A386" s="27">
        <v>387.0</v>
      </c>
      <c r="B386" s="27" t="s">
        <v>34</v>
      </c>
      <c r="C386" s="27" t="s">
        <v>602</v>
      </c>
      <c r="D386" s="12" t="s">
        <v>603</v>
      </c>
      <c r="E386" s="14"/>
      <c r="F386" s="12" t="s">
        <v>12</v>
      </c>
      <c r="G386" s="12" t="s">
        <v>5</v>
      </c>
      <c r="H386" s="12" t="s">
        <v>49</v>
      </c>
      <c r="I386" s="14"/>
      <c r="J386" s="14"/>
      <c r="K386" s="14"/>
      <c r="L386" s="14"/>
      <c r="M386" s="14"/>
      <c r="N386" s="14"/>
      <c r="O386" s="14"/>
      <c r="P386" s="14"/>
      <c r="Q386" s="14"/>
      <c r="R386" s="14"/>
      <c r="S386" s="14"/>
      <c r="T386" s="14"/>
      <c r="U386" s="14"/>
      <c r="V386" s="14"/>
      <c r="W386" s="14"/>
      <c r="X386" s="14"/>
      <c r="Y386" s="14"/>
      <c r="Z386" s="14"/>
      <c r="AA386" s="14"/>
      <c r="AB386" s="14"/>
      <c r="AC386" s="14"/>
      <c r="AD386" s="14"/>
    </row>
    <row r="387" ht="33.0" customHeight="1">
      <c r="A387" s="27">
        <v>388.0</v>
      </c>
      <c r="B387" s="27" t="s">
        <v>34</v>
      </c>
      <c r="C387" s="27" t="s">
        <v>604</v>
      </c>
      <c r="D387" s="12" t="s">
        <v>291</v>
      </c>
      <c r="E387" s="14"/>
      <c r="F387" s="12" t="s">
        <v>16</v>
      </c>
      <c r="G387" s="12" t="s">
        <v>4</v>
      </c>
      <c r="H387" s="12" t="s">
        <v>37</v>
      </c>
      <c r="I387" s="14"/>
      <c r="J387" s="14"/>
      <c r="K387" s="14"/>
      <c r="L387" s="14"/>
      <c r="M387" s="14"/>
      <c r="N387" s="14"/>
      <c r="O387" s="14"/>
      <c r="P387" s="14"/>
      <c r="Q387" s="14"/>
      <c r="R387" s="14"/>
      <c r="S387" s="14"/>
      <c r="T387" s="14"/>
      <c r="U387" s="14"/>
      <c r="V387" s="14"/>
      <c r="W387" s="14"/>
      <c r="X387" s="14"/>
      <c r="Y387" s="14"/>
      <c r="Z387" s="14"/>
      <c r="AA387" s="14"/>
      <c r="AB387" s="14"/>
      <c r="AC387" s="14"/>
      <c r="AD387" s="14"/>
    </row>
    <row r="388" ht="33.0" hidden="1" customHeight="1">
      <c r="A388" s="27">
        <v>389.0</v>
      </c>
      <c r="B388" s="27" t="s">
        <v>34</v>
      </c>
      <c r="C388" s="27" t="s">
        <v>605</v>
      </c>
      <c r="D388" s="12" t="s">
        <v>393</v>
      </c>
      <c r="E388" s="14"/>
      <c r="F388" s="12" t="s">
        <v>12</v>
      </c>
      <c r="G388" s="12" t="s">
        <v>6</v>
      </c>
      <c r="H388" s="12" t="s">
        <v>49</v>
      </c>
      <c r="I388" s="14"/>
      <c r="J388" s="14"/>
      <c r="K388" s="14"/>
      <c r="L388" s="14"/>
      <c r="M388" s="14"/>
      <c r="N388" s="14"/>
      <c r="O388" s="14"/>
      <c r="P388" s="14"/>
      <c r="Q388" s="14"/>
      <c r="R388" s="14"/>
      <c r="S388" s="14"/>
      <c r="T388" s="14"/>
      <c r="U388" s="14"/>
      <c r="V388" s="14"/>
      <c r="W388" s="14"/>
      <c r="X388" s="14"/>
      <c r="Y388" s="14"/>
      <c r="Z388" s="14"/>
      <c r="AA388" s="14"/>
      <c r="AB388" s="14"/>
      <c r="AC388" s="14"/>
      <c r="AD388" s="14"/>
    </row>
    <row r="389" ht="33.0" hidden="1" customHeight="1">
      <c r="A389" s="27">
        <v>390.0</v>
      </c>
      <c r="B389" s="27" t="s">
        <v>34</v>
      </c>
      <c r="C389" s="27" t="s">
        <v>606</v>
      </c>
      <c r="D389" s="12" t="s">
        <v>107</v>
      </c>
      <c r="E389" s="14"/>
      <c r="F389" s="12" t="s">
        <v>9</v>
      </c>
      <c r="G389" s="12" t="s">
        <v>9</v>
      </c>
      <c r="H389" s="12" t="s">
        <v>37</v>
      </c>
      <c r="I389" s="14"/>
      <c r="J389" s="14"/>
      <c r="K389" s="14"/>
      <c r="L389" s="14"/>
      <c r="M389" s="14"/>
      <c r="N389" s="14"/>
      <c r="O389" s="14"/>
      <c r="P389" s="14"/>
      <c r="Q389" s="14"/>
      <c r="R389" s="14"/>
      <c r="S389" s="14"/>
      <c r="T389" s="14"/>
      <c r="U389" s="14"/>
      <c r="V389" s="14"/>
      <c r="W389" s="14"/>
      <c r="X389" s="14"/>
      <c r="Y389" s="14"/>
      <c r="Z389" s="14"/>
      <c r="AA389" s="14"/>
      <c r="AB389" s="14"/>
      <c r="AC389" s="14"/>
      <c r="AD389" s="14"/>
    </row>
    <row r="390" ht="33.0" hidden="1" customHeight="1">
      <c r="A390" s="27">
        <v>391.0</v>
      </c>
      <c r="B390" s="27" t="s">
        <v>34</v>
      </c>
      <c r="C390" s="27" t="s">
        <v>607</v>
      </c>
      <c r="D390" s="12" t="s">
        <v>87</v>
      </c>
      <c r="E390" s="14"/>
      <c r="F390" s="12" t="s">
        <v>18</v>
      </c>
      <c r="G390" s="12" t="s">
        <v>9</v>
      </c>
      <c r="H390" s="12" t="s">
        <v>52</v>
      </c>
      <c r="I390" s="14"/>
      <c r="J390" s="14"/>
      <c r="K390" s="14"/>
      <c r="L390" s="14"/>
      <c r="M390" s="14"/>
      <c r="N390" s="14"/>
      <c r="O390" s="14"/>
      <c r="P390" s="14"/>
      <c r="Q390" s="14"/>
      <c r="R390" s="14"/>
      <c r="S390" s="14"/>
      <c r="T390" s="14"/>
      <c r="U390" s="14"/>
      <c r="V390" s="14"/>
      <c r="W390" s="14"/>
      <c r="X390" s="14"/>
      <c r="Y390" s="14"/>
      <c r="Z390" s="14"/>
      <c r="AA390" s="14"/>
      <c r="AB390" s="14"/>
      <c r="AC390" s="14"/>
      <c r="AD390" s="14"/>
    </row>
    <row r="391" ht="33.0" hidden="1" customHeight="1">
      <c r="A391" s="27">
        <v>392.0</v>
      </c>
      <c r="B391" s="27" t="s">
        <v>34</v>
      </c>
      <c r="C391" s="27" t="s">
        <v>608</v>
      </c>
      <c r="D391" s="12" t="s">
        <v>476</v>
      </c>
      <c r="E391" s="14"/>
      <c r="F391" s="12" t="s">
        <v>9</v>
      </c>
      <c r="G391" s="12" t="s">
        <v>4</v>
      </c>
      <c r="H391" s="12" t="s">
        <v>52</v>
      </c>
      <c r="I391" s="14"/>
      <c r="J391" s="14"/>
      <c r="K391" s="14"/>
      <c r="L391" s="14"/>
      <c r="M391" s="14"/>
      <c r="N391" s="14"/>
      <c r="O391" s="14"/>
      <c r="P391" s="14"/>
      <c r="Q391" s="14"/>
      <c r="R391" s="14"/>
      <c r="S391" s="14"/>
      <c r="T391" s="14"/>
      <c r="U391" s="14"/>
      <c r="V391" s="14"/>
      <c r="W391" s="14"/>
      <c r="X391" s="14"/>
      <c r="Y391" s="14"/>
      <c r="Z391" s="14"/>
      <c r="AA391" s="14"/>
      <c r="AB391" s="14"/>
      <c r="AC391" s="14"/>
      <c r="AD391" s="14"/>
    </row>
    <row r="392" ht="33.0" customHeight="1">
      <c r="A392" s="27">
        <v>393.0</v>
      </c>
      <c r="B392" s="27" t="s">
        <v>34</v>
      </c>
      <c r="C392" s="27" t="s">
        <v>609</v>
      </c>
      <c r="D392" s="12" t="s">
        <v>416</v>
      </c>
      <c r="E392" s="14"/>
      <c r="F392" s="12" t="s">
        <v>16</v>
      </c>
      <c r="G392" s="12" t="s">
        <v>4</v>
      </c>
      <c r="H392" s="12" t="s">
        <v>49</v>
      </c>
      <c r="I392" s="14"/>
      <c r="J392" s="14"/>
      <c r="K392" s="14"/>
      <c r="L392" s="14"/>
      <c r="M392" s="14"/>
      <c r="N392" s="14"/>
      <c r="O392" s="14"/>
      <c r="P392" s="14"/>
      <c r="Q392" s="14"/>
      <c r="R392" s="14"/>
      <c r="S392" s="14"/>
      <c r="T392" s="14"/>
      <c r="U392" s="14"/>
      <c r="V392" s="14"/>
      <c r="W392" s="14"/>
      <c r="X392" s="14"/>
      <c r="Y392" s="14"/>
      <c r="Z392" s="14"/>
      <c r="AA392" s="14"/>
      <c r="AB392" s="14"/>
      <c r="AC392" s="14"/>
      <c r="AD392" s="14"/>
    </row>
    <row r="393" ht="33.0" hidden="1" customHeight="1">
      <c r="A393" s="27">
        <v>394.0</v>
      </c>
      <c r="B393" s="27" t="s">
        <v>34</v>
      </c>
      <c r="C393" s="27" t="s">
        <v>610</v>
      </c>
      <c r="D393" s="12" t="s">
        <v>110</v>
      </c>
      <c r="E393" s="14"/>
      <c r="F393" s="12" t="s">
        <v>11</v>
      </c>
      <c r="G393" s="12" t="s">
        <v>5</v>
      </c>
      <c r="H393" s="12" t="s">
        <v>49</v>
      </c>
      <c r="I393" s="14"/>
      <c r="J393" s="14"/>
      <c r="K393" s="14"/>
      <c r="L393" s="14"/>
      <c r="M393" s="14"/>
      <c r="N393" s="14"/>
      <c r="O393" s="14"/>
      <c r="P393" s="14"/>
      <c r="Q393" s="14"/>
      <c r="R393" s="14"/>
      <c r="S393" s="14"/>
      <c r="T393" s="14"/>
      <c r="U393" s="14"/>
      <c r="V393" s="14"/>
      <c r="W393" s="14"/>
      <c r="X393" s="14"/>
      <c r="Y393" s="14"/>
      <c r="Z393" s="14"/>
      <c r="AA393" s="14"/>
      <c r="AB393" s="14"/>
      <c r="AC393" s="14"/>
      <c r="AD393" s="14"/>
    </row>
    <row r="394" ht="33.0" hidden="1" customHeight="1">
      <c r="A394" s="27">
        <v>395.0</v>
      </c>
      <c r="B394" s="27" t="s">
        <v>34</v>
      </c>
      <c r="C394" s="27" t="s">
        <v>611</v>
      </c>
      <c r="D394" s="12" t="s">
        <v>612</v>
      </c>
      <c r="E394" s="14"/>
      <c r="F394" s="12" t="s">
        <v>15</v>
      </c>
      <c r="G394" s="12" t="s">
        <v>9</v>
      </c>
      <c r="H394" s="12" t="s">
        <v>49</v>
      </c>
      <c r="I394" s="14"/>
      <c r="J394" s="14"/>
      <c r="K394" s="14"/>
      <c r="L394" s="14"/>
      <c r="M394" s="14"/>
      <c r="N394" s="14"/>
      <c r="O394" s="14"/>
      <c r="P394" s="14"/>
      <c r="Q394" s="14"/>
      <c r="R394" s="14"/>
      <c r="S394" s="14"/>
      <c r="T394" s="14"/>
      <c r="U394" s="14"/>
      <c r="V394" s="14"/>
      <c r="W394" s="14"/>
      <c r="X394" s="14"/>
      <c r="Y394" s="14"/>
      <c r="Z394" s="14"/>
      <c r="AA394" s="14"/>
      <c r="AB394" s="14"/>
      <c r="AC394" s="14"/>
      <c r="AD394" s="14"/>
    </row>
    <row r="395" ht="33.0" hidden="1" customHeight="1">
      <c r="A395" s="27">
        <v>396.0</v>
      </c>
      <c r="B395" s="27" t="s">
        <v>34</v>
      </c>
      <c r="C395" s="27" t="s">
        <v>613</v>
      </c>
      <c r="D395" s="12" t="s">
        <v>275</v>
      </c>
      <c r="E395" s="14"/>
      <c r="F395" s="12" t="s">
        <v>13</v>
      </c>
      <c r="G395" s="12" t="s">
        <v>6</v>
      </c>
      <c r="H395" s="12" t="s">
        <v>52</v>
      </c>
      <c r="I395" s="14"/>
      <c r="J395" s="14"/>
      <c r="K395" s="14"/>
      <c r="L395" s="14"/>
      <c r="M395" s="14"/>
      <c r="N395" s="14"/>
      <c r="O395" s="14"/>
      <c r="P395" s="14"/>
      <c r="Q395" s="14"/>
      <c r="R395" s="14"/>
      <c r="S395" s="14"/>
      <c r="T395" s="14"/>
      <c r="U395" s="14"/>
      <c r="V395" s="14"/>
      <c r="W395" s="14"/>
      <c r="X395" s="14"/>
      <c r="Y395" s="14"/>
      <c r="Z395" s="14"/>
      <c r="AA395" s="14"/>
      <c r="AB395" s="14"/>
      <c r="AC395" s="14"/>
      <c r="AD395" s="14"/>
    </row>
    <row r="396" ht="33.0" hidden="1" customHeight="1">
      <c r="A396" s="27">
        <v>397.0</v>
      </c>
      <c r="B396" s="27" t="s">
        <v>34</v>
      </c>
      <c r="C396" s="27" t="s">
        <v>614</v>
      </c>
      <c r="D396" s="12" t="s">
        <v>160</v>
      </c>
      <c r="E396" s="14"/>
      <c r="F396" s="12" t="s">
        <v>23</v>
      </c>
      <c r="G396" s="12" t="s">
        <v>9</v>
      </c>
      <c r="H396" s="12" t="s">
        <v>49</v>
      </c>
      <c r="I396" s="14"/>
      <c r="J396" s="14"/>
      <c r="K396" s="14"/>
      <c r="L396" s="14"/>
      <c r="M396" s="14"/>
      <c r="N396" s="14"/>
      <c r="O396" s="14"/>
      <c r="P396" s="14"/>
      <c r="Q396" s="14"/>
      <c r="R396" s="14"/>
      <c r="S396" s="14"/>
      <c r="T396" s="14"/>
      <c r="U396" s="14"/>
      <c r="V396" s="14"/>
      <c r="W396" s="14"/>
      <c r="X396" s="14"/>
      <c r="Y396" s="14"/>
      <c r="Z396" s="14"/>
      <c r="AA396" s="14"/>
      <c r="AB396" s="14"/>
      <c r="AC396" s="14"/>
      <c r="AD396" s="14"/>
    </row>
    <row r="397" ht="33.0" hidden="1" customHeight="1">
      <c r="A397" s="27">
        <v>398.0</v>
      </c>
      <c r="B397" s="27" t="s">
        <v>34</v>
      </c>
      <c r="C397" s="27" t="s">
        <v>615</v>
      </c>
      <c r="D397" s="12" t="s">
        <v>257</v>
      </c>
      <c r="E397" s="14"/>
      <c r="F397" s="12" t="s">
        <v>20</v>
      </c>
      <c r="G397" s="12" t="s">
        <v>5</v>
      </c>
      <c r="H397" s="12" t="s">
        <v>42</v>
      </c>
      <c r="I397" s="14"/>
      <c r="J397" s="14"/>
      <c r="K397" s="14"/>
      <c r="L397" s="14"/>
      <c r="M397" s="14"/>
      <c r="N397" s="14"/>
      <c r="O397" s="14"/>
      <c r="P397" s="14"/>
      <c r="Q397" s="14"/>
      <c r="R397" s="14"/>
      <c r="S397" s="14"/>
      <c r="T397" s="14"/>
      <c r="U397" s="14"/>
      <c r="V397" s="14"/>
      <c r="W397" s="14"/>
      <c r="X397" s="14"/>
      <c r="Y397" s="14"/>
      <c r="Z397" s="14"/>
      <c r="AA397" s="14"/>
      <c r="AB397" s="14"/>
      <c r="AC397" s="14"/>
      <c r="AD397" s="14"/>
    </row>
    <row r="398" ht="33.0" customHeight="1">
      <c r="A398" s="27">
        <v>399.0</v>
      </c>
      <c r="B398" s="27" t="s">
        <v>34</v>
      </c>
      <c r="C398" s="27" t="s">
        <v>616</v>
      </c>
      <c r="D398" s="12" t="s">
        <v>334</v>
      </c>
      <c r="E398" s="14"/>
      <c r="F398" s="12" t="s">
        <v>16</v>
      </c>
      <c r="G398" s="12" t="s">
        <v>7</v>
      </c>
      <c r="H398" s="12" t="s">
        <v>42</v>
      </c>
      <c r="I398" s="14"/>
      <c r="J398" s="14"/>
      <c r="K398" s="14"/>
      <c r="L398" s="14"/>
      <c r="M398" s="14"/>
      <c r="N398" s="14"/>
      <c r="O398" s="14"/>
      <c r="P398" s="14"/>
      <c r="Q398" s="14"/>
      <c r="R398" s="14"/>
      <c r="S398" s="14"/>
      <c r="T398" s="14"/>
      <c r="U398" s="14"/>
      <c r="V398" s="14"/>
      <c r="W398" s="14"/>
      <c r="X398" s="14"/>
      <c r="Y398" s="14"/>
      <c r="Z398" s="14"/>
      <c r="AA398" s="14"/>
      <c r="AB398" s="14"/>
      <c r="AC398" s="14"/>
      <c r="AD398" s="14"/>
    </row>
    <row r="399" ht="33.0" hidden="1" customHeight="1">
      <c r="A399" s="27">
        <v>400.0</v>
      </c>
      <c r="B399" s="27" t="s">
        <v>34</v>
      </c>
      <c r="C399" s="27" t="s">
        <v>617</v>
      </c>
      <c r="D399" s="12" t="s">
        <v>99</v>
      </c>
      <c r="E399" s="14"/>
      <c r="F399" s="12" t="s">
        <v>12</v>
      </c>
      <c r="G399" s="12" t="s">
        <v>9</v>
      </c>
      <c r="H399" s="12" t="s">
        <v>37</v>
      </c>
      <c r="I399" s="14"/>
      <c r="J399" s="14"/>
      <c r="K399" s="14"/>
      <c r="L399" s="14"/>
      <c r="M399" s="14"/>
      <c r="N399" s="14"/>
      <c r="O399" s="14"/>
      <c r="P399" s="14"/>
      <c r="Q399" s="14"/>
      <c r="R399" s="14"/>
      <c r="S399" s="14"/>
      <c r="T399" s="14"/>
      <c r="U399" s="14"/>
      <c r="V399" s="14"/>
      <c r="W399" s="14"/>
      <c r="X399" s="14"/>
      <c r="Y399" s="14"/>
      <c r="Z399" s="14"/>
      <c r="AA399" s="14"/>
      <c r="AB399" s="14"/>
      <c r="AC399" s="14"/>
      <c r="AD399" s="14"/>
    </row>
    <row r="400" ht="33.0" hidden="1" customHeight="1">
      <c r="A400" s="27">
        <v>401.0</v>
      </c>
      <c r="B400" s="27" t="s">
        <v>34</v>
      </c>
      <c r="C400" s="27" t="s">
        <v>618</v>
      </c>
      <c r="D400" s="12" t="s">
        <v>89</v>
      </c>
      <c r="E400" s="14"/>
      <c r="F400" s="12" t="s">
        <v>9</v>
      </c>
      <c r="G400" s="12" t="s">
        <v>9</v>
      </c>
      <c r="H400" s="12" t="s">
        <v>52</v>
      </c>
      <c r="I400" s="14"/>
      <c r="J400" s="14"/>
      <c r="K400" s="14"/>
      <c r="L400" s="14"/>
      <c r="M400" s="14"/>
      <c r="N400" s="14"/>
      <c r="O400" s="14"/>
      <c r="P400" s="14"/>
      <c r="Q400" s="14"/>
      <c r="R400" s="14"/>
      <c r="S400" s="14"/>
      <c r="T400" s="14"/>
      <c r="U400" s="14"/>
      <c r="V400" s="14"/>
      <c r="W400" s="14"/>
      <c r="X400" s="14"/>
      <c r="Y400" s="14"/>
      <c r="Z400" s="14"/>
      <c r="AA400" s="14"/>
      <c r="AB400" s="14"/>
      <c r="AC400" s="14"/>
      <c r="AD400" s="14"/>
    </row>
    <row r="401" ht="33.0" hidden="1" customHeight="1">
      <c r="A401" s="27">
        <v>402.0</v>
      </c>
      <c r="B401" s="27" t="s">
        <v>34</v>
      </c>
      <c r="C401" s="27" t="s">
        <v>619</v>
      </c>
      <c r="D401" s="12" t="s">
        <v>620</v>
      </c>
      <c r="E401" s="14"/>
      <c r="F401" s="12" t="s">
        <v>21</v>
      </c>
      <c r="G401" s="12" t="s">
        <v>5</v>
      </c>
      <c r="H401" s="12" t="s">
        <v>42</v>
      </c>
      <c r="I401" s="14"/>
      <c r="J401" s="14"/>
      <c r="K401" s="14"/>
      <c r="L401" s="14"/>
      <c r="M401" s="14"/>
      <c r="N401" s="14"/>
      <c r="O401" s="14"/>
      <c r="P401" s="14"/>
      <c r="Q401" s="14"/>
      <c r="R401" s="14"/>
      <c r="S401" s="14"/>
      <c r="T401" s="14"/>
      <c r="U401" s="14"/>
      <c r="V401" s="14"/>
      <c r="W401" s="14"/>
      <c r="X401" s="14"/>
      <c r="Y401" s="14"/>
      <c r="Z401" s="14"/>
      <c r="AA401" s="14"/>
      <c r="AB401" s="14"/>
      <c r="AC401" s="14"/>
      <c r="AD401" s="14"/>
    </row>
    <row r="402" ht="33.0" hidden="1" customHeight="1">
      <c r="A402" s="27">
        <v>403.0</v>
      </c>
      <c r="B402" s="27" t="s">
        <v>34</v>
      </c>
      <c r="C402" s="27" t="s">
        <v>621</v>
      </c>
      <c r="D402" s="12" t="s">
        <v>432</v>
      </c>
      <c r="E402" s="14"/>
      <c r="F402" s="12" t="s">
        <v>12</v>
      </c>
      <c r="G402" s="12" t="s">
        <v>4</v>
      </c>
      <c r="H402" s="12" t="s">
        <v>49</v>
      </c>
      <c r="I402" s="14"/>
      <c r="J402" s="14"/>
      <c r="K402" s="14"/>
      <c r="L402" s="14"/>
      <c r="M402" s="14"/>
      <c r="N402" s="14"/>
      <c r="O402" s="14"/>
      <c r="P402" s="14"/>
      <c r="Q402" s="14"/>
      <c r="R402" s="14"/>
      <c r="S402" s="14"/>
      <c r="T402" s="14"/>
      <c r="U402" s="14"/>
      <c r="V402" s="14"/>
      <c r="W402" s="14"/>
      <c r="X402" s="14"/>
      <c r="Y402" s="14"/>
      <c r="Z402" s="14"/>
      <c r="AA402" s="14"/>
      <c r="AB402" s="14"/>
      <c r="AC402" s="14"/>
      <c r="AD402" s="14"/>
    </row>
    <row r="403" ht="33.0" hidden="1" customHeight="1">
      <c r="A403" s="27">
        <v>404.0</v>
      </c>
      <c r="B403" s="27" t="s">
        <v>34</v>
      </c>
      <c r="C403" s="27" t="s">
        <v>622</v>
      </c>
      <c r="D403" s="12" t="s">
        <v>623</v>
      </c>
      <c r="E403" s="14"/>
      <c r="F403" s="12" t="s">
        <v>23</v>
      </c>
      <c r="G403" s="12" t="s">
        <v>8</v>
      </c>
      <c r="H403" s="12" t="s">
        <v>49</v>
      </c>
      <c r="I403" s="14"/>
      <c r="J403" s="14"/>
      <c r="K403" s="14"/>
      <c r="L403" s="14"/>
      <c r="M403" s="14"/>
      <c r="N403" s="14"/>
      <c r="O403" s="14"/>
      <c r="P403" s="14"/>
      <c r="Q403" s="14"/>
      <c r="R403" s="14"/>
      <c r="S403" s="14"/>
      <c r="T403" s="14"/>
      <c r="U403" s="14"/>
      <c r="V403" s="14"/>
      <c r="W403" s="14"/>
      <c r="X403" s="14"/>
      <c r="Y403" s="14"/>
      <c r="Z403" s="14"/>
      <c r="AA403" s="14"/>
      <c r="AB403" s="14"/>
      <c r="AC403" s="14"/>
      <c r="AD403" s="14"/>
    </row>
    <row r="404" ht="33.0" hidden="1" customHeight="1">
      <c r="A404" s="27">
        <v>405.0</v>
      </c>
      <c r="B404" s="27" t="s">
        <v>34</v>
      </c>
      <c r="C404" s="27" t="s">
        <v>624</v>
      </c>
      <c r="D404" s="12" t="s">
        <v>93</v>
      </c>
      <c r="E404" s="14"/>
      <c r="F404" s="12" t="s">
        <v>11</v>
      </c>
      <c r="G404" s="12" t="s">
        <v>7</v>
      </c>
      <c r="H404" s="12" t="s">
        <v>49</v>
      </c>
      <c r="I404" s="14"/>
      <c r="J404" s="14"/>
      <c r="K404" s="14"/>
      <c r="L404" s="14"/>
      <c r="M404" s="14"/>
      <c r="N404" s="14"/>
      <c r="O404" s="14"/>
      <c r="P404" s="14"/>
      <c r="Q404" s="14"/>
      <c r="R404" s="14"/>
      <c r="S404" s="14"/>
      <c r="T404" s="14"/>
      <c r="U404" s="14"/>
      <c r="V404" s="14"/>
      <c r="W404" s="14"/>
      <c r="X404" s="14"/>
      <c r="Y404" s="14"/>
      <c r="Z404" s="14"/>
      <c r="AA404" s="14"/>
      <c r="AB404" s="14"/>
      <c r="AC404" s="14"/>
      <c r="AD404" s="14"/>
    </row>
    <row r="405" ht="33.0" hidden="1" customHeight="1">
      <c r="A405" s="27">
        <v>406.0</v>
      </c>
      <c r="B405" s="27" t="s">
        <v>34</v>
      </c>
      <c r="C405" s="27" t="s">
        <v>625</v>
      </c>
      <c r="D405" s="12" t="s">
        <v>324</v>
      </c>
      <c r="E405" s="14"/>
      <c r="F405" s="12" t="s">
        <v>18</v>
      </c>
      <c r="G405" s="12" t="s">
        <v>6</v>
      </c>
      <c r="H405" s="12" t="s">
        <v>52</v>
      </c>
      <c r="I405" s="14"/>
      <c r="J405" s="14"/>
      <c r="K405" s="14"/>
      <c r="L405" s="14"/>
      <c r="M405" s="14"/>
      <c r="N405" s="14"/>
      <c r="O405" s="14"/>
      <c r="P405" s="14"/>
      <c r="Q405" s="14"/>
      <c r="R405" s="14"/>
      <c r="S405" s="14"/>
      <c r="T405" s="14"/>
      <c r="U405" s="14"/>
      <c r="V405" s="14"/>
      <c r="W405" s="14"/>
      <c r="X405" s="14"/>
      <c r="Y405" s="14"/>
      <c r="Z405" s="14"/>
      <c r="AA405" s="14"/>
      <c r="AB405" s="14"/>
      <c r="AC405" s="14"/>
      <c r="AD405" s="14"/>
    </row>
    <row r="406" ht="33.0" hidden="1" customHeight="1">
      <c r="A406" s="27">
        <v>407.0</v>
      </c>
      <c r="B406" s="27" t="s">
        <v>34</v>
      </c>
      <c r="C406" s="27" t="s">
        <v>626</v>
      </c>
      <c r="D406" s="12" t="s">
        <v>36</v>
      </c>
      <c r="E406" s="14"/>
      <c r="F406" s="12" t="s">
        <v>10</v>
      </c>
      <c r="G406" s="12" t="s">
        <v>2</v>
      </c>
      <c r="H406" s="12" t="s">
        <v>37</v>
      </c>
      <c r="I406" s="14"/>
      <c r="J406" s="14"/>
      <c r="K406" s="14"/>
      <c r="L406" s="14"/>
      <c r="M406" s="14"/>
      <c r="N406" s="14"/>
      <c r="O406" s="14"/>
      <c r="P406" s="14"/>
      <c r="Q406" s="14"/>
      <c r="R406" s="14"/>
      <c r="S406" s="14"/>
      <c r="T406" s="14"/>
      <c r="U406" s="14"/>
      <c r="V406" s="14"/>
      <c r="W406" s="14"/>
      <c r="X406" s="14"/>
      <c r="Y406" s="14"/>
      <c r="Z406" s="14"/>
      <c r="AA406" s="14"/>
      <c r="AB406" s="14"/>
      <c r="AC406" s="14"/>
      <c r="AD406" s="14"/>
    </row>
    <row r="407" ht="33.0" hidden="1" customHeight="1">
      <c r="A407" s="27">
        <v>408.0</v>
      </c>
      <c r="B407" s="27" t="s">
        <v>34</v>
      </c>
      <c r="C407" s="27" t="s">
        <v>627</v>
      </c>
      <c r="D407" s="12" t="s">
        <v>324</v>
      </c>
      <c r="E407" s="14"/>
      <c r="F407" s="12" t="s">
        <v>18</v>
      </c>
      <c r="G407" s="12" t="s">
        <v>6</v>
      </c>
      <c r="H407" s="12" t="s">
        <v>52</v>
      </c>
      <c r="I407" s="14"/>
      <c r="J407" s="14"/>
      <c r="K407" s="14"/>
      <c r="L407" s="14"/>
      <c r="M407" s="14"/>
      <c r="N407" s="14"/>
      <c r="O407" s="14"/>
      <c r="P407" s="14"/>
      <c r="Q407" s="14"/>
      <c r="R407" s="14"/>
      <c r="S407" s="14"/>
      <c r="T407" s="14"/>
      <c r="U407" s="14"/>
      <c r="V407" s="14"/>
      <c r="W407" s="14"/>
      <c r="X407" s="14"/>
      <c r="Y407" s="14"/>
      <c r="Z407" s="14"/>
      <c r="AA407" s="14"/>
      <c r="AB407" s="14"/>
      <c r="AC407" s="14"/>
      <c r="AD407" s="14"/>
    </row>
    <row r="408" ht="33.0" hidden="1" customHeight="1">
      <c r="A408" s="27">
        <v>409.0</v>
      </c>
      <c r="B408" s="27" t="s">
        <v>34</v>
      </c>
      <c r="C408" s="27" t="s">
        <v>628</v>
      </c>
      <c r="D408" s="12" t="s">
        <v>48</v>
      </c>
      <c r="E408" s="14"/>
      <c r="F408" s="12" t="s">
        <v>10</v>
      </c>
      <c r="G408" s="12" t="s">
        <v>2</v>
      </c>
      <c r="H408" s="12" t="s">
        <v>49</v>
      </c>
      <c r="I408" s="14"/>
      <c r="J408" s="14"/>
      <c r="K408" s="14"/>
      <c r="L408" s="14"/>
      <c r="M408" s="14"/>
      <c r="N408" s="14"/>
      <c r="O408" s="14"/>
      <c r="P408" s="14"/>
      <c r="Q408" s="14"/>
      <c r="R408" s="14"/>
      <c r="S408" s="14"/>
      <c r="T408" s="14"/>
      <c r="U408" s="14"/>
      <c r="V408" s="14"/>
      <c r="W408" s="14"/>
      <c r="X408" s="14"/>
      <c r="Y408" s="14"/>
      <c r="Z408" s="14"/>
      <c r="AA408" s="14"/>
      <c r="AB408" s="14"/>
      <c r="AC408" s="14"/>
      <c r="AD408" s="14"/>
    </row>
    <row r="409" ht="33.0" hidden="1" customHeight="1">
      <c r="A409" s="27">
        <v>410.0</v>
      </c>
      <c r="B409" s="27" t="s">
        <v>34</v>
      </c>
      <c r="C409" s="27" t="s">
        <v>629</v>
      </c>
      <c r="D409" s="12" t="s">
        <v>89</v>
      </c>
      <c r="E409" s="14"/>
      <c r="F409" s="12" t="s">
        <v>9</v>
      </c>
      <c r="G409" s="12" t="s">
        <v>9</v>
      </c>
      <c r="H409" s="12" t="s">
        <v>52</v>
      </c>
      <c r="I409" s="14"/>
      <c r="J409" s="14"/>
      <c r="K409" s="14"/>
      <c r="L409" s="14"/>
      <c r="M409" s="14"/>
      <c r="N409" s="14"/>
      <c r="O409" s="14"/>
      <c r="P409" s="14"/>
      <c r="Q409" s="14"/>
      <c r="R409" s="14"/>
      <c r="S409" s="14"/>
      <c r="T409" s="14"/>
      <c r="U409" s="14"/>
      <c r="V409" s="14"/>
      <c r="W409" s="14"/>
      <c r="X409" s="14"/>
      <c r="Y409" s="14"/>
      <c r="Z409" s="14"/>
      <c r="AA409" s="14"/>
      <c r="AB409" s="14"/>
      <c r="AC409" s="14"/>
      <c r="AD409" s="14"/>
    </row>
    <row r="410" ht="33.0" hidden="1" customHeight="1">
      <c r="A410" s="27">
        <v>411.0</v>
      </c>
      <c r="B410" s="27" t="s">
        <v>34</v>
      </c>
      <c r="C410" s="27" t="s">
        <v>630</v>
      </c>
      <c r="D410" s="12" t="s">
        <v>89</v>
      </c>
      <c r="E410" s="14"/>
      <c r="F410" s="12" t="s">
        <v>9</v>
      </c>
      <c r="G410" s="12" t="s">
        <v>9</v>
      </c>
      <c r="H410" s="12" t="s">
        <v>52</v>
      </c>
      <c r="I410" s="14"/>
      <c r="J410" s="14"/>
      <c r="K410" s="14"/>
      <c r="L410" s="14"/>
      <c r="M410" s="14"/>
      <c r="N410" s="14"/>
      <c r="O410" s="14"/>
      <c r="P410" s="14"/>
      <c r="Q410" s="14"/>
      <c r="R410" s="14"/>
      <c r="S410" s="14"/>
      <c r="T410" s="14"/>
      <c r="U410" s="14"/>
      <c r="V410" s="14"/>
      <c r="W410" s="14"/>
      <c r="X410" s="14"/>
      <c r="Y410" s="14"/>
      <c r="Z410" s="14"/>
      <c r="AA410" s="14"/>
      <c r="AB410" s="14"/>
      <c r="AC410" s="14"/>
      <c r="AD410" s="14"/>
    </row>
    <row r="411" ht="33.0" hidden="1" customHeight="1">
      <c r="A411" s="27">
        <v>412.0</v>
      </c>
      <c r="B411" s="27" t="s">
        <v>34</v>
      </c>
      <c r="C411" s="27" t="s">
        <v>631</v>
      </c>
      <c r="D411" s="12" t="s">
        <v>632</v>
      </c>
      <c r="E411" s="14"/>
      <c r="F411" s="12" t="s">
        <v>21</v>
      </c>
      <c r="G411" s="12" t="s">
        <v>9</v>
      </c>
      <c r="H411" s="12" t="s">
        <v>49</v>
      </c>
      <c r="I411" s="14"/>
      <c r="J411" s="14"/>
      <c r="K411" s="14"/>
      <c r="L411" s="14"/>
      <c r="M411" s="14"/>
      <c r="N411" s="14"/>
      <c r="O411" s="14"/>
      <c r="P411" s="14"/>
      <c r="Q411" s="14"/>
      <c r="R411" s="14"/>
      <c r="S411" s="14"/>
      <c r="T411" s="14"/>
      <c r="U411" s="14"/>
      <c r="V411" s="14"/>
      <c r="W411" s="14"/>
      <c r="X411" s="14"/>
      <c r="Y411" s="14"/>
      <c r="Z411" s="14"/>
      <c r="AA411" s="14"/>
      <c r="AB411" s="14"/>
      <c r="AC411" s="14"/>
      <c r="AD411" s="14"/>
    </row>
    <row r="412" ht="33.0" hidden="1" customHeight="1">
      <c r="A412" s="27">
        <v>413.0</v>
      </c>
      <c r="B412" s="27" t="s">
        <v>34</v>
      </c>
      <c r="C412" s="27" t="s">
        <v>633</v>
      </c>
      <c r="D412" s="12" t="s">
        <v>89</v>
      </c>
      <c r="E412" s="14"/>
      <c r="F412" s="12" t="s">
        <v>9</v>
      </c>
      <c r="G412" s="12" t="s">
        <v>9</v>
      </c>
      <c r="H412" s="12" t="s">
        <v>52</v>
      </c>
      <c r="I412" s="14"/>
      <c r="J412" s="14"/>
      <c r="K412" s="14"/>
      <c r="L412" s="14"/>
      <c r="M412" s="14"/>
      <c r="N412" s="14"/>
      <c r="O412" s="14"/>
      <c r="P412" s="14"/>
      <c r="Q412" s="14"/>
      <c r="R412" s="14"/>
      <c r="S412" s="14"/>
      <c r="T412" s="14"/>
      <c r="U412" s="14"/>
      <c r="V412" s="14"/>
      <c r="W412" s="14"/>
      <c r="X412" s="14"/>
      <c r="Y412" s="14"/>
      <c r="Z412" s="14"/>
      <c r="AA412" s="14"/>
      <c r="AB412" s="14"/>
      <c r="AC412" s="14"/>
      <c r="AD412" s="14"/>
    </row>
    <row r="413" ht="33.0" hidden="1" customHeight="1">
      <c r="A413" s="27">
        <v>414.0</v>
      </c>
      <c r="B413" s="27" t="s">
        <v>34</v>
      </c>
      <c r="C413" s="27" t="s">
        <v>634</v>
      </c>
      <c r="D413" s="12" t="s">
        <v>89</v>
      </c>
      <c r="E413" s="14"/>
      <c r="F413" s="12" t="s">
        <v>9</v>
      </c>
      <c r="G413" s="12" t="s">
        <v>9</v>
      </c>
      <c r="H413" s="12" t="s">
        <v>52</v>
      </c>
      <c r="I413" s="14"/>
      <c r="J413" s="14"/>
      <c r="K413" s="14"/>
      <c r="L413" s="14"/>
      <c r="M413" s="14"/>
      <c r="N413" s="14"/>
      <c r="O413" s="14"/>
      <c r="P413" s="14"/>
      <c r="Q413" s="14"/>
      <c r="R413" s="14"/>
      <c r="S413" s="14"/>
      <c r="T413" s="14"/>
      <c r="U413" s="14"/>
      <c r="V413" s="14"/>
      <c r="W413" s="14"/>
      <c r="X413" s="14"/>
      <c r="Y413" s="14"/>
      <c r="Z413" s="14"/>
      <c r="AA413" s="14"/>
      <c r="AB413" s="14"/>
      <c r="AC413" s="14"/>
      <c r="AD413" s="14"/>
    </row>
    <row r="414" ht="33.0" hidden="1" customHeight="1">
      <c r="A414" s="27">
        <v>415.0</v>
      </c>
      <c r="B414" s="27" t="s">
        <v>34</v>
      </c>
      <c r="C414" s="27" t="s">
        <v>635</v>
      </c>
      <c r="D414" s="12" t="s">
        <v>107</v>
      </c>
      <c r="E414" s="14"/>
      <c r="F414" s="12" t="s">
        <v>9</v>
      </c>
      <c r="G414" s="12" t="s">
        <v>9</v>
      </c>
      <c r="H414" s="12" t="s">
        <v>37</v>
      </c>
      <c r="I414" s="14"/>
      <c r="J414" s="14"/>
      <c r="K414" s="14"/>
      <c r="L414" s="14"/>
      <c r="M414" s="14"/>
      <c r="N414" s="14"/>
      <c r="O414" s="14"/>
      <c r="P414" s="14"/>
      <c r="Q414" s="14"/>
      <c r="R414" s="14"/>
      <c r="S414" s="14"/>
      <c r="T414" s="14"/>
      <c r="U414" s="14"/>
      <c r="V414" s="14"/>
      <c r="W414" s="14"/>
      <c r="X414" s="14"/>
      <c r="Y414" s="14"/>
      <c r="Z414" s="14"/>
      <c r="AA414" s="14"/>
      <c r="AB414" s="14"/>
      <c r="AC414" s="14"/>
      <c r="AD414" s="14"/>
    </row>
    <row r="415" ht="33.0" hidden="1" customHeight="1">
      <c r="A415" s="27">
        <v>416.0</v>
      </c>
      <c r="B415" s="27" t="s">
        <v>34</v>
      </c>
      <c r="C415" s="27" t="s">
        <v>636</v>
      </c>
      <c r="D415" s="12" t="s">
        <v>637</v>
      </c>
      <c r="E415" s="14"/>
      <c r="F415" s="12" t="s">
        <v>13</v>
      </c>
      <c r="G415" s="12" t="s">
        <v>9</v>
      </c>
      <c r="H415" s="12" t="s">
        <v>52</v>
      </c>
      <c r="I415" s="14"/>
      <c r="J415" s="14"/>
      <c r="K415" s="14"/>
      <c r="L415" s="14"/>
      <c r="M415" s="14"/>
      <c r="N415" s="14"/>
      <c r="O415" s="14"/>
      <c r="P415" s="14"/>
      <c r="Q415" s="14"/>
      <c r="R415" s="14"/>
      <c r="S415" s="14"/>
      <c r="T415" s="14"/>
      <c r="U415" s="14"/>
      <c r="V415" s="14"/>
      <c r="W415" s="14"/>
      <c r="X415" s="14"/>
      <c r="Y415" s="14"/>
      <c r="Z415" s="14"/>
      <c r="AA415" s="14"/>
      <c r="AB415" s="14"/>
      <c r="AC415" s="14"/>
      <c r="AD415" s="14"/>
    </row>
    <row r="416" ht="33.0" hidden="1" customHeight="1">
      <c r="A416" s="27">
        <v>417.0</v>
      </c>
      <c r="B416" s="27" t="s">
        <v>34</v>
      </c>
      <c r="C416" s="27" t="s">
        <v>638</v>
      </c>
      <c r="D416" s="12" t="s">
        <v>107</v>
      </c>
      <c r="E416" s="14"/>
      <c r="F416" s="12" t="s">
        <v>9</v>
      </c>
      <c r="G416" s="12" t="s">
        <v>9</v>
      </c>
      <c r="H416" s="12" t="s">
        <v>37</v>
      </c>
      <c r="I416" s="14"/>
      <c r="J416" s="14"/>
      <c r="K416" s="14"/>
      <c r="L416" s="14"/>
      <c r="M416" s="14"/>
      <c r="N416" s="14"/>
      <c r="O416" s="14"/>
      <c r="P416" s="14"/>
      <c r="Q416" s="14"/>
      <c r="R416" s="14"/>
      <c r="S416" s="14"/>
      <c r="T416" s="14"/>
      <c r="U416" s="14"/>
      <c r="V416" s="14"/>
      <c r="W416" s="14"/>
      <c r="X416" s="14"/>
      <c r="Y416" s="14"/>
      <c r="Z416" s="14"/>
      <c r="AA416" s="14"/>
      <c r="AB416" s="14"/>
      <c r="AC416" s="14"/>
      <c r="AD416" s="14"/>
    </row>
    <row r="417" ht="33.0" hidden="1" customHeight="1">
      <c r="A417" s="27">
        <v>418.0</v>
      </c>
      <c r="B417" s="27" t="s">
        <v>34</v>
      </c>
      <c r="C417" s="27" t="s">
        <v>639</v>
      </c>
      <c r="D417" s="12" t="s">
        <v>107</v>
      </c>
      <c r="E417" s="14"/>
      <c r="F417" s="12" t="s">
        <v>9</v>
      </c>
      <c r="G417" s="12" t="s">
        <v>9</v>
      </c>
      <c r="H417" s="12" t="s">
        <v>37</v>
      </c>
      <c r="I417" s="14"/>
      <c r="J417" s="14"/>
      <c r="K417" s="14"/>
      <c r="L417" s="14"/>
      <c r="M417" s="14"/>
      <c r="N417" s="14"/>
      <c r="O417" s="14"/>
      <c r="P417" s="14"/>
      <c r="Q417" s="14"/>
      <c r="R417" s="14"/>
      <c r="S417" s="14"/>
      <c r="T417" s="14"/>
      <c r="U417" s="14"/>
      <c r="V417" s="14"/>
      <c r="W417" s="14"/>
      <c r="X417" s="14"/>
      <c r="Y417" s="14"/>
      <c r="Z417" s="14"/>
      <c r="AA417" s="14"/>
      <c r="AB417" s="14"/>
      <c r="AC417" s="14"/>
      <c r="AD417" s="14"/>
    </row>
    <row r="418" ht="33.0" hidden="1" customHeight="1">
      <c r="A418" s="27">
        <v>419.0</v>
      </c>
      <c r="B418" s="27" t="s">
        <v>34</v>
      </c>
      <c r="C418" s="27" t="s">
        <v>640</v>
      </c>
      <c r="D418" s="12" t="s">
        <v>107</v>
      </c>
      <c r="E418" s="14"/>
      <c r="F418" s="12" t="s">
        <v>9</v>
      </c>
      <c r="G418" s="12" t="s">
        <v>9</v>
      </c>
      <c r="H418" s="12" t="s">
        <v>37</v>
      </c>
      <c r="I418" s="14"/>
      <c r="J418" s="14"/>
      <c r="K418" s="14"/>
      <c r="L418" s="14"/>
      <c r="M418" s="14"/>
      <c r="N418" s="14"/>
      <c r="O418" s="14"/>
      <c r="P418" s="14"/>
      <c r="Q418" s="14"/>
      <c r="R418" s="14"/>
      <c r="S418" s="14"/>
      <c r="T418" s="14"/>
      <c r="U418" s="14"/>
      <c r="V418" s="14"/>
      <c r="W418" s="14"/>
      <c r="X418" s="14"/>
      <c r="Y418" s="14"/>
      <c r="Z418" s="14"/>
      <c r="AA418" s="14"/>
      <c r="AB418" s="14"/>
      <c r="AC418" s="14"/>
      <c r="AD418" s="14"/>
    </row>
    <row r="419" ht="33.0" hidden="1" customHeight="1">
      <c r="A419" s="27">
        <v>420.0</v>
      </c>
      <c r="B419" s="27" t="s">
        <v>34</v>
      </c>
      <c r="C419" s="27" t="s">
        <v>641</v>
      </c>
      <c r="D419" s="12" t="s">
        <v>348</v>
      </c>
      <c r="E419" s="14"/>
      <c r="F419" s="12" t="s">
        <v>9</v>
      </c>
      <c r="G419" s="12" t="s">
        <v>9</v>
      </c>
      <c r="H419" s="12" t="s">
        <v>349</v>
      </c>
      <c r="I419" s="14"/>
      <c r="J419" s="14"/>
      <c r="K419" s="14"/>
      <c r="L419" s="14"/>
      <c r="M419" s="14"/>
      <c r="N419" s="14"/>
      <c r="O419" s="14"/>
      <c r="P419" s="14"/>
      <c r="Q419" s="14"/>
      <c r="R419" s="14"/>
      <c r="S419" s="14"/>
      <c r="T419" s="14"/>
      <c r="U419" s="14"/>
      <c r="V419" s="14"/>
      <c r="W419" s="14"/>
      <c r="X419" s="14"/>
      <c r="Y419" s="14"/>
      <c r="Z419" s="14"/>
      <c r="AA419" s="14"/>
      <c r="AB419" s="14"/>
      <c r="AC419" s="14"/>
      <c r="AD419" s="14"/>
    </row>
    <row r="420" ht="33.0" hidden="1" customHeight="1">
      <c r="A420" s="27">
        <v>421.0</v>
      </c>
      <c r="B420" s="27" t="s">
        <v>34</v>
      </c>
      <c r="C420" s="27" t="s">
        <v>642</v>
      </c>
      <c r="D420" s="12" t="s">
        <v>89</v>
      </c>
      <c r="E420" s="14"/>
      <c r="F420" s="12" t="s">
        <v>9</v>
      </c>
      <c r="G420" s="12" t="s">
        <v>9</v>
      </c>
      <c r="H420" s="12" t="s">
        <v>52</v>
      </c>
      <c r="I420" s="14"/>
      <c r="J420" s="14"/>
      <c r="K420" s="14"/>
      <c r="L420" s="14"/>
      <c r="M420" s="14"/>
      <c r="N420" s="14"/>
      <c r="O420" s="14"/>
      <c r="P420" s="14"/>
      <c r="Q420" s="14"/>
      <c r="R420" s="14"/>
      <c r="S420" s="14"/>
      <c r="T420" s="14"/>
      <c r="U420" s="14"/>
      <c r="V420" s="14"/>
      <c r="W420" s="14"/>
      <c r="X420" s="14"/>
      <c r="Y420" s="14"/>
      <c r="Z420" s="14"/>
      <c r="AA420" s="14"/>
      <c r="AB420" s="14"/>
      <c r="AC420" s="14"/>
      <c r="AD420" s="14"/>
    </row>
    <row r="421" ht="33.0" hidden="1" customHeight="1">
      <c r="A421" s="27">
        <v>422.0</v>
      </c>
      <c r="B421" s="27" t="s">
        <v>34</v>
      </c>
      <c r="C421" s="27" t="s">
        <v>643</v>
      </c>
      <c r="D421" s="12" t="s">
        <v>107</v>
      </c>
      <c r="E421" s="14"/>
      <c r="F421" s="12" t="s">
        <v>9</v>
      </c>
      <c r="G421" s="12" t="s">
        <v>9</v>
      </c>
      <c r="H421" s="12" t="s">
        <v>37</v>
      </c>
      <c r="I421" s="14"/>
      <c r="J421" s="14"/>
      <c r="K421" s="14"/>
      <c r="L421" s="14"/>
      <c r="M421" s="14"/>
      <c r="N421" s="14"/>
      <c r="O421" s="14"/>
      <c r="P421" s="14"/>
      <c r="Q421" s="14"/>
      <c r="R421" s="14"/>
      <c r="S421" s="14"/>
      <c r="T421" s="14"/>
      <c r="U421" s="14"/>
      <c r="V421" s="14"/>
      <c r="W421" s="14"/>
      <c r="X421" s="14"/>
      <c r="Y421" s="14"/>
      <c r="Z421" s="14"/>
      <c r="AA421" s="14"/>
      <c r="AB421" s="14"/>
      <c r="AC421" s="14"/>
      <c r="AD421" s="14"/>
    </row>
    <row r="422" ht="33.0" hidden="1" customHeight="1">
      <c r="A422" s="27">
        <v>423.0</v>
      </c>
      <c r="B422" s="27" t="s">
        <v>34</v>
      </c>
      <c r="C422" s="27" t="s">
        <v>644</v>
      </c>
      <c r="D422" s="12" t="s">
        <v>107</v>
      </c>
      <c r="E422" s="14"/>
      <c r="F422" s="12" t="s">
        <v>9</v>
      </c>
      <c r="G422" s="12" t="s">
        <v>9</v>
      </c>
      <c r="H422" s="12" t="s">
        <v>37</v>
      </c>
      <c r="I422" s="14"/>
      <c r="J422" s="14"/>
      <c r="K422" s="14"/>
      <c r="L422" s="14"/>
      <c r="M422" s="14"/>
      <c r="N422" s="14"/>
      <c r="O422" s="14"/>
      <c r="P422" s="14"/>
      <c r="Q422" s="14"/>
      <c r="R422" s="14"/>
      <c r="S422" s="14"/>
      <c r="T422" s="14"/>
      <c r="U422" s="14"/>
      <c r="V422" s="14"/>
      <c r="W422" s="14"/>
      <c r="X422" s="14"/>
      <c r="Y422" s="14"/>
      <c r="Z422" s="14"/>
      <c r="AA422" s="14"/>
      <c r="AB422" s="14"/>
      <c r="AC422" s="14"/>
      <c r="AD422" s="14"/>
    </row>
    <row r="423" ht="33.0" hidden="1" customHeight="1">
      <c r="A423" s="27">
        <v>424.0</v>
      </c>
      <c r="B423" s="27" t="s">
        <v>34</v>
      </c>
      <c r="C423" s="27" t="s">
        <v>645</v>
      </c>
      <c r="D423" s="12" t="s">
        <v>107</v>
      </c>
      <c r="E423" s="14"/>
      <c r="F423" s="12" t="s">
        <v>9</v>
      </c>
      <c r="G423" s="12" t="s">
        <v>9</v>
      </c>
      <c r="H423" s="12" t="s">
        <v>37</v>
      </c>
      <c r="I423" s="14"/>
      <c r="J423" s="14"/>
      <c r="K423" s="14"/>
      <c r="L423" s="14"/>
      <c r="M423" s="14"/>
      <c r="N423" s="14"/>
      <c r="O423" s="14"/>
      <c r="P423" s="14"/>
      <c r="Q423" s="14"/>
      <c r="R423" s="14"/>
      <c r="S423" s="14"/>
      <c r="T423" s="14"/>
      <c r="U423" s="14"/>
      <c r="V423" s="14"/>
      <c r="W423" s="14"/>
      <c r="X423" s="14"/>
      <c r="Y423" s="14"/>
      <c r="Z423" s="14"/>
      <c r="AA423" s="14"/>
      <c r="AB423" s="14"/>
      <c r="AC423" s="14"/>
      <c r="AD423" s="14"/>
    </row>
    <row r="424" ht="33.0" hidden="1" customHeight="1">
      <c r="A424" s="27">
        <v>425.0</v>
      </c>
      <c r="B424" s="27" t="s">
        <v>34</v>
      </c>
      <c r="C424" s="27" t="s">
        <v>646</v>
      </c>
      <c r="D424" s="12" t="s">
        <v>107</v>
      </c>
      <c r="E424" s="14"/>
      <c r="F424" s="12" t="s">
        <v>9</v>
      </c>
      <c r="G424" s="12" t="s">
        <v>9</v>
      </c>
      <c r="H424" s="12" t="s">
        <v>37</v>
      </c>
      <c r="I424" s="14"/>
      <c r="J424" s="14"/>
      <c r="K424" s="14"/>
      <c r="L424" s="14"/>
      <c r="M424" s="14"/>
      <c r="N424" s="14"/>
      <c r="O424" s="14"/>
      <c r="P424" s="14"/>
      <c r="Q424" s="14"/>
      <c r="R424" s="14"/>
      <c r="S424" s="14"/>
      <c r="T424" s="14"/>
      <c r="U424" s="14"/>
      <c r="V424" s="14"/>
      <c r="W424" s="14"/>
      <c r="X424" s="14"/>
      <c r="Y424" s="14"/>
      <c r="Z424" s="14"/>
      <c r="AA424" s="14"/>
      <c r="AB424" s="14"/>
      <c r="AC424" s="14"/>
      <c r="AD424" s="14"/>
    </row>
    <row r="425" ht="33.0" hidden="1" customHeight="1">
      <c r="A425" s="27">
        <v>426.0</v>
      </c>
      <c r="B425" s="27" t="s">
        <v>34</v>
      </c>
      <c r="C425" s="27" t="s">
        <v>647</v>
      </c>
      <c r="D425" s="12" t="s">
        <v>107</v>
      </c>
      <c r="E425" s="14"/>
      <c r="F425" s="12" t="s">
        <v>9</v>
      </c>
      <c r="G425" s="12" t="s">
        <v>9</v>
      </c>
      <c r="H425" s="12" t="s">
        <v>37</v>
      </c>
      <c r="I425" s="14"/>
      <c r="J425" s="14"/>
      <c r="K425" s="14"/>
      <c r="L425" s="14"/>
      <c r="M425" s="14"/>
      <c r="N425" s="14"/>
      <c r="O425" s="14"/>
      <c r="P425" s="14"/>
      <c r="Q425" s="14"/>
      <c r="R425" s="14"/>
      <c r="S425" s="14"/>
      <c r="T425" s="14"/>
      <c r="U425" s="14"/>
      <c r="V425" s="14"/>
      <c r="W425" s="14"/>
      <c r="X425" s="14"/>
      <c r="Y425" s="14"/>
      <c r="Z425" s="14"/>
      <c r="AA425" s="14"/>
      <c r="AB425" s="14"/>
      <c r="AC425" s="14"/>
      <c r="AD425" s="14"/>
    </row>
    <row r="426" ht="33.0" hidden="1" customHeight="1">
      <c r="A426" s="27">
        <v>427.0</v>
      </c>
      <c r="B426" s="27" t="s">
        <v>34</v>
      </c>
      <c r="C426" s="27" t="s">
        <v>648</v>
      </c>
      <c r="D426" s="12" t="s">
        <v>107</v>
      </c>
      <c r="E426" s="14"/>
      <c r="F426" s="12" t="s">
        <v>9</v>
      </c>
      <c r="G426" s="12" t="s">
        <v>9</v>
      </c>
      <c r="H426" s="12" t="s">
        <v>37</v>
      </c>
      <c r="I426" s="14"/>
      <c r="J426" s="14"/>
      <c r="K426" s="14"/>
      <c r="L426" s="14"/>
      <c r="M426" s="14"/>
      <c r="N426" s="14"/>
      <c r="O426" s="14"/>
      <c r="P426" s="14"/>
      <c r="Q426" s="14"/>
      <c r="R426" s="14"/>
      <c r="S426" s="14"/>
      <c r="T426" s="14"/>
      <c r="U426" s="14"/>
      <c r="V426" s="14"/>
      <c r="W426" s="14"/>
      <c r="X426" s="14"/>
      <c r="Y426" s="14"/>
      <c r="Z426" s="14"/>
      <c r="AA426" s="14"/>
      <c r="AB426" s="14"/>
      <c r="AC426" s="14"/>
      <c r="AD426" s="14"/>
    </row>
    <row r="427" ht="33.0" hidden="1" customHeight="1">
      <c r="A427" s="27">
        <v>428.0</v>
      </c>
      <c r="B427" s="27" t="s">
        <v>34</v>
      </c>
      <c r="C427" s="27" t="s">
        <v>649</v>
      </c>
      <c r="D427" s="12" t="s">
        <v>107</v>
      </c>
      <c r="E427" s="14"/>
      <c r="F427" s="12" t="s">
        <v>9</v>
      </c>
      <c r="G427" s="12" t="s">
        <v>9</v>
      </c>
      <c r="H427" s="12" t="s">
        <v>37</v>
      </c>
      <c r="I427" s="14"/>
      <c r="J427" s="14"/>
      <c r="K427" s="14"/>
      <c r="L427" s="14"/>
      <c r="M427" s="14"/>
      <c r="N427" s="14"/>
      <c r="O427" s="14"/>
      <c r="P427" s="14"/>
      <c r="Q427" s="14"/>
      <c r="R427" s="14"/>
      <c r="S427" s="14"/>
      <c r="T427" s="14"/>
      <c r="U427" s="14"/>
      <c r="V427" s="14"/>
      <c r="W427" s="14"/>
      <c r="X427" s="14"/>
      <c r="Y427" s="14"/>
      <c r="Z427" s="14"/>
      <c r="AA427" s="14"/>
      <c r="AB427" s="14"/>
      <c r="AC427" s="14"/>
      <c r="AD427" s="14"/>
    </row>
    <row r="428" ht="33.0" hidden="1" customHeight="1">
      <c r="A428" s="27">
        <v>429.0</v>
      </c>
      <c r="B428" s="27" t="s">
        <v>34</v>
      </c>
      <c r="C428" s="27" t="s">
        <v>650</v>
      </c>
      <c r="D428" s="12" t="s">
        <v>89</v>
      </c>
      <c r="E428" s="14"/>
      <c r="F428" s="12" t="s">
        <v>9</v>
      </c>
      <c r="G428" s="12" t="s">
        <v>9</v>
      </c>
      <c r="H428" s="12" t="s">
        <v>52</v>
      </c>
      <c r="I428" s="14"/>
      <c r="J428" s="14"/>
      <c r="K428" s="14"/>
      <c r="L428" s="14"/>
      <c r="M428" s="14"/>
      <c r="N428" s="14"/>
      <c r="O428" s="14"/>
      <c r="P428" s="14"/>
      <c r="Q428" s="14"/>
      <c r="R428" s="14"/>
      <c r="S428" s="14"/>
      <c r="T428" s="14"/>
      <c r="U428" s="14"/>
      <c r="V428" s="14"/>
      <c r="W428" s="14"/>
      <c r="X428" s="14"/>
      <c r="Y428" s="14"/>
      <c r="Z428" s="14"/>
      <c r="AA428" s="14"/>
      <c r="AB428" s="14"/>
      <c r="AC428" s="14"/>
      <c r="AD428" s="14"/>
    </row>
    <row r="429" ht="33.0" hidden="1" customHeight="1">
      <c r="A429" s="27">
        <v>430.0</v>
      </c>
      <c r="B429" s="27" t="s">
        <v>34</v>
      </c>
      <c r="C429" s="27" t="s">
        <v>651</v>
      </c>
      <c r="D429" s="12" t="s">
        <v>89</v>
      </c>
      <c r="E429" s="14"/>
      <c r="F429" s="12" t="s">
        <v>9</v>
      </c>
      <c r="G429" s="12" t="s">
        <v>9</v>
      </c>
      <c r="H429" s="12" t="s">
        <v>52</v>
      </c>
      <c r="I429" s="14"/>
      <c r="J429" s="14"/>
      <c r="K429" s="14"/>
      <c r="L429" s="14"/>
      <c r="M429" s="14"/>
      <c r="N429" s="14"/>
      <c r="O429" s="14"/>
      <c r="P429" s="14"/>
      <c r="Q429" s="14"/>
      <c r="R429" s="14"/>
      <c r="S429" s="14"/>
      <c r="T429" s="14"/>
      <c r="U429" s="14"/>
      <c r="V429" s="14"/>
      <c r="W429" s="14"/>
      <c r="X429" s="14"/>
      <c r="Y429" s="14"/>
      <c r="Z429" s="14"/>
      <c r="AA429" s="14"/>
      <c r="AB429" s="14"/>
      <c r="AC429" s="14"/>
      <c r="AD429" s="14"/>
    </row>
    <row r="430" ht="33.0" hidden="1" customHeight="1">
      <c r="A430" s="27">
        <v>431.0</v>
      </c>
      <c r="B430" s="27" t="s">
        <v>34</v>
      </c>
      <c r="C430" s="27" t="s">
        <v>652</v>
      </c>
      <c r="D430" s="12" t="s">
        <v>107</v>
      </c>
      <c r="E430" s="14"/>
      <c r="F430" s="12" t="s">
        <v>9</v>
      </c>
      <c r="G430" s="12" t="s">
        <v>9</v>
      </c>
      <c r="H430" s="12" t="s">
        <v>37</v>
      </c>
      <c r="I430" s="14"/>
      <c r="J430" s="14"/>
      <c r="K430" s="14"/>
      <c r="L430" s="14"/>
      <c r="M430" s="14"/>
      <c r="N430" s="14"/>
      <c r="O430" s="14"/>
      <c r="P430" s="14"/>
      <c r="Q430" s="14"/>
      <c r="R430" s="14"/>
      <c r="S430" s="14"/>
      <c r="T430" s="14"/>
      <c r="U430" s="14"/>
      <c r="V430" s="14"/>
      <c r="W430" s="14"/>
      <c r="X430" s="14"/>
      <c r="Y430" s="14"/>
      <c r="Z430" s="14"/>
      <c r="AA430" s="14"/>
      <c r="AB430" s="14"/>
      <c r="AC430" s="14"/>
      <c r="AD430" s="14"/>
    </row>
    <row r="431" ht="33.0" hidden="1" customHeight="1">
      <c r="A431" s="27">
        <v>432.0</v>
      </c>
      <c r="B431" s="27" t="s">
        <v>34</v>
      </c>
      <c r="C431" s="27" t="s">
        <v>653</v>
      </c>
      <c r="D431" s="12" t="s">
        <v>107</v>
      </c>
      <c r="E431" s="14"/>
      <c r="F431" s="12" t="s">
        <v>9</v>
      </c>
      <c r="G431" s="12" t="s">
        <v>9</v>
      </c>
      <c r="H431" s="12" t="s">
        <v>37</v>
      </c>
      <c r="I431" s="14"/>
      <c r="J431" s="14"/>
      <c r="K431" s="14"/>
      <c r="L431" s="14"/>
      <c r="M431" s="14"/>
      <c r="N431" s="14"/>
      <c r="O431" s="14"/>
      <c r="P431" s="14"/>
      <c r="Q431" s="14"/>
      <c r="R431" s="14"/>
      <c r="S431" s="14"/>
      <c r="T431" s="14"/>
      <c r="U431" s="14"/>
      <c r="V431" s="14"/>
      <c r="W431" s="14"/>
      <c r="X431" s="14"/>
      <c r="Y431" s="14"/>
      <c r="Z431" s="14"/>
      <c r="AA431" s="14"/>
      <c r="AB431" s="14"/>
      <c r="AC431" s="14"/>
      <c r="AD431" s="14"/>
    </row>
    <row r="432" ht="33.0" hidden="1" customHeight="1">
      <c r="A432" s="27">
        <v>433.0</v>
      </c>
      <c r="B432" s="27" t="s">
        <v>34</v>
      </c>
      <c r="C432" s="27" t="s">
        <v>654</v>
      </c>
      <c r="D432" s="12" t="s">
        <v>107</v>
      </c>
      <c r="E432" s="14"/>
      <c r="F432" s="12" t="s">
        <v>9</v>
      </c>
      <c r="G432" s="12" t="s">
        <v>9</v>
      </c>
      <c r="H432" s="12" t="s">
        <v>37</v>
      </c>
      <c r="I432" s="14"/>
      <c r="J432" s="14"/>
      <c r="K432" s="14"/>
      <c r="L432" s="14"/>
      <c r="M432" s="14"/>
      <c r="N432" s="14"/>
      <c r="O432" s="14"/>
      <c r="P432" s="14"/>
      <c r="Q432" s="14"/>
      <c r="R432" s="14"/>
      <c r="S432" s="14"/>
      <c r="T432" s="14"/>
      <c r="U432" s="14"/>
      <c r="V432" s="14"/>
      <c r="W432" s="14"/>
      <c r="X432" s="14"/>
      <c r="Y432" s="14"/>
      <c r="Z432" s="14"/>
      <c r="AA432" s="14"/>
      <c r="AB432" s="14"/>
      <c r="AC432" s="14"/>
      <c r="AD432" s="14"/>
    </row>
    <row r="433" ht="33.0" hidden="1" customHeight="1">
      <c r="A433" s="27">
        <v>434.0</v>
      </c>
      <c r="B433" s="27" t="s">
        <v>34</v>
      </c>
      <c r="C433" s="27" t="s">
        <v>655</v>
      </c>
      <c r="D433" s="12" t="s">
        <v>107</v>
      </c>
      <c r="E433" s="14"/>
      <c r="F433" s="12" t="s">
        <v>9</v>
      </c>
      <c r="G433" s="12" t="s">
        <v>9</v>
      </c>
      <c r="H433" s="12" t="s">
        <v>37</v>
      </c>
      <c r="I433" s="14"/>
      <c r="J433" s="14"/>
      <c r="K433" s="14"/>
      <c r="L433" s="14"/>
      <c r="M433" s="14"/>
      <c r="N433" s="14"/>
      <c r="O433" s="14"/>
      <c r="P433" s="14"/>
      <c r="Q433" s="14"/>
      <c r="R433" s="14"/>
      <c r="S433" s="14"/>
      <c r="T433" s="14"/>
      <c r="U433" s="14"/>
      <c r="V433" s="14"/>
      <c r="W433" s="14"/>
      <c r="X433" s="14"/>
      <c r="Y433" s="14"/>
      <c r="Z433" s="14"/>
      <c r="AA433" s="14"/>
      <c r="AB433" s="14"/>
      <c r="AC433" s="14"/>
      <c r="AD433" s="14"/>
    </row>
    <row r="434" ht="33.0" hidden="1" customHeight="1">
      <c r="A434" s="27">
        <v>435.0</v>
      </c>
      <c r="B434" s="27" t="s">
        <v>34</v>
      </c>
      <c r="C434" s="27" t="s">
        <v>656</v>
      </c>
      <c r="D434" s="12" t="s">
        <v>89</v>
      </c>
      <c r="E434" s="14"/>
      <c r="F434" s="12" t="s">
        <v>9</v>
      </c>
      <c r="G434" s="12" t="s">
        <v>9</v>
      </c>
      <c r="H434" s="12" t="s">
        <v>52</v>
      </c>
      <c r="I434" s="14"/>
      <c r="J434" s="14"/>
      <c r="K434" s="14"/>
      <c r="L434" s="14"/>
      <c r="M434" s="14"/>
      <c r="N434" s="14"/>
      <c r="O434" s="14"/>
      <c r="P434" s="14"/>
      <c r="Q434" s="14"/>
      <c r="R434" s="14"/>
      <c r="S434" s="14"/>
      <c r="T434" s="14"/>
      <c r="U434" s="14"/>
      <c r="V434" s="14"/>
      <c r="W434" s="14"/>
      <c r="X434" s="14"/>
      <c r="Y434" s="14"/>
      <c r="Z434" s="14"/>
      <c r="AA434" s="14"/>
      <c r="AB434" s="14"/>
      <c r="AC434" s="14"/>
      <c r="AD434" s="14"/>
    </row>
    <row r="435" ht="33.0" hidden="1" customHeight="1">
      <c r="A435" s="27">
        <v>436.0</v>
      </c>
      <c r="B435" s="27" t="s">
        <v>34</v>
      </c>
      <c r="C435" s="27" t="s">
        <v>657</v>
      </c>
      <c r="D435" s="12" t="s">
        <v>89</v>
      </c>
      <c r="E435" s="14"/>
      <c r="F435" s="12" t="s">
        <v>9</v>
      </c>
      <c r="G435" s="12" t="s">
        <v>9</v>
      </c>
      <c r="H435" s="12" t="s">
        <v>52</v>
      </c>
      <c r="I435" s="14"/>
      <c r="J435" s="14"/>
      <c r="K435" s="14"/>
      <c r="L435" s="14"/>
      <c r="M435" s="14"/>
      <c r="N435" s="14"/>
      <c r="O435" s="14"/>
      <c r="P435" s="14"/>
      <c r="Q435" s="14"/>
      <c r="R435" s="14"/>
      <c r="S435" s="14"/>
      <c r="T435" s="14"/>
      <c r="U435" s="14"/>
      <c r="V435" s="14"/>
      <c r="W435" s="14"/>
      <c r="X435" s="14"/>
      <c r="Y435" s="14"/>
      <c r="Z435" s="14"/>
      <c r="AA435" s="14"/>
      <c r="AB435" s="14"/>
      <c r="AC435" s="14"/>
      <c r="AD435" s="14"/>
    </row>
    <row r="436" ht="33.0" hidden="1" customHeight="1">
      <c r="A436" s="27">
        <v>437.0</v>
      </c>
      <c r="B436" s="27" t="s">
        <v>34</v>
      </c>
      <c r="C436" s="27" t="s">
        <v>658</v>
      </c>
      <c r="D436" s="12" t="s">
        <v>107</v>
      </c>
      <c r="E436" s="14"/>
      <c r="F436" s="12" t="s">
        <v>9</v>
      </c>
      <c r="G436" s="12" t="s">
        <v>9</v>
      </c>
      <c r="H436" s="12" t="s">
        <v>37</v>
      </c>
      <c r="I436" s="14"/>
      <c r="J436" s="14"/>
      <c r="K436" s="14"/>
      <c r="L436" s="14"/>
      <c r="M436" s="14"/>
      <c r="N436" s="14"/>
      <c r="O436" s="14"/>
      <c r="P436" s="14"/>
      <c r="Q436" s="14"/>
      <c r="R436" s="14"/>
      <c r="S436" s="14"/>
      <c r="T436" s="14"/>
      <c r="U436" s="14"/>
      <c r="V436" s="14"/>
      <c r="W436" s="14"/>
      <c r="X436" s="14"/>
      <c r="Y436" s="14"/>
      <c r="Z436" s="14"/>
      <c r="AA436" s="14"/>
      <c r="AB436" s="14"/>
      <c r="AC436" s="14"/>
      <c r="AD436" s="14"/>
    </row>
    <row r="437" ht="33.0" hidden="1" customHeight="1">
      <c r="A437" s="27">
        <v>438.0</v>
      </c>
      <c r="B437" s="27" t="s">
        <v>34</v>
      </c>
      <c r="C437" s="27" t="s">
        <v>659</v>
      </c>
      <c r="D437" s="12" t="s">
        <v>107</v>
      </c>
      <c r="E437" s="14"/>
      <c r="F437" s="12" t="s">
        <v>9</v>
      </c>
      <c r="G437" s="12" t="s">
        <v>9</v>
      </c>
      <c r="H437" s="12" t="s">
        <v>37</v>
      </c>
      <c r="I437" s="14"/>
      <c r="J437" s="14"/>
      <c r="K437" s="14"/>
      <c r="L437" s="14"/>
      <c r="M437" s="14"/>
      <c r="N437" s="14"/>
      <c r="O437" s="14"/>
      <c r="P437" s="14"/>
      <c r="Q437" s="14"/>
      <c r="R437" s="14"/>
      <c r="S437" s="14"/>
      <c r="T437" s="14"/>
      <c r="U437" s="14"/>
      <c r="V437" s="14"/>
      <c r="W437" s="14"/>
      <c r="X437" s="14"/>
      <c r="Y437" s="14"/>
      <c r="Z437" s="14"/>
      <c r="AA437" s="14"/>
      <c r="AB437" s="14"/>
      <c r="AC437" s="14"/>
      <c r="AD437" s="14"/>
    </row>
    <row r="438" ht="33.0" hidden="1" customHeight="1">
      <c r="A438" s="27">
        <v>439.0</v>
      </c>
      <c r="B438" s="27" t="s">
        <v>34</v>
      </c>
      <c r="C438" s="27" t="s">
        <v>660</v>
      </c>
      <c r="D438" s="12" t="s">
        <v>661</v>
      </c>
      <c r="E438" s="14"/>
      <c r="F438" s="12" t="s">
        <v>10</v>
      </c>
      <c r="G438" s="12" t="s">
        <v>2</v>
      </c>
      <c r="H438" s="12" t="s">
        <v>42</v>
      </c>
      <c r="I438" s="14"/>
      <c r="J438" s="14"/>
      <c r="K438" s="14"/>
      <c r="L438" s="14"/>
      <c r="M438" s="14"/>
      <c r="N438" s="14"/>
      <c r="O438" s="14"/>
      <c r="P438" s="14"/>
      <c r="Q438" s="14"/>
      <c r="R438" s="14"/>
      <c r="S438" s="14"/>
      <c r="T438" s="14"/>
      <c r="U438" s="14"/>
      <c r="V438" s="14"/>
      <c r="W438" s="14"/>
      <c r="X438" s="14"/>
      <c r="Y438" s="14"/>
      <c r="Z438" s="14"/>
      <c r="AA438" s="14"/>
      <c r="AB438" s="14"/>
      <c r="AC438" s="14"/>
      <c r="AD438" s="14"/>
    </row>
    <row r="439" ht="33.0" hidden="1" customHeight="1">
      <c r="A439" s="27">
        <v>440.0</v>
      </c>
      <c r="B439" s="27" t="s">
        <v>34</v>
      </c>
      <c r="C439" s="27" t="s">
        <v>662</v>
      </c>
      <c r="D439" s="12" t="s">
        <v>89</v>
      </c>
      <c r="E439" s="14"/>
      <c r="F439" s="12" t="s">
        <v>9</v>
      </c>
      <c r="G439" s="12" t="s">
        <v>9</v>
      </c>
      <c r="H439" s="12" t="s">
        <v>52</v>
      </c>
      <c r="I439" s="14"/>
      <c r="J439" s="14"/>
      <c r="K439" s="14"/>
      <c r="L439" s="14"/>
      <c r="M439" s="14"/>
      <c r="N439" s="14"/>
      <c r="O439" s="14"/>
      <c r="P439" s="14"/>
      <c r="Q439" s="14"/>
      <c r="R439" s="14"/>
      <c r="S439" s="14"/>
      <c r="T439" s="14"/>
      <c r="U439" s="14"/>
      <c r="V439" s="14"/>
      <c r="W439" s="14"/>
      <c r="X439" s="14"/>
      <c r="Y439" s="14"/>
      <c r="Z439" s="14"/>
      <c r="AA439" s="14"/>
      <c r="AB439" s="14"/>
      <c r="AC439" s="14"/>
      <c r="AD439" s="14"/>
    </row>
    <row r="440" ht="33.0" hidden="1" customHeight="1">
      <c r="A440" s="27">
        <v>441.0</v>
      </c>
      <c r="B440" s="27" t="s">
        <v>34</v>
      </c>
      <c r="C440" s="27" t="s">
        <v>663</v>
      </c>
      <c r="D440" s="12" t="s">
        <v>107</v>
      </c>
      <c r="E440" s="14"/>
      <c r="F440" s="12" t="s">
        <v>9</v>
      </c>
      <c r="G440" s="12" t="s">
        <v>9</v>
      </c>
      <c r="H440" s="12" t="s">
        <v>37</v>
      </c>
      <c r="I440" s="14"/>
      <c r="J440" s="14"/>
      <c r="K440" s="14"/>
      <c r="L440" s="14"/>
      <c r="M440" s="14"/>
      <c r="N440" s="14"/>
      <c r="O440" s="14"/>
      <c r="P440" s="14"/>
      <c r="Q440" s="14"/>
      <c r="R440" s="14"/>
      <c r="S440" s="14"/>
      <c r="T440" s="14"/>
      <c r="U440" s="14"/>
      <c r="V440" s="14"/>
      <c r="W440" s="14"/>
      <c r="X440" s="14"/>
      <c r="Y440" s="14"/>
      <c r="Z440" s="14"/>
      <c r="AA440" s="14"/>
      <c r="AB440" s="14"/>
      <c r="AC440" s="14"/>
      <c r="AD440" s="14"/>
    </row>
    <row r="441" ht="33.0" hidden="1" customHeight="1">
      <c r="A441" s="27">
        <v>442.0</v>
      </c>
      <c r="B441" s="27" t="s">
        <v>34</v>
      </c>
      <c r="C441" s="27" t="s">
        <v>664</v>
      </c>
      <c r="D441" s="12" t="s">
        <v>89</v>
      </c>
      <c r="E441" s="14"/>
      <c r="F441" s="12" t="s">
        <v>9</v>
      </c>
      <c r="G441" s="12" t="s">
        <v>9</v>
      </c>
      <c r="H441" s="12" t="s">
        <v>52</v>
      </c>
      <c r="I441" s="14"/>
      <c r="J441" s="14"/>
      <c r="K441" s="14"/>
      <c r="L441" s="14"/>
      <c r="M441" s="14"/>
      <c r="N441" s="14"/>
      <c r="O441" s="14"/>
      <c r="P441" s="14"/>
      <c r="Q441" s="14"/>
      <c r="R441" s="14"/>
      <c r="S441" s="14"/>
      <c r="T441" s="14"/>
      <c r="U441" s="14"/>
      <c r="V441" s="14"/>
      <c r="W441" s="14"/>
      <c r="X441" s="14"/>
      <c r="Y441" s="14"/>
      <c r="Z441" s="14"/>
      <c r="AA441" s="14"/>
      <c r="AB441" s="14"/>
      <c r="AC441" s="14"/>
      <c r="AD441" s="14"/>
    </row>
    <row r="442" ht="33.0" hidden="1" customHeight="1">
      <c r="A442" s="27">
        <v>443.0</v>
      </c>
      <c r="B442" s="27" t="s">
        <v>34</v>
      </c>
      <c r="C442" s="27" t="s">
        <v>665</v>
      </c>
      <c r="D442" s="12" t="s">
        <v>89</v>
      </c>
      <c r="E442" s="14"/>
      <c r="F442" s="12" t="s">
        <v>9</v>
      </c>
      <c r="G442" s="12" t="s">
        <v>9</v>
      </c>
      <c r="H442" s="12" t="s">
        <v>52</v>
      </c>
      <c r="I442" s="14"/>
      <c r="J442" s="14"/>
      <c r="K442" s="14"/>
      <c r="L442" s="14"/>
      <c r="M442" s="14"/>
      <c r="N442" s="14"/>
      <c r="O442" s="14"/>
      <c r="P442" s="14"/>
      <c r="Q442" s="14"/>
      <c r="R442" s="14"/>
      <c r="S442" s="14"/>
      <c r="T442" s="14"/>
      <c r="U442" s="14"/>
      <c r="V442" s="14"/>
      <c r="W442" s="14"/>
      <c r="X442" s="14"/>
      <c r="Y442" s="14"/>
      <c r="Z442" s="14"/>
      <c r="AA442" s="14"/>
      <c r="AB442" s="14"/>
      <c r="AC442" s="14"/>
      <c r="AD442" s="14"/>
    </row>
    <row r="443" ht="33.0" hidden="1" customHeight="1">
      <c r="A443" s="27">
        <v>444.0</v>
      </c>
      <c r="B443" s="27" t="s">
        <v>34</v>
      </c>
      <c r="C443" s="27" t="s">
        <v>666</v>
      </c>
      <c r="D443" s="12" t="s">
        <v>89</v>
      </c>
      <c r="E443" s="14"/>
      <c r="F443" s="12" t="s">
        <v>9</v>
      </c>
      <c r="G443" s="12" t="s">
        <v>9</v>
      </c>
      <c r="H443" s="12" t="s">
        <v>52</v>
      </c>
      <c r="I443" s="14"/>
      <c r="J443" s="14"/>
      <c r="K443" s="14"/>
      <c r="L443" s="14"/>
      <c r="M443" s="14"/>
      <c r="N443" s="14"/>
      <c r="O443" s="14"/>
      <c r="P443" s="14"/>
      <c r="Q443" s="14"/>
      <c r="R443" s="14"/>
      <c r="S443" s="14"/>
      <c r="T443" s="14"/>
      <c r="U443" s="14"/>
      <c r="V443" s="14"/>
      <c r="W443" s="14"/>
      <c r="X443" s="14"/>
      <c r="Y443" s="14"/>
      <c r="Z443" s="14"/>
      <c r="AA443" s="14"/>
      <c r="AB443" s="14"/>
      <c r="AC443" s="14"/>
      <c r="AD443" s="14"/>
    </row>
    <row r="444" ht="33.0" hidden="1" customHeight="1">
      <c r="A444" s="27">
        <v>445.0</v>
      </c>
      <c r="B444" s="27" t="s">
        <v>34</v>
      </c>
      <c r="C444" s="27" t="s">
        <v>667</v>
      </c>
      <c r="D444" s="12" t="s">
        <v>348</v>
      </c>
      <c r="E444" s="14"/>
      <c r="F444" s="12" t="s">
        <v>9</v>
      </c>
      <c r="G444" s="12" t="s">
        <v>9</v>
      </c>
      <c r="H444" s="12" t="s">
        <v>349</v>
      </c>
      <c r="I444" s="14"/>
      <c r="J444" s="14"/>
      <c r="K444" s="14"/>
      <c r="L444" s="14"/>
      <c r="M444" s="14"/>
      <c r="N444" s="14"/>
      <c r="O444" s="14"/>
      <c r="P444" s="14"/>
      <c r="Q444" s="14"/>
      <c r="R444" s="14"/>
      <c r="S444" s="14"/>
      <c r="T444" s="14"/>
      <c r="U444" s="14"/>
      <c r="V444" s="14"/>
      <c r="W444" s="14"/>
      <c r="X444" s="14"/>
      <c r="Y444" s="14"/>
      <c r="Z444" s="14"/>
      <c r="AA444" s="14"/>
      <c r="AB444" s="14"/>
      <c r="AC444" s="14"/>
      <c r="AD444" s="14"/>
    </row>
    <row r="445" ht="33.0" hidden="1" customHeight="1">
      <c r="A445" s="27">
        <v>446.0</v>
      </c>
      <c r="B445" s="27" t="s">
        <v>34</v>
      </c>
      <c r="C445" s="27" t="s">
        <v>668</v>
      </c>
      <c r="D445" s="12" t="s">
        <v>107</v>
      </c>
      <c r="E445" s="14"/>
      <c r="F445" s="12" t="s">
        <v>9</v>
      </c>
      <c r="G445" s="12" t="s">
        <v>9</v>
      </c>
      <c r="H445" s="12" t="s">
        <v>37</v>
      </c>
      <c r="I445" s="14"/>
      <c r="J445" s="14"/>
      <c r="K445" s="14"/>
      <c r="L445" s="14"/>
      <c r="M445" s="14"/>
      <c r="N445" s="14"/>
      <c r="O445" s="14"/>
      <c r="P445" s="14"/>
      <c r="Q445" s="14"/>
      <c r="R445" s="14"/>
      <c r="S445" s="14"/>
      <c r="T445" s="14"/>
      <c r="U445" s="14"/>
      <c r="V445" s="14"/>
      <c r="W445" s="14"/>
      <c r="X445" s="14"/>
      <c r="Y445" s="14"/>
      <c r="Z445" s="14"/>
      <c r="AA445" s="14"/>
      <c r="AB445" s="14"/>
      <c r="AC445" s="14"/>
      <c r="AD445" s="14"/>
    </row>
    <row r="446" ht="33.0" hidden="1" customHeight="1">
      <c r="A446" s="27">
        <v>447.0</v>
      </c>
      <c r="B446" s="27" t="s">
        <v>34</v>
      </c>
      <c r="C446" s="27" t="s">
        <v>669</v>
      </c>
      <c r="D446" s="12" t="s">
        <v>107</v>
      </c>
      <c r="E446" s="14"/>
      <c r="F446" s="12" t="s">
        <v>9</v>
      </c>
      <c r="G446" s="12" t="s">
        <v>9</v>
      </c>
      <c r="H446" s="12" t="s">
        <v>37</v>
      </c>
      <c r="I446" s="14"/>
      <c r="J446" s="14"/>
      <c r="K446" s="14"/>
      <c r="L446" s="14"/>
      <c r="M446" s="14"/>
      <c r="N446" s="14"/>
      <c r="O446" s="14"/>
      <c r="P446" s="14"/>
      <c r="Q446" s="14"/>
      <c r="R446" s="14"/>
      <c r="S446" s="14"/>
      <c r="T446" s="14"/>
      <c r="U446" s="14"/>
      <c r="V446" s="14"/>
      <c r="W446" s="14"/>
      <c r="X446" s="14"/>
      <c r="Y446" s="14"/>
      <c r="Z446" s="14"/>
      <c r="AA446" s="14"/>
      <c r="AB446" s="14"/>
      <c r="AC446" s="14"/>
      <c r="AD446" s="14"/>
    </row>
    <row r="447" ht="33.0" hidden="1" customHeight="1">
      <c r="A447" s="27">
        <v>448.0</v>
      </c>
      <c r="B447" s="27" t="s">
        <v>34</v>
      </c>
      <c r="C447" s="27" t="s">
        <v>670</v>
      </c>
      <c r="D447" s="12" t="s">
        <v>107</v>
      </c>
      <c r="E447" s="14"/>
      <c r="F447" s="12" t="s">
        <v>9</v>
      </c>
      <c r="G447" s="12" t="s">
        <v>9</v>
      </c>
      <c r="H447" s="12" t="s">
        <v>37</v>
      </c>
      <c r="I447" s="14"/>
      <c r="J447" s="14"/>
      <c r="K447" s="14"/>
      <c r="L447" s="14"/>
      <c r="M447" s="14"/>
      <c r="N447" s="14"/>
      <c r="O447" s="14"/>
      <c r="P447" s="14"/>
      <c r="Q447" s="14"/>
      <c r="R447" s="14"/>
      <c r="S447" s="14"/>
      <c r="T447" s="14"/>
      <c r="U447" s="14"/>
      <c r="V447" s="14"/>
      <c r="W447" s="14"/>
      <c r="X447" s="14"/>
      <c r="Y447" s="14"/>
      <c r="Z447" s="14"/>
      <c r="AA447" s="14"/>
      <c r="AB447" s="14"/>
      <c r="AC447" s="14"/>
      <c r="AD447" s="14"/>
    </row>
    <row r="448" ht="33.0" hidden="1" customHeight="1">
      <c r="A448" s="27">
        <v>449.0</v>
      </c>
      <c r="B448" s="27" t="s">
        <v>34</v>
      </c>
      <c r="C448" s="27" t="s">
        <v>671</v>
      </c>
      <c r="D448" s="12" t="s">
        <v>107</v>
      </c>
      <c r="E448" s="14"/>
      <c r="F448" s="12" t="s">
        <v>9</v>
      </c>
      <c r="G448" s="12" t="s">
        <v>9</v>
      </c>
      <c r="H448" s="12" t="s">
        <v>37</v>
      </c>
      <c r="I448" s="14"/>
      <c r="J448" s="14"/>
      <c r="K448" s="14"/>
      <c r="L448" s="14"/>
      <c r="M448" s="14"/>
      <c r="N448" s="14"/>
      <c r="O448" s="14"/>
      <c r="P448" s="14"/>
      <c r="Q448" s="14"/>
      <c r="R448" s="14"/>
      <c r="S448" s="14"/>
      <c r="T448" s="14"/>
      <c r="U448" s="14"/>
      <c r="V448" s="14"/>
      <c r="W448" s="14"/>
      <c r="X448" s="14"/>
      <c r="Y448" s="14"/>
      <c r="Z448" s="14"/>
      <c r="AA448" s="14"/>
      <c r="AB448" s="14"/>
      <c r="AC448" s="14"/>
      <c r="AD448" s="14"/>
    </row>
    <row r="449" ht="33.0" hidden="1" customHeight="1">
      <c r="A449" s="27">
        <v>450.0</v>
      </c>
      <c r="B449" s="27" t="s">
        <v>34</v>
      </c>
      <c r="C449" s="27" t="s">
        <v>672</v>
      </c>
      <c r="D449" s="12" t="s">
        <v>89</v>
      </c>
      <c r="E449" s="14"/>
      <c r="F449" s="12" t="s">
        <v>9</v>
      </c>
      <c r="G449" s="12" t="s">
        <v>9</v>
      </c>
      <c r="H449" s="12" t="s">
        <v>52</v>
      </c>
      <c r="I449" s="14"/>
      <c r="J449" s="14"/>
      <c r="K449" s="14"/>
      <c r="L449" s="14"/>
      <c r="M449" s="14"/>
      <c r="N449" s="14"/>
      <c r="O449" s="14"/>
      <c r="P449" s="14"/>
      <c r="Q449" s="14"/>
      <c r="R449" s="14"/>
      <c r="S449" s="14"/>
      <c r="T449" s="14"/>
      <c r="U449" s="14"/>
      <c r="V449" s="14"/>
      <c r="W449" s="14"/>
      <c r="X449" s="14"/>
      <c r="Y449" s="14"/>
      <c r="Z449" s="14"/>
      <c r="AA449" s="14"/>
      <c r="AB449" s="14"/>
      <c r="AC449" s="14"/>
      <c r="AD449" s="14"/>
    </row>
    <row r="450" ht="33.0" hidden="1" customHeight="1">
      <c r="A450" s="27">
        <v>451.0</v>
      </c>
      <c r="B450" s="27" t="s">
        <v>34</v>
      </c>
      <c r="C450" s="27" t="s">
        <v>673</v>
      </c>
      <c r="D450" s="12" t="s">
        <v>89</v>
      </c>
      <c r="E450" s="14"/>
      <c r="F450" s="12" t="s">
        <v>9</v>
      </c>
      <c r="G450" s="12" t="s">
        <v>9</v>
      </c>
      <c r="H450" s="12" t="s">
        <v>52</v>
      </c>
      <c r="I450" s="14"/>
      <c r="J450" s="14"/>
      <c r="K450" s="14"/>
      <c r="L450" s="14"/>
      <c r="M450" s="14"/>
      <c r="N450" s="14"/>
      <c r="O450" s="14"/>
      <c r="P450" s="14"/>
      <c r="Q450" s="14"/>
      <c r="R450" s="14"/>
      <c r="S450" s="14"/>
      <c r="T450" s="14"/>
      <c r="U450" s="14"/>
      <c r="V450" s="14"/>
      <c r="W450" s="14"/>
      <c r="X450" s="14"/>
      <c r="Y450" s="14"/>
      <c r="Z450" s="14"/>
      <c r="AA450" s="14"/>
      <c r="AB450" s="14"/>
      <c r="AC450" s="14"/>
      <c r="AD450" s="14"/>
    </row>
    <row r="451" ht="33.0" hidden="1" customHeight="1">
      <c r="A451" s="27">
        <v>452.0</v>
      </c>
      <c r="B451" s="27" t="s">
        <v>34</v>
      </c>
      <c r="C451" s="27" t="s">
        <v>674</v>
      </c>
      <c r="D451" s="12" t="s">
        <v>107</v>
      </c>
      <c r="E451" s="14"/>
      <c r="F451" s="12" t="s">
        <v>9</v>
      </c>
      <c r="G451" s="12" t="s">
        <v>9</v>
      </c>
      <c r="H451" s="12" t="s">
        <v>37</v>
      </c>
      <c r="I451" s="14"/>
      <c r="J451" s="14"/>
      <c r="K451" s="14"/>
      <c r="L451" s="14"/>
      <c r="M451" s="14"/>
      <c r="N451" s="14"/>
      <c r="O451" s="14"/>
      <c r="P451" s="14"/>
      <c r="Q451" s="14"/>
      <c r="R451" s="14"/>
      <c r="S451" s="14"/>
      <c r="T451" s="14"/>
      <c r="U451" s="14"/>
      <c r="V451" s="14"/>
      <c r="W451" s="14"/>
      <c r="X451" s="14"/>
      <c r="Y451" s="14"/>
      <c r="Z451" s="14"/>
      <c r="AA451" s="14"/>
      <c r="AB451" s="14"/>
      <c r="AC451" s="14"/>
      <c r="AD451" s="14"/>
    </row>
    <row r="452" ht="33.0" hidden="1" customHeight="1">
      <c r="A452" s="27">
        <v>453.0</v>
      </c>
      <c r="B452" s="27" t="s">
        <v>34</v>
      </c>
      <c r="C452" s="27" t="s">
        <v>675</v>
      </c>
      <c r="D452" s="12" t="s">
        <v>107</v>
      </c>
      <c r="E452" s="14"/>
      <c r="F452" s="12" t="s">
        <v>9</v>
      </c>
      <c r="G452" s="12" t="s">
        <v>9</v>
      </c>
      <c r="H452" s="12" t="s">
        <v>37</v>
      </c>
      <c r="I452" s="14"/>
      <c r="J452" s="14"/>
      <c r="K452" s="14"/>
      <c r="L452" s="14"/>
      <c r="M452" s="14"/>
      <c r="N452" s="14"/>
      <c r="O452" s="14"/>
      <c r="P452" s="14"/>
      <c r="Q452" s="14"/>
      <c r="R452" s="14"/>
      <c r="S452" s="14"/>
      <c r="T452" s="14"/>
      <c r="U452" s="14"/>
      <c r="V452" s="14"/>
      <c r="W452" s="14"/>
      <c r="X452" s="14"/>
      <c r="Y452" s="14"/>
      <c r="Z452" s="14"/>
      <c r="AA452" s="14"/>
      <c r="AB452" s="14"/>
      <c r="AC452" s="14"/>
      <c r="AD452" s="14"/>
    </row>
    <row r="453" ht="33.0" hidden="1" customHeight="1">
      <c r="A453" s="27">
        <v>454.0</v>
      </c>
      <c r="B453" s="27" t="s">
        <v>34</v>
      </c>
      <c r="C453" s="27" t="s">
        <v>676</v>
      </c>
      <c r="D453" s="12" t="s">
        <v>107</v>
      </c>
      <c r="E453" s="14"/>
      <c r="F453" s="12" t="s">
        <v>9</v>
      </c>
      <c r="G453" s="12" t="s">
        <v>9</v>
      </c>
      <c r="H453" s="12" t="s">
        <v>37</v>
      </c>
      <c r="I453" s="14"/>
      <c r="J453" s="14"/>
      <c r="K453" s="14"/>
      <c r="L453" s="14"/>
      <c r="M453" s="14"/>
      <c r="N453" s="14"/>
      <c r="O453" s="14"/>
      <c r="P453" s="14"/>
      <c r="Q453" s="14"/>
      <c r="R453" s="14"/>
      <c r="S453" s="14"/>
      <c r="T453" s="14"/>
      <c r="U453" s="14"/>
      <c r="V453" s="14"/>
      <c r="W453" s="14"/>
      <c r="X453" s="14"/>
      <c r="Y453" s="14"/>
      <c r="Z453" s="14"/>
      <c r="AA453" s="14"/>
      <c r="AB453" s="14"/>
      <c r="AC453" s="14"/>
      <c r="AD453" s="14"/>
    </row>
    <row r="454" ht="33.0" hidden="1" customHeight="1">
      <c r="A454" s="27">
        <v>455.0</v>
      </c>
      <c r="B454" s="27" t="s">
        <v>34</v>
      </c>
      <c r="C454" s="27" t="s">
        <v>677</v>
      </c>
      <c r="D454" s="12" t="s">
        <v>107</v>
      </c>
      <c r="E454" s="14"/>
      <c r="F454" s="12" t="s">
        <v>9</v>
      </c>
      <c r="G454" s="12" t="s">
        <v>9</v>
      </c>
      <c r="H454" s="12" t="s">
        <v>37</v>
      </c>
      <c r="I454" s="14"/>
      <c r="J454" s="14"/>
      <c r="K454" s="14"/>
      <c r="L454" s="14"/>
      <c r="M454" s="14"/>
      <c r="N454" s="14"/>
      <c r="O454" s="14"/>
      <c r="P454" s="14"/>
      <c r="Q454" s="14"/>
      <c r="R454" s="14"/>
      <c r="S454" s="14"/>
      <c r="T454" s="14"/>
      <c r="U454" s="14"/>
      <c r="V454" s="14"/>
      <c r="W454" s="14"/>
      <c r="X454" s="14"/>
      <c r="Y454" s="14"/>
      <c r="Z454" s="14"/>
      <c r="AA454" s="14"/>
      <c r="AB454" s="14"/>
      <c r="AC454" s="14"/>
      <c r="AD454" s="14"/>
    </row>
    <row r="455" ht="33.0" hidden="1" customHeight="1">
      <c r="A455" s="27">
        <v>456.0</v>
      </c>
      <c r="B455" s="27" t="s">
        <v>34</v>
      </c>
      <c r="C455" s="27" t="s">
        <v>678</v>
      </c>
      <c r="D455" s="12" t="s">
        <v>158</v>
      </c>
      <c r="E455" s="14"/>
      <c r="F455" s="12" t="s">
        <v>9</v>
      </c>
      <c r="G455" s="12" t="s">
        <v>9</v>
      </c>
      <c r="H455" s="12" t="s">
        <v>42</v>
      </c>
      <c r="I455" s="14"/>
      <c r="J455" s="14"/>
      <c r="K455" s="14"/>
      <c r="L455" s="14"/>
      <c r="M455" s="14"/>
      <c r="N455" s="14"/>
      <c r="O455" s="14"/>
      <c r="P455" s="14"/>
      <c r="Q455" s="14"/>
      <c r="R455" s="14"/>
      <c r="S455" s="14"/>
      <c r="T455" s="14"/>
      <c r="U455" s="14"/>
      <c r="V455" s="14"/>
      <c r="W455" s="14"/>
      <c r="X455" s="14"/>
      <c r="Y455" s="14"/>
      <c r="Z455" s="14"/>
      <c r="AA455" s="14"/>
      <c r="AB455" s="14"/>
      <c r="AC455" s="14"/>
      <c r="AD455" s="14"/>
    </row>
    <row r="456" ht="33.0" hidden="1" customHeight="1">
      <c r="A456" s="27">
        <v>457.0</v>
      </c>
      <c r="B456" s="27" t="s">
        <v>34</v>
      </c>
      <c r="C456" s="27" t="s">
        <v>679</v>
      </c>
      <c r="D456" s="12" t="s">
        <v>87</v>
      </c>
      <c r="E456" s="14"/>
      <c r="F456" s="12" t="s">
        <v>18</v>
      </c>
      <c r="G456" s="12" t="s">
        <v>9</v>
      </c>
      <c r="H456" s="12" t="s">
        <v>52</v>
      </c>
      <c r="I456" s="14"/>
      <c r="J456" s="14"/>
      <c r="K456" s="14"/>
      <c r="L456" s="14"/>
      <c r="M456" s="14"/>
      <c r="N456" s="14"/>
      <c r="O456" s="14"/>
      <c r="P456" s="14"/>
      <c r="Q456" s="14"/>
      <c r="R456" s="14"/>
      <c r="S456" s="14"/>
      <c r="T456" s="14"/>
      <c r="U456" s="14"/>
      <c r="V456" s="14"/>
      <c r="W456" s="14"/>
      <c r="X456" s="14"/>
      <c r="Y456" s="14"/>
      <c r="Z456" s="14"/>
      <c r="AA456" s="14"/>
      <c r="AB456" s="14"/>
      <c r="AC456" s="14"/>
      <c r="AD456" s="14"/>
    </row>
    <row r="457" ht="33.0" hidden="1" customHeight="1">
      <c r="A457" s="27">
        <v>458.0</v>
      </c>
      <c r="B457" s="27" t="s">
        <v>34</v>
      </c>
      <c r="C457" s="27" t="s">
        <v>680</v>
      </c>
      <c r="D457" s="12" t="s">
        <v>107</v>
      </c>
      <c r="E457" s="14"/>
      <c r="F457" s="12" t="s">
        <v>9</v>
      </c>
      <c r="G457" s="12" t="s">
        <v>9</v>
      </c>
      <c r="H457" s="12" t="s">
        <v>37</v>
      </c>
      <c r="I457" s="14"/>
      <c r="J457" s="14"/>
      <c r="K457" s="14"/>
      <c r="L457" s="14"/>
      <c r="M457" s="14"/>
      <c r="N457" s="14"/>
      <c r="O457" s="14"/>
      <c r="P457" s="14"/>
      <c r="Q457" s="14"/>
      <c r="R457" s="14"/>
      <c r="S457" s="14"/>
      <c r="T457" s="14"/>
      <c r="U457" s="14"/>
      <c r="V457" s="14"/>
      <c r="W457" s="14"/>
      <c r="X457" s="14"/>
      <c r="Y457" s="14"/>
      <c r="Z457" s="14"/>
      <c r="AA457" s="14"/>
      <c r="AB457" s="14"/>
      <c r="AC457" s="14"/>
      <c r="AD457" s="14"/>
    </row>
    <row r="458" ht="33.0" hidden="1" customHeight="1">
      <c r="A458" s="27">
        <v>459.0</v>
      </c>
      <c r="B458" s="27" t="s">
        <v>34</v>
      </c>
      <c r="C458" s="27" t="s">
        <v>681</v>
      </c>
      <c r="D458" s="12" t="s">
        <v>89</v>
      </c>
      <c r="E458" s="14"/>
      <c r="F458" s="12" t="s">
        <v>9</v>
      </c>
      <c r="G458" s="12" t="s">
        <v>9</v>
      </c>
      <c r="H458" s="12" t="s">
        <v>52</v>
      </c>
      <c r="I458" s="14"/>
      <c r="J458" s="14"/>
      <c r="K458" s="14"/>
      <c r="L458" s="14"/>
      <c r="M458" s="14"/>
      <c r="N458" s="14"/>
      <c r="O458" s="14"/>
      <c r="P458" s="14"/>
      <c r="Q458" s="14"/>
      <c r="R458" s="14"/>
      <c r="S458" s="14"/>
      <c r="T458" s="14"/>
      <c r="U458" s="14"/>
      <c r="V458" s="14"/>
      <c r="W458" s="14"/>
      <c r="X458" s="14"/>
      <c r="Y458" s="14"/>
      <c r="Z458" s="14"/>
      <c r="AA458" s="14"/>
      <c r="AB458" s="14"/>
      <c r="AC458" s="14"/>
      <c r="AD458" s="14"/>
    </row>
    <row r="459" ht="33.0" hidden="1" customHeight="1">
      <c r="A459" s="27">
        <v>460.0</v>
      </c>
      <c r="B459" s="27" t="s">
        <v>34</v>
      </c>
      <c r="C459" s="27" t="s">
        <v>682</v>
      </c>
      <c r="D459" s="12" t="s">
        <v>107</v>
      </c>
      <c r="E459" s="14"/>
      <c r="F459" s="12" t="s">
        <v>9</v>
      </c>
      <c r="G459" s="12" t="s">
        <v>9</v>
      </c>
      <c r="H459" s="12" t="s">
        <v>37</v>
      </c>
      <c r="I459" s="14"/>
      <c r="J459" s="14"/>
      <c r="K459" s="14"/>
      <c r="L459" s="14"/>
      <c r="M459" s="14"/>
      <c r="N459" s="14"/>
      <c r="O459" s="14"/>
      <c r="P459" s="14"/>
      <c r="Q459" s="14"/>
      <c r="R459" s="14"/>
      <c r="S459" s="14"/>
      <c r="T459" s="14"/>
      <c r="U459" s="14"/>
      <c r="V459" s="14"/>
      <c r="W459" s="14"/>
      <c r="X459" s="14"/>
      <c r="Y459" s="14"/>
      <c r="Z459" s="14"/>
      <c r="AA459" s="14"/>
      <c r="AB459" s="14"/>
      <c r="AC459" s="14"/>
      <c r="AD459" s="14"/>
    </row>
    <row r="460" ht="33.0" hidden="1" customHeight="1">
      <c r="A460" s="27">
        <v>461.0</v>
      </c>
      <c r="B460" s="27" t="s">
        <v>34</v>
      </c>
      <c r="C460" s="27" t="s">
        <v>683</v>
      </c>
      <c r="D460" s="12" t="s">
        <v>107</v>
      </c>
      <c r="E460" s="14"/>
      <c r="F460" s="12" t="s">
        <v>9</v>
      </c>
      <c r="G460" s="12" t="s">
        <v>9</v>
      </c>
      <c r="H460" s="12" t="s">
        <v>37</v>
      </c>
      <c r="I460" s="14"/>
      <c r="J460" s="14"/>
      <c r="K460" s="14"/>
      <c r="L460" s="14"/>
      <c r="M460" s="14"/>
      <c r="N460" s="14"/>
      <c r="O460" s="14"/>
      <c r="P460" s="14"/>
      <c r="Q460" s="14"/>
      <c r="R460" s="14"/>
      <c r="S460" s="14"/>
      <c r="T460" s="14"/>
      <c r="U460" s="14"/>
      <c r="V460" s="14"/>
      <c r="W460" s="14"/>
      <c r="X460" s="14"/>
      <c r="Y460" s="14"/>
      <c r="Z460" s="14"/>
      <c r="AA460" s="14"/>
      <c r="AB460" s="14"/>
      <c r="AC460" s="14"/>
      <c r="AD460" s="14"/>
    </row>
    <row r="461" ht="33.0" hidden="1" customHeight="1">
      <c r="A461" s="27">
        <v>462.0</v>
      </c>
      <c r="B461" s="27" t="s">
        <v>34</v>
      </c>
      <c r="C461" s="27" t="s">
        <v>684</v>
      </c>
      <c r="D461" s="12" t="s">
        <v>107</v>
      </c>
      <c r="E461" s="14"/>
      <c r="F461" s="12" t="s">
        <v>9</v>
      </c>
      <c r="G461" s="12" t="s">
        <v>9</v>
      </c>
      <c r="H461" s="12" t="s">
        <v>37</v>
      </c>
      <c r="I461" s="14"/>
      <c r="J461" s="14"/>
      <c r="K461" s="14"/>
      <c r="L461" s="14"/>
      <c r="M461" s="14"/>
      <c r="N461" s="14"/>
      <c r="O461" s="14"/>
      <c r="P461" s="14"/>
      <c r="Q461" s="14"/>
      <c r="R461" s="14"/>
      <c r="S461" s="14"/>
      <c r="T461" s="14"/>
      <c r="U461" s="14"/>
      <c r="V461" s="14"/>
      <c r="W461" s="14"/>
      <c r="X461" s="14"/>
      <c r="Y461" s="14"/>
      <c r="Z461" s="14"/>
      <c r="AA461" s="14"/>
      <c r="AB461" s="14"/>
      <c r="AC461" s="14"/>
      <c r="AD461" s="14"/>
    </row>
    <row r="462" ht="33.0" hidden="1" customHeight="1">
      <c r="A462" s="27">
        <v>463.0</v>
      </c>
      <c r="B462" s="27" t="s">
        <v>34</v>
      </c>
      <c r="C462" s="27" t="s">
        <v>685</v>
      </c>
      <c r="D462" s="12" t="s">
        <v>107</v>
      </c>
      <c r="E462" s="14"/>
      <c r="F462" s="12" t="s">
        <v>9</v>
      </c>
      <c r="G462" s="12" t="s">
        <v>9</v>
      </c>
      <c r="H462" s="12" t="s">
        <v>37</v>
      </c>
      <c r="I462" s="14"/>
      <c r="J462" s="14"/>
      <c r="K462" s="14"/>
      <c r="L462" s="14"/>
      <c r="M462" s="14"/>
      <c r="N462" s="14"/>
      <c r="O462" s="14"/>
      <c r="P462" s="14"/>
      <c r="Q462" s="14"/>
      <c r="R462" s="14"/>
      <c r="S462" s="14"/>
      <c r="T462" s="14"/>
      <c r="U462" s="14"/>
      <c r="V462" s="14"/>
      <c r="W462" s="14"/>
      <c r="X462" s="14"/>
      <c r="Y462" s="14"/>
      <c r="Z462" s="14"/>
      <c r="AA462" s="14"/>
      <c r="AB462" s="14"/>
      <c r="AC462" s="14"/>
      <c r="AD462" s="14"/>
    </row>
    <row r="463" ht="33.0" hidden="1" customHeight="1">
      <c r="A463" s="27">
        <v>464.0</v>
      </c>
      <c r="B463" s="27" t="s">
        <v>34</v>
      </c>
      <c r="C463" s="27" t="s">
        <v>686</v>
      </c>
      <c r="D463" s="12" t="s">
        <v>107</v>
      </c>
      <c r="E463" s="14"/>
      <c r="F463" s="12" t="s">
        <v>9</v>
      </c>
      <c r="G463" s="12" t="s">
        <v>9</v>
      </c>
      <c r="H463" s="12" t="s">
        <v>37</v>
      </c>
      <c r="I463" s="14"/>
      <c r="J463" s="14"/>
      <c r="K463" s="14"/>
      <c r="L463" s="14"/>
      <c r="M463" s="14"/>
      <c r="N463" s="14"/>
      <c r="O463" s="14"/>
      <c r="P463" s="14"/>
      <c r="Q463" s="14"/>
      <c r="R463" s="14"/>
      <c r="S463" s="14"/>
      <c r="T463" s="14"/>
      <c r="U463" s="14"/>
      <c r="V463" s="14"/>
      <c r="W463" s="14"/>
      <c r="X463" s="14"/>
      <c r="Y463" s="14"/>
      <c r="Z463" s="14"/>
      <c r="AA463" s="14"/>
      <c r="AB463" s="14"/>
      <c r="AC463" s="14"/>
      <c r="AD463" s="14"/>
    </row>
    <row r="464" ht="33.0" hidden="1" customHeight="1">
      <c r="A464" s="27">
        <v>465.0</v>
      </c>
      <c r="B464" s="27" t="s">
        <v>34</v>
      </c>
      <c r="C464" s="27" t="s">
        <v>687</v>
      </c>
      <c r="D464" s="12" t="s">
        <v>89</v>
      </c>
      <c r="E464" s="14"/>
      <c r="F464" s="12" t="s">
        <v>9</v>
      </c>
      <c r="G464" s="12" t="s">
        <v>9</v>
      </c>
      <c r="H464" s="12" t="s">
        <v>52</v>
      </c>
      <c r="I464" s="14"/>
      <c r="J464" s="14"/>
      <c r="K464" s="14"/>
      <c r="L464" s="14"/>
      <c r="M464" s="14"/>
      <c r="N464" s="14"/>
      <c r="O464" s="14"/>
      <c r="P464" s="14"/>
      <c r="Q464" s="14"/>
      <c r="R464" s="14"/>
      <c r="S464" s="14"/>
      <c r="T464" s="14"/>
      <c r="U464" s="14"/>
      <c r="V464" s="14"/>
      <c r="W464" s="14"/>
      <c r="X464" s="14"/>
      <c r="Y464" s="14"/>
      <c r="Z464" s="14"/>
      <c r="AA464" s="14"/>
      <c r="AB464" s="14"/>
      <c r="AC464" s="14"/>
      <c r="AD464" s="14"/>
    </row>
    <row r="465" ht="33.0" hidden="1" customHeight="1">
      <c r="A465" s="27">
        <v>466.0</v>
      </c>
      <c r="B465" s="27" t="s">
        <v>34</v>
      </c>
      <c r="C465" s="27" t="s">
        <v>688</v>
      </c>
      <c r="D465" s="12" t="s">
        <v>89</v>
      </c>
      <c r="E465" s="14"/>
      <c r="F465" s="12" t="s">
        <v>9</v>
      </c>
      <c r="G465" s="12" t="s">
        <v>9</v>
      </c>
      <c r="H465" s="12" t="s">
        <v>52</v>
      </c>
      <c r="I465" s="14"/>
      <c r="J465" s="14"/>
      <c r="K465" s="14"/>
      <c r="L465" s="14"/>
      <c r="M465" s="14"/>
      <c r="N465" s="14"/>
      <c r="O465" s="14"/>
      <c r="P465" s="14"/>
      <c r="Q465" s="14"/>
      <c r="R465" s="14"/>
      <c r="S465" s="14"/>
      <c r="T465" s="14"/>
      <c r="U465" s="14"/>
      <c r="V465" s="14"/>
      <c r="W465" s="14"/>
      <c r="X465" s="14"/>
      <c r="Y465" s="14"/>
      <c r="Z465" s="14"/>
      <c r="AA465" s="14"/>
      <c r="AB465" s="14"/>
      <c r="AC465" s="14"/>
      <c r="AD465" s="14"/>
    </row>
    <row r="466" ht="33.0" hidden="1" customHeight="1">
      <c r="A466" s="27">
        <v>467.0</v>
      </c>
      <c r="B466" s="27" t="s">
        <v>34</v>
      </c>
      <c r="C466" s="27" t="s">
        <v>689</v>
      </c>
      <c r="D466" s="12" t="s">
        <v>66</v>
      </c>
      <c r="E466" s="14"/>
      <c r="F466" s="12" t="s">
        <v>10</v>
      </c>
      <c r="G466" s="12" t="s">
        <v>2</v>
      </c>
      <c r="H466" s="12" t="s">
        <v>52</v>
      </c>
      <c r="I466" s="14"/>
      <c r="J466" s="14"/>
      <c r="K466" s="14"/>
      <c r="L466" s="14"/>
      <c r="M466" s="14"/>
      <c r="N466" s="14"/>
      <c r="O466" s="14"/>
      <c r="P466" s="14"/>
      <c r="Q466" s="14"/>
      <c r="R466" s="14"/>
      <c r="S466" s="14"/>
      <c r="T466" s="14"/>
      <c r="U466" s="14"/>
      <c r="V466" s="14"/>
      <c r="W466" s="14"/>
      <c r="X466" s="14"/>
      <c r="Y466" s="14"/>
      <c r="Z466" s="14"/>
      <c r="AA466" s="14"/>
      <c r="AB466" s="14"/>
      <c r="AC466" s="14"/>
      <c r="AD466" s="14"/>
    </row>
    <row r="467" ht="33.0" hidden="1" customHeight="1">
      <c r="A467" s="27">
        <v>468.0</v>
      </c>
      <c r="B467" s="27" t="s">
        <v>34</v>
      </c>
      <c r="C467" s="27" t="s">
        <v>690</v>
      </c>
      <c r="D467" s="12" t="s">
        <v>691</v>
      </c>
      <c r="E467" s="14"/>
      <c r="F467" s="12" t="s">
        <v>14</v>
      </c>
      <c r="G467" s="12" t="s">
        <v>9</v>
      </c>
      <c r="H467" s="12" t="s">
        <v>37</v>
      </c>
      <c r="I467" s="14"/>
      <c r="J467" s="14"/>
      <c r="K467" s="14"/>
      <c r="L467" s="14"/>
      <c r="M467" s="14"/>
      <c r="N467" s="14"/>
      <c r="O467" s="14"/>
      <c r="P467" s="14"/>
      <c r="Q467" s="14"/>
      <c r="R467" s="14"/>
      <c r="S467" s="14"/>
      <c r="T467" s="14"/>
      <c r="U467" s="14"/>
      <c r="V467" s="14"/>
      <c r="W467" s="14"/>
      <c r="X467" s="14"/>
      <c r="Y467" s="14"/>
      <c r="Z467" s="14"/>
      <c r="AA467" s="14"/>
      <c r="AB467" s="14"/>
      <c r="AC467" s="14"/>
      <c r="AD467" s="14"/>
    </row>
    <row r="468" ht="33.0" hidden="1" customHeight="1">
      <c r="A468" s="27">
        <v>469.0</v>
      </c>
      <c r="B468" s="27" t="s">
        <v>34</v>
      </c>
      <c r="C468" s="27" t="s">
        <v>692</v>
      </c>
      <c r="D468" s="12" t="s">
        <v>348</v>
      </c>
      <c r="E468" s="14"/>
      <c r="F468" s="12" t="s">
        <v>9</v>
      </c>
      <c r="G468" s="12" t="s">
        <v>9</v>
      </c>
      <c r="H468" s="12" t="s">
        <v>349</v>
      </c>
      <c r="I468" s="14"/>
      <c r="J468" s="14"/>
      <c r="K468" s="14"/>
      <c r="L468" s="14"/>
      <c r="M468" s="14"/>
      <c r="N468" s="14"/>
      <c r="O468" s="14"/>
      <c r="P468" s="14"/>
      <c r="Q468" s="14"/>
      <c r="R468" s="14"/>
      <c r="S468" s="14"/>
      <c r="T468" s="14"/>
      <c r="U468" s="14"/>
      <c r="V468" s="14"/>
      <c r="W468" s="14"/>
      <c r="X468" s="14"/>
      <c r="Y468" s="14"/>
      <c r="Z468" s="14"/>
      <c r="AA468" s="14"/>
      <c r="AB468" s="14"/>
      <c r="AC468" s="14"/>
      <c r="AD468" s="14"/>
    </row>
    <row r="469" ht="33.0" hidden="1" customHeight="1">
      <c r="A469" s="27">
        <v>470.0</v>
      </c>
      <c r="B469" s="27" t="s">
        <v>34</v>
      </c>
      <c r="C469" s="27" t="s">
        <v>693</v>
      </c>
      <c r="D469" s="12" t="s">
        <v>89</v>
      </c>
      <c r="E469" s="14"/>
      <c r="F469" s="12" t="s">
        <v>9</v>
      </c>
      <c r="G469" s="12" t="s">
        <v>9</v>
      </c>
      <c r="H469" s="12" t="s">
        <v>52</v>
      </c>
      <c r="I469" s="14"/>
      <c r="J469" s="14"/>
      <c r="K469" s="14"/>
      <c r="L469" s="14"/>
      <c r="M469" s="14"/>
      <c r="N469" s="14"/>
      <c r="O469" s="14"/>
      <c r="P469" s="14"/>
      <c r="Q469" s="14"/>
      <c r="R469" s="14"/>
      <c r="S469" s="14"/>
      <c r="T469" s="14"/>
      <c r="U469" s="14"/>
      <c r="V469" s="14"/>
      <c r="W469" s="14"/>
      <c r="X469" s="14"/>
      <c r="Y469" s="14"/>
      <c r="Z469" s="14"/>
      <c r="AA469" s="14"/>
      <c r="AB469" s="14"/>
      <c r="AC469" s="14"/>
      <c r="AD469" s="14"/>
    </row>
    <row r="470" ht="33.0" hidden="1" customHeight="1">
      <c r="A470" s="27">
        <v>471.0</v>
      </c>
      <c r="B470" s="27" t="s">
        <v>34</v>
      </c>
      <c r="C470" s="27" t="s">
        <v>694</v>
      </c>
      <c r="D470" s="12" t="s">
        <v>107</v>
      </c>
      <c r="E470" s="14"/>
      <c r="F470" s="12" t="s">
        <v>9</v>
      </c>
      <c r="G470" s="12" t="s">
        <v>9</v>
      </c>
      <c r="H470" s="12" t="s">
        <v>37</v>
      </c>
      <c r="I470" s="14"/>
      <c r="J470" s="14"/>
      <c r="K470" s="14"/>
      <c r="L470" s="14"/>
      <c r="M470" s="14"/>
      <c r="N470" s="14"/>
      <c r="O470" s="14"/>
      <c r="P470" s="14"/>
      <c r="Q470" s="14"/>
      <c r="R470" s="14"/>
      <c r="S470" s="14"/>
      <c r="T470" s="14"/>
      <c r="U470" s="14"/>
      <c r="V470" s="14"/>
      <c r="W470" s="14"/>
      <c r="X470" s="14"/>
      <c r="Y470" s="14"/>
      <c r="Z470" s="14"/>
      <c r="AA470" s="14"/>
      <c r="AB470" s="14"/>
      <c r="AC470" s="14"/>
      <c r="AD470" s="14"/>
    </row>
    <row r="471" ht="33.0" hidden="1" customHeight="1">
      <c r="A471" s="27">
        <v>472.0</v>
      </c>
      <c r="B471" s="27" t="s">
        <v>34</v>
      </c>
      <c r="C471" s="27" t="s">
        <v>695</v>
      </c>
      <c r="D471" s="12" t="s">
        <v>107</v>
      </c>
      <c r="E471" s="14"/>
      <c r="F471" s="12" t="s">
        <v>9</v>
      </c>
      <c r="G471" s="12" t="s">
        <v>9</v>
      </c>
      <c r="H471" s="12" t="s">
        <v>37</v>
      </c>
      <c r="I471" s="14"/>
      <c r="J471" s="14"/>
      <c r="K471" s="14"/>
      <c r="L471" s="14"/>
      <c r="M471" s="14"/>
      <c r="N471" s="14"/>
      <c r="O471" s="14"/>
      <c r="P471" s="14"/>
      <c r="Q471" s="14"/>
      <c r="R471" s="14"/>
      <c r="S471" s="14"/>
      <c r="T471" s="14"/>
      <c r="U471" s="14"/>
      <c r="V471" s="14"/>
      <c r="W471" s="14"/>
      <c r="X471" s="14"/>
      <c r="Y471" s="14"/>
      <c r="Z471" s="14"/>
      <c r="AA471" s="14"/>
      <c r="AB471" s="14"/>
      <c r="AC471" s="14"/>
      <c r="AD471" s="14"/>
    </row>
    <row r="472" ht="33.0" hidden="1" customHeight="1">
      <c r="A472" s="27">
        <v>473.0</v>
      </c>
      <c r="B472" s="27" t="s">
        <v>34</v>
      </c>
      <c r="C472" s="27" t="s">
        <v>696</v>
      </c>
      <c r="D472" s="12" t="s">
        <v>107</v>
      </c>
      <c r="E472" s="14"/>
      <c r="F472" s="12" t="s">
        <v>9</v>
      </c>
      <c r="G472" s="12" t="s">
        <v>9</v>
      </c>
      <c r="H472" s="12" t="s">
        <v>37</v>
      </c>
      <c r="I472" s="14"/>
      <c r="J472" s="14"/>
      <c r="K472" s="14"/>
      <c r="L472" s="14"/>
      <c r="M472" s="14"/>
      <c r="N472" s="14"/>
      <c r="O472" s="14"/>
      <c r="P472" s="14"/>
      <c r="Q472" s="14"/>
      <c r="R472" s="14"/>
      <c r="S472" s="14"/>
      <c r="T472" s="14"/>
      <c r="U472" s="14"/>
      <c r="V472" s="14"/>
      <c r="W472" s="14"/>
      <c r="X472" s="14"/>
      <c r="Y472" s="14"/>
      <c r="Z472" s="14"/>
      <c r="AA472" s="14"/>
      <c r="AB472" s="14"/>
      <c r="AC472" s="14"/>
      <c r="AD472" s="14"/>
    </row>
    <row r="473" ht="33.0" hidden="1" customHeight="1">
      <c r="A473" s="27">
        <v>474.0</v>
      </c>
      <c r="B473" s="27" t="s">
        <v>34</v>
      </c>
      <c r="C473" s="27" t="s">
        <v>697</v>
      </c>
      <c r="D473" s="12" t="s">
        <v>107</v>
      </c>
      <c r="E473" s="14"/>
      <c r="F473" s="12" t="s">
        <v>9</v>
      </c>
      <c r="G473" s="12" t="s">
        <v>9</v>
      </c>
      <c r="H473" s="12" t="s">
        <v>37</v>
      </c>
      <c r="I473" s="14"/>
      <c r="J473" s="14"/>
      <c r="K473" s="14"/>
      <c r="L473" s="14"/>
      <c r="M473" s="14"/>
      <c r="N473" s="14"/>
      <c r="O473" s="14"/>
      <c r="P473" s="14"/>
      <c r="Q473" s="14"/>
      <c r="R473" s="14"/>
      <c r="S473" s="14"/>
      <c r="T473" s="14"/>
      <c r="U473" s="14"/>
      <c r="V473" s="14"/>
      <c r="W473" s="14"/>
      <c r="X473" s="14"/>
      <c r="Y473" s="14"/>
      <c r="Z473" s="14"/>
      <c r="AA473" s="14"/>
      <c r="AB473" s="14"/>
      <c r="AC473" s="14"/>
      <c r="AD473" s="14"/>
    </row>
    <row r="474" ht="33.0" hidden="1" customHeight="1">
      <c r="A474" s="27">
        <v>475.0</v>
      </c>
      <c r="B474" s="27" t="s">
        <v>34</v>
      </c>
      <c r="C474" s="27" t="s">
        <v>698</v>
      </c>
      <c r="D474" s="12" t="s">
        <v>48</v>
      </c>
      <c r="E474" s="14"/>
      <c r="F474" s="12" t="s">
        <v>10</v>
      </c>
      <c r="G474" s="12" t="s">
        <v>2</v>
      </c>
      <c r="H474" s="12" t="s">
        <v>49</v>
      </c>
      <c r="I474" s="14"/>
      <c r="J474" s="14"/>
      <c r="K474" s="14"/>
      <c r="L474" s="14"/>
      <c r="M474" s="14"/>
      <c r="N474" s="14"/>
      <c r="O474" s="14"/>
      <c r="P474" s="14"/>
      <c r="Q474" s="14"/>
      <c r="R474" s="14"/>
      <c r="S474" s="14"/>
      <c r="T474" s="14"/>
      <c r="U474" s="14"/>
      <c r="V474" s="14"/>
      <c r="W474" s="14"/>
      <c r="X474" s="14"/>
      <c r="Y474" s="14"/>
      <c r="Z474" s="14"/>
      <c r="AA474" s="14"/>
      <c r="AB474" s="14"/>
      <c r="AC474" s="14"/>
      <c r="AD474" s="14"/>
    </row>
    <row r="475" ht="33.0" hidden="1" customHeight="1">
      <c r="A475" s="27">
        <v>476.0</v>
      </c>
      <c r="B475" s="27" t="s">
        <v>34</v>
      </c>
      <c r="C475" s="27" t="s">
        <v>699</v>
      </c>
      <c r="D475" s="12" t="s">
        <v>107</v>
      </c>
      <c r="E475" s="14"/>
      <c r="F475" s="12" t="s">
        <v>9</v>
      </c>
      <c r="G475" s="12" t="s">
        <v>9</v>
      </c>
      <c r="H475" s="12" t="s">
        <v>37</v>
      </c>
      <c r="I475" s="14"/>
      <c r="J475" s="14"/>
      <c r="K475" s="14"/>
      <c r="L475" s="14"/>
      <c r="M475" s="14"/>
      <c r="N475" s="14"/>
      <c r="O475" s="14"/>
      <c r="P475" s="14"/>
      <c r="Q475" s="14"/>
      <c r="R475" s="14"/>
      <c r="S475" s="14"/>
      <c r="T475" s="14"/>
      <c r="U475" s="14"/>
      <c r="V475" s="14"/>
      <c r="W475" s="14"/>
      <c r="X475" s="14"/>
      <c r="Y475" s="14"/>
      <c r="Z475" s="14"/>
      <c r="AA475" s="14"/>
      <c r="AB475" s="14"/>
      <c r="AC475" s="14"/>
      <c r="AD475" s="14"/>
    </row>
    <row r="476" ht="33.0" hidden="1" customHeight="1">
      <c r="A476" s="27">
        <v>477.0</v>
      </c>
      <c r="B476" s="27" t="s">
        <v>34</v>
      </c>
      <c r="C476" s="27" t="s">
        <v>700</v>
      </c>
      <c r="D476" s="12" t="s">
        <v>107</v>
      </c>
      <c r="E476" s="14"/>
      <c r="F476" s="12" t="s">
        <v>9</v>
      </c>
      <c r="G476" s="12" t="s">
        <v>9</v>
      </c>
      <c r="H476" s="12" t="s">
        <v>37</v>
      </c>
      <c r="I476" s="14"/>
      <c r="J476" s="14"/>
      <c r="K476" s="14"/>
      <c r="L476" s="14"/>
      <c r="M476" s="14"/>
      <c r="N476" s="14"/>
      <c r="O476" s="14"/>
      <c r="P476" s="14"/>
      <c r="Q476" s="14"/>
      <c r="R476" s="14"/>
      <c r="S476" s="14"/>
      <c r="T476" s="14"/>
      <c r="U476" s="14"/>
      <c r="V476" s="14"/>
      <c r="W476" s="14"/>
      <c r="X476" s="14"/>
      <c r="Y476" s="14"/>
      <c r="Z476" s="14"/>
      <c r="AA476" s="14"/>
      <c r="AB476" s="14"/>
      <c r="AC476" s="14"/>
      <c r="AD476" s="14"/>
    </row>
    <row r="477" ht="33.0" hidden="1" customHeight="1">
      <c r="A477" s="27">
        <v>478.0</v>
      </c>
      <c r="B477" s="27" t="s">
        <v>34</v>
      </c>
      <c r="C477" s="27" t="s">
        <v>701</v>
      </c>
      <c r="D477" s="12" t="s">
        <v>107</v>
      </c>
      <c r="E477" s="14"/>
      <c r="F477" s="12" t="s">
        <v>9</v>
      </c>
      <c r="G477" s="12" t="s">
        <v>9</v>
      </c>
      <c r="H477" s="12" t="s">
        <v>37</v>
      </c>
      <c r="I477" s="14"/>
      <c r="J477" s="14"/>
      <c r="K477" s="14"/>
      <c r="L477" s="14"/>
      <c r="M477" s="14"/>
      <c r="N477" s="14"/>
      <c r="O477" s="14"/>
      <c r="P477" s="14"/>
      <c r="Q477" s="14"/>
      <c r="R477" s="14"/>
      <c r="S477" s="14"/>
      <c r="T477" s="14"/>
      <c r="U477" s="14"/>
      <c r="V477" s="14"/>
      <c r="W477" s="14"/>
      <c r="X477" s="14"/>
      <c r="Y477" s="14"/>
      <c r="Z477" s="14"/>
      <c r="AA477" s="14"/>
      <c r="AB477" s="14"/>
      <c r="AC477" s="14"/>
      <c r="AD477" s="14"/>
    </row>
    <row r="478" ht="33.0" hidden="1" customHeight="1">
      <c r="A478" s="27">
        <v>479.0</v>
      </c>
      <c r="B478" s="27" t="s">
        <v>34</v>
      </c>
      <c r="C478" s="27" t="s">
        <v>702</v>
      </c>
      <c r="D478" s="12" t="s">
        <v>107</v>
      </c>
      <c r="E478" s="14"/>
      <c r="F478" s="12" t="s">
        <v>9</v>
      </c>
      <c r="G478" s="12" t="s">
        <v>9</v>
      </c>
      <c r="H478" s="12" t="s">
        <v>37</v>
      </c>
      <c r="I478" s="14"/>
      <c r="J478" s="14"/>
      <c r="K478" s="14"/>
      <c r="L478" s="14"/>
      <c r="M478" s="14"/>
      <c r="N478" s="14"/>
      <c r="O478" s="14"/>
      <c r="P478" s="14"/>
      <c r="Q478" s="14"/>
      <c r="R478" s="14"/>
      <c r="S478" s="14"/>
      <c r="T478" s="14"/>
      <c r="U478" s="14"/>
      <c r="V478" s="14"/>
      <c r="W478" s="14"/>
      <c r="X478" s="14"/>
      <c r="Y478" s="14"/>
      <c r="Z478" s="14"/>
      <c r="AA478" s="14"/>
      <c r="AB478" s="14"/>
      <c r="AC478" s="14"/>
      <c r="AD478" s="14"/>
    </row>
    <row r="479" ht="33.0" hidden="1" customHeight="1">
      <c r="A479" s="27">
        <v>480.0</v>
      </c>
      <c r="B479" s="27" t="s">
        <v>34</v>
      </c>
      <c r="C479" s="27" t="s">
        <v>703</v>
      </c>
      <c r="D479" s="12" t="s">
        <v>107</v>
      </c>
      <c r="E479" s="14"/>
      <c r="F479" s="12" t="s">
        <v>9</v>
      </c>
      <c r="G479" s="12" t="s">
        <v>9</v>
      </c>
      <c r="H479" s="12" t="s">
        <v>37</v>
      </c>
      <c r="I479" s="14"/>
      <c r="J479" s="14"/>
      <c r="K479" s="14"/>
      <c r="L479" s="14"/>
      <c r="M479" s="14"/>
      <c r="N479" s="14"/>
      <c r="O479" s="14"/>
      <c r="P479" s="14"/>
      <c r="Q479" s="14"/>
      <c r="R479" s="14"/>
      <c r="S479" s="14"/>
      <c r="T479" s="14"/>
      <c r="U479" s="14"/>
      <c r="V479" s="14"/>
      <c r="W479" s="14"/>
      <c r="X479" s="14"/>
      <c r="Y479" s="14"/>
      <c r="Z479" s="14"/>
      <c r="AA479" s="14"/>
      <c r="AB479" s="14"/>
      <c r="AC479" s="14"/>
      <c r="AD479" s="14"/>
    </row>
    <row r="480" ht="33.0" hidden="1" customHeight="1">
      <c r="A480" s="27">
        <v>481.0</v>
      </c>
      <c r="B480" s="27" t="s">
        <v>34</v>
      </c>
      <c r="C480" s="27" t="s">
        <v>704</v>
      </c>
      <c r="D480" s="12" t="s">
        <v>107</v>
      </c>
      <c r="E480" s="14"/>
      <c r="F480" s="12" t="s">
        <v>9</v>
      </c>
      <c r="G480" s="12" t="s">
        <v>9</v>
      </c>
      <c r="H480" s="12" t="s">
        <v>37</v>
      </c>
      <c r="I480" s="14"/>
      <c r="J480" s="14"/>
      <c r="K480" s="14"/>
      <c r="L480" s="14"/>
      <c r="M480" s="14"/>
      <c r="N480" s="14"/>
      <c r="O480" s="14"/>
      <c r="P480" s="14"/>
      <c r="Q480" s="14"/>
      <c r="R480" s="14"/>
      <c r="S480" s="14"/>
      <c r="T480" s="14"/>
      <c r="U480" s="14"/>
      <c r="V480" s="14"/>
      <c r="W480" s="14"/>
      <c r="X480" s="14"/>
      <c r="Y480" s="14"/>
      <c r="Z480" s="14"/>
      <c r="AA480" s="14"/>
      <c r="AB480" s="14"/>
      <c r="AC480" s="14"/>
      <c r="AD480" s="14"/>
    </row>
    <row r="481" ht="33.0" hidden="1" customHeight="1">
      <c r="A481" s="27">
        <v>482.0</v>
      </c>
      <c r="B481" s="27" t="s">
        <v>34</v>
      </c>
      <c r="C481" s="27" t="s">
        <v>705</v>
      </c>
      <c r="D481" s="12" t="s">
        <v>66</v>
      </c>
      <c r="E481" s="14"/>
      <c r="F481" s="12" t="s">
        <v>10</v>
      </c>
      <c r="G481" s="12" t="s">
        <v>2</v>
      </c>
      <c r="H481" s="12" t="s">
        <v>52</v>
      </c>
      <c r="I481" s="14"/>
      <c r="J481" s="14"/>
      <c r="K481" s="14"/>
      <c r="L481" s="14"/>
      <c r="M481" s="14"/>
      <c r="N481" s="14"/>
      <c r="O481" s="14"/>
      <c r="P481" s="14"/>
      <c r="Q481" s="14"/>
      <c r="R481" s="14"/>
      <c r="S481" s="14"/>
      <c r="T481" s="14"/>
      <c r="U481" s="14"/>
      <c r="V481" s="14"/>
      <c r="W481" s="14"/>
      <c r="X481" s="14"/>
      <c r="Y481" s="14"/>
      <c r="Z481" s="14"/>
      <c r="AA481" s="14"/>
      <c r="AB481" s="14"/>
      <c r="AC481" s="14"/>
      <c r="AD481" s="14"/>
    </row>
    <row r="482" ht="33.0" hidden="1" customHeight="1">
      <c r="A482" s="27">
        <v>483.0</v>
      </c>
      <c r="B482" s="27" t="s">
        <v>34</v>
      </c>
      <c r="C482" s="27" t="s">
        <v>706</v>
      </c>
      <c r="D482" s="12" t="s">
        <v>107</v>
      </c>
      <c r="E482" s="14"/>
      <c r="F482" s="12" t="s">
        <v>9</v>
      </c>
      <c r="G482" s="12" t="s">
        <v>9</v>
      </c>
      <c r="H482" s="12" t="s">
        <v>37</v>
      </c>
      <c r="I482" s="14"/>
      <c r="J482" s="14"/>
      <c r="K482" s="14"/>
      <c r="L482" s="14"/>
      <c r="M482" s="14"/>
      <c r="N482" s="14"/>
      <c r="O482" s="14"/>
      <c r="P482" s="14"/>
      <c r="Q482" s="14"/>
      <c r="R482" s="14"/>
      <c r="S482" s="14"/>
      <c r="T482" s="14"/>
      <c r="U482" s="14"/>
      <c r="V482" s="14"/>
      <c r="W482" s="14"/>
      <c r="X482" s="14"/>
      <c r="Y482" s="14"/>
      <c r="Z482" s="14"/>
      <c r="AA482" s="14"/>
      <c r="AB482" s="14"/>
      <c r="AC482" s="14"/>
      <c r="AD482" s="14"/>
    </row>
    <row r="483" ht="33.0" hidden="1" customHeight="1">
      <c r="A483" s="27">
        <v>484.0</v>
      </c>
      <c r="B483" s="27" t="s">
        <v>34</v>
      </c>
      <c r="C483" s="27" t="s">
        <v>707</v>
      </c>
      <c r="D483" s="12" t="s">
        <v>107</v>
      </c>
      <c r="E483" s="14"/>
      <c r="F483" s="12" t="s">
        <v>9</v>
      </c>
      <c r="G483" s="12" t="s">
        <v>9</v>
      </c>
      <c r="H483" s="12" t="s">
        <v>37</v>
      </c>
      <c r="I483" s="14"/>
      <c r="J483" s="14"/>
      <c r="K483" s="14"/>
      <c r="L483" s="14"/>
      <c r="M483" s="14"/>
      <c r="N483" s="14"/>
      <c r="O483" s="14"/>
      <c r="P483" s="14"/>
      <c r="Q483" s="14"/>
      <c r="R483" s="14"/>
      <c r="S483" s="14"/>
      <c r="T483" s="14"/>
      <c r="U483" s="14"/>
      <c r="V483" s="14"/>
      <c r="W483" s="14"/>
      <c r="X483" s="14"/>
      <c r="Y483" s="14"/>
      <c r="Z483" s="14"/>
      <c r="AA483" s="14"/>
      <c r="AB483" s="14"/>
      <c r="AC483" s="14"/>
      <c r="AD483" s="14"/>
    </row>
    <row r="484" ht="33.0" hidden="1" customHeight="1">
      <c r="A484" s="27">
        <v>485.0</v>
      </c>
      <c r="B484" s="27" t="s">
        <v>34</v>
      </c>
      <c r="C484" s="27" t="s">
        <v>708</v>
      </c>
      <c r="D484" s="12" t="s">
        <v>107</v>
      </c>
      <c r="E484" s="14"/>
      <c r="F484" s="12" t="s">
        <v>9</v>
      </c>
      <c r="G484" s="12" t="s">
        <v>9</v>
      </c>
      <c r="H484" s="12" t="s">
        <v>37</v>
      </c>
      <c r="I484" s="14"/>
      <c r="J484" s="14"/>
      <c r="K484" s="14"/>
      <c r="L484" s="14"/>
      <c r="M484" s="14"/>
      <c r="N484" s="14"/>
      <c r="O484" s="14"/>
      <c r="P484" s="14"/>
      <c r="Q484" s="14"/>
      <c r="R484" s="14"/>
      <c r="S484" s="14"/>
      <c r="T484" s="14"/>
      <c r="U484" s="14"/>
      <c r="V484" s="14"/>
      <c r="W484" s="14"/>
      <c r="X484" s="14"/>
      <c r="Y484" s="14"/>
      <c r="Z484" s="14"/>
      <c r="AA484" s="14"/>
      <c r="AB484" s="14"/>
      <c r="AC484" s="14"/>
      <c r="AD484" s="14"/>
    </row>
    <row r="485" ht="33.0" hidden="1" customHeight="1">
      <c r="A485" s="27">
        <v>486.0</v>
      </c>
      <c r="B485" s="27" t="s">
        <v>34</v>
      </c>
      <c r="C485" s="27" t="s">
        <v>709</v>
      </c>
      <c r="D485" s="12" t="s">
        <v>107</v>
      </c>
      <c r="E485" s="14"/>
      <c r="F485" s="12" t="s">
        <v>9</v>
      </c>
      <c r="G485" s="12" t="s">
        <v>9</v>
      </c>
      <c r="H485" s="12" t="s">
        <v>37</v>
      </c>
      <c r="I485" s="14"/>
      <c r="J485" s="14"/>
      <c r="K485" s="14"/>
      <c r="L485" s="14"/>
      <c r="M485" s="14"/>
      <c r="N485" s="14"/>
      <c r="O485" s="14"/>
      <c r="P485" s="14"/>
      <c r="Q485" s="14"/>
      <c r="R485" s="14"/>
      <c r="S485" s="14"/>
      <c r="T485" s="14"/>
      <c r="U485" s="14"/>
      <c r="V485" s="14"/>
      <c r="W485" s="14"/>
      <c r="X485" s="14"/>
      <c r="Y485" s="14"/>
      <c r="Z485" s="14"/>
      <c r="AA485" s="14"/>
      <c r="AB485" s="14"/>
      <c r="AC485" s="14"/>
      <c r="AD485" s="14"/>
    </row>
    <row r="486" ht="33.0" hidden="1" customHeight="1">
      <c r="A486" s="27">
        <v>487.0</v>
      </c>
      <c r="B486" s="27" t="s">
        <v>34</v>
      </c>
      <c r="C486" s="27" t="s">
        <v>710</v>
      </c>
      <c r="D486" s="12" t="s">
        <v>39</v>
      </c>
      <c r="E486" s="14"/>
      <c r="F486" s="12" t="s">
        <v>20</v>
      </c>
      <c r="G486" s="12" t="s">
        <v>9</v>
      </c>
      <c r="H486" s="12" t="s">
        <v>37</v>
      </c>
      <c r="I486" s="14"/>
      <c r="J486" s="14"/>
      <c r="K486" s="14"/>
      <c r="L486" s="14"/>
      <c r="M486" s="14"/>
      <c r="N486" s="14"/>
      <c r="O486" s="14"/>
      <c r="P486" s="14"/>
      <c r="Q486" s="14"/>
      <c r="R486" s="14"/>
      <c r="S486" s="14"/>
      <c r="T486" s="14"/>
      <c r="U486" s="14"/>
      <c r="V486" s="14"/>
      <c r="W486" s="14"/>
      <c r="X486" s="14"/>
      <c r="Y486" s="14"/>
      <c r="Z486" s="14"/>
      <c r="AA486" s="14"/>
      <c r="AB486" s="14"/>
      <c r="AC486" s="14"/>
      <c r="AD486" s="14"/>
    </row>
    <row r="487" ht="33.0" hidden="1" customHeight="1">
      <c r="A487" s="27">
        <v>488.0</v>
      </c>
      <c r="B487" s="27" t="s">
        <v>34</v>
      </c>
      <c r="C487" s="27" t="s">
        <v>711</v>
      </c>
      <c r="D487" s="12" t="s">
        <v>107</v>
      </c>
      <c r="E487" s="14"/>
      <c r="F487" s="12" t="s">
        <v>9</v>
      </c>
      <c r="G487" s="12" t="s">
        <v>9</v>
      </c>
      <c r="H487" s="12" t="s">
        <v>37</v>
      </c>
      <c r="I487" s="14"/>
      <c r="J487" s="14"/>
      <c r="K487" s="14"/>
      <c r="L487" s="14"/>
      <c r="M487" s="14"/>
      <c r="N487" s="14"/>
      <c r="O487" s="14"/>
      <c r="P487" s="14"/>
      <c r="Q487" s="14"/>
      <c r="R487" s="14"/>
      <c r="S487" s="14"/>
      <c r="T487" s="14"/>
      <c r="U487" s="14"/>
      <c r="V487" s="14"/>
      <c r="W487" s="14"/>
      <c r="X487" s="14"/>
      <c r="Y487" s="14"/>
      <c r="Z487" s="14"/>
      <c r="AA487" s="14"/>
      <c r="AB487" s="14"/>
      <c r="AC487" s="14"/>
      <c r="AD487" s="14"/>
    </row>
    <row r="488" ht="33.0" hidden="1" customHeight="1">
      <c r="A488" s="27">
        <v>489.0</v>
      </c>
      <c r="B488" s="27" t="s">
        <v>34</v>
      </c>
      <c r="C488" s="27" t="s">
        <v>712</v>
      </c>
      <c r="D488" s="12" t="s">
        <v>107</v>
      </c>
      <c r="E488" s="14"/>
      <c r="F488" s="12" t="s">
        <v>9</v>
      </c>
      <c r="G488" s="12" t="s">
        <v>9</v>
      </c>
      <c r="H488" s="12" t="s">
        <v>37</v>
      </c>
      <c r="I488" s="14"/>
      <c r="J488" s="14"/>
      <c r="K488" s="14"/>
      <c r="L488" s="14"/>
      <c r="M488" s="14"/>
      <c r="N488" s="14"/>
      <c r="O488" s="14"/>
      <c r="P488" s="14"/>
      <c r="Q488" s="14"/>
      <c r="R488" s="14"/>
      <c r="S488" s="14"/>
      <c r="T488" s="14"/>
      <c r="U488" s="14"/>
      <c r="V488" s="14"/>
      <c r="W488" s="14"/>
      <c r="X488" s="14"/>
      <c r="Y488" s="14"/>
      <c r="Z488" s="14"/>
      <c r="AA488" s="14"/>
      <c r="AB488" s="14"/>
      <c r="AC488" s="14"/>
      <c r="AD488" s="14"/>
    </row>
    <row r="489" ht="33.0" hidden="1" customHeight="1">
      <c r="A489" s="27">
        <v>490.0</v>
      </c>
      <c r="B489" s="27" t="s">
        <v>34</v>
      </c>
      <c r="C489" s="27" t="s">
        <v>713</v>
      </c>
      <c r="D489" s="12" t="s">
        <v>107</v>
      </c>
      <c r="E489" s="14"/>
      <c r="F489" s="12" t="s">
        <v>9</v>
      </c>
      <c r="G489" s="12" t="s">
        <v>9</v>
      </c>
      <c r="H489" s="12" t="s">
        <v>37</v>
      </c>
      <c r="I489" s="14"/>
      <c r="J489" s="14"/>
      <c r="K489" s="14"/>
      <c r="L489" s="14"/>
      <c r="M489" s="14"/>
      <c r="N489" s="14"/>
      <c r="O489" s="14"/>
      <c r="P489" s="14"/>
      <c r="Q489" s="14"/>
      <c r="R489" s="14"/>
      <c r="S489" s="14"/>
      <c r="T489" s="14"/>
      <c r="U489" s="14"/>
      <c r="V489" s="14"/>
      <c r="W489" s="14"/>
      <c r="X489" s="14"/>
      <c r="Y489" s="14"/>
      <c r="Z489" s="14"/>
      <c r="AA489" s="14"/>
      <c r="AB489" s="14"/>
      <c r="AC489" s="14"/>
      <c r="AD489" s="14"/>
    </row>
    <row r="490" ht="33.0" hidden="1" customHeight="1">
      <c r="A490" s="27">
        <v>491.0</v>
      </c>
      <c r="B490" s="27" t="s">
        <v>34</v>
      </c>
      <c r="C490" s="27" t="s">
        <v>714</v>
      </c>
      <c r="D490" s="12" t="s">
        <v>107</v>
      </c>
      <c r="E490" s="14"/>
      <c r="F490" s="12" t="s">
        <v>9</v>
      </c>
      <c r="G490" s="12" t="s">
        <v>9</v>
      </c>
      <c r="H490" s="12" t="s">
        <v>37</v>
      </c>
      <c r="I490" s="14"/>
      <c r="J490" s="14"/>
      <c r="K490" s="14"/>
      <c r="L490" s="14"/>
      <c r="M490" s="14"/>
      <c r="N490" s="14"/>
      <c r="O490" s="14"/>
      <c r="P490" s="14"/>
      <c r="Q490" s="14"/>
      <c r="R490" s="14"/>
      <c r="S490" s="14"/>
      <c r="T490" s="14"/>
      <c r="U490" s="14"/>
      <c r="V490" s="14"/>
      <c r="W490" s="14"/>
      <c r="X490" s="14"/>
      <c r="Y490" s="14"/>
      <c r="Z490" s="14"/>
      <c r="AA490" s="14"/>
      <c r="AB490" s="14"/>
      <c r="AC490" s="14"/>
      <c r="AD490" s="14"/>
    </row>
    <row r="491" ht="33.0" hidden="1" customHeight="1">
      <c r="A491" s="27">
        <v>492.0</v>
      </c>
      <c r="B491" s="27" t="s">
        <v>34</v>
      </c>
      <c r="C491" s="27" t="s">
        <v>715</v>
      </c>
      <c r="D491" s="12" t="s">
        <v>348</v>
      </c>
      <c r="E491" s="14"/>
      <c r="F491" s="12" t="s">
        <v>9</v>
      </c>
      <c r="G491" s="12" t="s">
        <v>9</v>
      </c>
      <c r="H491" s="12" t="s">
        <v>349</v>
      </c>
      <c r="I491" s="14"/>
      <c r="J491" s="14"/>
      <c r="K491" s="14"/>
      <c r="L491" s="14"/>
      <c r="M491" s="14"/>
      <c r="N491" s="14"/>
      <c r="O491" s="14"/>
      <c r="P491" s="14"/>
      <c r="Q491" s="14"/>
      <c r="R491" s="14"/>
      <c r="S491" s="14"/>
      <c r="T491" s="14"/>
      <c r="U491" s="14"/>
      <c r="V491" s="14"/>
      <c r="W491" s="14"/>
      <c r="X491" s="14"/>
      <c r="Y491" s="14"/>
      <c r="Z491" s="14"/>
      <c r="AA491" s="14"/>
      <c r="AB491" s="14"/>
      <c r="AC491" s="14"/>
      <c r="AD491" s="14"/>
    </row>
    <row r="492" ht="33.0" hidden="1" customHeight="1">
      <c r="A492" s="27">
        <v>493.0</v>
      </c>
      <c r="B492" s="27" t="s">
        <v>34</v>
      </c>
      <c r="C492" s="27" t="s">
        <v>716</v>
      </c>
      <c r="D492" s="12" t="s">
        <v>107</v>
      </c>
      <c r="E492" s="14"/>
      <c r="F492" s="12" t="s">
        <v>9</v>
      </c>
      <c r="G492" s="12" t="s">
        <v>9</v>
      </c>
      <c r="H492" s="12" t="s">
        <v>37</v>
      </c>
      <c r="I492" s="14"/>
      <c r="J492" s="14"/>
      <c r="K492" s="14"/>
      <c r="L492" s="14"/>
      <c r="M492" s="14"/>
      <c r="N492" s="14"/>
      <c r="O492" s="14"/>
      <c r="P492" s="14"/>
      <c r="Q492" s="14"/>
      <c r="R492" s="14"/>
      <c r="S492" s="14"/>
      <c r="T492" s="14"/>
      <c r="U492" s="14"/>
      <c r="V492" s="14"/>
      <c r="W492" s="14"/>
      <c r="X492" s="14"/>
      <c r="Y492" s="14"/>
      <c r="Z492" s="14"/>
      <c r="AA492" s="14"/>
      <c r="AB492" s="14"/>
      <c r="AC492" s="14"/>
      <c r="AD492" s="14"/>
    </row>
    <row r="493" ht="33.0" hidden="1" customHeight="1">
      <c r="A493" s="27">
        <v>494.0</v>
      </c>
      <c r="B493" s="27" t="s">
        <v>34</v>
      </c>
      <c r="C493" s="27" t="s">
        <v>717</v>
      </c>
      <c r="D493" s="12" t="s">
        <v>66</v>
      </c>
      <c r="E493" s="14"/>
      <c r="F493" s="12" t="s">
        <v>10</v>
      </c>
      <c r="G493" s="12" t="s">
        <v>2</v>
      </c>
      <c r="H493" s="12" t="s">
        <v>52</v>
      </c>
      <c r="I493" s="14"/>
      <c r="J493" s="14"/>
      <c r="K493" s="14"/>
      <c r="L493" s="14"/>
      <c r="M493" s="14"/>
      <c r="N493" s="14"/>
      <c r="O493" s="14"/>
      <c r="P493" s="14"/>
      <c r="Q493" s="14"/>
      <c r="R493" s="14"/>
      <c r="S493" s="14"/>
      <c r="T493" s="14"/>
      <c r="U493" s="14"/>
      <c r="V493" s="14"/>
      <c r="W493" s="14"/>
      <c r="X493" s="14"/>
      <c r="Y493" s="14"/>
      <c r="Z493" s="14"/>
      <c r="AA493" s="14"/>
      <c r="AB493" s="14"/>
      <c r="AC493" s="14"/>
      <c r="AD493" s="14"/>
    </row>
    <row r="494" ht="33.0" hidden="1" customHeight="1">
      <c r="A494" s="27">
        <v>495.0</v>
      </c>
      <c r="B494" s="27" t="s">
        <v>34</v>
      </c>
      <c r="C494" s="27" t="s">
        <v>718</v>
      </c>
      <c r="D494" s="12" t="s">
        <v>107</v>
      </c>
      <c r="E494" s="14"/>
      <c r="F494" s="12" t="s">
        <v>9</v>
      </c>
      <c r="G494" s="12" t="s">
        <v>9</v>
      </c>
      <c r="H494" s="12" t="s">
        <v>37</v>
      </c>
      <c r="I494" s="14"/>
      <c r="J494" s="14"/>
      <c r="K494" s="14"/>
      <c r="L494" s="14"/>
      <c r="M494" s="14"/>
      <c r="N494" s="14"/>
      <c r="O494" s="14"/>
      <c r="P494" s="14"/>
      <c r="Q494" s="14"/>
      <c r="R494" s="14"/>
      <c r="S494" s="14"/>
      <c r="T494" s="14"/>
      <c r="U494" s="14"/>
      <c r="V494" s="14"/>
      <c r="W494" s="14"/>
      <c r="X494" s="14"/>
      <c r="Y494" s="14"/>
      <c r="Z494" s="14"/>
      <c r="AA494" s="14"/>
      <c r="AB494" s="14"/>
      <c r="AC494" s="14"/>
      <c r="AD494" s="14"/>
    </row>
    <row r="495" ht="33.0" hidden="1" customHeight="1">
      <c r="A495" s="27">
        <v>496.0</v>
      </c>
      <c r="B495" s="27" t="s">
        <v>34</v>
      </c>
      <c r="C495" s="27" t="s">
        <v>719</v>
      </c>
      <c r="D495" s="12" t="s">
        <v>107</v>
      </c>
      <c r="E495" s="14"/>
      <c r="F495" s="12" t="s">
        <v>9</v>
      </c>
      <c r="G495" s="12" t="s">
        <v>9</v>
      </c>
      <c r="H495" s="12" t="s">
        <v>37</v>
      </c>
      <c r="I495" s="14"/>
      <c r="J495" s="14"/>
      <c r="K495" s="14"/>
      <c r="L495" s="14"/>
      <c r="M495" s="14"/>
      <c r="N495" s="14"/>
      <c r="O495" s="14"/>
      <c r="P495" s="14"/>
      <c r="Q495" s="14"/>
      <c r="R495" s="14"/>
      <c r="S495" s="14"/>
      <c r="T495" s="14"/>
      <c r="U495" s="14"/>
      <c r="V495" s="14"/>
      <c r="W495" s="14"/>
      <c r="X495" s="14"/>
      <c r="Y495" s="14"/>
      <c r="Z495" s="14"/>
      <c r="AA495" s="14"/>
      <c r="AB495" s="14"/>
      <c r="AC495" s="14"/>
      <c r="AD495" s="14"/>
    </row>
    <row r="496" ht="33.0" hidden="1" customHeight="1">
      <c r="A496" s="27">
        <v>497.0</v>
      </c>
      <c r="B496" s="27" t="s">
        <v>34</v>
      </c>
      <c r="C496" s="27" t="s">
        <v>720</v>
      </c>
      <c r="D496" s="12" t="s">
        <v>107</v>
      </c>
      <c r="E496" s="14"/>
      <c r="F496" s="12" t="s">
        <v>9</v>
      </c>
      <c r="G496" s="12" t="s">
        <v>9</v>
      </c>
      <c r="H496" s="12" t="s">
        <v>37</v>
      </c>
      <c r="I496" s="14"/>
      <c r="J496" s="14"/>
      <c r="K496" s="14"/>
      <c r="L496" s="14"/>
      <c r="M496" s="14"/>
      <c r="N496" s="14"/>
      <c r="O496" s="14"/>
      <c r="P496" s="14"/>
      <c r="Q496" s="14"/>
      <c r="R496" s="14"/>
      <c r="S496" s="14"/>
      <c r="T496" s="14"/>
      <c r="U496" s="14"/>
      <c r="V496" s="14"/>
      <c r="W496" s="14"/>
      <c r="X496" s="14"/>
      <c r="Y496" s="14"/>
      <c r="Z496" s="14"/>
      <c r="AA496" s="14"/>
      <c r="AB496" s="14"/>
      <c r="AC496" s="14"/>
      <c r="AD496" s="14"/>
    </row>
    <row r="497" ht="33.0" hidden="1" customHeight="1">
      <c r="A497" s="27">
        <v>498.0</v>
      </c>
      <c r="B497" s="27" t="s">
        <v>34</v>
      </c>
      <c r="C497" s="27" t="s">
        <v>721</v>
      </c>
      <c r="D497" s="12" t="s">
        <v>107</v>
      </c>
      <c r="E497" s="14"/>
      <c r="F497" s="12" t="s">
        <v>9</v>
      </c>
      <c r="G497" s="12" t="s">
        <v>9</v>
      </c>
      <c r="H497" s="12" t="s">
        <v>37</v>
      </c>
      <c r="I497" s="14"/>
      <c r="J497" s="14"/>
      <c r="K497" s="14"/>
      <c r="L497" s="14"/>
      <c r="M497" s="14"/>
      <c r="N497" s="14"/>
      <c r="O497" s="14"/>
      <c r="P497" s="14"/>
      <c r="Q497" s="14"/>
      <c r="R497" s="14"/>
      <c r="S497" s="14"/>
      <c r="T497" s="14"/>
      <c r="U497" s="14"/>
      <c r="V497" s="14"/>
      <c r="W497" s="14"/>
      <c r="X497" s="14"/>
      <c r="Y497" s="14"/>
      <c r="Z497" s="14"/>
      <c r="AA497" s="14"/>
      <c r="AB497" s="14"/>
      <c r="AC497" s="14"/>
      <c r="AD497" s="14"/>
    </row>
    <row r="498" ht="33.0" hidden="1" customHeight="1">
      <c r="A498" s="27">
        <v>499.0</v>
      </c>
      <c r="B498" s="27" t="s">
        <v>34</v>
      </c>
      <c r="C498" s="27" t="s">
        <v>722</v>
      </c>
      <c r="D498" s="12" t="s">
        <v>107</v>
      </c>
      <c r="E498" s="14"/>
      <c r="F498" s="12" t="s">
        <v>9</v>
      </c>
      <c r="G498" s="12" t="s">
        <v>9</v>
      </c>
      <c r="H498" s="12" t="s">
        <v>37</v>
      </c>
      <c r="I498" s="14"/>
      <c r="J498" s="14"/>
      <c r="K498" s="14"/>
      <c r="L498" s="14"/>
      <c r="M498" s="14"/>
      <c r="N498" s="14"/>
      <c r="O498" s="14"/>
      <c r="P498" s="14"/>
      <c r="Q498" s="14"/>
      <c r="R498" s="14"/>
      <c r="S498" s="14"/>
      <c r="T498" s="14"/>
      <c r="U498" s="14"/>
      <c r="V498" s="14"/>
      <c r="W498" s="14"/>
      <c r="X498" s="14"/>
      <c r="Y498" s="14"/>
      <c r="Z498" s="14"/>
      <c r="AA498" s="14"/>
      <c r="AB498" s="14"/>
      <c r="AC498" s="14"/>
      <c r="AD498" s="14"/>
    </row>
    <row r="499" ht="33.0" hidden="1" customHeight="1">
      <c r="A499" s="27">
        <v>500.0</v>
      </c>
      <c r="B499" s="27" t="s">
        <v>34</v>
      </c>
      <c r="C499" s="27" t="s">
        <v>723</v>
      </c>
      <c r="D499" s="12" t="s">
        <v>89</v>
      </c>
      <c r="E499" s="14"/>
      <c r="F499" s="12" t="s">
        <v>9</v>
      </c>
      <c r="G499" s="12" t="s">
        <v>9</v>
      </c>
      <c r="H499" s="12" t="s">
        <v>52</v>
      </c>
      <c r="I499" s="14"/>
      <c r="J499" s="14"/>
      <c r="K499" s="14"/>
      <c r="L499" s="14"/>
      <c r="M499" s="14"/>
      <c r="N499" s="14"/>
      <c r="O499" s="14"/>
      <c r="P499" s="14"/>
      <c r="Q499" s="14"/>
      <c r="R499" s="14"/>
      <c r="S499" s="14"/>
      <c r="T499" s="14"/>
      <c r="U499" s="14"/>
      <c r="V499" s="14"/>
      <c r="W499" s="14"/>
      <c r="X499" s="14"/>
      <c r="Y499" s="14"/>
      <c r="Z499" s="14"/>
      <c r="AA499" s="14"/>
      <c r="AB499" s="14"/>
      <c r="AC499" s="14"/>
      <c r="AD499" s="14"/>
    </row>
    <row r="500" ht="33.0" hidden="1" customHeight="1">
      <c r="A500" s="27">
        <v>501.0</v>
      </c>
      <c r="B500" s="27" t="s">
        <v>34</v>
      </c>
      <c r="C500" s="27" t="s">
        <v>724</v>
      </c>
      <c r="D500" s="12" t="s">
        <v>89</v>
      </c>
      <c r="E500" s="14"/>
      <c r="F500" s="12" t="s">
        <v>9</v>
      </c>
      <c r="G500" s="12" t="s">
        <v>9</v>
      </c>
      <c r="H500" s="12" t="s">
        <v>52</v>
      </c>
      <c r="I500" s="14"/>
      <c r="J500" s="14"/>
      <c r="K500" s="14"/>
      <c r="L500" s="14"/>
      <c r="M500" s="14"/>
      <c r="N500" s="14"/>
      <c r="O500" s="14"/>
      <c r="P500" s="14"/>
      <c r="Q500" s="14"/>
      <c r="R500" s="14"/>
      <c r="S500" s="14"/>
      <c r="T500" s="14"/>
      <c r="U500" s="14"/>
      <c r="V500" s="14"/>
      <c r="W500" s="14"/>
      <c r="X500" s="14"/>
      <c r="Y500" s="14"/>
      <c r="Z500" s="14"/>
      <c r="AA500" s="14"/>
      <c r="AB500" s="14"/>
      <c r="AC500" s="14"/>
      <c r="AD500" s="14"/>
    </row>
    <row r="501" ht="33.0" hidden="1" customHeight="1">
      <c r="A501" s="27">
        <v>502.0</v>
      </c>
      <c r="B501" s="27" t="s">
        <v>34</v>
      </c>
      <c r="C501" s="27" t="s">
        <v>725</v>
      </c>
      <c r="D501" s="12" t="s">
        <v>348</v>
      </c>
      <c r="E501" s="14"/>
      <c r="F501" s="12" t="s">
        <v>9</v>
      </c>
      <c r="G501" s="12" t="s">
        <v>9</v>
      </c>
      <c r="H501" s="12" t="s">
        <v>349</v>
      </c>
      <c r="I501" s="14"/>
      <c r="J501" s="14"/>
      <c r="K501" s="14"/>
      <c r="L501" s="14"/>
      <c r="M501" s="14"/>
      <c r="N501" s="14"/>
      <c r="O501" s="14"/>
      <c r="P501" s="14"/>
      <c r="Q501" s="14"/>
      <c r="R501" s="14"/>
      <c r="S501" s="14"/>
      <c r="T501" s="14"/>
      <c r="U501" s="14"/>
      <c r="V501" s="14"/>
      <c r="W501" s="14"/>
      <c r="X501" s="14"/>
      <c r="Y501" s="14"/>
      <c r="Z501" s="14"/>
      <c r="AA501" s="14"/>
      <c r="AB501" s="14"/>
      <c r="AC501" s="14"/>
      <c r="AD501" s="14"/>
    </row>
    <row r="502" ht="33.0" hidden="1" customHeight="1">
      <c r="A502" s="27">
        <v>503.0</v>
      </c>
      <c r="B502" s="27" t="s">
        <v>34</v>
      </c>
      <c r="C502" s="27" t="s">
        <v>726</v>
      </c>
      <c r="D502" s="12" t="s">
        <v>41</v>
      </c>
      <c r="E502" s="14"/>
      <c r="F502" s="12" t="s">
        <v>12</v>
      </c>
      <c r="G502" s="12" t="s">
        <v>9</v>
      </c>
      <c r="H502" s="12" t="s">
        <v>42</v>
      </c>
      <c r="I502" s="14"/>
      <c r="J502" s="14"/>
      <c r="K502" s="14"/>
      <c r="L502" s="14"/>
      <c r="M502" s="14"/>
      <c r="N502" s="14"/>
      <c r="O502" s="14"/>
      <c r="P502" s="14"/>
      <c r="Q502" s="14"/>
      <c r="R502" s="14"/>
      <c r="S502" s="14"/>
      <c r="T502" s="14"/>
      <c r="U502" s="14"/>
      <c r="V502" s="14"/>
      <c r="W502" s="14"/>
      <c r="X502" s="14"/>
      <c r="Y502" s="14"/>
      <c r="Z502" s="14"/>
      <c r="AA502" s="14"/>
      <c r="AB502" s="14"/>
      <c r="AC502" s="14"/>
      <c r="AD502" s="14"/>
    </row>
    <row r="503" ht="33.0" hidden="1" customHeight="1">
      <c r="A503" s="27">
        <v>504.0</v>
      </c>
      <c r="B503" s="27" t="s">
        <v>34</v>
      </c>
      <c r="C503" s="27" t="s">
        <v>727</v>
      </c>
      <c r="D503" s="12" t="s">
        <v>107</v>
      </c>
      <c r="E503" s="14"/>
      <c r="F503" s="12" t="s">
        <v>9</v>
      </c>
      <c r="G503" s="12" t="s">
        <v>9</v>
      </c>
      <c r="H503" s="12" t="s">
        <v>37</v>
      </c>
      <c r="I503" s="14"/>
      <c r="J503" s="14"/>
      <c r="K503" s="14"/>
      <c r="L503" s="14"/>
      <c r="M503" s="14"/>
      <c r="N503" s="14"/>
      <c r="O503" s="14"/>
      <c r="P503" s="14"/>
      <c r="Q503" s="14"/>
      <c r="R503" s="14"/>
      <c r="S503" s="14"/>
      <c r="T503" s="14"/>
      <c r="U503" s="14"/>
      <c r="V503" s="14"/>
      <c r="W503" s="14"/>
      <c r="X503" s="14"/>
      <c r="Y503" s="14"/>
      <c r="Z503" s="14"/>
      <c r="AA503" s="14"/>
      <c r="AB503" s="14"/>
      <c r="AC503" s="14"/>
      <c r="AD503" s="14"/>
    </row>
    <row r="504" ht="33.0" hidden="1" customHeight="1">
      <c r="A504" s="27">
        <v>505.0</v>
      </c>
      <c r="B504" s="27" t="s">
        <v>34</v>
      </c>
      <c r="C504" s="27" t="s">
        <v>728</v>
      </c>
      <c r="D504" s="12" t="s">
        <v>107</v>
      </c>
      <c r="E504" s="14"/>
      <c r="F504" s="12" t="s">
        <v>9</v>
      </c>
      <c r="G504" s="12" t="s">
        <v>9</v>
      </c>
      <c r="H504" s="12" t="s">
        <v>37</v>
      </c>
      <c r="I504" s="14"/>
      <c r="J504" s="14"/>
      <c r="K504" s="14"/>
      <c r="L504" s="14"/>
      <c r="M504" s="14"/>
      <c r="N504" s="14"/>
      <c r="O504" s="14"/>
      <c r="P504" s="14"/>
      <c r="Q504" s="14"/>
      <c r="R504" s="14"/>
      <c r="S504" s="14"/>
      <c r="T504" s="14"/>
      <c r="U504" s="14"/>
      <c r="V504" s="14"/>
      <c r="W504" s="14"/>
      <c r="X504" s="14"/>
      <c r="Y504" s="14"/>
      <c r="Z504" s="14"/>
      <c r="AA504" s="14"/>
      <c r="AB504" s="14"/>
      <c r="AC504" s="14"/>
      <c r="AD504" s="14"/>
    </row>
    <row r="505" ht="33.0" hidden="1" customHeight="1">
      <c r="A505" s="27">
        <v>506.0</v>
      </c>
      <c r="B505" s="27" t="s">
        <v>34</v>
      </c>
      <c r="C505" s="27" t="s">
        <v>729</v>
      </c>
      <c r="D505" s="12" t="s">
        <v>730</v>
      </c>
      <c r="E505" s="14"/>
      <c r="F505" s="12" t="s">
        <v>18</v>
      </c>
      <c r="G505" s="12" t="s">
        <v>9</v>
      </c>
      <c r="H505" s="12" t="s">
        <v>49</v>
      </c>
      <c r="I505" s="14"/>
      <c r="J505" s="14"/>
      <c r="K505" s="14"/>
      <c r="L505" s="14"/>
      <c r="M505" s="14"/>
      <c r="N505" s="14"/>
      <c r="O505" s="14"/>
      <c r="P505" s="14"/>
      <c r="Q505" s="14"/>
      <c r="R505" s="14"/>
      <c r="S505" s="14"/>
      <c r="T505" s="14"/>
      <c r="U505" s="14"/>
      <c r="V505" s="14"/>
      <c r="W505" s="14"/>
      <c r="X505" s="14"/>
      <c r="Y505" s="14"/>
      <c r="Z505" s="14"/>
      <c r="AA505" s="14"/>
      <c r="AB505" s="14"/>
      <c r="AC505" s="14"/>
      <c r="AD505" s="14"/>
    </row>
    <row r="506" ht="33.0" hidden="1" customHeight="1">
      <c r="A506" s="27">
        <v>507.0</v>
      </c>
      <c r="B506" s="27" t="s">
        <v>34</v>
      </c>
      <c r="C506" s="27" t="s">
        <v>731</v>
      </c>
      <c r="D506" s="12" t="s">
        <v>107</v>
      </c>
      <c r="E506" s="14"/>
      <c r="F506" s="12" t="s">
        <v>9</v>
      </c>
      <c r="G506" s="12" t="s">
        <v>9</v>
      </c>
      <c r="H506" s="12" t="s">
        <v>37</v>
      </c>
      <c r="I506" s="14"/>
      <c r="J506" s="14"/>
      <c r="K506" s="14"/>
      <c r="L506" s="14"/>
      <c r="M506" s="14"/>
      <c r="N506" s="14"/>
      <c r="O506" s="14"/>
      <c r="P506" s="14"/>
      <c r="Q506" s="14"/>
      <c r="R506" s="14"/>
      <c r="S506" s="14"/>
      <c r="T506" s="14"/>
      <c r="U506" s="14"/>
      <c r="V506" s="14"/>
      <c r="W506" s="14"/>
      <c r="X506" s="14"/>
      <c r="Y506" s="14"/>
      <c r="Z506" s="14"/>
      <c r="AA506" s="14"/>
      <c r="AB506" s="14"/>
      <c r="AC506" s="14"/>
      <c r="AD506" s="14"/>
    </row>
    <row r="507" ht="33.0" hidden="1" customHeight="1">
      <c r="A507" s="27">
        <v>508.0</v>
      </c>
      <c r="B507" s="27" t="s">
        <v>34</v>
      </c>
      <c r="C507" s="27" t="s">
        <v>732</v>
      </c>
      <c r="D507" s="12" t="s">
        <v>632</v>
      </c>
      <c r="E507" s="14"/>
      <c r="F507" s="12" t="s">
        <v>21</v>
      </c>
      <c r="G507" s="12" t="s">
        <v>9</v>
      </c>
      <c r="H507" s="12" t="s">
        <v>49</v>
      </c>
      <c r="I507" s="14"/>
      <c r="J507" s="14"/>
      <c r="K507" s="14"/>
      <c r="L507" s="14"/>
      <c r="M507" s="14"/>
      <c r="N507" s="14"/>
      <c r="O507" s="14"/>
      <c r="P507" s="14"/>
      <c r="Q507" s="14"/>
      <c r="R507" s="14"/>
      <c r="S507" s="14"/>
      <c r="T507" s="14"/>
      <c r="U507" s="14"/>
      <c r="V507" s="14"/>
      <c r="W507" s="14"/>
      <c r="X507" s="14"/>
      <c r="Y507" s="14"/>
      <c r="Z507" s="14"/>
      <c r="AA507" s="14"/>
      <c r="AB507" s="14"/>
      <c r="AC507" s="14"/>
      <c r="AD507" s="14"/>
    </row>
    <row r="508" ht="33.0" hidden="1" customHeight="1">
      <c r="A508" s="27">
        <v>509.0</v>
      </c>
      <c r="B508" s="27" t="s">
        <v>34</v>
      </c>
      <c r="C508" s="27" t="s">
        <v>733</v>
      </c>
      <c r="D508" s="12" t="s">
        <v>107</v>
      </c>
      <c r="E508" s="14"/>
      <c r="F508" s="12" t="s">
        <v>9</v>
      </c>
      <c r="G508" s="12" t="s">
        <v>9</v>
      </c>
      <c r="H508" s="12" t="s">
        <v>37</v>
      </c>
      <c r="I508" s="14"/>
      <c r="J508" s="14"/>
      <c r="K508" s="14"/>
      <c r="L508" s="14"/>
      <c r="M508" s="14"/>
      <c r="N508" s="14"/>
      <c r="O508" s="14"/>
      <c r="P508" s="14"/>
      <c r="Q508" s="14"/>
      <c r="R508" s="14"/>
      <c r="S508" s="14"/>
      <c r="T508" s="14"/>
      <c r="U508" s="14"/>
      <c r="V508" s="14"/>
      <c r="W508" s="14"/>
      <c r="X508" s="14"/>
      <c r="Y508" s="14"/>
      <c r="Z508" s="14"/>
      <c r="AA508" s="14"/>
      <c r="AB508" s="14"/>
      <c r="AC508" s="14"/>
      <c r="AD508" s="14"/>
    </row>
    <row r="509" ht="33.0" hidden="1" customHeight="1">
      <c r="A509" s="27">
        <v>510.0</v>
      </c>
      <c r="B509" s="27" t="s">
        <v>34</v>
      </c>
      <c r="C509" s="27" t="s">
        <v>734</v>
      </c>
      <c r="D509" s="12" t="s">
        <v>107</v>
      </c>
      <c r="E509" s="14"/>
      <c r="F509" s="12" t="s">
        <v>9</v>
      </c>
      <c r="G509" s="12" t="s">
        <v>9</v>
      </c>
      <c r="H509" s="12" t="s">
        <v>37</v>
      </c>
      <c r="I509" s="14"/>
      <c r="J509" s="14"/>
      <c r="K509" s="14"/>
      <c r="L509" s="14"/>
      <c r="M509" s="14"/>
      <c r="N509" s="14"/>
      <c r="O509" s="14"/>
      <c r="P509" s="14"/>
      <c r="Q509" s="14"/>
      <c r="R509" s="14"/>
      <c r="S509" s="14"/>
      <c r="T509" s="14"/>
      <c r="U509" s="14"/>
      <c r="V509" s="14"/>
      <c r="W509" s="14"/>
      <c r="X509" s="14"/>
      <c r="Y509" s="14"/>
      <c r="Z509" s="14"/>
      <c r="AA509" s="14"/>
      <c r="AB509" s="14"/>
      <c r="AC509" s="14"/>
      <c r="AD509" s="14"/>
    </row>
    <row r="510" ht="33.0" hidden="1" customHeight="1">
      <c r="A510" s="27">
        <v>511.0</v>
      </c>
      <c r="B510" s="27" t="s">
        <v>34</v>
      </c>
      <c r="C510" s="27" t="s">
        <v>735</v>
      </c>
      <c r="D510" s="12" t="s">
        <v>107</v>
      </c>
      <c r="E510" s="14"/>
      <c r="F510" s="12" t="s">
        <v>9</v>
      </c>
      <c r="G510" s="12" t="s">
        <v>9</v>
      </c>
      <c r="H510" s="12" t="s">
        <v>37</v>
      </c>
      <c r="I510" s="14"/>
      <c r="J510" s="14"/>
      <c r="K510" s="14"/>
      <c r="L510" s="14"/>
      <c r="M510" s="14"/>
      <c r="N510" s="14"/>
      <c r="O510" s="14"/>
      <c r="P510" s="14"/>
      <c r="Q510" s="14"/>
      <c r="R510" s="14"/>
      <c r="S510" s="14"/>
      <c r="T510" s="14"/>
      <c r="U510" s="14"/>
      <c r="V510" s="14"/>
      <c r="W510" s="14"/>
      <c r="X510" s="14"/>
      <c r="Y510" s="14"/>
      <c r="Z510" s="14"/>
      <c r="AA510" s="14"/>
      <c r="AB510" s="14"/>
      <c r="AC510" s="14"/>
      <c r="AD510" s="14"/>
    </row>
    <row r="511" ht="33.0" hidden="1" customHeight="1">
      <c r="A511" s="27">
        <v>512.0</v>
      </c>
      <c r="B511" s="27" t="s">
        <v>34</v>
      </c>
      <c r="C511" s="27" t="s">
        <v>736</v>
      </c>
      <c r="D511" s="12" t="s">
        <v>107</v>
      </c>
      <c r="E511" s="14"/>
      <c r="F511" s="12" t="s">
        <v>9</v>
      </c>
      <c r="G511" s="12" t="s">
        <v>9</v>
      </c>
      <c r="H511" s="12" t="s">
        <v>37</v>
      </c>
      <c r="I511" s="14"/>
      <c r="J511" s="14"/>
      <c r="K511" s="14"/>
      <c r="L511" s="14"/>
      <c r="M511" s="14"/>
      <c r="N511" s="14"/>
      <c r="O511" s="14"/>
      <c r="P511" s="14"/>
      <c r="Q511" s="14"/>
      <c r="R511" s="14"/>
      <c r="S511" s="14"/>
      <c r="T511" s="14"/>
      <c r="U511" s="14"/>
      <c r="V511" s="14"/>
      <c r="W511" s="14"/>
      <c r="X511" s="14"/>
      <c r="Y511" s="14"/>
      <c r="Z511" s="14"/>
      <c r="AA511" s="14"/>
      <c r="AB511" s="14"/>
      <c r="AC511" s="14"/>
      <c r="AD511" s="14"/>
    </row>
    <row r="512" ht="33.0" hidden="1" customHeight="1">
      <c r="A512" s="27">
        <v>513.0</v>
      </c>
      <c r="B512" s="27" t="s">
        <v>34</v>
      </c>
      <c r="C512" s="27" t="s">
        <v>737</v>
      </c>
      <c r="D512" s="12" t="s">
        <v>107</v>
      </c>
      <c r="E512" s="14"/>
      <c r="F512" s="12" t="s">
        <v>9</v>
      </c>
      <c r="G512" s="12" t="s">
        <v>9</v>
      </c>
      <c r="H512" s="12" t="s">
        <v>37</v>
      </c>
      <c r="I512" s="14"/>
      <c r="J512" s="14"/>
      <c r="K512" s="14"/>
      <c r="L512" s="14"/>
      <c r="M512" s="14"/>
      <c r="N512" s="14"/>
      <c r="O512" s="14"/>
      <c r="P512" s="14"/>
      <c r="Q512" s="14"/>
      <c r="R512" s="14"/>
      <c r="S512" s="14"/>
      <c r="T512" s="14"/>
      <c r="U512" s="14"/>
      <c r="V512" s="14"/>
      <c r="W512" s="14"/>
      <c r="X512" s="14"/>
      <c r="Y512" s="14"/>
      <c r="Z512" s="14"/>
      <c r="AA512" s="14"/>
      <c r="AB512" s="14"/>
      <c r="AC512" s="14"/>
      <c r="AD512" s="14"/>
    </row>
    <row r="513" ht="33.0" hidden="1" customHeight="1">
      <c r="A513" s="27">
        <v>514.0</v>
      </c>
      <c r="B513" s="27" t="s">
        <v>34</v>
      </c>
      <c r="C513" s="27" t="s">
        <v>738</v>
      </c>
      <c r="D513" s="12" t="s">
        <v>107</v>
      </c>
      <c r="E513" s="14"/>
      <c r="F513" s="12" t="s">
        <v>9</v>
      </c>
      <c r="G513" s="12" t="s">
        <v>9</v>
      </c>
      <c r="H513" s="12" t="s">
        <v>37</v>
      </c>
      <c r="I513" s="14"/>
      <c r="J513" s="14"/>
      <c r="K513" s="14"/>
      <c r="L513" s="14"/>
      <c r="M513" s="14"/>
      <c r="N513" s="14"/>
      <c r="O513" s="14"/>
      <c r="P513" s="14"/>
      <c r="Q513" s="14"/>
      <c r="R513" s="14"/>
      <c r="S513" s="14"/>
      <c r="T513" s="14"/>
      <c r="U513" s="14"/>
      <c r="V513" s="14"/>
      <c r="W513" s="14"/>
      <c r="X513" s="14"/>
      <c r="Y513" s="14"/>
      <c r="Z513" s="14"/>
      <c r="AA513" s="14"/>
      <c r="AB513" s="14"/>
      <c r="AC513" s="14"/>
      <c r="AD513" s="14"/>
    </row>
    <row r="514" ht="33.0" hidden="1" customHeight="1">
      <c r="A514" s="27">
        <v>515.0</v>
      </c>
      <c r="B514" s="27" t="s">
        <v>34</v>
      </c>
      <c r="C514" s="27" t="s">
        <v>739</v>
      </c>
      <c r="D514" s="12" t="s">
        <v>107</v>
      </c>
      <c r="E514" s="14"/>
      <c r="F514" s="12" t="s">
        <v>9</v>
      </c>
      <c r="G514" s="12" t="s">
        <v>9</v>
      </c>
      <c r="H514" s="12" t="s">
        <v>37</v>
      </c>
      <c r="I514" s="14"/>
      <c r="J514" s="14"/>
      <c r="K514" s="14"/>
      <c r="L514" s="14"/>
      <c r="M514" s="14"/>
      <c r="N514" s="14"/>
      <c r="O514" s="14"/>
      <c r="P514" s="14"/>
      <c r="Q514" s="14"/>
      <c r="R514" s="14"/>
      <c r="S514" s="14"/>
      <c r="T514" s="14"/>
      <c r="U514" s="14"/>
      <c r="V514" s="14"/>
      <c r="W514" s="14"/>
      <c r="X514" s="14"/>
      <c r="Y514" s="14"/>
      <c r="Z514" s="14"/>
      <c r="AA514" s="14"/>
      <c r="AB514" s="14"/>
      <c r="AC514" s="14"/>
      <c r="AD514" s="14"/>
    </row>
    <row r="515" ht="33.0" hidden="1" customHeight="1">
      <c r="A515" s="27">
        <v>516.0</v>
      </c>
      <c r="B515" s="27" t="s">
        <v>34</v>
      </c>
      <c r="C515" s="27" t="s">
        <v>740</v>
      </c>
      <c r="D515" s="12" t="s">
        <v>89</v>
      </c>
      <c r="E515" s="14"/>
      <c r="F515" s="12" t="s">
        <v>9</v>
      </c>
      <c r="G515" s="12" t="s">
        <v>9</v>
      </c>
      <c r="H515" s="12" t="s">
        <v>52</v>
      </c>
      <c r="I515" s="14"/>
      <c r="J515" s="14"/>
      <c r="K515" s="14"/>
      <c r="L515" s="14"/>
      <c r="M515" s="14"/>
      <c r="N515" s="14"/>
      <c r="O515" s="14"/>
      <c r="P515" s="14"/>
      <c r="Q515" s="14"/>
      <c r="R515" s="14"/>
      <c r="S515" s="14"/>
      <c r="T515" s="14"/>
      <c r="U515" s="14"/>
      <c r="V515" s="14"/>
      <c r="W515" s="14"/>
      <c r="X515" s="14"/>
      <c r="Y515" s="14"/>
      <c r="Z515" s="14"/>
      <c r="AA515" s="14"/>
      <c r="AB515" s="14"/>
      <c r="AC515" s="14"/>
      <c r="AD515" s="14"/>
    </row>
    <row r="516" ht="33.0" hidden="1" customHeight="1">
      <c r="A516" s="27">
        <v>518.0</v>
      </c>
      <c r="B516" s="27" t="s">
        <v>34</v>
      </c>
      <c r="C516" s="27" t="s">
        <v>741</v>
      </c>
      <c r="D516" s="12" t="s">
        <v>107</v>
      </c>
      <c r="E516" s="14"/>
      <c r="F516" s="12" t="s">
        <v>9</v>
      </c>
      <c r="G516" s="12" t="s">
        <v>9</v>
      </c>
      <c r="H516" s="12" t="s">
        <v>37</v>
      </c>
      <c r="I516" s="14"/>
      <c r="J516" s="14"/>
      <c r="K516" s="14"/>
      <c r="L516" s="14"/>
      <c r="M516" s="14"/>
      <c r="N516" s="14"/>
      <c r="O516" s="14"/>
      <c r="P516" s="14"/>
      <c r="Q516" s="14"/>
      <c r="R516" s="14"/>
      <c r="S516" s="14"/>
      <c r="T516" s="14"/>
      <c r="U516" s="14"/>
      <c r="V516" s="14"/>
      <c r="W516" s="14"/>
      <c r="X516" s="14"/>
      <c r="Y516" s="14"/>
      <c r="Z516" s="14"/>
      <c r="AA516" s="14"/>
      <c r="AB516" s="14"/>
      <c r="AC516" s="14"/>
      <c r="AD516" s="14"/>
    </row>
    <row r="517" ht="33.0" hidden="1" customHeight="1">
      <c r="A517" s="27">
        <v>519.0</v>
      </c>
      <c r="B517" s="27" t="s">
        <v>34</v>
      </c>
      <c r="C517" s="27" t="s">
        <v>742</v>
      </c>
      <c r="D517" s="12" t="s">
        <v>89</v>
      </c>
      <c r="E517" s="14"/>
      <c r="F517" s="12" t="s">
        <v>9</v>
      </c>
      <c r="G517" s="12" t="s">
        <v>9</v>
      </c>
      <c r="H517" s="12" t="s">
        <v>52</v>
      </c>
      <c r="I517" s="14"/>
      <c r="J517" s="14"/>
      <c r="K517" s="14"/>
      <c r="L517" s="14"/>
      <c r="M517" s="14"/>
      <c r="N517" s="14"/>
      <c r="O517" s="14"/>
      <c r="P517" s="14"/>
      <c r="Q517" s="14"/>
      <c r="R517" s="14"/>
      <c r="S517" s="14"/>
      <c r="T517" s="14"/>
      <c r="U517" s="14"/>
      <c r="V517" s="14"/>
      <c r="W517" s="14"/>
      <c r="X517" s="14"/>
      <c r="Y517" s="14"/>
      <c r="Z517" s="14"/>
      <c r="AA517" s="14"/>
      <c r="AB517" s="14"/>
      <c r="AC517" s="14"/>
      <c r="AD517" s="14"/>
    </row>
    <row r="518" ht="33.0" hidden="1" customHeight="1">
      <c r="A518" s="27">
        <v>520.0</v>
      </c>
      <c r="B518" s="27" t="s">
        <v>34</v>
      </c>
      <c r="C518" s="27" t="s">
        <v>743</v>
      </c>
      <c r="D518" s="12" t="s">
        <v>107</v>
      </c>
      <c r="E518" s="14"/>
      <c r="F518" s="12" t="s">
        <v>9</v>
      </c>
      <c r="G518" s="12" t="s">
        <v>9</v>
      </c>
      <c r="H518" s="12" t="s">
        <v>37</v>
      </c>
      <c r="I518" s="14"/>
      <c r="J518" s="14"/>
      <c r="K518" s="14"/>
      <c r="L518" s="14"/>
      <c r="M518" s="14"/>
      <c r="N518" s="14"/>
      <c r="O518" s="14"/>
      <c r="P518" s="14"/>
      <c r="Q518" s="14"/>
      <c r="R518" s="14"/>
      <c r="S518" s="14"/>
      <c r="T518" s="14"/>
      <c r="U518" s="14"/>
      <c r="V518" s="14"/>
      <c r="W518" s="14"/>
      <c r="X518" s="14"/>
      <c r="Y518" s="14"/>
      <c r="Z518" s="14"/>
      <c r="AA518" s="14"/>
      <c r="AB518" s="14"/>
      <c r="AC518" s="14"/>
      <c r="AD518" s="14"/>
    </row>
    <row r="519" ht="33.0" hidden="1" customHeight="1">
      <c r="A519" s="27">
        <v>521.0</v>
      </c>
      <c r="B519" s="27" t="s">
        <v>34</v>
      </c>
      <c r="C519" s="27" t="s">
        <v>744</v>
      </c>
      <c r="D519" s="12" t="s">
        <v>107</v>
      </c>
      <c r="E519" s="14"/>
      <c r="F519" s="12" t="s">
        <v>9</v>
      </c>
      <c r="G519" s="12" t="s">
        <v>9</v>
      </c>
      <c r="H519" s="12" t="s">
        <v>37</v>
      </c>
      <c r="I519" s="14"/>
      <c r="J519" s="14"/>
      <c r="K519" s="14"/>
      <c r="L519" s="14"/>
      <c r="M519" s="14"/>
      <c r="N519" s="14"/>
      <c r="O519" s="14"/>
      <c r="P519" s="14"/>
      <c r="Q519" s="14"/>
      <c r="R519" s="14"/>
      <c r="S519" s="14"/>
      <c r="T519" s="14"/>
      <c r="U519" s="14"/>
      <c r="V519" s="14"/>
      <c r="W519" s="14"/>
      <c r="X519" s="14"/>
      <c r="Y519" s="14"/>
      <c r="Z519" s="14"/>
      <c r="AA519" s="14"/>
      <c r="AB519" s="14"/>
      <c r="AC519" s="14"/>
      <c r="AD519" s="14"/>
    </row>
    <row r="520" ht="33.0" hidden="1" customHeight="1">
      <c r="A520" s="27">
        <v>522.0</v>
      </c>
      <c r="B520" s="27" t="s">
        <v>34</v>
      </c>
      <c r="C520" s="27" t="s">
        <v>745</v>
      </c>
      <c r="D520" s="12" t="s">
        <v>348</v>
      </c>
      <c r="E520" s="14"/>
      <c r="F520" s="12" t="s">
        <v>9</v>
      </c>
      <c r="G520" s="12" t="s">
        <v>9</v>
      </c>
      <c r="H520" s="12" t="s">
        <v>349</v>
      </c>
      <c r="I520" s="14"/>
      <c r="J520" s="14"/>
      <c r="K520" s="14"/>
      <c r="L520" s="14"/>
      <c r="M520" s="14"/>
      <c r="N520" s="14"/>
      <c r="O520" s="14"/>
      <c r="P520" s="14"/>
      <c r="Q520" s="14"/>
      <c r="R520" s="14"/>
      <c r="S520" s="14"/>
      <c r="T520" s="14"/>
      <c r="U520" s="14"/>
      <c r="V520" s="14"/>
      <c r="W520" s="14"/>
      <c r="X520" s="14"/>
      <c r="Y520" s="14"/>
      <c r="Z520" s="14"/>
      <c r="AA520" s="14"/>
      <c r="AB520" s="14"/>
      <c r="AC520" s="14"/>
      <c r="AD520" s="14"/>
    </row>
    <row r="521" ht="33.0" hidden="1" customHeight="1">
      <c r="A521" s="27">
        <v>523.0</v>
      </c>
      <c r="B521" s="27" t="s">
        <v>34</v>
      </c>
      <c r="C521" s="27" t="s">
        <v>746</v>
      </c>
      <c r="D521" s="12" t="s">
        <v>107</v>
      </c>
      <c r="E521" s="14"/>
      <c r="F521" s="12" t="s">
        <v>9</v>
      </c>
      <c r="G521" s="12" t="s">
        <v>9</v>
      </c>
      <c r="H521" s="12" t="s">
        <v>37</v>
      </c>
      <c r="I521" s="14"/>
      <c r="J521" s="14"/>
      <c r="K521" s="14"/>
      <c r="L521" s="14"/>
      <c r="M521" s="14"/>
      <c r="N521" s="14"/>
      <c r="O521" s="14"/>
      <c r="P521" s="14"/>
      <c r="Q521" s="14"/>
      <c r="R521" s="14"/>
      <c r="S521" s="14"/>
      <c r="T521" s="14"/>
      <c r="U521" s="14"/>
      <c r="V521" s="14"/>
      <c r="W521" s="14"/>
      <c r="X521" s="14"/>
      <c r="Y521" s="14"/>
      <c r="Z521" s="14"/>
      <c r="AA521" s="14"/>
      <c r="AB521" s="14"/>
      <c r="AC521" s="14"/>
      <c r="AD521" s="14"/>
    </row>
    <row r="522" ht="33.0" hidden="1" customHeight="1">
      <c r="A522" s="27">
        <v>524.0</v>
      </c>
      <c r="B522" s="27" t="s">
        <v>34</v>
      </c>
      <c r="C522" s="27" t="s">
        <v>747</v>
      </c>
      <c r="D522" s="12" t="s">
        <v>89</v>
      </c>
      <c r="E522" s="14"/>
      <c r="F522" s="12" t="s">
        <v>9</v>
      </c>
      <c r="G522" s="12" t="s">
        <v>9</v>
      </c>
      <c r="H522" s="12" t="s">
        <v>52</v>
      </c>
      <c r="I522" s="14"/>
      <c r="J522" s="14"/>
      <c r="K522" s="14"/>
      <c r="L522" s="14"/>
      <c r="M522" s="14"/>
      <c r="N522" s="14"/>
      <c r="O522" s="14"/>
      <c r="P522" s="14"/>
      <c r="Q522" s="14"/>
      <c r="R522" s="14"/>
      <c r="S522" s="14"/>
      <c r="T522" s="14"/>
      <c r="U522" s="14"/>
      <c r="V522" s="14"/>
      <c r="W522" s="14"/>
      <c r="X522" s="14"/>
      <c r="Y522" s="14"/>
      <c r="Z522" s="14"/>
      <c r="AA522" s="14"/>
      <c r="AB522" s="14"/>
      <c r="AC522" s="14"/>
      <c r="AD522" s="14"/>
    </row>
    <row r="523" ht="33.0" hidden="1" customHeight="1">
      <c r="A523" s="27">
        <v>525.0</v>
      </c>
      <c r="B523" s="27" t="s">
        <v>34</v>
      </c>
      <c r="C523" s="27" t="s">
        <v>748</v>
      </c>
      <c r="D523" s="12" t="s">
        <v>89</v>
      </c>
      <c r="E523" s="14"/>
      <c r="F523" s="12" t="s">
        <v>9</v>
      </c>
      <c r="G523" s="12" t="s">
        <v>9</v>
      </c>
      <c r="H523" s="12" t="s">
        <v>52</v>
      </c>
      <c r="I523" s="14"/>
      <c r="J523" s="14"/>
      <c r="K523" s="14"/>
      <c r="L523" s="14"/>
      <c r="M523" s="14"/>
      <c r="N523" s="14"/>
      <c r="O523" s="14"/>
      <c r="P523" s="14"/>
      <c r="Q523" s="14"/>
      <c r="R523" s="14"/>
      <c r="S523" s="14"/>
      <c r="T523" s="14"/>
      <c r="U523" s="14"/>
      <c r="V523" s="14"/>
      <c r="W523" s="14"/>
      <c r="X523" s="14"/>
      <c r="Y523" s="14"/>
      <c r="Z523" s="14"/>
      <c r="AA523" s="14"/>
      <c r="AB523" s="14"/>
      <c r="AC523" s="14"/>
      <c r="AD523" s="14"/>
    </row>
    <row r="524" ht="33.0" hidden="1" customHeight="1">
      <c r="A524" s="27">
        <v>526.0</v>
      </c>
      <c r="B524" s="27" t="s">
        <v>34</v>
      </c>
      <c r="C524" s="27" t="s">
        <v>749</v>
      </c>
      <c r="D524" s="12" t="s">
        <v>107</v>
      </c>
      <c r="E524" s="14"/>
      <c r="F524" s="12" t="s">
        <v>9</v>
      </c>
      <c r="G524" s="12" t="s">
        <v>9</v>
      </c>
      <c r="H524" s="12" t="s">
        <v>37</v>
      </c>
      <c r="I524" s="14"/>
      <c r="J524" s="14"/>
      <c r="K524" s="14"/>
      <c r="L524" s="14"/>
      <c r="M524" s="14"/>
      <c r="N524" s="14"/>
      <c r="O524" s="14"/>
      <c r="P524" s="14"/>
      <c r="Q524" s="14"/>
      <c r="R524" s="14"/>
      <c r="S524" s="14"/>
      <c r="T524" s="14"/>
      <c r="U524" s="14"/>
      <c r="V524" s="14"/>
      <c r="W524" s="14"/>
      <c r="X524" s="14"/>
      <c r="Y524" s="14"/>
      <c r="Z524" s="14"/>
      <c r="AA524" s="14"/>
      <c r="AB524" s="14"/>
      <c r="AC524" s="14"/>
      <c r="AD524" s="14"/>
    </row>
    <row r="525" ht="33.0" hidden="1" customHeight="1">
      <c r="A525" s="27">
        <v>528.0</v>
      </c>
      <c r="B525" s="27" t="s">
        <v>34</v>
      </c>
      <c r="C525" s="27" t="s">
        <v>750</v>
      </c>
      <c r="D525" s="12" t="s">
        <v>269</v>
      </c>
      <c r="E525" s="14"/>
      <c r="F525" s="12" t="s">
        <v>21</v>
      </c>
      <c r="G525" s="12" t="s">
        <v>9</v>
      </c>
      <c r="H525" s="12" t="s">
        <v>37</v>
      </c>
      <c r="I525" s="14"/>
      <c r="J525" s="14"/>
      <c r="K525" s="14"/>
      <c r="L525" s="14"/>
      <c r="M525" s="14"/>
      <c r="N525" s="14"/>
      <c r="O525" s="14"/>
      <c r="P525" s="14"/>
      <c r="Q525" s="14"/>
      <c r="R525" s="14"/>
      <c r="S525" s="14"/>
      <c r="T525" s="14"/>
      <c r="U525" s="14"/>
      <c r="V525" s="14"/>
      <c r="W525" s="14"/>
      <c r="X525" s="14"/>
      <c r="Y525" s="14"/>
      <c r="Z525" s="14"/>
      <c r="AA525" s="14"/>
      <c r="AB525" s="14"/>
      <c r="AC525" s="14"/>
      <c r="AD525" s="14"/>
    </row>
    <row r="526" ht="33.0" hidden="1" customHeight="1">
      <c r="A526" s="27">
        <v>529.0</v>
      </c>
      <c r="B526" s="27" t="s">
        <v>34</v>
      </c>
      <c r="C526" s="27" t="s">
        <v>751</v>
      </c>
      <c r="D526" s="12" t="s">
        <v>107</v>
      </c>
      <c r="E526" s="14"/>
      <c r="F526" s="12" t="s">
        <v>9</v>
      </c>
      <c r="G526" s="12" t="s">
        <v>9</v>
      </c>
      <c r="H526" s="12" t="s">
        <v>37</v>
      </c>
      <c r="I526" s="14"/>
      <c r="J526" s="14"/>
      <c r="K526" s="14"/>
      <c r="L526" s="14"/>
      <c r="M526" s="14"/>
      <c r="N526" s="14"/>
      <c r="O526" s="14"/>
      <c r="P526" s="14"/>
      <c r="Q526" s="14"/>
      <c r="R526" s="14"/>
      <c r="S526" s="14"/>
      <c r="T526" s="14"/>
      <c r="U526" s="14"/>
      <c r="V526" s="14"/>
      <c r="W526" s="14"/>
      <c r="X526" s="14"/>
      <c r="Y526" s="14"/>
      <c r="Z526" s="14"/>
      <c r="AA526" s="14"/>
      <c r="AB526" s="14"/>
      <c r="AC526" s="14"/>
      <c r="AD526" s="14"/>
    </row>
    <row r="527" ht="33.0" hidden="1" customHeight="1">
      <c r="A527" s="27">
        <v>530.0</v>
      </c>
      <c r="B527" s="27" t="s">
        <v>34</v>
      </c>
      <c r="C527" s="27" t="s">
        <v>752</v>
      </c>
      <c r="D527" s="12" t="s">
        <v>107</v>
      </c>
      <c r="E527" s="14"/>
      <c r="F527" s="12" t="s">
        <v>9</v>
      </c>
      <c r="G527" s="12" t="s">
        <v>9</v>
      </c>
      <c r="H527" s="12" t="s">
        <v>37</v>
      </c>
      <c r="I527" s="14"/>
      <c r="J527" s="14"/>
      <c r="K527" s="14"/>
      <c r="L527" s="14"/>
      <c r="M527" s="14"/>
      <c r="N527" s="14"/>
      <c r="O527" s="14"/>
      <c r="P527" s="14"/>
      <c r="Q527" s="14"/>
      <c r="R527" s="14"/>
      <c r="S527" s="14"/>
      <c r="T527" s="14"/>
      <c r="U527" s="14"/>
      <c r="V527" s="14"/>
      <c r="W527" s="14"/>
      <c r="X527" s="14"/>
      <c r="Y527" s="14"/>
      <c r="Z527" s="14"/>
      <c r="AA527" s="14"/>
      <c r="AB527" s="14"/>
      <c r="AC527" s="14"/>
      <c r="AD527" s="14"/>
    </row>
    <row r="528" ht="33.0" hidden="1" customHeight="1">
      <c r="A528" s="27">
        <v>531.0</v>
      </c>
      <c r="B528" s="27" t="s">
        <v>34</v>
      </c>
      <c r="C528" s="27" t="s">
        <v>753</v>
      </c>
      <c r="D528" s="12" t="s">
        <v>36</v>
      </c>
      <c r="E528" s="14"/>
      <c r="F528" s="12" t="s">
        <v>10</v>
      </c>
      <c r="G528" s="12" t="s">
        <v>2</v>
      </c>
      <c r="H528" s="12" t="s">
        <v>37</v>
      </c>
      <c r="I528" s="14"/>
      <c r="J528" s="14"/>
      <c r="K528" s="14"/>
      <c r="L528" s="14"/>
      <c r="M528" s="14"/>
      <c r="N528" s="14"/>
      <c r="O528" s="14"/>
      <c r="P528" s="14"/>
      <c r="Q528" s="14"/>
      <c r="R528" s="14"/>
      <c r="S528" s="14"/>
      <c r="T528" s="14"/>
      <c r="U528" s="14"/>
      <c r="V528" s="14"/>
      <c r="W528" s="14"/>
      <c r="X528" s="14"/>
      <c r="Y528" s="14"/>
      <c r="Z528" s="14"/>
      <c r="AA528" s="14"/>
      <c r="AB528" s="14"/>
      <c r="AC528" s="14"/>
      <c r="AD528" s="14"/>
    </row>
    <row r="529" ht="33.0" hidden="1" customHeight="1">
      <c r="A529" s="27">
        <v>532.0</v>
      </c>
      <c r="B529" s="27" t="s">
        <v>34</v>
      </c>
      <c r="C529" s="27" t="s">
        <v>754</v>
      </c>
      <c r="D529" s="12" t="s">
        <v>107</v>
      </c>
      <c r="E529" s="14"/>
      <c r="F529" s="12" t="s">
        <v>9</v>
      </c>
      <c r="G529" s="12" t="s">
        <v>9</v>
      </c>
      <c r="H529" s="12" t="s">
        <v>37</v>
      </c>
      <c r="I529" s="14"/>
      <c r="J529" s="14"/>
      <c r="K529" s="14"/>
      <c r="L529" s="14"/>
      <c r="M529" s="14"/>
      <c r="N529" s="14"/>
      <c r="O529" s="14"/>
      <c r="P529" s="14"/>
      <c r="Q529" s="14"/>
      <c r="R529" s="14"/>
      <c r="S529" s="14"/>
      <c r="T529" s="14"/>
      <c r="U529" s="14"/>
      <c r="V529" s="14"/>
      <c r="W529" s="14"/>
      <c r="X529" s="14"/>
      <c r="Y529" s="14"/>
      <c r="Z529" s="14"/>
      <c r="AA529" s="14"/>
      <c r="AB529" s="14"/>
      <c r="AC529" s="14"/>
      <c r="AD529" s="14"/>
    </row>
    <row r="530" ht="33.0" hidden="1" customHeight="1">
      <c r="A530" s="27">
        <v>533.0</v>
      </c>
      <c r="B530" s="27" t="s">
        <v>34</v>
      </c>
      <c r="C530" s="27" t="s">
        <v>755</v>
      </c>
      <c r="D530" s="12" t="s">
        <v>107</v>
      </c>
      <c r="E530" s="14"/>
      <c r="F530" s="12" t="s">
        <v>9</v>
      </c>
      <c r="G530" s="12" t="s">
        <v>9</v>
      </c>
      <c r="H530" s="12" t="s">
        <v>37</v>
      </c>
      <c r="I530" s="14"/>
      <c r="J530" s="14"/>
      <c r="K530" s="14"/>
      <c r="L530" s="14"/>
      <c r="M530" s="14"/>
      <c r="N530" s="14"/>
      <c r="O530" s="14"/>
      <c r="P530" s="14"/>
      <c r="Q530" s="14"/>
      <c r="R530" s="14"/>
      <c r="S530" s="14"/>
      <c r="T530" s="14"/>
      <c r="U530" s="14"/>
      <c r="V530" s="14"/>
      <c r="W530" s="14"/>
      <c r="X530" s="14"/>
      <c r="Y530" s="14"/>
      <c r="Z530" s="14"/>
      <c r="AA530" s="14"/>
      <c r="AB530" s="14"/>
      <c r="AC530" s="14"/>
      <c r="AD530" s="14"/>
    </row>
    <row r="531" ht="33.0" hidden="1" customHeight="1">
      <c r="A531" s="27">
        <v>534.0</v>
      </c>
      <c r="B531" s="27" t="s">
        <v>34</v>
      </c>
      <c r="C531" s="27" t="s">
        <v>756</v>
      </c>
      <c r="D531" s="12" t="s">
        <v>107</v>
      </c>
      <c r="E531" s="14"/>
      <c r="F531" s="12" t="s">
        <v>9</v>
      </c>
      <c r="G531" s="12" t="s">
        <v>9</v>
      </c>
      <c r="H531" s="12" t="s">
        <v>37</v>
      </c>
      <c r="I531" s="14"/>
      <c r="J531" s="14"/>
      <c r="K531" s="14"/>
      <c r="L531" s="14"/>
      <c r="M531" s="14"/>
      <c r="N531" s="14"/>
      <c r="O531" s="14"/>
      <c r="P531" s="14"/>
      <c r="Q531" s="14"/>
      <c r="R531" s="14"/>
      <c r="S531" s="14"/>
      <c r="T531" s="14"/>
      <c r="U531" s="14"/>
      <c r="V531" s="14"/>
      <c r="W531" s="14"/>
      <c r="X531" s="14"/>
      <c r="Y531" s="14"/>
      <c r="Z531" s="14"/>
      <c r="AA531" s="14"/>
      <c r="AB531" s="14"/>
      <c r="AC531" s="14"/>
      <c r="AD531" s="14"/>
    </row>
    <row r="532" ht="33.0" hidden="1" customHeight="1">
      <c r="A532" s="27">
        <v>535.0</v>
      </c>
      <c r="B532" s="27" t="s">
        <v>34</v>
      </c>
      <c r="C532" s="27" t="s">
        <v>757</v>
      </c>
      <c r="D532" s="12" t="s">
        <v>107</v>
      </c>
      <c r="E532" s="14"/>
      <c r="F532" s="12" t="s">
        <v>9</v>
      </c>
      <c r="G532" s="12" t="s">
        <v>9</v>
      </c>
      <c r="H532" s="12" t="s">
        <v>37</v>
      </c>
      <c r="I532" s="14"/>
      <c r="J532" s="14"/>
      <c r="K532" s="14"/>
      <c r="L532" s="14"/>
      <c r="M532" s="14"/>
      <c r="N532" s="14"/>
      <c r="O532" s="14"/>
      <c r="P532" s="14"/>
      <c r="Q532" s="14"/>
      <c r="R532" s="14"/>
      <c r="S532" s="14"/>
      <c r="T532" s="14"/>
      <c r="U532" s="14"/>
      <c r="V532" s="14"/>
      <c r="W532" s="14"/>
      <c r="X532" s="14"/>
      <c r="Y532" s="14"/>
      <c r="Z532" s="14"/>
      <c r="AA532" s="14"/>
      <c r="AB532" s="14"/>
      <c r="AC532" s="14"/>
      <c r="AD532" s="14"/>
    </row>
    <row r="533" ht="33.0" hidden="1" customHeight="1">
      <c r="A533" s="27">
        <v>536.0</v>
      </c>
      <c r="B533" s="27" t="s">
        <v>34</v>
      </c>
      <c r="C533" s="27" t="s">
        <v>758</v>
      </c>
      <c r="D533" s="12" t="s">
        <v>730</v>
      </c>
      <c r="E533" s="14"/>
      <c r="F533" s="12" t="s">
        <v>18</v>
      </c>
      <c r="G533" s="12" t="s">
        <v>9</v>
      </c>
      <c r="H533" s="12" t="s">
        <v>49</v>
      </c>
      <c r="I533" s="14"/>
      <c r="J533" s="14"/>
      <c r="K533" s="14"/>
      <c r="L533" s="14"/>
      <c r="M533" s="14"/>
      <c r="N533" s="14"/>
      <c r="O533" s="14"/>
      <c r="P533" s="14"/>
      <c r="Q533" s="14"/>
      <c r="R533" s="14"/>
      <c r="S533" s="14"/>
      <c r="T533" s="14"/>
      <c r="U533" s="14"/>
      <c r="V533" s="14"/>
      <c r="W533" s="14"/>
      <c r="X533" s="14"/>
      <c r="Y533" s="14"/>
      <c r="Z533" s="14"/>
      <c r="AA533" s="14"/>
      <c r="AB533" s="14"/>
      <c r="AC533" s="14"/>
      <c r="AD533" s="14"/>
    </row>
    <row r="534" ht="33.0" hidden="1" customHeight="1">
      <c r="A534" s="27">
        <v>537.0</v>
      </c>
      <c r="B534" s="27" t="s">
        <v>34</v>
      </c>
      <c r="C534" s="27" t="s">
        <v>759</v>
      </c>
      <c r="D534" s="12" t="s">
        <v>89</v>
      </c>
      <c r="E534" s="14"/>
      <c r="F534" s="12" t="s">
        <v>9</v>
      </c>
      <c r="G534" s="12" t="s">
        <v>9</v>
      </c>
      <c r="H534" s="12" t="s">
        <v>52</v>
      </c>
      <c r="I534" s="14"/>
      <c r="J534" s="14"/>
      <c r="K534" s="14"/>
      <c r="L534" s="14"/>
      <c r="M534" s="14"/>
      <c r="N534" s="14"/>
      <c r="O534" s="14"/>
      <c r="P534" s="14"/>
      <c r="Q534" s="14"/>
      <c r="R534" s="14"/>
      <c r="S534" s="14"/>
      <c r="T534" s="14"/>
      <c r="U534" s="14"/>
      <c r="V534" s="14"/>
      <c r="W534" s="14"/>
      <c r="X534" s="14"/>
      <c r="Y534" s="14"/>
      <c r="Z534" s="14"/>
      <c r="AA534" s="14"/>
      <c r="AB534" s="14"/>
      <c r="AC534" s="14"/>
      <c r="AD534" s="14"/>
    </row>
    <row r="535" ht="33.0" hidden="1" customHeight="1">
      <c r="A535" s="27">
        <v>538.0</v>
      </c>
      <c r="B535" s="27" t="s">
        <v>34</v>
      </c>
      <c r="C535" s="27" t="s">
        <v>760</v>
      </c>
      <c r="D535" s="12" t="s">
        <v>107</v>
      </c>
      <c r="E535" s="14"/>
      <c r="F535" s="12" t="s">
        <v>9</v>
      </c>
      <c r="G535" s="12" t="s">
        <v>9</v>
      </c>
      <c r="H535" s="12" t="s">
        <v>37</v>
      </c>
      <c r="I535" s="14"/>
      <c r="J535" s="14"/>
      <c r="K535" s="14"/>
      <c r="L535" s="14"/>
      <c r="M535" s="14"/>
      <c r="N535" s="14"/>
      <c r="O535" s="14"/>
      <c r="P535" s="14"/>
      <c r="Q535" s="14"/>
      <c r="R535" s="14"/>
      <c r="S535" s="14"/>
      <c r="T535" s="14"/>
      <c r="U535" s="14"/>
      <c r="V535" s="14"/>
      <c r="W535" s="14"/>
      <c r="X535" s="14"/>
      <c r="Y535" s="14"/>
      <c r="Z535" s="14"/>
      <c r="AA535" s="14"/>
      <c r="AB535" s="14"/>
      <c r="AC535" s="14"/>
      <c r="AD535" s="14"/>
    </row>
    <row r="536" ht="33.0" hidden="1" customHeight="1">
      <c r="A536" s="27">
        <v>539.0</v>
      </c>
      <c r="B536" s="27" t="s">
        <v>34</v>
      </c>
      <c r="C536" s="27" t="s">
        <v>761</v>
      </c>
      <c r="D536" s="12" t="s">
        <v>348</v>
      </c>
      <c r="E536" s="14"/>
      <c r="F536" s="12" t="s">
        <v>9</v>
      </c>
      <c r="G536" s="12" t="s">
        <v>9</v>
      </c>
      <c r="H536" s="12" t="s">
        <v>349</v>
      </c>
      <c r="I536" s="14"/>
      <c r="J536" s="14"/>
      <c r="K536" s="14"/>
      <c r="L536" s="14"/>
      <c r="M536" s="14"/>
      <c r="N536" s="14"/>
      <c r="O536" s="14"/>
      <c r="P536" s="14"/>
      <c r="Q536" s="14"/>
      <c r="R536" s="14"/>
      <c r="S536" s="14"/>
      <c r="T536" s="14"/>
      <c r="U536" s="14"/>
      <c r="V536" s="14"/>
      <c r="W536" s="14"/>
      <c r="X536" s="14"/>
      <c r="Y536" s="14"/>
      <c r="Z536" s="14"/>
      <c r="AA536" s="14"/>
      <c r="AB536" s="14"/>
      <c r="AC536" s="14"/>
      <c r="AD536" s="14"/>
    </row>
    <row r="537" ht="33.0" hidden="1" customHeight="1">
      <c r="A537" s="27">
        <v>540.0</v>
      </c>
      <c r="B537" s="27" t="s">
        <v>34</v>
      </c>
      <c r="C537" s="27" t="s">
        <v>762</v>
      </c>
      <c r="D537" s="12" t="s">
        <v>107</v>
      </c>
      <c r="E537" s="14"/>
      <c r="F537" s="12" t="s">
        <v>9</v>
      </c>
      <c r="G537" s="12" t="s">
        <v>9</v>
      </c>
      <c r="H537" s="12" t="s">
        <v>37</v>
      </c>
      <c r="I537" s="14"/>
      <c r="J537" s="14"/>
      <c r="K537" s="14"/>
      <c r="L537" s="14"/>
      <c r="M537" s="14"/>
      <c r="N537" s="14"/>
      <c r="O537" s="14"/>
      <c r="P537" s="14"/>
      <c r="Q537" s="14"/>
      <c r="R537" s="14"/>
      <c r="S537" s="14"/>
      <c r="T537" s="14"/>
      <c r="U537" s="14"/>
      <c r="V537" s="14"/>
      <c r="W537" s="14"/>
      <c r="X537" s="14"/>
      <c r="Y537" s="14"/>
      <c r="Z537" s="14"/>
      <c r="AA537" s="14"/>
      <c r="AB537" s="14"/>
      <c r="AC537" s="14"/>
      <c r="AD537" s="14"/>
    </row>
    <row r="538" ht="33.0" hidden="1" customHeight="1">
      <c r="A538" s="27">
        <v>541.0</v>
      </c>
      <c r="B538" s="27" t="s">
        <v>34</v>
      </c>
      <c r="C538" s="27" t="s">
        <v>763</v>
      </c>
      <c r="D538" s="12" t="s">
        <v>107</v>
      </c>
      <c r="E538" s="14"/>
      <c r="F538" s="12" t="s">
        <v>9</v>
      </c>
      <c r="G538" s="12" t="s">
        <v>9</v>
      </c>
      <c r="H538" s="12" t="s">
        <v>37</v>
      </c>
      <c r="I538" s="14"/>
      <c r="J538" s="14"/>
      <c r="K538" s="14"/>
      <c r="L538" s="14"/>
      <c r="M538" s="14"/>
      <c r="N538" s="14"/>
      <c r="O538" s="14"/>
      <c r="P538" s="14"/>
      <c r="Q538" s="14"/>
      <c r="R538" s="14"/>
      <c r="S538" s="14"/>
      <c r="T538" s="14"/>
      <c r="U538" s="14"/>
      <c r="V538" s="14"/>
      <c r="W538" s="14"/>
      <c r="X538" s="14"/>
      <c r="Y538" s="14"/>
      <c r="Z538" s="14"/>
      <c r="AA538" s="14"/>
      <c r="AB538" s="14"/>
      <c r="AC538" s="14"/>
      <c r="AD538" s="14"/>
    </row>
    <row r="539" ht="33.0" hidden="1" customHeight="1">
      <c r="A539" s="27">
        <v>542.0</v>
      </c>
      <c r="B539" s="27" t="s">
        <v>34</v>
      </c>
      <c r="C539" s="27" t="s">
        <v>764</v>
      </c>
      <c r="D539" s="12" t="s">
        <v>765</v>
      </c>
      <c r="E539" s="14"/>
      <c r="F539" s="12" t="s">
        <v>19</v>
      </c>
      <c r="G539" s="12" t="s">
        <v>9</v>
      </c>
      <c r="H539" s="12" t="s">
        <v>37</v>
      </c>
      <c r="I539" s="14"/>
      <c r="J539" s="14"/>
      <c r="K539" s="14"/>
      <c r="L539" s="14"/>
      <c r="M539" s="14"/>
      <c r="N539" s="14"/>
      <c r="O539" s="14"/>
      <c r="P539" s="14"/>
      <c r="Q539" s="14"/>
      <c r="R539" s="14"/>
      <c r="S539" s="14"/>
      <c r="T539" s="14"/>
      <c r="U539" s="14"/>
      <c r="V539" s="14"/>
      <c r="W539" s="14"/>
      <c r="X539" s="14"/>
      <c r="Y539" s="14"/>
      <c r="Z539" s="14"/>
      <c r="AA539" s="14"/>
      <c r="AB539" s="14"/>
      <c r="AC539" s="14"/>
      <c r="AD539" s="14"/>
    </row>
    <row r="540" ht="33.0" hidden="1" customHeight="1">
      <c r="A540" s="27">
        <v>543.0</v>
      </c>
      <c r="B540" s="27" t="s">
        <v>34</v>
      </c>
      <c r="C540" s="27" t="s">
        <v>766</v>
      </c>
      <c r="D540" s="12" t="s">
        <v>107</v>
      </c>
      <c r="E540" s="14"/>
      <c r="F540" s="12" t="s">
        <v>9</v>
      </c>
      <c r="G540" s="12" t="s">
        <v>9</v>
      </c>
      <c r="H540" s="12" t="s">
        <v>37</v>
      </c>
      <c r="I540" s="14"/>
      <c r="J540" s="14"/>
      <c r="K540" s="14"/>
      <c r="L540" s="14"/>
      <c r="M540" s="14"/>
      <c r="N540" s="14"/>
      <c r="O540" s="14"/>
      <c r="P540" s="14"/>
      <c r="Q540" s="14"/>
      <c r="R540" s="14"/>
      <c r="S540" s="14"/>
      <c r="T540" s="14"/>
      <c r="U540" s="14"/>
      <c r="V540" s="14"/>
      <c r="W540" s="14"/>
      <c r="X540" s="14"/>
      <c r="Y540" s="14"/>
      <c r="Z540" s="14"/>
      <c r="AA540" s="14"/>
      <c r="AB540" s="14"/>
      <c r="AC540" s="14"/>
      <c r="AD540" s="14"/>
    </row>
    <row r="541" ht="33.0" hidden="1" customHeight="1">
      <c r="A541" s="27">
        <v>544.0</v>
      </c>
      <c r="B541" s="27" t="s">
        <v>34</v>
      </c>
      <c r="C541" s="27" t="s">
        <v>767</v>
      </c>
      <c r="D541" s="12" t="s">
        <v>99</v>
      </c>
      <c r="E541" s="14"/>
      <c r="F541" s="12" t="s">
        <v>12</v>
      </c>
      <c r="G541" s="12" t="s">
        <v>9</v>
      </c>
      <c r="H541" s="12" t="s">
        <v>37</v>
      </c>
      <c r="I541" s="14"/>
      <c r="J541" s="14"/>
      <c r="K541" s="14"/>
      <c r="L541" s="14"/>
      <c r="M541" s="14"/>
      <c r="N541" s="14"/>
      <c r="O541" s="14"/>
      <c r="P541" s="14"/>
      <c r="Q541" s="14"/>
      <c r="R541" s="14"/>
      <c r="S541" s="14"/>
      <c r="T541" s="14"/>
      <c r="U541" s="14"/>
      <c r="V541" s="14"/>
      <c r="W541" s="14"/>
      <c r="X541" s="14"/>
      <c r="Y541" s="14"/>
      <c r="Z541" s="14"/>
      <c r="AA541" s="14"/>
      <c r="AB541" s="14"/>
      <c r="AC541" s="14"/>
      <c r="AD541" s="14"/>
    </row>
    <row r="542" ht="33.0" hidden="1" customHeight="1">
      <c r="A542" s="27">
        <v>545.0</v>
      </c>
      <c r="B542" s="27" t="s">
        <v>34</v>
      </c>
      <c r="C542" s="27" t="s">
        <v>768</v>
      </c>
      <c r="D542" s="12" t="s">
        <v>107</v>
      </c>
      <c r="E542" s="14"/>
      <c r="F542" s="12" t="s">
        <v>9</v>
      </c>
      <c r="G542" s="12" t="s">
        <v>9</v>
      </c>
      <c r="H542" s="12" t="s">
        <v>37</v>
      </c>
      <c r="I542" s="14"/>
      <c r="J542" s="14"/>
      <c r="K542" s="14"/>
      <c r="L542" s="14"/>
      <c r="M542" s="14"/>
      <c r="N542" s="14"/>
      <c r="O542" s="14"/>
      <c r="P542" s="14"/>
      <c r="Q542" s="14"/>
      <c r="R542" s="14"/>
      <c r="S542" s="14"/>
      <c r="T542" s="14"/>
      <c r="U542" s="14"/>
      <c r="V542" s="14"/>
      <c r="W542" s="14"/>
      <c r="X542" s="14"/>
      <c r="Y542" s="14"/>
      <c r="Z542" s="14"/>
      <c r="AA542" s="14"/>
      <c r="AB542" s="14"/>
      <c r="AC542" s="14"/>
      <c r="AD542" s="14"/>
    </row>
    <row r="543" ht="33.0" hidden="1" customHeight="1">
      <c r="A543" s="27">
        <v>546.0</v>
      </c>
      <c r="B543" s="27" t="s">
        <v>34</v>
      </c>
      <c r="C543" s="27" t="s">
        <v>769</v>
      </c>
      <c r="D543" s="12" t="s">
        <v>107</v>
      </c>
      <c r="E543" s="14"/>
      <c r="F543" s="12" t="s">
        <v>9</v>
      </c>
      <c r="G543" s="12" t="s">
        <v>9</v>
      </c>
      <c r="H543" s="12" t="s">
        <v>37</v>
      </c>
      <c r="I543" s="14"/>
      <c r="J543" s="14"/>
      <c r="K543" s="14"/>
      <c r="L543" s="14"/>
      <c r="M543" s="14"/>
      <c r="N543" s="14"/>
      <c r="O543" s="14"/>
      <c r="P543" s="14"/>
      <c r="Q543" s="14"/>
      <c r="R543" s="14"/>
      <c r="S543" s="14"/>
      <c r="T543" s="14"/>
      <c r="U543" s="14"/>
      <c r="V543" s="14"/>
      <c r="W543" s="14"/>
      <c r="X543" s="14"/>
      <c r="Y543" s="14"/>
      <c r="Z543" s="14"/>
      <c r="AA543" s="14"/>
      <c r="AB543" s="14"/>
      <c r="AC543" s="14"/>
      <c r="AD543" s="14"/>
    </row>
    <row r="544" ht="33.0" hidden="1" customHeight="1">
      <c r="A544" s="27">
        <v>547.0</v>
      </c>
      <c r="B544" s="27" t="s">
        <v>34</v>
      </c>
      <c r="C544" s="27" t="s">
        <v>770</v>
      </c>
      <c r="D544" s="12" t="s">
        <v>107</v>
      </c>
      <c r="E544" s="14"/>
      <c r="F544" s="12" t="s">
        <v>9</v>
      </c>
      <c r="G544" s="12" t="s">
        <v>9</v>
      </c>
      <c r="H544" s="12" t="s">
        <v>37</v>
      </c>
      <c r="I544" s="14"/>
      <c r="J544" s="14"/>
      <c r="K544" s="14"/>
      <c r="L544" s="14"/>
      <c r="M544" s="14"/>
      <c r="N544" s="14"/>
      <c r="O544" s="14"/>
      <c r="P544" s="14"/>
      <c r="Q544" s="14"/>
      <c r="R544" s="14"/>
      <c r="S544" s="14"/>
      <c r="T544" s="14"/>
      <c r="U544" s="14"/>
      <c r="V544" s="14"/>
      <c r="W544" s="14"/>
      <c r="X544" s="14"/>
      <c r="Y544" s="14"/>
      <c r="Z544" s="14"/>
      <c r="AA544" s="14"/>
      <c r="AB544" s="14"/>
      <c r="AC544" s="14"/>
      <c r="AD544" s="14"/>
    </row>
    <row r="545" ht="33.0" hidden="1" customHeight="1">
      <c r="A545" s="27">
        <v>548.0</v>
      </c>
      <c r="B545" s="27" t="s">
        <v>34</v>
      </c>
      <c r="C545" s="27" t="s">
        <v>771</v>
      </c>
      <c r="D545" s="12" t="s">
        <v>107</v>
      </c>
      <c r="E545" s="14"/>
      <c r="F545" s="12" t="s">
        <v>9</v>
      </c>
      <c r="G545" s="12" t="s">
        <v>9</v>
      </c>
      <c r="H545" s="12" t="s">
        <v>37</v>
      </c>
      <c r="I545" s="14"/>
      <c r="J545" s="14"/>
      <c r="K545" s="14"/>
      <c r="L545" s="14"/>
      <c r="M545" s="14"/>
      <c r="N545" s="14"/>
      <c r="O545" s="14"/>
      <c r="P545" s="14"/>
      <c r="Q545" s="14"/>
      <c r="R545" s="14"/>
      <c r="S545" s="14"/>
      <c r="T545" s="14"/>
      <c r="U545" s="14"/>
      <c r="V545" s="14"/>
      <c r="W545" s="14"/>
      <c r="X545" s="14"/>
      <c r="Y545" s="14"/>
      <c r="Z545" s="14"/>
      <c r="AA545" s="14"/>
      <c r="AB545" s="14"/>
      <c r="AC545" s="14"/>
      <c r="AD545" s="14"/>
    </row>
    <row r="546" ht="33.0" hidden="1" customHeight="1">
      <c r="A546" s="27">
        <v>549.0</v>
      </c>
      <c r="B546" s="27" t="s">
        <v>34</v>
      </c>
      <c r="C546" s="27" t="s">
        <v>772</v>
      </c>
      <c r="D546" s="12" t="s">
        <v>107</v>
      </c>
      <c r="E546" s="14"/>
      <c r="F546" s="12" t="s">
        <v>9</v>
      </c>
      <c r="G546" s="12" t="s">
        <v>9</v>
      </c>
      <c r="H546" s="12" t="s">
        <v>37</v>
      </c>
      <c r="I546" s="14"/>
      <c r="J546" s="14"/>
      <c r="K546" s="14"/>
      <c r="L546" s="14"/>
      <c r="M546" s="14"/>
      <c r="N546" s="14"/>
      <c r="O546" s="14"/>
      <c r="P546" s="14"/>
      <c r="Q546" s="14"/>
      <c r="R546" s="14"/>
      <c r="S546" s="14"/>
      <c r="T546" s="14"/>
      <c r="U546" s="14"/>
      <c r="V546" s="14"/>
      <c r="W546" s="14"/>
      <c r="X546" s="14"/>
      <c r="Y546" s="14"/>
      <c r="Z546" s="14"/>
      <c r="AA546" s="14"/>
      <c r="AB546" s="14"/>
      <c r="AC546" s="14"/>
      <c r="AD546" s="14"/>
    </row>
    <row r="547" ht="33.0" hidden="1" customHeight="1">
      <c r="A547" s="27">
        <v>550.0</v>
      </c>
      <c r="B547" s="27" t="s">
        <v>34</v>
      </c>
      <c r="C547" s="27" t="s">
        <v>773</v>
      </c>
      <c r="D547" s="12" t="s">
        <v>107</v>
      </c>
      <c r="E547" s="14"/>
      <c r="F547" s="12" t="s">
        <v>9</v>
      </c>
      <c r="G547" s="12" t="s">
        <v>9</v>
      </c>
      <c r="H547" s="12" t="s">
        <v>37</v>
      </c>
      <c r="I547" s="14"/>
      <c r="J547" s="14"/>
      <c r="K547" s="14"/>
      <c r="L547" s="14"/>
      <c r="M547" s="14"/>
      <c r="N547" s="14"/>
      <c r="O547" s="14"/>
      <c r="P547" s="14"/>
      <c r="Q547" s="14"/>
      <c r="R547" s="14"/>
      <c r="S547" s="14"/>
      <c r="T547" s="14"/>
      <c r="U547" s="14"/>
      <c r="V547" s="14"/>
      <c r="W547" s="14"/>
      <c r="X547" s="14"/>
      <c r="Y547" s="14"/>
      <c r="Z547" s="14"/>
      <c r="AA547" s="14"/>
      <c r="AB547" s="14"/>
      <c r="AC547" s="14"/>
      <c r="AD547" s="14"/>
    </row>
    <row r="548" ht="33.0" hidden="1" customHeight="1">
      <c r="A548" s="27">
        <v>551.0</v>
      </c>
      <c r="B548" s="27" t="s">
        <v>34</v>
      </c>
      <c r="C548" s="27" t="s">
        <v>774</v>
      </c>
      <c r="D548" s="12" t="s">
        <v>107</v>
      </c>
      <c r="E548" s="14"/>
      <c r="F548" s="12" t="s">
        <v>9</v>
      </c>
      <c r="G548" s="12" t="s">
        <v>9</v>
      </c>
      <c r="H548" s="12" t="s">
        <v>37</v>
      </c>
      <c r="I548" s="14"/>
      <c r="J548" s="14"/>
      <c r="K548" s="14"/>
      <c r="L548" s="14"/>
      <c r="M548" s="14"/>
      <c r="N548" s="14"/>
      <c r="O548" s="14"/>
      <c r="P548" s="14"/>
      <c r="Q548" s="14"/>
      <c r="R548" s="14"/>
      <c r="S548" s="14"/>
      <c r="T548" s="14"/>
      <c r="U548" s="14"/>
      <c r="V548" s="14"/>
      <c r="W548" s="14"/>
      <c r="X548" s="14"/>
      <c r="Y548" s="14"/>
      <c r="Z548" s="14"/>
      <c r="AA548" s="14"/>
      <c r="AB548" s="14"/>
      <c r="AC548" s="14"/>
      <c r="AD548" s="14"/>
    </row>
    <row r="549" ht="33.0" hidden="1" customHeight="1">
      <c r="A549" s="27">
        <v>552.0</v>
      </c>
      <c r="B549" s="27" t="s">
        <v>34</v>
      </c>
      <c r="C549" s="27" t="s">
        <v>775</v>
      </c>
      <c r="D549" s="12" t="s">
        <v>107</v>
      </c>
      <c r="E549" s="14"/>
      <c r="F549" s="12" t="s">
        <v>9</v>
      </c>
      <c r="G549" s="12" t="s">
        <v>9</v>
      </c>
      <c r="H549" s="12" t="s">
        <v>37</v>
      </c>
      <c r="I549" s="14"/>
      <c r="J549" s="14"/>
      <c r="K549" s="14"/>
      <c r="L549" s="14"/>
      <c r="M549" s="14"/>
      <c r="N549" s="14"/>
      <c r="O549" s="14"/>
      <c r="P549" s="14"/>
      <c r="Q549" s="14"/>
      <c r="R549" s="14"/>
      <c r="S549" s="14"/>
      <c r="T549" s="14"/>
      <c r="U549" s="14"/>
      <c r="V549" s="14"/>
      <c r="W549" s="14"/>
      <c r="X549" s="14"/>
      <c r="Y549" s="14"/>
      <c r="Z549" s="14"/>
      <c r="AA549" s="14"/>
      <c r="AB549" s="14"/>
      <c r="AC549" s="14"/>
      <c r="AD549" s="14"/>
    </row>
    <row r="550" ht="33.0" hidden="1" customHeight="1">
      <c r="A550" s="27">
        <v>553.0</v>
      </c>
      <c r="B550" s="27" t="s">
        <v>34</v>
      </c>
      <c r="C550" s="27" t="s">
        <v>776</v>
      </c>
      <c r="D550" s="12" t="s">
        <v>107</v>
      </c>
      <c r="E550" s="14"/>
      <c r="F550" s="12" t="s">
        <v>9</v>
      </c>
      <c r="G550" s="12" t="s">
        <v>9</v>
      </c>
      <c r="H550" s="12" t="s">
        <v>37</v>
      </c>
      <c r="I550" s="14"/>
      <c r="J550" s="14"/>
      <c r="K550" s="14"/>
      <c r="L550" s="14"/>
      <c r="M550" s="14"/>
      <c r="N550" s="14"/>
      <c r="O550" s="14"/>
      <c r="P550" s="14"/>
      <c r="Q550" s="14"/>
      <c r="R550" s="14"/>
      <c r="S550" s="14"/>
      <c r="T550" s="14"/>
      <c r="U550" s="14"/>
      <c r="V550" s="14"/>
      <c r="W550" s="14"/>
      <c r="X550" s="14"/>
      <c r="Y550" s="14"/>
      <c r="Z550" s="14"/>
      <c r="AA550" s="14"/>
      <c r="AB550" s="14"/>
      <c r="AC550" s="14"/>
      <c r="AD550" s="14"/>
    </row>
    <row r="551" ht="33.0" hidden="1" customHeight="1">
      <c r="A551" s="27">
        <v>554.0</v>
      </c>
      <c r="B551" s="27" t="s">
        <v>34</v>
      </c>
      <c r="C551" s="27" t="s">
        <v>777</v>
      </c>
      <c r="D551" s="12" t="s">
        <v>107</v>
      </c>
      <c r="E551" s="14"/>
      <c r="F551" s="12" t="s">
        <v>9</v>
      </c>
      <c r="G551" s="12" t="s">
        <v>9</v>
      </c>
      <c r="H551" s="12" t="s">
        <v>37</v>
      </c>
      <c r="I551" s="14"/>
      <c r="J551" s="14"/>
      <c r="K551" s="14"/>
      <c r="L551" s="14"/>
      <c r="M551" s="14"/>
      <c r="N551" s="14"/>
      <c r="O551" s="14"/>
      <c r="P551" s="14"/>
      <c r="Q551" s="14"/>
      <c r="R551" s="14"/>
      <c r="S551" s="14"/>
      <c r="T551" s="14"/>
      <c r="U551" s="14"/>
      <c r="V551" s="14"/>
      <c r="W551" s="14"/>
      <c r="X551" s="14"/>
      <c r="Y551" s="14"/>
      <c r="Z551" s="14"/>
      <c r="AA551" s="14"/>
      <c r="AB551" s="14"/>
      <c r="AC551" s="14"/>
      <c r="AD551" s="14"/>
    </row>
    <row r="552" ht="33.0" hidden="1" customHeight="1">
      <c r="A552" s="27">
        <v>555.0</v>
      </c>
      <c r="B552" s="27" t="s">
        <v>34</v>
      </c>
      <c r="C552" s="27" t="s">
        <v>778</v>
      </c>
      <c r="D552" s="12" t="s">
        <v>107</v>
      </c>
      <c r="E552" s="14"/>
      <c r="F552" s="12" t="s">
        <v>9</v>
      </c>
      <c r="G552" s="12" t="s">
        <v>9</v>
      </c>
      <c r="H552" s="12" t="s">
        <v>37</v>
      </c>
      <c r="I552" s="14"/>
      <c r="J552" s="14"/>
      <c r="K552" s="14"/>
      <c r="L552" s="14"/>
      <c r="M552" s="14"/>
      <c r="N552" s="14"/>
      <c r="O552" s="14"/>
      <c r="P552" s="14"/>
      <c r="Q552" s="14"/>
      <c r="R552" s="14"/>
      <c r="S552" s="14"/>
      <c r="T552" s="14"/>
      <c r="U552" s="14"/>
      <c r="V552" s="14"/>
      <c r="W552" s="14"/>
      <c r="X552" s="14"/>
      <c r="Y552" s="14"/>
      <c r="Z552" s="14"/>
      <c r="AA552" s="14"/>
      <c r="AB552" s="14"/>
      <c r="AC552" s="14"/>
      <c r="AD552" s="14"/>
    </row>
    <row r="553" ht="33.0" hidden="1" customHeight="1">
      <c r="A553" s="27">
        <v>556.0</v>
      </c>
      <c r="B553" s="27" t="s">
        <v>34</v>
      </c>
      <c r="C553" s="27" t="s">
        <v>779</v>
      </c>
      <c r="D553" s="12" t="s">
        <v>107</v>
      </c>
      <c r="E553" s="14"/>
      <c r="F553" s="12" t="s">
        <v>9</v>
      </c>
      <c r="G553" s="12" t="s">
        <v>9</v>
      </c>
      <c r="H553" s="12" t="s">
        <v>37</v>
      </c>
      <c r="I553" s="14"/>
      <c r="J553" s="14"/>
      <c r="K553" s="14"/>
      <c r="L553" s="14"/>
      <c r="M553" s="14"/>
      <c r="N553" s="14"/>
      <c r="O553" s="14"/>
      <c r="P553" s="14"/>
      <c r="Q553" s="14"/>
      <c r="R553" s="14"/>
      <c r="S553" s="14"/>
      <c r="T553" s="14"/>
      <c r="U553" s="14"/>
      <c r="V553" s="14"/>
      <c r="W553" s="14"/>
      <c r="X553" s="14"/>
      <c r="Y553" s="14"/>
      <c r="Z553" s="14"/>
      <c r="AA553" s="14"/>
      <c r="AB553" s="14"/>
      <c r="AC553" s="14"/>
      <c r="AD553" s="14"/>
    </row>
    <row r="554" ht="33.0" hidden="1" customHeight="1">
      <c r="A554" s="27">
        <v>557.0</v>
      </c>
      <c r="B554" s="27" t="s">
        <v>34</v>
      </c>
      <c r="C554" s="27" t="s">
        <v>780</v>
      </c>
      <c r="D554" s="12" t="s">
        <v>107</v>
      </c>
      <c r="E554" s="14"/>
      <c r="F554" s="12" t="s">
        <v>9</v>
      </c>
      <c r="G554" s="12" t="s">
        <v>9</v>
      </c>
      <c r="H554" s="12" t="s">
        <v>37</v>
      </c>
      <c r="I554" s="14"/>
      <c r="J554" s="14"/>
      <c r="K554" s="14"/>
      <c r="L554" s="14"/>
      <c r="M554" s="14"/>
      <c r="N554" s="14"/>
      <c r="O554" s="14"/>
      <c r="P554" s="14"/>
      <c r="Q554" s="14"/>
      <c r="R554" s="14"/>
      <c r="S554" s="14"/>
      <c r="T554" s="14"/>
      <c r="U554" s="14"/>
      <c r="V554" s="14"/>
      <c r="W554" s="14"/>
      <c r="X554" s="14"/>
      <c r="Y554" s="14"/>
      <c r="Z554" s="14"/>
      <c r="AA554" s="14"/>
      <c r="AB554" s="14"/>
      <c r="AC554" s="14"/>
      <c r="AD554" s="14"/>
    </row>
    <row r="555" ht="33.0" hidden="1" customHeight="1">
      <c r="A555" s="27">
        <v>558.0</v>
      </c>
      <c r="B555" s="27" t="s">
        <v>34</v>
      </c>
      <c r="C555" s="27" t="s">
        <v>781</v>
      </c>
      <c r="D555" s="12" t="s">
        <v>107</v>
      </c>
      <c r="E555" s="14"/>
      <c r="F555" s="12" t="s">
        <v>9</v>
      </c>
      <c r="G555" s="12" t="s">
        <v>9</v>
      </c>
      <c r="H555" s="12" t="s">
        <v>37</v>
      </c>
      <c r="I555" s="14"/>
      <c r="J555" s="14"/>
      <c r="K555" s="14"/>
      <c r="L555" s="14"/>
      <c r="M555" s="14"/>
      <c r="N555" s="14"/>
      <c r="O555" s="14"/>
      <c r="P555" s="14"/>
      <c r="Q555" s="14"/>
      <c r="R555" s="14"/>
      <c r="S555" s="14"/>
      <c r="T555" s="14"/>
      <c r="U555" s="14"/>
      <c r="V555" s="14"/>
      <c r="W555" s="14"/>
      <c r="X555" s="14"/>
      <c r="Y555" s="14"/>
      <c r="Z555" s="14"/>
      <c r="AA555" s="14"/>
      <c r="AB555" s="14"/>
      <c r="AC555" s="14"/>
      <c r="AD555" s="14"/>
    </row>
    <row r="556" ht="33.0" hidden="1" customHeight="1">
      <c r="A556" s="27">
        <v>559.0</v>
      </c>
      <c r="B556" s="27" t="s">
        <v>34</v>
      </c>
      <c r="C556" s="27" t="s">
        <v>782</v>
      </c>
      <c r="D556" s="12" t="s">
        <v>107</v>
      </c>
      <c r="E556" s="14"/>
      <c r="F556" s="12" t="s">
        <v>9</v>
      </c>
      <c r="G556" s="12" t="s">
        <v>9</v>
      </c>
      <c r="H556" s="12" t="s">
        <v>37</v>
      </c>
      <c r="I556" s="14"/>
      <c r="J556" s="14"/>
      <c r="K556" s="14"/>
      <c r="L556" s="14"/>
      <c r="M556" s="14"/>
      <c r="N556" s="14"/>
      <c r="O556" s="14"/>
      <c r="P556" s="14"/>
      <c r="Q556" s="14"/>
      <c r="R556" s="14"/>
      <c r="S556" s="14"/>
      <c r="T556" s="14"/>
      <c r="U556" s="14"/>
      <c r="V556" s="14"/>
      <c r="W556" s="14"/>
      <c r="X556" s="14"/>
      <c r="Y556" s="14"/>
      <c r="Z556" s="14"/>
      <c r="AA556" s="14"/>
      <c r="AB556" s="14"/>
      <c r="AC556" s="14"/>
      <c r="AD556" s="14"/>
    </row>
    <row r="557" ht="33.0" hidden="1" customHeight="1">
      <c r="A557" s="27">
        <v>560.0</v>
      </c>
      <c r="B557" s="27" t="s">
        <v>34</v>
      </c>
      <c r="C557" s="27" t="s">
        <v>783</v>
      </c>
      <c r="D557" s="12" t="s">
        <v>107</v>
      </c>
      <c r="E557" s="14"/>
      <c r="F557" s="12" t="s">
        <v>9</v>
      </c>
      <c r="G557" s="12" t="s">
        <v>9</v>
      </c>
      <c r="H557" s="12" t="s">
        <v>37</v>
      </c>
      <c r="I557" s="14"/>
      <c r="J557" s="14"/>
      <c r="K557" s="14"/>
      <c r="L557" s="14"/>
      <c r="M557" s="14"/>
      <c r="N557" s="14"/>
      <c r="O557" s="14"/>
      <c r="P557" s="14"/>
      <c r="Q557" s="14"/>
      <c r="R557" s="14"/>
      <c r="S557" s="14"/>
      <c r="T557" s="14"/>
      <c r="U557" s="14"/>
      <c r="V557" s="14"/>
      <c r="W557" s="14"/>
      <c r="X557" s="14"/>
      <c r="Y557" s="14"/>
      <c r="Z557" s="14"/>
      <c r="AA557" s="14"/>
      <c r="AB557" s="14"/>
      <c r="AC557" s="14"/>
      <c r="AD557" s="14"/>
    </row>
    <row r="558" ht="33.0" hidden="1" customHeight="1">
      <c r="A558" s="27">
        <v>561.0</v>
      </c>
      <c r="B558" s="27" t="s">
        <v>34</v>
      </c>
      <c r="C558" s="27" t="s">
        <v>784</v>
      </c>
      <c r="D558" s="12" t="s">
        <v>107</v>
      </c>
      <c r="E558" s="14"/>
      <c r="F558" s="12" t="s">
        <v>9</v>
      </c>
      <c r="G558" s="12" t="s">
        <v>9</v>
      </c>
      <c r="H558" s="12" t="s">
        <v>37</v>
      </c>
      <c r="I558" s="14"/>
      <c r="J558" s="14"/>
      <c r="K558" s="14"/>
      <c r="L558" s="14"/>
      <c r="M558" s="14"/>
      <c r="N558" s="14"/>
      <c r="O558" s="14"/>
      <c r="P558" s="14"/>
      <c r="Q558" s="14"/>
      <c r="R558" s="14"/>
      <c r="S558" s="14"/>
      <c r="T558" s="14"/>
      <c r="U558" s="14"/>
      <c r="V558" s="14"/>
      <c r="W558" s="14"/>
      <c r="X558" s="14"/>
      <c r="Y558" s="14"/>
      <c r="Z558" s="14"/>
      <c r="AA558" s="14"/>
      <c r="AB558" s="14"/>
      <c r="AC558" s="14"/>
      <c r="AD558" s="14"/>
    </row>
    <row r="559" ht="33.0" hidden="1" customHeight="1">
      <c r="A559" s="27">
        <v>562.0</v>
      </c>
      <c r="B559" s="27" t="s">
        <v>34</v>
      </c>
      <c r="C559" s="27" t="s">
        <v>785</v>
      </c>
      <c r="D559" s="12" t="s">
        <v>107</v>
      </c>
      <c r="E559" s="14"/>
      <c r="F559" s="12" t="s">
        <v>9</v>
      </c>
      <c r="G559" s="12" t="s">
        <v>9</v>
      </c>
      <c r="H559" s="12" t="s">
        <v>37</v>
      </c>
      <c r="I559" s="14"/>
      <c r="J559" s="14"/>
      <c r="K559" s="14"/>
      <c r="L559" s="14"/>
      <c r="M559" s="14"/>
      <c r="N559" s="14"/>
      <c r="O559" s="14"/>
      <c r="P559" s="14"/>
      <c r="Q559" s="14"/>
      <c r="R559" s="14"/>
      <c r="S559" s="14"/>
      <c r="T559" s="14"/>
      <c r="U559" s="14"/>
      <c r="V559" s="14"/>
      <c r="W559" s="14"/>
      <c r="X559" s="14"/>
      <c r="Y559" s="14"/>
      <c r="Z559" s="14"/>
      <c r="AA559" s="14"/>
      <c r="AB559" s="14"/>
      <c r="AC559" s="14"/>
      <c r="AD559" s="14"/>
    </row>
    <row r="560" ht="33.0" hidden="1" customHeight="1">
      <c r="A560" s="27">
        <v>563.0</v>
      </c>
      <c r="B560" s="27" t="s">
        <v>34</v>
      </c>
      <c r="C560" s="27" t="s">
        <v>778</v>
      </c>
      <c r="D560" s="12" t="s">
        <v>107</v>
      </c>
      <c r="E560" s="14"/>
      <c r="F560" s="12" t="s">
        <v>9</v>
      </c>
      <c r="G560" s="12" t="s">
        <v>9</v>
      </c>
      <c r="H560" s="12" t="s">
        <v>37</v>
      </c>
      <c r="I560" s="14"/>
      <c r="J560" s="14"/>
      <c r="K560" s="14"/>
      <c r="L560" s="14"/>
      <c r="M560" s="14"/>
      <c r="N560" s="14"/>
      <c r="O560" s="14"/>
      <c r="P560" s="14"/>
      <c r="Q560" s="14"/>
      <c r="R560" s="14"/>
      <c r="S560" s="14"/>
      <c r="T560" s="14"/>
      <c r="U560" s="14"/>
      <c r="V560" s="14"/>
      <c r="W560" s="14"/>
      <c r="X560" s="14"/>
      <c r="Y560" s="14"/>
      <c r="Z560" s="14"/>
      <c r="AA560" s="14"/>
      <c r="AB560" s="14"/>
      <c r="AC560" s="14"/>
      <c r="AD560" s="14"/>
    </row>
    <row r="561" ht="33.0" hidden="1" customHeight="1">
      <c r="A561" s="27">
        <v>564.0</v>
      </c>
      <c r="B561" s="27" t="s">
        <v>34</v>
      </c>
      <c r="C561" s="27" t="s">
        <v>786</v>
      </c>
      <c r="D561" s="12" t="s">
        <v>107</v>
      </c>
      <c r="E561" s="14"/>
      <c r="F561" s="12" t="s">
        <v>9</v>
      </c>
      <c r="G561" s="12" t="s">
        <v>9</v>
      </c>
      <c r="H561" s="12" t="s">
        <v>37</v>
      </c>
      <c r="I561" s="14"/>
      <c r="J561" s="14"/>
      <c r="K561" s="14"/>
      <c r="L561" s="14"/>
      <c r="M561" s="14"/>
      <c r="N561" s="14"/>
      <c r="O561" s="14"/>
      <c r="P561" s="14"/>
      <c r="Q561" s="14"/>
      <c r="R561" s="14"/>
      <c r="S561" s="14"/>
      <c r="T561" s="14"/>
      <c r="U561" s="14"/>
      <c r="V561" s="14"/>
      <c r="W561" s="14"/>
      <c r="X561" s="14"/>
      <c r="Y561" s="14"/>
      <c r="Z561" s="14"/>
      <c r="AA561" s="14"/>
      <c r="AB561" s="14"/>
      <c r="AC561" s="14"/>
      <c r="AD561" s="14"/>
    </row>
    <row r="562" ht="33.0" hidden="1" customHeight="1">
      <c r="A562" s="27">
        <v>565.0</v>
      </c>
      <c r="B562" s="27" t="s">
        <v>34</v>
      </c>
      <c r="C562" s="27" t="s">
        <v>787</v>
      </c>
      <c r="D562" s="12" t="s">
        <v>107</v>
      </c>
      <c r="E562" s="14"/>
      <c r="F562" s="12" t="s">
        <v>9</v>
      </c>
      <c r="G562" s="12" t="s">
        <v>9</v>
      </c>
      <c r="H562" s="12" t="s">
        <v>37</v>
      </c>
      <c r="I562" s="14"/>
      <c r="J562" s="14"/>
      <c r="K562" s="14"/>
      <c r="L562" s="14"/>
      <c r="M562" s="14"/>
      <c r="N562" s="14"/>
      <c r="O562" s="14"/>
      <c r="P562" s="14"/>
      <c r="Q562" s="14"/>
      <c r="R562" s="14"/>
      <c r="S562" s="14"/>
      <c r="T562" s="14"/>
      <c r="U562" s="14"/>
      <c r="V562" s="14"/>
      <c r="W562" s="14"/>
      <c r="X562" s="14"/>
      <c r="Y562" s="14"/>
      <c r="Z562" s="14"/>
      <c r="AA562" s="14"/>
      <c r="AB562" s="14"/>
      <c r="AC562" s="14"/>
      <c r="AD562" s="14"/>
    </row>
    <row r="563" ht="33.0" hidden="1" customHeight="1">
      <c r="A563" s="27">
        <v>566.0</v>
      </c>
      <c r="B563" s="27" t="s">
        <v>34</v>
      </c>
      <c r="C563" s="27" t="s">
        <v>778</v>
      </c>
      <c r="D563" s="12" t="s">
        <v>107</v>
      </c>
      <c r="E563" s="14"/>
      <c r="F563" s="12" t="s">
        <v>9</v>
      </c>
      <c r="G563" s="12" t="s">
        <v>9</v>
      </c>
      <c r="H563" s="12" t="s">
        <v>37</v>
      </c>
      <c r="I563" s="14"/>
      <c r="J563" s="14"/>
      <c r="K563" s="14"/>
      <c r="L563" s="14"/>
      <c r="M563" s="14"/>
      <c r="N563" s="14"/>
      <c r="O563" s="14"/>
      <c r="P563" s="14"/>
      <c r="Q563" s="14"/>
      <c r="R563" s="14"/>
      <c r="S563" s="14"/>
      <c r="T563" s="14"/>
      <c r="U563" s="14"/>
      <c r="V563" s="14"/>
      <c r="W563" s="14"/>
      <c r="X563" s="14"/>
      <c r="Y563" s="14"/>
      <c r="Z563" s="14"/>
      <c r="AA563" s="14"/>
      <c r="AB563" s="14"/>
      <c r="AC563" s="14"/>
      <c r="AD563" s="14"/>
    </row>
    <row r="564" ht="33.0" hidden="1" customHeight="1">
      <c r="A564" s="27">
        <v>567.0</v>
      </c>
      <c r="B564" s="27" t="s">
        <v>34</v>
      </c>
      <c r="C564" s="27" t="s">
        <v>788</v>
      </c>
      <c r="D564" s="12" t="s">
        <v>107</v>
      </c>
      <c r="E564" s="14"/>
      <c r="F564" s="12" t="s">
        <v>9</v>
      </c>
      <c r="G564" s="12" t="s">
        <v>9</v>
      </c>
      <c r="H564" s="12" t="s">
        <v>37</v>
      </c>
      <c r="I564" s="14"/>
      <c r="J564" s="14"/>
      <c r="K564" s="14"/>
      <c r="L564" s="14"/>
      <c r="M564" s="14"/>
      <c r="N564" s="14"/>
      <c r="O564" s="14"/>
      <c r="P564" s="14"/>
      <c r="Q564" s="14"/>
      <c r="R564" s="14"/>
      <c r="S564" s="14"/>
      <c r="T564" s="14"/>
      <c r="U564" s="14"/>
      <c r="V564" s="14"/>
      <c r="W564" s="14"/>
      <c r="X564" s="14"/>
      <c r="Y564" s="14"/>
      <c r="Z564" s="14"/>
      <c r="AA564" s="14"/>
      <c r="AB564" s="14"/>
      <c r="AC564" s="14"/>
      <c r="AD564" s="14"/>
    </row>
    <row r="565" ht="33.0" hidden="1" customHeight="1">
      <c r="A565" s="27">
        <v>568.0</v>
      </c>
      <c r="B565" s="27" t="s">
        <v>34</v>
      </c>
      <c r="C565" s="27" t="s">
        <v>789</v>
      </c>
      <c r="D565" s="12" t="s">
        <v>107</v>
      </c>
      <c r="E565" s="14"/>
      <c r="F565" s="12" t="s">
        <v>9</v>
      </c>
      <c r="G565" s="12" t="s">
        <v>9</v>
      </c>
      <c r="H565" s="12" t="s">
        <v>37</v>
      </c>
      <c r="I565" s="14"/>
      <c r="J565" s="14"/>
      <c r="K565" s="14"/>
      <c r="L565" s="14"/>
      <c r="M565" s="14"/>
      <c r="N565" s="14"/>
      <c r="O565" s="14"/>
      <c r="P565" s="14"/>
      <c r="Q565" s="14"/>
      <c r="R565" s="14"/>
      <c r="S565" s="14"/>
      <c r="T565" s="14"/>
      <c r="U565" s="14"/>
      <c r="V565" s="14"/>
      <c r="W565" s="14"/>
      <c r="X565" s="14"/>
      <c r="Y565" s="14"/>
      <c r="Z565" s="14"/>
      <c r="AA565" s="14"/>
      <c r="AB565" s="14"/>
      <c r="AC565" s="14"/>
      <c r="AD565" s="14"/>
    </row>
    <row r="566" ht="33.0" hidden="1" customHeight="1">
      <c r="A566" s="27">
        <v>569.0</v>
      </c>
      <c r="B566" s="27" t="s">
        <v>34</v>
      </c>
      <c r="C566" s="27" t="s">
        <v>790</v>
      </c>
      <c r="D566" s="12" t="s">
        <v>107</v>
      </c>
      <c r="E566" s="14"/>
      <c r="F566" s="12" t="s">
        <v>9</v>
      </c>
      <c r="G566" s="12" t="s">
        <v>9</v>
      </c>
      <c r="H566" s="12" t="s">
        <v>37</v>
      </c>
      <c r="I566" s="14"/>
      <c r="J566" s="14"/>
      <c r="K566" s="14"/>
      <c r="L566" s="14"/>
      <c r="M566" s="14"/>
      <c r="N566" s="14"/>
      <c r="O566" s="14"/>
      <c r="P566" s="14"/>
      <c r="Q566" s="14"/>
      <c r="R566" s="14"/>
      <c r="S566" s="14"/>
      <c r="T566" s="14"/>
      <c r="U566" s="14"/>
      <c r="V566" s="14"/>
      <c r="W566" s="14"/>
      <c r="X566" s="14"/>
      <c r="Y566" s="14"/>
      <c r="Z566" s="14"/>
      <c r="AA566" s="14"/>
      <c r="AB566" s="14"/>
      <c r="AC566" s="14"/>
      <c r="AD566" s="14"/>
    </row>
    <row r="567" ht="33.0" hidden="1" customHeight="1">
      <c r="A567" s="27">
        <v>570.0</v>
      </c>
      <c r="B567" s="27" t="s">
        <v>34</v>
      </c>
      <c r="C567" s="27" t="s">
        <v>791</v>
      </c>
      <c r="D567" s="12" t="s">
        <v>107</v>
      </c>
      <c r="E567" s="14"/>
      <c r="F567" s="12" t="s">
        <v>9</v>
      </c>
      <c r="G567" s="12" t="s">
        <v>9</v>
      </c>
      <c r="H567" s="12" t="s">
        <v>37</v>
      </c>
      <c r="I567" s="14"/>
      <c r="J567" s="14"/>
      <c r="K567" s="14"/>
      <c r="L567" s="14"/>
      <c r="M567" s="14"/>
      <c r="N567" s="14"/>
      <c r="O567" s="14"/>
      <c r="P567" s="14"/>
      <c r="Q567" s="14"/>
      <c r="R567" s="14"/>
      <c r="S567" s="14"/>
      <c r="T567" s="14"/>
      <c r="U567" s="14"/>
      <c r="V567" s="14"/>
      <c r="W567" s="14"/>
      <c r="X567" s="14"/>
      <c r="Y567" s="14"/>
      <c r="Z567" s="14"/>
      <c r="AA567" s="14"/>
      <c r="AB567" s="14"/>
      <c r="AC567" s="14"/>
      <c r="AD567" s="14"/>
    </row>
    <row r="568" ht="33.0" hidden="1" customHeight="1">
      <c r="A568" s="27">
        <v>571.0</v>
      </c>
      <c r="B568" s="27" t="s">
        <v>34</v>
      </c>
      <c r="C568" s="27" t="s">
        <v>778</v>
      </c>
      <c r="D568" s="12" t="s">
        <v>107</v>
      </c>
      <c r="E568" s="14"/>
      <c r="F568" s="12" t="s">
        <v>9</v>
      </c>
      <c r="G568" s="12" t="s">
        <v>9</v>
      </c>
      <c r="H568" s="12" t="s">
        <v>37</v>
      </c>
      <c r="I568" s="14"/>
      <c r="J568" s="14"/>
      <c r="K568" s="14"/>
      <c r="L568" s="14"/>
      <c r="M568" s="14"/>
      <c r="N568" s="14"/>
      <c r="O568" s="14"/>
      <c r="P568" s="14"/>
      <c r="Q568" s="14"/>
      <c r="R568" s="14"/>
      <c r="S568" s="14"/>
      <c r="T568" s="14"/>
      <c r="U568" s="14"/>
      <c r="V568" s="14"/>
      <c r="W568" s="14"/>
      <c r="X568" s="14"/>
      <c r="Y568" s="14"/>
      <c r="Z568" s="14"/>
      <c r="AA568" s="14"/>
      <c r="AB568" s="14"/>
      <c r="AC568" s="14"/>
      <c r="AD568" s="14"/>
    </row>
    <row r="569" ht="33.0" hidden="1" customHeight="1">
      <c r="A569" s="27">
        <v>572.0</v>
      </c>
      <c r="B569" s="27" t="s">
        <v>34</v>
      </c>
      <c r="C569" s="27" t="s">
        <v>785</v>
      </c>
      <c r="D569" s="12" t="s">
        <v>107</v>
      </c>
      <c r="E569" s="14"/>
      <c r="F569" s="12" t="s">
        <v>9</v>
      </c>
      <c r="G569" s="12" t="s">
        <v>9</v>
      </c>
      <c r="H569" s="12" t="s">
        <v>37</v>
      </c>
      <c r="I569" s="14"/>
      <c r="J569" s="14"/>
      <c r="K569" s="14"/>
      <c r="L569" s="14"/>
      <c r="M569" s="14"/>
      <c r="N569" s="14"/>
      <c r="O569" s="14"/>
      <c r="P569" s="14"/>
      <c r="Q569" s="14"/>
      <c r="R569" s="14"/>
      <c r="S569" s="14"/>
      <c r="T569" s="14"/>
      <c r="U569" s="14"/>
      <c r="V569" s="14"/>
      <c r="W569" s="14"/>
      <c r="X569" s="14"/>
      <c r="Y569" s="14"/>
      <c r="Z569" s="14"/>
      <c r="AA569" s="14"/>
      <c r="AB569" s="14"/>
      <c r="AC569" s="14"/>
      <c r="AD569" s="14"/>
    </row>
    <row r="570" ht="33.0" hidden="1" customHeight="1">
      <c r="A570" s="27">
        <v>573.0</v>
      </c>
      <c r="B570" s="27" t="s">
        <v>34</v>
      </c>
      <c r="C570" s="27" t="s">
        <v>792</v>
      </c>
      <c r="D570" s="12" t="s">
        <v>107</v>
      </c>
      <c r="E570" s="14"/>
      <c r="F570" s="12" t="s">
        <v>9</v>
      </c>
      <c r="G570" s="12" t="s">
        <v>9</v>
      </c>
      <c r="H570" s="12" t="s">
        <v>37</v>
      </c>
      <c r="I570" s="14"/>
      <c r="J570" s="14"/>
      <c r="K570" s="14"/>
      <c r="L570" s="14"/>
      <c r="M570" s="14"/>
      <c r="N570" s="14"/>
      <c r="O570" s="14"/>
      <c r="P570" s="14"/>
      <c r="Q570" s="14"/>
      <c r="R570" s="14"/>
      <c r="S570" s="14"/>
      <c r="T570" s="14"/>
      <c r="U570" s="14"/>
      <c r="V570" s="14"/>
      <c r="W570" s="14"/>
      <c r="X570" s="14"/>
      <c r="Y570" s="14"/>
      <c r="Z570" s="14"/>
      <c r="AA570" s="14"/>
      <c r="AB570" s="14"/>
      <c r="AC570" s="14"/>
      <c r="AD570" s="14"/>
    </row>
    <row r="571" ht="33.0" hidden="1" customHeight="1">
      <c r="A571" s="27">
        <v>574.0</v>
      </c>
      <c r="B571" s="27" t="s">
        <v>34</v>
      </c>
      <c r="C571" s="27" t="s">
        <v>768</v>
      </c>
      <c r="D571" s="12" t="s">
        <v>107</v>
      </c>
      <c r="E571" s="14"/>
      <c r="F571" s="12" t="s">
        <v>9</v>
      </c>
      <c r="G571" s="12" t="s">
        <v>9</v>
      </c>
      <c r="H571" s="12" t="s">
        <v>37</v>
      </c>
      <c r="I571" s="14"/>
      <c r="J571" s="14"/>
      <c r="K571" s="14"/>
      <c r="L571" s="14"/>
      <c r="M571" s="14"/>
      <c r="N571" s="14"/>
      <c r="O571" s="14"/>
      <c r="P571" s="14"/>
      <c r="Q571" s="14"/>
      <c r="R571" s="14"/>
      <c r="S571" s="14"/>
      <c r="T571" s="14"/>
      <c r="U571" s="14"/>
      <c r="V571" s="14"/>
      <c r="W571" s="14"/>
      <c r="X571" s="14"/>
      <c r="Y571" s="14"/>
      <c r="Z571" s="14"/>
      <c r="AA571" s="14"/>
      <c r="AB571" s="14"/>
      <c r="AC571" s="14"/>
      <c r="AD571" s="14"/>
    </row>
    <row r="572" ht="33.0" hidden="1" customHeight="1">
      <c r="A572" s="27">
        <v>575.0</v>
      </c>
      <c r="B572" s="27" t="s">
        <v>34</v>
      </c>
      <c r="C572" s="27" t="s">
        <v>793</v>
      </c>
      <c r="D572" s="12" t="s">
        <v>107</v>
      </c>
      <c r="E572" s="14"/>
      <c r="F572" s="12" t="s">
        <v>9</v>
      </c>
      <c r="G572" s="12" t="s">
        <v>9</v>
      </c>
      <c r="H572" s="12" t="s">
        <v>37</v>
      </c>
      <c r="I572" s="14"/>
      <c r="J572" s="14"/>
      <c r="K572" s="14"/>
      <c r="L572" s="14"/>
      <c r="M572" s="14"/>
      <c r="N572" s="14"/>
      <c r="O572" s="14"/>
      <c r="P572" s="14"/>
      <c r="Q572" s="14"/>
      <c r="R572" s="14"/>
      <c r="S572" s="14"/>
      <c r="T572" s="14"/>
      <c r="U572" s="14"/>
      <c r="V572" s="14"/>
      <c r="W572" s="14"/>
      <c r="X572" s="14"/>
      <c r="Y572" s="14"/>
      <c r="Z572" s="14"/>
      <c r="AA572" s="14"/>
      <c r="AB572" s="14"/>
      <c r="AC572" s="14"/>
      <c r="AD572" s="14"/>
    </row>
    <row r="573" ht="33.0" hidden="1" customHeight="1">
      <c r="A573" s="27">
        <v>576.0</v>
      </c>
      <c r="B573" s="27" t="s">
        <v>34</v>
      </c>
      <c r="C573" s="27" t="s">
        <v>794</v>
      </c>
      <c r="D573" s="12" t="s">
        <v>107</v>
      </c>
      <c r="E573" s="14"/>
      <c r="F573" s="12" t="s">
        <v>9</v>
      </c>
      <c r="G573" s="12" t="s">
        <v>9</v>
      </c>
      <c r="H573" s="12" t="s">
        <v>37</v>
      </c>
      <c r="I573" s="14"/>
      <c r="J573" s="14"/>
      <c r="K573" s="14"/>
      <c r="L573" s="14"/>
      <c r="M573" s="14"/>
      <c r="N573" s="14"/>
      <c r="O573" s="14"/>
      <c r="P573" s="14"/>
      <c r="Q573" s="14"/>
      <c r="R573" s="14"/>
      <c r="S573" s="14"/>
      <c r="T573" s="14"/>
      <c r="U573" s="14"/>
      <c r="V573" s="14"/>
      <c r="W573" s="14"/>
      <c r="X573" s="14"/>
      <c r="Y573" s="14"/>
      <c r="Z573" s="14"/>
      <c r="AA573" s="14"/>
      <c r="AB573" s="14"/>
      <c r="AC573" s="14"/>
      <c r="AD573" s="14"/>
    </row>
    <row r="574" ht="33.0" hidden="1" customHeight="1">
      <c r="A574" s="27">
        <v>577.0</v>
      </c>
      <c r="B574" s="27" t="s">
        <v>34</v>
      </c>
      <c r="C574" s="27" t="s">
        <v>795</v>
      </c>
      <c r="D574" s="12" t="s">
        <v>107</v>
      </c>
      <c r="E574" s="14"/>
      <c r="F574" s="12" t="s">
        <v>9</v>
      </c>
      <c r="G574" s="12" t="s">
        <v>9</v>
      </c>
      <c r="H574" s="12" t="s">
        <v>37</v>
      </c>
      <c r="I574" s="14"/>
      <c r="J574" s="14"/>
      <c r="K574" s="14"/>
      <c r="L574" s="14"/>
      <c r="M574" s="14"/>
      <c r="N574" s="14"/>
      <c r="O574" s="14"/>
      <c r="P574" s="14"/>
      <c r="Q574" s="14"/>
      <c r="R574" s="14"/>
      <c r="S574" s="14"/>
      <c r="T574" s="14"/>
      <c r="U574" s="14"/>
      <c r="V574" s="14"/>
      <c r="W574" s="14"/>
      <c r="X574" s="14"/>
      <c r="Y574" s="14"/>
      <c r="Z574" s="14"/>
      <c r="AA574" s="14"/>
      <c r="AB574" s="14"/>
      <c r="AC574" s="14"/>
      <c r="AD574" s="14"/>
    </row>
    <row r="575" ht="33.0" hidden="1" customHeight="1">
      <c r="A575" s="27">
        <v>578.0</v>
      </c>
      <c r="B575" s="27" t="s">
        <v>34</v>
      </c>
      <c r="C575" s="27" t="s">
        <v>796</v>
      </c>
      <c r="D575" s="12" t="s">
        <v>107</v>
      </c>
      <c r="E575" s="14"/>
      <c r="F575" s="12" t="s">
        <v>9</v>
      </c>
      <c r="G575" s="12" t="s">
        <v>9</v>
      </c>
      <c r="H575" s="12" t="s">
        <v>37</v>
      </c>
      <c r="I575" s="14"/>
      <c r="J575" s="14"/>
      <c r="K575" s="14"/>
      <c r="L575" s="14"/>
      <c r="M575" s="14"/>
      <c r="N575" s="14"/>
      <c r="O575" s="14"/>
      <c r="P575" s="14"/>
      <c r="Q575" s="14"/>
      <c r="R575" s="14"/>
      <c r="S575" s="14"/>
      <c r="T575" s="14"/>
      <c r="U575" s="14"/>
      <c r="V575" s="14"/>
      <c r="W575" s="14"/>
      <c r="X575" s="14"/>
      <c r="Y575" s="14"/>
      <c r="Z575" s="14"/>
      <c r="AA575" s="14"/>
      <c r="AB575" s="14"/>
      <c r="AC575" s="14"/>
      <c r="AD575" s="14"/>
    </row>
    <row r="576" ht="33.0" hidden="1" customHeight="1">
      <c r="A576" s="27">
        <v>579.0</v>
      </c>
      <c r="B576" s="27" t="s">
        <v>34</v>
      </c>
      <c r="C576" s="27" t="s">
        <v>797</v>
      </c>
      <c r="D576" s="12" t="s">
        <v>107</v>
      </c>
      <c r="E576" s="14"/>
      <c r="F576" s="12" t="s">
        <v>9</v>
      </c>
      <c r="G576" s="12" t="s">
        <v>9</v>
      </c>
      <c r="H576" s="12" t="s">
        <v>37</v>
      </c>
      <c r="I576" s="14"/>
      <c r="J576" s="14"/>
      <c r="K576" s="14"/>
      <c r="L576" s="14"/>
      <c r="M576" s="14"/>
      <c r="N576" s="14"/>
      <c r="O576" s="14"/>
      <c r="P576" s="14"/>
      <c r="Q576" s="14"/>
      <c r="R576" s="14"/>
      <c r="S576" s="14"/>
      <c r="T576" s="14"/>
      <c r="U576" s="14"/>
      <c r="V576" s="14"/>
      <c r="W576" s="14"/>
      <c r="X576" s="14"/>
      <c r="Y576" s="14"/>
      <c r="Z576" s="14"/>
      <c r="AA576" s="14"/>
      <c r="AB576" s="14"/>
      <c r="AC576" s="14"/>
      <c r="AD576" s="14"/>
    </row>
    <row r="577" ht="33.0" hidden="1" customHeight="1">
      <c r="A577" s="27">
        <v>580.0</v>
      </c>
      <c r="B577" s="27" t="s">
        <v>34</v>
      </c>
      <c r="C577" s="27" t="s">
        <v>798</v>
      </c>
      <c r="D577" s="12" t="s">
        <v>438</v>
      </c>
      <c r="E577" s="14"/>
      <c r="F577" s="12" t="s">
        <v>20</v>
      </c>
      <c r="G577" s="12" t="s">
        <v>9</v>
      </c>
      <c r="H577" s="12" t="s">
        <v>52</v>
      </c>
      <c r="I577" s="14"/>
      <c r="J577" s="14"/>
      <c r="K577" s="14"/>
      <c r="L577" s="14"/>
      <c r="M577" s="14"/>
      <c r="N577" s="14"/>
      <c r="O577" s="14"/>
      <c r="P577" s="14"/>
      <c r="Q577" s="14"/>
      <c r="R577" s="14"/>
      <c r="S577" s="14"/>
      <c r="T577" s="14"/>
      <c r="U577" s="14"/>
      <c r="V577" s="14"/>
      <c r="W577" s="14"/>
      <c r="X577" s="14"/>
      <c r="Y577" s="14"/>
      <c r="Z577" s="14"/>
      <c r="AA577" s="14"/>
      <c r="AB577" s="14"/>
      <c r="AC577" s="14"/>
      <c r="AD577" s="14"/>
    </row>
    <row r="578" ht="33.0" hidden="1" customHeight="1">
      <c r="A578" s="27">
        <v>581.0</v>
      </c>
      <c r="B578" s="27" t="s">
        <v>34</v>
      </c>
      <c r="C578" s="27" t="s">
        <v>799</v>
      </c>
      <c r="D578" s="12" t="s">
        <v>107</v>
      </c>
      <c r="E578" s="14"/>
      <c r="F578" s="12" t="s">
        <v>9</v>
      </c>
      <c r="G578" s="12" t="s">
        <v>9</v>
      </c>
      <c r="H578" s="12" t="s">
        <v>37</v>
      </c>
      <c r="I578" s="14"/>
      <c r="J578" s="14"/>
      <c r="K578" s="14"/>
      <c r="L578" s="14"/>
      <c r="M578" s="14"/>
      <c r="N578" s="14"/>
      <c r="O578" s="14"/>
      <c r="P578" s="14"/>
      <c r="Q578" s="14"/>
      <c r="R578" s="14"/>
      <c r="S578" s="14"/>
      <c r="T578" s="14"/>
      <c r="U578" s="14"/>
      <c r="V578" s="14"/>
      <c r="W578" s="14"/>
      <c r="X578" s="14"/>
      <c r="Y578" s="14"/>
      <c r="Z578" s="14"/>
      <c r="AA578" s="14"/>
      <c r="AB578" s="14"/>
      <c r="AC578" s="14"/>
      <c r="AD578" s="14"/>
    </row>
    <row r="579" ht="33.0" hidden="1" customHeight="1">
      <c r="A579" s="27">
        <v>583.0</v>
      </c>
      <c r="B579" s="27" t="s">
        <v>34</v>
      </c>
      <c r="C579" s="27" t="s">
        <v>800</v>
      </c>
      <c r="D579" s="12" t="s">
        <v>107</v>
      </c>
      <c r="E579" s="14"/>
      <c r="F579" s="12" t="s">
        <v>9</v>
      </c>
      <c r="G579" s="12" t="s">
        <v>9</v>
      </c>
      <c r="H579" s="12" t="s">
        <v>37</v>
      </c>
      <c r="I579" s="14"/>
      <c r="J579" s="14"/>
      <c r="K579" s="14"/>
      <c r="L579" s="14"/>
      <c r="M579" s="14"/>
      <c r="N579" s="14"/>
      <c r="O579" s="14"/>
      <c r="P579" s="14"/>
      <c r="Q579" s="14"/>
      <c r="R579" s="14"/>
      <c r="S579" s="14"/>
      <c r="T579" s="14"/>
      <c r="U579" s="14"/>
      <c r="V579" s="14"/>
      <c r="W579" s="14"/>
      <c r="X579" s="14"/>
      <c r="Y579" s="14"/>
      <c r="Z579" s="14"/>
      <c r="AA579" s="14"/>
      <c r="AB579" s="14"/>
      <c r="AC579" s="14"/>
      <c r="AD579" s="14"/>
    </row>
    <row r="580" ht="33.0" hidden="1" customHeight="1">
      <c r="A580" s="27">
        <v>584.0</v>
      </c>
      <c r="B580" s="27" t="s">
        <v>34</v>
      </c>
      <c r="C580" s="27" t="s">
        <v>801</v>
      </c>
      <c r="D580" s="12" t="s">
        <v>107</v>
      </c>
      <c r="E580" s="14"/>
      <c r="F580" s="12" t="s">
        <v>9</v>
      </c>
      <c r="G580" s="12" t="s">
        <v>9</v>
      </c>
      <c r="H580" s="12" t="s">
        <v>37</v>
      </c>
      <c r="I580" s="14"/>
      <c r="J580" s="14"/>
      <c r="K580" s="14"/>
      <c r="L580" s="14"/>
      <c r="M580" s="14"/>
      <c r="N580" s="14"/>
      <c r="O580" s="14"/>
      <c r="P580" s="14"/>
      <c r="Q580" s="14"/>
      <c r="R580" s="14"/>
      <c r="S580" s="14"/>
      <c r="T580" s="14"/>
      <c r="U580" s="14"/>
      <c r="V580" s="14"/>
      <c r="W580" s="14"/>
      <c r="X580" s="14"/>
      <c r="Y580" s="14"/>
      <c r="Z580" s="14"/>
      <c r="AA580" s="14"/>
      <c r="AB580" s="14"/>
      <c r="AC580" s="14"/>
      <c r="AD580" s="14"/>
    </row>
    <row r="581" ht="33.0" hidden="1" customHeight="1">
      <c r="A581" s="27">
        <v>585.0</v>
      </c>
      <c r="B581" s="27" t="s">
        <v>34</v>
      </c>
      <c r="C581" s="27" t="s">
        <v>768</v>
      </c>
      <c r="D581" s="12" t="s">
        <v>107</v>
      </c>
      <c r="E581" s="14"/>
      <c r="F581" s="12" t="s">
        <v>9</v>
      </c>
      <c r="G581" s="12" t="s">
        <v>9</v>
      </c>
      <c r="H581" s="12" t="s">
        <v>37</v>
      </c>
      <c r="I581" s="14"/>
      <c r="J581" s="14"/>
      <c r="K581" s="14"/>
      <c r="L581" s="14"/>
      <c r="M581" s="14"/>
      <c r="N581" s="14"/>
      <c r="O581" s="14"/>
      <c r="P581" s="14"/>
      <c r="Q581" s="14"/>
      <c r="R581" s="14"/>
      <c r="S581" s="14"/>
      <c r="T581" s="14"/>
      <c r="U581" s="14"/>
      <c r="V581" s="14"/>
      <c r="W581" s="14"/>
      <c r="X581" s="14"/>
      <c r="Y581" s="14"/>
      <c r="Z581" s="14"/>
      <c r="AA581" s="14"/>
      <c r="AB581" s="14"/>
      <c r="AC581" s="14"/>
      <c r="AD581" s="14"/>
    </row>
    <row r="582" ht="33.0" hidden="1" customHeight="1">
      <c r="A582" s="27">
        <v>586.0</v>
      </c>
      <c r="B582" s="27" t="s">
        <v>34</v>
      </c>
      <c r="C582" s="27" t="s">
        <v>796</v>
      </c>
      <c r="D582" s="12" t="s">
        <v>107</v>
      </c>
      <c r="E582" s="14"/>
      <c r="F582" s="12" t="s">
        <v>9</v>
      </c>
      <c r="G582" s="12" t="s">
        <v>9</v>
      </c>
      <c r="H582" s="12" t="s">
        <v>37</v>
      </c>
      <c r="I582" s="14"/>
      <c r="J582" s="14"/>
      <c r="K582" s="14"/>
      <c r="L582" s="14"/>
      <c r="M582" s="14"/>
      <c r="N582" s="14"/>
      <c r="O582" s="14"/>
      <c r="P582" s="14"/>
      <c r="Q582" s="14"/>
      <c r="R582" s="14"/>
      <c r="S582" s="14"/>
      <c r="T582" s="14"/>
      <c r="U582" s="14"/>
      <c r="V582" s="14"/>
      <c r="W582" s="14"/>
      <c r="X582" s="14"/>
      <c r="Y582" s="14"/>
      <c r="Z582" s="14"/>
      <c r="AA582" s="14"/>
      <c r="AB582" s="14"/>
      <c r="AC582" s="14"/>
      <c r="AD582" s="14"/>
    </row>
    <row r="583" ht="33.0" hidden="1" customHeight="1">
      <c r="A583" s="27">
        <v>587.0</v>
      </c>
      <c r="B583" s="27" t="s">
        <v>34</v>
      </c>
      <c r="C583" s="27" t="s">
        <v>802</v>
      </c>
      <c r="D583" s="12" t="s">
        <v>107</v>
      </c>
      <c r="E583" s="14"/>
      <c r="F583" s="12" t="s">
        <v>9</v>
      </c>
      <c r="G583" s="12" t="s">
        <v>9</v>
      </c>
      <c r="H583" s="12" t="s">
        <v>37</v>
      </c>
      <c r="I583" s="14"/>
      <c r="J583" s="14"/>
      <c r="K583" s="14"/>
      <c r="L583" s="14"/>
      <c r="M583" s="14"/>
      <c r="N583" s="14"/>
      <c r="O583" s="14"/>
      <c r="P583" s="14"/>
      <c r="Q583" s="14"/>
      <c r="R583" s="14"/>
      <c r="S583" s="14"/>
      <c r="T583" s="14"/>
      <c r="U583" s="14"/>
      <c r="V583" s="14"/>
      <c r="W583" s="14"/>
      <c r="X583" s="14"/>
      <c r="Y583" s="14"/>
      <c r="Z583" s="14"/>
      <c r="AA583" s="14"/>
      <c r="AB583" s="14"/>
      <c r="AC583" s="14"/>
      <c r="AD583" s="14"/>
    </row>
    <row r="584" ht="33.0" hidden="1" customHeight="1">
      <c r="A584" s="27">
        <v>588.0</v>
      </c>
      <c r="B584" s="27" t="s">
        <v>34</v>
      </c>
      <c r="C584" s="27" t="s">
        <v>768</v>
      </c>
      <c r="D584" s="12" t="s">
        <v>107</v>
      </c>
      <c r="E584" s="14"/>
      <c r="F584" s="12" t="s">
        <v>9</v>
      </c>
      <c r="G584" s="12" t="s">
        <v>9</v>
      </c>
      <c r="H584" s="12" t="s">
        <v>37</v>
      </c>
      <c r="I584" s="14"/>
      <c r="J584" s="14"/>
      <c r="K584" s="14"/>
      <c r="L584" s="14"/>
      <c r="M584" s="14"/>
      <c r="N584" s="14"/>
      <c r="O584" s="14"/>
      <c r="P584" s="14"/>
      <c r="Q584" s="14"/>
      <c r="R584" s="14"/>
      <c r="S584" s="14"/>
      <c r="T584" s="14"/>
      <c r="U584" s="14"/>
      <c r="V584" s="14"/>
      <c r="W584" s="14"/>
      <c r="X584" s="14"/>
      <c r="Y584" s="14"/>
      <c r="Z584" s="14"/>
      <c r="AA584" s="14"/>
      <c r="AB584" s="14"/>
      <c r="AC584" s="14"/>
      <c r="AD584" s="14"/>
    </row>
    <row r="585" ht="33.0" hidden="1" customHeight="1">
      <c r="A585" s="27">
        <v>589.0</v>
      </c>
      <c r="B585" s="27" t="s">
        <v>34</v>
      </c>
      <c r="C585" s="27" t="s">
        <v>803</v>
      </c>
      <c r="D585" s="12" t="s">
        <v>107</v>
      </c>
      <c r="E585" s="14"/>
      <c r="F585" s="12" t="s">
        <v>9</v>
      </c>
      <c r="G585" s="12" t="s">
        <v>9</v>
      </c>
      <c r="H585" s="12" t="s">
        <v>37</v>
      </c>
      <c r="I585" s="14"/>
      <c r="J585" s="14"/>
      <c r="K585" s="14"/>
      <c r="L585" s="14"/>
      <c r="M585" s="14"/>
      <c r="N585" s="14"/>
      <c r="O585" s="14"/>
      <c r="P585" s="14"/>
      <c r="Q585" s="14"/>
      <c r="R585" s="14"/>
      <c r="S585" s="14"/>
      <c r="T585" s="14"/>
      <c r="U585" s="14"/>
      <c r="V585" s="14"/>
      <c r="W585" s="14"/>
      <c r="X585" s="14"/>
      <c r="Y585" s="14"/>
      <c r="Z585" s="14"/>
      <c r="AA585" s="14"/>
      <c r="AB585" s="14"/>
      <c r="AC585" s="14"/>
      <c r="AD585" s="14"/>
    </row>
    <row r="586" ht="33.0" hidden="1" customHeight="1">
      <c r="A586" s="27">
        <v>591.0</v>
      </c>
      <c r="B586" s="27" t="s">
        <v>34</v>
      </c>
      <c r="C586" s="27" t="s">
        <v>804</v>
      </c>
      <c r="D586" s="12" t="s">
        <v>107</v>
      </c>
      <c r="E586" s="14"/>
      <c r="F586" s="12" t="s">
        <v>9</v>
      </c>
      <c r="G586" s="12" t="s">
        <v>9</v>
      </c>
      <c r="H586" s="12" t="s">
        <v>37</v>
      </c>
      <c r="I586" s="14"/>
      <c r="J586" s="14"/>
      <c r="K586" s="14"/>
      <c r="L586" s="14"/>
      <c r="M586" s="14"/>
      <c r="N586" s="14"/>
      <c r="O586" s="14"/>
      <c r="P586" s="14"/>
      <c r="Q586" s="14"/>
      <c r="R586" s="14"/>
      <c r="S586" s="14"/>
      <c r="T586" s="14"/>
      <c r="U586" s="14"/>
      <c r="V586" s="14"/>
      <c r="W586" s="14"/>
      <c r="X586" s="14"/>
      <c r="Y586" s="14"/>
      <c r="Z586" s="14"/>
      <c r="AA586" s="14"/>
      <c r="AB586" s="14"/>
      <c r="AC586" s="14"/>
      <c r="AD586" s="14"/>
    </row>
    <row r="587" ht="33.0" hidden="1" customHeight="1">
      <c r="A587" s="27">
        <v>592.0</v>
      </c>
      <c r="B587" s="27" t="s">
        <v>34</v>
      </c>
      <c r="C587" s="27" t="s">
        <v>805</v>
      </c>
      <c r="D587" s="12" t="s">
        <v>107</v>
      </c>
      <c r="E587" s="14"/>
      <c r="F587" s="12" t="s">
        <v>9</v>
      </c>
      <c r="G587" s="12" t="s">
        <v>9</v>
      </c>
      <c r="H587" s="12" t="s">
        <v>37</v>
      </c>
      <c r="I587" s="14"/>
      <c r="J587" s="14"/>
      <c r="K587" s="14"/>
      <c r="L587" s="14"/>
      <c r="M587" s="14"/>
      <c r="N587" s="14"/>
      <c r="O587" s="14"/>
      <c r="P587" s="14"/>
      <c r="Q587" s="14"/>
      <c r="R587" s="14"/>
      <c r="S587" s="14"/>
      <c r="T587" s="14"/>
      <c r="U587" s="14"/>
      <c r="V587" s="14"/>
      <c r="W587" s="14"/>
      <c r="X587" s="14"/>
      <c r="Y587" s="14"/>
      <c r="Z587" s="14"/>
      <c r="AA587" s="14"/>
      <c r="AB587" s="14"/>
      <c r="AC587" s="14"/>
      <c r="AD587" s="14"/>
    </row>
    <row r="588" ht="33.0" hidden="1" customHeight="1">
      <c r="A588" s="27">
        <v>594.0</v>
      </c>
      <c r="B588" s="27" t="s">
        <v>34</v>
      </c>
      <c r="C588" s="27" t="s">
        <v>803</v>
      </c>
      <c r="D588" s="12" t="s">
        <v>107</v>
      </c>
      <c r="E588" s="14"/>
      <c r="F588" s="12" t="s">
        <v>9</v>
      </c>
      <c r="G588" s="12" t="s">
        <v>9</v>
      </c>
      <c r="H588" s="12" t="s">
        <v>37</v>
      </c>
      <c r="I588" s="14"/>
      <c r="J588" s="14"/>
      <c r="K588" s="14"/>
      <c r="L588" s="14"/>
      <c r="M588" s="14"/>
      <c r="N588" s="14"/>
      <c r="O588" s="14"/>
      <c r="P588" s="14"/>
      <c r="Q588" s="14"/>
      <c r="R588" s="14"/>
      <c r="S588" s="14"/>
      <c r="T588" s="14"/>
      <c r="U588" s="14"/>
      <c r="V588" s="14"/>
      <c r="W588" s="14"/>
      <c r="X588" s="14"/>
      <c r="Y588" s="14"/>
      <c r="Z588" s="14"/>
      <c r="AA588" s="14"/>
      <c r="AB588" s="14"/>
      <c r="AC588" s="14"/>
      <c r="AD588" s="14"/>
    </row>
    <row r="589" ht="33.0" hidden="1" customHeight="1">
      <c r="A589" s="27">
        <v>595.0</v>
      </c>
      <c r="B589" s="27" t="s">
        <v>34</v>
      </c>
      <c r="C589" s="27" t="s">
        <v>806</v>
      </c>
      <c r="D589" s="12" t="s">
        <v>107</v>
      </c>
      <c r="E589" s="14"/>
      <c r="F589" s="12" t="s">
        <v>9</v>
      </c>
      <c r="G589" s="12" t="s">
        <v>9</v>
      </c>
      <c r="H589" s="12" t="s">
        <v>37</v>
      </c>
      <c r="I589" s="14"/>
      <c r="J589" s="14"/>
      <c r="K589" s="14"/>
      <c r="L589" s="14"/>
      <c r="M589" s="14"/>
      <c r="N589" s="14"/>
      <c r="O589" s="14"/>
      <c r="P589" s="14"/>
      <c r="Q589" s="14"/>
      <c r="R589" s="14"/>
      <c r="S589" s="14"/>
      <c r="T589" s="14"/>
      <c r="U589" s="14"/>
      <c r="V589" s="14"/>
      <c r="W589" s="14"/>
      <c r="X589" s="14"/>
      <c r="Y589" s="14"/>
      <c r="Z589" s="14"/>
      <c r="AA589" s="14"/>
      <c r="AB589" s="14"/>
      <c r="AC589" s="14"/>
      <c r="AD589" s="14"/>
    </row>
    <row r="590" ht="33.0" hidden="1" customHeight="1">
      <c r="A590" s="27">
        <v>596.0</v>
      </c>
      <c r="B590" s="27" t="s">
        <v>34</v>
      </c>
      <c r="C590" s="27" t="s">
        <v>807</v>
      </c>
      <c r="D590" s="12" t="s">
        <v>66</v>
      </c>
      <c r="E590" s="14"/>
      <c r="F590" s="12" t="s">
        <v>10</v>
      </c>
      <c r="G590" s="12" t="s">
        <v>2</v>
      </c>
      <c r="H590" s="12" t="s">
        <v>52</v>
      </c>
      <c r="I590" s="14"/>
      <c r="J590" s="14"/>
      <c r="K590" s="14"/>
      <c r="L590" s="14"/>
      <c r="M590" s="14"/>
      <c r="N590" s="14"/>
      <c r="O590" s="14"/>
      <c r="P590" s="14"/>
      <c r="Q590" s="14"/>
      <c r="R590" s="14"/>
      <c r="S590" s="14"/>
      <c r="T590" s="14"/>
      <c r="U590" s="14"/>
      <c r="V590" s="14"/>
      <c r="W590" s="14"/>
      <c r="X590" s="14"/>
      <c r="Y590" s="14"/>
      <c r="Z590" s="14"/>
      <c r="AA590" s="14"/>
      <c r="AB590" s="14"/>
      <c r="AC590" s="14"/>
      <c r="AD590" s="14"/>
    </row>
    <row r="591" ht="33.0" hidden="1" customHeight="1">
      <c r="A591" s="27">
        <v>597.0</v>
      </c>
      <c r="B591" s="27" t="s">
        <v>34</v>
      </c>
      <c r="C591" s="27" t="s">
        <v>808</v>
      </c>
      <c r="D591" s="12" t="s">
        <v>107</v>
      </c>
      <c r="E591" s="14"/>
      <c r="F591" s="12" t="s">
        <v>9</v>
      </c>
      <c r="G591" s="12" t="s">
        <v>9</v>
      </c>
      <c r="H591" s="12" t="s">
        <v>37</v>
      </c>
      <c r="I591" s="14"/>
      <c r="J591" s="14"/>
      <c r="K591" s="14"/>
      <c r="L591" s="14"/>
      <c r="M591" s="14"/>
      <c r="N591" s="14"/>
      <c r="O591" s="14"/>
      <c r="P591" s="14"/>
      <c r="Q591" s="14"/>
      <c r="R591" s="14"/>
      <c r="S591" s="14"/>
      <c r="T591" s="14"/>
      <c r="U591" s="14"/>
      <c r="V591" s="14"/>
      <c r="W591" s="14"/>
      <c r="X591" s="14"/>
      <c r="Y591" s="14"/>
      <c r="Z591" s="14"/>
      <c r="AA591" s="14"/>
      <c r="AB591" s="14"/>
      <c r="AC591" s="14"/>
      <c r="AD591" s="14"/>
    </row>
    <row r="592" ht="33.0" customHeight="1">
      <c r="A592" s="27">
        <v>598.0</v>
      </c>
      <c r="B592" s="27" t="s">
        <v>34</v>
      </c>
      <c r="C592" s="27" t="s">
        <v>809</v>
      </c>
      <c r="D592" s="12" t="s">
        <v>498</v>
      </c>
      <c r="E592" s="14"/>
      <c r="F592" s="12" t="s">
        <v>16</v>
      </c>
      <c r="G592" s="12" t="s">
        <v>6</v>
      </c>
      <c r="H592" s="12" t="s">
        <v>37</v>
      </c>
      <c r="I592" s="14"/>
      <c r="J592" s="14"/>
      <c r="K592" s="14"/>
      <c r="L592" s="14"/>
      <c r="M592" s="14"/>
      <c r="N592" s="14"/>
      <c r="O592" s="14"/>
      <c r="P592" s="14"/>
      <c r="Q592" s="14"/>
      <c r="R592" s="14"/>
      <c r="S592" s="14"/>
      <c r="T592" s="14"/>
      <c r="U592" s="14"/>
      <c r="V592" s="14"/>
      <c r="W592" s="14"/>
      <c r="X592" s="14"/>
      <c r="Y592" s="14"/>
      <c r="Z592" s="14"/>
      <c r="AA592" s="14"/>
      <c r="AB592" s="14"/>
      <c r="AC592" s="14"/>
      <c r="AD592" s="14"/>
    </row>
    <row r="593" ht="33.0" hidden="1" customHeight="1">
      <c r="A593" s="27">
        <v>599.0</v>
      </c>
      <c r="B593" s="27" t="s">
        <v>34</v>
      </c>
      <c r="C593" s="27" t="s">
        <v>810</v>
      </c>
      <c r="D593" s="12" t="s">
        <v>107</v>
      </c>
      <c r="E593" s="14"/>
      <c r="F593" s="12" t="s">
        <v>9</v>
      </c>
      <c r="G593" s="12" t="s">
        <v>9</v>
      </c>
      <c r="H593" s="12" t="s">
        <v>37</v>
      </c>
      <c r="I593" s="14"/>
      <c r="J593" s="14"/>
      <c r="K593" s="14"/>
      <c r="L593" s="14"/>
      <c r="M593" s="14"/>
      <c r="N593" s="14"/>
      <c r="O593" s="14"/>
      <c r="P593" s="14"/>
      <c r="Q593" s="14"/>
      <c r="R593" s="14"/>
      <c r="S593" s="14"/>
      <c r="T593" s="14"/>
      <c r="U593" s="14"/>
      <c r="V593" s="14"/>
      <c r="W593" s="14"/>
      <c r="X593" s="14"/>
      <c r="Y593" s="14"/>
      <c r="Z593" s="14"/>
      <c r="AA593" s="14"/>
      <c r="AB593" s="14"/>
      <c r="AC593" s="14"/>
      <c r="AD593" s="14"/>
    </row>
    <row r="594" ht="33.0" hidden="1" customHeight="1">
      <c r="A594" s="27">
        <v>600.0</v>
      </c>
      <c r="B594" s="27" t="s">
        <v>34</v>
      </c>
      <c r="C594" s="27" t="s">
        <v>796</v>
      </c>
      <c r="D594" s="12" t="s">
        <v>107</v>
      </c>
      <c r="E594" s="14"/>
      <c r="F594" s="12" t="s">
        <v>9</v>
      </c>
      <c r="G594" s="12" t="s">
        <v>9</v>
      </c>
      <c r="H594" s="12" t="s">
        <v>37</v>
      </c>
      <c r="I594" s="14"/>
      <c r="J594" s="14"/>
      <c r="K594" s="14"/>
      <c r="L594" s="14"/>
      <c r="M594" s="14"/>
      <c r="N594" s="14"/>
      <c r="O594" s="14"/>
      <c r="P594" s="14"/>
      <c r="Q594" s="14"/>
      <c r="R594" s="14"/>
      <c r="S594" s="14"/>
      <c r="T594" s="14"/>
      <c r="U594" s="14"/>
      <c r="V594" s="14"/>
      <c r="W594" s="14"/>
      <c r="X594" s="14"/>
      <c r="Y594" s="14"/>
      <c r="Z594" s="14"/>
      <c r="AA594" s="14"/>
      <c r="AB594" s="14"/>
      <c r="AC594" s="14"/>
      <c r="AD594" s="14"/>
    </row>
    <row r="595" ht="33.0" hidden="1" customHeight="1">
      <c r="A595" s="27">
        <v>601.0</v>
      </c>
      <c r="B595" s="27" t="s">
        <v>34</v>
      </c>
      <c r="C595" s="27" t="s">
        <v>796</v>
      </c>
      <c r="D595" s="12" t="s">
        <v>107</v>
      </c>
      <c r="E595" s="14"/>
      <c r="F595" s="12" t="s">
        <v>9</v>
      </c>
      <c r="G595" s="12" t="s">
        <v>9</v>
      </c>
      <c r="H595" s="12" t="s">
        <v>37</v>
      </c>
      <c r="I595" s="14"/>
      <c r="J595" s="14"/>
      <c r="K595" s="14"/>
      <c r="L595" s="14"/>
      <c r="M595" s="14"/>
      <c r="N595" s="14"/>
      <c r="O595" s="14"/>
      <c r="P595" s="14"/>
      <c r="Q595" s="14"/>
      <c r="R595" s="14"/>
      <c r="S595" s="14"/>
      <c r="T595" s="14"/>
      <c r="U595" s="14"/>
      <c r="V595" s="14"/>
      <c r="W595" s="14"/>
      <c r="X595" s="14"/>
      <c r="Y595" s="14"/>
      <c r="Z595" s="14"/>
      <c r="AA595" s="14"/>
      <c r="AB595" s="14"/>
      <c r="AC595" s="14"/>
      <c r="AD595" s="14"/>
    </row>
    <row r="596" ht="33.0" hidden="1" customHeight="1">
      <c r="A596" s="27">
        <v>602.0</v>
      </c>
      <c r="B596" s="27" t="s">
        <v>34</v>
      </c>
      <c r="C596" s="27" t="s">
        <v>811</v>
      </c>
      <c r="D596" s="12" t="s">
        <v>107</v>
      </c>
      <c r="E596" s="14"/>
      <c r="F596" s="12" t="s">
        <v>9</v>
      </c>
      <c r="G596" s="12" t="s">
        <v>9</v>
      </c>
      <c r="H596" s="12" t="s">
        <v>37</v>
      </c>
      <c r="I596" s="14"/>
      <c r="J596" s="14"/>
      <c r="K596" s="14"/>
      <c r="L596" s="14"/>
      <c r="M596" s="14"/>
      <c r="N596" s="14"/>
      <c r="O596" s="14"/>
      <c r="P596" s="14"/>
      <c r="Q596" s="14"/>
      <c r="R596" s="14"/>
      <c r="S596" s="14"/>
      <c r="T596" s="14"/>
      <c r="U596" s="14"/>
      <c r="V596" s="14"/>
      <c r="W596" s="14"/>
      <c r="X596" s="14"/>
      <c r="Y596" s="14"/>
      <c r="Z596" s="14"/>
      <c r="AA596" s="14"/>
      <c r="AB596" s="14"/>
      <c r="AC596" s="14"/>
      <c r="AD596" s="14"/>
    </row>
    <row r="597" ht="33.0" hidden="1" customHeight="1">
      <c r="A597" s="27">
        <v>604.0</v>
      </c>
      <c r="B597" s="27" t="s">
        <v>34</v>
      </c>
      <c r="C597" s="27" t="s">
        <v>812</v>
      </c>
      <c r="D597" s="12" t="s">
        <v>107</v>
      </c>
      <c r="E597" s="14"/>
      <c r="F597" s="12" t="s">
        <v>9</v>
      </c>
      <c r="G597" s="12" t="s">
        <v>9</v>
      </c>
      <c r="H597" s="12" t="s">
        <v>37</v>
      </c>
      <c r="I597" s="14"/>
      <c r="J597" s="14"/>
      <c r="K597" s="14"/>
      <c r="L597" s="14"/>
      <c r="M597" s="14"/>
      <c r="N597" s="14"/>
      <c r="O597" s="14"/>
      <c r="P597" s="14"/>
      <c r="Q597" s="14"/>
      <c r="R597" s="14"/>
      <c r="S597" s="14"/>
      <c r="T597" s="14"/>
      <c r="U597" s="14"/>
      <c r="V597" s="14"/>
      <c r="W597" s="14"/>
      <c r="X597" s="14"/>
      <c r="Y597" s="14"/>
      <c r="Z597" s="14"/>
      <c r="AA597" s="14"/>
      <c r="AB597" s="14"/>
      <c r="AC597" s="14"/>
      <c r="AD597" s="14"/>
    </row>
    <row r="598" ht="33.0" hidden="1" customHeight="1">
      <c r="A598" s="27">
        <v>605.0</v>
      </c>
      <c r="B598" s="27" t="s">
        <v>34</v>
      </c>
      <c r="C598" s="27" t="s">
        <v>813</v>
      </c>
      <c r="D598" s="12" t="s">
        <v>107</v>
      </c>
      <c r="E598" s="14"/>
      <c r="F598" s="12" t="s">
        <v>9</v>
      </c>
      <c r="G598" s="12" t="s">
        <v>9</v>
      </c>
      <c r="H598" s="12" t="s">
        <v>37</v>
      </c>
      <c r="I598" s="14"/>
      <c r="J598" s="14"/>
      <c r="K598" s="14"/>
      <c r="L598" s="14"/>
      <c r="M598" s="14"/>
      <c r="N598" s="14"/>
      <c r="O598" s="14"/>
      <c r="P598" s="14"/>
      <c r="Q598" s="14"/>
      <c r="R598" s="14"/>
      <c r="S598" s="14"/>
      <c r="T598" s="14"/>
      <c r="U598" s="14"/>
      <c r="V598" s="14"/>
      <c r="W598" s="14"/>
      <c r="X598" s="14"/>
      <c r="Y598" s="14"/>
      <c r="Z598" s="14"/>
      <c r="AA598" s="14"/>
      <c r="AB598" s="14"/>
      <c r="AC598" s="14"/>
      <c r="AD598" s="14"/>
    </row>
    <row r="599" ht="33.0" hidden="1" customHeight="1">
      <c r="A599" s="27">
        <v>607.0</v>
      </c>
      <c r="B599" s="27" t="s">
        <v>34</v>
      </c>
      <c r="C599" s="27" t="s">
        <v>814</v>
      </c>
      <c r="D599" s="12" t="s">
        <v>107</v>
      </c>
      <c r="E599" s="14"/>
      <c r="F599" s="12" t="s">
        <v>9</v>
      </c>
      <c r="G599" s="12" t="s">
        <v>9</v>
      </c>
      <c r="H599" s="12" t="s">
        <v>37</v>
      </c>
      <c r="I599" s="14"/>
      <c r="J599" s="14"/>
      <c r="K599" s="14"/>
      <c r="L599" s="14"/>
      <c r="M599" s="14"/>
      <c r="N599" s="14"/>
      <c r="O599" s="14"/>
      <c r="P599" s="14"/>
      <c r="Q599" s="14"/>
      <c r="R599" s="14"/>
      <c r="S599" s="14"/>
      <c r="T599" s="14"/>
      <c r="U599" s="14"/>
      <c r="V599" s="14"/>
      <c r="W599" s="14"/>
      <c r="X599" s="14"/>
      <c r="Y599" s="14"/>
      <c r="Z599" s="14"/>
      <c r="AA599" s="14"/>
      <c r="AB599" s="14"/>
      <c r="AC599" s="14"/>
      <c r="AD599" s="14"/>
    </row>
    <row r="600" ht="33.0" hidden="1" customHeight="1">
      <c r="A600" s="27">
        <v>608.0</v>
      </c>
      <c r="B600" s="27" t="s">
        <v>34</v>
      </c>
      <c r="C600" s="27" t="s">
        <v>815</v>
      </c>
      <c r="D600" s="12" t="s">
        <v>107</v>
      </c>
      <c r="E600" s="14"/>
      <c r="F600" s="12" t="s">
        <v>9</v>
      </c>
      <c r="G600" s="12" t="s">
        <v>9</v>
      </c>
      <c r="H600" s="12" t="s">
        <v>37</v>
      </c>
      <c r="I600" s="14"/>
      <c r="J600" s="14"/>
      <c r="K600" s="14"/>
      <c r="L600" s="14"/>
      <c r="M600" s="14"/>
      <c r="N600" s="14"/>
      <c r="O600" s="14"/>
      <c r="P600" s="14"/>
      <c r="Q600" s="14"/>
      <c r="R600" s="14"/>
      <c r="S600" s="14"/>
      <c r="T600" s="14"/>
      <c r="U600" s="14"/>
      <c r="V600" s="14"/>
      <c r="W600" s="14"/>
      <c r="X600" s="14"/>
      <c r="Y600" s="14"/>
      <c r="Z600" s="14"/>
      <c r="AA600" s="14"/>
      <c r="AB600" s="14"/>
      <c r="AC600" s="14"/>
      <c r="AD600" s="14"/>
    </row>
    <row r="601" ht="33.0" hidden="1" customHeight="1">
      <c r="A601" s="27">
        <v>609.0</v>
      </c>
      <c r="B601" s="27" t="s">
        <v>34</v>
      </c>
      <c r="C601" s="27" t="s">
        <v>816</v>
      </c>
      <c r="D601" s="12" t="s">
        <v>107</v>
      </c>
      <c r="E601" s="14"/>
      <c r="F601" s="12" t="s">
        <v>9</v>
      </c>
      <c r="G601" s="12" t="s">
        <v>9</v>
      </c>
      <c r="H601" s="12" t="s">
        <v>37</v>
      </c>
      <c r="I601" s="14"/>
      <c r="J601" s="14"/>
      <c r="K601" s="14"/>
      <c r="L601" s="14"/>
      <c r="M601" s="14"/>
      <c r="N601" s="14"/>
      <c r="O601" s="14"/>
      <c r="P601" s="14"/>
      <c r="Q601" s="14"/>
      <c r="R601" s="14"/>
      <c r="S601" s="14"/>
      <c r="T601" s="14"/>
      <c r="U601" s="14"/>
      <c r="V601" s="14"/>
      <c r="W601" s="14"/>
      <c r="X601" s="14"/>
      <c r="Y601" s="14"/>
      <c r="Z601" s="14"/>
      <c r="AA601" s="14"/>
      <c r="AB601" s="14"/>
      <c r="AC601" s="14"/>
      <c r="AD601" s="14"/>
    </row>
    <row r="602" ht="33.0" hidden="1" customHeight="1">
      <c r="A602" s="27">
        <v>611.0</v>
      </c>
      <c r="B602" s="27" t="s">
        <v>34</v>
      </c>
      <c r="C602" s="27" t="s">
        <v>817</v>
      </c>
      <c r="D602" s="12" t="s">
        <v>107</v>
      </c>
      <c r="E602" s="14"/>
      <c r="F602" s="12" t="s">
        <v>9</v>
      </c>
      <c r="G602" s="12" t="s">
        <v>9</v>
      </c>
      <c r="H602" s="12" t="s">
        <v>37</v>
      </c>
      <c r="I602" s="14"/>
      <c r="J602" s="14"/>
      <c r="K602" s="14"/>
      <c r="L602" s="14"/>
      <c r="M602" s="14"/>
      <c r="N602" s="14"/>
      <c r="O602" s="14"/>
      <c r="P602" s="14"/>
      <c r="Q602" s="14"/>
      <c r="R602" s="14"/>
      <c r="S602" s="14"/>
      <c r="T602" s="14"/>
      <c r="U602" s="14"/>
      <c r="V602" s="14"/>
      <c r="W602" s="14"/>
      <c r="X602" s="14"/>
      <c r="Y602" s="14"/>
      <c r="Z602" s="14"/>
      <c r="AA602" s="14"/>
      <c r="AB602" s="14"/>
      <c r="AC602" s="14"/>
      <c r="AD602" s="14"/>
    </row>
    <row r="603" ht="33.0" hidden="1" customHeight="1">
      <c r="A603" s="27">
        <v>612.0</v>
      </c>
      <c r="B603" s="27" t="s">
        <v>34</v>
      </c>
      <c r="C603" s="27" t="s">
        <v>818</v>
      </c>
      <c r="D603" s="12" t="s">
        <v>107</v>
      </c>
      <c r="E603" s="14"/>
      <c r="F603" s="12" t="s">
        <v>9</v>
      </c>
      <c r="G603" s="12" t="s">
        <v>9</v>
      </c>
      <c r="H603" s="12" t="s">
        <v>37</v>
      </c>
      <c r="I603" s="14"/>
      <c r="J603" s="14"/>
      <c r="K603" s="14"/>
      <c r="L603" s="14"/>
      <c r="M603" s="14"/>
      <c r="N603" s="14"/>
      <c r="O603" s="14"/>
      <c r="P603" s="14"/>
      <c r="Q603" s="14"/>
      <c r="R603" s="14"/>
      <c r="S603" s="14"/>
      <c r="T603" s="14"/>
      <c r="U603" s="14"/>
      <c r="V603" s="14"/>
      <c r="W603" s="14"/>
      <c r="X603" s="14"/>
      <c r="Y603" s="14"/>
      <c r="Z603" s="14"/>
      <c r="AA603" s="14"/>
      <c r="AB603" s="14"/>
      <c r="AC603" s="14"/>
      <c r="AD603" s="14"/>
    </row>
    <row r="604" ht="33.0" hidden="1" customHeight="1">
      <c r="A604" s="27">
        <v>613.0</v>
      </c>
      <c r="B604" s="27" t="s">
        <v>34</v>
      </c>
      <c r="C604" s="27" t="s">
        <v>819</v>
      </c>
      <c r="D604" s="12" t="s">
        <v>107</v>
      </c>
      <c r="E604" s="14"/>
      <c r="F604" s="12" t="s">
        <v>9</v>
      </c>
      <c r="G604" s="12" t="s">
        <v>9</v>
      </c>
      <c r="H604" s="12" t="s">
        <v>37</v>
      </c>
      <c r="I604" s="14"/>
      <c r="J604" s="14"/>
      <c r="K604" s="14"/>
      <c r="L604" s="14"/>
      <c r="M604" s="14"/>
      <c r="N604" s="14"/>
      <c r="O604" s="14"/>
      <c r="P604" s="14"/>
      <c r="Q604" s="14"/>
      <c r="R604" s="14"/>
      <c r="S604" s="14"/>
      <c r="T604" s="14"/>
      <c r="U604" s="14"/>
      <c r="V604" s="14"/>
      <c r="W604" s="14"/>
      <c r="X604" s="14"/>
      <c r="Y604" s="14"/>
      <c r="Z604" s="14"/>
      <c r="AA604" s="14"/>
      <c r="AB604" s="14"/>
      <c r="AC604" s="14"/>
      <c r="AD604" s="14"/>
    </row>
    <row r="605" ht="33.0" hidden="1" customHeight="1">
      <c r="A605" s="27">
        <v>614.0</v>
      </c>
      <c r="B605" s="27" t="s">
        <v>34</v>
      </c>
      <c r="C605" s="27" t="s">
        <v>820</v>
      </c>
      <c r="D605" s="12" t="s">
        <v>107</v>
      </c>
      <c r="E605" s="14"/>
      <c r="F605" s="12" t="s">
        <v>9</v>
      </c>
      <c r="G605" s="12" t="s">
        <v>9</v>
      </c>
      <c r="H605" s="12" t="s">
        <v>37</v>
      </c>
      <c r="I605" s="14"/>
      <c r="J605" s="14"/>
      <c r="K605" s="14"/>
      <c r="L605" s="14"/>
      <c r="M605" s="14"/>
      <c r="N605" s="14"/>
      <c r="O605" s="14"/>
      <c r="P605" s="14"/>
      <c r="Q605" s="14"/>
      <c r="R605" s="14"/>
      <c r="S605" s="14"/>
      <c r="T605" s="14"/>
      <c r="U605" s="14"/>
      <c r="V605" s="14"/>
      <c r="W605" s="14"/>
      <c r="X605" s="14"/>
      <c r="Y605" s="14"/>
      <c r="Z605" s="14"/>
      <c r="AA605" s="14"/>
      <c r="AB605" s="14"/>
      <c r="AC605" s="14"/>
      <c r="AD605" s="14"/>
    </row>
    <row r="606" ht="33.0" hidden="1" customHeight="1">
      <c r="A606" s="27">
        <v>615.0</v>
      </c>
      <c r="B606" s="27" t="s">
        <v>34</v>
      </c>
      <c r="C606" s="27" t="s">
        <v>821</v>
      </c>
      <c r="D606" s="12" t="s">
        <v>107</v>
      </c>
      <c r="E606" s="14"/>
      <c r="F606" s="12" t="s">
        <v>9</v>
      </c>
      <c r="G606" s="12" t="s">
        <v>9</v>
      </c>
      <c r="H606" s="12" t="s">
        <v>37</v>
      </c>
      <c r="I606" s="14"/>
      <c r="J606" s="14"/>
      <c r="K606" s="14"/>
      <c r="L606" s="14"/>
      <c r="M606" s="14"/>
      <c r="N606" s="14"/>
      <c r="O606" s="14"/>
      <c r="P606" s="14"/>
      <c r="Q606" s="14"/>
      <c r="R606" s="14"/>
      <c r="S606" s="14"/>
      <c r="T606" s="14"/>
      <c r="U606" s="14"/>
      <c r="V606" s="14"/>
      <c r="W606" s="14"/>
      <c r="X606" s="14"/>
      <c r="Y606" s="14"/>
      <c r="Z606" s="14"/>
      <c r="AA606" s="14"/>
      <c r="AB606" s="14"/>
      <c r="AC606" s="14"/>
      <c r="AD606" s="14"/>
    </row>
    <row r="607" ht="33.0" hidden="1" customHeight="1">
      <c r="A607" s="27">
        <v>616.0</v>
      </c>
      <c r="B607" s="27" t="s">
        <v>34</v>
      </c>
      <c r="C607" s="27" t="s">
        <v>822</v>
      </c>
      <c r="D607" s="12" t="s">
        <v>89</v>
      </c>
      <c r="E607" s="14"/>
      <c r="F607" s="12" t="s">
        <v>9</v>
      </c>
      <c r="G607" s="12" t="s">
        <v>9</v>
      </c>
      <c r="H607" s="12" t="s">
        <v>52</v>
      </c>
      <c r="I607" s="14"/>
      <c r="J607" s="14"/>
      <c r="K607" s="14"/>
      <c r="L607" s="14"/>
      <c r="M607" s="14"/>
      <c r="N607" s="14"/>
      <c r="O607" s="14"/>
      <c r="P607" s="14"/>
      <c r="Q607" s="14"/>
      <c r="R607" s="14"/>
      <c r="S607" s="14"/>
      <c r="T607" s="14"/>
      <c r="U607" s="14"/>
      <c r="V607" s="14"/>
      <c r="W607" s="14"/>
      <c r="X607" s="14"/>
      <c r="Y607" s="14"/>
      <c r="Z607" s="14"/>
      <c r="AA607" s="14"/>
      <c r="AB607" s="14"/>
      <c r="AC607" s="14"/>
      <c r="AD607" s="14"/>
    </row>
    <row r="608" ht="33.0" hidden="1" customHeight="1">
      <c r="A608" s="27">
        <v>617.0</v>
      </c>
      <c r="B608" s="27" t="s">
        <v>34</v>
      </c>
      <c r="C608" s="27" t="s">
        <v>823</v>
      </c>
      <c r="D608" s="12" t="s">
        <v>107</v>
      </c>
      <c r="E608" s="14"/>
      <c r="F608" s="12" t="s">
        <v>9</v>
      </c>
      <c r="G608" s="12" t="s">
        <v>9</v>
      </c>
      <c r="H608" s="12" t="s">
        <v>37</v>
      </c>
      <c r="I608" s="14"/>
      <c r="J608" s="14"/>
      <c r="K608" s="14"/>
      <c r="L608" s="14"/>
      <c r="M608" s="14"/>
      <c r="N608" s="14"/>
      <c r="O608" s="14"/>
      <c r="P608" s="14"/>
      <c r="Q608" s="14"/>
      <c r="R608" s="14"/>
      <c r="S608" s="14"/>
      <c r="T608" s="14"/>
      <c r="U608" s="14"/>
      <c r="V608" s="14"/>
      <c r="W608" s="14"/>
      <c r="X608" s="14"/>
      <c r="Y608" s="14"/>
      <c r="Z608" s="14"/>
      <c r="AA608" s="14"/>
      <c r="AB608" s="14"/>
      <c r="AC608" s="14"/>
      <c r="AD608" s="14"/>
    </row>
    <row r="609" ht="33.0" hidden="1" customHeight="1">
      <c r="A609" s="27">
        <v>619.0</v>
      </c>
      <c r="B609" s="27" t="s">
        <v>34</v>
      </c>
      <c r="C609" s="27" t="s">
        <v>824</v>
      </c>
      <c r="D609" s="12" t="s">
        <v>107</v>
      </c>
      <c r="E609" s="14"/>
      <c r="F609" s="12" t="s">
        <v>9</v>
      </c>
      <c r="G609" s="12" t="s">
        <v>9</v>
      </c>
      <c r="H609" s="12" t="s">
        <v>37</v>
      </c>
      <c r="I609" s="14"/>
      <c r="J609" s="14"/>
      <c r="K609" s="14"/>
      <c r="L609" s="14"/>
      <c r="M609" s="14"/>
      <c r="N609" s="14"/>
      <c r="O609" s="14"/>
      <c r="P609" s="14"/>
      <c r="Q609" s="14"/>
      <c r="R609" s="14"/>
      <c r="S609" s="14"/>
      <c r="T609" s="14"/>
      <c r="U609" s="14"/>
      <c r="V609" s="14"/>
      <c r="W609" s="14"/>
      <c r="X609" s="14"/>
      <c r="Y609" s="14"/>
      <c r="Z609" s="14"/>
      <c r="AA609" s="14"/>
      <c r="AB609" s="14"/>
      <c r="AC609" s="14"/>
      <c r="AD609" s="14"/>
    </row>
    <row r="610" ht="33.0" hidden="1" customHeight="1">
      <c r="A610" s="27">
        <v>620.0</v>
      </c>
      <c r="B610" s="27" t="s">
        <v>34</v>
      </c>
      <c r="C610" s="27" t="s">
        <v>825</v>
      </c>
      <c r="D610" s="12" t="s">
        <v>107</v>
      </c>
      <c r="E610" s="14"/>
      <c r="F610" s="12" t="s">
        <v>9</v>
      </c>
      <c r="G610" s="12" t="s">
        <v>9</v>
      </c>
      <c r="H610" s="12" t="s">
        <v>37</v>
      </c>
      <c r="I610" s="14"/>
      <c r="J610" s="14"/>
      <c r="K610" s="14"/>
      <c r="L610" s="14"/>
      <c r="M610" s="14"/>
      <c r="N610" s="14"/>
      <c r="O610" s="14"/>
      <c r="P610" s="14"/>
      <c r="Q610" s="14"/>
      <c r="R610" s="14"/>
      <c r="S610" s="14"/>
      <c r="T610" s="14"/>
      <c r="U610" s="14"/>
      <c r="V610" s="14"/>
      <c r="W610" s="14"/>
      <c r="X610" s="14"/>
      <c r="Y610" s="14"/>
      <c r="Z610" s="14"/>
      <c r="AA610" s="14"/>
      <c r="AB610" s="14"/>
      <c r="AC610" s="14"/>
      <c r="AD610" s="14"/>
    </row>
    <row r="611" ht="33.0" hidden="1" customHeight="1">
      <c r="A611" s="27">
        <v>621.0</v>
      </c>
      <c r="B611" s="27" t="s">
        <v>34</v>
      </c>
      <c r="C611" s="27" t="s">
        <v>800</v>
      </c>
      <c r="D611" s="12" t="s">
        <v>107</v>
      </c>
      <c r="E611" s="14"/>
      <c r="F611" s="12" t="s">
        <v>9</v>
      </c>
      <c r="G611" s="12" t="s">
        <v>9</v>
      </c>
      <c r="H611" s="12" t="s">
        <v>37</v>
      </c>
      <c r="I611" s="14"/>
      <c r="J611" s="14"/>
      <c r="K611" s="14"/>
      <c r="L611" s="14"/>
      <c r="M611" s="14"/>
      <c r="N611" s="14"/>
      <c r="O611" s="14"/>
      <c r="P611" s="14"/>
      <c r="Q611" s="14"/>
      <c r="R611" s="14"/>
      <c r="S611" s="14"/>
      <c r="T611" s="14"/>
      <c r="U611" s="14"/>
      <c r="V611" s="14"/>
      <c r="W611" s="14"/>
      <c r="X611" s="14"/>
      <c r="Y611" s="14"/>
      <c r="Z611" s="14"/>
      <c r="AA611" s="14"/>
      <c r="AB611" s="14"/>
      <c r="AC611" s="14"/>
      <c r="AD611" s="14"/>
    </row>
    <row r="612" ht="33.0" hidden="1" customHeight="1">
      <c r="A612" s="27">
        <v>622.0</v>
      </c>
      <c r="B612" s="27" t="s">
        <v>34</v>
      </c>
      <c r="C612" s="27" t="s">
        <v>826</v>
      </c>
      <c r="D612" s="12" t="s">
        <v>107</v>
      </c>
      <c r="E612" s="14"/>
      <c r="F612" s="12" t="s">
        <v>9</v>
      </c>
      <c r="G612" s="12" t="s">
        <v>9</v>
      </c>
      <c r="H612" s="12" t="s">
        <v>37</v>
      </c>
      <c r="I612" s="14"/>
      <c r="J612" s="14"/>
      <c r="K612" s="14"/>
      <c r="L612" s="14"/>
      <c r="M612" s="14"/>
      <c r="N612" s="14"/>
      <c r="O612" s="14"/>
      <c r="P612" s="14"/>
      <c r="Q612" s="14"/>
      <c r="R612" s="14"/>
      <c r="S612" s="14"/>
      <c r="T612" s="14"/>
      <c r="U612" s="14"/>
      <c r="V612" s="14"/>
      <c r="W612" s="14"/>
      <c r="X612" s="14"/>
      <c r="Y612" s="14"/>
      <c r="Z612" s="14"/>
      <c r="AA612" s="14"/>
      <c r="AB612" s="14"/>
      <c r="AC612" s="14"/>
      <c r="AD612" s="14"/>
    </row>
    <row r="613" ht="33.0" hidden="1" customHeight="1">
      <c r="A613" s="27">
        <v>623.0</v>
      </c>
      <c r="B613" s="27" t="s">
        <v>34</v>
      </c>
      <c r="C613" s="27" t="s">
        <v>827</v>
      </c>
      <c r="D613" s="12" t="s">
        <v>107</v>
      </c>
      <c r="E613" s="14"/>
      <c r="F613" s="12" t="s">
        <v>9</v>
      </c>
      <c r="G613" s="12" t="s">
        <v>9</v>
      </c>
      <c r="H613" s="12" t="s">
        <v>37</v>
      </c>
      <c r="I613" s="14"/>
      <c r="J613" s="14"/>
      <c r="K613" s="14"/>
      <c r="L613" s="14"/>
      <c r="M613" s="14"/>
      <c r="N613" s="14"/>
      <c r="O613" s="14"/>
      <c r="P613" s="14"/>
      <c r="Q613" s="14"/>
      <c r="R613" s="14"/>
      <c r="S613" s="14"/>
      <c r="T613" s="14"/>
      <c r="U613" s="14"/>
      <c r="V613" s="14"/>
      <c r="W613" s="14"/>
      <c r="X613" s="14"/>
      <c r="Y613" s="14"/>
      <c r="Z613" s="14"/>
      <c r="AA613" s="14"/>
      <c r="AB613" s="14"/>
      <c r="AC613" s="14"/>
      <c r="AD613" s="14"/>
    </row>
    <row r="614" ht="33.0" hidden="1" customHeight="1">
      <c r="A614" s="27">
        <v>624.0</v>
      </c>
      <c r="B614" s="27" t="s">
        <v>34</v>
      </c>
      <c r="C614" s="27" t="s">
        <v>828</v>
      </c>
      <c r="D614" s="12" t="s">
        <v>107</v>
      </c>
      <c r="E614" s="14"/>
      <c r="F614" s="12" t="s">
        <v>9</v>
      </c>
      <c r="G614" s="12" t="s">
        <v>9</v>
      </c>
      <c r="H614" s="12" t="s">
        <v>37</v>
      </c>
      <c r="I614" s="14"/>
      <c r="J614" s="14"/>
      <c r="K614" s="14"/>
      <c r="L614" s="14"/>
      <c r="M614" s="14"/>
      <c r="N614" s="14"/>
      <c r="O614" s="14"/>
      <c r="P614" s="14"/>
      <c r="Q614" s="14"/>
      <c r="R614" s="14"/>
      <c r="S614" s="14"/>
      <c r="T614" s="14"/>
      <c r="U614" s="14"/>
      <c r="V614" s="14"/>
      <c r="W614" s="14"/>
      <c r="X614" s="14"/>
      <c r="Y614" s="14"/>
      <c r="Z614" s="14"/>
      <c r="AA614" s="14"/>
      <c r="AB614" s="14"/>
      <c r="AC614" s="14"/>
      <c r="AD614" s="14"/>
    </row>
    <row r="615" ht="33.0" hidden="1" customHeight="1">
      <c r="A615" s="27">
        <v>625.0</v>
      </c>
      <c r="B615" s="27" t="s">
        <v>34</v>
      </c>
      <c r="C615" s="27" t="s">
        <v>829</v>
      </c>
      <c r="D615" s="12" t="s">
        <v>107</v>
      </c>
      <c r="E615" s="14"/>
      <c r="F615" s="12" t="s">
        <v>9</v>
      </c>
      <c r="G615" s="12" t="s">
        <v>9</v>
      </c>
      <c r="H615" s="12" t="s">
        <v>37</v>
      </c>
      <c r="I615" s="14"/>
      <c r="J615" s="14"/>
      <c r="K615" s="14"/>
      <c r="L615" s="14"/>
      <c r="M615" s="14"/>
      <c r="N615" s="14"/>
      <c r="O615" s="14"/>
      <c r="P615" s="14"/>
      <c r="Q615" s="14"/>
      <c r="R615" s="14"/>
      <c r="S615" s="14"/>
      <c r="T615" s="14"/>
      <c r="U615" s="14"/>
      <c r="V615" s="14"/>
      <c r="W615" s="14"/>
      <c r="X615" s="14"/>
      <c r="Y615" s="14"/>
      <c r="Z615" s="14"/>
      <c r="AA615" s="14"/>
      <c r="AB615" s="14"/>
      <c r="AC615" s="14"/>
      <c r="AD615" s="14"/>
    </row>
    <row r="616" ht="33.0" hidden="1" customHeight="1">
      <c r="A616" s="27">
        <v>626.0</v>
      </c>
      <c r="B616" s="27" t="s">
        <v>34</v>
      </c>
      <c r="C616" s="27" t="s">
        <v>830</v>
      </c>
      <c r="D616" s="12" t="s">
        <v>56</v>
      </c>
      <c r="E616" s="14"/>
      <c r="F616" s="12" t="s">
        <v>11</v>
      </c>
      <c r="G616" s="12" t="s">
        <v>9</v>
      </c>
      <c r="H616" s="12" t="s">
        <v>52</v>
      </c>
      <c r="I616" s="14"/>
      <c r="J616" s="14"/>
      <c r="K616" s="14"/>
      <c r="L616" s="14"/>
      <c r="M616" s="14"/>
      <c r="N616" s="14"/>
      <c r="O616" s="14"/>
      <c r="P616" s="14"/>
      <c r="Q616" s="14"/>
      <c r="R616" s="14"/>
      <c r="S616" s="14"/>
      <c r="T616" s="14"/>
      <c r="U616" s="14"/>
      <c r="V616" s="14"/>
      <c r="W616" s="14"/>
      <c r="X616" s="14"/>
      <c r="Y616" s="14"/>
      <c r="Z616" s="14"/>
      <c r="AA616" s="14"/>
      <c r="AB616" s="14"/>
      <c r="AC616" s="14"/>
      <c r="AD616" s="14"/>
    </row>
    <row r="617" ht="33.0" hidden="1" customHeight="1">
      <c r="A617" s="27">
        <v>627.0</v>
      </c>
      <c r="B617" s="27" t="s">
        <v>34</v>
      </c>
      <c r="C617" s="27" t="s">
        <v>829</v>
      </c>
      <c r="D617" s="12" t="s">
        <v>107</v>
      </c>
      <c r="E617" s="14"/>
      <c r="F617" s="12" t="s">
        <v>9</v>
      </c>
      <c r="G617" s="12" t="s">
        <v>9</v>
      </c>
      <c r="H617" s="12" t="s">
        <v>37</v>
      </c>
      <c r="I617" s="14"/>
      <c r="J617" s="14"/>
      <c r="K617" s="14"/>
      <c r="L617" s="14"/>
      <c r="M617" s="14"/>
      <c r="N617" s="14"/>
      <c r="O617" s="14"/>
      <c r="P617" s="14"/>
      <c r="Q617" s="14"/>
      <c r="R617" s="14"/>
      <c r="S617" s="14"/>
      <c r="T617" s="14"/>
      <c r="U617" s="14"/>
      <c r="V617" s="14"/>
      <c r="W617" s="14"/>
      <c r="X617" s="14"/>
      <c r="Y617" s="14"/>
      <c r="Z617" s="14"/>
      <c r="AA617" s="14"/>
      <c r="AB617" s="14"/>
      <c r="AC617" s="14"/>
      <c r="AD617" s="14"/>
    </row>
    <row r="618" ht="33.0" hidden="1" customHeight="1">
      <c r="A618" s="27">
        <v>628.0</v>
      </c>
      <c r="B618" s="27" t="s">
        <v>34</v>
      </c>
      <c r="C618" s="27" t="s">
        <v>831</v>
      </c>
      <c r="D618" s="12" t="s">
        <v>107</v>
      </c>
      <c r="E618" s="14"/>
      <c r="F618" s="12" t="s">
        <v>9</v>
      </c>
      <c r="G618" s="12" t="s">
        <v>9</v>
      </c>
      <c r="H618" s="12" t="s">
        <v>37</v>
      </c>
      <c r="I618" s="14"/>
      <c r="J618" s="14"/>
      <c r="K618" s="14"/>
      <c r="L618" s="14"/>
      <c r="M618" s="14"/>
      <c r="N618" s="14"/>
      <c r="O618" s="14"/>
      <c r="P618" s="14"/>
      <c r="Q618" s="14"/>
      <c r="R618" s="14"/>
      <c r="S618" s="14"/>
      <c r="T618" s="14"/>
      <c r="U618" s="14"/>
      <c r="V618" s="14"/>
      <c r="W618" s="14"/>
      <c r="X618" s="14"/>
      <c r="Y618" s="14"/>
      <c r="Z618" s="14"/>
      <c r="AA618" s="14"/>
      <c r="AB618" s="14"/>
      <c r="AC618" s="14"/>
      <c r="AD618" s="14"/>
    </row>
    <row r="619" ht="33.0" hidden="1" customHeight="1">
      <c r="A619" s="27">
        <v>629.0</v>
      </c>
      <c r="B619" s="27" t="s">
        <v>34</v>
      </c>
      <c r="C619" s="27" t="s">
        <v>832</v>
      </c>
      <c r="D619" s="12" t="s">
        <v>107</v>
      </c>
      <c r="E619" s="14"/>
      <c r="F619" s="12" t="s">
        <v>9</v>
      </c>
      <c r="G619" s="12" t="s">
        <v>9</v>
      </c>
      <c r="H619" s="12" t="s">
        <v>37</v>
      </c>
      <c r="I619" s="14"/>
      <c r="J619" s="14"/>
      <c r="K619" s="14"/>
      <c r="L619" s="14"/>
      <c r="M619" s="14"/>
      <c r="N619" s="14"/>
      <c r="O619" s="14"/>
      <c r="P619" s="14"/>
      <c r="Q619" s="14"/>
      <c r="R619" s="14"/>
      <c r="S619" s="14"/>
      <c r="T619" s="14"/>
      <c r="U619" s="14"/>
      <c r="V619" s="14"/>
      <c r="W619" s="14"/>
      <c r="X619" s="14"/>
      <c r="Y619" s="14"/>
      <c r="Z619" s="14"/>
      <c r="AA619" s="14"/>
      <c r="AB619" s="14"/>
      <c r="AC619" s="14"/>
      <c r="AD619" s="14"/>
    </row>
    <row r="620" ht="33.0" hidden="1" customHeight="1">
      <c r="A620" s="27">
        <v>632.0</v>
      </c>
      <c r="B620" s="27" t="s">
        <v>34</v>
      </c>
      <c r="C620" s="27" t="s">
        <v>833</v>
      </c>
      <c r="D620" s="12" t="s">
        <v>107</v>
      </c>
      <c r="E620" s="14"/>
      <c r="F620" s="12" t="s">
        <v>9</v>
      </c>
      <c r="G620" s="12" t="s">
        <v>9</v>
      </c>
      <c r="H620" s="12" t="s">
        <v>37</v>
      </c>
      <c r="I620" s="14"/>
      <c r="J620" s="14"/>
      <c r="K620" s="14"/>
      <c r="L620" s="14"/>
      <c r="M620" s="14"/>
      <c r="N620" s="14"/>
      <c r="O620" s="14"/>
      <c r="P620" s="14"/>
      <c r="Q620" s="14"/>
      <c r="R620" s="14"/>
      <c r="S620" s="14"/>
      <c r="T620" s="14"/>
      <c r="U620" s="14"/>
      <c r="V620" s="14"/>
      <c r="W620" s="14"/>
      <c r="X620" s="14"/>
      <c r="Y620" s="14"/>
      <c r="Z620" s="14"/>
      <c r="AA620" s="14"/>
      <c r="AB620" s="14"/>
      <c r="AC620" s="14"/>
      <c r="AD620" s="14"/>
    </row>
    <row r="621" ht="33.0" hidden="1" customHeight="1">
      <c r="A621" s="27">
        <v>633.0</v>
      </c>
      <c r="B621" s="27" t="s">
        <v>34</v>
      </c>
      <c r="C621" s="27" t="s">
        <v>831</v>
      </c>
      <c r="D621" s="12" t="s">
        <v>107</v>
      </c>
      <c r="E621" s="14"/>
      <c r="F621" s="12" t="s">
        <v>9</v>
      </c>
      <c r="G621" s="12" t="s">
        <v>9</v>
      </c>
      <c r="H621" s="12" t="s">
        <v>37</v>
      </c>
      <c r="I621" s="14"/>
      <c r="J621" s="14"/>
      <c r="K621" s="14"/>
      <c r="L621" s="14"/>
      <c r="M621" s="14"/>
      <c r="N621" s="14"/>
      <c r="O621" s="14"/>
      <c r="P621" s="14"/>
      <c r="Q621" s="14"/>
      <c r="R621" s="14"/>
      <c r="S621" s="14"/>
      <c r="T621" s="14"/>
      <c r="U621" s="14"/>
      <c r="V621" s="14"/>
      <c r="W621" s="14"/>
      <c r="X621" s="14"/>
      <c r="Y621" s="14"/>
      <c r="Z621" s="14"/>
      <c r="AA621" s="14"/>
      <c r="AB621" s="14"/>
      <c r="AC621" s="14"/>
      <c r="AD621" s="14"/>
    </row>
    <row r="622" ht="33.0" hidden="1" customHeight="1">
      <c r="A622" s="27">
        <v>635.0</v>
      </c>
      <c r="B622" s="27" t="s">
        <v>34</v>
      </c>
      <c r="C622" s="27" t="s">
        <v>834</v>
      </c>
      <c r="D622" s="12" t="s">
        <v>107</v>
      </c>
      <c r="E622" s="14"/>
      <c r="F622" s="12" t="s">
        <v>9</v>
      </c>
      <c r="G622" s="12" t="s">
        <v>9</v>
      </c>
      <c r="H622" s="12" t="s">
        <v>37</v>
      </c>
      <c r="I622" s="14"/>
      <c r="J622" s="14"/>
      <c r="K622" s="14"/>
      <c r="L622" s="14"/>
      <c r="M622" s="14"/>
      <c r="N622" s="14"/>
      <c r="O622" s="14"/>
      <c r="P622" s="14"/>
      <c r="Q622" s="14"/>
      <c r="R622" s="14"/>
      <c r="S622" s="14"/>
      <c r="T622" s="14"/>
      <c r="U622" s="14"/>
      <c r="V622" s="14"/>
      <c r="W622" s="14"/>
      <c r="X622" s="14"/>
      <c r="Y622" s="14"/>
      <c r="Z622" s="14"/>
      <c r="AA622" s="14"/>
      <c r="AB622" s="14"/>
      <c r="AC622" s="14"/>
      <c r="AD622" s="14"/>
    </row>
    <row r="623" ht="33.0" hidden="1" customHeight="1">
      <c r="A623" s="27">
        <v>636.0</v>
      </c>
      <c r="B623" s="27" t="s">
        <v>34</v>
      </c>
      <c r="C623" s="27" t="s">
        <v>835</v>
      </c>
      <c r="D623" s="12" t="s">
        <v>107</v>
      </c>
      <c r="E623" s="14"/>
      <c r="F623" s="12" t="s">
        <v>9</v>
      </c>
      <c r="G623" s="12" t="s">
        <v>9</v>
      </c>
      <c r="H623" s="12" t="s">
        <v>37</v>
      </c>
      <c r="I623" s="14"/>
      <c r="J623" s="14"/>
      <c r="K623" s="14"/>
      <c r="L623" s="14"/>
      <c r="M623" s="14"/>
      <c r="N623" s="14"/>
      <c r="O623" s="14"/>
      <c r="P623" s="14"/>
      <c r="Q623" s="14"/>
      <c r="R623" s="14"/>
      <c r="S623" s="14"/>
      <c r="T623" s="14"/>
      <c r="U623" s="14"/>
      <c r="V623" s="14"/>
      <c r="W623" s="14"/>
      <c r="X623" s="14"/>
      <c r="Y623" s="14"/>
      <c r="Z623" s="14"/>
      <c r="AA623" s="14"/>
      <c r="AB623" s="14"/>
      <c r="AC623" s="14"/>
      <c r="AD623" s="14"/>
    </row>
    <row r="624" ht="33.0" hidden="1" customHeight="1">
      <c r="A624" s="27">
        <v>637.0</v>
      </c>
      <c r="B624" s="27" t="s">
        <v>34</v>
      </c>
      <c r="C624" s="27" t="s">
        <v>836</v>
      </c>
      <c r="D624" s="12" t="s">
        <v>107</v>
      </c>
      <c r="E624" s="14"/>
      <c r="F624" s="12" t="s">
        <v>9</v>
      </c>
      <c r="G624" s="12" t="s">
        <v>9</v>
      </c>
      <c r="H624" s="12" t="s">
        <v>37</v>
      </c>
      <c r="I624" s="14"/>
      <c r="J624" s="14"/>
      <c r="K624" s="14"/>
      <c r="L624" s="14"/>
      <c r="M624" s="14"/>
      <c r="N624" s="14"/>
      <c r="O624" s="14"/>
      <c r="P624" s="14"/>
      <c r="Q624" s="14"/>
      <c r="R624" s="14"/>
      <c r="S624" s="14"/>
      <c r="T624" s="14"/>
      <c r="U624" s="14"/>
      <c r="V624" s="14"/>
      <c r="W624" s="14"/>
      <c r="X624" s="14"/>
      <c r="Y624" s="14"/>
      <c r="Z624" s="14"/>
      <c r="AA624" s="14"/>
      <c r="AB624" s="14"/>
      <c r="AC624" s="14"/>
      <c r="AD624" s="14"/>
    </row>
    <row r="625" ht="33.0" hidden="1" customHeight="1">
      <c r="A625" s="27">
        <v>638.0</v>
      </c>
      <c r="B625" s="27" t="s">
        <v>34</v>
      </c>
      <c r="C625" s="27" t="s">
        <v>837</v>
      </c>
      <c r="D625" s="12" t="s">
        <v>107</v>
      </c>
      <c r="E625" s="14"/>
      <c r="F625" s="12" t="s">
        <v>9</v>
      </c>
      <c r="G625" s="12" t="s">
        <v>9</v>
      </c>
      <c r="H625" s="12" t="s">
        <v>37</v>
      </c>
      <c r="I625" s="14"/>
      <c r="J625" s="14"/>
      <c r="K625" s="14"/>
      <c r="L625" s="14"/>
      <c r="M625" s="14"/>
      <c r="N625" s="14"/>
      <c r="O625" s="14"/>
      <c r="P625" s="14"/>
      <c r="Q625" s="14"/>
      <c r="R625" s="14"/>
      <c r="S625" s="14"/>
      <c r="T625" s="14"/>
      <c r="U625" s="14"/>
      <c r="V625" s="14"/>
      <c r="W625" s="14"/>
      <c r="X625" s="14"/>
      <c r="Y625" s="14"/>
      <c r="Z625" s="14"/>
      <c r="AA625" s="14"/>
      <c r="AB625" s="14"/>
      <c r="AC625" s="14"/>
      <c r="AD625" s="14"/>
    </row>
    <row r="626" ht="33.0" hidden="1" customHeight="1">
      <c r="A626" s="27">
        <v>639.0</v>
      </c>
      <c r="B626" s="27" t="s">
        <v>34</v>
      </c>
      <c r="C626" s="27" t="s">
        <v>834</v>
      </c>
      <c r="D626" s="12" t="s">
        <v>107</v>
      </c>
      <c r="E626" s="14"/>
      <c r="F626" s="12" t="s">
        <v>9</v>
      </c>
      <c r="G626" s="12" t="s">
        <v>9</v>
      </c>
      <c r="H626" s="12" t="s">
        <v>37</v>
      </c>
      <c r="I626" s="14"/>
      <c r="J626" s="14"/>
      <c r="K626" s="14"/>
      <c r="L626" s="14"/>
      <c r="M626" s="14"/>
      <c r="N626" s="14"/>
      <c r="O626" s="14"/>
      <c r="P626" s="14"/>
      <c r="Q626" s="14"/>
      <c r="R626" s="14"/>
      <c r="S626" s="14"/>
      <c r="T626" s="14"/>
      <c r="U626" s="14"/>
      <c r="V626" s="14"/>
      <c r="W626" s="14"/>
      <c r="X626" s="14"/>
      <c r="Y626" s="14"/>
      <c r="Z626" s="14"/>
      <c r="AA626" s="14"/>
      <c r="AB626" s="14"/>
      <c r="AC626" s="14"/>
      <c r="AD626" s="14"/>
    </row>
    <row r="627" ht="33.0" hidden="1" customHeight="1">
      <c r="A627" s="27">
        <v>640.0</v>
      </c>
      <c r="B627" s="27" t="s">
        <v>34</v>
      </c>
      <c r="C627" s="36" t="str">
        <f>+ lh</f>
        <v>#NAME?</v>
      </c>
      <c r="D627" s="12" t="s">
        <v>107</v>
      </c>
      <c r="E627" s="14"/>
      <c r="F627" s="12" t="s">
        <v>9</v>
      </c>
      <c r="G627" s="12" t="s">
        <v>9</v>
      </c>
      <c r="H627" s="12" t="s">
        <v>37</v>
      </c>
      <c r="I627" s="14"/>
      <c r="J627" s="14"/>
      <c r="K627" s="14"/>
      <c r="L627" s="14"/>
      <c r="M627" s="14"/>
      <c r="N627" s="14"/>
      <c r="O627" s="14"/>
      <c r="P627" s="14"/>
      <c r="Q627" s="14"/>
      <c r="R627" s="14"/>
      <c r="S627" s="14"/>
      <c r="T627" s="14"/>
      <c r="U627" s="14"/>
      <c r="V627" s="14"/>
      <c r="W627" s="14"/>
      <c r="X627" s="14"/>
      <c r="Y627" s="14"/>
      <c r="Z627" s="14"/>
      <c r="AA627" s="14"/>
      <c r="AB627" s="14"/>
      <c r="AC627" s="14"/>
      <c r="AD627" s="14"/>
    </row>
    <row r="628" ht="33.0" hidden="1" customHeight="1">
      <c r="A628" s="27">
        <v>641.0</v>
      </c>
      <c r="B628" s="27" t="s">
        <v>34</v>
      </c>
      <c r="C628" s="27" t="s">
        <v>805</v>
      </c>
      <c r="D628" s="12" t="s">
        <v>107</v>
      </c>
      <c r="E628" s="14"/>
      <c r="F628" s="12" t="s">
        <v>9</v>
      </c>
      <c r="G628" s="12" t="s">
        <v>9</v>
      </c>
      <c r="H628" s="12" t="s">
        <v>37</v>
      </c>
      <c r="I628" s="14"/>
      <c r="J628" s="14"/>
      <c r="K628" s="14"/>
      <c r="L628" s="14"/>
      <c r="M628" s="14"/>
      <c r="N628" s="14"/>
      <c r="O628" s="14"/>
      <c r="P628" s="14"/>
      <c r="Q628" s="14"/>
      <c r="R628" s="14"/>
      <c r="S628" s="14"/>
      <c r="T628" s="14"/>
      <c r="U628" s="14"/>
      <c r="V628" s="14"/>
      <c r="W628" s="14"/>
      <c r="X628" s="14"/>
      <c r="Y628" s="14"/>
      <c r="Z628" s="14"/>
      <c r="AA628" s="14"/>
      <c r="AB628" s="14"/>
      <c r="AC628" s="14"/>
      <c r="AD628" s="14"/>
    </row>
    <row r="629" ht="33.0" hidden="1" customHeight="1">
      <c r="A629" s="27">
        <v>642.0</v>
      </c>
      <c r="B629" s="27" t="s">
        <v>34</v>
      </c>
      <c r="C629" s="27" t="s">
        <v>838</v>
      </c>
      <c r="D629" s="12" t="s">
        <v>107</v>
      </c>
      <c r="E629" s="14"/>
      <c r="F629" s="12" t="s">
        <v>9</v>
      </c>
      <c r="G629" s="12" t="s">
        <v>9</v>
      </c>
      <c r="H629" s="12" t="s">
        <v>37</v>
      </c>
      <c r="I629" s="14"/>
      <c r="J629" s="14"/>
      <c r="K629" s="14"/>
      <c r="L629" s="14"/>
      <c r="M629" s="14"/>
      <c r="N629" s="14"/>
      <c r="O629" s="14"/>
      <c r="P629" s="14"/>
      <c r="Q629" s="14"/>
      <c r="R629" s="14"/>
      <c r="S629" s="14"/>
      <c r="T629" s="14"/>
      <c r="U629" s="14"/>
      <c r="V629" s="14"/>
      <c r="W629" s="14"/>
      <c r="X629" s="14"/>
      <c r="Y629" s="14"/>
      <c r="Z629" s="14"/>
      <c r="AA629" s="14"/>
      <c r="AB629" s="14"/>
      <c r="AC629" s="14"/>
      <c r="AD629" s="14"/>
    </row>
    <row r="630" ht="33.0" hidden="1" customHeight="1">
      <c r="A630" s="27">
        <v>644.0</v>
      </c>
      <c r="B630" s="27" t="s">
        <v>34</v>
      </c>
      <c r="C630" s="27" t="s">
        <v>839</v>
      </c>
      <c r="D630" s="12" t="s">
        <v>107</v>
      </c>
      <c r="E630" s="14"/>
      <c r="F630" s="12" t="s">
        <v>9</v>
      </c>
      <c r="G630" s="12" t="s">
        <v>9</v>
      </c>
      <c r="H630" s="12" t="s">
        <v>37</v>
      </c>
      <c r="I630" s="14"/>
      <c r="J630" s="14"/>
      <c r="K630" s="14"/>
      <c r="L630" s="14"/>
      <c r="M630" s="14"/>
      <c r="N630" s="14"/>
      <c r="O630" s="14"/>
      <c r="P630" s="14"/>
      <c r="Q630" s="14"/>
      <c r="R630" s="14"/>
      <c r="S630" s="14"/>
      <c r="T630" s="14"/>
      <c r="U630" s="14"/>
      <c r="V630" s="14"/>
      <c r="W630" s="14"/>
      <c r="X630" s="14"/>
      <c r="Y630" s="14"/>
      <c r="Z630" s="14"/>
      <c r="AA630" s="14"/>
      <c r="AB630" s="14"/>
      <c r="AC630" s="14"/>
      <c r="AD630" s="14"/>
    </row>
    <row r="631" ht="33.0" hidden="1" customHeight="1">
      <c r="A631" s="27">
        <v>645.0</v>
      </c>
      <c r="B631" s="27" t="s">
        <v>34</v>
      </c>
      <c r="C631" s="27" t="s">
        <v>821</v>
      </c>
      <c r="D631" s="12" t="s">
        <v>107</v>
      </c>
      <c r="E631" s="14"/>
      <c r="F631" s="12" t="s">
        <v>9</v>
      </c>
      <c r="G631" s="12" t="s">
        <v>9</v>
      </c>
      <c r="H631" s="12" t="s">
        <v>37</v>
      </c>
      <c r="I631" s="14"/>
      <c r="J631" s="14"/>
      <c r="K631" s="14"/>
      <c r="L631" s="14"/>
      <c r="M631" s="14"/>
      <c r="N631" s="14"/>
      <c r="O631" s="14"/>
      <c r="P631" s="14"/>
      <c r="Q631" s="14"/>
      <c r="R631" s="14"/>
      <c r="S631" s="14"/>
      <c r="T631" s="14"/>
      <c r="U631" s="14"/>
      <c r="V631" s="14"/>
      <c r="W631" s="14"/>
      <c r="X631" s="14"/>
      <c r="Y631" s="14"/>
      <c r="Z631" s="14"/>
      <c r="AA631" s="14"/>
      <c r="AB631" s="14"/>
      <c r="AC631" s="14"/>
      <c r="AD631" s="14"/>
    </row>
    <row r="632" ht="33.0" hidden="1" customHeight="1">
      <c r="A632" s="27">
        <v>646.0</v>
      </c>
      <c r="B632" s="27" t="s">
        <v>34</v>
      </c>
      <c r="C632" s="27" t="s">
        <v>840</v>
      </c>
      <c r="D632" s="12" t="s">
        <v>107</v>
      </c>
      <c r="E632" s="14"/>
      <c r="F632" s="12" t="s">
        <v>9</v>
      </c>
      <c r="G632" s="12" t="s">
        <v>9</v>
      </c>
      <c r="H632" s="12" t="s">
        <v>37</v>
      </c>
      <c r="I632" s="14"/>
      <c r="J632" s="14"/>
      <c r="K632" s="14"/>
      <c r="L632" s="14"/>
      <c r="M632" s="14"/>
      <c r="N632" s="14"/>
      <c r="O632" s="14"/>
      <c r="P632" s="14"/>
      <c r="Q632" s="14"/>
      <c r="R632" s="14"/>
      <c r="S632" s="14"/>
      <c r="T632" s="14"/>
      <c r="U632" s="14"/>
      <c r="V632" s="14"/>
      <c r="W632" s="14"/>
      <c r="X632" s="14"/>
      <c r="Y632" s="14"/>
      <c r="Z632" s="14"/>
      <c r="AA632" s="14"/>
      <c r="AB632" s="14"/>
      <c r="AC632" s="14"/>
      <c r="AD632" s="14"/>
    </row>
    <row r="633" ht="33.0" hidden="1" customHeight="1">
      <c r="A633" s="27">
        <v>649.0</v>
      </c>
      <c r="B633" s="27" t="s">
        <v>34</v>
      </c>
      <c r="C633" s="27" t="s">
        <v>841</v>
      </c>
      <c r="D633" s="12" t="s">
        <v>107</v>
      </c>
      <c r="E633" s="14"/>
      <c r="F633" s="12" t="s">
        <v>9</v>
      </c>
      <c r="G633" s="12" t="s">
        <v>9</v>
      </c>
      <c r="H633" s="12" t="s">
        <v>37</v>
      </c>
      <c r="I633" s="14"/>
      <c r="J633" s="14"/>
      <c r="K633" s="14"/>
      <c r="L633" s="14"/>
      <c r="M633" s="14"/>
      <c r="N633" s="14"/>
      <c r="O633" s="14"/>
      <c r="P633" s="14"/>
      <c r="Q633" s="14"/>
      <c r="R633" s="14"/>
      <c r="S633" s="14"/>
      <c r="T633" s="14"/>
      <c r="U633" s="14"/>
      <c r="V633" s="14"/>
      <c r="W633" s="14"/>
      <c r="X633" s="14"/>
      <c r="Y633" s="14"/>
      <c r="Z633" s="14"/>
      <c r="AA633" s="14"/>
      <c r="AB633" s="14"/>
      <c r="AC633" s="14"/>
      <c r="AD633" s="14"/>
    </row>
    <row r="634" ht="33.0" hidden="1" customHeight="1">
      <c r="A634" s="27">
        <v>650.0</v>
      </c>
      <c r="B634" s="27" t="s">
        <v>34</v>
      </c>
      <c r="C634" s="27" t="s">
        <v>842</v>
      </c>
      <c r="D634" s="12" t="s">
        <v>107</v>
      </c>
      <c r="E634" s="14"/>
      <c r="F634" s="12" t="s">
        <v>9</v>
      </c>
      <c r="G634" s="12" t="s">
        <v>9</v>
      </c>
      <c r="H634" s="12" t="s">
        <v>37</v>
      </c>
      <c r="I634" s="14"/>
      <c r="J634" s="14"/>
      <c r="K634" s="14"/>
      <c r="L634" s="14"/>
      <c r="M634" s="14"/>
      <c r="N634" s="14"/>
      <c r="O634" s="14"/>
      <c r="P634" s="14"/>
      <c r="Q634" s="14"/>
      <c r="R634" s="14"/>
      <c r="S634" s="14"/>
      <c r="T634" s="14"/>
      <c r="U634" s="14"/>
      <c r="V634" s="14"/>
      <c r="W634" s="14"/>
      <c r="X634" s="14"/>
      <c r="Y634" s="14"/>
      <c r="Z634" s="14"/>
      <c r="AA634" s="14"/>
      <c r="AB634" s="14"/>
      <c r="AC634" s="14"/>
      <c r="AD634" s="14"/>
    </row>
    <row r="635" ht="33.0" hidden="1" customHeight="1">
      <c r="A635" s="27">
        <v>651.0</v>
      </c>
      <c r="B635" s="27" t="s">
        <v>34</v>
      </c>
      <c r="C635" s="27" t="s">
        <v>843</v>
      </c>
      <c r="D635" s="12" t="s">
        <v>107</v>
      </c>
      <c r="E635" s="14"/>
      <c r="F635" s="12" t="s">
        <v>9</v>
      </c>
      <c r="G635" s="12" t="s">
        <v>9</v>
      </c>
      <c r="H635" s="12" t="s">
        <v>37</v>
      </c>
      <c r="I635" s="14"/>
      <c r="J635" s="14"/>
      <c r="K635" s="14"/>
      <c r="L635" s="14"/>
      <c r="M635" s="14"/>
      <c r="N635" s="14"/>
      <c r="O635" s="14"/>
      <c r="P635" s="14"/>
      <c r="Q635" s="14"/>
      <c r="R635" s="14"/>
      <c r="S635" s="14"/>
      <c r="T635" s="14"/>
      <c r="U635" s="14"/>
      <c r="V635" s="14"/>
      <c r="W635" s="14"/>
      <c r="X635" s="14"/>
      <c r="Y635" s="14"/>
      <c r="Z635" s="14"/>
      <c r="AA635" s="14"/>
      <c r="AB635" s="14"/>
      <c r="AC635" s="14"/>
      <c r="AD635" s="14"/>
    </row>
    <row r="636" ht="33.0" hidden="1" customHeight="1">
      <c r="A636" s="27">
        <v>652.0</v>
      </c>
      <c r="B636" s="27" t="s">
        <v>34</v>
      </c>
      <c r="C636" s="27" t="s">
        <v>844</v>
      </c>
      <c r="D636" s="12" t="s">
        <v>107</v>
      </c>
      <c r="E636" s="14"/>
      <c r="F636" s="12" t="s">
        <v>9</v>
      </c>
      <c r="G636" s="12" t="s">
        <v>9</v>
      </c>
      <c r="H636" s="12" t="s">
        <v>37</v>
      </c>
      <c r="I636" s="14"/>
      <c r="J636" s="14"/>
      <c r="K636" s="14"/>
      <c r="L636" s="14"/>
      <c r="M636" s="14"/>
      <c r="N636" s="14"/>
      <c r="O636" s="14"/>
      <c r="P636" s="14"/>
      <c r="Q636" s="14"/>
      <c r="R636" s="14"/>
      <c r="S636" s="14"/>
      <c r="T636" s="14"/>
      <c r="U636" s="14"/>
      <c r="V636" s="14"/>
      <c r="W636" s="14"/>
      <c r="X636" s="14"/>
      <c r="Y636" s="14"/>
      <c r="Z636" s="14"/>
      <c r="AA636" s="14"/>
      <c r="AB636" s="14"/>
      <c r="AC636" s="14"/>
      <c r="AD636" s="14"/>
    </row>
    <row r="637" ht="33.0" hidden="1" customHeight="1">
      <c r="A637" s="27">
        <v>655.0</v>
      </c>
      <c r="B637" s="27" t="s">
        <v>34</v>
      </c>
      <c r="C637" s="27" t="s">
        <v>845</v>
      </c>
      <c r="D637" s="12" t="s">
        <v>107</v>
      </c>
      <c r="E637" s="14"/>
      <c r="F637" s="12" t="s">
        <v>9</v>
      </c>
      <c r="G637" s="12" t="s">
        <v>9</v>
      </c>
      <c r="H637" s="12" t="s">
        <v>37</v>
      </c>
      <c r="I637" s="14"/>
      <c r="J637" s="14"/>
      <c r="K637" s="14"/>
      <c r="L637" s="14"/>
      <c r="M637" s="14"/>
      <c r="N637" s="14"/>
      <c r="O637" s="14"/>
      <c r="P637" s="14"/>
      <c r="Q637" s="14"/>
      <c r="R637" s="14"/>
      <c r="S637" s="14"/>
      <c r="T637" s="14"/>
      <c r="U637" s="14"/>
      <c r="V637" s="14"/>
      <c r="W637" s="14"/>
      <c r="X637" s="14"/>
      <c r="Y637" s="14"/>
      <c r="Z637" s="14"/>
      <c r="AA637" s="14"/>
      <c r="AB637" s="14"/>
      <c r="AC637" s="14"/>
      <c r="AD637" s="14"/>
    </row>
    <row r="638" ht="33.0" hidden="1" customHeight="1">
      <c r="A638" s="27">
        <v>656.0</v>
      </c>
      <c r="B638" s="27" t="s">
        <v>34</v>
      </c>
      <c r="C638" s="27" t="s">
        <v>845</v>
      </c>
      <c r="D638" s="12" t="s">
        <v>107</v>
      </c>
      <c r="E638" s="14"/>
      <c r="F638" s="12" t="s">
        <v>9</v>
      </c>
      <c r="G638" s="12" t="s">
        <v>9</v>
      </c>
      <c r="H638" s="12" t="s">
        <v>37</v>
      </c>
      <c r="I638" s="14"/>
      <c r="J638" s="14"/>
      <c r="K638" s="14"/>
      <c r="L638" s="14"/>
      <c r="M638" s="14"/>
      <c r="N638" s="14"/>
      <c r="O638" s="14"/>
      <c r="P638" s="14"/>
      <c r="Q638" s="14"/>
      <c r="R638" s="14"/>
      <c r="S638" s="14"/>
      <c r="T638" s="14"/>
      <c r="U638" s="14"/>
      <c r="V638" s="14"/>
      <c r="W638" s="14"/>
      <c r="X638" s="14"/>
      <c r="Y638" s="14"/>
      <c r="Z638" s="14"/>
      <c r="AA638" s="14"/>
      <c r="AB638" s="14"/>
      <c r="AC638" s="14"/>
      <c r="AD638" s="14"/>
    </row>
    <row r="639" ht="33.0" hidden="1" customHeight="1">
      <c r="A639" s="27">
        <v>657.0</v>
      </c>
      <c r="B639" s="27" t="s">
        <v>34</v>
      </c>
      <c r="C639" s="27" t="s">
        <v>815</v>
      </c>
      <c r="D639" s="12" t="s">
        <v>107</v>
      </c>
      <c r="E639" s="14"/>
      <c r="F639" s="12" t="s">
        <v>9</v>
      </c>
      <c r="G639" s="12" t="s">
        <v>9</v>
      </c>
      <c r="H639" s="12" t="s">
        <v>37</v>
      </c>
      <c r="I639" s="14"/>
      <c r="J639" s="14"/>
      <c r="K639" s="14"/>
      <c r="L639" s="14"/>
      <c r="M639" s="14"/>
      <c r="N639" s="14"/>
      <c r="O639" s="14"/>
      <c r="P639" s="14"/>
      <c r="Q639" s="14"/>
      <c r="R639" s="14"/>
      <c r="S639" s="14"/>
      <c r="T639" s="14"/>
      <c r="U639" s="14"/>
      <c r="V639" s="14"/>
      <c r="W639" s="14"/>
      <c r="X639" s="14"/>
      <c r="Y639" s="14"/>
      <c r="Z639" s="14"/>
      <c r="AA639" s="14"/>
      <c r="AB639" s="14"/>
      <c r="AC639" s="14"/>
      <c r="AD639" s="14"/>
    </row>
    <row r="640" ht="33.0" hidden="1" customHeight="1">
      <c r="A640" s="27">
        <v>658.0</v>
      </c>
      <c r="B640" s="27" t="s">
        <v>34</v>
      </c>
      <c r="C640" s="27" t="s">
        <v>846</v>
      </c>
      <c r="D640" s="12" t="s">
        <v>107</v>
      </c>
      <c r="E640" s="14"/>
      <c r="F640" s="12" t="s">
        <v>9</v>
      </c>
      <c r="G640" s="12" t="s">
        <v>9</v>
      </c>
      <c r="H640" s="12" t="s">
        <v>37</v>
      </c>
      <c r="I640" s="14"/>
      <c r="J640" s="14"/>
      <c r="K640" s="14"/>
      <c r="L640" s="14"/>
      <c r="M640" s="14"/>
      <c r="N640" s="14"/>
      <c r="O640" s="14"/>
      <c r="P640" s="14"/>
      <c r="Q640" s="14"/>
      <c r="R640" s="14"/>
      <c r="S640" s="14"/>
      <c r="T640" s="14"/>
      <c r="U640" s="14"/>
      <c r="V640" s="14"/>
      <c r="W640" s="14"/>
      <c r="X640" s="14"/>
      <c r="Y640" s="14"/>
      <c r="Z640" s="14"/>
      <c r="AA640" s="14"/>
      <c r="AB640" s="14"/>
      <c r="AC640" s="14"/>
      <c r="AD640" s="14"/>
    </row>
    <row r="641" ht="33.0" hidden="1" customHeight="1">
      <c r="A641" s="27">
        <v>659.0</v>
      </c>
      <c r="B641" s="27" t="s">
        <v>34</v>
      </c>
      <c r="C641" s="27" t="s">
        <v>847</v>
      </c>
      <c r="D641" s="12" t="s">
        <v>107</v>
      </c>
      <c r="E641" s="14"/>
      <c r="F641" s="12" t="s">
        <v>9</v>
      </c>
      <c r="G641" s="12" t="s">
        <v>9</v>
      </c>
      <c r="H641" s="12" t="s">
        <v>37</v>
      </c>
      <c r="I641" s="14"/>
      <c r="J641" s="14"/>
      <c r="K641" s="14"/>
      <c r="L641" s="14"/>
      <c r="M641" s="14"/>
      <c r="N641" s="14"/>
      <c r="O641" s="14"/>
      <c r="P641" s="14"/>
      <c r="Q641" s="14"/>
      <c r="R641" s="14"/>
      <c r="S641" s="14"/>
      <c r="T641" s="14"/>
      <c r="U641" s="14"/>
      <c r="V641" s="14"/>
      <c r="W641" s="14"/>
      <c r="X641" s="14"/>
      <c r="Y641" s="14"/>
      <c r="Z641" s="14"/>
      <c r="AA641" s="14"/>
      <c r="AB641" s="14"/>
      <c r="AC641" s="14"/>
      <c r="AD641" s="14"/>
    </row>
    <row r="642" ht="33.0" hidden="1" customHeight="1">
      <c r="A642" s="27">
        <v>662.0</v>
      </c>
      <c r="B642" s="27" t="s">
        <v>34</v>
      </c>
      <c r="C642" s="27" t="s">
        <v>848</v>
      </c>
      <c r="D642" s="12" t="s">
        <v>107</v>
      </c>
      <c r="E642" s="14"/>
      <c r="F642" s="12" t="s">
        <v>9</v>
      </c>
      <c r="G642" s="12" t="s">
        <v>9</v>
      </c>
      <c r="H642" s="12" t="s">
        <v>37</v>
      </c>
      <c r="I642" s="14"/>
      <c r="J642" s="14"/>
      <c r="K642" s="14"/>
      <c r="L642" s="14"/>
      <c r="M642" s="14"/>
      <c r="N642" s="14"/>
      <c r="O642" s="14"/>
      <c r="P642" s="14"/>
      <c r="Q642" s="14"/>
      <c r="R642" s="14"/>
      <c r="S642" s="14"/>
      <c r="T642" s="14"/>
      <c r="U642" s="14"/>
      <c r="V642" s="14"/>
      <c r="W642" s="14"/>
      <c r="X642" s="14"/>
      <c r="Y642" s="14"/>
      <c r="Z642" s="14"/>
      <c r="AA642" s="14"/>
      <c r="AB642" s="14"/>
      <c r="AC642" s="14"/>
      <c r="AD642" s="14"/>
    </row>
    <row r="643" ht="33.0" hidden="1" customHeight="1">
      <c r="A643" s="27">
        <v>663.0</v>
      </c>
      <c r="B643" s="27" t="s">
        <v>34</v>
      </c>
      <c r="C643" s="27" t="s">
        <v>849</v>
      </c>
      <c r="D643" s="12" t="s">
        <v>107</v>
      </c>
      <c r="E643" s="14"/>
      <c r="F643" s="12" t="s">
        <v>9</v>
      </c>
      <c r="G643" s="12" t="s">
        <v>9</v>
      </c>
      <c r="H643" s="12" t="s">
        <v>37</v>
      </c>
      <c r="I643" s="14"/>
      <c r="J643" s="14"/>
      <c r="K643" s="14"/>
      <c r="L643" s="14"/>
      <c r="M643" s="14"/>
      <c r="N643" s="14"/>
      <c r="O643" s="14"/>
      <c r="P643" s="14"/>
      <c r="Q643" s="14"/>
      <c r="R643" s="14"/>
      <c r="S643" s="14"/>
      <c r="T643" s="14"/>
      <c r="U643" s="14"/>
      <c r="V643" s="14"/>
      <c r="W643" s="14"/>
      <c r="X643" s="14"/>
      <c r="Y643" s="14"/>
      <c r="Z643" s="14"/>
      <c r="AA643" s="14"/>
      <c r="AB643" s="14"/>
      <c r="AC643" s="14"/>
      <c r="AD643" s="14"/>
    </row>
    <row r="644" ht="33.0" hidden="1" customHeight="1">
      <c r="A644" s="27">
        <v>664.0</v>
      </c>
      <c r="B644" s="27" t="s">
        <v>34</v>
      </c>
      <c r="C644" s="27" t="s">
        <v>850</v>
      </c>
      <c r="D644" s="12" t="s">
        <v>107</v>
      </c>
      <c r="E644" s="14"/>
      <c r="F644" s="12" t="s">
        <v>9</v>
      </c>
      <c r="G644" s="12" t="s">
        <v>9</v>
      </c>
      <c r="H644" s="12" t="s">
        <v>37</v>
      </c>
      <c r="I644" s="14"/>
      <c r="J644" s="14"/>
      <c r="K644" s="14"/>
      <c r="L644" s="14"/>
      <c r="M644" s="14"/>
      <c r="N644" s="14"/>
      <c r="O644" s="14"/>
      <c r="P644" s="14"/>
      <c r="Q644" s="14"/>
      <c r="R644" s="14"/>
      <c r="S644" s="14"/>
      <c r="T644" s="14"/>
      <c r="U644" s="14"/>
      <c r="V644" s="14"/>
      <c r="W644" s="14"/>
      <c r="X644" s="14"/>
      <c r="Y644" s="14"/>
      <c r="Z644" s="14"/>
      <c r="AA644" s="14"/>
      <c r="AB644" s="14"/>
      <c r="AC644" s="14"/>
      <c r="AD644" s="14"/>
    </row>
    <row r="645" ht="33.0" hidden="1" customHeight="1">
      <c r="A645" s="27">
        <v>665.0</v>
      </c>
      <c r="B645" s="27" t="s">
        <v>34</v>
      </c>
      <c r="C645" s="27" t="s">
        <v>851</v>
      </c>
      <c r="D645" s="12" t="s">
        <v>107</v>
      </c>
      <c r="E645" s="14"/>
      <c r="F645" s="12" t="s">
        <v>9</v>
      </c>
      <c r="G645" s="12" t="s">
        <v>9</v>
      </c>
      <c r="H645" s="12" t="s">
        <v>37</v>
      </c>
      <c r="I645" s="14"/>
      <c r="J645" s="14"/>
      <c r="K645" s="14"/>
      <c r="L645" s="14"/>
      <c r="M645" s="14"/>
      <c r="N645" s="14"/>
      <c r="O645" s="14"/>
      <c r="P645" s="14"/>
      <c r="Q645" s="14"/>
      <c r="R645" s="14"/>
      <c r="S645" s="14"/>
      <c r="T645" s="14"/>
      <c r="U645" s="14"/>
      <c r="V645" s="14"/>
      <c r="W645" s="14"/>
      <c r="X645" s="14"/>
      <c r="Y645" s="14"/>
      <c r="Z645" s="14"/>
      <c r="AA645" s="14"/>
      <c r="AB645" s="14"/>
      <c r="AC645" s="14"/>
      <c r="AD645" s="14"/>
    </row>
    <row r="646" ht="33.0" hidden="1" customHeight="1">
      <c r="A646" s="27">
        <v>666.0</v>
      </c>
      <c r="B646" s="27" t="s">
        <v>34</v>
      </c>
      <c r="C646" s="27" t="s">
        <v>852</v>
      </c>
      <c r="D646" s="12" t="s">
        <v>107</v>
      </c>
      <c r="E646" s="14"/>
      <c r="F646" s="12" t="s">
        <v>9</v>
      </c>
      <c r="G646" s="12" t="s">
        <v>9</v>
      </c>
      <c r="H646" s="12" t="s">
        <v>37</v>
      </c>
      <c r="I646" s="14"/>
      <c r="J646" s="14"/>
      <c r="K646" s="14"/>
      <c r="L646" s="14"/>
      <c r="M646" s="14"/>
      <c r="N646" s="14"/>
      <c r="O646" s="14"/>
      <c r="P646" s="14"/>
      <c r="Q646" s="14"/>
      <c r="R646" s="14"/>
      <c r="S646" s="14"/>
      <c r="T646" s="14"/>
      <c r="U646" s="14"/>
      <c r="V646" s="14"/>
      <c r="W646" s="14"/>
      <c r="X646" s="14"/>
      <c r="Y646" s="14"/>
      <c r="Z646" s="14"/>
      <c r="AA646" s="14"/>
      <c r="AB646" s="14"/>
      <c r="AC646" s="14"/>
      <c r="AD646" s="14"/>
    </row>
    <row r="647" ht="33.0" hidden="1" customHeight="1">
      <c r="A647" s="27">
        <v>667.0</v>
      </c>
      <c r="B647" s="27" t="s">
        <v>34</v>
      </c>
      <c r="C647" s="27" t="s">
        <v>853</v>
      </c>
      <c r="D647" s="12" t="s">
        <v>107</v>
      </c>
      <c r="E647" s="14"/>
      <c r="F647" s="12" t="s">
        <v>9</v>
      </c>
      <c r="G647" s="12" t="s">
        <v>9</v>
      </c>
      <c r="H647" s="12" t="s">
        <v>37</v>
      </c>
      <c r="I647" s="14"/>
      <c r="J647" s="14"/>
      <c r="K647" s="14"/>
      <c r="L647" s="14"/>
      <c r="M647" s="14"/>
      <c r="N647" s="14"/>
      <c r="O647" s="14"/>
      <c r="P647" s="14"/>
      <c r="Q647" s="14"/>
      <c r="R647" s="14"/>
      <c r="S647" s="14"/>
      <c r="T647" s="14"/>
      <c r="U647" s="14"/>
      <c r="V647" s="14"/>
      <c r="W647" s="14"/>
      <c r="X647" s="14"/>
      <c r="Y647" s="14"/>
      <c r="Z647" s="14"/>
      <c r="AA647" s="14"/>
      <c r="AB647" s="14"/>
      <c r="AC647" s="14"/>
      <c r="AD647" s="14"/>
    </row>
    <row r="648" ht="33.0" hidden="1" customHeight="1">
      <c r="A648" s="27">
        <v>668.0</v>
      </c>
      <c r="B648" s="27" t="s">
        <v>34</v>
      </c>
      <c r="C648" s="27" t="s">
        <v>854</v>
      </c>
      <c r="D648" s="12" t="s">
        <v>107</v>
      </c>
      <c r="E648" s="14"/>
      <c r="F648" s="12" t="s">
        <v>9</v>
      </c>
      <c r="G648" s="12" t="s">
        <v>9</v>
      </c>
      <c r="H648" s="12" t="s">
        <v>37</v>
      </c>
      <c r="I648" s="14"/>
      <c r="J648" s="14"/>
      <c r="K648" s="14"/>
      <c r="L648" s="14"/>
      <c r="M648" s="14"/>
      <c r="N648" s="14"/>
      <c r="O648" s="14"/>
      <c r="P648" s="14"/>
      <c r="Q648" s="14"/>
      <c r="R648" s="14"/>
      <c r="S648" s="14"/>
      <c r="T648" s="14"/>
      <c r="U648" s="14"/>
      <c r="V648" s="14"/>
      <c r="W648" s="14"/>
      <c r="X648" s="14"/>
      <c r="Y648" s="14"/>
      <c r="Z648" s="14"/>
      <c r="AA648" s="14"/>
      <c r="AB648" s="14"/>
      <c r="AC648" s="14"/>
      <c r="AD648" s="14"/>
    </row>
    <row r="649" ht="33.0" hidden="1" customHeight="1">
      <c r="A649" s="27">
        <v>669.0</v>
      </c>
      <c r="B649" s="27" t="s">
        <v>34</v>
      </c>
      <c r="C649" s="27" t="s">
        <v>855</v>
      </c>
      <c r="D649" s="12" t="s">
        <v>231</v>
      </c>
      <c r="E649" s="14"/>
      <c r="F649" s="12" t="s">
        <v>18</v>
      </c>
      <c r="G649" s="12" t="s">
        <v>6</v>
      </c>
      <c r="H649" s="12" t="s">
        <v>42</v>
      </c>
      <c r="I649" s="14"/>
      <c r="J649" s="14"/>
      <c r="K649" s="14"/>
      <c r="L649" s="14"/>
      <c r="M649" s="14"/>
      <c r="N649" s="14"/>
      <c r="O649" s="14"/>
      <c r="P649" s="14"/>
      <c r="Q649" s="14"/>
      <c r="R649" s="14"/>
      <c r="S649" s="14"/>
      <c r="T649" s="14"/>
      <c r="U649" s="14"/>
      <c r="V649" s="14"/>
      <c r="W649" s="14"/>
      <c r="X649" s="14"/>
      <c r="Y649" s="14"/>
      <c r="Z649" s="14"/>
      <c r="AA649" s="14"/>
      <c r="AB649" s="14"/>
      <c r="AC649" s="14"/>
      <c r="AD649" s="14"/>
    </row>
    <row r="650" ht="33.0" hidden="1" customHeight="1">
      <c r="A650" s="27">
        <v>671.0</v>
      </c>
      <c r="B650" s="27" t="s">
        <v>34</v>
      </c>
      <c r="C650" s="27" t="s">
        <v>856</v>
      </c>
      <c r="D650" s="12" t="s">
        <v>107</v>
      </c>
      <c r="E650" s="14"/>
      <c r="F650" s="12" t="s">
        <v>9</v>
      </c>
      <c r="G650" s="12" t="s">
        <v>9</v>
      </c>
      <c r="H650" s="12" t="s">
        <v>37</v>
      </c>
      <c r="I650" s="14"/>
      <c r="J650" s="14"/>
      <c r="K650" s="14"/>
      <c r="L650" s="14"/>
      <c r="M650" s="14"/>
      <c r="N650" s="14"/>
      <c r="O650" s="14"/>
      <c r="P650" s="14"/>
      <c r="Q650" s="14"/>
      <c r="R650" s="14"/>
      <c r="S650" s="14"/>
      <c r="T650" s="14"/>
      <c r="U650" s="14"/>
      <c r="V650" s="14"/>
      <c r="W650" s="14"/>
      <c r="X650" s="14"/>
      <c r="Y650" s="14"/>
      <c r="Z650" s="14"/>
      <c r="AA650" s="14"/>
      <c r="AB650" s="14"/>
      <c r="AC650" s="14"/>
      <c r="AD650" s="14"/>
    </row>
    <row r="651" ht="33.0" hidden="1" customHeight="1">
      <c r="A651" s="27">
        <v>672.0</v>
      </c>
      <c r="B651" s="27" t="s">
        <v>34</v>
      </c>
      <c r="C651" s="27" t="s">
        <v>857</v>
      </c>
      <c r="D651" s="12" t="s">
        <v>107</v>
      </c>
      <c r="E651" s="14"/>
      <c r="F651" s="12" t="s">
        <v>9</v>
      </c>
      <c r="G651" s="12" t="s">
        <v>9</v>
      </c>
      <c r="H651" s="12" t="s">
        <v>37</v>
      </c>
      <c r="I651" s="14"/>
      <c r="J651" s="14"/>
      <c r="K651" s="14"/>
      <c r="L651" s="14"/>
      <c r="M651" s="14"/>
      <c r="N651" s="14"/>
      <c r="O651" s="14"/>
      <c r="P651" s="14"/>
      <c r="Q651" s="14"/>
      <c r="R651" s="14"/>
      <c r="S651" s="14"/>
      <c r="T651" s="14"/>
      <c r="U651" s="14"/>
      <c r="V651" s="14"/>
      <c r="W651" s="14"/>
      <c r="X651" s="14"/>
      <c r="Y651" s="14"/>
      <c r="Z651" s="14"/>
      <c r="AA651" s="14"/>
      <c r="AB651" s="14"/>
      <c r="AC651" s="14"/>
      <c r="AD651" s="14"/>
    </row>
    <row r="652" ht="33.0" hidden="1" customHeight="1">
      <c r="A652" s="27">
        <v>673.0</v>
      </c>
      <c r="B652" s="27" t="s">
        <v>34</v>
      </c>
      <c r="C652" s="27" t="s">
        <v>858</v>
      </c>
      <c r="D652" s="12" t="s">
        <v>107</v>
      </c>
      <c r="E652" s="14"/>
      <c r="F652" s="12" t="s">
        <v>9</v>
      </c>
      <c r="G652" s="12" t="s">
        <v>9</v>
      </c>
      <c r="H652" s="12" t="s">
        <v>37</v>
      </c>
      <c r="I652" s="14"/>
      <c r="J652" s="14"/>
      <c r="K652" s="14"/>
      <c r="L652" s="14"/>
      <c r="M652" s="14"/>
      <c r="N652" s="14"/>
      <c r="O652" s="14"/>
      <c r="P652" s="14"/>
      <c r="Q652" s="14"/>
      <c r="R652" s="14"/>
      <c r="S652" s="14"/>
      <c r="T652" s="14"/>
      <c r="U652" s="14"/>
      <c r="V652" s="14"/>
      <c r="W652" s="14"/>
      <c r="X652" s="14"/>
      <c r="Y652" s="14"/>
      <c r="Z652" s="14"/>
      <c r="AA652" s="14"/>
      <c r="AB652" s="14"/>
      <c r="AC652" s="14"/>
      <c r="AD652" s="14"/>
    </row>
    <row r="653" ht="33.0" hidden="1" customHeight="1">
      <c r="A653" s="27">
        <v>674.0</v>
      </c>
      <c r="B653" s="27" t="s">
        <v>34</v>
      </c>
      <c r="C653" s="27" t="s">
        <v>859</v>
      </c>
      <c r="D653" s="12" t="s">
        <v>107</v>
      </c>
      <c r="E653" s="14"/>
      <c r="F653" s="12" t="s">
        <v>9</v>
      </c>
      <c r="G653" s="12" t="s">
        <v>9</v>
      </c>
      <c r="H653" s="12" t="s">
        <v>37</v>
      </c>
      <c r="I653" s="14"/>
      <c r="J653" s="14"/>
      <c r="K653" s="14"/>
      <c r="L653" s="14"/>
      <c r="M653" s="14"/>
      <c r="N653" s="14"/>
      <c r="O653" s="14"/>
      <c r="P653" s="14"/>
      <c r="Q653" s="14"/>
      <c r="R653" s="14"/>
      <c r="S653" s="14"/>
      <c r="T653" s="14"/>
      <c r="U653" s="14"/>
      <c r="V653" s="14"/>
      <c r="W653" s="14"/>
      <c r="X653" s="14"/>
      <c r="Y653" s="14"/>
      <c r="Z653" s="14"/>
      <c r="AA653" s="14"/>
      <c r="AB653" s="14"/>
      <c r="AC653" s="14"/>
      <c r="AD653" s="14"/>
    </row>
    <row r="654" ht="33.0" hidden="1" customHeight="1">
      <c r="A654" s="27">
        <v>675.0</v>
      </c>
      <c r="B654" s="27" t="s">
        <v>34</v>
      </c>
      <c r="C654" s="27" t="s">
        <v>860</v>
      </c>
      <c r="D654" s="12" t="s">
        <v>107</v>
      </c>
      <c r="E654" s="14"/>
      <c r="F654" s="12" t="s">
        <v>9</v>
      </c>
      <c r="G654" s="12" t="s">
        <v>9</v>
      </c>
      <c r="H654" s="12" t="s">
        <v>37</v>
      </c>
      <c r="I654" s="14"/>
      <c r="J654" s="14"/>
      <c r="K654" s="14"/>
      <c r="L654" s="14"/>
      <c r="M654" s="14"/>
      <c r="N654" s="14"/>
      <c r="O654" s="14"/>
      <c r="P654" s="14"/>
      <c r="Q654" s="14"/>
      <c r="R654" s="14"/>
      <c r="S654" s="14"/>
      <c r="T654" s="14"/>
      <c r="U654" s="14"/>
      <c r="V654" s="14"/>
      <c r="W654" s="14"/>
      <c r="X654" s="14"/>
      <c r="Y654" s="14"/>
      <c r="Z654" s="14"/>
      <c r="AA654" s="14"/>
      <c r="AB654" s="14"/>
      <c r="AC654" s="14"/>
      <c r="AD654" s="14"/>
    </row>
    <row r="655" ht="33.0" hidden="1" customHeight="1">
      <c r="A655" s="27">
        <v>676.0</v>
      </c>
      <c r="B655" s="27" t="s">
        <v>34</v>
      </c>
      <c r="C655" s="27" t="s">
        <v>861</v>
      </c>
      <c r="D655" s="12" t="s">
        <v>862</v>
      </c>
      <c r="E655" s="14"/>
      <c r="F655" s="12" t="s">
        <v>18</v>
      </c>
      <c r="G655" s="12" t="s">
        <v>156</v>
      </c>
      <c r="H655" s="12" t="s">
        <v>49</v>
      </c>
      <c r="I655" s="14"/>
      <c r="J655" s="14"/>
      <c r="K655" s="14"/>
      <c r="L655" s="14"/>
      <c r="M655" s="14"/>
      <c r="N655" s="14"/>
      <c r="O655" s="14"/>
      <c r="P655" s="14"/>
      <c r="Q655" s="14"/>
      <c r="R655" s="14"/>
      <c r="S655" s="14"/>
      <c r="T655" s="14"/>
      <c r="U655" s="14"/>
      <c r="V655" s="14"/>
      <c r="W655" s="14"/>
      <c r="X655" s="14"/>
      <c r="Y655" s="14"/>
      <c r="Z655" s="14"/>
      <c r="AA655" s="14"/>
      <c r="AB655" s="14"/>
      <c r="AC655" s="14"/>
      <c r="AD655" s="14"/>
    </row>
    <row r="656" ht="33.0" hidden="1" customHeight="1">
      <c r="A656" s="27">
        <v>677.0</v>
      </c>
      <c r="B656" s="27" t="s">
        <v>34</v>
      </c>
      <c r="C656" s="27" t="s">
        <v>863</v>
      </c>
      <c r="D656" s="12" t="s">
        <v>107</v>
      </c>
      <c r="E656" s="14"/>
      <c r="F656" s="12" t="s">
        <v>9</v>
      </c>
      <c r="G656" s="12" t="s">
        <v>9</v>
      </c>
      <c r="H656" s="12" t="s">
        <v>37</v>
      </c>
      <c r="I656" s="14"/>
      <c r="J656" s="14"/>
      <c r="K656" s="14"/>
      <c r="L656" s="14"/>
      <c r="M656" s="14"/>
      <c r="N656" s="14"/>
      <c r="O656" s="14"/>
      <c r="P656" s="14"/>
      <c r="Q656" s="14"/>
      <c r="R656" s="14"/>
      <c r="S656" s="14"/>
      <c r="T656" s="14"/>
      <c r="U656" s="14"/>
      <c r="V656" s="14"/>
      <c r="W656" s="14"/>
      <c r="X656" s="14"/>
      <c r="Y656" s="14"/>
      <c r="Z656" s="14"/>
      <c r="AA656" s="14"/>
      <c r="AB656" s="14"/>
      <c r="AC656" s="14"/>
      <c r="AD656" s="14"/>
    </row>
    <row r="657" ht="33.0" hidden="1" customHeight="1">
      <c r="A657" s="27">
        <v>678.0</v>
      </c>
      <c r="B657" s="27" t="s">
        <v>34</v>
      </c>
      <c r="C657" s="27" t="s">
        <v>864</v>
      </c>
      <c r="D657" s="12" t="s">
        <v>107</v>
      </c>
      <c r="E657" s="14"/>
      <c r="F657" s="12" t="s">
        <v>9</v>
      </c>
      <c r="G657" s="12" t="s">
        <v>9</v>
      </c>
      <c r="H657" s="12" t="s">
        <v>37</v>
      </c>
      <c r="I657" s="14"/>
      <c r="J657" s="14"/>
      <c r="K657" s="14"/>
      <c r="L657" s="14"/>
      <c r="M657" s="14"/>
      <c r="N657" s="14"/>
      <c r="O657" s="14"/>
      <c r="P657" s="14"/>
      <c r="Q657" s="14"/>
      <c r="R657" s="14"/>
      <c r="S657" s="14"/>
      <c r="T657" s="14"/>
      <c r="U657" s="14"/>
      <c r="V657" s="14"/>
      <c r="W657" s="14"/>
      <c r="X657" s="14"/>
      <c r="Y657" s="14"/>
      <c r="Z657" s="14"/>
      <c r="AA657" s="14"/>
      <c r="AB657" s="14"/>
      <c r="AC657" s="14"/>
      <c r="AD657" s="14"/>
    </row>
    <row r="658" ht="33.0" hidden="1" customHeight="1">
      <c r="A658" s="27">
        <v>679.0</v>
      </c>
      <c r="B658" s="27" t="s">
        <v>34</v>
      </c>
      <c r="C658" s="27" t="s">
        <v>865</v>
      </c>
      <c r="D658" s="12" t="s">
        <v>107</v>
      </c>
      <c r="E658" s="14"/>
      <c r="F658" s="12" t="s">
        <v>9</v>
      </c>
      <c r="G658" s="12" t="s">
        <v>9</v>
      </c>
      <c r="H658" s="12" t="s">
        <v>37</v>
      </c>
      <c r="I658" s="14"/>
      <c r="J658" s="14"/>
      <c r="K658" s="14"/>
      <c r="L658" s="14"/>
      <c r="M658" s="14"/>
      <c r="N658" s="14"/>
      <c r="O658" s="14"/>
      <c r="P658" s="14"/>
      <c r="Q658" s="14"/>
      <c r="R658" s="14"/>
      <c r="S658" s="14"/>
      <c r="T658" s="14"/>
      <c r="U658" s="14"/>
      <c r="V658" s="14"/>
      <c r="W658" s="14"/>
      <c r="X658" s="14"/>
      <c r="Y658" s="14"/>
      <c r="Z658" s="14"/>
      <c r="AA658" s="14"/>
      <c r="AB658" s="14"/>
      <c r="AC658" s="14"/>
      <c r="AD658" s="14"/>
    </row>
    <row r="659" ht="33.0" hidden="1" customHeight="1">
      <c r="A659" s="27">
        <v>680.0</v>
      </c>
      <c r="B659" s="27" t="s">
        <v>34</v>
      </c>
      <c r="C659" s="27" t="s">
        <v>866</v>
      </c>
      <c r="D659" s="12" t="s">
        <v>36</v>
      </c>
      <c r="E659" s="14"/>
      <c r="F659" s="12" t="s">
        <v>10</v>
      </c>
      <c r="G659" s="12" t="s">
        <v>2</v>
      </c>
      <c r="H659" s="12" t="s">
        <v>37</v>
      </c>
      <c r="I659" s="14"/>
      <c r="J659" s="14"/>
      <c r="K659" s="14"/>
      <c r="L659" s="14"/>
      <c r="M659" s="14"/>
      <c r="N659" s="14"/>
      <c r="O659" s="14"/>
      <c r="P659" s="14"/>
      <c r="Q659" s="14"/>
      <c r="R659" s="14"/>
      <c r="S659" s="14"/>
      <c r="T659" s="14"/>
      <c r="U659" s="14"/>
      <c r="V659" s="14"/>
      <c r="W659" s="14"/>
      <c r="X659" s="14"/>
      <c r="Y659" s="14"/>
      <c r="Z659" s="14"/>
      <c r="AA659" s="14"/>
      <c r="AB659" s="14"/>
      <c r="AC659" s="14"/>
      <c r="AD659" s="14"/>
    </row>
    <row r="660" ht="33.0" hidden="1" customHeight="1">
      <c r="A660" s="27">
        <v>681.0</v>
      </c>
      <c r="B660" s="27" t="s">
        <v>34</v>
      </c>
      <c r="C660" s="27" t="s">
        <v>867</v>
      </c>
      <c r="D660" s="12" t="s">
        <v>107</v>
      </c>
      <c r="E660" s="14"/>
      <c r="F660" s="12" t="s">
        <v>9</v>
      </c>
      <c r="G660" s="12" t="s">
        <v>9</v>
      </c>
      <c r="H660" s="12" t="s">
        <v>37</v>
      </c>
      <c r="I660" s="14"/>
      <c r="J660" s="14"/>
      <c r="K660" s="14"/>
      <c r="L660" s="14"/>
      <c r="M660" s="14"/>
      <c r="N660" s="14"/>
      <c r="O660" s="14"/>
      <c r="P660" s="14"/>
      <c r="Q660" s="14"/>
      <c r="R660" s="14"/>
      <c r="S660" s="14"/>
      <c r="T660" s="14"/>
      <c r="U660" s="14"/>
      <c r="V660" s="14"/>
      <c r="W660" s="14"/>
      <c r="X660" s="14"/>
      <c r="Y660" s="14"/>
      <c r="Z660" s="14"/>
      <c r="AA660" s="14"/>
      <c r="AB660" s="14"/>
      <c r="AC660" s="14"/>
      <c r="AD660" s="14"/>
    </row>
    <row r="661" ht="33.0" hidden="1" customHeight="1">
      <c r="A661" s="27">
        <v>682.0</v>
      </c>
      <c r="B661" s="27" t="s">
        <v>34</v>
      </c>
      <c r="C661" s="27" t="s">
        <v>868</v>
      </c>
      <c r="D661" s="12" t="s">
        <v>107</v>
      </c>
      <c r="E661" s="14"/>
      <c r="F661" s="12" t="s">
        <v>9</v>
      </c>
      <c r="G661" s="12" t="s">
        <v>9</v>
      </c>
      <c r="H661" s="12" t="s">
        <v>37</v>
      </c>
      <c r="I661" s="14"/>
      <c r="J661" s="14"/>
      <c r="K661" s="14"/>
      <c r="L661" s="14"/>
      <c r="M661" s="14"/>
      <c r="N661" s="14"/>
      <c r="O661" s="14"/>
      <c r="P661" s="14"/>
      <c r="Q661" s="14"/>
      <c r="R661" s="14"/>
      <c r="S661" s="14"/>
      <c r="T661" s="14"/>
      <c r="U661" s="14"/>
      <c r="V661" s="14"/>
      <c r="W661" s="14"/>
      <c r="X661" s="14"/>
      <c r="Y661" s="14"/>
      <c r="Z661" s="14"/>
      <c r="AA661" s="14"/>
      <c r="AB661" s="14"/>
      <c r="AC661" s="14"/>
      <c r="AD661" s="14"/>
    </row>
    <row r="662" ht="33.0" hidden="1" customHeight="1">
      <c r="A662" s="27">
        <v>683.0</v>
      </c>
      <c r="B662" s="27" t="s">
        <v>34</v>
      </c>
      <c r="C662" s="27" t="s">
        <v>869</v>
      </c>
      <c r="D662" s="12" t="s">
        <v>107</v>
      </c>
      <c r="E662" s="14"/>
      <c r="F662" s="12" t="s">
        <v>9</v>
      </c>
      <c r="G662" s="12" t="s">
        <v>9</v>
      </c>
      <c r="H662" s="12" t="s">
        <v>37</v>
      </c>
      <c r="I662" s="14"/>
      <c r="J662" s="14"/>
      <c r="K662" s="14"/>
      <c r="L662" s="14"/>
      <c r="M662" s="14"/>
      <c r="N662" s="14"/>
      <c r="O662" s="14"/>
      <c r="P662" s="14"/>
      <c r="Q662" s="14"/>
      <c r="R662" s="14"/>
      <c r="S662" s="14"/>
      <c r="T662" s="14"/>
      <c r="U662" s="14"/>
      <c r="V662" s="14"/>
      <c r="W662" s="14"/>
      <c r="X662" s="14"/>
      <c r="Y662" s="14"/>
      <c r="Z662" s="14"/>
      <c r="AA662" s="14"/>
      <c r="AB662" s="14"/>
      <c r="AC662" s="14"/>
      <c r="AD662" s="14"/>
    </row>
    <row r="663" ht="33.0" hidden="1" customHeight="1">
      <c r="A663" s="27">
        <v>685.0</v>
      </c>
      <c r="B663" s="27" t="s">
        <v>34</v>
      </c>
      <c r="C663" s="27" t="s">
        <v>870</v>
      </c>
      <c r="D663" s="12" t="s">
        <v>107</v>
      </c>
      <c r="E663" s="14"/>
      <c r="F663" s="12" t="s">
        <v>9</v>
      </c>
      <c r="G663" s="12" t="s">
        <v>9</v>
      </c>
      <c r="H663" s="12" t="s">
        <v>37</v>
      </c>
      <c r="I663" s="14"/>
      <c r="J663" s="14"/>
      <c r="K663" s="14"/>
      <c r="L663" s="14"/>
      <c r="M663" s="14"/>
      <c r="N663" s="14"/>
      <c r="O663" s="14"/>
      <c r="P663" s="14"/>
      <c r="Q663" s="14"/>
      <c r="R663" s="14"/>
      <c r="S663" s="14"/>
      <c r="T663" s="14"/>
      <c r="U663" s="14"/>
      <c r="V663" s="14"/>
      <c r="W663" s="14"/>
      <c r="X663" s="14"/>
      <c r="Y663" s="14"/>
      <c r="Z663" s="14"/>
      <c r="AA663" s="14"/>
      <c r="AB663" s="14"/>
      <c r="AC663" s="14"/>
      <c r="AD663" s="14"/>
    </row>
    <row r="664" ht="33.0" hidden="1" customHeight="1">
      <c r="A664" s="27">
        <v>686.0</v>
      </c>
      <c r="B664" s="27" t="s">
        <v>34</v>
      </c>
      <c r="C664" s="27" t="s">
        <v>871</v>
      </c>
      <c r="D664" s="12" t="s">
        <v>107</v>
      </c>
      <c r="E664" s="14"/>
      <c r="F664" s="12" t="s">
        <v>9</v>
      </c>
      <c r="G664" s="12" t="s">
        <v>9</v>
      </c>
      <c r="H664" s="12" t="s">
        <v>37</v>
      </c>
      <c r="I664" s="14"/>
      <c r="J664" s="14"/>
      <c r="K664" s="14"/>
      <c r="L664" s="14"/>
      <c r="M664" s="14"/>
      <c r="N664" s="14"/>
      <c r="O664" s="14"/>
      <c r="P664" s="14"/>
      <c r="Q664" s="14"/>
      <c r="R664" s="14"/>
      <c r="S664" s="14"/>
      <c r="T664" s="14"/>
      <c r="U664" s="14"/>
      <c r="V664" s="14"/>
      <c r="W664" s="14"/>
      <c r="X664" s="14"/>
      <c r="Y664" s="14"/>
      <c r="Z664" s="14"/>
      <c r="AA664" s="14"/>
      <c r="AB664" s="14"/>
      <c r="AC664" s="14"/>
      <c r="AD664" s="14"/>
    </row>
    <row r="665" ht="33.0" hidden="1" customHeight="1">
      <c r="A665" s="27">
        <v>687.0</v>
      </c>
      <c r="B665" s="27" t="s">
        <v>34</v>
      </c>
      <c r="C665" s="27" t="s">
        <v>870</v>
      </c>
      <c r="D665" s="12" t="s">
        <v>107</v>
      </c>
      <c r="E665" s="14"/>
      <c r="F665" s="12" t="s">
        <v>9</v>
      </c>
      <c r="G665" s="12" t="s">
        <v>9</v>
      </c>
      <c r="H665" s="12" t="s">
        <v>37</v>
      </c>
      <c r="I665" s="14"/>
      <c r="J665" s="14"/>
      <c r="K665" s="14"/>
      <c r="L665" s="14"/>
      <c r="M665" s="14"/>
      <c r="N665" s="14"/>
      <c r="O665" s="14"/>
      <c r="P665" s="14"/>
      <c r="Q665" s="14"/>
      <c r="R665" s="14"/>
      <c r="S665" s="14"/>
      <c r="T665" s="14"/>
      <c r="U665" s="14"/>
      <c r="V665" s="14"/>
      <c r="W665" s="14"/>
      <c r="X665" s="14"/>
      <c r="Y665" s="14"/>
      <c r="Z665" s="14"/>
      <c r="AA665" s="14"/>
      <c r="AB665" s="14"/>
      <c r="AC665" s="14"/>
      <c r="AD665" s="14"/>
    </row>
    <row r="666" ht="33.0" hidden="1" customHeight="1">
      <c r="A666" s="27">
        <v>688.0</v>
      </c>
      <c r="B666" s="27" t="s">
        <v>34</v>
      </c>
      <c r="C666" s="27" t="s">
        <v>872</v>
      </c>
      <c r="D666" s="12" t="s">
        <v>107</v>
      </c>
      <c r="E666" s="14"/>
      <c r="F666" s="12" t="s">
        <v>9</v>
      </c>
      <c r="G666" s="12" t="s">
        <v>9</v>
      </c>
      <c r="H666" s="12" t="s">
        <v>37</v>
      </c>
      <c r="I666" s="14"/>
      <c r="J666" s="14"/>
      <c r="K666" s="14"/>
      <c r="L666" s="14"/>
      <c r="M666" s="14"/>
      <c r="N666" s="14"/>
      <c r="O666" s="14"/>
      <c r="P666" s="14"/>
      <c r="Q666" s="14"/>
      <c r="R666" s="14"/>
      <c r="S666" s="14"/>
      <c r="T666" s="14"/>
      <c r="U666" s="14"/>
      <c r="V666" s="14"/>
      <c r="W666" s="14"/>
      <c r="X666" s="14"/>
      <c r="Y666" s="14"/>
      <c r="Z666" s="14"/>
      <c r="AA666" s="14"/>
      <c r="AB666" s="14"/>
      <c r="AC666" s="14"/>
      <c r="AD666" s="14"/>
    </row>
    <row r="667" ht="33.0" hidden="1" customHeight="1">
      <c r="A667" s="27">
        <v>692.0</v>
      </c>
      <c r="B667" s="27" t="s">
        <v>34</v>
      </c>
      <c r="C667" s="27" t="s">
        <v>873</v>
      </c>
      <c r="D667" s="12" t="s">
        <v>107</v>
      </c>
      <c r="E667" s="14"/>
      <c r="F667" s="12" t="s">
        <v>9</v>
      </c>
      <c r="G667" s="12" t="s">
        <v>9</v>
      </c>
      <c r="H667" s="12" t="s">
        <v>37</v>
      </c>
      <c r="I667" s="14"/>
      <c r="J667" s="14"/>
      <c r="K667" s="14"/>
      <c r="L667" s="14"/>
      <c r="M667" s="14"/>
      <c r="N667" s="14"/>
      <c r="O667" s="14"/>
      <c r="P667" s="14"/>
      <c r="Q667" s="14"/>
      <c r="R667" s="14"/>
      <c r="S667" s="14"/>
      <c r="T667" s="14"/>
      <c r="U667" s="14"/>
      <c r="V667" s="14"/>
      <c r="W667" s="14"/>
      <c r="X667" s="14"/>
      <c r="Y667" s="14"/>
      <c r="Z667" s="14"/>
      <c r="AA667" s="14"/>
      <c r="AB667" s="14"/>
      <c r="AC667" s="14"/>
      <c r="AD667" s="14"/>
    </row>
    <row r="668" ht="33.0" hidden="1" customHeight="1">
      <c r="A668" s="27">
        <v>693.0</v>
      </c>
      <c r="B668" s="27" t="s">
        <v>34</v>
      </c>
      <c r="C668" s="27" t="s">
        <v>874</v>
      </c>
      <c r="D668" s="12" t="s">
        <v>107</v>
      </c>
      <c r="E668" s="14"/>
      <c r="F668" s="12" t="s">
        <v>9</v>
      </c>
      <c r="G668" s="12" t="s">
        <v>9</v>
      </c>
      <c r="H668" s="12" t="s">
        <v>37</v>
      </c>
      <c r="I668" s="14"/>
      <c r="J668" s="14"/>
      <c r="K668" s="14"/>
      <c r="L668" s="14"/>
      <c r="M668" s="14"/>
      <c r="N668" s="14"/>
      <c r="O668" s="14"/>
      <c r="P668" s="14"/>
      <c r="Q668" s="14"/>
      <c r="R668" s="14"/>
      <c r="S668" s="14"/>
      <c r="T668" s="14"/>
      <c r="U668" s="14"/>
      <c r="V668" s="14"/>
      <c r="W668" s="14"/>
      <c r="X668" s="14"/>
      <c r="Y668" s="14"/>
      <c r="Z668" s="14"/>
      <c r="AA668" s="14"/>
      <c r="AB668" s="14"/>
      <c r="AC668" s="14"/>
      <c r="AD668" s="14"/>
    </row>
    <row r="669" ht="33.0" hidden="1" customHeight="1">
      <c r="A669" s="27">
        <v>694.0</v>
      </c>
      <c r="B669" s="27" t="s">
        <v>34</v>
      </c>
      <c r="C669" s="27" t="s">
        <v>875</v>
      </c>
      <c r="D669" s="12" t="s">
        <v>107</v>
      </c>
      <c r="E669" s="14"/>
      <c r="F669" s="12" t="s">
        <v>9</v>
      </c>
      <c r="G669" s="12" t="s">
        <v>9</v>
      </c>
      <c r="H669" s="12" t="s">
        <v>37</v>
      </c>
      <c r="I669" s="14"/>
      <c r="J669" s="14"/>
      <c r="K669" s="14"/>
      <c r="L669" s="14"/>
      <c r="M669" s="14"/>
      <c r="N669" s="14"/>
      <c r="O669" s="14"/>
      <c r="P669" s="14"/>
      <c r="Q669" s="14"/>
      <c r="R669" s="14"/>
      <c r="S669" s="14"/>
      <c r="T669" s="14"/>
      <c r="U669" s="14"/>
      <c r="V669" s="14"/>
      <c r="W669" s="14"/>
      <c r="X669" s="14"/>
      <c r="Y669" s="14"/>
      <c r="Z669" s="14"/>
      <c r="AA669" s="14"/>
      <c r="AB669" s="14"/>
      <c r="AC669" s="14"/>
      <c r="AD669" s="14"/>
    </row>
    <row r="670" ht="33.0" hidden="1" customHeight="1">
      <c r="A670" s="27">
        <v>695.0</v>
      </c>
      <c r="B670" s="27" t="s">
        <v>34</v>
      </c>
      <c r="C670" s="27" t="s">
        <v>876</v>
      </c>
      <c r="D670" s="12" t="s">
        <v>107</v>
      </c>
      <c r="E670" s="14"/>
      <c r="F670" s="12" t="s">
        <v>9</v>
      </c>
      <c r="G670" s="12" t="s">
        <v>9</v>
      </c>
      <c r="H670" s="12" t="s">
        <v>37</v>
      </c>
      <c r="I670" s="14"/>
      <c r="J670" s="14"/>
      <c r="K670" s="14"/>
      <c r="L670" s="14"/>
      <c r="M670" s="14"/>
      <c r="N670" s="14"/>
      <c r="O670" s="14"/>
      <c r="P670" s="14"/>
      <c r="Q670" s="14"/>
      <c r="R670" s="14"/>
      <c r="S670" s="14"/>
      <c r="T670" s="14"/>
      <c r="U670" s="14"/>
      <c r="V670" s="14"/>
      <c r="W670" s="14"/>
      <c r="X670" s="14"/>
      <c r="Y670" s="14"/>
      <c r="Z670" s="14"/>
      <c r="AA670" s="14"/>
      <c r="AB670" s="14"/>
      <c r="AC670" s="14"/>
      <c r="AD670" s="14"/>
    </row>
    <row r="671" ht="33.0" hidden="1" customHeight="1">
      <c r="A671" s="27">
        <v>696.0</v>
      </c>
      <c r="B671" s="27" t="s">
        <v>34</v>
      </c>
      <c r="C671" s="27" t="s">
        <v>877</v>
      </c>
      <c r="D671" s="12" t="s">
        <v>107</v>
      </c>
      <c r="E671" s="14"/>
      <c r="F671" s="12" t="s">
        <v>9</v>
      </c>
      <c r="G671" s="12" t="s">
        <v>9</v>
      </c>
      <c r="H671" s="12" t="s">
        <v>37</v>
      </c>
      <c r="I671" s="14"/>
      <c r="J671" s="14"/>
      <c r="K671" s="14"/>
      <c r="L671" s="14"/>
      <c r="M671" s="14"/>
      <c r="N671" s="14"/>
      <c r="O671" s="14"/>
      <c r="P671" s="14"/>
      <c r="Q671" s="14"/>
      <c r="R671" s="14"/>
      <c r="S671" s="14"/>
      <c r="T671" s="14"/>
      <c r="U671" s="14"/>
      <c r="V671" s="14"/>
      <c r="W671" s="14"/>
      <c r="X671" s="14"/>
      <c r="Y671" s="14"/>
      <c r="Z671" s="14"/>
      <c r="AA671" s="14"/>
      <c r="AB671" s="14"/>
      <c r="AC671" s="14"/>
      <c r="AD671" s="14"/>
    </row>
    <row r="672" ht="33.0" hidden="1" customHeight="1">
      <c r="A672" s="27">
        <v>698.0</v>
      </c>
      <c r="B672" s="27" t="s">
        <v>34</v>
      </c>
      <c r="C672" s="27" t="s">
        <v>878</v>
      </c>
      <c r="D672" s="12" t="s">
        <v>107</v>
      </c>
      <c r="E672" s="14"/>
      <c r="F672" s="12" t="s">
        <v>9</v>
      </c>
      <c r="G672" s="12" t="s">
        <v>9</v>
      </c>
      <c r="H672" s="12" t="s">
        <v>37</v>
      </c>
      <c r="I672" s="14"/>
      <c r="J672" s="14"/>
      <c r="K672" s="14"/>
      <c r="L672" s="14"/>
      <c r="M672" s="14"/>
      <c r="N672" s="14"/>
      <c r="O672" s="14"/>
      <c r="P672" s="14"/>
      <c r="Q672" s="14"/>
      <c r="R672" s="14"/>
      <c r="S672" s="14"/>
      <c r="T672" s="14"/>
      <c r="U672" s="14"/>
      <c r="V672" s="14"/>
      <c r="W672" s="14"/>
      <c r="X672" s="14"/>
      <c r="Y672" s="14"/>
      <c r="Z672" s="14"/>
      <c r="AA672" s="14"/>
      <c r="AB672" s="14"/>
      <c r="AC672" s="14"/>
      <c r="AD672" s="14"/>
    </row>
    <row r="673" ht="33.0" hidden="1" customHeight="1">
      <c r="A673" s="27">
        <v>699.0</v>
      </c>
      <c r="B673" s="27" t="s">
        <v>34</v>
      </c>
      <c r="C673" s="27" t="s">
        <v>879</v>
      </c>
      <c r="D673" s="12" t="s">
        <v>107</v>
      </c>
      <c r="E673" s="14"/>
      <c r="F673" s="12" t="s">
        <v>9</v>
      </c>
      <c r="G673" s="12" t="s">
        <v>9</v>
      </c>
      <c r="H673" s="12" t="s">
        <v>37</v>
      </c>
      <c r="I673" s="14"/>
      <c r="J673" s="14"/>
      <c r="K673" s="14"/>
      <c r="L673" s="14"/>
      <c r="M673" s="14"/>
      <c r="N673" s="14"/>
      <c r="O673" s="14"/>
      <c r="P673" s="14"/>
      <c r="Q673" s="14"/>
      <c r="R673" s="14"/>
      <c r="S673" s="14"/>
      <c r="T673" s="14"/>
      <c r="U673" s="14"/>
      <c r="V673" s="14"/>
      <c r="W673" s="14"/>
      <c r="X673" s="14"/>
      <c r="Y673" s="14"/>
      <c r="Z673" s="14"/>
      <c r="AA673" s="14"/>
      <c r="AB673" s="14"/>
      <c r="AC673" s="14"/>
      <c r="AD673" s="14"/>
    </row>
    <row r="674" ht="33.0" hidden="1" customHeight="1">
      <c r="A674" s="27">
        <v>700.0</v>
      </c>
      <c r="B674" s="27" t="s">
        <v>34</v>
      </c>
      <c r="C674" s="27" t="s">
        <v>880</v>
      </c>
      <c r="D674" s="12" t="s">
        <v>107</v>
      </c>
      <c r="E674" s="14"/>
      <c r="F674" s="12" t="s">
        <v>9</v>
      </c>
      <c r="G674" s="12" t="s">
        <v>9</v>
      </c>
      <c r="H674" s="12" t="s">
        <v>37</v>
      </c>
      <c r="I674" s="14"/>
      <c r="J674" s="14"/>
      <c r="K674" s="14"/>
      <c r="L674" s="14"/>
      <c r="M674" s="14"/>
      <c r="N674" s="14"/>
      <c r="O674" s="14"/>
      <c r="P674" s="14"/>
      <c r="Q674" s="14"/>
      <c r="R674" s="14"/>
      <c r="S674" s="14"/>
      <c r="T674" s="14"/>
      <c r="U674" s="14"/>
      <c r="V674" s="14"/>
      <c r="W674" s="14"/>
      <c r="X674" s="14"/>
      <c r="Y674" s="14"/>
      <c r="Z674" s="14"/>
      <c r="AA674" s="14"/>
      <c r="AB674" s="14"/>
      <c r="AC674" s="14"/>
      <c r="AD674" s="14"/>
    </row>
    <row r="675" ht="33.0" hidden="1" customHeight="1">
      <c r="A675" s="27">
        <v>701.0</v>
      </c>
      <c r="B675" s="27" t="s">
        <v>34</v>
      </c>
      <c r="C675" s="27" t="s">
        <v>821</v>
      </c>
      <c r="D675" s="12" t="s">
        <v>107</v>
      </c>
      <c r="E675" s="14"/>
      <c r="F675" s="12" t="s">
        <v>9</v>
      </c>
      <c r="G675" s="12" t="s">
        <v>9</v>
      </c>
      <c r="H675" s="12" t="s">
        <v>37</v>
      </c>
      <c r="I675" s="14"/>
      <c r="J675" s="14"/>
      <c r="K675" s="14"/>
      <c r="L675" s="14"/>
      <c r="M675" s="14"/>
      <c r="N675" s="14"/>
      <c r="O675" s="14"/>
      <c r="P675" s="14"/>
      <c r="Q675" s="14"/>
      <c r="R675" s="14"/>
      <c r="S675" s="14"/>
      <c r="T675" s="14"/>
      <c r="U675" s="14"/>
      <c r="V675" s="14"/>
      <c r="W675" s="14"/>
      <c r="X675" s="14"/>
      <c r="Y675" s="14"/>
      <c r="Z675" s="14"/>
      <c r="AA675" s="14"/>
      <c r="AB675" s="14"/>
      <c r="AC675" s="14"/>
      <c r="AD675" s="14"/>
    </row>
    <row r="676" ht="33.0" hidden="1" customHeight="1">
      <c r="A676" s="27">
        <v>702.0</v>
      </c>
      <c r="B676" s="27" t="s">
        <v>34</v>
      </c>
      <c r="C676" s="27" t="s">
        <v>881</v>
      </c>
      <c r="D676" s="12" t="s">
        <v>107</v>
      </c>
      <c r="E676" s="14"/>
      <c r="F676" s="12" t="s">
        <v>9</v>
      </c>
      <c r="G676" s="12" t="s">
        <v>9</v>
      </c>
      <c r="H676" s="12" t="s">
        <v>37</v>
      </c>
      <c r="I676" s="14"/>
      <c r="J676" s="14"/>
      <c r="K676" s="14"/>
      <c r="L676" s="14"/>
      <c r="M676" s="14"/>
      <c r="N676" s="14"/>
      <c r="O676" s="14"/>
      <c r="P676" s="14"/>
      <c r="Q676" s="14"/>
      <c r="R676" s="14"/>
      <c r="S676" s="14"/>
      <c r="T676" s="14"/>
      <c r="U676" s="14"/>
      <c r="V676" s="14"/>
      <c r="W676" s="14"/>
      <c r="X676" s="14"/>
      <c r="Y676" s="14"/>
      <c r="Z676" s="14"/>
      <c r="AA676" s="14"/>
      <c r="AB676" s="14"/>
      <c r="AC676" s="14"/>
      <c r="AD676" s="14"/>
    </row>
    <row r="677" ht="33.0" hidden="1" customHeight="1">
      <c r="A677" s="27">
        <v>703.0</v>
      </c>
      <c r="B677" s="27" t="s">
        <v>34</v>
      </c>
      <c r="C677" s="27" t="s">
        <v>882</v>
      </c>
      <c r="D677" s="12" t="s">
        <v>107</v>
      </c>
      <c r="E677" s="14"/>
      <c r="F677" s="12" t="s">
        <v>9</v>
      </c>
      <c r="G677" s="12" t="s">
        <v>9</v>
      </c>
      <c r="H677" s="12" t="s">
        <v>37</v>
      </c>
      <c r="I677" s="14"/>
      <c r="J677" s="14"/>
      <c r="K677" s="14"/>
      <c r="L677" s="14"/>
      <c r="M677" s="14"/>
      <c r="N677" s="14"/>
      <c r="O677" s="14"/>
      <c r="P677" s="14"/>
      <c r="Q677" s="14"/>
      <c r="R677" s="14"/>
      <c r="S677" s="14"/>
      <c r="T677" s="14"/>
      <c r="U677" s="14"/>
      <c r="V677" s="14"/>
      <c r="W677" s="14"/>
      <c r="X677" s="14"/>
      <c r="Y677" s="14"/>
      <c r="Z677" s="14"/>
      <c r="AA677" s="14"/>
      <c r="AB677" s="14"/>
      <c r="AC677" s="14"/>
      <c r="AD677" s="14"/>
    </row>
    <row r="678" ht="33.0" hidden="1" customHeight="1">
      <c r="A678" s="27">
        <v>704.0</v>
      </c>
      <c r="B678" s="27" t="s">
        <v>34</v>
      </c>
      <c r="C678" s="27" t="s">
        <v>883</v>
      </c>
      <c r="D678" s="12" t="s">
        <v>107</v>
      </c>
      <c r="E678" s="14"/>
      <c r="F678" s="12" t="s">
        <v>9</v>
      </c>
      <c r="G678" s="12" t="s">
        <v>9</v>
      </c>
      <c r="H678" s="12" t="s">
        <v>37</v>
      </c>
      <c r="I678" s="14"/>
      <c r="J678" s="14"/>
      <c r="K678" s="14"/>
      <c r="L678" s="14"/>
      <c r="M678" s="14"/>
      <c r="N678" s="14"/>
      <c r="O678" s="14"/>
      <c r="P678" s="14"/>
      <c r="Q678" s="14"/>
      <c r="R678" s="14"/>
      <c r="S678" s="14"/>
      <c r="T678" s="14"/>
      <c r="U678" s="14"/>
      <c r="V678" s="14"/>
      <c r="W678" s="14"/>
      <c r="X678" s="14"/>
      <c r="Y678" s="14"/>
      <c r="Z678" s="14"/>
      <c r="AA678" s="14"/>
      <c r="AB678" s="14"/>
      <c r="AC678" s="14"/>
      <c r="AD678" s="14"/>
    </row>
    <row r="679" ht="33.0" hidden="1" customHeight="1">
      <c r="A679" s="27">
        <v>705.0</v>
      </c>
      <c r="B679" s="27" t="s">
        <v>34</v>
      </c>
      <c r="C679" s="27" t="s">
        <v>884</v>
      </c>
      <c r="D679" s="12" t="s">
        <v>107</v>
      </c>
      <c r="E679" s="14"/>
      <c r="F679" s="12" t="s">
        <v>9</v>
      </c>
      <c r="G679" s="12" t="s">
        <v>9</v>
      </c>
      <c r="H679" s="12" t="s">
        <v>37</v>
      </c>
      <c r="I679" s="14"/>
      <c r="J679" s="14"/>
      <c r="K679" s="14"/>
      <c r="L679" s="14"/>
      <c r="M679" s="14"/>
      <c r="N679" s="14"/>
      <c r="O679" s="14"/>
      <c r="P679" s="14"/>
      <c r="Q679" s="14"/>
      <c r="R679" s="14"/>
      <c r="S679" s="14"/>
      <c r="T679" s="14"/>
      <c r="U679" s="14"/>
      <c r="V679" s="14"/>
      <c r="W679" s="14"/>
      <c r="X679" s="14"/>
      <c r="Y679" s="14"/>
      <c r="Z679" s="14"/>
      <c r="AA679" s="14"/>
      <c r="AB679" s="14"/>
      <c r="AC679" s="14"/>
      <c r="AD679" s="14"/>
    </row>
    <row r="680" ht="33.0" hidden="1" customHeight="1">
      <c r="A680" s="27">
        <v>706.0</v>
      </c>
      <c r="B680" s="27" t="s">
        <v>34</v>
      </c>
      <c r="C680" s="27" t="s">
        <v>885</v>
      </c>
      <c r="D680" s="12" t="s">
        <v>107</v>
      </c>
      <c r="E680" s="14"/>
      <c r="F680" s="12" t="s">
        <v>9</v>
      </c>
      <c r="G680" s="12" t="s">
        <v>9</v>
      </c>
      <c r="H680" s="12" t="s">
        <v>37</v>
      </c>
      <c r="I680" s="14"/>
      <c r="J680" s="14"/>
      <c r="K680" s="14"/>
      <c r="L680" s="14"/>
      <c r="M680" s="14"/>
      <c r="N680" s="14"/>
      <c r="O680" s="14"/>
      <c r="P680" s="14"/>
      <c r="Q680" s="14"/>
      <c r="R680" s="14"/>
      <c r="S680" s="14"/>
      <c r="T680" s="14"/>
      <c r="U680" s="14"/>
      <c r="V680" s="14"/>
      <c r="W680" s="14"/>
      <c r="X680" s="14"/>
      <c r="Y680" s="14"/>
      <c r="Z680" s="14"/>
      <c r="AA680" s="14"/>
      <c r="AB680" s="14"/>
      <c r="AC680" s="14"/>
      <c r="AD680" s="14"/>
    </row>
    <row r="681" ht="33.0" hidden="1" customHeight="1">
      <c r="A681" s="27">
        <v>707.0</v>
      </c>
      <c r="B681" s="27" t="s">
        <v>34</v>
      </c>
      <c r="C681" s="27" t="s">
        <v>886</v>
      </c>
      <c r="D681" s="12" t="s">
        <v>107</v>
      </c>
      <c r="E681" s="14"/>
      <c r="F681" s="12" t="s">
        <v>9</v>
      </c>
      <c r="G681" s="12" t="s">
        <v>9</v>
      </c>
      <c r="H681" s="12" t="s">
        <v>37</v>
      </c>
      <c r="I681" s="14"/>
      <c r="J681" s="14"/>
      <c r="K681" s="14"/>
      <c r="L681" s="14"/>
      <c r="M681" s="14"/>
      <c r="N681" s="14"/>
      <c r="O681" s="14"/>
      <c r="P681" s="14"/>
      <c r="Q681" s="14"/>
      <c r="R681" s="14"/>
      <c r="S681" s="14"/>
      <c r="T681" s="14"/>
      <c r="U681" s="14"/>
      <c r="V681" s="14"/>
      <c r="W681" s="14"/>
      <c r="X681" s="14"/>
      <c r="Y681" s="14"/>
      <c r="Z681" s="14"/>
      <c r="AA681" s="14"/>
      <c r="AB681" s="14"/>
      <c r="AC681" s="14"/>
      <c r="AD681" s="14"/>
    </row>
    <row r="682" ht="33.0" hidden="1" customHeight="1">
      <c r="A682" s="27">
        <v>708.0</v>
      </c>
      <c r="B682" s="27" t="s">
        <v>34</v>
      </c>
      <c r="C682" s="27" t="s">
        <v>887</v>
      </c>
      <c r="D682" s="12" t="s">
        <v>107</v>
      </c>
      <c r="E682" s="14"/>
      <c r="F682" s="12" t="s">
        <v>9</v>
      </c>
      <c r="G682" s="12" t="s">
        <v>9</v>
      </c>
      <c r="H682" s="12" t="s">
        <v>37</v>
      </c>
      <c r="I682" s="14"/>
      <c r="J682" s="14"/>
      <c r="K682" s="14"/>
      <c r="L682" s="14"/>
      <c r="M682" s="14"/>
      <c r="N682" s="14"/>
      <c r="O682" s="14"/>
      <c r="P682" s="14"/>
      <c r="Q682" s="14"/>
      <c r="R682" s="14"/>
      <c r="S682" s="14"/>
      <c r="T682" s="14"/>
      <c r="U682" s="14"/>
      <c r="V682" s="14"/>
      <c r="W682" s="14"/>
      <c r="X682" s="14"/>
      <c r="Y682" s="14"/>
      <c r="Z682" s="14"/>
      <c r="AA682" s="14"/>
      <c r="AB682" s="14"/>
      <c r="AC682" s="14"/>
      <c r="AD682" s="14"/>
    </row>
    <row r="683" ht="33.0" hidden="1" customHeight="1">
      <c r="A683" s="27">
        <v>709.0</v>
      </c>
      <c r="B683" s="27" t="s">
        <v>34</v>
      </c>
      <c r="C683" s="27" t="s">
        <v>888</v>
      </c>
      <c r="D683" s="12" t="s">
        <v>107</v>
      </c>
      <c r="E683" s="14"/>
      <c r="F683" s="12" t="s">
        <v>9</v>
      </c>
      <c r="G683" s="12" t="s">
        <v>9</v>
      </c>
      <c r="H683" s="12" t="s">
        <v>37</v>
      </c>
      <c r="I683" s="14"/>
      <c r="J683" s="14"/>
      <c r="K683" s="14"/>
      <c r="L683" s="14"/>
      <c r="M683" s="14"/>
      <c r="N683" s="14"/>
      <c r="O683" s="14"/>
      <c r="P683" s="14"/>
      <c r="Q683" s="14"/>
      <c r="R683" s="14"/>
      <c r="S683" s="14"/>
      <c r="T683" s="14"/>
      <c r="U683" s="14"/>
      <c r="V683" s="14"/>
      <c r="W683" s="14"/>
      <c r="X683" s="14"/>
      <c r="Y683" s="14"/>
      <c r="Z683" s="14"/>
      <c r="AA683" s="14"/>
      <c r="AB683" s="14"/>
      <c r="AC683" s="14"/>
      <c r="AD683" s="14"/>
    </row>
    <row r="684" ht="33.0" hidden="1" customHeight="1">
      <c r="A684" s="27">
        <v>711.0</v>
      </c>
      <c r="B684" s="27" t="s">
        <v>34</v>
      </c>
      <c r="C684" s="27" t="s">
        <v>889</v>
      </c>
      <c r="D684" s="12" t="s">
        <v>107</v>
      </c>
      <c r="E684" s="14"/>
      <c r="F684" s="12" t="s">
        <v>9</v>
      </c>
      <c r="G684" s="12" t="s">
        <v>9</v>
      </c>
      <c r="H684" s="12" t="s">
        <v>37</v>
      </c>
      <c r="I684" s="14"/>
      <c r="J684" s="14"/>
      <c r="K684" s="14"/>
      <c r="L684" s="14"/>
      <c r="M684" s="14"/>
      <c r="N684" s="14"/>
      <c r="O684" s="14"/>
      <c r="P684" s="14"/>
      <c r="Q684" s="14"/>
      <c r="R684" s="14"/>
      <c r="S684" s="14"/>
      <c r="T684" s="14"/>
      <c r="U684" s="14"/>
      <c r="V684" s="14"/>
      <c r="W684" s="14"/>
      <c r="X684" s="14"/>
      <c r="Y684" s="14"/>
      <c r="Z684" s="14"/>
      <c r="AA684" s="14"/>
      <c r="AB684" s="14"/>
      <c r="AC684" s="14"/>
      <c r="AD684" s="14"/>
    </row>
    <row r="685" ht="33.0" hidden="1" customHeight="1">
      <c r="A685" s="27">
        <v>712.0</v>
      </c>
      <c r="B685" s="27" t="s">
        <v>34</v>
      </c>
      <c r="C685" s="27" t="s">
        <v>890</v>
      </c>
      <c r="D685" s="12" t="s">
        <v>107</v>
      </c>
      <c r="E685" s="14"/>
      <c r="F685" s="12" t="s">
        <v>9</v>
      </c>
      <c r="G685" s="12" t="s">
        <v>9</v>
      </c>
      <c r="H685" s="12" t="s">
        <v>37</v>
      </c>
      <c r="I685" s="14"/>
      <c r="J685" s="14"/>
      <c r="K685" s="14"/>
      <c r="L685" s="14"/>
      <c r="M685" s="14"/>
      <c r="N685" s="14"/>
      <c r="O685" s="14"/>
      <c r="P685" s="14"/>
      <c r="Q685" s="14"/>
      <c r="R685" s="14"/>
      <c r="S685" s="14"/>
      <c r="T685" s="14"/>
      <c r="U685" s="14"/>
      <c r="V685" s="14"/>
      <c r="W685" s="14"/>
      <c r="X685" s="14"/>
      <c r="Y685" s="14"/>
      <c r="Z685" s="14"/>
      <c r="AA685" s="14"/>
      <c r="AB685" s="14"/>
      <c r="AC685" s="14"/>
      <c r="AD685" s="14"/>
    </row>
    <row r="686" ht="33.0" hidden="1" customHeight="1">
      <c r="A686" s="27">
        <v>713.0</v>
      </c>
      <c r="B686" s="27" t="s">
        <v>34</v>
      </c>
      <c r="C686" s="27" t="s">
        <v>891</v>
      </c>
      <c r="D686" s="12" t="s">
        <v>107</v>
      </c>
      <c r="E686" s="14"/>
      <c r="F686" s="12" t="s">
        <v>9</v>
      </c>
      <c r="G686" s="12" t="s">
        <v>9</v>
      </c>
      <c r="H686" s="12" t="s">
        <v>37</v>
      </c>
      <c r="I686" s="14"/>
      <c r="J686" s="14"/>
      <c r="K686" s="14"/>
      <c r="L686" s="14"/>
      <c r="M686" s="14"/>
      <c r="N686" s="14"/>
      <c r="O686" s="14"/>
      <c r="P686" s="14"/>
      <c r="Q686" s="14"/>
      <c r="R686" s="14"/>
      <c r="S686" s="14"/>
      <c r="T686" s="14"/>
      <c r="U686" s="14"/>
      <c r="V686" s="14"/>
      <c r="W686" s="14"/>
      <c r="X686" s="14"/>
      <c r="Y686" s="14"/>
      <c r="Z686" s="14"/>
      <c r="AA686" s="14"/>
      <c r="AB686" s="14"/>
      <c r="AC686" s="14"/>
      <c r="AD686" s="14"/>
    </row>
    <row r="687" ht="33.0" hidden="1" customHeight="1">
      <c r="A687" s="27">
        <v>714.0</v>
      </c>
      <c r="B687" s="27" t="s">
        <v>34</v>
      </c>
      <c r="C687" s="27" t="s">
        <v>871</v>
      </c>
      <c r="D687" s="12" t="s">
        <v>107</v>
      </c>
      <c r="E687" s="14"/>
      <c r="F687" s="12" t="s">
        <v>9</v>
      </c>
      <c r="G687" s="12" t="s">
        <v>9</v>
      </c>
      <c r="H687" s="12" t="s">
        <v>37</v>
      </c>
      <c r="I687" s="14"/>
      <c r="J687" s="14"/>
      <c r="K687" s="14"/>
      <c r="L687" s="14"/>
      <c r="M687" s="14"/>
      <c r="N687" s="14"/>
      <c r="O687" s="14"/>
      <c r="P687" s="14"/>
      <c r="Q687" s="14"/>
      <c r="R687" s="14"/>
      <c r="S687" s="14"/>
      <c r="T687" s="14"/>
      <c r="U687" s="14"/>
      <c r="V687" s="14"/>
      <c r="W687" s="14"/>
      <c r="X687" s="14"/>
      <c r="Y687" s="14"/>
      <c r="Z687" s="14"/>
      <c r="AA687" s="14"/>
      <c r="AB687" s="14"/>
      <c r="AC687" s="14"/>
      <c r="AD687" s="14"/>
    </row>
    <row r="688" ht="33.0" hidden="1" customHeight="1">
      <c r="A688" s="27">
        <v>715.0</v>
      </c>
      <c r="B688" s="27" t="s">
        <v>34</v>
      </c>
      <c r="C688" s="27" t="s">
        <v>871</v>
      </c>
      <c r="D688" s="12" t="s">
        <v>107</v>
      </c>
      <c r="E688" s="14"/>
      <c r="F688" s="12" t="s">
        <v>9</v>
      </c>
      <c r="G688" s="12" t="s">
        <v>9</v>
      </c>
      <c r="H688" s="12" t="s">
        <v>37</v>
      </c>
      <c r="I688" s="14"/>
      <c r="J688" s="14"/>
      <c r="K688" s="14"/>
      <c r="L688" s="14"/>
      <c r="M688" s="14"/>
      <c r="N688" s="14"/>
      <c r="O688" s="14"/>
      <c r="P688" s="14"/>
      <c r="Q688" s="14"/>
      <c r="R688" s="14"/>
      <c r="S688" s="14"/>
      <c r="T688" s="14"/>
      <c r="U688" s="14"/>
      <c r="V688" s="14"/>
      <c r="W688" s="14"/>
      <c r="X688" s="14"/>
      <c r="Y688" s="14"/>
      <c r="Z688" s="14"/>
      <c r="AA688" s="14"/>
      <c r="AB688" s="14"/>
      <c r="AC688" s="14"/>
      <c r="AD688" s="14"/>
    </row>
    <row r="689" ht="33.0" hidden="1" customHeight="1">
      <c r="A689" s="27">
        <v>716.0</v>
      </c>
      <c r="B689" s="27" t="s">
        <v>34</v>
      </c>
      <c r="C689" s="27" t="s">
        <v>892</v>
      </c>
      <c r="D689" s="12" t="s">
        <v>107</v>
      </c>
      <c r="E689" s="14"/>
      <c r="F689" s="12" t="s">
        <v>9</v>
      </c>
      <c r="G689" s="12" t="s">
        <v>9</v>
      </c>
      <c r="H689" s="12" t="s">
        <v>37</v>
      </c>
      <c r="I689" s="14"/>
      <c r="J689" s="14"/>
      <c r="K689" s="14"/>
      <c r="L689" s="14"/>
      <c r="M689" s="14"/>
      <c r="N689" s="14"/>
      <c r="O689" s="14"/>
      <c r="P689" s="14"/>
      <c r="Q689" s="14"/>
      <c r="R689" s="14"/>
      <c r="S689" s="14"/>
      <c r="T689" s="14"/>
      <c r="U689" s="14"/>
      <c r="V689" s="14"/>
      <c r="W689" s="14"/>
      <c r="X689" s="14"/>
      <c r="Y689" s="14"/>
      <c r="Z689" s="14"/>
      <c r="AA689" s="14"/>
      <c r="AB689" s="14"/>
      <c r="AC689" s="14"/>
      <c r="AD689" s="14"/>
    </row>
    <row r="690" ht="33.0" hidden="1" customHeight="1">
      <c r="A690" s="27">
        <v>717.0</v>
      </c>
      <c r="B690" s="27" t="s">
        <v>34</v>
      </c>
      <c r="C690" s="27" t="s">
        <v>893</v>
      </c>
      <c r="D690" s="12" t="s">
        <v>894</v>
      </c>
      <c r="E690" s="14"/>
      <c r="F690" s="12" t="s">
        <v>14</v>
      </c>
      <c r="G690" s="12" t="s">
        <v>9</v>
      </c>
      <c r="H690" s="12" t="s">
        <v>52</v>
      </c>
      <c r="I690" s="14"/>
      <c r="J690" s="14"/>
      <c r="K690" s="14"/>
      <c r="L690" s="14"/>
      <c r="M690" s="14"/>
      <c r="N690" s="14"/>
      <c r="O690" s="14"/>
      <c r="P690" s="14"/>
      <c r="Q690" s="14"/>
      <c r="R690" s="14"/>
      <c r="S690" s="14"/>
      <c r="T690" s="14"/>
      <c r="U690" s="14"/>
      <c r="V690" s="14"/>
      <c r="W690" s="14"/>
      <c r="X690" s="14"/>
      <c r="Y690" s="14"/>
      <c r="Z690" s="14"/>
      <c r="AA690" s="14"/>
      <c r="AB690" s="14"/>
      <c r="AC690" s="14"/>
      <c r="AD690" s="14"/>
    </row>
    <row r="691" ht="33.0" hidden="1" customHeight="1">
      <c r="A691" s="27">
        <v>718.0</v>
      </c>
      <c r="B691" s="27" t="s">
        <v>34</v>
      </c>
      <c r="C691" s="27" t="s">
        <v>895</v>
      </c>
      <c r="D691" s="12" t="s">
        <v>107</v>
      </c>
      <c r="E691" s="14"/>
      <c r="F691" s="12" t="s">
        <v>9</v>
      </c>
      <c r="G691" s="12" t="s">
        <v>9</v>
      </c>
      <c r="H691" s="12" t="s">
        <v>37</v>
      </c>
      <c r="I691" s="14"/>
      <c r="J691" s="14"/>
      <c r="K691" s="14"/>
      <c r="L691" s="14"/>
      <c r="M691" s="14"/>
      <c r="N691" s="14"/>
      <c r="O691" s="14"/>
      <c r="P691" s="14"/>
      <c r="Q691" s="14"/>
      <c r="R691" s="14"/>
      <c r="S691" s="14"/>
      <c r="T691" s="14"/>
      <c r="U691" s="14"/>
      <c r="V691" s="14"/>
      <c r="W691" s="14"/>
      <c r="X691" s="14"/>
      <c r="Y691" s="14"/>
      <c r="Z691" s="14"/>
      <c r="AA691" s="14"/>
      <c r="AB691" s="14"/>
      <c r="AC691" s="14"/>
      <c r="AD691" s="14"/>
    </row>
    <row r="692" ht="33.0" hidden="1" customHeight="1">
      <c r="A692" s="27">
        <v>719.0</v>
      </c>
      <c r="B692" s="27" t="s">
        <v>34</v>
      </c>
      <c r="C692" s="27" t="s">
        <v>896</v>
      </c>
      <c r="D692" s="12" t="s">
        <v>107</v>
      </c>
      <c r="E692" s="14"/>
      <c r="F692" s="12" t="s">
        <v>9</v>
      </c>
      <c r="G692" s="12" t="s">
        <v>9</v>
      </c>
      <c r="H692" s="12" t="s">
        <v>37</v>
      </c>
      <c r="I692" s="14"/>
      <c r="J692" s="14"/>
      <c r="K692" s="14"/>
      <c r="L692" s="14"/>
      <c r="M692" s="14"/>
      <c r="N692" s="14"/>
      <c r="O692" s="14"/>
      <c r="P692" s="14"/>
      <c r="Q692" s="14"/>
      <c r="R692" s="14"/>
      <c r="S692" s="14"/>
      <c r="T692" s="14"/>
      <c r="U692" s="14"/>
      <c r="V692" s="14"/>
      <c r="W692" s="14"/>
      <c r="X692" s="14"/>
      <c r="Y692" s="14"/>
      <c r="Z692" s="14"/>
      <c r="AA692" s="14"/>
      <c r="AB692" s="14"/>
      <c r="AC692" s="14"/>
      <c r="AD692" s="14"/>
    </row>
    <row r="693" ht="33.0" hidden="1" customHeight="1">
      <c r="A693" s="27">
        <v>721.0</v>
      </c>
      <c r="B693" s="27" t="s">
        <v>34</v>
      </c>
      <c r="C693" s="27" t="s">
        <v>897</v>
      </c>
      <c r="D693" s="12" t="s">
        <v>107</v>
      </c>
      <c r="E693" s="14"/>
      <c r="F693" s="12" t="s">
        <v>9</v>
      </c>
      <c r="G693" s="12" t="s">
        <v>9</v>
      </c>
      <c r="H693" s="12" t="s">
        <v>37</v>
      </c>
      <c r="I693" s="14"/>
      <c r="J693" s="14"/>
      <c r="K693" s="14"/>
      <c r="L693" s="14"/>
      <c r="M693" s="14"/>
      <c r="N693" s="14"/>
      <c r="O693" s="14"/>
      <c r="P693" s="14"/>
      <c r="Q693" s="14"/>
      <c r="R693" s="14"/>
      <c r="S693" s="14"/>
      <c r="T693" s="14"/>
      <c r="U693" s="14"/>
      <c r="V693" s="14"/>
      <c r="W693" s="14"/>
      <c r="X693" s="14"/>
      <c r="Y693" s="14"/>
      <c r="Z693" s="14"/>
      <c r="AA693" s="14"/>
      <c r="AB693" s="14"/>
      <c r="AC693" s="14"/>
      <c r="AD693" s="14"/>
    </row>
    <row r="694" ht="33.0" hidden="1" customHeight="1">
      <c r="A694" s="27">
        <v>722.0</v>
      </c>
      <c r="B694" s="27" t="s">
        <v>34</v>
      </c>
      <c r="C694" s="27" t="s">
        <v>898</v>
      </c>
      <c r="D694" s="12" t="s">
        <v>107</v>
      </c>
      <c r="E694" s="14"/>
      <c r="F694" s="12" t="s">
        <v>9</v>
      </c>
      <c r="G694" s="12" t="s">
        <v>9</v>
      </c>
      <c r="H694" s="12" t="s">
        <v>37</v>
      </c>
      <c r="I694" s="14"/>
      <c r="J694" s="14"/>
      <c r="K694" s="14"/>
      <c r="L694" s="14"/>
      <c r="M694" s="14"/>
      <c r="N694" s="14"/>
      <c r="O694" s="14"/>
      <c r="P694" s="14"/>
      <c r="Q694" s="14"/>
      <c r="R694" s="14"/>
      <c r="S694" s="14"/>
      <c r="T694" s="14"/>
      <c r="U694" s="14"/>
      <c r="V694" s="14"/>
      <c r="W694" s="14"/>
      <c r="X694" s="14"/>
      <c r="Y694" s="14"/>
      <c r="Z694" s="14"/>
      <c r="AA694" s="14"/>
      <c r="AB694" s="14"/>
      <c r="AC694" s="14"/>
      <c r="AD694" s="14"/>
    </row>
    <row r="695" ht="33.0" hidden="1" customHeight="1">
      <c r="A695" s="27">
        <v>723.0</v>
      </c>
      <c r="B695" s="27" t="s">
        <v>34</v>
      </c>
      <c r="C695" s="27" t="s">
        <v>899</v>
      </c>
      <c r="D695" s="12" t="s">
        <v>107</v>
      </c>
      <c r="E695" s="14"/>
      <c r="F695" s="12" t="s">
        <v>9</v>
      </c>
      <c r="G695" s="12" t="s">
        <v>9</v>
      </c>
      <c r="H695" s="12" t="s">
        <v>37</v>
      </c>
      <c r="I695" s="14"/>
      <c r="J695" s="14"/>
      <c r="K695" s="14"/>
      <c r="L695" s="14"/>
      <c r="M695" s="14"/>
      <c r="N695" s="14"/>
      <c r="O695" s="14"/>
      <c r="P695" s="14"/>
      <c r="Q695" s="14"/>
      <c r="R695" s="14"/>
      <c r="S695" s="14"/>
      <c r="T695" s="14"/>
      <c r="U695" s="14"/>
      <c r="V695" s="14"/>
      <c r="W695" s="14"/>
      <c r="X695" s="14"/>
      <c r="Y695" s="14"/>
      <c r="Z695" s="14"/>
      <c r="AA695" s="14"/>
      <c r="AB695" s="14"/>
      <c r="AC695" s="14"/>
      <c r="AD695" s="14"/>
    </row>
    <row r="696" ht="33.0" hidden="1" customHeight="1">
      <c r="A696" s="27">
        <v>724.0</v>
      </c>
      <c r="B696" s="27" t="s">
        <v>34</v>
      </c>
      <c r="C696" s="27" t="s">
        <v>900</v>
      </c>
      <c r="D696" s="12" t="s">
        <v>107</v>
      </c>
      <c r="E696" s="14"/>
      <c r="F696" s="12" t="s">
        <v>9</v>
      </c>
      <c r="G696" s="12" t="s">
        <v>9</v>
      </c>
      <c r="H696" s="12" t="s">
        <v>37</v>
      </c>
      <c r="I696" s="14"/>
      <c r="J696" s="14"/>
      <c r="K696" s="14"/>
      <c r="L696" s="14"/>
      <c r="M696" s="14"/>
      <c r="N696" s="14"/>
      <c r="O696" s="14"/>
      <c r="P696" s="14"/>
      <c r="Q696" s="14"/>
      <c r="R696" s="14"/>
      <c r="S696" s="14"/>
      <c r="T696" s="14"/>
      <c r="U696" s="14"/>
      <c r="V696" s="14"/>
      <c r="W696" s="14"/>
      <c r="X696" s="14"/>
      <c r="Y696" s="14"/>
      <c r="Z696" s="14"/>
      <c r="AA696" s="14"/>
      <c r="AB696" s="14"/>
      <c r="AC696" s="14"/>
      <c r="AD696" s="14"/>
    </row>
    <row r="697" ht="33.0" hidden="1" customHeight="1">
      <c r="A697" s="27">
        <v>726.0</v>
      </c>
      <c r="B697" s="27" t="s">
        <v>34</v>
      </c>
      <c r="C697" s="27" t="s">
        <v>901</v>
      </c>
      <c r="D697" s="12" t="s">
        <v>107</v>
      </c>
      <c r="E697" s="14"/>
      <c r="F697" s="12" t="s">
        <v>9</v>
      </c>
      <c r="G697" s="12" t="s">
        <v>9</v>
      </c>
      <c r="H697" s="12" t="s">
        <v>37</v>
      </c>
      <c r="I697" s="14"/>
      <c r="J697" s="14"/>
      <c r="K697" s="14"/>
      <c r="L697" s="14"/>
      <c r="M697" s="14"/>
      <c r="N697" s="14"/>
      <c r="O697" s="14"/>
      <c r="P697" s="14"/>
      <c r="Q697" s="14"/>
      <c r="R697" s="14"/>
      <c r="S697" s="14"/>
      <c r="T697" s="14"/>
      <c r="U697" s="14"/>
      <c r="V697" s="14"/>
      <c r="W697" s="14"/>
      <c r="X697" s="14"/>
      <c r="Y697" s="14"/>
      <c r="Z697" s="14"/>
      <c r="AA697" s="14"/>
      <c r="AB697" s="14"/>
      <c r="AC697" s="14"/>
      <c r="AD697" s="14"/>
    </row>
    <row r="698" ht="33.0" hidden="1" customHeight="1">
      <c r="A698" s="27">
        <v>727.0</v>
      </c>
      <c r="B698" s="27" t="s">
        <v>34</v>
      </c>
      <c r="C698" s="27" t="s">
        <v>902</v>
      </c>
      <c r="D698" s="12" t="s">
        <v>107</v>
      </c>
      <c r="E698" s="14"/>
      <c r="F698" s="12" t="s">
        <v>9</v>
      </c>
      <c r="G698" s="12" t="s">
        <v>9</v>
      </c>
      <c r="H698" s="12" t="s">
        <v>37</v>
      </c>
      <c r="I698" s="14"/>
      <c r="J698" s="14"/>
      <c r="K698" s="14"/>
      <c r="L698" s="14"/>
      <c r="M698" s="14"/>
      <c r="N698" s="14"/>
      <c r="O698" s="14"/>
      <c r="P698" s="14"/>
      <c r="Q698" s="14"/>
      <c r="R698" s="14"/>
      <c r="S698" s="14"/>
      <c r="T698" s="14"/>
      <c r="U698" s="14"/>
      <c r="V698" s="14"/>
      <c r="W698" s="14"/>
      <c r="X698" s="14"/>
      <c r="Y698" s="14"/>
      <c r="Z698" s="14"/>
      <c r="AA698" s="14"/>
      <c r="AB698" s="14"/>
      <c r="AC698" s="14"/>
      <c r="AD698" s="14"/>
    </row>
    <row r="699" ht="33.0" hidden="1" customHeight="1">
      <c r="A699" s="27">
        <v>728.0</v>
      </c>
      <c r="B699" s="27" t="s">
        <v>34</v>
      </c>
      <c r="C699" s="27" t="s">
        <v>871</v>
      </c>
      <c r="D699" s="12" t="s">
        <v>107</v>
      </c>
      <c r="E699" s="14"/>
      <c r="F699" s="12" t="s">
        <v>9</v>
      </c>
      <c r="G699" s="12" t="s">
        <v>9</v>
      </c>
      <c r="H699" s="12" t="s">
        <v>37</v>
      </c>
      <c r="I699" s="14"/>
      <c r="J699" s="14"/>
      <c r="K699" s="14"/>
      <c r="L699" s="14"/>
      <c r="M699" s="14"/>
      <c r="N699" s="14"/>
      <c r="O699" s="14"/>
      <c r="P699" s="14"/>
      <c r="Q699" s="14"/>
      <c r="R699" s="14"/>
      <c r="S699" s="14"/>
      <c r="T699" s="14"/>
      <c r="U699" s="14"/>
      <c r="V699" s="14"/>
      <c r="W699" s="14"/>
      <c r="X699" s="14"/>
      <c r="Y699" s="14"/>
      <c r="Z699" s="14"/>
      <c r="AA699" s="14"/>
      <c r="AB699" s="14"/>
      <c r="AC699" s="14"/>
      <c r="AD699" s="14"/>
    </row>
    <row r="700" ht="33.0" hidden="1" customHeight="1">
      <c r="A700" s="27">
        <v>730.0</v>
      </c>
      <c r="B700" s="27" t="s">
        <v>34</v>
      </c>
      <c r="C700" s="27" t="s">
        <v>903</v>
      </c>
      <c r="D700" s="12" t="s">
        <v>107</v>
      </c>
      <c r="E700" s="14"/>
      <c r="F700" s="12" t="s">
        <v>9</v>
      </c>
      <c r="G700" s="12" t="s">
        <v>9</v>
      </c>
      <c r="H700" s="12" t="s">
        <v>37</v>
      </c>
      <c r="I700" s="14"/>
      <c r="J700" s="14"/>
      <c r="K700" s="14"/>
      <c r="L700" s="14"/>
      <c r="M700" s="14"/>
      <c r="N700" s="14"/>
      <c r="O700" s="14"/>
      <c r="P700" s="14"/>
      <c r="Q700" s="14"/>
      <c r="R700" s="14"/>
      <c r="S700" s="14"/>
      <c r="T700" s="14"/>
      <c r="U700" s="14"/>
      <c r="V700" s="14"/>
      <c r="W700" s="14"/>
      <c r="X700" s="14"/>
      <c r="Y700" s="14"/>
      <c r="Z700" s="14"/>
      <c r="AA700" s="14"/>
      <c r="AB700" s="14"/>
      <c r="AC700" s="14"/>
      <c r="AD700" s="14"/>
    </row>
    <row r="701" ht="33.0" hidden="1" customHeight="1">
      <c r="A701" s="27">
        <v>731.0</v>
      </c>
      <c r="B701" s="27" t="s">
        <v>34</v>
      </c>
      <c r="C701" s="27" t="s">
        <v>904</v>
      </c>
      <c r="D701" s="12" t="s">
        <v>107</v>
      </c>
      <c r="E701" s="14"/>
      <c r="F701" s="12" t="s">
        <v>9</v>
      </c>
      <c r="G701" s="12" t="s">
        <v>9</v>
      </c>
      <c r="H701" s="12" t="s">
        <v>37</v>
      </c>
      <c r="I701" s="14"/>
      <c r="J701" s="14"/>
      <c r="K701" s="14"/>
      <c r="L701" s="14"/>
      <c r="M701" s="14"/>
      <c r="N701" s="14"/>
      <c r="O701" s="14"/>
      <c r="P701" s="14"/>
      <c r="Q701" s="14"/>
      <c r="R701" s="14"/>
      <c r="S701" s="14"/>
      <c r="T701" s="14"/>
      <c r="U701" s="14"/>
      <c r="V701" s="14"/>
      <c r="W701" s="14"/>
      <c r="X701" s="14"/>
      <c r="Y701" s="14"/>
      <c r="Z701" s="14"/>
      <c r="AA701" s="14"/>
      <c r="AB701" s="14"/>
      <c r="AC701" s="14"/>
      <c r="AD701" s="14"/>
    </row>
    <row r="702" ht="33.0" hidden="1" customHeight="1">
      <c r="A702" s="27">
        <v>733.0</v>
      </c>
      <c r="B702" s="27" t="s">
        <v>34</v>
      </c>
      <c r="C702" s="27" t="s">
        <v>905</v>
      </c>
      <c r="D702" s="12" t="s">
        <v>107</v>
      </c>
      <c r="E702" s="14"/>
      <c r="F702" s="12" t="s">
        <v>9</v>
      </c>
      <c r="G702" s="12" t="s">
        <v>9</v>
      </c>
      <c r="H702" s="12" t="s">
        <v>37</v>
      </c>
      <c r="I702" s="14"/>
      <c r="J702" s="14"/>
      <c r="K702" s="14"/>
      <c r="L702" s="14"/>
      <c r="M702" s="14"/>
      <c r="N702" s="14"/>
      <c r="O702" s="14"/>
      <c r="P702" s="14"/>
      <c r="Q702" s="14"/>
      <c r="R702" s="14"/>
      <c r="S702" s="14"/>
      <c r="T702" s="14"/>
      <c r="U702" s="14"/>
      <c r="V702" s="14"/>
      <c r="W702" s="14"/>
      <c r="X702" s="14"/>
      <c r="Y702" s="14"/>
      <c r="Z702" s="14"/>
      <c r="AA702" s="14"/>
      <c r="AB702" s="14"/>
      <c r="AC702" s="14"/>
      <c r="AD702" s="14"/>
    </row>
    <row r="703" ht="33.0" hidden="1" customHeight="1">
      <c r="A703" s="27">
        <v>734.0</v>
      </c>
      <c r="B703" s="27" t="s">
        <v>34</v>
      </c>
      <c r="C703" s="27" t="s">
        <v>906</v>
      </c>
      <c r="D703" s="12" t="s">
        <v>107</v>
      </c>
      <c r="E703" s="14"/>
      <c r="F703" s="12" t="s">
        <v>9</v>
      </c>
      <c r="G703" s="12" t="s">
        <v>9</v>
      </c>
      <c r="H703" s="12" t="s">
        <v>37</v>
      </c>
      <c r="I703" s="14"/>
      <c r="J703" s="14"/>
      <c r="K703" s="14"/>
      <c r="L703" s="14"/>
      <c r="M703" s="14"/>
      <c r="N703" s="14"/>
      <c r="O703" s="14"/>
      <c r="P703" s="14"/>
      <c r="Q703" s="14"/>
      <c r="R703" s="14"/>
      <c r="S703" s="14"/>
      <c r="T703" s="14"/>
      <c r="U703" s="14"/>
      <c r="V703" s="14"/>
      <c r="W703" s="14"/>
      <c r="X703" s="14"/>
      <c r="Y703" s="14"/>
      <c r="Z703" s="14"/>
      <c r="AA703" s="14"/>
      <c r="AB703" s="14"/>
      <c r="AC703" s="14"/>
      <c r="AD703" s="14"/>
    </row>
    <row r="704" ht="33.0" hidden="1" customHeight="1">
      <c r="A704" s="27">
        <v>737.0</v>
      </c>
      <c r="B704" s="27" t="s">
        <v>34</v>
      </c>
      <c r="C704" s="27" t="s">
        <v>907</v>
      </c>
      <c r="D704" s="12" t="s">
        <v>107</v>
      </c>
      <c r="E704" s="14"/>
      <c r="F704" s="12" t="s">
        <v>9</v>
      </c>
      <c r="G704" s="12" t="s">
        <v>9</v>
      </c>
      <c r="H704" s="12" t="s">
        <v>37</v>
      </c>
      <c r="I704" s="14"/>
      <c r="J704" s="14"/>
      <c r="K704" s="14"/>
      <c r="L704" s="14"/>
      <c r="M704" s="14"/>
      <c r="N704" s="14"/>
      <c r="O704" s="14"/>
      <c r="P704" s="14"/>
      <c r="Q704" s="14"/>
      <c r="R704" s="14"/>
      <c r="S704" s="14"/>
      <c r="T704" s="14"/>
      <c r="U704" s="14"/>
      <c r="V704" s="14"/>
      <c r="W704" s="14"/>
      <c r="X704" s="14"/>
      <c r="Y704" s="14"/>
      <c r="Z704" s="14"/>
      <c r="AA704" s="14"/>
      <c r="AB704" s="14"/>
      <c r="AC704" s="14"/>
      <c r="AD704" s="14"/>
    </row>
    <row r="705" ht="33.0" hidden="1" customHeight="1">
      <c r="A705" s="27">
        <v>738.0</v>
      </c>
      <c r="B705" s="27" t="s">
        <v>34</v>
      </c>
      <c r="C705" s="27" t="s">
        <v>908</v>
      </c>
      <c r="D705" s="12" t="s">
        <v>107</v>
      </c>
      <c r="E705" s="14"/>
      <c r="F705" s="12" t="s">
        <v>9</v>
      </c>
      <c r="G705" s="12" t="s">
        <v>9</v>
      </c>
      <c r="H705" s="12" t="s">
        <v>37</v>
      </c>
      <c r="I705" s="14"/>
      <c r="J705" s="14"/>
      <c r="K705" s="14"/>
      <c r="L705" s="14"/>
      <c r="M705" s="14"/>
      <c r="N705" s="14"/>
      <c r="O705" s="14"/>
      <c r="P705" s="14"/>
      <c r="Q705" s="14"/>
      <c r="R705" s="14"/>
      <c r="S705" s="14"/>
      <c r="T705" s="14"/>
      <c r="U705" s="14"/>
      <c r="V705" s="14"/>
      <c r="W705" s="14"/>
      <c r="X705" s="14"/>
      <c r="Y705" s="14"/>
      <c r="Z705" s="14"/>
      <c r="AA705" s="14"/>
      <c r="AB705" s="14"/>
      <c r="AC705" s="14"/>
      <c r="AD705" s="14"/>
    </row>
    <row r="706" ht="33.0" hidden="1" customHeight="1">
      <c r="A706" s="27">
        <v>740.0</v>
      </c>
      <c r="B706" s="27" t="s">
        <v>34</v>
      </c>
      <c r="C706" s="27" t="s">
        <v>904</v>
      </c>
      <c r="D706" s="12" t="s">
        <v>107</v>
      </c>
      <c r="E706" s="14"/>
      <c r="F706" s="12" t="s">
        <v>9</v>
      </c>
      <c r="G706" s="12" t="s">
        <v>9</v>
      </c>
      <c r="H706" s="12" t="s">
        <v>37</v>
      </c>
      <c r="I706" s="14"/>
      <c r="J706" s="14"/>
      <c r="K706" s="14"/>
      <c r="L706" s="14"/>
      <c r="M706" s="14"/>
      <c r="N706" s="14"/>
      <c r="O706" s="14"/>
      <c r="P706" s="14"/>
      <c r="Q706" s="14"/>
      <c r="R706" s="14"/>
      <c r="S706" s="14"/>
      <c r="T706" s="14"/>
      <c r="U706" s="14"/>
      <c r="V706" s="14"/>
      <c r="W706" s="14"/>
      <c r="X706" s="14"/>
      <c r="Y706" s="14"/>
      <c r="Z706" s="14"/>
      <c r="AA706" s="14"/>
      <c r="AB706" s="14"/>
      <c r="AC706" s="14"/>
      <c r="AD706" s="14"/>
    </row>
    <row r="707" ht="33.0" hidden="1" customHeight="1">
      <c r="A707" s="27">
        <v>741.0</v>
      </c>
      <c r="B707" s="27" t="s">
        <v>34</v>
      </c>
      <c r="C707" s="27" t="s">
        <v>909</v>
      </c>
      <c r="D707" s="12" t="s">
        <v>107</v>
      </c>
      <c r="E707" s="14"/>
      <c r="F707" s="12" t="s">
        <v>9</v>
      </c>
      <c r="G707" s="12" t="s">
        <v>9</v>
      </c>
      <c r="H707" s="12" t="s">
        <v>37</v>
      </c>
      <c r="I707" s="14"/>
      <c r="J707" s="14"/>
      <c r="K707" s="14"/>
      <c r="L707" s="14"/>
      <c r="M707" s="14"/>
      <c r="N707" s="14"/>
      <c r="O707" s="14"/>
      <c r="P707" s="14"/>
      <c r="Q707" s="14"/>
      <c r="R707" s="14"/>
      <c r="S707" s="14"/>
      <c r="T707" s="14"/>
      <c r="U707" s="14"/>
      <c r="V707" s="14"/>
      <c r="W707" s="14"/>
      <c r="X707" s="14"/>
      <c r="Y707" s="14"/>
      <c r="Z707" s="14"/>
      <c r="AA707" s="14"/>
      <c r="AB707" s="14"/>
      <c r="AC707" s="14"/>
      <c r="AD707" s="14"/>
    </row>
    <row r="708" ht="33.0" hidden="1" customHeight="1">
      <c r="A708" s="27">
        <v>742.0</v>
      </c>
      <c r="B708" s="27" t="s">
        <v>34</v>
      </c>
      <c r="C708" s="27" t="s">
        <v>910</v>
      </c>
      <c r="D708" s="12" t="s">
        <v>107</v>
      </c>
      <c r="E708" s="14"/>
      <c r="F708" s="12" t="s">
        <v>9</v>
      </c>
      <c r="G708" s="12" t="s">
        <v>9</v>
      </c>
      <c r="H708" s="12" t="s">
        <v>37</v>
      </c>
      <c r="I708" s="14"/>
      <c r="J708" s="14"/>
      <c r="K708" s="14"/>
      <c r="L708" s="14"/>
      <c r="M708" s="14"/>
      <c r="N708" s="14"/>
      <c r="O708" s="14"/>
      <c r="P708" s="14"/>
      <c r="Q708" s="14"/>
      <c r="R708" s="14"/>
      <c r="S708" s="14"/>
      <c r="T708" s="14"/>
      <c r="U708" s="14"/>
      <c r="V708" s="14"/>
      <c r="W708" s="14"/>
      <c r="X708" s="14"/>
      <c r="Y708" s="14"/>
      <c r="Z708" s="14"/>
      <c r="AA708" s="14"/>
      <c r="AB708" s="14"/>
      <c r="AC708" s="14"/>
      <c r="AD708" s="14"/>
    </row>
    <row r="709" ht="33.0" hidden="1" customHeight="1">
      <c r="A709" s="27">
        <v>743.0</v>
      </c>
      <c r="B709" s="27" t="s">
        <v>34</v>
      </c>
      <c r="C709" s="27" t="s">
        <v>911</v>
      </c>
      <c r="D709" s="12" t="s">
        <v>107</v>
      </c>
      <c r="E709" s="14"/>
      <c r="F709" s="12" t="s">
        <v>9</v>
      </c>
      <c r="G709" s="12" t="s">
        <v>9</v>
      </c>
      <c r="H709" s="12" t="s">
        <v>37</v>
      </c>
      <c r="I709" s="14"/>
      <c r="J709" s="14"/>
      <c r="K709" s="14"/>
      <c r="L709" s="14"/>
      <c r="M709" s="14"/>
      <c r="N709" s="14"/>
      <c r="O709" s="14"/>
      <c r="P709" s="14"/>
      <c r="Q709" s="14"/>
      <c r="R709" s="14"/>
      <c r="S709" s="14"/>
      <c r="T709" s="14"/>
      <c r="U709" s="14"/>
      <c r="V709" s="14"/>
      <c r="W709" s="14"/>
      <c r="X709" s="14"/>
      <c r="Y709" s="14"/>
      <c r="Z709" s="14"/>
      <c r="AA709" s="14"/>
      <c r="AB709" s="14"/>
      <c r="AC709" s="14"/>
      <c r="AD709" s="14"/>
    </row>
    <row r="710" ht="33.0" hidden="1" customHeight="1">
      <c r="A710" s="27">
        <v>744.0</v>
      </c>
      <c r="B710" s="27" t="s">
        <v>34</v>
      </c>
      <c r="C710" s="27" t="s">
        <v>912</v>
      </c>
      <c r="D710" s="12" t="s">
        <v>107</v>
      </c>
      <c r="E710" s="14"/>
      <c r="F710" s="12" t="s">
        <v>9</v>
      </c>
      <c r="G710" s="12" t="s">
        <v>9</v>
      </c>
      <c r="H710" s="12" t="s">
        <v>37</v>
      </c>
      <c r="I710" s="14"/>
      <c r="J710" s="14"/>
      <c r="K710" s="14"/>
      <c r="L710" s="14"/>
      <c r="M710" s="14"/>
      <c r="N710" s="14"/>
      <c r="O710" s="14"/>
      <c r="P710" s="14"/>
      <c r="Q710" s="14"/>
      <c r="R710" s="14"/>
      <c r="S710" s="14"/>
      <c r="T710" s="14"/>
      <c r="U710" s="14"/>
      <c r="V710" s="14"/>
      <c r="W710" s="14"/>
      <c r="X710" s="14"/>
      <c r="Y710" s="14"/>
      <c r="Z710" s="14"/>
      <c r="AA710" s="14"/>
      <c r="AB710" s="14"/>
      <c r="AC710" s="14"/>
      <c r="AD710" s="14"/>
    </row>
    <row r="711" ht="33.0" hidden="1" customHeight="1">
      <c r="A711" s="27">
        <v>745.0</v>
      </c>
      <c r="B711" s="27" t="s">
        <v>34</v>
      </c>
      <c r="C711" s="27" t="s">
        <v>913</v>
      </c>
      <c r="D711" s="12" t="s">
        <v>107</v>
      </c>
      <c r="E711" s="14"/>
      <c r="F711" s="12" t="s">
        <v>9</v>
      </c>
      <c r="G711" s="12" t="s">
        <v>9</v>
      </c>
      <c r="H711" s="12" t="s">
        <v>37</v>
      </c>
      <c r="I711" s="14"/>
      <c r="J711" s="14"/>
      <c r="K711" s="14"/>
      <c r="L711" s="14"/>
      <c r="M711" s="14"/>
      <c r="N711" s="14"/>
      <c r="O711" s="14"/>
      <c r="P711" s="14"/>
      <c r="Q711" s="14"/>
      <c r="R711" s="14"/>
      <c r="S711" s="14"/>
      <c r="T711" s="14"/>
      <c r="U711" s="14"/>
      <c r="V711" s="14"/>
      <c r="W711" s="14"/>
      <c r="X711" s="14"/>
      <c r="Y711" s="14"/>
      <c r="Z711" s="14"/>
      <c r="AA711" s="14"/>
      <c r="AB711" s="14"/>
      <c r="AC711" s="14"/>
      <c r="AD711" s="14"/>
    </row>
    <row r="712" ht="33.0" hidden="1" customHeight="1">
      <c r="A712" s="27">
        <v>746.0</v>
      </c>
      <c r="B712" s="27" t="s">
        <v>34</v>
      </c>
      <c r="C712" s="27" t="s">
        <v>914</v>
      </c>
      <c r="D712" s="12" t="s">
        <v>107</v>
      </c>
      <c r="E712" s="14"/>
      <c r="F712" s="12" t="s">
        <v>9</v>
      </c>
      <c r="G712" s="12" t="s">
        <v>9</v>
      </c>
      <c r="H712" s="12" t="s">
        <v>37</v>
      </c>
      <c r="I712" s="14"/>
      <c r="J712" s="14"/>
      <c r="K712" s="14"/>
      <c r="L712" s="14"/>
      <c r="M712" s="14"/>
      <c r="N712" s="14"/>
      <c r="O712" s="14"/>
      <c r="P712" s="14"/>
      <c r="Q712" s="14"/>
      <c r="R712" s="14"/>
      <c r="S712" s="14"/>
      <c r="T712" s="14"/>
      <c r="U712" s="14"/>
      <c r="V712" s="14"/>
      <c r="W712" s="14"/>
      <c r="X712" s="14"/>
      <c r="Y712" s="14"/>
      <c r="Z712" s="14"/>
      <c r="AA712" s="14"/>
      <c r="AB712" s="14"/>
      <c r="AC712" s="14"/>
      <c r="AD712" s="14"/>
    </row>
    <row r="713" ht="33.0" hidden="1" customHeight="1">
      <c r="A713" s="27">
        <v>747.0</v>
      </c>
      <c r="B713" s="27" t="s">
        <v>34</v>
      </c>
      <c r="C713" s="27" t="s">
        <v>915</v>
      </c>
      <c r="D713" s="12" t="s">
        <v>107</v>
      </c>
      <c r="E713" s="14"/>
      <c r="F713" s="12" t="s">
        <v>9</v>
      </c>
      <c r="G713" s="12" t="s">
        <v>9</v>
      </c>
      <c r="H713" s="12" t="s">
        <v>37</v>
      </c>
      <c r="I713" s="14"/>
      <c r="J713" s="14"/>
      <c r="K713" s="14"/>
      <c r="L713" s="14"/>
      <c r="M713" s="14"/>
      <c r="N713" s="14"/>
      <c r="O713" s="14"/>
      <c r="P713" s="14"/>
      <c r="Q713" s="14"/>
      <c r="R713" s="14"/>
      <c r="S713" s="14"/>
      <c r="T713" s="14"/>
      <c r="U713" s="14"/>
      <c r="V713" s="14"/>
      <c r="W713" s="14"/>
      <c r="X713" s="14"/>
      <c r="Y713" s="14"/>
      <c r="Z713" s="14"/>
      <c r="AA713" s="14"/>
      <c r="AB713" s="14"/>
      <c r="AC713" s="14"/>
      <c r="AD713" s="14"/>
    </row>
    <row r="714" ht="33.0" hidden="1" customHeight="1">
      <c r="A714" s="27">
        <v>749.0</v>
      </c>
      <c r="B714" s="27" t="s">
        <v>34</v>
      </c>
      <c r="C714" s="27" t="s">
        <v>916</v>
      </c>
      <c r="D714" s="12" t="s">
        <v>212</v>
      </c>
      <c r="E714" s="14"/>
      <c r="F714" s="12" t="s">
        <v>12</v>
      </c>
      <c r="G714" s="12" t="s">
        <v>9</v>
      </c>
      <c r="H714" s="12" t="s">
        <v>52</v>
      </c>
      <c r="I714" s="14"/>
      <c r="J714" s="14"/>
      <c r="K714" s="14"/>
      <c r="L714" s="14"/>
      <c r="M714" s="14"/>
      <c r="N714" s="14"/>
      <c r="O714" s="14"/>
      <c r="P714" s="14"/>
      <c r="Q714" s="14"/>
      <c r="R714" s="14"/>
      <c r="S714" s="14"/>
      <c r="T714" s="14"/>
      <c r="U714" s="14"/>
      <c r="V714" s="14"/>
      <c r="W714" s="14"/>
      <c r="X714" s="14"/>
      <c r="Y714" s="14"/>
      <c r="Z714" s="14"/>
      <c r="AA714" s="14"/>
      <c r="AB714" s="14"/>
      <c r="AC714" s="14"/>
      <c r="AD714" s="14"/>
    </row>
    <row r="715" ht="33.0" hidden="1" customHeight="1">
      <c r="A715" s="27">
        <v>750.0</v>
      </c>
      <c r="B715" s="27" t="s">
        <v>34</v>
      </c>
      <c r="C715" s="27" t="s">
        <v>917</v>
      </c>
      <c r="D715" s="12" t="s">
        <v>107</v>
      </c>
      <c r="E715" s="14"/>
      <c r="F715" s="12" t="s">
        <v>9</v>
      </c>
      <c r="G715" s="12" t="s">
        <v>9</v>
      </c>
      <c r="H715" s="12" t="s">
        <v>37</v>
      </c>
      <c r="I715" s="14"/>
      <c r="J715" s="14"/>
      <c r="K715" s="14"/>
      <c r="L715" s="14"/>
      <c r="M715" s="14"/>
      <c r="N715" s="14"/>
      <c r="O715" s="14"/>
      <c r="P715" s="14"/>
      <c r="Q715" s="14"/>
      <c r="R715" s="14"/>
      <c r="S715" s="14"/>
      <c r="T715" s="14"/>
      <c r="U715" s="14"/>
      <c r="V715" s="14"/>
      <c r="W715" s="14"/>
      <c r="X715" s="14"/>
      <c r="Y715" s="14"/>
      <c r="Z715" s="14"/>
      <c r="AA715" s="14"/>
      <c r="AB715" s="14"/>
      <c r="AC715" s="14"/>
      <c r="AD715" s="14"/>
    </row>
    <row r="716" ht="33.0" hidden="1" customHeight="1">
      <c r="A716" s="27">
        <v>751.0</v>
      </c>
      <c r="B716" s="27" t="s">
        <v>34</v>
      </c>
      <c r="C716" s="27" t="s">
        <v>918</v>
      </c>
      <c r="D716" s="12" t="s">
        <v>107</v>
      </c>
      <c r="E716" s="14"/>
      <c r="F716" s="12" t="s">
        <v>9</v>
      </c>
      <c r="G716" s="12" t="s">
        <v>9</v>
      </c>
      <c r="H716" s="12" t="s">
        <v>37</v>
      </c>
      <c r="I716" s="14"/>
      <c r="J716" s="14"/>
      <c r="K716" s="14"/>
      <c r="L716" s="14"/>
      <c r="M716" s="14"/>
      <c r="N716" s="14"/>
      <c r="O716" s="14"/>
      <c r="P716" s="14"/>
      <c r="Q716" s="14"/>
      <c r="R716" s="14"/>
      <c r="S716" s="14"/>
      <c r="T716" s="14"/>
      <c r="U716" s="14"/>
      <c r="V716" s="14"/>
      <c r="W716" s="14"/>
      <c r="X716" s="14"/>
      <c r="Y716" s="14"/>
      <c r="Z716" s="14"/>
      <c r="AA716" s="14"/>
      <c r="AB716" s="14"/>
      <c r="AC716" s="14"/>
      <c r="AD716" s="14"/>
    </row>
    <row r="717" ht="33.0" hidden="1" customHeight="1">
      <c r="A717" s="27">
        <v>752.0</v>
      </c>
      <c r="B717" s="27" t="s">
        <v>34</v>
      </c>
      <c r="C717" s="27" t="s">
        <v>919</v>
      </c>
      <c r="D717" s="12" t="s">
        <v>107</v>
      </c>
      <c r="E717" s="14"/>
      <c r="F717" s="12" t="s">
        <v>9</v>
      </c>
      <c r="G717" s="12" t="s">
        <v>9</v>
      </c>
      <c r="H717" s="12" t="s">
        <v>37</v>
      </c>
      <c r="I717" s="14"/>
      <c r="J717" s="14"/>
      <c r="K717" s="14"/>
      <c r="L717" s="14"/>
      <c r="M717" s="14"/>
      <c r="N717" s="14"/>
      <c r="O717" s="14"/>
      <c r="P717" s="14"/>
      <c r="Q717" s="14"/>
      <c r="R717" s="14"/>
      <c r="S717" s="14"/>
      <c r="T717" s="14"/>
      <c r="U717" s="14"/>
      <c r="V717" s="14"/>
      <c r="W717" s="14"/>
      <c r="X717" s="14"/>
      <c r="Y717" s="14"/>
      <c r="Z717" s="14"/>
      <c r="AA717" s="14"/>
      <c r="AB717" s="14"/>
      <c r="AC717" s="14"/>
      <c r="AD717" s="14"/>
    </row>
    <row r="718" ht="33.0" hidden="1" customHeight="1">
      <c r="A718" s="27">
        <v>753.0</v>
      </c>
      <c r="B718" s="27" t="s">
        <v>34</v>
      </c>
      <c r="C718" s="27" t="s">
        <v>920</v>
      </c>
      <c r="D718" s="12" t="s">
        <v>107</v>
      </c>
      <c r="E718" s="14"/>
      <c r="F718" s="12" t="s">
        <v>9</v>
      </c>
      <c r="G718" s="12" t="s">
        <v>9</v>
      </c>
      <c r="H718" s="12" t="s">
        <v>37</v>
      </c>
      <c r="I718" s="14"/>
      <c r="J718" s="14"/>
      <c r="K718" s="14"/>
      <c r="L718" s="14"/>
      <c r="M718" s="14"/>
      <c r="N718" s="14"/>
      <c r="O718" s="14"/>
      <c r="P718" s="14"/>
      <c r="Q718" s="14"/>
      <c r="R718" s="14"/>
      <c r="S718" s="14"/>
      <c r="T718" s="14"/>
      <c r="U718" s="14"/>
      <c r="V718" s="14"/>
      <c r="W718" s="14"/>
      <c r="X718" s="14"/>
      <c r="Y718" s="14"/>
      <c r="Z718" s="14"/>
      <c r="AA718" s="14"/>
      <c r="AB718" s="14"/>
      <c r="AC718" s="14"/>
      <c r="AD718" s="14"/>
    </row>
    <row r="719" ht="33.0" hidden="1" customHeight="1">
      <c r="A719" s="27">
        <v>754.0</v>
      </c>
      <c r="B719" s="27" t="s">
        <v>34</v>
      </c>
      <c r="C719" s="27" t="s">
        <v>921</v>
      </c>
      <c r="D719" s="12" t="s">
        <v>89</v>
      </c>
      <c r="E719" s="14"/>
      <c r="F719" s="12" t="s">
        <v>9</v>
      </c>
      <c r="G719" s="12" t="s">
        <v>9</v>
      </c>
      <c r="H719" s="12" t="s">
        <v>52</v>
      </c>
      <c r="I719" s="14"/>
      <c r="J719" s="14"/>
      <c r="K719" s="14"/>
      <c r="L719" s="14"/>
      <c r="M719" s="14"/>
      <c r="N719" s="14"/>
      <c r="O719" s="14"/>
      <c r="P719" s="14"/>
      <c r="Q719" s="14"/>
      <c r="R719" s="14"/>
      <c r="S719" s="14"/>
      <c r="T719" s="14"/>
      <c r="U719" s="14"/>
      <c r="V719" s="14"/>
      <c r="W719" s="14"/>
      <c r="X719" s="14"/>
      <c r="Y719" s="14"/>
      <c r="Z719" s="14"/>
      <c r="AA719" s="14"/>
      <c r="AB719" s="14"/>
      <c r="AC719" s="14"/>
      <c r="AD719" s="14"/>
    </row>
    <row r="720" ht="33.0" hidden="1" customHeight="1">
      <c r="A720" s="27">
        <v>755.0</v>
      </c>
      <c r="B720" s="27" t="s">
        <v>34</v>
      </c>
      <c r="C720" s="27" t="s">
        <v>911</v>
      </c>
      <c r="D720" s="12" t="s">
        <v>107</v>
      </c>
      <c r="E720" s="14"/>
      <c r="F720" s="12" t="s">
        <v>9</v>
      </c>
      <c r="G720" s="12" t="s">
        <v>9</v>
      </c>
      <c r="H720" s="12" t="s">
        <v>37</v>
      </c>
      <c r="I720" s="14"/>
      <c r="J720" s="14"/>
      <c r="K720" s="14"/>
      <c r="L720" s="14"/>
      <c r="M720" s="14"/>
      <c r="N720" s="14"/>
      <c r="O720" s="14"/>
      <c r="P720" s="14"/>
      <c r="Q720" s="14"/>
      <c r="R720" s="14"/>
      <c r="S720" s="14"/>
      <c r="T720" s="14"/>
      <c r="U720" s="14"/>
      <c r="V720" s="14"/>
      <c r="W720" s="14"/>
      <c r="X720" s="14"/>
      <c r="Y720" s="14"/>
      <c r="Z720" s="14"/>
      <c r="AA720" s="14"/>
      <c r="AB720" s="14"/>
      <c r="AC720" s="14"/>
      <c r="AD720" s="14"/>
    </row>
    <row r="721" ht="33.0" hidden="1" customHeight="1">
      <c r="A721" s="27">
        <v>756.0</v>
      </c>
      <c r="B721" s="27" t="s">
        <v>34</v>
      </c>
      <c r="C721" s="27" t="s">
        <v>922</v>
      </c>
      <c r="D721" s="12" t="s">
        <v>107</v>
      </c>
      <c r="E721" s="14"/>
      <c r="F721" s="12" t="s">
        <v>9</v>
      </c>
      <c r="G721" s="12" t="s">
        <v>9</v>
      </c>
      <c r="H721" s="12" t="s">
        <v>37</v>
      </c>
      <c r="I721" s="14"/>
      <c r="J721" s="14"/>
      <c r="K721" s="14"/>
      <c r="L721" s="14"/>
      <c r="M721" s="14"/>
      <c r="N721" s="14"/>
      <c r="O721" s="14"/>
      <c r="P721" s="14"/>
      <c r="Q721" s="14"/>
      <c r="R721" s="14"/>
      <c r="S721" s="14"/>
      <c r="T721" s="14"/>
      <c r="U721" s="14"/>
      <c r="V721" s="14"/>
      <c r="W721" s="14"/>
      <c r="X721" s="14"/>
      <c r="Y721" s="14"/>
      <c r="Z721" s="14"/>
      <c r="AA721" s="14"/>
      <c r="AB721" s="14"/>
      <c r="AC721" s="14"/>
      <c r="AD721" s="14"/>
    </row>
    <row r="722" ht="33.0" hidden="1" customHeight="1">
      <c r="A722" s="27">
        <v>758.0</v>
      </c>
      <c r="B722" s="27" t="s">
        <v>34</v>
      </c>
      <c r="C722" s="27" t="s">
        <v>923</v>
      </c>
      <c r="D722" s="12" t="s">
        <v>107</v>
      </c>
      <c r="E722" s="14"/>
      <c r="F722" s="12" t="s">
        <v>9</v>
      </c>
      <c r="G722" s="12" t="s">
        <v>9</v>
      </c>
      <c r="H722" s="12" t="s">
        <v>37</v>
      </c>
      <c r="I722" s="14"/>
      <c r="J722" s="14"/>
      <c r="K722" s="14"/>
      <c r="L722" s="14"/>
      <c r="M722" s="14"/>
      <c r="N722" s="14"/>
      <c r="O722" s="14"/>
      <c r="P722" s="14"/>
      <c r="Q722" s="14"/>
      <c r="R722" s="14"/>
      <c r="S722" s="14"/>
      <c r="T722" s="14"/>
      <c r="U722" s="14"/>
      <c r="V722" s="14"/>
      <c r="W722" s="14"/>
      <c r="X722" s="14"/>
      <c r="Y722" s="14"/>
      <c r="Z722" s="14"/>
      <c r="AA722" s="14"/>
      <c r="AB722" s="14"/>
      <c r="AC722" s="14"/>
      <c r="AD722" s="14"/>
    </row>
    <row r="723" ht="33.0" hidden="1" customHeight="1">
      <c r="A723" s="27">
        <v>759.0</v>
      </c>
      <c r="B723" s="27" t="s">
        <v>34</v>
      </c>
      <c r="C723" s="27" t="s">
        <v>924</v>
      </c>
      <c r="D723" s="12" t="s">
        <v>107</v>
      </c>
      <c r="E723" s="14"/>
      <c r="F723" s="12" t="s">
        <v>9</v>
      </c>
      <c r="G723" s="12" t="s">
        <v>9</v>
      </c>
      <c r="H723" s="12" t="s">
        <v>37</v>
      </c>
      <c r="I723" s="14"/>
      <c r="J723" s="14"/>
      <c r="K723" s="14"/>
      <c r="L723" s="14"/>
      <c r="M723" s="14"/>
      <c r="N723" s="14"/>
      <c r="O723" s="14"/>
      <c r="P723" s="14"/>
      <c r="Q723" s="14"/>
      <c r="R723" s="14"/>
      <c r="S723" s="14"/>
      <c r="T723" s="14"/>
      <c r="U723" s="14"/>
      <c r="V723" s="14"/>
      <c r="W723" s="14"/>
      <c r="X723" s="14"/>
      <c r="Y723" s="14"/>
      <c r="Z723" s="14"/>
      <c r="AA723" s="14"/>
      <c r="AB723" s="14"/>
      <c r="AC723" s="14"/>
      <c r="AD723" s="14"/>
    </row>
    <row r="724" ht="33.0" hidden="1" customHeight="1">
      <c r="A724" s="27">
        <v>761.0</v>
      </c>
      <c r="B724" s="27" t="s">
        <v>34</v>
      </c>
      <c r="C724" s="27" t="s">
        <v>925</v>
      </c>
      <c r="D724" s="12" t="s">
        <v>107</v>
      </c>
      <c r="E724" s="14"/>
      <c r="F724" s="12" t="s">
        <v>9</v>
      </c>
      <c r="G724" s="12" t="s">
        <v>9</v>
      </c>
      <c r="H724" s="12" t="s">
        <v>37</v>
      </c>
      <c r="I724" s="14"/>
      <c r="J724" s="14"/>
      <c r="K724" s="14"/>
      <c r="L724" s="14"/>
      <c r="M724" s="14"/>
      <c r="N724" s="14"/>
      <c r="O724" s="14"/>
      <c r="P724" s="14"/>
      <c r="Q724" s="14"/>
      <c r="R724" s="14"/>
      <c r="S724" s="14"/>
      <c r="T724" s="14"/>
      <c r="U724" s="14"/>
      <c r="V724" s="14"/>
      <c r="W724" s="14"/>
      <c r="X724" s="14"/>
      <c r="Y724" s="14"/>
      <c r="Z724" s="14"/>
      <c r="AA724" s="14"/>
      <c r="AB724" s="14"/>
      <c r="AC724" s="14"/>
      <c r="AD724" s="14"/>
    </row>
    <row r="725" ht="33.0" hidden="1" customHeight="1">
      <c r="A725" s="27">
        <v>762.0</v>
      </c>
      <c r="B725" s="27" t="s">
        <v>34</v>
      </c>
      <c r="C725" s="27" t="s">
        <v>926</v>
      </c>
      <c r="D725" s="12" t="s">
        <v>107</v>
      </c>
      <c r="E725" s="14"/>
      <c r="F725" s="12" t="s">
        <v>9</v>
      </c>
      <c r="G725" s="12" t="s">
        <v>9</v>
      </c>
      <c r="H725" s="12" t="s">
        <v>37</v>
      </c>
      <c r="I725" s="14"/>
      <c r="J725" s="14"/>
      <c r="K725" s="14"/>
      <c r="L725" s="14"/>
      <c r="M725" s="14"/>
      <c r="N725" s="14"/>
      <c r="O725" s="14"/>
      <c r="P725" s="14"/>
      <c r="Q725" s="14"/>
      <c r="R725" s="14"/>
      <c r="S725" s="14"/>
      <c r="T725" s="14"/>
      <c r="U725" s="14"/>
      <c r="V725" s="14"/>
      <c r="W725" s="14"/>
      <c r="X725" s="14"/>
      <c r="Y725" s="14"/>
      <c r="Z725" s="14"/>
      <c r="AA725" s="14"/>
      <c r="AB725" s="14"/>
      <c r="AC725" s="14"/>
      <c r="AD725" s="14"/>
    </row>
    <row r="726" ht="33.0" hidden="1" customHeight="1">
      <c r="A726" s="27">
        <v>763.0</v>
      </c>
      <c r="B726" s="27" t="s">
        <v>34</v>
      </c>
      <c r="C726" s="27" t="s">
        <v>927</v>
      </c>
      <c r="D726" s="12" t="s">
        <v>107</v>
      </c>
      <c r="E726" s="14"/>
      <c r="F726" s="12" t="s">
        <v>9</v>
      </c>
      <c r="G726" s="12" t="s">
        <v>9</v>
      </c>
      <c r="H726" s="12" t="s">
        <v>37</v>
      </c>
      <c r="I726" s="14"/>
      <c r="J726" s="14"/>
      <c r="K726" s="14"/>
      <c r="L726" s="14"/>
      <c r="M726" s="14"/>
      <c r="N726" s="14"/>
      <c r="O726" s="14"/>
      <c r="P726" s="14"/>
      <c r="Q726" s="14"/>
      <c r="R726" s="14"/>
      <c r="S726" s="14"/>
      <c r="T726" s="14"/>
      <c r="U726" s="14"/>
      <c r="V726" s="14"/>
      <c r="W726" s="14"/>
      <c r="X726" s="14"/>
      <c r="Y726" s="14"/>
      <c r="Z726" s="14"/>
      <c r="AA726" s="14"/>
      <c r="AB726" s="14"/>
      <c r="AC726" s="14"/>
      <c r="AD726" s="14"/>
    </row>
    <row r="727" ht="33.0" hidden="1" customHeight="1">
      <c r="A727" s="27">
        <v>765.0</v>
      </c>
      <c r="B727" s="27" t="s">
        <v>34</v>
      </c>
      <c r="C727" s="27" t="s">
        <v>928</v>
      </c>
      <c r="D727" s="12" t="s">
        <v>107</v>
      </c>
      <c r="E727" s="14"/>
      <c r="F727" s="12" t="s">
        <v>9</v>
      </c>
      <c r="G727" s="12" t="s">
        <v>9</v>
      </c>
      <c r="H727" s="12" t="s">
        <v>37</v>
      </c>
      <c r="I727" s="14"/>
      <c r="J727" s="14"/>
      <c r="K727" s="14"/>
      <c r="L727" s="14"/>
      <c r="M727" s="14"/>
      <c r="N727" s="14"/>
      <c r="O727" s="14"/>
      <c r="P727" s="14"/>
      <c r="Q727" s="14"/>
      <c r="R727" s="14"/>
      <c r="S727" s="14"/>
      <c r="T727" s="14"/>
      <c r="U727" s="14"/>
      <c r="V727" s="14"/>
      <c r="W727" s="14"/>
      <c r="X727" s="14"/>
      <c r="Y727" s="14"/>
      <c r="Z727" s="14"/>
      <c r="AA727" s="14"/>
      <c r="AB727" s="14"/>
      <c r="AC727" s="14"/>
      <c r="AD727" s="14"/>
    </row>
    <row r="728" ht="33.0" hidden="1" customHeight="1">
      <c r="A728" s="27">
        <v>766.0</v>
      </c>
      <c r="B728" s="27" t="s">
        <v>34</v>
      </c>
      <c r="C728" s="27" t="s">
        <v>929</v>
      </c>
      <c r="D728" s="12" t="s">
        <v>107</v>
      </c>
      <c r="E728" s="14"/>
      <c r="F728" s="12" t="s">
        <v>9</v>
      </c>
      <c r="G728" s="12" t="s">
        <v>9</v>
      </c>
      <c r="H728" s="12" t="s">
        <v>37</v>
      </c>
      <c r="I728" s="14"/>
      <c r="J728" s="14"/>
      <c r="K728" s="14"/>
      <c r="L728" s="14"/>
      <c r="M728" s="14"/>
      <c r="N728" s="14"/>
      <c r="O728" s="14"/>
      <c r="P728" s="14"/>
      <c r="Q728" s="14"/>
      <c r="R728" s="14"/>
      <c r="S728" s="14"/>
      <c r="T728" s="14"/>
      <c r="U728" s="14"/>
      <c r="V728" s="14"/>
      <c r="W728" s="14"/>
      <c r="X728" s="14"/>
      <c r="Y728" s="14"/>
      <c r="Z728" s="14"/>
      <c r="AA728" s="14"/>
      <c r="AB728" s="14"/>
      <c r="AC728" s="14"/>
      <c r="AD728" s="14"/>
    </row>
    <row r="729" ht="33.0" hidden="1" customHeight="1">
      <c r="A729" s="27">
        <v>768.0</v>
      </c>
      <c r="B729" s="27" t="s">
        <v>34</v>
      </c>
      <c r="C729" s="27" t="s">
        <v>930</v>
      </c>
      <c r="D729" s="12" t="s">
        <v>107</v>
      </c>
      <c r="E729" s="14"/>
      <c r="F729" s="12" t="s">
        <v>9</v>
      </c>
      <c r="G729" s="12" t="s">
        <v>9</v>
      </c>
      <c r="H729" s="12" t="s">
        <v>37</v>
      </c>
      <c r="I729" s="14"/>
      <c r="J729" s="14"/>
      <c r="K729" s="14"/>
      <c r="L729" s="14"/>
      <c r="M729" s="14"/>
      <c r="N729" s="14"/>
      <c r="O729" s="14"/>
      <c r="P729" s="14"/>
      <c r="Q729" s="14"/>
      <c r="R729" s="14"/>
      <c r="S729" s="14"/>
      <c r="T729" s="14"/>
      <c r="U729" s="14"/>
      <c r="V729" s="14"/>
      <c r="W729" s="14"/>
      <c r="X729" s="14"/>
      <c r="Y729" s="14"/>
      <c r="Z729" s="14"/>
      <c r="AA729" s="14"/>
      <c r="AB729" s="14"/>
      <c r="AC729" s="14"/>
      <c r="AD729" s="14"/>
    </row>
    <row r="730" ht="33.0" hidden="1" customHeight="1">
      <c r="A730" s="27">
        <v>769.0</v>
      </c>
      <c r="B730" s="27" t="s">
        <v>34</v>
      </c>
      <c r="C730" s="27" t="s">
        <v>931</v>
      </c>
      <c r="D730" s="12" t="s">
        <v>107</v>
      </c>
      <c r="E730" s="14"/>
      <c r="F730" s="12" t="s">
        <v>9</v>
      </c>
      <c r="G730" s="12" t="s">
        <v>9</v>
      </c>
      <c r="H730" s="12" t="s">
        <v>37</v>
      </c>
      <c r="I730" s="14"/>
      <c r="J730" s="14"/>
      <c r="K730" s="14"/>
      <c r="L730" s="14"/>
      <c r="M730" s="14"/>
      <c r="N730" s="14"/>
      <c r="O730" s="14"/>
      <c r="P730" s="14"/>
      <c r="Q730" s="14"/>
      <c r="R730" s="14"/>
      <c r="S730" s="14"/>
      <c r="T730" s="14"/>
      <c r="U730" s="14"/>
      <c r="V730" s="14"/>
      <c r="W730" s="14"/>
      <c r="X730" s="14"/>
      <c r="Y730" s="14"/>
      <c r="Z730" s="14"/>
      <c r="AA730" s="14"/>
      <c r="AB730" s="14"/>
      <c r="AC730" s="14"/>
      <c r="AD730" s="14"/>
    </row>
    <row r="731" ht="33.0" hidden="1" customHeight="1">
      <c r="A731" s="27">
        <v>770.0</v>
      </c>
      <c r="B731" s="27" t="s">
        <v>34</v>
      </c>
      <c r="C731" s="27" t="s">
        <v>932</v>
      </c>
      <c r="D731" s="12" t="s">
        <v>107</v>
      </c>
      <c r="E731" s="14"/>
      <c r="F731" s="12" t="s">
        <v>9</v>
      </c>
      <c r="G731" s="12" t="s">
        <v>9</v>
      </c>
      <c r="H731" s="12" t="s">
        <v>37</v>
      </c>
      <c r="I731" s="14"/>
      <c r="J731" s="14"/>
      <c r="K731" s="14"/>
      <c r="L731" s="14"/>
      <c r="M731" s="14"/>
      <c r="N731" s="14"/>
      <c r="O731" s="14"/>
      <c r="P731" s="14"/>
      <c r="Q731" s="14"/>
      <c r="R731" s="14"/>
      <c r="S731" s="14"/>
      <c r="T731" s="14"/>
      <c r="U731" s="14"/>
      <c r="V731" s="14"/>
      <c r="W731" s="14"/>
      <c r="X731" s="14"/>
      <c r="Y731" s="14"/>
      <c r="Z731" s="14"/>
      <c r="AA731" s="14"/>
      <c r="AB731" s="14"/>
      <c r="AC731" s="14"/>
      <c r="AD731" s="14"/>
    </row>
    <row r="732" ht="33.0" hidden="1" customHeight="1">
      <c r="A732" s="27">
        <v>771.0</v>
      </c>
      <c r="B732" s="27" t="s">
        <v>34</v>
      </c>
      <c r="C732" s="27" t="s">
        <v>933</v>
      </c>
      <c r="D732" s="12" t="s">
        <v>107</v>
      </c>
      <c r="E732" s="14"/>
      <c r="F732" s="12" t="s">
        <v>9</v>
      </c>
      <c r="G732" s="12" t="s">
        <v>9</v>
      </c>
      <c r="H732" s="12" t="s">
        <v>37</v>
      </c>
      <c r="I732" s="14"/>
      <c r="J732" s="14"/>
      <c r="K732" s="14"/>
      <c r="L732" s="14"/>
      <c r="M732" s="14"/>
      <c r="N732" s="14"/>
      <c r="O732" s="14"/>
      <c r="P732" s="14"/>
      <c r="Q732" s="14"/>
      <c r="R732" s="14"/>
      <c r="S732" s="14"/>
      <c r="T732" s="14"/>
      <c r="U732" s="14"/>
      <c r="V732" s="14"/>
      <c r="W732" s="14"/>
      <c r="X732" s="14"/>
      <c r="Y732" s="14"/>
      <c r="Z732" s="14"/>
      <c r="AA732" s="14"/>
      <c r="AB732" s="14"/>
      <c r="AC732" s="14"/>
      <c r="AD732" s="14"/>
    </row>
    <row r="733" ht="33.0" hidden="1" customHeight="1">
      <c r="A733" s="27">
        <v>772.0</v>
      </c>
      <c r="B733" s="27" t="s">
        <v>34</v>
      </c>
      <c r="C733" s="27" t="s">
        <v>934</v>
      </c>
      <c r="D733" s="12" t="s">
        <v>414</v>
      </c>
      <c r="E733" s="14"/>
      <c r="F733" s="12" t="s">
        <v>9</v>
      </c>
      <c r="G733" s="12" t="s">
        <v>3</v>
      </c>
      <c r="H733" s="12" t="s">
        <v>37</v>
      </c>
      <c r="I733" s="14"/>
      <c r="J733" s="14"/>
      <c r="K733" s="14"/>
      <c r="L733" s="14"/>
      <c r="M733" s="14"/>
      <c r="N733" s="14"/>
      <c r="O733" s="14"/>
      <c r="P733" s="14"/>
      <c r="Q733" s="14"/>
      <c r="R733" s="14"/>
      <c r="S733" s="14"/>
      <c r="T733" s="14"/>
      <c r="U733" s="14"/>
      <c r="V733" s="14"/>
      <c r="W733" s="14"/>
      <c r="X733" s="14"/>
      <c r="Y733" s="14"/>
      <c r="Z733" s="14"/>
      <c r="AA733" s="14"/>
      <c r="AB733" s="14"/>
      <c r="AC733" s="14"/>
      <c r="AD733" s="14"/>
    </row>
    <row r="734" ht="33.0" hidden="1" customHeight="1">
      <c r="A734" s="27">
        <v>773.0</v>
      </c>
      <c r="B734" s="27" t="s">
        <v>34</v>
      </c>
      <c r="C734" s="27" t="s">
        <v>935</v>
      </c>
      <c r="D734" s="12" t="s">
        <v>107</v>
      </c>
      <c r="E734" s="14"/>
      <c r="F734" s="12" t="s">
        <v>9</v>
      </c>
      <c r="G734" s="12" t="s">
        <v>9</v>
      </c>
      <c r="H734" s="12" t="s">
        <v>37</v>
      </c>
      <c r="I734" s="14"/>
      <c r="J734" s="14"/>
      <c r="K734" s="14"/>
      <c r="L734" s="14"/>
      <c r="M734" s="14"/>
      <c r="N734" s="14"/>
      <c r="O734" s="14"/>
      <c r="P734" s="14"/>
      <c r="Q734" s="14"/>
      <c r="R734" s="14"/>
      <c r="S734" s="14"/>
      <c r="T734" s="14"/>
      <c r="U734" s="14"/>
      <c r="V734" s="14"/>
      <c r="W734" s="14"/>
      <c r="X734" s="14"/>
      <c r="Y734" s="14"/>
      <c r="Z734" s="14"/>
      <c r="AA734" s="14"/>
      <c r="AB734" s="14"/>
      <c r="AC734" s="14"/>
      <c r="AD734" s="14"/>
    </row>
    <row r="735" ht="33.0" hidden="1" customHeight="1">
      <c r="A735" s="27">
        <v>774.0</v>
      </c>
      <c r="B735" s="27" t="s">
        <v>34</v>
      </c>
      <c r="C735" s="27" t="s">
        <v>936</v>
      </c>
      <c r="D735" s="12" t="s">
        <v>107</v>
      </c>
      <c r="E735" s="14"/>
      <c r="F735" s="12" t="s">
        <v>9</v>
      </c>
      <c r="G735" s="12" t="s">
        <v>9</v>
      </c>
      <c r="H735" s="12" t="s">
        <v>37</v>
      </c>
      <c r="I735" s="14"/>
      <c r="J735" s="14"/>
      <c r="K735" s="14"/>
      <c r="L735" s="14"/>
      <c r="M735" s="14"/>
      <c r="N735" s="14"/>
      <c r="O735" s="14"/>
      <c r="P735" s="14"/>
      <c r="Q735" s="14"/>
      <c r="R735" s="14"/>
      <c r="S735" s="14"/>
      <c r="T735" s="14"/>
      <c r="U735" s="14"/>
      <c r="V735" s="14"/>
      <c r="W735" s="14"/>
      <c r="X735" s="14"/>
      <c r="Y735" s="14"/>
      <c r="Z735" s="14"/>
      <c r="AA735" s="14"/>
      <c r="AB735" s="14"/>
      <c r="AC735" s="14"/>
      <c r="AD735" s="14"/>
    </row>
    <row r="736" ht="33.0" hidden="1" customHeight="1">
      <c r="A736" s="27">
        <v>775.0</v>
      </c>
      <c r="B736" s="27" t="s">
        <v>34</v>
      </c>
      <c r="C736" s="27" t="s">
        <v>937</v>
      </c>
      <c r="D736" s="12" t="s">
        <v>107</v>
      </c>
      <c r="E736" s="14"/>
      <c r="F736" s="12" t="s">
        <v>9</v>
      </c>
      <c r="G736" s="12" t="s">
        <v>9</v>
      </c>
      <c r="H736" s="12" t="s">
        <v>37</v>
      </c>
      <c r="I736" s="14"/>
      <c r="J736" s="14"/>
      <c r="K736" s="14"/>
      <c r="L736" s="14"/>
      <c r="M736" s="14"/>
      <c r="N736" s="14"/>
      <c r="O736" s="14"/>
      <c r="P736" s="14"/>
      <c r="Q736" s="14"/>
      <c r="R736" s="14"/>
      <c r="S736" s="14"/>
      <c r="T736" s="14"/>
      <c r="U736" s="14"/>
      <c r="V736" s="14"/>
      <c r="W736" s="14"/>
      <c r="X736" s="14"/>
      <c r="Y736" s="14"/>
      <c r="Z736" s="14"/>
      <c r="AA736" s="14"/>
      <c r="AB736" s="14"/>
      <c r="AC736" s="14"/>
      <c r="AD736" s="14"/>
    </row>
    <row r="737" ht="33.0" hidden="1" customHeight="1">
      <c r="A737" s="27">
        <v>776.0</v>
      </c>
      <c r="B737" s="27" t="s">
        <v>34</v>
      </c>
      <c r="C737" s="27" t="s">
        <v>938</v>
      </c>
      <c r="D737" s="12" t="s">
        <v>107</v>
      </c>
      <c r="E737" s="14"/>
      <c r="F737" s="12" t="s">
        <v>9</v>
      </c>
      <c r="G737" s="12" t="s">
        <v>9</v>
      </c>
      <c r="H737" s="12" t="s">
        <v>37</v>
      </c>
      <c r="I737" s="14"/>
      <c r="J737" s="14"/>
      <c r="K737" s="14"/>
      <c r="L737" s="14"/>
      <c r="M737" s="14"/>
      <c r="N737" s="14"/>
      <c r="O737" s="14"/>
      <c r="P737" s="14"/>
      <c r="Q737" s="14"/>
      <c r="R737" s="14"/>
      <c r="S737" s="14"/>
      <c r="T737" s="14"/>
      <c r="U737" s="14"/>
      <c r="V737" s="14"/>
      <c r="W737" s="14"/>
      <c r="X737" s="14"/>
      <c r="Y737" s="14"/>
      <c r="Z737" s="14"/>
      <c r="AA737" s="14"/>
      <c r="AB737" s="14"/>
      <c r="AC737" s="14"/>
      <c r="AD737" s="14"/>
    </row>
    <row r="738" ht="33.0" hidden="1" customHeight="1">
      <c r="A738" s="27">
        <v>777.0</v>
      </c>
      <c r="B738" s="27" t="s">
        <v>34</v>
      </c>
      <c r="C738" s="27" t="s">
        <v>939</v>
      </c>
      <c r="D738" s="12" t="s">
        <v>107</v>
      </c>
      <c r="E738" s="14"/>
      <c r="F738" s="12" t="s">
        <v>9</v>
      </c>
      <c r="G738" s="12" t="s">
        <v>9</v>
      </c>
      <c r="H738" s="12" t="s">
        <v>37</v>
      </c>
      <c r="I738" s="14"/>
      <c r="J738" s="14"/>
      <c r="K738" s="14"/>
      <c r="L738" s="14"/>
      <c r="M738" s="14"/>
      <c r="N738" s="14"/>
      <c r="O738" s="14"/>
      <c r="P738" s="14"/>
      <c r="Q738" s="14"/>
      <c r="R738" s="14"/>
      <c r="S738" s="14"/>
      <c r="T738" s="14"/>
      <c r="U738" s="14"/>
      <c r="V738" s="14"/>
      <c r="W738" s="14"/>
      <c r="X738" s="14"/>
      <c r="Y738" s="14"/>
      <c r="Z738" s="14"/>
      <c r="AA738" s="14"/>
      <c r="AB738" s="14"/>
      <c r="AC738" s="14"/>
      <c r="AD738" s="14"/>
    </row>
    <row r="739" ht="33.0" hidden="1" customHeight="1">
      <c r="A739" s="27">
        <v>779.0</v>
      </c>
      <c r="B739" s="27" t="s">
        <v>34</v>
      </c>
      <c r="C739" s="27" t="s">
        <v>940</v>
      </c>
      <c r="D739" s="12" t="s">
        <v>107</v>
      </c>
      <c r="E739" s="14"/>
      <c r="F739" s="12" t="s">
        <v>9</v>
      </c>
      <c r="G739" s="12" t="s">
        <v>9</v>
      </c>
      <c r="H739" s="12" t="s">
        <v>37</v>
      </c>
      <c r="I739" s="14"/>
      <c r="J739" s="14"/>
      <c r="K739" s="14"/>
      <c r="L739" s="14"/>
      <c r="M739" s="14"/>
      <c r="N739" s="14"/>
      <c r="O739" s="14"/>
      <c r="P739" s="14"/>
      <c r="Q739" s="14"/>
      <c r="R739" s="14"/>
      <c r="S739" s="14"/>
      <c r="T739" s="14"/>
      <c r="U739" s="14"/>
      <c r="V739" s="14"/>
      <c r="W739" s="14"/>
      <c r="X739" s="14"/>
      <c r="Y739" s="14"/>
      <c r="Z739" s="14"/>
      <c r="AA739" s="14"/>
      <c r="AB739" s="14"/>
      <c r="AC739" s="14"/>
      <c r="AD739" s="14"/>
    </row>
    <row r="740" ht="33.0" hidden="1" customHeight="1">
      <c r="A740" s="27">
        <v>782.0</v>
      </c>
      <c r="B740" s="27" t="s">
        <v>34</v>
      </c>
      <c r="C740" s="27" t="s">
        <v>941</v>
      </c>
      <c r="D740" s="12" t="s">
        <v>107</v>
      </c>
      <c r="E740" s="14"/>
      <c r="F740" s="12" t="s">
        <v>9</v>
      </c>
      <c r="G740" s="12" t="s">
        <v>9</v>
      </c>
      <c r="H740" s="12" t="s">
        <v>37</v>
      </c>
      <c r="I740" s="14"/>
      <c r="J740" s="14"/>
      <c r="K740" s="14"/>
      <c r="L740" s="14"/>
      <c r="M740" s="14"/>
      <c r="N740" s="14"/>
      <c r="O740" s="14"/>
      <c r="P740" s="14"/>
      <c r="Q740" s="14"/>
      <c r="R740" s="14"/>
      <c r="S740" s="14"/>
      <c r="T740" s="14"/>
      <c r="U740" s="14"/>
      <c r="V740" s="14"/>
      <c r="W740" s="14"/>
      <c r="X740" s="14"/>
      <c r="Y740" s="14"/>
      <c r="Z740" s="14"/>
      <c r="AA740" s="14"/>
      <c r="AB740" s="14"/>
      <c r="AC740" s="14"/>
      <c r="AD740" s="14"/>
    </row>
    <row r="741" ht="33.0" hidden="1" customHeight="1">
      <c r="A741" s="27">
        <v>784.0</v>
      </c>
      <c r="B741" s="27" t="s">
        <v>34</v>
      </c>
      <c r="C741" s="27" t="s">
        <v>942</v>
      </c>
      <c r="D741" s="12" t="s">
        <v>107</v>
      </c>
      <c r="E741" s="14"/>
      <c r="F741" s="12" t="s">
        <v>9</v>
      </c>
      <c r="G741" s="12" t="s">
        <v>9</v>
      </c>
      <c r="H741" s="12" t="s">
        <v>37</v>
      </c>
      <c r="I741" s="14"/>
      <c r="J741" s="14"/>
      <c r="K741" s="14"/>
      <c r="L741" s="14"/>
      <c r="M741" s="14"/>
      <c r="N741" s="14"/>
      <c r="O741" s="14"/>
      <c r="P741" s="14"/>
      <c r="Q741" s="14"/>
      <c r="R741" s="14"/>
      <c r="S741" s="14"/>
      <c r="T741" s="14"/>
      <c r="U741" s="14"/>
      <c r="V741" s="14"/>
      <c r="W741" s="14"/>
      <c r="X741" s="14"/>
      <c r="Y741" s="14"/>
      <c r="Z741" s="14"/>
      <c r="AA741" s="14"/>
      <c r="AB741" s="14"/>
      <c r="AC741" s="14"/>
      <c r="AD741" s="14"/>
    </row>
    <row r="742" ht="33.0" hidden="1" customHeight="1">
      <c r="A742" s="27">
        <v>785.0</v>
      </c>
      <c r="B742" s="27" t="s">
        <v>34</v>
      </c>
      <c r="C742" s="27" t="s">
        <v>943</v>
      </c>
      <c r="D742" s="12" t="s">
        <v>107</v>
      </c>
      <c r="E742" s="14"/>
      <c r="F742" s="12" t="s">
        <v>9</v>
      </c>
      <c r="G742" s="12" t="s">
        <v>9</v>
      </c>
      <c r="H742" s="12" t="s">
        <v>37</v>
      </c>
      <c r="I742" s="14"/>
      <c r="J742" s="14"/>
      <c r="K742" s="14"/>
      <c r="L742" s="14"/>
      <c r="M742" s="14"/>
      <c r="N742" s="14"/>
      <c r="O742" s="14"/>
      <c r="P742" s="14"/>
      <c r="Q742" s="14"/>
      <c r="R742" s="14"/>
      <c r="S742" s="14"/>
      <c r="T742" s="14"/>
      <c r="U742" s="14"/>
      <c r="V742" s="14"/>
      <c r="W742" s="14"/>
      <c r="X742" s="14"/>
      <c r="Y742" s="14"/>
      <c r="Z742" s="14"/>
      <c r="AA742" s="14"/>
      <c r="AB742" s="14"/>
      <c r="AC742" s="14"/>
      <c r="AD742" s="14"/>
    </row>
    <row r="743" ht="33.0" hidden="1" customHeight="1">
      <c r="A743" s="27">
        <v>786.0</v>
      </c>
      <c r="B743" s="27" t="s">
        <v>34</v>
      </c>
      <c r="C743" s="27" t="s">
        <v>944</v>
      </c>
      <c r="D743" s="12" t="s">
        <v>107</v>
      </c>
      <c r="E743" s="14"/>
      <c r="F743" s="12" t="s">
        <v>9</v>
      </c>
      <c r="G743" s="12" t="s">
        <v>9</v>
      </c>
      <c r="H743" s="12" t="s">
        <v>37</v>
      </c>
      <c r="I743" s="14"/>
      <c r="J743" s="14"/>
      <c r="K743" s="14"/>
      <c r="L743" s="14"/>
      <c r="M743" s="14"/>
      <c r="N743" s="14"/>
      <c r="O743" s="14"/>
      <c r="P743" s="14"/>
      <c r="Q743" s="14"/>
      <c r="R743" s="14"/>
      <c r="S743" s="14"/>
      <c r="T743" s="14"/>
      <c r="U743" s="14"/>
      <c r="V743" s="14"/>
      <c r="W743" s="14"/>
      <c r="X743" s="14"/>
      <c r="Y743" s="14"/>
      <c r="Z743" s="14"/>
      <c r="AA743" s="14"/>
      <c r="AB743" s="14"/>
      <c r="AC743" s="14"/>
      <c r="AD743" s="14"/>
    </row>
    <row r="744" ht="33.0" hidden="1" customHeight="1">
      <c r="A744" s="27">
        <v>787.0</v>
      </c>
      <c r="B744" s="27" t="s">
        <v>34</v>
      </c>
      <c r="C744" s="27" t="s">
        <v>945</v>
      </c>
      <c r="D744" s="12" t="s">
        <v>107</v>
      </c>
      <c r="E744" s="14"/>
      <c r="F744" s="12" t="s">
        <v>9</v>
      </c>
      <c r="G744" s="12" t="s">
        <v>9</v>
      </c>
      <c r="H744" s="12" t="s">
        <v>37</v>
      </c>
      <c r="I744" s="14"/>
      <c r="J744" s="14"/>
      <c r="K744" s="14"/>
      <c r="L744" s="14"/>
      <c r="M744" s="14"/>
      <c r="N744" s="14"/>
      <c r="O744" s="14"/>
      <c r="P744" s="14"/>
      <c r="Q744" s="14"/>
      <c r="R744" s="14"/>
      <c r="S744" s="14"/>
      <c r="T744" s="14"/>
      <c r="U744" s="14"/>
      <c r="V744" s="14"/>
      <c r="W744" s="14"/>
      <c r="X744" s="14"/>
      <c r="Y744" s="14"/>
      <c r="Z744" s="14"/>
      <c r="AA744" s="14"/>
      <c r="AB744" s="14"/>
      <c r="AC744" s="14"/>
      <c r="AD744" s="14"/>
    </row>
    <row r="745" ht="33.0" hidden="1" customHeight="1">
      <c r="A745" s="27">
        <v>788.0</v>
      </c>
      <c r="B745" s="27" t="s">
        <v>34</v>
      </c>
      <c r="C745" s="27" t="s">
        <v>946</v>
      </c>
      <c r="D745" s="12" t="s">
        <v>107</v>
      </c>
      <c r="E745" s="14"/>
      <c r="F745" s="12" t="s">
        <v>9</v>
      </c>
      <c r="G745" s="12" t="s">
        <v>9</v>
      </c>
      <c r="H745" s="12" t="s">
        <v>37</v>
      </c>
      <c r="I745" s="14"/>
      <c r="J745" s="14"/>
      <c r="K745" s="14"/>
      <c r="L745" s="14"/>
      <c r="M745" s="14"/>
      <c r="N745" s="14"/>
      <c r="O745" s="14"/>
      <c r="P745" s="14"/>
      <c r="Q745" s="14"/>
      <c r="R745" s="14"/>
      <c r="S745" s="14"/>
      <c r="T745" s="14"/>
      <c r="U745" s="14"/>
      <c r="V745" s="14"/>
      <c r="W745" s="14"/>
      <c r="X745" s="14"/>
      <c r="Y745" s="14"/>
      <c r="Z745" s="14"/>
      <c r="AA745" s="14"/>
      <c r="AB745" s="14"/>
      <c r="AC745" s="14"/>
      <c r="AD745" s="14"/>
    </row>
    <row r="746" ht="33.0" hidden="1" customHeight="1">
      <c r="A746" s="27">
        <v>789.0</v>
      </c>
      <c r="B746" s="27" t="s">
        <v>34</v>
      </c>
      <c r="C746" s="27" t="s">
        <v>947</v>
      </c>
      <c r="D746" s="12" t="s">
        <v>107</v>
      </c>
      <c r="E746" s="14"/>
      <c r="F746" s="12" t="s">
        <v>9</v>
      </c>
      <c r="G746" s="12" t="s">
        <v>9</v>
      </c>
      <c r="H746" s="12" t="s">
        <v>37</v>
      </c>
      <c r="I746" s="14"/>
      <c r="J746" s="14"/>
      <c r="K746" s="14"/>
      <c r="L746" s="14"/>
      <c r="M746" s="14"/>
      <c r="N746" s="14"/>
      <c r="O746" s="14"/>
      <c r="P746" s="14"/>
      <c r="Q746" s="14"/>
      <c r="R746" s="14"/>
      <c r="S746" s="14"/>
      <c r="T746" s="14"/>
      <c r="U746" s="14"/>
      <c r="V746" s="14"/>
      <c r="W746" s="14"/>
      <c r="X746" s="14"/>
      <c r="Y746" s="14"/>
      <c r="Z746" s="14"/>
      <c r="AA746" s="14"/>
      <c r="AB746" s="14"/>
      <c r="AC746" s="14"/>
      <c r="AD746" s="14"/>
    </row>
    <row r="747" ht="33.0" hidden="1" customHeight="1">
      <c r="A747" s="27">
        <v>790.0</v>
      </c>
      <c r="B747" s="27" t="s">
        <v>34</v>
      </c>
      <c r="C747" s="27" t="s">
        <v>948</v>
      </c>
      <c r="D747" s="12" t="s">
        <v>107</v>
      </c>
      <c r="E747" s="14"/>
      <c r="F747" s="12" t="s">
        <v>9</v>
      </c>
      <c r="G747" s="12" t="s">
        <v>9</v>
      </c>
      <c r="H747" s="12" t="s">
        <v>37</v>
      </c>
      <c r="I747" s="14"/>
      <c r="J747" s="14"/>
      <c r="K747" s="14"/>
      <c r="L747" s="14"/>
      <c r="M747" s="14"/>
      <c r="N747" s="14"/>
      <c r="O747" s="14"/>
      <c r="P747" s="14"/>
      <c r="Q747" s="14"/>
      <c r="R747" s="14"/>
      <c r="S747" s="14"/>
      <c r="T747" s="14"/>
      <c r="U747" s="14"/>
      <c r="V747" s="14"/>
      <c r="W747" s="14"/>
      <c r="X747" s="14"/>
      <c r="Y747" s="14"/>
      <c r="Z747" s="14"/>
      <c r="AA747" s="14"/>
      <c r="AB747" s="14"/>
      <c r="AC747" s="14"/>
      <c r="AD747" s="14"/>
    </row>
    <row r="748" ht="33.0" hidden="1" customHeight="1">
      <c r="A748" s="27">
        <v>792.0</v>
      </c>
      <c r="B748" s="27" t="s">
        <v>34</v>
      </c>
      <c r="C748" s="27" t="s">
        <v>949</v>
      </c>
      <c r="D748" s="12" t="s">
        <v>107</v>
      </c>
      <c r="E748" s="14"/>
      <c r="F748" s="12" t="s">
        <v>9</v>
      </c>
      <c r="G748" s="12" t="s">
        <v>9</v>
      </c>
      <c r="H748" s="12" t="s">
        <v>37</v>
      </c>
      <c r="I748" s="14"/>
      <c r="J748" s="14"/>
      <c r="K748" s="14"/>
      <c r="L748" s="14"/>
      <c r="M748" s="14"/>
      <c r="N748" s="14"/>
      <c r="O748" s="14"/>
      <c r="P748" s="14"/>
      <c r="Q748" s="14"/>
      <c r="R748" s="14"/>
      <c r="S748" s="14"/>
      <c r="T748" s="14"/>
      <c r="U748" s="14"/>
      <c r="V748" s="14"/>
      <c r="W748" s="14"/>
      <c r="X748" s="14"/>
      <c r="Y748" s="14"/>
      <c r="Z748" s="14"/>
      <c r="AA748" s="14"/>
      <c r="AB748" s="14"/>
      <c r="AC748" s="14"/>
      <c r="AD748" s="14"/>
    </row>
    <row r="749" ht="33.0" hidden="1" customHeight="1">
      <c r="A749" s="27">
        <v>794.0</v>
      </c>
      <c r="B749" s="27" t="s">
        <v>34</v>
      </c>
      <c r="C749" s="27" t="s">
        <v>950</v>
      </c>
      <c r="D749" s="12" t="s">
        <v>107</v>
      </c>
      <c r="E749" s="14"/>
      <c r="F749" s="12" t="s">
        <v>9</v>
      </c>
      <c r="G749" s="12" t="s">
        <v>9</v>
      </c>
      <c r="H749" s="12" t="s">
        <v>37</v>
      </c>
      <c r="I749" s="14"/>
      <c r="J749" s="14"/>
      <c r="K749" s="14"/>
      <c r="L749" s="14"/>
      <c r="M749" s="14"/>
      <c r="N749" s="14"/>
      <c r="O749" s="14"/>
      <c r="P749" s="14"/>
      <c r="Q749" s="14"/>
      <c r="R749" s="14"/>
      <c r="S749" s="14"/>
      <c r="T749" s="14"/>
      <c r="U749" s="14"/>
      <c r="V749" s="14"/>
      <c r="W749" s="14"/>
      <c r="X749" s="14"/>
      <c r="Y749" s="14"/>
      <c r="Z749" s="14"/>
      <c r="AA749" s="14"/>
      <c r="AB749" s="14"/>
      <c r="AC749" s="14"/>
      <c r="AD749" s="14"/>
    </row>
    <row r="750" ht="33.0" hidden="1" customHeight="1">
      <c r="A750" s="27">
        <v>795.0</v>
      </c>
      <c r="B750" s="27" t="s">
        <v>34</v>
      </c>
      <c r="C750" s="27" t="s">
        <v>951</v>
      </c>
      <c r="D750" s="12" t="s">
        <v>107</v>
      </c>
      <c r="E750" s="14"/>
      <c r="F750" s="12" t="s">
        <v>9</v>
      </c>
      <c r="G750" s="12" t="s">
        <v>9</v>
      </c>
      <c r="H750" s="12" t="s">
        <v>37</v>
      </c>
      <c r="I750" s="14"/>
      <c r="J750" s="14"/>
      <c r="K750" s="14"/>
      <c r="L750" s="14"/>
      <c r="M750" s="14"/>
      <c r="N750" s="14"/>
      <c r="O750" s="14"/>
      <c r="P750" s="14"/>
      <c r="Q750" s="14"/>
      <c r="R750" s="14"/>
      <c r="S750" s="14"/>
      <c r="T750" s="14"/>
      <c r="U750" s="14"/>
      <c r="V750" s="14"/>
      <c r="W750" s="14"/>
      <c r="X750" s="14"/>
      <c r="Y750" s="14"/>
      <c r="Z750" s="14"/>
      <c r="AA750" s="14"/>
      <c r="AB750" s="14"/>
      <c r="AC750" s="14"/>
      <c r="AD750" s="14"/>
    </row>
    <row r="751" ht="33.0" hidden="1" customHeight="1">
      <c r="A751" s="27">
        <v>796.0</v>
      </c>
      <c r="B751" s="27" t="s">
        <v>34</v>
      </c>
      <c r="C751" s="27" t="s">
        <v>952</v>
      </c>
      <c r="D751" s="12" t="s">
        <v>107</v>
      </c>
      <c r="E751" s="14"/>
      <c r="F751" s="12" t="s">
        <v>9</v>
      </c>
      <c r="G751" s="12" t="s">
        <v>9</v>
      </c>
      <c r="H751" s="12" t="s">
        <v>37</v>
      </c>
      <c r="I751" s="14"/>
      <c r="J751" s="14"/>
      <c r="K751" s="14"/>
      <c r="L751" s="14"/>
      <c r="M751" s="14"/>
      <c r="N751" s="14"/>
      <c r="O751" s="14"/>
      <c r="P751" s="14"/>
      <c r="Q751" s="14"/>
      <c r="R751" s="14"/>
      <c r="S751" s="14"/>
      <c r="T751" s="14"/>
      <c r="U751" s="14"/>
      <c r="V751" s="14"/>
      <c r="W751" s="14"/>
      <c r="X751" s="14"/>
      <c r="Y751" s="14"/>
      <c r="Z751" s="14"/>
      <c r="AA751" s="14"/>
      <c r="AB751" s="14"/>
      <c r="AC751" s="14"/>
      <c r="AD751" s="14"/>
    </row>
    <row r="752" ht="33.0" hidden="1" customHeight="1">
      <c r="A752" s="27">
        <v>797.0</v>
      </c>
      <c r="B752" s="27" t="s">
        <v>34</v>
      </c>
      <c r="C752" s="27" t="s">
        <v>953</v>
      </c>
      <c r="D752" s="12" t="s">
        <v>89</v>
      </c>
      <c r="E752" s="14"/>
      <c r="F752" s="12" t="s">
        <v>9</v>
      </c>
      <c r="G752" s="12" t="s">
        <v>9</v>
      </c>
      <c r="H752" s="12" t="s">
        <v>52</v>
      </c>
      <c r="I752" s="14"/>
      <c r="J752" s="14"/>
      <c r="K752" s="14"/>
      <c r="L752" s="14"/>
      <c r="M752" s="14"/>
      <c r="N752" s="14"/>
      <c r="O752" s="14"/>
      <c r="P752" s="14"/>
      <c r="Q752" s="14"/>
      <c r="R752" s="14"/>
      <c r="S752" s="14"/>
      <c r="T752" s="14"/>
      <c r="U752" s="14"/>
      <c r="V752" s="14"/>
      <c r="W752" s="14"/>
      <c r="X752" s="14"/>
      <c r="Y752" s="14"/>
      <c r="Z752" s="14"/>
      <c r="AA752" s="14"/>
      <c r="AB752" s="14"/>
      <c r="AC752" s="14"/>
      <c r="AD752" s="14"/>
    </row>
    <row r="753" ht="33.0" hidden="1" customHeight="1">
      <c r="A753" s="27">
        <v>798.0</v>
      </c>
      <c r="B753" s="27" t="s">
        <v>34</v>
      </c>
      <c r="C753" s="27" t="s">
        <v>954</v>
      </c>
      <c r="D753" s="12" t="s">
        <v>89</v>
      </c>
      <c r="E753" s="14"/>
      <c r="F753" s="12" t="s">
        <v>9</v>
      </c>
      <c r="G753" s="12" t="s">
        <v>9</v>
      </c>
      <c r="H753" s="12" t="s">
        <v>52</v>
      </c>
      <c r="I753" s="14"/>
      <c r="J753" s="14"/>
      <c r="K753" s="14"/>
      <c r="L753" s="14"/>
      <c r="M753" s="14"/>
      <c r="N753" s="14"/>
      <c r="O753" s="14"/>
      <c r="P753" s="14"/>
      <c r="Q753" s="14"/>
      <c r="R753" s="14"/>
      <c r="S753" s="14"/>
      <c r="T753" s="14"/>
      <c r="U753" s="14"/>
      <c r="V753" s="14"/>
      <c r="W753" s="14"/>
      <c r="X753" s="14"/>
      <c r="Y753" s="14"/>
      <c r="Z753" s="14"/>
      <c r="AA753" s="14"/>
      <c r="AB753" s="14"/>
      <c r="AC753" s="14"/>
      <c r="AD753" s="14"/>
    </row>
    <row r="754" ht="33.0" hidden="1" customHeight="1">
      <c r="A754" s="27">
        <v>799.0</v>
      </c>
      <c r="B754" s="27" t="s">
        <v>34</v>
      </c>
      <c r="C754" s="27" t="s">
        <v>955</v>
      </c>
      <c r="D754" s="12" t="s">
        <v>107</v>
      </c>
      <c r="E754" s="14"/>
      <c r="F754" s="12" t="s">
        <v>9</v>
      </c>
      <c r="G754" s="12" t="s">
        <v>9</v>
      </c>
      <c r="H754" s="12" t="s">
        <v>37</v>
      </c>
      <c r="I754" s="14"/>
      <c r="J754" s="14"/>
      <c r="K754" s="14"/>
      <c r="L754" s="14"/>
      <c r="M754" s="14"/>
      <c r="N754" s="14"/>
      <c r="O754" s="14"/>
      <c r="P754" s="14"/>
      <c r="Q754" s="14"/>
      <c r="R754" s="14"/>
      <c r="S754" s="14"/>
      <c r="T754" s="14"/>
      <c r="U754" s="14"/>
      <c r="V754" s="14"/>
      <c r="W754" s="14"/>
      <c r="X754" s="14"/>
      <c r="Y754" s="14"/>
      <c r="Z754" s="14"/>
      <c r="AA754" s="14"/>
      <c r="AB754" s="14"/>
      <c r="AC754" s="14"/>
      <c r="AD754" s="14"/>
    </row>
    <row r="755" ht="33.0" hidden="1" customHeight="1">
      <c r="A755" s="27">
        <v>800.0</v>
      </c>
      <c r="B755" s="27" t="s">
        <v>34</v>
      </c>
      <c r="C755" s="27" t="s">
        <v>945</v>
      </c>
      <c r="D755" s="12" t="s">
        <v>107</v>
      </c>
      <c r="E755" s="14"/>
      <c r="F755" s="12" t="s">
        <v>9</v>
      </c>
      <c r="G755" s="12" t="s">
        <v>9</v>
      </c>
      <c r="H755" s="12" t="s">
        <v>37</v>
      </c>
      <c r="I755" s="14"/>
      <c r="J755" s="14"/>
      <c r="K755" s="14"/>
      <c r="L755" s="14"/>
      <c r="M755" s="14"/>
      <c r="N755" s="14"/>
      <c r="O755" s="14"/>
      <c r="P755" s="14"/>
      <c r="Q755" s="14"/>
      <c r="R755" s="14"/>
      <c r="S755" s="14"/>
      <c r="T755" s="14"/>
      <c r="U755" s="14"/>
      <c r="V755" s="14"/>
      <c r="W755" s="14"/>
      <c r="X755" s="14"/>
      <c r="Y755" s="14"/>
      <c r="Z755" s="14"/>
      <c r="AA755" s="14"/>
      <c r="AB755" s="14"/>
      <c r="AC755" s="14"/>
      <c r="AD755" s="14"/>
    </row>
    <row r="756" ht="33.0" hidden="1" customHeight="1">
      <c r="A756" s="27">
        <v>801.0</v>
      </c>
      <c r="B756" s="27" t="s">
        <v>34</v>
      </c>
      <c r="C756" s="27" t="s">
        <v>956</v>
      </c>
      <c r="D756" s="12" t="s">
        <v>107</v>
      </c>
      <c r="E756" s="14"/>
      <c r="F756" s="12" t="s">
        <v>9</v>
      </c>
      <c r="G756" s="12" t="s">
        <v>9</v>
      </c>
      <c r="H756" s="12" t="s">
        <v>37</v>
      </c>
      <c r="I756" s="14"/>
      <c r="J756" s="14"/>
      <c r="K756" s="14"/>
      <c r="L756" s="14"/>
      <c r="M756" s="14"/>
      <c r="N756" s="14"/>
      <c r="O756" s="14"/>
      <c r="P756" s="14"/>
      <c r="Q756" s="14"/>
      <c r="R756" s="14"/>
      <c r="S756" s="14"/>
      <c r="T756" s="14"/>
      <c r="U756" s="14"/>
      <c r="V756" s="14"/>
      <c r="W756" s="14"/>
      <c r="X756" s="14"/>
      <c r="Y756" s="14"/>
      <c r="Z756" s="14"/>
      <c r="AA756" s="14"/>
      <c r="AB756" s="14"/>
      <c r="AC756" s="14"/>
      <c r="AD756" s="14"/>
    </row>
    <row r="757" ht="33.0" hidden="1" customHeight="1">
      <c r="A757" s="27">
        <v>802.0</v>
      </c>
      <c r="B757" s="27" t="s">
        <v>34</v>
      </c>
      <c r="C757" s="27" t="s">
        <v>957</v>
      </c>
      <c r="D757" s="12" t="s">
        <v>107</v>
      </c>
      <c r="E757" s="14"/>
      <c r="F757" s="12" t="s">
        <v>9</v>
      </c>
      <c r="G757" s="12" t="s">
        <v>9</v>
      </c>
      <c r="H757" s="12" t="s">
        <v>37</v>
      </c>
      <c r="I757" s="14"/>
      <c r="J757" s="14"/>
      <c r="K757" s="14"/>
      <c r="L757" s="14"/>
      <c r="M757" s="14"/>
      <c r="N757" s="14"/>
      <c r="O757" s="14"/>
      <c r="P757" s="14"/>
      <c r="Q757" s="14"/>
      <c r="R757" s="14"/>
      <c r="S757" s="14"/>
      <c r="T757" s="14"/>
      <c r="U757" s="14"/>
      <c r="V757" s="14"/>
      <c r="W757" s="14"/>
      <c r="X757" s="14"/>
      <c r="Y757" s="14"/>
      <c r="Z757" s="14"/>
      <c r="AA757" s="14"/>
      <c r="AB757" s="14"/>
      <c r="AC757" s="14"/>
      <c r="AD757" s="14"/>
    </row>
    <row r="758" ht="33.0" hidden="1" customHeight="1">
      <c r="A758" s="27">
        <v>804.0</v>
      </c>
      <c r="B758" s="27" t="s">
        <v>34</v>
      </c>
      <c r="C758" s="27" t="s">
        <v>958</v>
      </c>
      <c r="D758" s="12" t="s">
        <v>107</v>
      </c>
      <c r="E758" s="14"/>
      <c r="F758" s="12" t="s">
        <v>9</v>
      </c>
      <c r="G758" s="12" t="s">
        <v>9</v>
      </c>
      <c r="H758" s="12" t="s">
        <v>37</v>
      </c>
      <c r="I758" s="14"/>
      <c r="J758" s="14"/>
      <c r="K758" s="14"/>
      <c r="L758" s="14"/>
      <c r="M758" s="14"/>
      <c r="N758" s="14"/>
      <c r="O758" s="14"/>
      <c r="P758" s="14"/>
      <c r="Q758" s="14"/>
      <c r="R758" s="14"/>
      <c r="S758" s="14"/>
      <c r="T758" s="14"/>
      <c r="U758" s="14"/>
      <c r="V758" s="14"/>
      <c r="W758" s="14"/>
      <c r="X758" s="14"/>
      <c r="Y758" s="14"/>
      <c r="Z758" s="14"/>
      <c r="AA758" s="14"/>
      <c r="AB758" s="14"/>
      <c r="AC758" s="14"/>
      <c r="AD758" s="14"/>
    </row>
    <row r="759" ht="33.0" hidden="1" customHeight="1">
      <c r="A759" s="27">
        <v>805.0</v>
      </c>
      <c r="B759" s="27" t="s">
        <v>34</v>
      </c>
      <c r="C759" s="27" t="s">
        <v>959</v>
      </c>
      <c r="D759" s="12" t="s">
        <v>107</v>
      </c>
      <c r="E759" s="14"/>
      <c r="F759" s="12" t="s">
        <v>9</v>
      </c>
      <c r="G759" s="12" t="s">
        <v>9</v>
      </c>
      <c r="H759" s="12" t="s">
        <v>37</v>
      </c>
      <c r="I759" s="14"/>
      <c r="J759" s="14"/>
      <c r="K759" s="14"/>
      <c r="L759" s="14"/>
      <c r="M759" s="14"/>
      <c r="N759" s="14"/>
      <c r="O759" s="14"/>
      <c r="P759" s="14"/>
      <c r="Q759" s="14"/>
      <c r="R759" s="14"/>
      <c r="S759" s="14"/>
      <c r="T759" s="14"/>
      <c r="U759" s="14"/>
      <c r="V759" s="14"/>
      <c r="W759" s="14"/>
      <c r="X759" s="14"/>
      <c r="Y759" s="14"/>
      <c r="Z759" s="14"/>
      <c r="AA759" s="14"/>
      <c r="AB759" s="14"/>
      <c r="AC759" s="14"/>
      <c r="AD759" s="14"/>
    </row>
    <row r="760" ht="33.0" hidden="1" customHeight="1">
      <c r="A760" s="27">
        <v>806.0</v>
      </c>
      <c r="B760" s="27" t="s">
        <v>34</v>
      </c>
      <c r="C760" s="27" t="s">
        <v>960</v>
      </c>
      <c r="D760" s="12" t="s">
        <v>107</v>
      </c>
      <c r="E760" s="14"/>
      <c r="F760" s="12" t="s">
        <v>9</v>
      </c>
      <c r="G760" s="12" t="s">
        <v>9</v>
      </c>
      <c r="H760" s="12" t="s">
        <v>37</v>
      </c>
      <c r="I760" s="14"/>
      <c r="J760" s="14"/>
      <c r="K760" s="14"/>
      <c r="L760" s="14"/>
      <c r="M760" s="14"/>
      <c r="N760" s="14"/>
      <c r="O760" s="14"/>
      <c r="P760" s="14"/>
      <c r="Q760" s="14"/>
      <c r="R760" s="14"/>
      <c r="S760" s="14"/>
      <c r="T760" s="14"/>
      <c r="U760" s="14"/>
      <c r="V760" s="14"/>
      <c r="W760" s="14"/>
      <c r="X760" s="14"/>
      <c r="Y760" s="14"/>
      <c r="Z760" s="14"/>
      <c r="AA760" s="14"/>
      <c r="AB760" s="14"/>
      <c r="AC760" s="14"/>
      <c r="AD760" s="14"/>
    </row>
    <row r="761" ht="33.0" hidden="1" customHeight="1">
      <c r="A761" s="27">
        <v>807.0</v>
      </c>
      <c r="B761" s="27" t="s">
        <v>34</v>
      </c>
      <c r="C761" s="27" t="s">
        <v>961</v>
      </c>
      <c r="D761" s="12" t="s">
        <v>107</v>
      </c>
      <c r="E761" s="14"/>
      <c r="F761" s="12" t="s">
        <v>9</v>
      </c>
      <c r="G761" s="12" t="s">
        <v>9</v>
      </c>
      <c r="H761" s="12" t="s">
        <v>37</v>
      </c>
      <c r="I761" s="14"/>
      <c r="J761" s="14"/>
      <c r="K761" s="14"/>
      <c r="L761" s="14"/>
      <c r="M761" s="14"/>
      <c r="N761" s="14"/>
      <c r="O761" s="14"/>
      <c r="P761" s="14"/>
      <c r="Q761" s="14"/>
      <c r="R761" s="14"/>
      <c r="S761" s="14"/>
      <c r="T761" s="14"/>
      <c r="U761" s="14"/>
      <c r="V761" s="14"/>
      <c r="W761" s="14"/>
      <c r="X761" s="14"/>
      <c r="Y761" s="14"/>
      <c r="Z761" s="14"/>
      <c r="AA761" s="14"/>
      <c r="AB761" s="14"/>
      <c r="AC761" s="14"/>
      <c r="AD761" s="14"/>
    </row>
    <row r="762" ht="33.0" hidden="1" customHeight="1">
      <c r="A762" s="27">
        <v>808.0</v>
      </c>
      <c r="B762" s="27" t="s">
        <v>34</v>
      </c>
      <c r="C762" s="27" t="s">
        <v>962</v>
      </c>
      <c r="D762" s="12" t="s">
        <v>107</v>
      </c>
      <c r="E762" s="14"/>
      <c r="F762" s="12" t="s">
        <v>9</v>
      </c>
      <c r="G762" s="12" t="s">
        <v>9</v>
      </c>
      <c r="H762" s="12" t="s">
        <v>37</v>
      </c>
      <c r="I762" s="14"/>
      <c r="J762" s="14"/>
      <c r="K762" s="14"/>
      <c r="L762" s="14"/>
      <c r="M762" s="14"/>
      <c r="N762" s="14"/>
      <c r="O762" s="14"/>
      <c r="P762" s="14"/>
      <c r="Q762" s="14"/>
      <c r="R762" s="14"/>
      <c r="S762" s="14"/>
      <c r="T762" s="14"/>
      <c r="U762" s="14"/>
      <c r="V762" s="14"/>
      <c r="W762" s="14"/>
      <c r="X762" s="14"/>
      <c r="Y762" s="14"/>
      <c r="Z762" s="14"/>
      <c r="AA762" s="14"/>
      <c r="AB762" s="14"/>
      <c r="AC762" s="14"/>
      <c r="AD762" s="14"/>
    </row>
    <row r="763" ht="33.0" hidden="1" customHeight="1">
      <c r="A763" s="27">
        <v>810.0</v>
      </c>
      <c r="B763" s="27" t="s">
        <v>34</v>
      </c>
      <c r="C763" s="27" t="s">
        <v>963</v>
      </c>
      <c r="D763" s="12" t="s">
        <v>36</v>
      </c>
      <c r="E763" s="14"/>
      <c r="F763" s="12" t="s">
        <v>10</v>
      </c>
      <c r="G763" s="12" t="s">
        <v>2</v>
      </c>
      <c r="H763" s="12" t="s">
        <v>37</v>
      </c>
      <c r="I763" s="14"/>
      <c r="J763" s="14"/>
      <c r="K763" s="14"/>
      <c r="L763" s="14"/>
      <c r="M763" s="14"/>
      <c r="N763" s="14"/>
      <c r="O763" s="14"/>
      <c r="P763" s="14"/>
      <c r="Q763" s="14"/>
      <c r="R763" s="14"/>
      <c r="S763" s="14"/>
      <c r="T763" s="14"/>
      <c r="U763" s="14"/>
      <c r="V763" s="14"/>
      <c r="W763" s="14"/>
      <c r="X763" s="14"/>
      <c r="Y763" s="14"/>
      <c r="Z763" s="14"/>
      <c r="AA763" s="14"/>
      <c r="AB763" s="14"/>
      <c r="AC763" s="14"/>
      <c r="AD763" s="14"/>
    </row>
    <row r="764" ht="33.0" hidden="1" customHeight="1">
      <c r="A764" s="27">
        <v>811.0</v>
      </c>
      <c r="B764" s="27" t="s">
        <v>34</v>
      </c>
      <c r="C764" s="27" t="s">
        <v>964</v>
      </c>
      <c r="D764" s="12" t="s">
        <v>107</v>
      </c>
      <c r="E764" s="14"/>
      <c r="F764" s="12" t="s">
        <v>9</v>
      </c>
      <c r="G764" s="12" t="s">
        <v>9</v>
      </c>
      <c r="H764" s="12" t="s">
        <v>37</v>
      </c>
      <c r="I764" s="14"/>
      <c r="J764" s="14"/>
      <c r="K764" s="14"/>
      <c r="L764" s="14"/>
      <c r="M764" s="14"/>
      <c r="N764" s="14"/>
      <c r="O764" s="14"/>
      <c r="P764" s="14"/>
      <c r="Q764" s="14"/>
      <c r="R764" s="14"/>
      <c r="S764" s="14"/>
      <c r="T764" s="14"/>
      <c r="U764" s="14"/>
      <c r="V764" s="14"/>
      <c r="W764" s="14"/>
      <c r="X764" s="14"/>
      <c r="Y764" s="14"/>
      <c r="Z764" s="14"/>
      <c r="AA764" s="14"/>
      <c r="AB764" s="14"/>
      <c r="AC764" s="14"/>
      <c r="AD764" s="14"/>
    </row>
    <row r="765" ht="33.0" hidden="1" customHeight="1">
      <c r="A765" s="27">
        <v>812.0</v>
      </c>
      <c r="B765" s="27" t="s">
        <v>34</v>
      </c>
      <c r="C765" s="27" t="s">
        <v>965</v>
      </c>
      <c r="D765" s="12" t="s">
        <v>107</v>
      </c>
      <c r="E765" s="14"/>
      <c r="F765" s="12" t="s">
        <v>9</v>
      </c>
      <c r="G765" s="12" t="s">
        <v>9</v>
      </c>
      <c r="H765" s="12" t="s">
        <v>37</v>
      </c>
      <c r="I765" s="14"/>
      <c r="J765" s="14"/>
      <c r="K765" s="14"/>
      <c r="L765" s="14"/>
      <c r="M765" s="14"/>
      <c r="N765" s="14"/>
      <c r="O765" s="14"/>
      <c r="P765" s="14"/>
      <c r="Q765" s="14"/>
      <c r="R765" s="14"/>
      <c r="S765" s="14"/>
      <c r="T765" s="14"/>
      <c r="U765" s="14"/>
      <c r="V765" s="14"/>
      <c r="W765" s="14"/>
      <c r="X765" s="14"/>
      <c r="Y765" s="14"/>
      <c r="Z765" s="14"/>
      <c r="AA765" s="14"/>
      <c r="AB765" s="14"/>
      <c r="AC765" s="14"/>
      <c r="AD765" s="14"/>
    </row>
    <row r="766" ht="33.0" hidden="1" customHeight="1">
      <c r="A766" s="27">
        <v>813.0</v>
      </c>
      <c r="B766" s="27" t="s">
        <v>34</v>
      </c>
      <c r="C766" s="27" t="s">
        <v>966</v>
      </c>
      <c r="D766" s="12" t="s">
        <v>107</v>
      </c>
      <c r="E766" s="14"/>
      <c r="F766" s="12" t="s">
        <v>9</v>
      </c>
      <c r="G766" s="12" t="s">
        <v>9</v>
      </c>
      <c r="H766" s="12" t="s">
        <v>37</v>
      </c>
      <c r="I766" s="14"/>
      <c r="J766" s="14"/>
      <c r="K766" s="14"/>
      <c r="L766" s="14"/>
      <c r="M766" s="14"/>
      <c r="N766" s="14"/>
      <c r="O766" s="14"/>
      <c r="P766" s="14"/>
      <c r="Q766" s="14"/>
      <c r="R766" s="14"/>
      <c r="S766" s="14"/>
      <c r="T766" s="14"/>
      <c r="U766" s="14"/>
      <c r="V766" s="14"/>
      <c r="W766" s="14"/>
      <c r="X766" s="14"/>
      <c r="Y766" s="14"/>
      <c r="Z766" s="14"/>
      <c r="AA766" s="14"/>
      <c r="AB766" s="14"/>
      <c r="AC766" s="14"/>
      <c r="AD766" s="14"/>
    </row>
    <row r="767" ht="33.0" hidden="1" customHeight="1">
      <c r="A767" s="27">
        <v>814.0</v>
      </c>
      <c r="B767" s="27" t="s">
        <v>34</v>
      </c>
      <c r="C767" s="27" t="s">
        <v>938</v>
      </c>
      <c r="D767" s="12" t="s">
        <v>107</v>
      </c>
      <c r="E767" s="14"/>
      <c r="F767" s="12" t="s">
        <v>9</v>
      </c>
      <c r="G767" s="12" t="s">
        <v>9</v>
      </c>
      <c r="H767" s="12" t="s">
        <v>37</v>
      </c>
      <c r="I767" s="14"/>
      <c r="J767" s="14"/>
      <c r="K767" s="14"/>
      <c r="L767" s="14"/>
      <c r="M767" s="14"/>
      <c r="N767" s="14"/>
      <c r="O767" s="14"/>
      <c r="P767" s="14"/>
      <c r="Q767" s="14"/>
      <c r="R767" s="14"/>
      <c r="S767" s="14"/>
      <c r="T767" s="14"/>
      <c r="U767" s="14"/>
      <c r="V767" s="14"/>
      <c r="W767" s="14"/>
      <c r="X767" s="14"/>
      <c r="Y767" s="14"/>
      <c r="Z767" s="14"/>
      <c r="AA767" s="14"/>
      <c r="AB767" s="14"/>
      <c r="AC767" s="14"/>
      <c r="AD767" s="14"/>
    </row>
    <row r="768" ht="33.0" hidden="1" customHeight="1">
      <c r="A768" s="27">
        <v>815.0</v>
      </c>
      <c r="B768" s="27" t="s">
        <v>34</v>
      </c>
      <c r="C768" s="27" t="s">
        <v>967</v>
      </c>
      <c r="D768" s="12" t="s">
        <v>107</v>
      </c>
      <c r="E768" s="14"/>
      <c r="F768" s="12" t="s">
        <v>9</v>
      </c>
      <c r="G768" s="12" t="s">
        <v>9</v>
      </c>
      <c r="H768" s="12" t="s">
        <v>37</v>
      </c>
      <c r="I768" s="14"/>
      <c r="J768" s="14"/>
      <c r="K768" s="14"/>
      <c r="L768" s="14"/>
      <c r="M768" s="14"/>
      <c r="N768" s="14"/>
      <c r="O768" s="14"/>
      <c r="P768" s="14"/>
      <c r="Q768" s="14"/>
      <c r="R768" s="14"/>
      <c r="S768" s="14"/>
      <c r="T768" s="14"/>
      <c r="U768" s="14"/>
      <c r="V768" s="14"/>
      <c r="W768" s="14"/>
      <c r="X768" s="14"/>
      <c r="Y768" s="14"/>
      <c r="Z768" s="14"/>
      <c r="AA768" s="14"/>
      <c r="AB768" s="14"/>
      <c r="AC768" s="14"/>
      <c r="AD768" s="14"/>
    </row>
    <row r="769" ht="33.0" hidden="1" customHeight="1">
      <c r="A769" s="27">
        <v>816.0</v>
      </c>
      <c r="B769" s="27" t="s">
        <v>34</v>
      </c>
      <c r="C769" s="27" t="s">
        <v>968</v>
      </c>
      <c r="D769" s="12" t="s">
        <v>107</v>
      </c>
      <c r="E769" s="14"/>
      <c r="F769" s="12" t="s">
        <v>9</v>
      </c>
      <c r="G769" s="12" t="s">
        <v>9</v>
      </c>
      <c r="H769" s="12" t="s">
        <v>37</v>
      </c>
      <c r="I769" s="14"/>
      <c r="J769" s="14"/>
      <c r="K769" s="14"/>
      <c r="L769" s="14"/>
      <c r="M769" s="14"/>
      <c r="N769" s="14"/>
      <c r="O769" s="14"/>
      <c r="P769" s="14"/>
      <c r="Q769" s="14"/>
      <c r="R769" s="14"/>
      <c r="S769" s="14"/>
      <c r="T769" s="14"/>
      <c r="U769" s="14"/>
      <c r="V769" s="14"/>
      <c r="W769" s="14"/>
      <c r="X769" s="14"/>
      <c r="Y769" s="14"/>
      <c r="Z769" s="14"/>
      <c r="AA769" s="14"/>
      <c r="AB769" s="14"/>
      <c r="AC769" s="14"/>
      <c r="AD769" s="14"/>
    </row>
    <row r="770" ht="33.0" hidden="1" customHeight="1">
      <c r="A770" s="27">
        <v>817.0</v>
      </c>
      <c r="B770" s="27" t="s">
        <v>34</v>
      </c>
      <c r="C770" s="27" t="s">
        <v>969</v>
      </c>
      <c r="D770" s="12" t="s">
        <v>107</v>
      </c>
      <c r="E770" s="14"/>
      <c r="F770" s="12" t="s">
        <v>9</v>
      </c>
      <c r="G770" s="12" t="s">
        <v>9</v>
      </c>
      <c r="H770" s="12" t="s">
        <v>37</v>
      </c>
      <c r="I770" s="14"/>
      <c r="J770" s="14"/>
      <c r="K770" s="14"/>
      <c r="L770" s="14"/>
      <c r="M770" s="14"/>
      <c r="N770" s="14"/>
      <c r="O770" s="14"/>
      <c r="P770" s="14"/>
      <c r="Q770" s="14"/>
      <c r="R770" s="14"/>
      <c r="S770" s="14"/>
      <c r="T770" s="14"/>
      <c r="U770" s="14"/>
      <c r="V770" s="14"/>
      <c r="W770" s="14"/>
      <c r="X770" s="14"/>
      <c r="Y770" s="14"/>
      <c r="Z770" s="14"/>
      <c r="AA770" s="14"/>
      <c r="AB770" s="14"/>
      <c r="AC770" s="14"/>
      <c r="AD770" s="14"/>
    </row>
    <row r="771" ht="33.0" hidden="1" customHeight="1">
      <c r="A771" s="27">
        <v>818.0</v>
      </c>
      <c r="B771" s="27" t="s">
        <v>34</v>
      </c>
      <c r="C771" s="27" t="s">
        <v>970</v>
      </c>
      <c r="D771" s="12" t="s">
        <v>107</v>
      </c>
      <c r="E771" s="14"/>
      <c r="F771" s="12" t="s">
        <v>9</v>
      </c>
      <c r="G771" s="12" t="s">
        <v>9</v>
      </c>
      <c r="H771" s="12" t="s">
        <v>37</v>
      </c>
      <c r="I771" s="14"/>
      <c r="J771" s="14"/>
      <c r="K771" s="14"/>
      <c r="L771" s="14"/>
      <c r="M771" s="14"/>
      <c r="N771" s="14"/>
      <c r="O771" s="14"/>
      <c r="P771" s="14"/>
      <c r="Q771" s="14"/>
      <c r="R771" s="14"/>
      <c r="S771" s="14"/>
      <c r="T771" s="14"/>
      <c r="U771" s="14"/>
      <c r="V771" s="14"/>
      <c r="W771" s="14"/>
      <c r="X771" s="14"/>
      <c r="Y771" s="14"/>
      <c r="Z771" s="14"/>
      <c r="AA771" s="14"/>
      <c r="AB771" s="14"/>
      <c r="AC771" s="14"/>
      <c r="AD771" s="14"/>
    </row>
    <row r="772" ht="33.0" hidden="1" customHeight="1">
      <c r="A772" s="27">
        <v>819.0</v>
      </c>
      <c r="B772" s="27" t="s">
        <v>34</v>
      </c>
      <c r="C772" s="27" t="s">
        <v>971</v>
      </c>
      <c r="D772" s="12" t="s">
        <v>107</v>
      </c>
      <c r="E772" s="14"/>
      <c r="F772" s="12" t="s">
        <v>9</v>
      </c>
      <c r="G772" s="12" t="s">
        <v>9</v>
      </c>
      <c r="H772" s="12" t="s">
        <v>37</v>
      </c>
      <c r="I772" s="14"/>
      <c r="J772" s="14"/>
      <c r="K772" s="14"/>
      <c r="L772" s="14"/>
      <c r="M772" s="14"/>
      <c r="N772" s="14"/>
      <c r="O772" s="14"/>
      <c r="P772" s="14"/>
      <c r="Q772" s="14"/>
      <c r="R772" s="14"/>
      <c r="S772" s="14"/>
      <c r="T772" s="14"/>
      <c r="U772" s="14"/>
      <c r="V772" s="14"/>
      <c r="W772" s="14"/>
      <c r="X772" s="14"/>
      <c r="Y772" s="14"/>
      <c r="Z772" s="14"/>
      <c r="AA772" s="14"/>
      <c r="AB772" s="14"/>
      <c r="AC772" s="14"/>
      <c r="AD772" s="14"/>
    </row>
    <row r="773" ht="33.0" hidden="1" customHeight="1">
      <c r="A773" s="27">
        <v>820.0</v>
      </c>
      <c r="B773" s="27" t="s">
        <v>34</v>
      </c>
      <c r="C773" s="27" t="s">
        <v>972</v>
      </c>
      <c r="D773" s="12" t="s">
        <v>107</v>
      </c>
      <c r="E773" s="14"/>
      <c r="F773" s="12" t="s">
        <v>9</v>
      </c>
      <c r="G773" s="12" t="s">
        <v>9</v>
      </c>
      <c r="H773" s="12" t="s">
        <v>37</v>
      </c>
      <c r="I773" s="14"/>
      <c r="J773" s="14"/>
      <c r="K773" s="14"/>
      <c r="L773" s="14"/>
      <c r="M773" s="14"/>
      <c r="N773" s="14"/>
      <c r="O773" s="14"/>
      <c r="P773" s="14"/>
      <c r="Q773" s="14"/>
      <c r="R773" s="14"/>
      <c r="S773" s="14"/>
      <c r="T773" s="14"/>
      <c r="U773" s="14"/>
      <c r="V773" s="14"/>
      <c r="W773" s="14"/>
      <c r="X773" s="14"/>
      <c r="Y773" s="14"/>
      <c r="Z773" s="14"/>
      <c r="AA773" s="14"/>
      <c r="AB773" s="14"/>
      <c r="AC773" s="14"/>
      <c r="AD773" s="14"/>
    </row>
    <row r="774" ht="33.0" hidden="1" customHeight="1">
      <c r="A774" s="27">
        <v>821.0</v>
      </c>
      <c r="B774" s="27" t="s">
        <v>34</v>
      </c>
      <c r="C774" s="27" t="s">
        <v>973</v>
      </c>
      <c r="D774" s="12" t="s">
        <v>107</v>
      </c>
      <c r="E774" s="14"/>
      <c r="F774" s="12" t="s">
        <v>9</v>
      </c>
      <c r="G774" s="12" t="s">
        <v>9</v>
      </c>
      <c r="H774" s="12" t="s">
        <v>37</v>
      </c>
      <c r="I774" s="14"/>
      <c r="J774" s="14"/>
      <c r="K774" s="14"/>
      <c r="L774" s="14"/>
      <c r="M774" s="14"/>
      <c r="N774" s="14"/>
      <c r="O774" s="14"/>
      <c r="P774" s="14"/>
      <c r="Q774" s="14"/>
      <c r="R774" s="14"/>
      <c r="S774" s="14"/>
      <c r="T774" s="14"/>
      <c r="U774" s="14"/>
      <c r="V774" s="14"/>
      <c r="W774" s="14"/>
      <c r="X774" s="14"/>
      <c r="Y774" s="14"/>
      <c r="Z774" s="14"/>
      <c r="AA774" s="14"/>
      <c r="AB774" s="14"/>
      <c r="AC774" s="14"/>
      <c r="AD774" s="14"/>
    </row>
    <row r="775" ht="33.0" hidden="1" customHeight="1">
      <c r="A775" s="27">
        <v>822.0</v>
      </c>
      <c r="B775" s="27" t="s">
        <v>34</v>
      </c>
      <c r="C775" s="27" t="s">
        <v>974</v>
      </c>
      <c r="D775" s="12" t="s">
        <v>107</v>
      </c>
      <c r="E775" s="14"/>
      <c r="F775" s="12" t="s">
        <v>9</v>
      </c>
      <c r="G775" s="12" t="s">
        <v>9</v>
      </c>
      <c r="H775" s="12" t="s">
        <v>37</v>
      </c>
      <c r="I775" s="14"/>
      <c r="J775" s="14"/>
      <c r="K775" s="14"/>
      <c r="L775" s="14"/>
      <c r="M775" s="14"/>
      <c r="N775" s="14"/>
      <c r="O775" s="14"/>
      <c r="P775" s="14"/>
      <c r="Q775" s="14"/>
      <c r="R775" s="14"/>
      <c r="S775" s="14"/>
      <c r="T775" s="14"/>
      <c r="U775" s="14"/>
      <c r="V775" s="14"/>
      <c r="W775" s="14"/>
      <c r="X775" s="14"/>
      <c r="Y775" s="14"/>
      <c r="Z775" s="14"/>
      <c r="AA775" s="14"/>
      <c r="AB775" s="14"/>
      <c r="AC775" s="14"/>
      <c r="AD775" s="14"/>
    </row>
    <row r="776" ht="33.0" hidden="1" customHeight="1">
      <c r="A776" s="27">
        <v>823.0</v>
      </c>
      <c r="B776" s="27" t="s">
        <v>34</v>
      </c>
      <c r="C776" s="27" t="s">
        <v>975</v>
      </c>
      <c r="D776" s="12" t="s">
        <v>107</v>
      </c>
      <c r="E776" s="14"/>
      <c r="F776" s="12" t="s">
        <v>9</v>
      </c>
      <c r="G776" s="12" t="s">
        <v>9</v>
      </c>
      <c r="H776" s="12" t="s">
        <v>37</v>
      </c>
      <c r="I776" s="14"/>
      <c r="J776" s="14"/>
      <c r="K776" s="14"/>
      <c r="L776" s="14"/>
      <c r="M776" s="14"/>
      <c r="N776" s="14"/>
      <c r="O776" s="14"/>
      <c r="P776" s="14"/>
      <c r="Q776" s="14"/>
      <c r="R776" s="14"/>
      <c r="S776" s="14"/>
      <c r="T776" s="14"/>
      <c r="U776" s="14"/>
      <c r="V776" s="14"/>
      <c r="W776" s="14"/>
      <c r="X776" s="14"/>
      <c r="Y776" s="14"/>
      <c r="Z776" s="14"/>
      <c r="AA776" s="14"/>
      <c r="AB776" s="14"/>
      <c r="AC776" s="14"/>
      <c r="AD776" s="14"/>
    </row>
    <row r="777" ht="33.0" hidden="1" customHeight="1">
      <c r="A777" s="27">
        <v>824.0</v>
      </c>
      <c r="B777" s="27" t="s">
        <v>34</v>
      </c>
      <c r="C777" s="27" t="s">
        <v>976</v>
      </c>
      <c r="D777" s="12" t="s">
        <v>348</v>
      </c>
      <c r="E777" s="14"/>
      <c r="F777" s="12" t="s">
        <v>9</v>
      </c>
      <c r="G777" s="12" t="s">
        <v>9</v>
      </c>
      <c r="H777" s="12" t="s">
        <v>349</v>
      </c>
      <c r="I777" s="14"/>
      <c r="J777" s="14"/>
      <c r="K777" s="14"/>
      <c r="L777" s="14"/>
      <c r="M777" s="14"/>
      <c r="N777" s="14"/>
      <c r="O777" s="14"/>
      <c r="P777" s="14"/>
      <c r="Q777" s="14"/>
      <c r="R777" s="14"/>
      <c r="S777" s="14"/>
      <c r="T777" s="14"/>
      <c r="U777" s="14"/>
      <c r="V777" s="14"/>
      <c r="W777" s="14"/>
      <c r="X777" s="14"/>
      <c r="Y777" s="14"/>
      <c r="Z777" s="14"/>
      <c r="AA777" s="14"/>
      <c r="AB777" s="14"/>
      <c r="AC777" s="14"/>
      <c r="AD777" s="14"/>
    </row>
    <row r="778" ht="33.0" hidden="1" customHeight="1">
      <c r="A778" s="27">
        <v>825.0</v>
      </c>
      <c r="B778" s="27" t="s">
        <v>34</v>
      </c>
      <c r="C778" s="27" t="s">
        <v>977</v>
      </c>
      <c r="D778" s="12" t="s">
        <v>107</v>
      </c>
      <c r="E778" s="14"/>
      <c r="F778" s="12" t="s">
        <v>9</v>
      </c>
      <c r="G778" s="12" t="s">
        <v>9</v>
      </c>
      <c r="H778" s="12" t="s">
        <v>37</v>
      </c>
      <c r="I778" s="14"/>
      <c r="J778" s="14"/>
      <c r="K778" s="14"/>
      <c r="L778" s="14"/>
      <c r="M778" s="14"/>
      <c r="N778" s="14"/>
      <c r="O778" s="14"/>
      <c r="P778" s="14"/>
      <c r="Q778" s="14"/>
      <c r="R778" s="14"/>
      <c r="S778" s="14"/>
      <c r="T778" s="14"/>
      <c r="U778" s="14"/>
      <c r="V778" s="14"/>
      <c r="W778" s="14"/>
      <c r="X778" s="14"/>
      <c r="Y778" s="14"/>
      <c r="Z778" s="14"/>
      <c r="AA778" s="14"/>
      <c r="AB778" s="14"/>
      <c r="AC778" s="14"/>
      <c r="AD778" s="14"/>
    </row>
    <row r="779" ht="33.0" hidden="1" customHeight="1">
      <c r="A779" s="27">
        <v>826.0</v>
      </c>
      <c r="B779" s="27" t="s">
        <v>34</v>
      </c>
      <c r="C779" s="27" t="s">
        <v>967</v>
      </c>
      <c r="D779" s="12" t="s">
        <v>107</v>
      </c>
      <c r="E779" s="14"/>
      <c r="F779" s="12" t="s">
        <v>9</v>
      </c>
      <c r="G779" s="12" t="s">
        <v>9</v>
      </c>
      <c r="H779" s="12" t="s">
        <v>37</v>
      </c>
      <c r="I779" s="14"/>
      <c r="J779" s="14"/>
      <c r="K779" s="14"/>
      <c r="L779" s="14"/>
      <c r="M779" s="14"/>
      <c r="N779" s="14"/>
      <c r="O779" s="14"/>
      <c r="P779" s="14"/>
      <c r="Q779" s="14"/>
      <c r="R779" s="14"/>
      <c r="S779" s="14"/>
      <c r="T779" s="14"/>
      <c r="U779" s="14"/>
      <c r="V779" s="14"/>
      <c r="W779" s="14"/>
      <c r="X779" s="14"/>
      <c r="Y779" s="14"/>
      <c r="Z779" s="14"/>
      <c r="AA779" s="14"/>
      <c r="AB779" s="14"/>
      <c r="AC779" s="14"/>
      <c r="AD779" s="14"/>
    </row>
    <row r="780" ht="33.0" hidden="1" customHeight="1">
      <c r="A780" s="27">
        <v>827.0</v>
      </c>
      <c r="B780" s="27" t="s">
        <v>34</v>
      </c>
      <c r="C780" s="27" t="s">
        <v>978</v>
      </c>
      <c r="D780" s="12" t="s">
        <v>107</v>
      </c>
      <c r="E780" s="14"/>
      <c r="F780" s="12" t="s">
        <v>9</v>
      </c>
      <c r="G780" s="12" t="s">
        <v>9</v>
      </c>
      <c r="H780" s="12" t="s">
        <v>37</v>
      </c>
      <c r="I780" s="14"/>
      <c r="J780" s="14"/>
      <c r="K780" s="14"/>
      <c r="L780" s="14"/>
      <c r="M780" s="14"/>
      <c r="N780" s="14"/>
      <c r="O780" s="14"/>
      <c r="P780" s="14"/>
      <c r="Q780" s="14"/>
      <c r="R780" s="14"/>
      <c r="S780" s="14"/>
      <c r="T780" s="14"/>
      <c r="U780" s="14"/>
      <c r="V780" s="14"/>
      <c r="W780" s="14"/>
      <c r="X780" s="14"/>
      <c r="Y780" s="14"/>
      <c r="Z780" s="14"/>
      <c r="AA780" s="14"/>
      <c r="AB780" s="14"/>
      <c r="AC780" s="14"/>
      <c r="AD780" s="14"/>
    </row>
    <row r="781" ht="33.0" hidden="1" customHeight="1">
      <c r="A781" s="27">
        <v>829.0</v>
      </c>
      <c r="B781" s="27" t="s">
        <v>34</v>
      </c>
      <c r="C781" s="27" t="s">
        <v>979</v>
      </c>
      <c r="D781" s="12" t="s">
        <v>107</v>
      </c>
      <c r="E781" s="14"/>
      <c r="F781" s="12" t="s">
        <v>9</v>
      </c>
      <c r="G781" s="12" t="s">
        <v>9</v>
      </c>
      <c r="H781" s="12" t="s">
        <v>37</v>
      </c>
      <c r="I781" s="14"/>
      <c r="J781" s="14"/>
      <c r="K781" s="14"/>
      <c r="L781" s="14"/>
      <c r="M781" s="14"/>
      <c r="N781" s="14"/>
      <c r="O781" s="14"/>
      <c r="P781" s="14"/>
      <c r="Q781" s="14"/>
      <c r="R781" s="14"/>
      <c r="S781" s="14"/>
      <c r="T781" s="14"/>
      <c r="U781" s="14"/>
      <c r="V781" s="14"/>
      <c r="W781" s="14"/>
      <c r="X781" s="14"/>
      <c r="Y781" s="14"/>
      <c r="Z781" s="14"/>
      <c r="AA781" s="14"/>
      <c r="AB781" s="14"/>
      <c r="AC781" s="14"/>
      <c r="AD781" s="14"/>
    </row>
    <row r="782" ht="33.0" hidden="1" customHeight="1">
      <c r="A782" s="27">
        <v>830.0</v>
      </c>
      <c r="B782" s="27" t="s">
        <v>34</v>
      </c>
      <c r="C782" s="27" t="s">
        <v>980</v>
      </c>
      <c r="D782" s="12" t="s">
        <v>107</v>
      </c>
      <c r="E782" s="14"/>
      <c r="F782" s="12" t="s">
        <v>9</v>
      </c>
      <c r="G782" s="12" t="s">
        <v>9</v>
      </c>
      <c r="H782" s="12" t="s">
        <v>37</v>
      </c>
      <c r="I782" s="14"/>
      <c r="J782" s="14"/>
      <c r="K782" s="14"/>
      <c r="L782" s="14"/>
      <c r="M782" s="14"/>
      <c r="N782" s="14"/>
      <c r="O782" s="14"/>
      <c r="P782" s="14"/>
      <c r="Q782" s="14"/>
      <c r="R782" s="14"/>
      <c r="S782" s="14"/>
      <c r="T782" s="14"/>
      <c r="U782" s="14"/>
      <c r="V782" s="14"/>
      <c r="W782" s="14"/>
      <c r="X782" s="14"/>
      <c r="Y782" s="14"/>
      <c r="Z782" s="14"/>
      <c r="AA782" s="14"/>
      <c r="AB782" s="14"/>
      <c r="AC782" s="14"/>
      <c r="AD782" s="14"/>
    </row>
    <row r="783" ht="33.0" hidden="1" customHeight="1">
      <c r="A783" s="27">
        <v>831.0</v>
      </c>
      <c r="B783" s="27" t="s">
        <v>34</v>
      </c>
      <c r="C783" s="27" t="s">
        <v>981</v>
      </c>
      <c r="D783" s="12" t="s">
        <v>107</v>
      </c>
      <c r="E783" s="14"/>
      <c r="F783" s="12" t="s">
        <v>9</v>
      </c>
      <c r="G783" s="12" t="s">
        <v>9</v>
      </c>
      <c r="H783" s="12" t="s">
        <v>37</v>
      </c>
      <c r="I783" s="14"/>
      <c r="J783" s="14"/>
      <c r="K783" s="14"/>
      <c r="L783" s="14"/>
      <c r="M783" s="14"/>
      <c r="N783" s="14"/>
      <c r="O783" s="14"/>
      <c r="P783" s="14"/>
      <c r="Q783" s="14"/>
      <c r="R783" s="14"/>
      <c r="S783" s="14"/>
      <c r="T783" s="14"/>
      <c r="U783" s="14"/>
      <c r="V783" s="14"/>
      <c r="W783" s="14"/>
      <c r="X783" s="14"/>
      <c r="Y783" s="14"/>
      <c r="Z783" s="14"/>
      <c r="AA783" s="14"/>
      <c r="AB783" s="14"/>
      <c r="AC783" s="14"/>
      <c r="AD783" s="14"/>
    </row>
    <row r="784" ht="33.0" hidden="1" customHeight="1">
      <c r="A784" s="27">
        <v>832.0</v>
      </c>
      <c r="B784" s="27" t="s">
        <v>34</v>
      </c>
      <c r="C784" s="27" t="s">
        <v>982</v>
      </c>
      <c r="D784" s="12" t="s">
        <v>107</v>
      </c>
      <c r="E784" s="14"/>
      <c r="F784" s="12" t="s">
        <v>9</v>
      </c>
      <c r="G784" s="12" t="s">
        <v>9</v>
      </c>
      <c r="H784" s="12" t="s">
        <v>37</v>
      </c>
      <c r="I784" s="14"/>
      <c r="J784" s="14"/>
      <c r="K784" s="14"/>
      <c r="L784" s="14"/>
      <c r="M784" s="14"/>
      <c r="N784" s="14"/>
      <c r="O784" s="14"/>
      <c r="P784" s="14"/>
      <c r="Q784" s="14"/>
      <c r="R784" s="14"/>
      <c r="S784" s="14"/>
      <c r="T784" s="14"/>
      <c r="U784" s="14"/>
      <c r="V784" s="14"/>
      <c r="W784" s="14"/>
      <c r="X784" s="14"/>
      <c r="Y784" s="14"/>
      <c r="Z784" s="14"/>
      <c r="AA784" s="14"/>
      <c r="AB784" s="14"/>
      <c r="AC784" s="14"/>
      <c r="AD784" s="14"/>
    </row>
    <row r="785" ht="33.0" hidden="1" customHeight="1">
      <c r="A785" s="27">
        <v>834.0</v>
      </c>
      <c r="B785" s="27" t="s">
        <v>34</v>
      </c>
      <c r="C785" s="27" t="s">
        <v>983</v>
      </c>
      <c r="D785" s="12" t="s">
        <v>107</v>
      </c>
      <c r="E785" s="14"/>
      <c r="F785" s="12" t="s">
        <v>9</v>
      </c>
      <c r="G785" s="12" t="s">
        <v>9</v>
      </c>
      <c r="H785" s="12" t="s">
        <v>37</v>
      </c>
      <c r="I785" s="14"/>
      <c r="J785" s="14"/>
      <c r="K785" s="14"/>
      <c r="L785" s="14"/>
      <c r="M785" s="14"/>
      <c r="N785" s="14"/>
      <c r="O785" s="14"/>
      <c r="P785" s="14"/>
      <c r="Q785" s="14"/>
      <c r="R785" s="14"/>
      <c r="S785" s="14"/>
      <c r="T785" s="14"/>
      <c r="U785" s="14"/>
      <c r="V785" s="14"/>
      <c r="W785" s="14"/>
      <c r="X785" s="14"/>
      <c r="Y785" s="14"/>
      <c r="Z785" s="14"/>
      <c r="AA785" s="14"/>
      <c r="AB785" s="14"/>
      <c r="AC785" s="14"/>
      <c r="AD785" s="14"/>
    </row>
    <row r="786" ht="33.0" hidden="1" customHeight="1">
      <c r="A786" s="27">
        <v>835.0</v>
      </c>
      <c r="B786" s="27" t="s">
        <v>34</v>
      </c>
      <c r="C786" s="27" t="s">
        <v>984</v>
      </c>
      <c r="D786" s="12" t="s">
        <v>107</v>
      </c>
      <c r="E786" s="14"/>
      <c r="F786" s="12" t="s">
        <v>9</v>
      </c>
      <c r="G786" s="12" t="s">
        <v>9</v>
      </c>
      <c r="H786" s="12" t="s">
        <v>37</v>
      </c>
      <c r="I786" s="14"/>
      <c r="J786" s="14"/>
      <c r="K786" s="14"/>
      <c r="L786" s="14"/>
      <c r="M786" s="14"/>
      <c r="N786" s="14"/>
      <c r="O786" s="14"/>
      <c r="P786" s="14"/>
      <c r="Q786" s="14"/>
      <c r="R786" s="14"/>
      <c r="S786" s="14"/>
      <c r="T786" s="14"/>
      <c r="U786" s="14"/>
      <c r="V786" s="14"/>
      <c r="W786" s="14"/>
      <c r="X786" s="14"/>
      <c r="Y786" s="14"/>
      <c r="Z786" s="14"/>
      <c r="AA786" s="14"/>
      <c r="AB786" s="14"/>
      <c r="AC786" s="14"/>
      <c r="AD786" s="14"/>
    </row>
    <row r="787" ht="33.0" hidden="1" customHeight="1">
      <c r="A787" s="27">
        <v>836.0</v>
      </c>
      <c r="B787" s="27" t="s">
        <v>34</v>
      </c>
      <c r="C787" s="27" t="s">
        <v>982</v>
      </c>
      <c r="D787" s="12" t="s">
        <v>107</v>
      </c>
      <c r="E787" s="14"/>
      <c r="F787" s="12" t="s">
        <v>9</v>
      </c>
      <c r="G787" s="12" t="s">
        <v>9</v>
      </c>
      <c r="H787" s="12" t="s">
        <v>37</v>
      </c>
      <c r="I787" s="14"/>
      <c r="J787" s="14"/>
      <c r="K787" s="14"/>
      <c r="L787" s="14"/>
      <c r="M787" s="14"/>
      <c r="N787" s="14"/>
      <c r="O787" s="14"/>
      <c r="P787" s="14"/>
      <c r="Q787" s="14"/>
      <c r="R787" s="14"/>
      <c r="S787" s="14"/>
      <c r="T787" s="14"/>
      <c r="U787" s="14"/>
      <c r="V787" s="14"/>
      <c r="W787" s="14"/>
      <c r="X787" s="14"/>
      <c r="Y787" s="14"/>
      <c r="Z787" s="14"/>
      <c r="AA787" s="14"/>
      <c r="AB787" s="14"/>
      <c r="AC787" s="14"/>
      <c r="AD787" s="14"/>
    </row>
    <row r="788" ht="33.0" hidden="1" customHeight="1">
      <c r="A788" s="27">
        <v>838.0</v>
      </c>
      <c r="B788" s="27" t="s">
        <v>34</v>
      </c>
      <c r="C788" s="27" t="s">
        <v>984</v>
      </c>
      <c r="D788" s="12" t="s">
        <v>107</v>
      </c>
      <c r="E788" s="14"/>
      <c r="F788" s="12" t="s">
        <v>9</v>
      </c>
      <c r="G788" s="12" t="s">
        <v>9</v>
      </c>
      <c r="H788" s="12" t="s">
        <v>37</v>
      </c>
      <c r="I788" s="14"/>
      <c r="J788" s="14"/>
      <c r="K788" s="14"/>
      <c r="L788" s="14"/>
      <c r="M788" s="14"/>
      <c r="N788" s="14"/>
      <c r="O788" s="14"/>
      <c r="P788" s="14"/>
      <c r="Q788" s="14"/>
      <c r="R788" s="14"/>
      <c r="S788" s="14"/>
      <c r="T788" s="14"/>
      <c r="U788" s="14"/>
      <c r="V788" s="14"/>
      <c r="W788" s="14"/>
      <c r="X788" s="14"/>
      <c r="Y788" s="14"/>
      <c r="Z788" s="14"/>
      <c r="AA788" s="14"/>
      <c r="AB788" s="14"/>
      <c r="AC788" s="14"/>
      <c r="AD788" s="14"/>
    </row>
    <row r="789" ht="33.0" hidden="1" customHeight="1">
      <c r="A789" s="27">
        <v>839.0</v>
      </c>
      <c r="B789" s="27" t="s">
        <v>34</v>
      </c>
      <c r="C789" s="27" t="s">
        <v>985</v>
      </c>
      <c r="D789" s="12" t="s">
        <v>36</v>
      </c>
      <c r="E789" s="14"/>
      <c r="F789" s="12" t="s">
        <v>10</v>
      </c>
      <c r="G789" s="12" t="s">
        <v>2</v>
      </c>
      <c r="H789" s="12" t="s">
        <v>37</v>
      </c>
      <c r="I789" s="14"/>
      <c r="J789" s="14"/>
      <c r="K789" s="14"/>
      <c r="L789" s="14"/>
      <c r="M789" s="14"/>
      <c r="N789" s="14"/>
      <c r="O789" s="14"/>
      <c r="P789" s="14"/>
      <c r="Q789" s="14"/>
      <c r="R789" s="14"/>
      <c r="S789" s="14"/>
      <c r="T789" s="14"/>
      <c r="U789" s="14"/>
      <c r="V789" s="14"/>
      <c r="W789" s="14"/>
      <c r="X789" s="14"/>
      <c r="Y789" s="14"/>
      <c r="Z789" s="14"/>
      <c r="AA789" s="14"/>
      <c r="AB789" s="14"/>
      <c r="AC789" s="14"/>
      <c r="AD789" s="14"/>
    </row>
    <row r="790" ht="33.0" hidden="1" customHeight="1">
      <c r="A790" s="27">
        <v>840.0</v>
      </c>
      <c r="B790" s="27" t="s">
        <v>34</v>
      </c>
      <c r="C790" s="27" t="s">
        <v>986</v>
      </c>
      <c r="D790" s="12" t="s">
        <v>107</v>
      </c>
      <c r="E790" s="14"/>
      <c r="F790" s="12" t="s">
        <v>9</v>
      </c>
      <c r="G790" s="12" t="s">
        <v>9</v>
      </c>
      <c r="H790" s="12" t="s">
        <v>37</v>
      </c>
      <c r="I790" s="14"/>
      <c r="J790" s="14"/>
      <c r="K790" s="14"/>
      <c r="L790" s="14"/>
      <c r="M790" s="14"/>
      <c r="N790" s="14"/>
      <c r="O790" s="14"/>
      <c r="P790" s="14"/>
      <c r="Q790" s="14"/>
      <c r="R790" s="14"/>
      <c r="S790" s="14"/>
      <c r="T790" s="14"/>
      <c r="U790" s="14"/>
      <c r="V790" s="14"/>
      <c r="W790" s="14"/>
      <c r="X790" s="14"/>
      <c r="Y790" s="14"/>
      <c r="Z790" s="14"/>
      <c r="AA790" s="14"/>
      <c r="AB790" s="14"/>
      <c r="AC790" s="14"/>
      <c r="AD790" s="14"/>
    </row>
    <row r="791" ht="33.0" hidden="1" customHeight="1">
      <c r="A791" s="27">
        <v>841.0</v>
      </c>
      <c r="B791" s="27" t="s">
        <v>34</v>
      </c>
      <c r="C791" s="27" t="s">
        <v>987</v>
      </c>
      <c r="D791" s="12" t="s">
        <v>107</v>
      </c>
      <c r="E791" s="14"/>
      <c r="F791" s="12" t="s">
        <v>9</v>
      </c>
      <c r="G791" s="12" t="s">
        <v>9</v>
      </c>
      <c r="H791" s="12" t="s">
        <v>37</v>
      </c>
      <c r="I791" s="14"/>
      <c r="J791" s="14"/>
      <c r="K791" s="14"/>
      <c r="L791" s="14"/>
      <c r="M791" s="14"/>
      <c r="N791" s="14"/>
      <c r="O791" s="14"/>
      <c r="P791" s="14"/>
      <c r="Q791" s="14"/>
      <c r="R791" s="14"/>
      <c r="S791" s="14"/>
      <c r="T791" s="14"/>
      <c r="U791" s="14"/>
      <c r="V791" s="14"/>
      <c r="W791" s="14"/>
      <c r="X791" s="14"/>
      <c r="Y791" s="14"/>
      <c r="Z791" s="14"/>
      <c r="AA791" s="14"/>
      <c r="AB791" s="14"/>
      <c r="AC791" s="14"/>
      <c r="AD791" s="14"/>
    </row>
    <row r="792" ht="33.0" hidden="1" customHeight="1">
      <c r="A792" s="27">
        <v>842.0</v>
      </c>
      <c r="B792" s="27" t="s">
        <v>34</v>
      </c>
      <c r="C792" s="27" t="s">
        <v>988</v>
      </c>
      <c r="D792" s="12" t="s">
        <v>107</v>
      </c>
      <c r="E792" s="14"/>
      <c r="F792" s="12" t="s">
        <v>9</v>
      </c>
      <c r="G792" s="12" t="s">
        <v>9</v>
      </c>
      <c r="H792" s="12" t="s">
        <v>37</v>
      </c>
      <c r="I792" s="14"/>
      <c r="J792" s="14"/>
      <c r="K792" s="14"/>
      <c r="L792" s="14"/>
      <c r="M792" s="14"/>
      <c r="N792" s="14"/>
      <c r="O792" s="14"/>
      <c r="P792" s="14"/>
      <c r="Q792" s="14"/>
      <c r="R792" s="14"/>
      <c r="S792" s="14"/>
      <c r="T792" s="14"/>
      <c r="U792" s="14"/>
      <c r="V792" s="14"/>
      <c r="W792" s="14"/>
      <c r="X792" s="14"/>
      <c r="Y792" s="14"/>
      <c r="Z792" s="14"/>
      <c r="AA792" s="14"/>
      <c r="AB792" s="14"/>
      <c r="AC792" s="14"/>
      <c r="AD792" s="14"/>
    </row>
    <row r="793" ht="33.0" hidden="1" customHeight="1">
      <c r="A793" s="27">
        <v>844.0</v>
      </c>
      <c r="B793" s="27" t="s">
        <v>34</v>
      </c>
      <c r="C793" s="27" t="s">
        <v>989</v>
      </c>
      <c r="D793" s="12" t="s">
        <v>107</v>
      </c>
      <c r="E793" s="14"/>
      <c r="F793" s="12" t="s">
        <v>9</v>
      </c>
      <c r="G793" s="12" t="s">
        <v>9</v>
      </c>
      <c r="H793" s="12" t="s">
        <v>37</v>
      </c>
      <c r="I793" s="14"/>
      <c r="J793" s="14"/>
      <c r="K793" s="14"/>
      <c r="L793" s="14"/>
      <c r="M793" s="14"/>
      <c r="N793" s="14"/>
      <c r="O793" s="14"/>
      <c r="P793" s="14"/>
      <c r="Q793" s="14"/>
      <c r="R793" s="14"/>
      <c r="S793" s="14"/>
      <c r="T793" s="14"/>
      <c r="U793" s="14"/>
      <c r="V793" s="14"/>
      <c r="W793" s="14"/>
      <c r="X793" s="14"/>
      <c r="Y793" s="14"/>
      <c r="Z793" s="14"/>
      <c r="AA793" s="14"/>
      <c r="AB793" s="14"/>
      <c r="AC793" s="14"/>
      <c r="AD793" s="14"/>
    </row>
    <row r="794" ht="33.0" hidden="1" customHeight="1">
      <c r="A794" s="27">
        <v>845.0</v>
      </c>
      <c r="B794" s="27" t="s">
        <v>34</v>
      </c>
      <c r="C794" s="27" t="s">
        <v>990</v>
      </c>
      <c r="D794" s="12" t="s">
        <v>107</v>
      </c>
      <c r="E794" s="14"/>
      <c r="F794" s="12" t="s">
        <v>9</v>
      </c>
      <c r="G794" s="12" t="s">
        <v>9</v>
      </c>
      <c r="H794" s="12" t="s">
        <v>37</v>
      </c>
      <c r="I794" s="14"/>
      <c r="J794" s="14"/>
      <c r="K794" s="14"/>
      <c r="L794" s="14"/>
      <c r="M794" s="14"/>
      <c r="N794" s="14"/>
      <c r="O794" s="14"/>
      <c r="P794" s="14"/>
      <c r="Q794" s="14"/>
      <c r="R794" s="14"/>
      <c r="S794" s="14"/>
      <c r="T794" s="14"/>
      <c r="U794" s="14"/>
      <c r="V794" s="14"/>
      <c r="W794" s="14"/>
      <c r="X794" s="14"/>
      <c r="Y794" s="14"/>
      <c r="Z794" s="14"/>
      <c r="AA794" s="14"/>
      <c r="AB794" s="14"/>
      <c r="AC794" s="14"/>
      <c r="AD794" s="14"/>
    </row>
    <row r="795" ht="33.0" hidden="1" customHeight="1">
      <c r="A795" s="27">
        <v>846.0</v>
      </c>
      <c r="B795" s="27" t="s">
        <v>34</v>
      </c>
      <c r="C795" s="27" t="s">
        <v>991</v>
      </c>
      <c r="D795" s="12" t="s">
        <v>107</v>
      </c>
      <c r="E795" s="14"/>
      <c r="F795" s="12" t="s">
        <v>9</v>
      </c>
      <c r="G795" s="12" t="s">
        <v>9</v>
      </c>
      <c r="H795" s="12" t="s">
        <v>37</v>
      </c>
      <c r="I795" s="14"/>
      <c r="J795" s="14"/>
      <c r="K795" s="14"/>
      <c r="L795" s="14"/>
      <c r="M795" s="14"/>
      <c r="N795" s="14"/>
      <c r="O795" s="14"/>
      <c r="P795" s="14"/>
      <c r="Q795" s="14"/>
      <c r="R795" s="14"/>
      <c r="S795" s="14"/>
      <c r="T795" s="14"/>
      <c r="U795" s="14"/>
      <c r="V795" s="14"/>
      <c r="W795" s="14"/>
      <c r="X795" s="14"/>
      <c r="Y795" s="14"/>
      <c r="Z795" s="14"/>
      <c r="AA795" s="14"/>
      <c r="AB795" s="14"/>
      <c r="AC795" s="14"/>
      <c r="AD795" s="14"/>
    </row>
    <row r="796" ht="33.0" hidden="1" customHeight="1">
      <c r="A796" s="27">
        <v>847.0</v>
      </c>
      <c r="B796" s="27" t="s">
        <v>34</v>
      </c>
      <c r="C796" s="27" t="s">
        <v>992</v>
      </c>
      <c r="D796" s="12" t="s">
        <v>107</v>
      </c>
      <c r="E796" s="14"/>
      <c r="F796" s="12" t="s">
        <v>9</v>
      </c>
      <c r="G796" s="12" t="s">
        <v>9</v>
      </c>
      <c r="H796" s="12" t="s">
        <v>37</v>
      </c>
      <c r="I796" s="14"/>
      <c r="J796" s="14"/>
      <c r="K796" s="14"/>
      <c r="L796" s="14"/>
      <c r="M796" s="14"/>
      <c r="N796" s="14"/>
      <c r="O796" s="14"/>
      <c r="P796" s="14"/>
      <c r="Q796" s="14"/>
      <c r="R796" s="14"/>
      <c r="S796" s="14"/>
      <c r="T796" s="14"/>
      <c r="U796" s="14"/>
      <c r="V796" s="14"/>
      <c r="W796" s="14"/>
      <c r="X796" s="14"/>
      <c r="Y796" s="14"/>
      <c r="Z796" s="14"/>
      <c r="AA796" s="14"/>
      <c r="AB796" s="14"/>
      <c r="AC796" s="14"/>
      <c r="AD796" s="14"/>
    </row>
    <row r="797" ht="33.0" hidden="1" customHeight="1">
      <c r="A797" s="27">
        <v>849.0</v>
      </c>
      <c r="B797" s="27" t="s">
        <v>34</v>
      </c>
      <c r="C797" s="27" t="s">
        <v>993</v>
      </c>
      <c r="D797" s="12" t="s">
        <v>107</v>
      </c>
      <c r="E797" s="14"/>
      <c r="F797" s="12" t="s">
        <v>9</v>
      </c>
      <c r="G797" s="12" t="s">
        <v>9</v>
      </c>
      <c r="H797" s="12" t="s">
        <v>37</v>
      </c>
      <c r="I797" s="14"/>
      <c r="J797" s="14"/>
      <c r="K797" s="14"/>
      <c r="L797" s="14"/>
      <c r="M797" s="14"/>
      <c r="N797" s="14"/>
      <c r="O797" s="14"/>
      <c r="P797" s="14"/>
      <c r="Q797" s="14"/>
      <c r="R797" s="14"/>
      <c r="S797" s="14"/>
      <c r="T797" s="14"/>
      <c r="U797" s="14"/>
      <c r="V797" s="14"/>
      <c r="W797" s="14"/>
      <c r="X797" s="14"/>
      <c r="Y797" s="14"/>
      <c r="Z797" s="14"/>
      <c r="AA797" s="14"/>
      <c r="AB797" s="14"/>
      <c r="AC797" s="14"/>
      <c r="AD797" s="14"/>
    </row>
    <row r="798" ht="33.0" hidden="1" customHeight="1">
      <c r="A798" s="27">
        <v>850.0</v>
      </c>
      <c r="B798" s="27" t="s">
        <v>34</v>
      </c>
      <c r="C798" s="27" t="s">
        <v>994</v>
      </c>
      <c r="D798" s="12" t="s">
        <v>89</v>
      </c>
      <c r="E798" s="14"/>
      <c r="F798" s="12" t="s">
        <v>9</v>
      </c>
      <c r="G798" s="12" t="s">
        <v>9</v>
      </c>
      <c r="H798" s="12" t="s">
        <v>52</v>
      </c>
      <c r="I798" s="14"/>
      <c r="J798" s="14"/>
      <c r="K798" s="14"/>
      <c r="L798" s="14"/>
      <c r="M798" s="14"/>
      <c r="N798" s="14"/>
      <c r="O798" s="14"/>
      <c r="P798" s="14"/>
      <c r="Q798" s="14"/>
      <c r="R798" s="14"/>
      <c r="S798" s="14"/>
      <c r="T798" s="14"/>
      <c r="U798" s="14"/>
      <c r="V798" s="14"/>
      <c r="W798" s="14"/>
      <c r="X798" s="14"/>
      <c r="Y798" s="14"/>
      <c r="Z798" s="14"/>
      <c r="AA798" s="14"/>
      <c r="AB798" s="14"/>
      <c r="AC798" s="14"/>
      <c r="AD798" s="14"/>
    </row>
    <row r="799" ht="33.0" hidden="1" customHeight="1">
      <c r="A799" s="27">
        <v>851.0</v>
      </c>
      <c r="B799" s="27" t="s">
        <v>34</v>
      </c>
      <c r="C799" s="27" t="s">
        <v>982</v>
      </c>
      <c r="D799" s="12" t="s">
        <v>107</v>
      </c>
      <c r="E799" s="14"/>
      <c r="F799" s="12" t="s">
        <v>9</v>
      </c>
      <c r="G799" s="12" t="s">
        <v>9</v>
      </c>
      <c r="H799" s="12" t="s">
        <v>37</v>
      </c>
      <c r="I799" s="14"/>
      <c r="J799" s="14"/>
      <c r="K799" s="14"/>
      <c r="L799" s="14"/>
      <c r="M799" s="14"/>
      <c r="N799" s="14"/>
      <c r="O799" s="14"/>
      <c r="P799" s="14"/>
      <c r="Q799" s="14"/>
      <c r="R799" s="14"/>
      <c r="S799" s="14"/>
      <c r="T799" s="14"/>
      <c r="U799" s="14"/>
      <c r="V799" s="14"/>
      <c r="W799" s="14"/>
      <c r="X799" s="14"/>
      <c r="Y799" s="14"/>
      <c r="Z799" s="14"/>
      <c r="AA799" s="14"/>
      <c r="AB799" s="14"/>
      <c r="AC799" s="14"/>
      <c r="AD799" s="14"/>
    </row>
    <row r="800" ht="33.0" hidden="1" customHeight="1">
      <c r="A800" s="27">
        <v>852.0</v>
      </c>
      <c r="B800" s="27" t="s">
        <v>34</v>
      </c>
      <c r="C800" s="27" t="s">
        <v>995</v>
      </c>
      <c r="D800" s="12" t="s">
        <v>107</v>
      </c>
      <c r="E800" s="14"/>
      <c r="F800" s="12" t="s">
        <v>9</v>
      </c>
      <c r="G800" s="12" t="s">
        <v>9</v>
      </c>
      <c r="H800" s="12" t="s">
        <v>37</v>
      </c>
      <c r="I800" s="14"/>
      <c r="J800" s="14"/>
      <c r="K800" s="14"/>
      <c r="L800" s="14"/>
      <c r="M800" s="14"/>
      <c r="N800" s="14"/>
      <c r="O800" s="14"/>
      <c r="P800" s="14"/>
      <c r="Q800" s="14"/>
      <c r="R800" s="14"/>
      <c r="S800" s="14"/>
      <c r="T800" s="14"/>
      <c r="U800" s="14"/>
      <c r="V800" s="14"/>
      <c r="W800" s="14"/>
      <c r="X800" s="14"/>
      <c r="Y800" s="14"/>
      <c r="Z800" s="14"/>
      <c r="AA800" s="14"/>
      <c r="AB800" s="14"/>
      <c r="AC800" s="14"/>
      <c r="AD800" s="14"/>
    </row>
    <row r="801" ht="33.0" hidden="1" customHeight="1">
      <c r="A801" s="27">
        <v>853.0</v>
      </c>
      <c r="B801" s="27" t="s">
        <v>34</v>
      </c>
      <c r="C801" s="27" t="s">
        <v>996</v>
      </c>
      <c r="D801" s="12" t="s">
        <v>107</v>
      </c>
      <c r="E801" s="14"/>
      <c r="F801" s="12" t="s">
        <v>9</v>
      </c>
      <c r="G801" s="12" t="s">
        <v>9</v>
      </c>
      <c r="H801" s="12" t="s">
        <v>37</v>
      </c>
      <c r="I801" s="14"/>
      <c r="J801" s="14"/>
      <c r="K801" s="14"/>
      <c r="L801" s="14"/>
      <c r="M801" s="14"/>
      <c r="N801" s="14"/>
      <c r="O801" s="14"/>
      <c r="P801" s="14"/>
      <c r="Q801" s="14"/>
      <c r="R801" s="14"/>
      <c r="S801" s="14"/>
      <c r="T801" s="14"/>
      <c r="U801" s="14"/>
      <c r="V801" s="14"/>
      <c r="W801" s="14"/>
      <c r="X801" s="14"/>
      <c r="Y801" s="14"/>
      <c r="Z801" s="14"/>
      <c r="AA801" s="14"/>
      <c r="AB801" s="14"/>
      <c r="AC801" s="14"/>
      <c r="AD801" s="14"/>
    </row>
    <row r="802" ht="33.0" hidden="1" customHeight="1">
      <c r="A802" s="27">
        <v>854.0</v>
      </c>
      <c r="B802" s="27" t="s">
        <v>34</v>
      </c>
      <c r="C802" s="27" t="s">
        <v>997</v>
      </c>
      <c r="D802" s="12" t="s">
        <v>107</v>
      </c>
      <c r="E802" s="14"/>
      <c r="F802" s="12" t="s">
        <v>9</v>
      </c>
      <c r="G802" s="12" t="s">
        <v>9</v>
      </c>
      <c r="H802" s="12" t="s">
        <v>37</v>
      </c>
      <c r="I802" s="14"/>
      <c r="J802" s="14"/>
      <c r="K802" s="14"/>
      <c r="L802" s="14"/>
      <c r="M802" s="14"/>
      <c r="N802" s="14"/>
      <c r="O802" s="14"/>
      <c r="P802" s="14"/>
      <c r="Q802" s="14"/>
      <c r="R802" s="14"/>
      <c r="S802" s="14"/>
      <c r="T802" s="14"/>
      <c r="U802" s="14"/>
      <c r="V802" s="14"/>
      <c r="W802" s="14"/>
      <c r="X802" s="14"/>
      <c r="Y802" s="14"/>
      <c r="Z802" s="14"/>
      <c r="AA802" s="14"/>
      <c r="AB802" s="14"/>
      <c r="AC802" s="14"/>
      <c r="AD802" s="14"/>
    </row>
    <row r="803" ht="33.0" hidden="1" customHeight="1">
      <c r="A803" s="27">
        <v>855.0</v>
      </c>
      <c r="B803" s="27" t="s">
        <v>34</v>
      </c>
      <c r="C803" s="27" t="s">
        <v>998</v>
      </c>
      <c r="D803" s="12" t="s">
        <v>99</v>
      </c>
      <c r="E803" s="14"/>
      <c r="F803" s="12" t="s">
        <v>12</v>
      </c>
      <c r="G803" s="12" t="s">
        <v>9</v>
      </c>
      <c r="H803" s="12" t="s">
        <v>37</v>
      </c>
      <c r="I803" s="14"/>
      <c r="J803" s="14"/>
      <c r="K803" s="14"/>
      <c r="L803" s="14"/>
      <c r="M803" s="14"/>
      <c r="N803" s="14"/>
      <c r="O803" s="14"/>
      <c r="P803" s="14"/>
      <c r="Q803" s="14"/>
      <c r="R803" s="14"/>
      <c r="S803" s="14"/>
      <c r="T803" s="14"/>
      <c r="U803" s="14"/>
      <c r="V803" s="14"/>
      <c r="W803" s="14"/>
      <c r="X803" s="14"/>
      <c r="Y803" s="14"/>
      <c r="Z803" s="14"/>
      <c r="AA803" s="14"/>
      <c r="AB803" s="14"/>
      <c r="AC803" s="14"/>
      <c r="AD803" s="14"/>
    </row>
    <row r="804" ht="33.0" hidden="1" customHeight="1">
      <c r="A804" s="27">
        <v>856.0</v>
      </c>
      <c r="B804" s="27" t="s">
        <v>34</v>
      </c>
      <c r="C804" s="27" t="s">
        <v>999</v>
      </c>
      <c r="D804" s="12" t="s">
        <v>107</v>
      </c>
      <c r="E804" s="14"/>
      <c r="F804" s="12" t="s">
        <v>9</v>
      </c>
      <c r="G804" s="12" t="s">
        <v>9</v>
      </c>
      <c r="H804" s="12" t="s">
        <v>37</v>
      </c>
      <c r="I804" s="14"/>
      <c r="J804" s="14"/>
      <c r="K804" s="14"/>
      <c r="L804" s="14"/>
      <c r="M804" s="14"/>
      <c r="N804" s="14"/>
      <c r="O804" s="14"/>
      <c r="P804" s="14"/>
      <c r="Q804" s="14"/>
      <c r="R804" s="14"/>
      <c r="S804" s="14"/>
      <c r="T804" s="14"/>
      <c r="U804" s="14"/>
      <c r="V804" s="14"/>
      <c r="W804" s="14"/>
      <c r="X804" s="14"/>
      <c r="Y804" s="14"/>
      <c r="Z804" s="14"/>
      <c r="AA804" s="14"/>
      <c r="AB804" s="14"/>
      <c r="AC804" s="14"/>
      <c r="AD804" s="14"/>
    </row>
    <row r="805" ht="33.0" hidden="1" customHeight="1">
      <c r="A805" s="27">
        <v>857.0</v>
      </c>
      <c r="B805" s="27" t="s">
        <v>34</v>
      </c>
      <c r="C805" s="27" t="s">
        <v>1000</v>
      </c>
      <c r="D805" s="12" t="s">
        <v>107</v>
      </c>
      <c r="E805" s="14"/>
      <c r="F805" s="12" t="s">
        <v>9</v>
      </c>
      <c r="G805" s="12" t="s">
        <v>9</v>
      </c>
      <c r="H805" s="12" t="s">
        <v>37</v>
      </c>
      <c r="I805" s="14"/>
      <c r="J805" s="14"/>
      <c r="K805" s="14"/>
      <c r="L805" s="14"/>
      <c r="M805" s="14"/>
      <c r="N805" s="14"/>
      <c r="O805" s="14"/>
      <c r="P805" s="14"/>
      <c r="Q805" s="14"/>
      <c r="R805" s="14"/>
      <c r="S805" s="14"/>
      <c r="T805" s="14"/>
      <c r="U805" s="14"/>
      <c r="V805" s="14"/>
      <c r="W805" s="14"/>
      <c r="X805" s="14"/>
      <c r="Y805" s="14"/>
      <c r="Z805" s="14"/>
      <c r="AA805" s="14"/>
      <c r="AB805" s="14"/>
      <c r="AC805" s="14"/>
      <c r="AD805" s="14"/>
    </row>
    <row r="806" ht="33.0" hidden="1" customHeight="1">
      <c r="A806" s="27">
        <v>859.0</v>
      </c>
      <c r="B806" s="27" t="s">
        <v>34</v>
      </c>
      <c r="C806" s="27" t="s">
        <v>1001</v>
      </c>
      <c r="D806" s="12" t="s">
        <v>107</v>
      </c>
      <c r="E806" s="14"/>
      <c r="F806" s="12" t="s">
        <v>9</v>
      </c>
      <c r="G806" s="12" t="s">
        <v>9</v>
      </c>
      <c r="H806" s="12" t="s">
        <v>37</v>
      </c>
      <c r="I806" s="14"/>
      <c r="J806" s="14"/>
      <c r="K806" s="14"/>
      <c r="L806" s="14"/>
      <c r="M806" s="14"/>
      <c r="N806" s="14"/>
      <c r="O806" s="14"/>
      <c r="P806" s="14"/>
      <c r="Q806" s="14"/>
      <c r="R806" s="14"/>
      <c r="S806" s="14"/>
      <c r="T806" s="14"/>
      <c r="U806" s="14"/>
      <c r="V806" s="14"/>
      <c r="W806" s="14"/>
      <c r="X806" s="14"/>
      <c r="Y806" s="14"/>
      <c r="Z806" s="14"/>
      <c r="AA806" s="14"/>
      <c r="AB806" s="14"/>
      <c r="AC806" s="14"/>
      <c r="AD806" s="14"/>
    </row>
    <row r="807" ht="33.0" hidden="1" customHeight="1">
      <c r="A807" s="27">
        <v>862.0</v>
      </c>
      <c r="B807" s="27" t="s">
        <v>34</v>
      </c>
      <c r="C807" s="27" t="s">
        <v>1002</v>
      </c>
      <c r="D807" s="12" t="s">
        <v>107</v>
      </c>
      <c r="E807" s="14"/>
      <c r="F807" s="12" t="s">
        <v>9</v>
      </c>
      <c r="G807" s="12" t="s">
        <v>9</v>
      </c>
      <c r="H807" s="12" t="s">
        <v>37</v>
      </c>
      <c r="I807" s="14"/>
      <c r="J807" s="14"/>
      <c r="K807" s="14"/>
      <c r="L807" s="14"/>
      <c r="M807" s="14"/>
      <c r="N807" s="14"/>
      <c r="O807" s="14"/>
      <c r="P807" s="14"/>
      <c r="Q807" s="14"/>
      <c r="R807" s="14"/>
      <c r="S807" s="14"/>
      <c r="T807" s="14"/>
      <c r="U807" s="14"/>
      <c r="V807" s="14"/>
      <c r="W807" s="14"/>
      <c r="X807" s="14"/>
      <c r="Y807" s="14"/>
      <c r="Z807" s="14"/>
      <c r="AA807" s="14"/>
      <c r="AB807" s="14"/>
      <c r="AC807" s="14"/>
      <c r="AD807" s="14"/>
    </row>
    <row r="808" ht="33.0" hidden="1" customHeight="1">
      <c r="A808" s="27">
        <v>863.0</v>
      </c>
      <c r="B808" s="27" t="s">
        <v>34</v>
      </c>
      <c r="C808" s="27" t="s">
        <v>1003</v>
      </c>
      <c r="D808" s="12" t="s">
        <v>107</v>
      </c>
      <c r="E808" s="14"/>
      <c r="F808" s="12" t="s">
        <v>9</v>
      </c>
      <c r="G808" s="12" t="s">
        <v>9</v>
      </c>
      <c r="H808" s="12" t="s">
        <v>37</v>
      </c>
      <c r="I808" s="14"/>
      <c r="J808" s="14"/>
      <c r="K808" s="14"/>
      <c r="L808" s="14"/>
      <c r="M808" s="14"/>
      <c r="N808" s="14"/>
      <c r="O808" s="14"/>
      <c r="P808" s="14"/>
      <c r="Q808" s="14"/>
      <c r="R808" s="14"/>
      <c r="S808" s="14"/>
      <c r="T808" s="14"/>
      <c r="U808" s="14"/>
      <c r="V808" s="14"/>
      <c r="W808" s="14"/>
      <c r="X808" s="14"/>
      <c r="Y808" s="14"/>
      <c r="Z808" s="14"/>
      <c r="AA808" s="14"/>
      <c r="AB808" s="14"/>
      <c r="AC808" s="14"/>
      <c r="AD808" s="14"/>
    </row>
    <row r="809" ht="33.0" hidden="1" customHeight="1">
      <c r="A809" s="27">
        <v>864.0</v>
      </c>
      <c r="B809" s="27" t="s">
        <v>34</v>
      </c>
      <c r="C809" s="27" t="s">
        <v>1004</v>
      </c>
      <c r="D809" s="12" t="s">
        <v>36</v>
      </c>
      <c r="E809" s="14"/>
      <c r="F809" s="12" t="s">
        <v>10</v>
      </c>
      <c r="G809" s="12" t="s">
        <v>2</v>
      </c>
      <c r="H809" s="12" t="s">
        <v>37</v>
      </c>
      <c r="I809" s="14"/>
      <c r="J809" s="14"/>
      <c r="K809" s="14"/>
      <c r="L809" s="14"/>
      <c r="M809" s="14"/>
      <c r="N809" s="14"/>
      <c r="O809" s="14"/>
      <c r="P809" s="14"/>
      <c r="Q809" s="14"/>
      <c r="R809" s="14"/>
      <c r="S809" s="14"/>
      <c r="T809" s="14"/>
      <c r="U809" s="14"/>
      <c r="V809" s="14"/>
      <c r="W809" s="14"/>
      <c r="X809" s="14"/>
      <c r="Y809" s="14"/>
      <c r="Z809" s="14"/>
      <c r="AA809" s="14"/>
      <c r="AB809" s="14"/>
      <c r="AC809" s="14"/>
      <c r="AD809" s="14"/>
    </row>
    <row r="810" ht="33.0" hidden="1" customHeight="1">
      <c r="A810" s="27">
        <v>865.0</v>
      </c>
      <c r="B810" s="27" t="s">
        <v>34</v>
      </c>
      <c r="C810" s="27" t="s">
        <v>1005</v>
      </c>
      <c r="D810" s="12" t="s">
        <v>107</v>
      </c>
      <c r="E810" s="14"/>
      <c r="F810" s="12" t="s">
        <v>9</v>
      </c>
      <c r="G810" s="12" t="s">
        <v>9</v>
      </c>
      <c r="H810" s="12" t="s">
        <v>37</v>
      </c>
      <c r="I810" s="14"/>
      <c r="J810" s="14"/>
      <c r="K810" s="14"/>
      <c r="L810" s="14"/>
      <c r="M810" s="14"/>
      <c r="N810" s="14"/>
      <c r="O810" s="14"/>
      <c r="P810" s="14"/>
      <c r="Q810" s="14"/>
      <c r="R810" s="14"/>
      <c r="S810" s="14"/>
      <c r="T810" s="14"/>
      <c r="U810" s="14"/>
      <c r="V810" s="14"/>
      <c r="W810" s="14"/>
      <c r="X810" s="14"/>
      <c r="Y810" s="14"/>
      <c r="Z810" s="14"/>
      <c r="AA810" s="14"/>
      <c r="AB810" s="14"/>
      <c r="AC810" s="14"/>
      <c r="AD810" s="14"/>
    </row>
    <row r="811" ht="33.0" hidden="1" customHeight="1">
      <c r="A811" s="27">
        <v>866.0</v>
      </c>
      <c r="B811" s="27" t="s">
        <v>34</v>
      </c>
      <c r="C811" s="27" t="s">
        <v>1006</v>
      </c>
      <c r="D811" s="12" t="s">
        <v>107</v>
      </c>
      <c r="E811" s="14"/>
      <c r="F811" s="12" t="s">
        <v>9</v>
      </c>
      <c r="G811" s="12" t="s">
        <v>9</v>
      </c>
      <c r="H811" s="12" t="s">
        <v>37</v>
      </c>
      <c r="I811" s="14"/>
      <c r="J811" s="14"/>
      <c r="K811" s="14"/>
      <c r="L811" s="14"/>
      <c r="M811" s="14"/>
      <c r="N811" s="14"/>
      <c r="O811" s="14"/>
      <c r="P811" s="14"/>
      <c r="Q811" s="14"/>
      <c r="R811" s="14"/>
      <c r="S811" s="14"/>
      <c r="T811" s="14"/>
      <c r="U811" s="14"/>
      <c r="V811" s="14"/>
      <c r="W811" s="14"/>
      <c r="X811" s="14"/>
      <c r="Y811" s="14"/>
      <c r="Z811" s="14"/>
      <c r="AA811" s="14"/>
      <c r="AB811" s="14"/>
      <c r="AC811" s="14"/>
      <c r="AD811" s="14"/>
    </row>
    <row r="812" ht="33.0" hidden="1" customHeight="1">
      <c r="A812" s="27">
        <v>867.0</v>
      </c>
      <c r="B812" s="27" t="s">
        <v>34</v>
      </c>
      <c r="C812" s="27" t="s">
        <v>923</v>
      </c>
      <c r="D812" s="12" t="s">
        <v>107</v>
      </c>
      <c r="E812" s="14"/>
      <c r="F812" s="12" t="s">
        <v>9</v>
      </c>
      <c r="G812" s="12" t="s">
        <v>9</v>
      </c>
      <c r="H812" s="12" t="s">
        <v>37</v>
      </c>
      <c r="I812" s="14"/>
      <c r="J812" s="14"/>
      <c r="K812" s="14"/>
      <c r="L812" s="14"/>
      <c r="M812" s="14"/>
      <c r="N812" s="14"/>
      <c r="O812" s="14"/>
      <c r="P812" s="14"/>
      <c r="Q812" s="14"/>
      <c r="R812" s="14"/>
      <c r="S812" s="14"/>
      <c r="T812" s="14"/>
      <c r="U812" s="14"/>
      <c r="V812" s="14"/>
      <c r="W812" s="14"/>
      <c r="X812" s="14"/>
      <c r="Y812" s="14"/>
      <c r="Z812" s="14"/>
      <c r="AA812" s="14"/>
      <c r="AB812" s="14"/>
      <c r="AC812" s="14"/>
      <c r="AD812" s="14"/>
    </row>
    <row r="813" ht="33.0" hidden="1" customHeight="1">
      <c r="A813" s="27">
        <v>868.0</v>
      </c>
      <c r="B813" s="27" t="s">
        <v>34</v>
      </c>
      <c r="C813" s="27" t="s">
        <v>1007</v>
      </c>
      <c r="D813" s="12" t="s">
        <v>107</v>
      </c>
      <c r="E813" s="14"/>
      <c r="F813" s="12" t="s">
        <v>9</v>
      </c>
      <c r="G813" s="12" t="s">
        <v>9</v>
      </c>
      <c r="H813" s="12" t="s">
        <v>37</v>
      </c>
      <c r="I813" s="14"/>
      <c r="J813" s="14"/>
      <c r="K813" s="14"/>
      <c r="L813" s="14"/>
      <c r="M813" s="14"/>
      <c r="N813" s="14"/>
      <c r="O813" s="14"/>
      <c r="P813" s="14"/>
      <c r="Q813" s="14"/>
      <c r="R813" s="14"/>
      <c r="S813" s="14"/>
      <c r="T813" s="14"/>
      <c r="U813" s="14"/>
      <c r="V813" s="14"/>
      <c r="W813" s="14"/>
      <c r="X813" s="14"/>
      <c r="Y813" s="14"/>
      <c r="Z813" s="14"/>
      <c r="AA813" s="14"/>
      <c r="AB813" s="14"/>
      <c r="AC813" s="14"/>
      <c r="AD813" s="14"/>
    </row>
    <row r="814" ht="33.0" hidden="1" customHeight="1">
      <c r="A814" s="27">
        <v>869.0</v>
      </c>
      <c r="B814" s="27" t="s">
        <v>34</v>
      </c>
      <c r="C814" s="27" t="s">
        <v>1008</v>
      </c>
      <c r="D814" s="12" t="s">
        <v>107</v>
      </c>
      <c r="E814" s="14"/>
      <c r="F814" s="12" t="s">
        <v>9</v>
      </c>
      <c r="G814" s="12" t="s">
        <v>9</v>
      </c>
      <c r="H814" s="12" t="s">
        <v>37</v>
      </c>
      <c r="I814" s="14"/>
      <c r="J814" s="14"/>
      <c r="K814" s="14"/>
      <c r="L814" s="14"/>
      <c r="M814" s="14"/>
      <c r="N814" s="14"/>
      <c r="O814" s="14"/>
      <c r="P814" s="14"/>
      <c r="Q814" s="14"/>
      <c r="R814" s="14"/>
      <c r="S814" s="14"/>
      <c r="T814" s="14"/>
      <c r="U814" s="14"/>
      <c r="V814" s="14"/>
      <c r="W814" s="14"/>
      <c r="X814" s="14"/>
      <c r="Y814" s="14"/>
      <c r="Z814" s="14"/>
      <c r="AA814" s="14"/>
      <c r="AB814" s="14"/>
      <c r="AC814" s="14"/>
      <c r="AD814" s="14"/>
    </row>
    <row r="815" ht="33.0" hidden="1" customHeight="1">
      <c r="A815" s="27">
        <v>870.0</v>
      </c>
      <c r="B815" s="27" t="s">
        <v>34</v>
      </c>
      <c r="C815" s="27" t="s">
        <v>1009</v>
      </c>
      <c r="D815" s="12" t="s">
        <v>107</v>
      </c>
      <c r="E815" s="14"/>
      <c r="F815" s="12" t="s">
        <v>9</v>
      </c>
      <c r="G815" s="12" t="s">
        <v>9</v>
      </c>
      <c r="H815" s="12" t="s">
        <v>37</v>
      </c>
      <c r="I815" s="14"/>
      <c r="J815" s="14"/>
      <c r="K815" s="14"/>
      <c r="L815" s="14"/>
      <c r="M815" s="14"/>
      <c r="N815" s="14"/>
      <c r="O815" s="14"/>
      <c r="P815" s="14"/>
      <c r="Q815" s="14"/>
      <c r="R815" s="14"/>
      <c r="S815" s="14"/>
      <c r="T815" s="14"/>
      <c r="U815" s="14"/>
      <c r="V815" s="14"/>
      <c r="W815" s="14"/>
      <c r="X815" s="14"/>
      <c r="Y815" s="14"/>
      <c r="Z815" s="14"/>
      <c r="AA815" s="14"/>
      <c r="AB815" s="14"/>
      <c r="AC815" s="14"/>
      <c r="AD815" s="14"/>
    </row>
    <row r="816" ht="33.0" hidden="1" customHeight="1">
      <c r="A816" s="27">
        <v>871.0</v>
      </c>
      <c r="B816" s="27" t="s">
        <v>34</v>
      </c>
      <c r="C816" s="27" t="s">
        <v>1010</v>
      </c>
      <c r="D816" s="12" t="s">
        <v>107</v>
      </c>
      <c r="E816" s="14"/>
      <c r="F816" s="12" t="s">
        <v>9</v>
      </c>
      <c r="G816" s="12" t="s">
        <v>9</v>
      </c>
      <c r="H816" s="12" t="s">
        <v>37</v>
      </c>
      <c r="I816" s="14"/>
      <c r="J816" s="14"/>
      <c r="K816" s="14"/>
      <c r="L816" s="14"/>
      <c r="M816" s="14"/>
      <c r="N816" s="14"/>
      <c r="O816" s="14"/>
      <c r="P816" s="14"/>
      <c r="Q816" s="14"/>
      <c r="R816" s="14"/>
      <c r="S816" s="14"/>
      <c r="T816" s="14"/>
      <c r="U816" s="14"/>
      <c r="V816" s="14"/>
      <c r="W816" s="14"/>
      <c r="X816" s="14"/>
      <c r="Y816" s="14"/>
      <c r="Z816" s="14"/>
      <c r="AA816" s="14"/>
      <c r="AB816" s="14"/>
      <c r="AC816" s="14"/>
      <c r="AD816" s="14"/>
    </row>
    <row r="817" ht="33.0" hidden="1" customHeight="1">
      <c r="A817" s="27">
        <v>872.0</v>
      </c>
      <c r="B817" s="27" t="s">
        <v>34</v>
      </c>
      <c r="C817" s="27" t="s">
        <v>1011</v>
      </c>
      <c r="D817" s="12" t="s">
        <v>107</v>
      </c>
      <c r="E817" s="14"/>
      <c r="F817" s="12" t="s">
        <v>9</v>
      </c>
      <c r="G817" s="12" t="s">
        <v>9</v>
      </c>
      <c r="H817" s="12" t="s">
        <v>37</v>
      </c>
      <c r="I817" s="14"/>
      <c r="J817" s="14"/>
      <c r="K817" s="14"/>
      <c r="L817" s="14"/>
      <c r="M817" s="14"/>
      <c r="N817" s="14"/>
      <c r="O817" s="14"/>
      <c r="P817" s="14"/>
      <c r="Q817" s="14"/>
      <c r="R817" s="14"/>
      <c r="S817" s="14"/>
      <c r="T817" s="14"/>
      <c r="U817" s="14"/>
      <c r="V817" s="14"/>
      <c r="W817" s="14"/>
      <c r="X817" s="14"/>
      <c r="Y817" s="14"/>
      <c r="Z817" s="14"/>
      <c r="AA817" s="14"/>
      <c r="AB817" s="14"/>
      <c r="AC817" s="14"/>
      <c r="AD817" s="14"/>
    </row>
    <row r="818" ht="33.0" hidden="1" customHeight="1">
      <c r="A818" s="27">
        <v>874.0</v>
      </c>
      <c r="B818" s="27" t="s">
        <v>34</v>
      </c>
      <c r="C818" s="27" t="s">
        <v>1012</v>
      </c>
      <c r="D818" s="12" t="s">
        <v>107</v>
      </c>
      <c r="E818" s="14"/>
      <c r="F818" s="12" t="s">
        <v>9</v>
      </c>
      <c r="G818" s="12" t="s">
        <v>9</v>
      </c>
      <c r="H818" s="12" t="s">
        <v>37</v>
      </c>
      <c r="I818" s="14"/>
      <c r="J818" s="14"/>
      <c r="K818" s="14"/>
      <c r="L818" s="14"/>
      <c r="M818" s="14"/>
      <c r="N818" s="14"/>
      <c r="O818" s="14"/>
      <c r="P818" s="14"/>
      <c r="Q818" s="14"/>
      <c r="R818" s="14"/>
      <c r="S818" s="14"/>
      <c r="T818" s="14"/>
      <c r="U818" s="14"/>
      <c r="V818" s="14"/>
      <c r="W818" s="14"/>
      <c r="X818" s="14"/>
      <c r="Y818" s="14"/>
      <c r="Z818" s="14"/>
      <c r="AA818" s="14"/>
      <c r="AB818" s="14"/>
      <c r="AC818" s="14"/>
      <c r="AD818" s="14"/>
    </row>
    <row r="819" ht="33.0" hidden="1" customHeight="1">
      <c r="A819" s="27">
        <v>875.0</v>
      </c>
      <c r="B819" s="27" t="s">
        <v>34</v>
      </c>
      <c r="C819" s="27" t="s">
        <v>1013</v>
      </c>
      <c r="D819" s="12" t="s">
        <v>107</v>
      </c>
      <c r="E819" s="14"/>
      <c r="F819" s="12" t="s">
        <v>9</v>
      </c>
      <c r="G819" s="12" t="s">
        <v>9</v>
      </c>
      <c r="H819" s="12" t="s">
        <v>37</v>
      </c>
      <c r="I819" s="14"/>
      <c r="J819" s="14"/>
      <c r="K819" s="14"/>
      <c r="L819" s="14"/>
      <c r="M819" s="14"/>
      <c r="N819" s="14"/>
      <c r="O819" s="14"/>
      <c r="P819" s="14"/>
      <c r="Q819" s="14"/>
      <c r="R819" s="14"/>
      <c r="S819" s="14"/>
      <c r="T819" s="14"/>
      <c r="U819" s="14"/>
      <c r="V819" s="14"/>
      <c r="W819" s="14"/>
      <c r="X819" s="14"/>
      <c r="Y819" s="14"/>
      <c r="Z819" s="14"/>
      <c r="AA819" s="14"/>
      <c r="AB819" s="14"/>
      <c r="AC819" s="14"/>
      <c r="AD819" s="14"/>
    </row>
    <row r="820" ht="33.0" hidden="1" customHeight="1">
      <c r="A820" s="27">
        <v>876.0</v>
      </c>
      <c r="B820" s="27" t="s">
        <v>34</v>
      </c>
      <c r="C820" s="27" t="s">
        <v>1014</v>
      </c>
      <c r="D820" s="12" t="s">
        <v>107</v>
      </c>
      <c r="E820" s="14"/>
      <c r="F820" s="12" t="s">
        <v>9</v>
      </c>
      <c r="G820" s="12" t="s">
        <v>9</v>
      </c>
      <c r="H820" s="12" t="s">
        <v>37</v>
      </c>
      <c r="I820" s="14"/>
      <c r="J820" s="14"/>
      <c r="K820" s="14"/>
      <c r="L820" s="14"/>
      <c r="M820" s="14"/>
      <c r="N820" s="14"/>
      <c r="O820" s="14"/>
      <c r="P820" s="14"/>
      <c r="Q820" s="14"/>
      <c r="R820" s="14"/>
      <c r="S820" s="14"/>
      <c r="T820" s="14"/>
      <c r="U820" s="14"/>
      <c r="V820" s="14"/>
      <c r="W820" s="14"/>
      <c r="X820" s="14"/>
      <c r="Y820" s="14"/>
      <c r="Z820" s="14"/>
      <c r="AA820" s="14"/>
      <c r="AB820" s="14"/>
      <c r="AC820" s="14"/>
      <c r="AD820" s="14"/>
    </row>
    <row r="821" ht="33.0" hidden="1" customHeight="1">
      <c r="A821" s="27">
        <v>877.0</v>
      </c>
      <c r="B821" s="27" t="s">
        <v>34</v>
      </c>
      <c r="C821" s="27" t="s">
        <v>1015</v>
      </c>
      <c r="D821" s="12" t="s">
        <v>107</v>
      </c>
      <c r="E821" s="14"/>
      <c r="F821" s="12" t="s">
        <v>9</v>
      </c>
      <c r="G821" s="12" t="s">
        <v>9</v>
      </c>
      <c r="H821" s="12" t="s">
        <v>37</v>
      </c>
      <c r="I821" s="14"/>
      <c r="J821" s="14"/>
      <c r="K821" s="14"/>
      <c r="L821" s="14"/>
      <c r="M821" s="14"/>
      <c r="N821" s="14"/>
      <c r="O821" s="14"/>
      <c r="P821" s="14"/>
      <c r="Q821" s="14"/>
      <c r="R821" s="14"/>
      <c r="S821" s="14"/>
      <c r="T821" s="14"/>
      <c r="U821" s="14"/>
      <c r="V821" s="14"/>
      <c r="W821" s="14"/>
      <c r="X821" s="14"/>
      <c r="Y821" s="14"/>
      <c r="Z821" s="14"/>
      <c r="AA821" s="14"/>
      <c r="AB821" s="14"/>
      <c r="AC821" s="14"/>
      <c r="AD821" s="14"/>
    </row>
    <row r="822" ht="33.0" hidden="1" customHeight="1">
      <c r="A822" s="27">
        <v>879.0</v>
      </c>
      <c r="B822" s="27" t="s">
        <v>34</v>
      </c>
      <c r="C822" s="27" t="s">
        <v>1016</v>
      </c>
      <c r="D822" s="12" t="s">
        <v>107</v>
      </c>
      <c r="E822" s="14"/>
      <c r="F822" s="12" t="s">
        <v>9</v>
      </c>
      <c r="G822" s="12" t="s">
        <v>9</v>
      </c>
      <c r="H822" s="12" t="s">
        <v>37</v>
      </c>
      <c r="I822" s="14"/>
      <c r="J822" s="14"/>
      <c r="K822" s="14"/>
      <c r="L822" s="14"/>
      <c r="M822" s="14"/>
      <c r="N822" s="14"/>
      <c r="O822" s="14"/>
      <c r="P822" s="14"/>
      <c r="Q822" s="14"/>
      <c r="R822" s="14"/>
      <c r="S822" s="14"/>
      <c r="T822" s="14"/>
      <c r="U822" s="14"/>
      <c r="V822" s="14"/>
      <c r="W822" s="14"/>
      <c r="X822" s="14"/>
      <c r="Y822" s="14"/>
      <c r="Z822" s="14"/>
      <c r="AA822" s="14"/>
      <c r="AB822" s="14"/>
      <c r="AC822" s="14"/>
      <c r="AD822" s="14"/>
    </row>
    <row r="823" ht="33.0" hidden="1" customHeight="1">
      <c r="A823" s="27">
        <v>880.0</v>
      </c>
      <c r="B823" s="27" t="s">
        <v>34</v>
      </c>
      <c r="C823" s="27" t="s">
        <v>1017</v>
      </c>
      <c r="D823" s="12" t="s">
        <v>107</v>
      </c>
      <c r="E823" s="14"/>
      <c r="F823" s="12" t="s">
        <v>9</v>
      </c>
      <c r="G823" s="12" t="s">
        <v>9</v>
      </c>
      <c r="H823" s="12" t="s">
        <v>37</v>
      </c>
      <c r="I823" s="14"/>
      <c r="J823" s="14"/>
      <c r="K823" s="14"/>
      <c r="L823" s="14"/>
      <c r="M823" s="14"/>
      <c r="N823" s="14"/>
      <c r="O823" s="14"/>
      <c r="P823" s="14"/>
      <c r="Q823" s="14"/>
      <c r="R823" s="14"/>
      <c r="S823" s="14"/>
      <c r="T823" s="14"/>
      <c r="U823" s="14"/>
      <c r="V823" s="14"/>
      <c r="W823" s="14"/>
      <c r="X823" s="14"/>
      <c r="Y823" s="14"/>
      <c r="Z823" s="14"/>
      <c r="AA823" s="14"/>
      <c r="AB823" s="14"/>
      <c r="AC823" s="14"/>
      <c r="AD823" s="14"/>
    </row>
    <row r="824" ht="33.0" hidden="1" customHeight="1">
      <c r="A824" s="27">
        <v>882.0</v>
      </c>
      <c r="B824" s="27" t="s">
        <v>34</v>
      </c>
      <c r="C824" s="27" t="s">
        <v>1018</v>
      </c>
      <c r="D824" s="12" t="s">
        <v>107</v>
      </c>
      <c r="E824" s="14"/>
      <c r="F824" s="12" t="s">
        <v>9</v>
      </c>
      <c r="G824" s="12" t="s">
        <v>9</v>
      </c>
      <c r="H824" s="12" t="s">
        <v>37</v>
      </c>
      <c r="I824" s="14"/>
      <c r="J824" s="14"/>
      <c r="K824" s="14"/>
      <c r="L824" s="14"/>
      <c r="M824" s="14"/>
      <c r="N824" s="14"/>
      <c r="O824" s="14"/>
      <c r="P824" s="14"/>
      <c r="Q824" s="14"/>
      <c r="R824" s="14"/>
      <c r="S824" s="14"/>
      <c r="T824" s="14"/>
      <c r="U824" s="14"/>
      <c r="V824" s="14"/>
      <c r="W824" s="14"/>
      <c r="X824" s="14"/>
      <c r="Y824" s="14"/>
      <c r="Z824" s="14"/>
      <c r="AA824" s="14"/>
      <c r="AB824" s="14"/>
      <c r="AC824" s="14"/>
      <c r="AD824" s="14"/>
    </row>
    <row r="825" ht="33.0" hidden="1" customHeight="1">
      <c r="A825" s="27">
        <v>883.0</v>
      </c>
      <c r="B825" s="27" t="s">
        <v>34</v>
      </c>
      <c r="C825" s="27" t="s">
        <v>917</v>
      </c>
      <c r="D825" s="12" t="s">
        <v>107</v>
      </c>
      <c r="E825" s="14"/>
      <c r="F825" s="12" t="s">
        <v>9</v>
      </c>
      <c r="G825" s="12" t="s">
        <v>9</v>
      </c>
      <c r="H825" s="12" t="s">
        <v>37</v>
      </c>
      <c r="I825" s="14"/>
      <c r="J825" s="14"/>
      <c r="K825" s="14"/>
      <c r="L825" s="14"/>
      <c r="M825" s="14"/>
      <c r="N825" s="14"/>
      <c r="O825" s="14"/>
      <c r="P825" s="14"/>
      <c r="Q825" s="14"/>
      <c r="R825" s="14"/>
      <c r="S825" s="14"/>
      <c r="T825" s="14"/>
      <c r="U825" s="14"/>
      <c r="V825" s="14"/>
      <c r="W825" s="14"/>
      <c r="X825" s="14"/>
      <c r="Y825" s="14"/>
      <c r="Z825" s="14"/>
      <c r="AA825" s="14"/>
      <c r="AB825" s="14"/>
      <c r="AC825" s="14"/>
      <c r="AD825" s="14"/>
    </row>
    <row r="826" ht="33.0" hidden="1" customHeight="1">
      <c r="A826" s="27">
        <v>884.0</v>
      </c>
      <c r="B826" s="27" t="s">
        <v>34</v>
      </c>
      <c r="C826" s="27" t="s">
        <v>1018</v>
      </c>
      <c r="D826" s="12" t="s">
        <v>107</v>
      </c>
      <c r="E826" s="14"/>
      <c r="F826" s="12" t="s">
        <v>9</v>
      </c>
      <c r="G826" s="12" t="s">
        <v>9</v>
      </c>
      <c r="H826" s="12" t="s">
        <v>37</v>
      </c>
      <c r="I826" s="14"/>
      <c r="J826" s="14"/>
      <c r="K826" s="14"/>
      <c r="L826" s="14"/>
      <c r="M826" s="14"/>
      <c r="N826" s="14"/>
      <c r="O826" s="14"/>
      <c r="P826" s="14"/>
      <c r="Q826" s="14"/>
      <c r="R826" s="14"/>
      <c r="S826" s="14"/>
      <c r="T826" s="14"/>
      <c r="U826" s="14"/>
      <c r="V826" s="14"/>
      <c r="W826" s="14"/>
      <c r="X826" s="14"/>
      <c r="Y826" s="14"/>
      <c r="Z826" s="14"/>
      <c r="AA826" s="14"/>
      <c r="AB826" s="14"/>
      <c r="AC826" s="14"/>
      <c r="AD826" s="14"/>
    </row>
    <row r="827" ht="33.0" hidden="1" customHeight="1">
      <c r="A827" s="27">
        <v>885.0</v>
      </c>
      <c r="B827" s="27" t="s">
        <v>34</v>
      </c>
      <c r="C827" s="27" t="s">
        <v>1019</v>
      </c>
      <c r="D827" s="12" t="s">
        <v>107</v>
      </c>
      <c r="E827" s="14"/>
      <c r="F827" s="12" t="s">
        <v>9</v>
      </c>
      <c r="G827" s="12" t="s">
        <v>9</v>
      </c>
      <c r="H827" s="12" t="s">
        <v>37</v>
      </c>
      <c r="I827" s="14"/>
      <c r="J827" s="14"/>
      <c r="K827" s="14"/>
      <c r="L827" s="14"/>
      <c r="M827" s="14"/>
      <c r="N827" s="14"/>
      <c r="O827" s="14"/>
      <c r="P827" s="14"/>
      <c r="Q827" s="14"/>
      <c r="R827" s="14"/>
      <c r="S827" s="14"/>
      <c r="T827" s="14"/>
      <c r="U827" s="14"/>
      <c r="V827" s="14"/>
      <c r="W827" s="14"/>
      <c r="X827" s="14"/>
      <c r="Y827" s="14"/>
      <c r="Z827" s="14"/>
      <c r="AA827" s="14"/>
      <c r="AB827" s="14"/>
      <c r="AC827" s="14"/>
      <c r="AD827" s="14"/>
    </row>
    <row r="828" ht="33.0" hidden="1" customHeight="1">
      <c r="A828" s="27">
        <v>886.0</v>
      </c>
      <c r="B828" s="27" t="s">
        <v>34</v>
      </c>
      <c r="C828" s="27" t="s">
        <v>1020</v>
      </c>
      <c r="D828" s="12" t="s">
        <v>107</v>
      </c>
      <c r="E828" s="14"/>
      <c r="F828" s="12" t="s">
        <v>9</v>
      </c>
      <c r="G828" s="12" t="s">
        <v>9</v>
      </c>
      <c r="H828" s="12" t="s">
        <v>37</v>
      </c>
      <c r="I828" s="14"/>
      <c r="J828" s="14"/>
      <c r="K828" s="14"/>
      <c r="L828" s="14"/>
      <c r="M828" s="14"/>
      <c r="N828" s="14"/>
      <c r="O828" s="14"/>
      <c r="P828" s="14"/>
      <c r="Q828" s="14"/>
      <c r="R828" s="14"/>
      <c r="S828" s="14"/>
      <c r="T828" s="14"/>
      <c r="U828" s="14"/>
      <c r="V828" s="14"/>
      <c r="W828" s="14"/>
      <c r="X828" s="14"/>
      <c r="Y828" s="14"/>
      <c r="Z828" s="14"/>
      <c r="AA828" s="14"/>
      <c r="AB828" s="14"/>
      <c r="AC828" s="14"/>
      <c r="AD828" s="14"/>
    </row>
    <row r="829" ht="33.0" hidden="1" customHeight="1">
      <c r="A829" s="27">
        <v>887.0</v>
      </c>
      <c r="B829" s="27" t="s">
        <v>34</v>
      </c>
      <c r="C829" s="27" t="s">
        <v>1021</v>
      </c>
      <c r="D829" s="12" t="s">
        <v>107</v>
      </c>
      <c r="E829" s="14"/>
      <c r="F829" s="12" t="s">
        <v>9</v>
      </c>
      <c r="G829" s="12" t="s">
        <v>9</v>
      </c>
      <c r="H829" s="12" t="s">
        <v>37</v>
      </c>
      <c r="I829" s="14"/>
      <c r="J829" s="14"/>
      <c r="K829" s="14"/>
      <c r="L829" s="14"/>
      <c r="M829" s="14"/>
      <c r="N829" s="14"/>
      <c r="O829" s="14"/>
      <c r="P829" s="14"/>
      <c r="Q829" s="14"/>
      <c r="R829" s="14"/>
      <c r="S829" s="14"/>
      <c r="T829" s="14"/>
      <c r="U829" s="14"/>
      <c r="V829" s="14"/>
      <c r="W829" s="14"/>
      <c r="X829" s="14"/>
      <c r="Y829" s="14"/>
      <c r="Z829" s="14"/>
      <c r="AA829" s="14"/>
      <c r="AB829" s="14"/>
      <c r="AC829" s="14"/>
      <c r="AD829" s="14"/>
    </row>
    <row r="830" ht="33.0" hidden="1" customHeight="1">
      <c r="A830" s="27">
        <v>888.0</v>
      </c>
      <c r="B830" s="27" t="s">
        <v>34</v>
      </c>
      <c r="C830" s="27" t="s">
        <v>1022</v>
      </c>
      <c r="D830" s="12" t="s">
        <v>107</v>
      </c>
      <c r="E830" s="14"/>
      <c r="F830" s="12" t="s">
        <v>9</v>
      </c>
      <c r="G830" s="12" t="s">
        <v>9</v>
      </c>
      <c r="H830" s="12" t="s">
        <v>37</v>
      </c>
      <c r="I830" s="14"/>
      <c r="J830" s="14"/>
      <c r="K830" s="14"/>
      <c r="L830" s="14"/>
      <c r="M830" s="14"/>
      <c r="N830" s="14"/>
      <c r="O830" s="14"/>
      <c r="P830" s="14"/>
      <c r="Q830" s="14"/>
      <c r="R830" s="14"/>
      <c r="S830" s="14"/>
      <c r="T830" s="14"/>
      <c r="U830" s="14"/>
      <c r="V830" s="14"/>
      <c r="W830" s="14"/>
      <c r="X830" s="14"/>
      <c r="Y830" s="14"/>
      <c r="Z830" s="14"/>
      <c r="AA830" s="14"/>
      <c r="AB830" s="14"/>
      <c r="AC830" s="14"/>
      <c r="AD830" s="14"/>
    </row>
    <row r="831" ht="33.0" hidden="1" customHeight="1">
      <c r="A831" s="27">
        <v>889.0</v>
      </c>
      <c r="B831" s="27" t="s">
        <v>34</v>
      </c>
      <c r="C831" s="27" t="s">
        <v>1023</v>
      </c>
      <c r="D831" s="12" t="s">
        <v>107</v>
      </c>
      <c r="E831" s="14"/>
      <c r="F831" s="12" t="s">
        <v>9</v>
      </c>
      <c r="G831" s="12" t="s">
        <v>9</v>
      </c>
      <c r="H831" s="12" t="s">
        <v>37</v>
      </c>
      <c r="I831" s="14"/>
      <c r="J831" s="14"/>
      <c r="K831" s="14"/>
      <c r="L831" s="14"/>
      <c r="M831" s="14"/>
      <c r="N831" s="14"/>
      <c r="O831" s="14"/>
      <c r="P831" s="14"/>
      <c r="Q831" s="14"/>
      <c r="R831" s="14"/>
      <c r="S831" s="14"/>
      <c r="T831" s="14"/>
      <c r="U831" s="14"/>
      <c r="V831" s="14"/>
      <c r="W831" s="14"/>
      <c r="X831" s="14"/>
      <c r="Y831" s="14"/>
      <c r="Z831" s="14"/>
      <c r="AA831" s="14"/>
      <c r="AB831" s="14"/>
      <c r="AC831" s="14"/>
      <c r="AD831" s="14"/>
    </row>
    <row r="832" ht="33.0" hidden="1" customHeight="1">
      <c r="A832" s="27">
        <v>890.0</v>
      </c>
      <c r="B832" s="27" t="s">
        <v>34</v>
      </c>
      <c r="C832" s="27" t="s">
        <v>982</v>
      </c>
      <c r="D832" s="12" t="s">
        <v>107</v>
      </c>
      <c r="E832" s="14"/>
      <c r="F832" s="12" t="s">
        <v>9</v>
      </c>
      <c r="G832" s="12" t="s">
        <v>9</v>
      </c>
      <c r="H832" s="12" t="s">
        <v>37</v>
      </c>
      <c r="I832" s="14"/>
      <c r="J832" s="14"/>
      <c r="K832" s="14"/>
      <c r="L832" s="14"/>
      <c r="M832" s="14"/>
      <c r="N832" s="14"/>
      <c r="O832" s="14"/>
      <c r="P832" s="14"/>
      <c r="Q832" s="14"/>
      <c r="R832" s="14"/>
      <c r="S832" s="14"/>
      <c r="T832" s="14"/>
      <c r="U832" s="14"/>
      <c r="V832" s="14"/>
      <c r="W832" s="14"/>
      <c r="X832" s="14"/>
      <c r="Y832" s="14"/>
      <c r="Z832" s="14"/>
      <c r="AA832" s="14"/>
      <c r="AB832" s="14"/>
      <c r="AC832" s="14"/>
      <c r="AD832" s="14"/>
    </row>
    <row r="833" ht="33.0" hidden="1" customHeight="1">
      <c r="A833" s="27">
        <v>891.0</v>
      </c>
      <c r="B833" s="27" t="s">
        <v>34</v>
      </c>
      <c r="C833" s="27" t="s">
        <v>1024</v>
      </c>
      <c r="D833" s="12" t="s">
        <v>107</v>
      </c>
      <c r="E833" s="14"/>
      <c r="F833" s="12" t="s">
        <v>9</v>
      </c>
      <c r="G833" s="12" t="s">
        <v>9</v>
      </c>
      <c r="H833" s="12" t="s">
        <v>37</v>
      </c>
      <c r="I833" s="14"/>
      <c r="J833" s="14"/>
      <c r="K833" s="14"/>
      <c r="L833" s="14"/>
      <c r="M833" s="14"/>
      <c r="N833" s="14"/>
      <c r="O833" s="14"/>
      <c r="P833" s="14"/>
      <c r="Q833" s="14"/>
      <c r="R833" s="14"/>
      <c r="S833" s="14"/>
      <c r="T833" s="14"/>
      <c r="U833" s="14"/>
      <c r="V833" s="14"/>
      <c r="W833" s="14"/>
      <c r="X833" s="14"/>
      <c r="Y833" s="14"/>
      <c r="Z833" s="14"/>
      <c r="AA833" s="14"/>
      <c r="AB833" s="14"/>
      <c r="AC833" s="14"/>
      <c r="AD833" s="14"/>
    </row>
    <row r="834" ht="33.0" hidden="1" customHeight="1">
      <c r="A834" s="27">
        <v>892.0</v>
      </c>
      <c r="B834" s="27" t="s">
        <v>34</v>
      </c>
      <c r="C834" s="27" t="s">
        <v>1025</v>
      </c>
      <c r="D834" s="12" t="s">
        <v>107</v>
      </c>
      <c r="E834" s="14"/>
      <c r="F834" s="12" t="s">
        <v>9</v>
      </c>
      <c r="G834" s="12" t="s">
        <v>9</v>
      </c>
      <c r="H834" s="12" t="s">
        <v>37</v>
      </c>
      <c r="I834" s="14"/>
      <c r="J834" s="14"/>
      <c r="K834" s="14"/>
      <c r="L834" s="14"/>
      <c r="M834" s="14"/>
      <c r="N834" s="14"/>
      <c r="O834" s="14"/>
      <c r="P834" s="14"/>
      <c r="Q834" s="14"/>
      <c r="R834" s="14"/>
      <c r="S834" s="14"/>
      <c r="T834" s="14"/>
      <c r="U834" s="14"/>
      <c r="V834" s="14"/>
      <c r="W834" s="14"/>
      <c r="X834" s="14"/>
      <c r="Y834" s="14"/>
      <c r="Z834" s="14"/>
      <c r="AA834" s="14"/>
      <c r="AB834" s="14"/>
      <c r="AC834" s="14"/>
      <c r="AD834" s="14"/>
    </row>
    <row r="835" ht="33.0" hidden="1" customHeight="1">
      <c r="A835" s="27">
        <v>893.0</v>
      </c>
      <c r="B835" s="27" t="s">
        <v>34</v>
      </c>
      <c r="C835" s="27" t="s">
        <v>1026</v>
      </c>
      <c r="D835" s="12" t="s">
        <v>266</v>
      </c>
      <c r="E835" s="14"/>
      <c r="F835" s="12" t="s">
        <v>12</v>
      </c>
      <c r="G835" s="12" t="s">
        <v>3</v>
      </c>
      <c r="H835" s="12" t="s">
        <v>37</v>
      </c>
      <c r="I835" s="14"/>
      <c r="J835" s="14"/>
      <c r="K835" s="14"/>
      <c r="L835" s="14"/>
      <c r="M835" s="14"/>
      <c r="N835" s="14"/>
      <c r="O835" s="14"/>
      <c r="P835" s="14"/>
      <c r="Q835" s="14"/>
      <c r="R835" s="14"/>
      <c r="S835" s="14"/>
      <c r="T835" s="14"/>
      <c r="U835" s="14"/>
      <c r="V835" s="14"/>
      <c r="W835" s="14"/>
      <c r="X835" s="14"/>
      <c r="Y835" s="14"/>
      <c r="Z835" s="14"/>
      <c r="AA835" s="14"/>
      <c r="AB835" s="14"/>
      <c r="AC835" s="14"/>
      <c r="AD835" s="14"/>
    </row>
    <row r="836" ht="33.0" hidden="1" customHeight="1">
      <c r="A836" s="27">
        <v>894.0</v>
      </c>
      <c r="B836" s="27" t="s">
        <v>34</v>
      </c>
      <c r="C836" s="27" t="s">
        <v>1027</v>
      </c>
      <c r="D836" s="12" t="s">
        <v>107</v>
      </c>
      <c r="E836" s="14"/>
      <c r="F836" s="12" t="s">
        <v>9</v>
      </c>
      <c r="G836" s="12" t="s">
        <v>9</v>
      </c>
      <c r="H836" s="12" t="s">
        <v>37</v>
      </c>
      <c r="I836" s="14"/>
      <c r="J836" s="14"/>
      <c r="K836" s="14"/>
      <c r="L836" s="14"/>
      <c r="M836" s="14"/>
      <c r="N836" s="14"/>
      <c r="O836" s="14"/>
      <c r="P836" s="14"/>
      <c r="Q836" s="14"/>
      <c r="R836" s="14"/>
      <c r="S836" s="14"/>
      <c r="T836" s="14"/>
      <c r="U836" s="14"/>
      <c r="V836" s="14"/>
      <c r="W836" s="14"/>
      <c r="X836" s="14"/>
      <c r="Y836" s="14"/>
      <c r="Z836" s="14"/>
      <c r="AA836" s="14"/>
      <c r="AB836" s="14"/>
      <c r="AC836" s="14"/>
      <c r="AD836" s="14"/>
    </row>
    <row r="837" ht="33.0" hidden="1" customHeight="1">
      <c r="A837" s="27">
        <v>895.0</v>
      </c>
      <c r="B837" s="27" t="s">
        <v>34</v>
      </c>
      <c r="C837" s="27" t="s">
        <v>1028</v>
      </c>
      <c r="D837" s="12" t="s">
        <v>1029</v>
      </c>
      <c r="E837" s="14"/>
      <c r="F837" s="12" t="s">
        <v>14</v>
      </c>
      <c r="G837" s="12" t="s">
        <v>9</v>
      </c>
      <c r="H837" s="12" t="s">
        <v>49</v>
      </c>
      <c r="I837" s="14"/>
      <c r="J837" s="14"/>
      <c r="K837" s="14"/>
      <c r="L837" s="14"/>
      <c r="M837" s="14"/>
      <c r="N837" s="14"/>
      <c r="O837" s="14"/>
      <c r="P837" s="14"/>
      <c r="Q837" s="14"/>
      <c r="R837" s="14"/>
      <c r="S837" s="14"/>
      <c r="T837" s="14"/>
      <c r="U837" s="14"/>
      <c r="V837" s="14"/>
      <c r="W837" s="14"/>
      <c r="X837" s="14"/>
      <c r="Y837" s="14"/>
      <c r="Z837" s="14"/>
      <c r="AA837" s="14"/>
      <c r="AB837" s="14"/>
      <c r="AC837" s="14"/>
      <c r="AD837" s="14"/>
    </row>
    <row r="838" ht="33.0" hidden="1" customHeight="1">
      <c r="A838" s="27">
        <v>896.0</v>
      </c>
      <c r="B838" s="27" t="s">
        <v>34</v>
      </c>
      <c r="C838" s="27" t="s">
        <v>1030</v>
      </c>
      <c r="D838" s="12" t="s">
        <v>348</v>
      </c>
      <c r="E838" s="14"/>
      <c r="F838" s="12" t="s">
        <v>9</v>
      </c>
      <c r="G838" s="12" t="s">
        <v>9</v>
      </c>
      <c r="H838" s="12" t="s">
        <v>349</v>
      </c>
      <c r="I838" s="14"/>
      <c r="J838" s="14"/>
      <c r="K838" s="14"/>
      <c r="L838" s="14"/>
      <c r="M838" s="14"/>
      <c r="N838" s="14"/>
      <c r="O838" s="14"/>
      <c r="P838" s="14"/>
      <c r="Q838" s="14"/>
      <c r="R838" s="14"/>
      <c r="S838" s="14"/>
      <c r="T838" s="14"/>
      <c r="U838" s="14"/>
      <c r="V838" s="14"/>
      <c r="W838" s="14"/>
      <c r="X838" s="14"/>
      <c r="Y838" s="14"/>
      <c r="Z838" s="14"/>
      <c r="AA838" s="14"/>
      <c r="AB838" s="14"/>
      <c r="AC838" s="14"/>
      <c r="AD838" s="14"/>
    </row>
    <row r="839" ht="33.0" hidden="1" customHeight="1">
      <c r="A839" s="27">
        <v>897.0</v>
      </c>
      <c r="B839" s="27" t="s">
        <v>34</v>
      </c>
      <c r="C839" s="27" t="s">
        <v>917</v>
      </c>
      <c r="D839" s="12" t="s">
        <v>107</v>
      </c>
      <c r="E839" s="14"/>
      <c r="F839" s="12" t="s">
        <v>9</v>
      </c>
      <c r="G839" s="12" t="s">
        <v>9</v>
      </c>
      <c r="H839" s="12" t="s">
        <v>37</v>
      </c>
      <c r="I839" s="14"/>
      <c r="J839" s="14"/>
      <c r="K839" s="14"/>
      <c r="L839" s="14"/>
      <c r="M839" s="14"/>
      <c r="N839" s="14"/>
      <c r="O839" s="14"/>
      <c r="P839" s="14"/>
      <c r="Q839" s="14"/>
      <c r="R839" s="14"/>
      <c r="S839" s="14"/>
      <c r="T839" s="14"/>
      <c r="U839" s="14"/>
      <c r="V839" s="14"/>
      <c r="W839" s="14"/>
      <c r="X839" s="14"/>
      <c r="Y839" s="14"/>
      <c r="Z839" s="14"/>
      <c r="AA839" s="14"/>
      <c r="AB839" s="14"/>
      <c r="AC839" s="14"/>
      <c r="AD839" s="14"/>
    </row>
    <row r="840" ht="33.0" hidden="1" customHeight="1">
      <c r="A840" s="27">
        <v>898.0</v>
      </c>
      <c r="B840" s="27" t="s">
        <v>34</v>
      </c>
      <c r="C840" s="27" t="s">
        <v>1031</v>
      </c>
      <c r="D840" s="12" t="s">
        <v>107</v>
      </c>
      <c r="E840" s="14"/>
      <c r="F840" s="12" t="s">
        <v>9</v>
      </c>
      <c r="G840" s="12" t="s">
        <v>9</v>
      </c>
      <c r="H840" s="12" t="s">
        <v>37</v>
      </c>
      <c r="I840" s="14"/>
      <c r="J840" s="14"/>
      <c r="K840" s="14"/>
      <c r="L840" s="14"/>
      <c r="M840" s="14"/>
      <c r="N840" s="14"/>
      <c r="O840" s="14"/>
      <c r="P840" s="14"/>
      <c r="Q840" s="14"/>
      <c r="R840" s="14"/>
      <c r="S840" s="14"/>
      <c r="T840" s="14"/>
      <c r="U840" s="14"/>
      <c r="V840" s="14"/>
      <c r="W840" s="14"/>
      <c r="X840" s="14"/>
      <c r="Y840" s="14"/>
      <c r="Z840" s="14"/>
      <c r="AA840" s="14"/>
      <c r="AB840" s="14"/>
      <c r="AC840" s="14"/>
      <c r="AD840" s="14"/>
    </row>
    <row r="841" ht="33.0" hidden="1" customHeight="1">
      <c r="A841" s="27">
        <v>899.0</v>
      </c>
      <c r="B841" s="27" t="s">
        <v>34</v>
      </c>
      <c r="C841" s="27" t="s">
        <v>1032</v>
      </c>
      <c r="D841" s="12" t="s">
        <v>107</v>
      </c>
      <c r="E841" s="14"/>
      <c r="F841" s="12" t="s">
        <v>9</v>
      </c>
      <c r="G841" s="12" t="s">
        <v>9</v>
      </c>
      <c r="H841" s="12" t="s">
        <v>37</v>
      </c>
      <c r="I841" s="14"/>
      <c r="J841" s="14"/>
      <c r="K841" s="14"/>
      <c r="L841" s="14"/>
      <c r="M841" s="14"/>
      <c r="N841" s="14"/>
      <c r="O841" s="14"/>
      <c r="P841" s="14"/>
      <c r="Q841" s="14"/>
      <c r="R841" s="14"/>
      <c r="S841" s="14"/>
      <c r="T841" s="14"/>
      <c r="U841" s="14"/>
      <c r="V841" s="14"/>
      <c r="W841" s="14"/>
      <c r="X841" s="14"/>
      <c r="Y841" s="14"/>
      <c r="Z841" s="14"/>
      <c r="AA841" s="14"/>
      <c r="AB841" s="14"/>
      <c r="AC841" s="14"/>
      <c r="AD841" s="14"/>
    </row>
    <row r="842" ht="33.0" hidden="1" customHeight="1">
      <c r="A842" s="27">
        <v>900.0</v>
      </c>
      <c r="B842" s="27" t="s">
        <v>34</v>
      </c>
      <c r="C842" s="27" t="s">
        <v>1033</v>
      </c>
      <c r="D842" s="12" t="s">
        <v>107</v>
      </c>
      <c r="E842" s="14"/>
      <c r="F842" s="12" t="s">
        <v>9</v>
      </c>
      <c r="G842" s="12" t="s">
        <v>9</v>
      </c>
      <c r="H842" s="12" t="s">
        <v>37</v>
      </c>
      <c r="I842" s="14"/>
      <c r="J842" s="14"/>
      <c r="K842" s="14"/>
      <c r="L842" s="14"/>
      <c r="M842" s="14"/>
      <c r="N842" s="14"/>
      <c r="O842" s="14"/>
      <c r="P842" s="14"/>
      <c r="Q842" s="14"/>
      <c r="R842" s="14"/>
      <c r="S842" s="14"/>
      <c r="T842" s="14"/>
      <c r="U842" s="14"/>
      <c r="V842" s="14"/>
      <c r="W842" s="14"/>
      <c r="X842" s="14"/>
      <c r="Y842" s="14"/>
      <c r="Z842" s="14"/>
      <c r="AA842" s="14"/>
      <c r="AB842" s="14"/>
      <c r="AC842" s="14"/>
      <c r="AD842" s="14"/>
    </row>
    <row r="843" ht="33.0" hidden="1" customHeight="1">
      <c r="A843" s="27">
        <v>901.0</v>
      </c>
      <c r="B843" s="27" t="s">
        <v>34</v>
      </c>
      <c r="C843" s="27" t="s">
        <v>1034</v>
      </c>
      <c r="D843" s="12" t="s">
        <v>438</v>
      </c>
      <c r="E843" s="14"/>
      <c r="F843" s="12" t="s">
        <v>20</v>
      </c>
      <c r="G843" s="12" t="s">
        <v>9</v>
      </c>
      <c r="H843" s="12" t="s">
        <v>52</v>
      </c>
      <c r="I843" s="14"/>
      <c r="J843" s="14"/>
      <c r="K843" s="14"/>
      <c r="L843" s="14"/>
      <c r="M843" s="14"/>
      <c r="N843" s="14"/>
      <c r="O843" s="14"/>
      <c r="P843" s="14"/>
      <c r="Q843" s="14"/>
      <c r="R843" s="14"/>
      <c r="S843" s="14"/>
      <c r="T843" s="14"/>
      <c r="U843" s="14"/>
      <c r="V843" s="14"/>
      <c r="W843" s="14"/>
      <c r="X843" s="14"/>
      <c r="Y843" s="14"/>
      <c r="Z843" s="14"/>
      <c r="AA843" s="14"/>
      <c r="AB843" s="14"/>
      <c r="AC843" s="14"/>
      <c r="AD843" s="14"/>
    </row>
    <row r="844" ht="33.0" hidden="1" customHeight="1">
      <c r="A844" s="27">
        <v>902.0</v>
      </c>
      <c r="B844" s="27" t="s">
        <v>34</v>
      </c>
      <c r="C844" s="27" t="s">
        <v>1035</v>
      </c>
      <c r="D844" s="12" t="s">
        <v>107</v>
      </c>
      <c r="E844" s="14"/>
      <c r="F844" s="12" t="s">
        <v>9</v>
      </c>
      <c r="G844" s="12" t="s">
        <v>9</v>
      </c>
      <c r="H844" s="12" t="s">
        <v>37</v>
      </c>
      <c r="I844" s="14"/>
      <c r="J844" s="14"/>
      <c r="K844" s="14"/>
      <c r="L844" s="14"/>
      <c r="M844" s="14"/>
      <c r="N844" s="14"/>
      <c r="O844" s="14"/>
      <c r="P844" s="14"/>
      <c r="Q844" s="14"/>
      <c r="R844" s="14"/>
      <c r="S844" s="14"/>
      <c r="T844" s="14"/>
      <c r="U844" s="14"/>
      <c r="V844" s="14"/>
      <c r="W844" s="14"/>
      <c r="X844" s="14"/>
      <c r="Y844" s="14"/>
      <c r="Z844" s="14"/>
      <c r="AA844" s="14"/>
      <c r="AB844" s="14"/>
      <c r="AC844" s="14"/>
      <c r="AD844" s="14"/>
    </row>
    <row r="845" ht="33.0" hidden="1" customHeight="1">
      <c r="A845" s="27">
        <v>903.0</v>
      </c>
      <c r="B845" s="27" t="s">
        <v>34</v>
      </c>
      <c r="C845" s="27" t="s">
        <v>1036</v>
      </c>
      <c r="D845" s="12" t="s">
        <v>107</v>
      </c>
      <c r="E845" s="14"/>
      <c r="F845" s="12" t="s">
        <v>9</v>
      </c>
      <c r="G845" s="12" t="s">
        <v>9</v>
      </c>
      <c r="H845" s="12" t="s">
        <v>37</v>
      </c>
      <c r="I845" s="14"/>
      <c r="J845" s="14"/>
      <c r="K845" s="14"/>
      <c r="L845" s="14"/>
      <c r="M845" s="14"/>
      <c r="N845" s="14"/>
      <c r="O845" s="14"/>
      <c r="P845" s="14"/>
      <c r="Q845" s="14"/>
      <c r="R845" s="14"/>
      <c r="S845" s="14"/>
      <c r="T845" s="14"/>
      <c r="U845" s="14"/>
      <c r="V845" s="14"/>
      <c r="W845" s="14"/>
      <c r="X845" s="14"/>
      <c r="Y845" s="14"/>
      <c r="Z845" s="14"/>
      <c r="AA845" s="14"/>
      <c r="AB845" s="14"/>
      <c r="AC845" s="14"/>
      <c r="AD845" s="14"/>
    </row>
    <row r="846" ht="33.0" hidden="1" customHeight="1">
      <c r="A846" s="27">
        <v>904.0</v>
      </c>
      <c r="B846" s="27" t="s">
        <v>34</v>
      </c>
      <c r="C846" s="27" t="s">
        <v>1037</v>
      </c>
      <c r="D846" s="12" t="s">
        <v>107</v>
      </c>
      <c r="E846" s="14"/>
      <c r="F846" s="12" t="s">
        <v>9</v>
      </c>
      <c r="G846" s="12" t="s">
        <v>9</v>
      </c>
      <c r="H846" s="12" t="s">
        <v>37</v>
      </c>
      <c r="I846" s="14"/>
      <c r="J846" s="14"/>
      <c r="K846" s="14"/>
      <c r="L846" s="14"/>
      <c r="M846" s="14"/>
      <c r="N846" s="14"/>
      <c r="O846" s="14"/>
      <c r="P846" s="14"/>
      <c r="Q846" s="14"/>
      <c r="R846" s="14"/>
      <c r="S846" s="14"/>
      <c r="T846" s="14"/>
      <c r="U846" s="14"/>
      <c r="V846" s="14"/>
      <c r="W846" s="14"/>
      <c r="X846" s="14"/>
      <c r="Y846" s="14"/>
      <c r="Z846" s="14"/>
      <c r="AA846" s="14"/>
      <c r="AB846" s="14"/>
      <c r="AC846" s="14"/>
      <c r="AD846" s="14"/>
    </row>
    <row r="847" ht="33.0" hidden="1" customHeight="1">
      <c r="A847" s="27">
        <v>905.0</v>
      </c>
      <c r="B847" s="27" t="s">
        <v>34</v>
      </c>
      <c r="C847" s="27" t="s">
        <v>1038</v>
      </c>
      <c r="D847" s="12" t="s">
        <v>107</v>
      </c>
      <c r="E847" s="14"/>
      <c r="F847" s="12" t="s">
        <v>9</v>
      </c>
      <c r="G847" s="12" t="s">
        <v>9</v>
      </c>
      <c r="H847" s="12" t="s">
        <v>37</v>
      </c>
      <c r="I847" s="14"/>
      <c r="J847" s="14"/>
      <c r="K847" s="14"/>
      <c r="L847" s="14"/>
      <c r="M847" s="14"/>
      <c r="N847" s="14"/>
      <c r="O847" s="14"/>
      <c r="P847" s="14"/>
      <c r="Q847" s="14"/>
      <c r="R847" s="14"/>
      <c r="S847" s="14"/>
      <c r="T847" s="14"/>
      <c r="U847" s="14"/>
      <c r="V847" s="14"/>
      <c r="W847" s="14"/>
      <c r="X847" s="14"/>
      <c r="Y847" s="14"/>
      <c r="Z847" s="14"/>
      <c r="AA847" s="14"/>
      <c r="AB847" s="14"/>
      <c r="AC847" s="14"/>
      <c r="AD847" s="14"/>
    </row>
    <row r="848" ht="33.0" hidden="1" customHeight="1">
      <c r="A848" s="27">
        <v>906.0</v>
      </c>
      <c r="B848" s="27" t="s">
        <v>34</v>
      </c>
      <c r="C848" s="27" t="s">
        <v>1039</v>
      </c>
      <c r="D848" s="12" t="s">
        <v>107</v>
      </c>
      <c r="E848" s="14"/>
      <c r="F848" s="12" t="s">
        <v>9</v>
      </c>
      <c r="G848" s="12" t="s">
        <v>9</v>
      </c>
      <c r="H848" s="12" t="s">
        <v>37</v>
      </c>
      <c r="I848" s="14"/>
      <c r="J848" s="14"/>
      <c r="K848" s="14"/>
      <c r="L848" s="14"/>
      <c r="M848" s="14"/>
      <c r="N848" s="14"/>
      <c r="O848" s="14"/>
      <c r="P848" s="14"/>
      <c r="Q848" s="14"/>
      <c r="R848" s="14"/>
      <c r="S848" s="14"/>
      <c r="T848" s="14"/>
      <c r="U848" s="14"/>
      <c r="V848" s="14"/>
      <c r="W848" s="14"/>
      <c r="X848" s="14"/>
      <c r="Y848" s="14"/>
      <c r="Z848" s="14"/>
      <c r="AA848" s="14"/>
      <c r="AB848" s="14"/>
      <c r="AC848" s="14"/>
      <c r="AD848" s="14"/>
    </row>
    <row r="849" ht="33.0" hidden="1" customHeight="1">
      <c r="A849" s="27">
        <v>907.0</v>
      </c>
      <c r="B849" s="27" t="s">
        <v>34</v>
      </c>
      <c r="C849" s="27" t="s">
        <v>1040</v>
      </c>
      <c r="D849" s="12" t="s">
        <v>36</v>
      </c>
      <c r="E849" s="14"/>
      <c r="F849" s="12" t="s">
        <v>10</v>
      </c>
      <c r="G849" s="12" t="s">
        <v>2</v>
      </c>
      <c r="H849" s="12" t="s">
        <v>37</v>
      </c>
      <c r="I849" s="14"/>
      <c r="J849" s="14"/>
      <c r="K849" s="14"/>
      <c r="L849" s="14"/>
      <c r="M849" s="14"/>
      <c r="N849" s="14"/>
      <c r="O849" s="14"/>
      <c r="P849" s="14"/>
      <c r="Q849" s="14"/>
      <c r="R849" s="14"/>
      <c r="S849" s="14"/>
      <c r="T849" s="14"/>
      <c r="U849" s="14"/>
      <c r="V849" s="14"/>
      <c r="W849" s="14"/>
      <c r="X849" s="14"/>
      <c r="Y849" s="14"/>
      <c r="Z849" s="14"/>
      <c r="AA849" s="14"/>
      <c r="AB849" s="14"/>
      <c r="AC849" s="14"/>
      <c r="AD849" s="14"/>
    </row>
    <row r="850" ht="33.0" hidden="1" customHeight="1">
      <c r="A850" s="27">
        <v>909.0</v>
      </c>
      <c r="B850" s="27" t="s">
        <v>34</v>
      </c>
      <c r="C850" s="27" t="s">
        <v>1041</v>
      </c>
      <c r="D850" s="12" t="s">
        <v>107</v>
      </c>
      <c r="E850" s="14"/>
      <c r="F850" s="12" t="s">
        <v>9</v>
      </c>
      <c r="G850" s="12" t="s">
        <v>9</v>
      </c>
      <c r="H850" s="12" t="s">
        <v>37</v>
      </c>
      <c r="I850" s="14"/>
      <c r="J850" s="14"/>
      <c r="K850" s="14"/>
      <c r="L850" s="14"/>
      <c r="M850" s="14"/>
      <c r="N850" s="14"/>
      <c r="O850" s="14"/>
      <c r="P850" s="14"/>
      <c r="Q850" s="14"/>
      <c r="R850" s="14"/>
      <c r="S850" s="14"/>
      <c r="T850" s="14"/>
      <c r="U850" s="14"/>
      <c r="V850" s="14"/>
      <c r="W850" s="14"/>
      <c r="X850" s="14"/>
      <c r="Y850" s="14"/>
      <c r="Z850" s="14"/>
      <c r="AA850" s="14"/>
      <c r="AB850" s="14"/>
      <c r="AC850" s="14"/>
      <c r="AD850" s="14"/>
    </row>
    <row r="851" ht="33.0" hidden="1" customHeight="1">
      <c r="A851" s="27">
        <v>910.0</v>
      </c>
      <c r="B851" s="27" t="s">
        <v>34</v>
      </c>
      <c r="C851" s="27" t="s">
        <v>1042</v>
      </c>
      <c r="D851" s="12" t="s">
        <v>107</v>
      </c>
      <c r="E851" s="14"/>
      <c r="F851" s="12" t="s">
        <v>9</v>
      </c>
      <c r="G851" s="12" t="s">
        <v>9</v>
      </c>
      <c r="H851" s="12" t="s">
        <v>37</v>
      </c>
      <c r="I851" s="14"/>
      <c r="J851" s="14"/>
      <c r="K851" s="14"/>
      <c r="L851" s="14"/>
      <c r="M851" s="14"/>
      <c r="N851" s="14"/>
      <c r="O851" s="14"/>
      <c r="P851" s="14"/>
      <c r="Q851" s="14"/>
      <c r="R851" s="14"/>
      <c r="S851" s="14"/>
      <c r="T851" s="14"/>
      <c r="U851" s="14"/>
      <c r="V851" s="14"/>
      <c r="W851" s="14"/>
      <c r="X851" s="14"/>
      <c r="Y851" s="14"/>
      <c r="Z851" s="14"/>
      <c r="AA851" s="14"/>
      <c r="AB851" s="14"/>
      <c r="AC851" s="14"/>
      <c r="AD851" s="14"/>
    </row>
    <row r="852" ht="33.0" hidden="1" customHeight="1">
      <c r="A852" s="27">
        <v>911.0</v>
      </c>
      <c r="B852" s="27" t="s">
        <v>34</v>
      </c>
      <c r="C852" s="27" t="s">
        <v>1043</v>
      </c>
      <c r="D852" s="12" t="s">
        <v>89</v>
      </c>
      <c r="E852" s="14"/>
      <c r="F852" s="12" t="s">
        <v>9</v>
      </c>
      <c r="G852" s="12" t="s">
        <v>9</v>
      </c>
      <c r="H852" s="12" t="s">
        <v>52</v>
      </c>
      <c r="I852" s="14"/>
      <c r="J852" s="14"/>
      <c r="K852" s="14"/>
      <c r="L852" s="14"/>
      <c r="M852" s="14"/>
      <c r="N852" s="14"/>
      <c r="O852" s="14"/>
      <c r="P852" s="14"/>
      <c r="Q852" s="14"/>
      <c r="R852" s="14"/>
      <c r="S852" s="14"/>
      <c r="T852" s="14"/>
      <c r="U852" s="14"/>
      <c r="V852" s="14"/>
      <c r="W852" s="14"/>
      <c r="X852" s="14"/>
      <c r="Y852" s="14"/>
      <c r="Z852" s="14"/>
      <c r="AA852" s="14"/>
      <c r="AB852" s="14"/>
      <c r="AC852" s="14"/>
      <c r="AD852" s="14"/>
    </row>
    <row r="853" ht="33.0" hidden="1" customHeight="1">
      <c r="A853" s="27">
        <v>912.0</v>
      </c>
      <c r="B853" s="27" t="s">
        <v>34</v>
      </c>
      <c r="C853" s="27" t="s">
        <v>1044</v>
      </c>
      <c r="D853" s="12" t="s">
        <v>107</v>
      </c>
      <c r="E853" s="14"/>
      <c r="F853" s="12" t="s">
        <v>9</v>
      </c>
      <c r="G853" s="12" t="s">
        <v>9</v>
      </c>
      <c r="H853" s="12" t="s">
        <v>37</v>
      </c>
      <c r="I853" s="14"/>
      <c r="J853" s="14"/>
      <c r="K853" s="14"/>
      <c r="L853" s="14"/>
      <c r="M853" s="14"/>
      <c r="N853" s="14"/>
      <c r="O853" s="14"/>
      <c r="P853" s="14"/>
      <c r="Q853" s="14"/>
      <c r="R853" s="14"/>
      <c r="S853" s="14"/>
      <c r="T853" s="14"/>
      <c r="U853" s="14"/>
      <c r="V853" s="14"/>
      <c r="W853" s="14"/>
      <c r="X853" s="14"/>
      <c r="Y853" s="14"/>
      <c r="Z853" s="14"/>
      <c r="AA853" s="14"/>
      <c r="AB853" s="14"/>
      <c r="AC853" s="14"/>
      <c r="AD853" s="14"/>
    </row>
    <row r="854" ht="33.0" hidden="1" customHeight="1">
      <c r="A854" s="27">
        <v>913.0</v>
      </c>
      <c r="B854" s="27" t="s">
        <v>34</v>
      </c>
      <c r="C854" s="27" t="s">
        <v>1045</v>
      </c>
      <c r="D854" s="12" t="s">
        <v>48</v>
      </c>
      <c r="E854" s="14"/>
      <c r="F854" s="12" t="s">
        <v>10</v>
      </c>
      <c r="G854" s="12" t="s">
        <v>2</v>
      </c>
      <c r="H854" s="12" t="s">
        <v>49</v>
      </c>
      <c r="I854" s="14"/>
      <c r="J854" s="14"/>
      <c r="K854" s="14"/>
      <c r="L854" s="14"/>
      <c r="M854" s="14"/>
      <c r="N854" s="14"/>
      <c r="O854" s="14"/>
      <c r="P854" s="14"/>
      <c r="Q854" s="14"/>
      <c r="R854" s="14"/>
      <c r="S854" s="14"/>
      <c r="T854" s="14"/>
      <c r="U854" s="14"/>
      <c r="V854" s="14"/>
      <c r="W854" s="14"/>
      <c r="X854" s="14"/>
      <c r="Y854" s="14"/>
      <c r="Z854" s="14"/>
      <c r="AA854" s="14"/>
      <c r="AB854" s="14"/>
      <c r="AC854" s="14"/>
      <c r="AD854" s="14"/>
    </row>
    <row r="855" ht="33.0" hidden="1" customHeight="1">
      <c r="A855" s="27">
        <v>914.0</v>
      </c>
      <c r="B855" s="27" t="s">
        <v>34</v>
      </c>
      <c r="C855" s="27" t="s">
        <v>1046</v>
      </c>
      <c r="D855" s="12" t="s">
        <v>48</v>
      </c>
      <c r="E855" s="14"/>
      <c r="F855" s="12" t="s">
        <v>10</v>
      </c>
      <c r="G855" s="12" t="s">
        <v>2</v>
      </c>
      <c r="H855" s="12" t="s">
        <v>49</v>
      </c>
      <c r="I855" s="14"/>
      <c r="J855" s="14"/>
      <c r="K855" s="14"/>
      <c r="L855" s="14"/>
      <c r="M855" s="14"/>
      <c r="N855" s="14"/>
      <c r="O855" s="14"/>
      <c r="P855" s="14"/>
      <c r="Q855" s="14"/>
      <c r="R855" s="14"/>
      <c r="S855" s="14"/>
      <c r="T855" s="14"/>
      <c r="U855" s="14"/>
      <c r="V855" s="14"/>
      <c r="W855" s="14"/>
      <c r="X855" s="14"/>
      <c r="Y855" s="14"/>
      <c r="Z855" s="14"/>
      <c r="AA855" s="14"/>
      <c r="AB855" s="14"/>
      <c r="AC855" s="14"/>
      <c r="AD855" s="14"/>
    </row>
    <row r="856" ht="33.0" hidden="1" customHeight="1">
      <c r="A856" s="27">
        <v>915.0</v>
      </c>
      <c r="B856" s="27" t="s">
        <v>34</v>
      </c>
      <c r="C856" s="27" t="s">
        <v>1047</v>
      </c>
      <c r="D856" s="12" t="s">
        <v>107</v>
      </c>
      <c r="E856" s="14"/>
      <c r="F856" s="12" t="s">
        <v>9</v>
      </c>
      <c r="G856" s="12" t="s">
        <v>9</v>
      </c>
      <c r="H856" s="12" t="s">
        <v>37</v>
      </c>
      <c r="I856" s="14"/>
      <c r="J856" s="14"/>
      <c r="K856" s="14"/>
      <c r="L856" s="14"/>
      <c r="M856" s="14"/>
      <c r="N856" s="14"/>
      <c r="O856" s="14"/>
      <c r="P856" s="14"/>
      <c r="Q856" s="14"/>
      <c r="R856" s="14"/>
      <c r="S856" s="14"/>
      <c r="T856" s="14"/>
      <c r="U856" s="14"/>
      <c r="V856" s="14"/>
      <c r="W856" s="14"/>
      <c r="X856" s="14"/>
      <c r="Y856" s="14"/>
      <c r="Z856" s="14"/>
      <c r="AA856" s="14"/>
      <c r="AB856" s="14"/>
      <c r="AC856" s="14"/>
      <c r="AD856" s="14"/>
    </row>
    <row r="857" ht="33.0" hidden="1" customHeight="1">
      <c r="A857" s="27">
        <v>916.0</v>
      </c>
      <c r="B857" s="27" t="s">
        <v>34</v>
      </c>
      <c r="C857" s="27" t="s">
        <v>1048</v>
      </c>
      <c r="D857" s="12" t="s">
        <v>107</v>
      </c>
      <c r="E857" s="14"/>
      <c r="F857" s="12" t="s">
        <v>9</v>
      </c>
      <c r="G857" s="12" t="s">
        <v>9</v>
      </c>
      <c r="H857" s="12" t="s">
        <v>37</v>
      </c>
      <c r="I857" s="14"/>
      <c r="J857" s="14"/>
      <c r="K857" s="14"/>
      <c r="L857" s="14"/>
      <c r="M857" s="14"/>
      <c r="N857" s="14"/>
      <c r="O857" s="14"/>
      <c r="P857" s="14"/>
      <c r="Q857" s="14"/>
      <c r="R857" s="14"/>
      <c r="S857" s="14"/>
      <c r="T857" s="14"/>
      <c r="U857" s="14"/>
      <c r="V857" s="14"/>
      <c r="W857" s="14"/>
      <c r="X857" s="14"/>
      <c r="Y857" s="14"/>
      <c r="Z857" s="14"/>
      <c r="AA857" s="14"/>
      <c r="AB857" s="14"/>
      <c r="AC857" s="14"/>
      <c r="AD857" s="14"/>
    </row>
    <row r="858" ht="33.0" hidden="1" customHeight="1">
      <c r="A858" s="27">
        <v>917.0</v>
      </c>
      <c r="B858" s="27" t="s">
        <v>34</v>
      </c>
      <c r="C858" s="27" t="s">
        <v>1049</v>
      </c>
      <c r="D858" s="12" t="s">
        <v>107</v>
      </c>
      <c r="E858" s="14"/>
      <c r="F858" s="12" t="s">
        <v>9</v>
      </c>
      <c r="G858" s="12" t="s">
        <v>9</v>
      </c>
      <c r="H858" s="12" t="s">
        <v>37</v>
      </c>
      <c r="I858" s="14"/>
      <c r="J858" s="14"/>
      <c r="K858" s="14"/>
      <c r="L858" s="14"/>
      <c r="M858" s="14"/>
      <c r="N858" s="14"/>
      <c r="O858" s="14"/>
      <c r="P858" s="14"/>
      <c r="Q858" s="14"/>
      <c r="R858" s="14"/>
      <c r="S858" s="14"/>
      <c r="T858" s="14"/>
      <c r="U858" s="14"/>
      <c r="V858" s="14"/>
      <c r="W858" s="14"/>
      <c r="X858" s="14"/>
      <c r="Y858" s="14"/>
      <c r="Z858" s="14"/>
      <c r="AA858" s="14"/>
      <c r="AB858" s="14"/>
      <c r="AC858" s="14"/>
      <c r="AD858" s="14"/>
    </row>
    <row r="859" ht="33.0" hidden="1" customHeight="1">
      <c r="A859" s="27">
        <v>918.0</v>
      </c>
      <c r="B859" s="27" t="s">
        <v>34</v>
      </c>
      <c r="C859" s="27" t="s">
        <v>1050</v>
      </c>
      <c r="D859" s="12" t="s">
        <v>89</v>
      </c>
      <c r="E859" s="14"/>
      <c r="F859" s="12" t="s">
        <v>9</v>
      </c>
      <c r="G859" s="12" t="s">
        <v>9</v>
      </c>
      <c r="H859" s="12" t="s">
        <v>52</v>
      </c>
      <c r="I859" s="14"/>
      <c r="J859" s="14"/>
      <c r="K859" s="14"/>
      <c r="L859" s="14"/>
      <c r="M859" s="14"/>
      <c r="N859" s="14"/>
      <c r="O859" s="14"/>
      <c r="P859" s="14"/>
      <c r="Q859" s="14"/>
      <c r="R859" s="14"/>
      <c r="S859" s="14"/>
      <c r="T859" s="14"/>
      <c r="U859" s="14"/>
      <c r="V859" s="14"/>
      <c r="W859" s="14"/>
      <c r="X859" s="14"/>
      <c r="Y859" s="14"/>
      <c r="Z859" s="14"/>
      <c r="AA859" s="14"/>
      <c r="AB859" s="14"/>
      <c r="AC859" s="14"/>
      <c r="AD859" s="14"/>
    </row>
    <row r="860" ht="33.0" hidden="1" customHeight="1">
      <c r="A860" s="27">
        <v>919.0</v>
      </c>
      <c r="B860" s="27" t="s">
        <v>34</v>
      </c>
      <c r="C860" s="27" t="s">
        <v>1051</v>
      </c>
      <c r="D860" s="12" t="s">
        <v>107</v>
      </c>
      <c r="E860" s="14"/>
      <c r="F860" s="12" t="s">
        <v>9</v>
      </c>
      <c r="G860" s="12" t="s">
        <v>9</v>
      </c>
      <c r="H860" s="12" t="s">
        <v>37</v>
      </c>
      <c r="I860" s="14"/>
      <c r="J860" s="14"/>
      <c r="K860" s="14"/>
      <c r="L860" s="14"/>
      <c r="M860" s="14"/>
      <c r="N860" s="14"/>
      <c r="O860" s="14"/>
      <c r="P860" s="14"/>
      <c r="Q860" s="14"/>
      <c r="R860" s="14"/>
      <c r="S860" s="14"/>
      <c r="T860" s="14"/>
      <c r="U860" s="14"/>
      <c r="V860" s="14"/>
      <c r="W860" s="14"/>
      <c r="X860" s="14"/>
      <c r="Y860" s="14"/>
      <c r="Z860" s="14"/>
      <c r="AA860" s="14"/>
      <c r="AB860" s="14"/>
      <c r="AC860" s="14"/>
      <c r="AD860" s="14"/>
    </row>
    <row r="861" ht="33.0" hidden="1" customHeight="1">
      <c r="A861" s="27">
        <v>920.0</v>
      </c>
      <c r="B861" s="27" t="s">
        <v>34</v>
      </c>
      <c r="C861" s="27" t="s">
        <v>1052</v>
      </c>
      <c r="D861" s="12" t="s">
        <v>66</v>
      </c>
      <c r="E861" s="14"/>
      <c r="F861" s="12" t="s">
        <v>10</v>
      </c>
      <c r="G861" s="12" t="s">
        <v>2</v>
      </c>
      <c r="H861" s="12" t="s">
        <v>52</v>
      </c>
      <c r="I861" s="14"/>
      <c r="J861" s="14"/>
      <c r="K861" s="14"/>
      <c r="L861" s="14"/>
      <c r="M861" s="14"/>
      <c r="N861" s="14"/>
      <c r="O861" s="14"/>
      <c r="P861" s="14"/>
      <c r="Q861" s="14"/>
      <c r="R861" s="14"/>
      <c r="S861" s="14"/>
      <c r="T861" s="14"/>
      <c r="U861" s="14"/>
      <c r="V861" s="14"/>
      <c r="W861" s="14"/>
      <c r="X861" s="14"/>
      <c r="Y861" s="14"/>
      <c r="Z861" s="14"/>
      <c r="AA861" s="14"/>
      <c r="AB861" s="14"/>
      <c r="AC861" s="14"/>
      <c r="AD861" s="14"/>
    </row>
    <row r="862" ht="33.0" hidden="1" customHeight="1">
      <c r="A862" s="27">
        <v>921.0</v>
      </c>
      <c r="B862" s="27" t="s">
        <v>34</v>
      </c>
      <c r="C862" s="27" t="s">
        <v>1053</v>
      </c>
      <c r="D862" s="12" t="s">
        <v>107</v>
      </c>
      <c r="E862" s="14"/>
      <c r="F862" s="12" t="s">
        <v>9</v>
      </c>
      <c r="G862" s="12" t="s">
        <v>9</v>
      </c>
      <c r="H862" s="12" t="s">
        <v>37</v>
      </c>
      <c r="I862" s="14"/>
      <c r="J862" s="14"/>
      <c r="K862" s="14"/>
      <c r="L862" s="14"/>
      <c r="M862" s="14"/>
      <c r="N862" s="14"/>
      <c r="O862" s="14"/>
      <c r="P862" s="14"/>
      <c r="Q862" s="14"/>
      <c r="R862" s="14"/>
      <c r="S862" s="14"/>
      <c r="T862" s="14"/>
      <c r="U862" s="14"/>
      <c r="V862" s="14"/>
      <c r="W862" s="14"/>
      <c r="X862" s="14"/>
      <c r="Y862" s="14"/>
      <c r="Z862" s="14"/>
      <c r="AA862" s="14"/>
      <c r="AB862" s="14"/>
      <c r="AC862" s="14"/>
      <c r="AD862" s="14"/>
    </row>
    <row r="863" ht="33.0" hidden="1" customHeight="1">
      <c r="A863" s="27">
        <v>922.0</v>
      </c>
      <c r="B863" s="27" t="s">
        <v>34</v>
      </c>
      <c r="C863" s="27" t="s">
        <v>1054</v>
      </c>
      <c r="D863" s="12" t="s">
        <v>107</v>
      </c>
      <c r="E863" s="14"/>
      <c r="F863" s="12" t="s">
        <v>9</v>
      </c>
      <c r="G863" s="12" t="s">
        <v>9</v>
      </c>
      <c r="H863" s="12" t="s">
        <v>37</v>
      </c>
      <c r="I863" s="14"/>
      <c r="J863" s="14"/>
      <c r="K863" s="14"/>
      <c r="L863" s="14"/>
      <c r="M863" s="14"/>
      <c r="N863" s="14"/>
      <c r="O863" s="14"/>
      <c r="P863" s="14"/>
      <c r="Q863" s="14"/>
      <c r="R863" s="14"/>
      <c r="S863" s="14"/>
      <c r="T863" s="14"/>
      <c r="U863" s="14"/>
      <c r="V863" s="14"/>
      <c r="W863" s="14"/>
      <c r="X863" s="14"/>
      <c r="Y863" s="14"/>
      <c r="Z863" s="14"/>
      <c r="AA863" s="14"/>
      <c r="AB863" s="14"/>
      <c r="AC863" s="14"/>
      <c r="AD863" s="14"/>
    </row>
    <row r="864" ht="33.0" hidden="1" customHeight="1">
      <c r="A864" s="27">
        <v>923.0</v>
      </c>
      <c r="B864" s="27" t="s">
        <v>34</v>
      </c>
      <c r="C864" s="27" t="s">
        <v>1055</v>
      </c>
      <c r="D864" s="12" t="s">
        <v>107</v>
      </c>
      <c r="E864" s="14"/>
      <c r="F864" s="12" t="s">
        <v>9</v>
      </c>
      <c r="G864" s="12" t="s">
        <v>9</v>
      </c>
      <c r="H864" s="12" t="s">
        <v>37</v>
      </c>
      <c r="I864" s="14"/>
      <c r="J864" s="14"/>
      <c r="K864" s="14"/>
      <c r="L864" s="14"/>
      <c r="M864" s="14"/>
      <c r="N864" s="14"/>
      <c r="O864" s="14"/>
      <c r="P864" s="14"/>
      <c r="Q864" s="14"/>
      <c r="R864" s="14"/>
      <c r="S864" s="14"/>
      <c r="T864" s="14"/>
      <c r="U864" s="14"/>
      <c r="V864" s="14"/>
      <c r="W864" s="14"/>
      <c r="X864" s="14"/>
      <c r="Y864" s="14"/>
      <c r="Z864" s="14"/>
      <c r="AA864" s="14"/>
      <c r="AB864" s="14"/>
      <c r="AC864" s="14"/>
      <c r="AD864" s="14"/>
    </row>
    <row r="865" ht="33.0" hidden="1" customHeight="1">
      <c r="A865" s="27">
        <v>924.0</v>
      </c>
      <c r="B865" s="27" t="s">
        <v>34</v>
      </c>
      <c r="C865" s="27" t="s">
        <v>1056</v>
      </c>
      <c r="D865" s="12" t="s">
        <v>107</v>
      </c>
      <c r="E865" s="14"/>
      <c r="F865" s="12" t="s">
        <v>9</v>
      </c>
      <c r="G865" s="12" t="s">
        <v>9</v>
      </c>
      <c r="H865" s="12" t="s">
        <v>37</v>
      </c>
      <c r="I865" s="14"/>
      <c r="J865" s="14"/>
      <c r="K865" s="14"/>
      <c r="L865" s="14"/>
      <c r="M865" s="14"/>
      <c r="N865" s="14"/>
      <c r="O865" s="14"/>
      <c r="P865" s="14"/>
      <c r="Q865" s="14"/>
      <c r="R865" s="14"/>
      <c r="S865" s="14"/>
      <c r="T865" s="14"/>
      <c r="U865" s="14"/>
      <c r="V865" s="14"/>
      <c r="W865" s="14"/>
      <c r="X865" s="14"/>
      <c r="Y865" s="14"/>
      <c r="Z865" s="14"/>
      <c r="AA865" s="14"/>
      <c r="AB865" s="14"/>
      <c r="AC865" s="14"/>
      <c r="AD865" s="14"/>
    </row>
    <row r="866" ht="33.0" hidden="1" customHeight="1">
      <c r="A866" s="27">
        <v>926.0</v>
      </c>
      <c r="B866" s="27" t="s">
        <v>34</v>
      </c>
      <c r="C866" s="27" t="s">
        <v>1057</v>
      </c>
      <c r="D866" s="12" t="s">
        <v>107</v>
      </c>
      <c r="E866" s="14"/>
      <c r="F866" s="12" t="s">
        <v>9</v>
      </c>
      <c r="G866" s="12" t="s">
        <v>9</v>
      </c>
      <c r="H866" s="12" t="s">
        <v>37</v>
      </c>
      <c r="I866" s="14"/>
      <c r="J866" s="14"/>
      <c r="K866" s="14"/>
      <c r="L866" s="14"/>
      <c r="M866" s="14"/>
      <c r="N866" s="14"/>
      <c r="O866" s="14"/>
      <c r="P866" s="14"/>
      <c r="Q866" s="14"/>
      <c r="R866" s="14"/>
      <c r="S866" s="14"/>
      <c r="T866" s="14"/>
      <c r="U866" s="14"/>
      <c r="V866" s="14"/>
      <c r="W866" s="14"/>
      <c r="X866" s="14"/>
      <c r="Y866" s="14"/>
      <c r="Z866" s="14"/>
      <c r="AA866" s="14"/>
      <c r="AB866" s="14"/>
      <c r="AC866" s="14"/>
      <c r="AD866" s="14"/>
    </row>
    <row r="867" ht="33.0" hidden="1" customHeight="1">
      <c r="A867" s="27">
        <v>927.0</v>
      </c>
      <c r="B867" s="27" t="s">
        <v>34</v>
      </c>
      <c r="C867" s="27" t="s">
        <v>1058</v>
      </c>
      <c r="D867" s="12" t="s">
        <v>107</v>
      </c>
      <c r="E867" s="14"/>
      <c r="F867" s="12" t="s">
        <v>9</v>
      </c>
      <c r="G867" s="12" t="s">
        <v>9</v>
      </c>
      <c r="H867" s="12" t="s">
        <v>37</v>
      </c>
      <c r="I867" s="14"/>
      <c r="J867" s="14"/>
      <c r="K867" s="14"/>
      <c r="L867" s="14"/>
      <c r="M867" s="14"/>
      <c r="N867" s="14"/>
      <c r="O867" s="14"/>
      <c r="P867" s="14"/>
      <c r="Q867" s="14"/>
      <c r="R867" s="14"/>
      <c r="S867" s="14"/>
      <c r="T867" s="14"/>
      <c r="U867" s="14"/>
      <c r="V867" s="14"/>
      <c r="W867" s="14"/>
      <c r="X867" s="14"/>
      <c r="Y867" s="14"/>
      <c r="Z867" s="14"/>
      <c r="AA867" s="14"/>
      <c r="AB867" s="14"/>
      <c r="AC867" s="14"/>
      <c r="AD867" s="14"/>
    </row>
    <row r="868" ht="33.0" hidden="1" customHeight="1">
      <c r="A868" s="27">
        <v>929.0</v>
      </c>
      <c r="B868" s="27" t="s">
        <v>34</v>
      </c>
      <c r="C868" s="27" t="s">
        <v>1059</v>
      </c>
      <c r="D868" s="12" t="s">
        <v>107</v>
      </c>
      <c r="E868" s="14"/>
      <c r="F868" s="12" t="s">
        <v>9</v>
      </c>
      <c r="G868" s="12" t="s">
        <v>9</v>
      </c>
      <c r="H868" s="12" t="s">
        <v>37</v>
      </c>
      <c r="I868" s="14"/>
      <c r="J868" s="14"/>
      <c r="K868" s="14"/>
      <c r="L868" s="14"/>
      <c r="M868" s="14"/>
      <c r="N868" s="14"/>
      <c r="O868" s="14"/>
      <c r="P868" s="14"/>
      <c r="Q868" s="14"/>
      <c r="R868" s="14"/>
      <c r="S868" s="14"/>
      <c r="T868" s="14"/>
      <c r="U868" s="14"/>
      <c r="V868" s="14"/>
      <c r="W868" s="14"/>
      <c r="X868" s="14"/>
      <c r="Y868" s="14"/>
      <c r="Z868" s="14"/>
      <c r="AA868" s="14"/>
      <c r="AB868" s="14"/>
      <c r="AC868" s="14"/>
      <c r="AD868" s="14"/>
    </row>
    <row r="869" ht="33.0" hidden="1" customHeight="1">
      <c r="A869" s="27">
        <v>930.0</v>
      </c>
      <c r="B869" s="27" t="s">
        <v>34</v>
      </c>
      <c r="C869" s="27" t="s">
        <v>1060</v>
      </c>
      <c r="D869" s="12" t="s">
        <v>107</v>
      </c>
      <c r="E869" s="14"/>
      <c r="F869" s="12" t="s">
        <v>9</v>
      </c>
      <c r="G869" s="12" t="s">
        <v>9</v>
      </c>
      <c r="H869" s="12" t="s">
        <v>37</v>
      </c>
      <c r="I869" s="14"/>
      <c r="J869" s="14"/>
      <c r="K869" s="14"/>
      <c r="L869" s="14"/>
      <c r="M869" s="14"/>
      <c r="N869" s="14"/>
      <c r="O869" s="14"/>
      <c r="P869" s="14"/>
      <c r="Q869" s="14"/>
      <c r="R869" s="14"/>
      <c r="S869" s="14"/>
      <c r="T869" s="14"/>
      <c r="U869" s="14"/>
      <c r="V869" s="14"/>
      <c r="W869" s="14"/>
      <c r="X869" s="14"/>
      <c r="Y869" s="14"/>
      <c r="Z869" s="14"/>
      <c r="AA869" s="14"/>
      <c r="AB869" s="14"/>
      <c r="AC869" s="14"/>
      <c r="AD869" s="14"/>
    </row>
    <row r="870" ht="33.0" hidden="1" customHeight="1">
      <c r="A870" s="27">
        <v>931.0</v>
      </c>
      <c r="B870" s="27" t="s">
        <v>34</v>
      </c>
      <c r="C870" s="27" t="s">
        <v>1061</v>
      </c>
      <c r="D870" s="12" t="s">
        <v>107</v>
      </c>
      <c r="E870" s="14"/>
      <c r="F870" s="12" t="s">
        <v>9</v>
      </c>
      <c r="G870" s="12" t="s">
        <v>9</v>
      </c>
      <c r="H870" s="12" t="s">
        <v>37</v>
      </c>
      <c r="I870" s="14"/>
      <c r="J870" s="14"/>
      <c r="K870" s="14"/>
      <c r="L870" s="14"/>
      <c r="M870" s="14"/>
      <c r="N870" s="14"/>
      <c r="O870" s="14"/>
      <c r="P870" s="14"/>
      <c r="Q870" s="14"/>
      <c r="R870" s="14"/>
      <c r="S870" s="14"/>
      <c r="T870" s="14"/>
      <c r="U870" s="14"/>
      <c r="V870" s="14"/>
      <c r="W870" s="14"/>
      <c r="X870" s="14"/>
      <c r="Y870" s="14"/>
      <c r="Z870" s="14"/>
      <c r="AA870" s="14"/>
      <c r="AB870" s="14"/>
      <c r="AC870" s="14"/>
      <c r="AD870" s="14"/>
    </row>
    <row r="871" ht="33.0" hidden="1" customHeight="1">
      <c r="A871" s="27">
        <v>932.0</v>
      </c>
      <c r="B871" s="27" t="s">
        <v>34</v>
      </c>
      <c r="C871" s="27" t="s">
        <v>1062</v>
      </c>
      <c r="D871" s="12" t="s">
        <v>107</v>
      </c>
      <c r="E871" s="14"/>
      <c r="F871" s="12" t="s">
        <v>9</v>
      </c>
      <c r="G871" s="12" t="s">
        <v>9</v>
      </c>
      <c r="H871" s="12" t="s">
        <v>37</v>
      </c>
      <c r="I871" s="14"/>
      <c r="J871" s="14"/>
      <c r="K871" s="14"/>
      <c r="L871" s="14"/>
      <c r="M871" s="14"/>
      <c r="N871" s="14"/>
      <c r="O871" s="14"/>
      <c r="P871" s="14"/>
      <c r="Q871" s="14"/>
      <c r="R871" s="14"/>
      <c r="S871" s="14"/>
      <c r="T871" s="14"/>
      <c r="U871" s="14"/>
      <c r="V871" s="14"/>
      <c r="W871" s="14"/>
      <c r="X871" s="14"/>
      <c r="Y871" s="14"/>
      <c r="Z871" s="14"/>
      <c r="AA871" s="14"/>
      <c r="AB871" s="14"/>
      <c r="AC871" s="14"/>
      <c r="AD871" s="14"/>
    </row>
    <row r="872" ht="33.0" hidden="1" customHeight="1">
      <c r="A872" s="27">
        <v>933.0</v>
      </c>
      <c r="B872" s="27" t="s">
        <v>34</v>
      </c>
      <c r="C872" s="27" t="s">
        <v>1063</v>
      </c>
      <c r="D872" s="12" t="s">
        <v>107</v>
      </c>
      <c r="E872" s="14"/>
      <c r="F872" s="12" t="s">
        <v>9</v>
      </c>
      <c r="G872" s="12" t="s">
        <v>9</v>
      </c>
      <c r="H872" s="12" t="s">
        <v>37</v>
      </c>
      <c r="I872" s="14"/>
      <c r="J872" s="14"/>
      <c r="K872" s="14"/>
      <c r="L872" s="14"/>
      <c r="M872" s="14"/>
      <c r="N872" s="14"/>
      <c r="O872" s="14"/>
      <c r="P872" s="14"/>
      <c r="Q872" s="14"/>
      <c r="R872" s="14"/>
      <c r="S872" s="14"/>
      <c r="T872" s="14"/>
      <c r="U872" s="14"/>
      <c r="V872" s="14"/>
      <c r="W872" s="14"/>
      <c r="X872" s="14"/>
      <c r="Y872" s="14"/>
      <c r="Z872" s="14"/>
      <c r="AA872" s="14"/>
      <c r="AB872" s="14"/>
      <c r="AC872" s="14"/>
      <c r="AD872" s="14"/>
    </row>
    <row r="873" ht="33.0" hidden="1" customHeight="1">
      <c r="A873" s="27">
        <v>934.0</v>
      </c>
      <c r="B873" s="27" t="s">
        <v>34</v>
      </c>
      <c r="C873" s="27" t="s">
        <v>1064</v>
      </c>
      <c r="D873" s="12" t="s">
        <v>107</v>
      </c>
      <c r="E873" s="14"/>
      <c r="F873" s="12" t="s">
        <v>9</v>
      </c>
      <c r="G873" s="12" t="s">
        <v>9</v>
      </c>
      <c r="H873" s="12" t="s">
        <v>37</v>
      </c>
      <c r="I873" s="14"/>
      <c r="J873" s="14"/>
      <c r="K873" s="14"/>
      <c r="L873" s="14"/>
      <c r="M873" s="14"/>
      <c r="N873" s="14"/>
      <c r="O873" s="14"/>
      <c r="P873" s="14"/>
      <c r="Q873" s="14"/>
      <c r="R873" s="14"/>
      <c r="S873" s="14"/>
      <c r="T873" s="14"/>
      <c r="U873" s="14"/>
      <c r="V873" s="14"/>
      <c r="W873" s="14"/>
      <c r="X873" s="14"/>
      <c r="Y873" s="14"/>
      <c r="Z873" s="14"/>
      <c r="AA873" s="14"/>
      <c r="AB873" s="14"/>
      <c r="AC873" s="14"/>
      <c r="AD873" s="14"/>
    </row>
    <row r="874" ht="33.0" hidden="1" customHeight="1">
      <c r="A874" s="27">
        <v>935.0</v>
      </c>
      <c r="B874" s="27" t="s">
        <v>34</v>
      </c>
      <c r="C874" s="27" t="s">
        <v>1055</v>
      </c>
      <c r="D874" s="12" t="s">
        <v>107</v>
      </c>
      <c r="E874" s="14"/>
      <c r="F874" s="12" t="s">
        <v>9</v>
      </c>
      <c r="G874" s="12" t="s">
        <v>9</v>
      </c>
      <c r="H874" s="12" t="s">
        <v>37</v>
      </c>
      <c r="I874" s="14"/>
      <c r="J874" s="14"/>
      <c r="K874" s="14"/>
      <c r="L874" s="14"/>
      <c r="M874" s="14"/>
      <c r="N874" s="14"/>
      <c r="O874" s="14"/>
      <c r="P874" s="14"/>
      <c r="Q874" s="14"/>
      <c r="R874" s="14"/>
      <c r="S874" s="14"/>
      <c r="T874" s="14"/>
      <c r="U874" s="14"/>
      <c r="V874" s="14"/>
      <c r="W874" s="14"/>
      <c r="X874" s="14"/>
      <c r="Y874" s="14"/>
      <c r="Z874" s="14"/>
      <c r="AA874" s="14"/>
      <c r="AB874" s="14"/>
      <c r="AC874" s="14"/>
      <c r="AD874" s="14"/>
    </row>
    <row r="875" ht="33.0" hidden="1" customHeight="1">
      <c r="A875" s="27">
        <v>936.0</v>
      </c>
      <c r="B875" s="27" t="s">
        <v>34</v>
      </c>
      <c r="C875" s="27" t="s">
        <v>1065</v>
      </c>
      <c r="D875" s="12" t="s">
        <v>107</v>
      </c>
      <c r="E875" s="14"/>
      <c r="F875" s="12" t="s">
        <v>9</v>
      </c>
      <c r="G875" s="12" t="s">
        <v>9</v>
      </c>
      <c r="H875" s="12" t="s">
        <v>37</v>
      </c>
      <c r="I875" s="14"/>
      <c r="J875" s="14"/>
      <c r="K875" s="14"/>
      <c r="L875" s="14"/>
      <c r="M875" s="14"/>
      <c r="N875" s="14"/>
      <c r="O875" s="14"/>
      <c r="P875" s="14"/>
      <c r="Q875" s="14"/>
      <c r="R875" s="14"/>
      <c r="S875" s="14"/>
      <c r="T875" s="14"/>
      <c r="U875" s="14"/>
      <c r="V875" s="14"/>
      <c r="W875" s="14"/>
      <c r="X875" s="14"/>
      <c r="Y875" s="14"/>
      <c r="Z875" s="14"/>
      <c r="AA875" s="14"/>
      <c r="AB875" s="14"/>
      <c r="AC875" s="14"/>
      <c r="AD875" s="14"/>
    </row>
    <row r="876" ht="33.0" hidden="1" customHeight="1">
      <c r="A876" s="27">
        <v>937.0</v>
      </c>
      <c r="B876" s="27" t="s">
        <v>34</v>
      </c>
      <c r="C876" s="27" t="s">
        <v>1066</v>
      </c>
      <c r="D876" s="12" t="s">
        <v>107</v>
      </c>
      <c r="E876" s="14"/>
      <c r="F876" s="12" t="s">
        <v>9</v>
      </c>
      <c r="G876" s="12" t="s">
        <v>9</v>
      </c>
      <c r="H876" s="12" t="s">
        <v>37</v>
      </c>
      <c r="I876" s="14"/>
      <c r="J876" s="14"/>
      <c r="K876" s="14"/>
      <c r="L876" s="14"/>
      <c r="M876" s="14"/>
      <c r="N876" s="14"/>
      <c r="O876" s="14"/>
      <c r="P876" s="14"/>
      <c r="Q876" s="14"/>
      <c r="R876" s="14"/>
      <c r="S876" s="14"/>
      <c r="T876" s="14"/>
      <c r="U876" s="14"/>
      <c r="V876" s="14"/>
      <c r="W876" s="14"/>
      <c r="X876" s="14"/>
      <c r="Y876" s="14"/>
      <c r="Z876" s="14"/>
      <c r="AA876" s="14"/>
      <c r="AB876" s="14"/>
      <c r="AC876" s="14"/>
      <c r="AD876" s="14"/>
    </row>
    <row r="877" ht="33.0" hidden="1" customHeight="1">
      <c r="A877" s="27">
        <v>938.0</v>
      </c>
      <c r="B877" s="27" t="s">
        <v>34</v>
      </c>
      <c r="C877" s="27" t="s">
        <v>1067</v>
      </c>
      <c r="D877" s="12" t="s">
        <v>107</v>
      </c>
      <c r="E877" s="14"/>
      <c r="F877" s="12" t="s">
        <v>9</v>
      </c>
      <c r="G877" s="12" t="s">
        <v>9</v>
      </c>
      <c r="H877" s="12" t="s">
        <v>37</v>
      </c>
      <c r="I877" s="14"/>
      <c r="J877" s="14"/>
      <c r="K877" s="14"/>
      <c r="L877" s="14"/>
      <c r="M877" s="14"/>
      <c r="N877" s="14"/>
      <c r="O877" s="14"/>
      <c r="P877" s="14"/>
      <c r="Q877" s="14"/>
      <c r="R877" s="14"/>
      <c r="S877" s="14"/>
      <c r="T877" s="14"/>
      <c r="U877" s="14"/>
      <c r="V877" s="14"/>
      <c r="W877" s="14"/>
      <c r="X877" s="14"/>
      <c r="Y877" s="14"/>
      <c r="Z877" s="14"/>
      <c r="AA877" s="14"/>
      <c r="AB877" s="14"/>
      <c r="AC877" s="14"/>
      <c r="AD877" s="14"/>
    </row>
    <row r="878" ht="33.0" hidden="1" customHeight="1">
      <c r="A878" s="27">
        <v>940.0</v>
      </c>
      <c r="B878" s="27" t="s">
        <v>34</v>
      </c>
      <c r="C878" s="27" t="s">
        <v>1055</v>
      </c>
      <c r="D878" s="12" t="s">
        <v>107</v>
      </c>
      <c r="E878" s="14"/>
      <c r="F878" s="12" t="s">
        <v>9</v>
      </c>
      <c r="G878" s="12" t="s">
        <v>9</v>
      </c>
      <c r="H878" s="12" t="s">
        <v>37</v>
      </c>
      <c r="I878" s="14"/>
      <c r="J878" s="14"/>
      <c r="K878" s="14"/>
      <c r="L878" s="14"/>
      <c r="M878" s="14"/>
      <c r="N878" s="14"/>
      <c r="O878" s="14"/>
      <c r="P878" s="14"/>
      <c r="Q878" s="14"/>
      <c r="R878" s="14"/>
      <c r="S878" s="14"/>
      <c r="T878" s="14"/>
      <c r="U878" s="14"/>
      <c r="V878" s="14"/>
      <c r="W878" s="14"/>
      <c r="X878" s="14"/>
      <c r="Y878" s="14"/>
      <c r="Z878" s="14"/>
      <c r="AA878" s="14"/>
      <c r="AB878" s="14"/>
      <c r="AC878" s="14"/>
      <c r="AD878" s="14"/>
    </row>
    <row r="879" ht="33.0" hidden="1" customHeight="1">
      <c r="A879" s="27">
        <v>941.0</v>
      </c>
      <c r="B879" s="27" t="s">
        <v>34</v>
      </c>
      <c r="C879" s="27" t="s">
        <v>1068</v>
      </c>
      <c r="D879" s="12" t="s">
        <v>107</v>
      </c>
      <c r="E879" s="14"/>
      <c r="F879" s="12" t="s">
        <v>9</v>
      </c>
      <c r="G879" s="12" t="s">
        <v>9</v>
      </c>
      <c r="H879" s="12" t="s">
        <v>37</v>
      </c>
      <c r="I879" s="14"/>
      <c r="J879" s="14"/>
      <c r="K879" s="14"/>
      <c r="L879" s="14"/>
      <c r="M879" s="14"/>
      <c r="N879" s="14"/>
      <c r="O879" s="14"/>
      <c r="P879" s="14"/>
      <c r="Q879" s="14"/>
      <c r="R879" s="14"/>
      <c r="S879" s="14"/>
      <c r="T879" s="14"/>
      <c r="U879" s="14"/>
      <c r="V879" s="14"/>
      <c r="W879" s="14"/>
      <c r="X879" s="14"/>
      <c r="Y879" s="14"/>
      <c r="Z879" s="14"/>
      <c r="AA879" s="14"/>
      <c r="AB879" s="14"/>
      <c r="AC879" s="14"/>
      <c r="AD879" s="14"/>
    </row>
    <row r="880" ht="33.0" hidden="1" customHeight="1">
      <c r="A880" s="27">
        <v>943.0</v>
      </c>
      <c r="B880" s="27" t="s">
        <v>34</v>
      </c>
      <c r="C880" s="27" t="s">
        <v>1069</v>
      </c>
      <c r="D880" s="12" t="s">
        <v>107</v>
      </c>
      <c r="E880" s="14"/>
      <c r="F880" s="12" t="s">
        <v>9</v>
      </c>
      <c r="G880" s="12" t="s">
        <v>9</v>
      </c>
      <c r="H880" s="12" t="s">
        <v>37</v>
      </c>
      <c r="I880" s="14"/>
      <c r="J880" s="14"/>
      <c r="K880" s="14"/>
      <c r="L880" s="14"/>
      <c r="M880" s="14"/>
      <c r="N880" s="14"/>
      <c r="O880" s="14"/>
      <c r="P880" s="14"/>
      <c r="Q880" s="14"/>
      <c r="R880" s="14"/>
      <c r="S880" s="14"/>
      <c r="T880" s="14"/>
      <c r="U880" s="14"/>
      <c r="V880" s="14"/>
      <c r="W880" s="14"/>
      <c r="X880" s="14"/>
      <c r="Y880" s="14"/>
      <c r="Z880" s="14"/>
      <c r="AA880" s="14"/>
      <c r="AB880" s="14"/>
      <c r="AC880" s="14"/>
      <c r="AD880" s="14"/>
    </row>
    <row r="881" ht="33.0" hidden="1" customHeight="1">
      <c r="A881" s="27">
        <v>944.0</v>
      </c>
      <c r="B881" s="27" t="s">
        <v>34</v>
      </c>
      <c r="C881" s="27" t="s">
        <v>1070</v>
      </c>
      <c r="D881" s="12" t="s">
        <v>107</v>
      </c>
      <c r="E881" s="14"/>
      <c r="F881" s="12" t="s">
        <v>9</v>
      </c>
      <c r="G881" s="12" t="s">
        <v>9</v>
      </c>
      <c r="H881" s="12" t="s">
        <v>37</v>
      </c>
      <c r="I881" s="14"/>
      <c r="J881" s="14"/>
      <c r="K881" s="14"/>
      <c r="L881" s="14"/>
      <c r="M881" s="14"/>
      <c r="N881" s="14"/>
      <c r="O881" s="14"/>
      <c r="P881" s="14"/>
      <c r="Q881" s="14"/>
      <c r="R881" s="14"/>
      <c r="S881" s="14"/>
      <c r="T881" s="14"/>
      <c r="U881" s="14"/>
      <c r="V881" s="14"/>
      <c r="W881" s="14"/>
      <c r="X881" s="14"/>
      <c r="Y881" s="14"/>
      <c r="Z881" s="14"/>
      <c r="AA881" s="14"/>
      <c r="AB881" s="14"/>
      <c r="AC881" s="14"/>
      <c r="AD881" s="14"/>
    </row>
    <row r="882" ht="33.0" hidden="1" customHeight="1">
      <c r="A882" s="27">
        <v>945.0</v>
      </c>
      <c r="B882" s="27" t="s">
        <v>34</v>
      </c>
      <c r="C882" s="27" t="s">
        <v>1071</v>
      </c>
      <c r="D882" s="12" t="s">
        <v>107</v>
      </c>
      <c r="E882" s="14"/>
      <c r="F882" s="12" t="s">
        <v>9</v>
      </c>
      <c r="G882" s="12" t="s">
        <v>9</v>
      </c>
      <c r="H882" s="12" t="s">
        <v>37</v>
      </c>
      <c r="I882" s="14"/>
      <c r="J882" s="14"/>
      <c r="K882" s="14"/>
      <c r="L882" s="14"/>
      <c r="M882" s="14"/>
      <c r="N882" s="14"/>
      <c r="O882" s="14"/>
      <c r="P882" s="14"/>
      <c r="Q882" s="14"/>
      <c r="R882" s="14"/>
      <c r="S882" s="14"/>
      <c r="T882" s="14"/>
      <c r="U882" s="14"/>
      <c r="V882" s="14"/>
      <c r="W882" s="14"/>
      <c r="X882" s="14"/>
      <c r="Y882" s="14"/>
      <c r="Z882" s="14"/>
      <c r="AA882" s="14"/>
      <c r="AB882" s="14"/>
      <c r="AC882" s="14"/>
      <c r="AD882" s="14"/>
    </row>
    <row r="883" ht="33.0" hidden="1" customHeight="1">
      <c r="A883" s="27">
        <v>946.0</v>
      </c>
      <c r="B883" s="27" t="s">
        <v>34</v>
      </c>
      <c r="C883" s="27" t="s">
        <v>1072</v>
      </c>
      <c r="D883" s="12" t="s">
        <v>36</v>
      </c>
      <c r="E883" s="14"/>
      <c r="F883" s="12" t="s">
        <v>10</v>
      </c>
      <c r="G883" s="12" t="s">
        <v>2</v>
      </c>
      <c r="H883" s="12" t="s">
        <v>37</v>
      </c>
      <c r="I883" s="14"/>
      <c r="J883" s="14"/>
      <c r="K883" s="14"/>
      <c r="L883" s="14"/>
      <c r="M883" s="14"/>
      <c r="N883" s="14"/>
      <c r="O883" s="14"/>
      <c r="P883" s="14"/>
      <c r="Q883" s="14"/>
      <c r="R883" s="14"/>
      <c r="S883" s="14"/>
      <c r="T883" s="14"/>
      <c r="U883" s="14"/>
      <c r="V883" s="14"/>
      <c r="W883" s="14"/>
      <c r="X883" s="14"/>
      <c r="Y883" s="14"/>
      <c r="Z883" s="14"/>
      <c r="AA883" s="14"/>
      <c r="AB883" s="14"/>
      <c r="AC883" s="14"/>
      <c r="AD883" s="14"/>
    </row>
    <row r="884" ht="33.0" hidden="1" customHeight="1">
      <c r="A884" s="27">
        <v>947.0</v>
      </c>
      <c r="B884" s="27" t="s">
        <v>34</v>
      </c>
      <c r="C884" s="27" t="s">
        <v>1073</v>
      </c>
      <c r="D884" s="12" t="s">
        <v>107</v>
      </c>
      <c r="E884" s="14"/>
      <c r="F884" s="12" t="s">
        <v>9</v>
      </c>
      <c r="G884" s="12" t="s">
        <v>9</v>
      </c>
      <c r="H884" s="12" t="s">
        <v>37</v>
      </c>
      <c r="I884" s="14"/>
      <c r="J884" s="14"/>
      <c r="K884" s="14"/>
      <c r="L884" s="14"/>
      <c r="M884" s="14"/>
      <c r="N884" s="14"/>
      <c r="O884" s="14"/>
      <c r="P884" s="14"/>
      <c r="Q884" s="14"/>
      <c r="R884" s="14"/>
      <c r="S884" s="14"/>
      <c r="T884" s="14"/>
      <c r="U884" s="14"/>
      <c r="V884" s="14"/>
      <c r="W884" s="14"/>
      <c r="X884" s="14"/>
      <c r="Y884" s="14"/>
      <c r="Z884" s="14"/>
      <c r="AA884" s="14"/>
      <c r="AB884" s="14"/>
      <c r="AC884" s="14"/>
      <c r="AD884" s="14"/>
    </row>
    <row r="885" ht="33.0" hidden="1" customHeight="1">
      <c r="A885" s="27">
        <v>948.0</v>
      </c>
      <c r="B885" s="27" t="s">
        <v>34</v>
      </c>
      <c r="C885" s="27" t="s">
        <v>1074</v>
      </c>
      <c r="D885" s="12" t="s">
        <v>107</v>
      </c>
      <c r="E885" s="14"/>
      <c r="F885" s="12" t="s">
        <v>9</v>
      </c>
      <c r="G885" s="12" t="s">
        <v>9</v>
      </c>
      <c r="H885" s="12" t="s">
        <v>37</v>
      </c>
      <c r="I885" s="14"/>
      <c r="J885" s="14"/>
      <c r="K885" s="14"/>
      <c r="L885" s="14"/>
      <c r="M885" s="14"/>
      <c r="N885" s="14"/>
      <c r="O885" s="14"/>
      <c r="P885" s="14"/>
      <c r="Q885" s="14"/>
      <c r="R885" s="14"/>
      <c r="S885" s="14"/>
      <c r="T885" s="14"/>
      <c r="U885" s="14"/>
      <c r="V885" s="14"/>
      <c r="W885" s="14"/>
      <c r="X885" s="14"/>
      <c r="Y885" s="14"/>
      <c r="Z885" s="14"/>
      <c r="AA885" s="14"/>
      <c r="AB885" s="14"/>
      <c r="AC885" s="14"/>
      <c r="AD885" s="14"/>
    </row>
    <row r="886" ht="33.0" hidden="1" customHeight="1">
      <c r="A886" s="27">
        <v>949.0</v>
      </c>
      <c r="B886" s="27" t="s">
        <v>34</v>
      </c>
      <c r="C886" s="27" t="s">
        <v>1075</v>
      </c>
      <c r="D886" s="12" t="s">
        <v>107</v>
      </c>
      <c r="E886" s="14"/>
      <c r="F886" s="12" t="s">
        <v>9</v>
      </c>
      <c r="G886" s="12" t="s">
        <v>9</v>
      </c>
      <c r="H886" s="12" t="s">
        <v>37</v>
      </c>
      <c r="I886" s="14"/>
      <c r="J886" s="14"/>
      <c r="K886" s="14"/>
      <c r="L886" s="14"/>
      <c r="M886" s="14"/>
      <c r="N886" s="14"/>
      <c r="O886" s="14"/>
      <c r="P886" s="14"/>
      <c r="Q886" s="14"/>
      <c r="R886" s="14"/>
      <c r="S886" s="14"/>
      <c r="T886" s="14"/>
      <c r="U886" s="14"/>
      <c r="V886" s="14"/>
      <c r="W886" s="14"/>
      <c r="X886" s="14"/>
      <c r="Y886" s="14"/>
      <c r="Z886" s="14"/>
      <c r="AA886" s="14"/>
      <c r="AB886" s="14"/>
      <c r="AC886" s="14"/>
      <c r="AD886" s="14"/>
    </row>
    <row r="887" ht="33.0" hidden="1" customHeight="1">
      <c r="A887" s="27">
        <v>950.0</v>
      </c>
      <c r="B887" s="27" t="s">
        <v>34</v>
      </c>
      <c r="C887" s="27" t="s">
        <v>1076</v>
      </c>
      <c r="D887" s="12" t="s">
        <v>107</v>
      </c>
      <c r="E887" s="14"/>
      <c r="F887" s="12" t="s">
        <v>9</v>
      </c>
      <c r="G887" s="12" t="s">
        <v>9</v>
      </c>
      <c r="H887" s="12" t="s">
        <v>37</v>
      </c>
      <c r="I887" s="14"/>
      <c r="J887" s="14"/>
      <c r="K887" s="14"/>
      <c r="L887" s="14"/>
      <c r="M887" s="14"/>
      <c r="N887" s="14"/>
      <c r="O887" s="14"/>
      <c r="P887" s="14"/>
      <c r="Q887" s="14"/>
      <c r="R887" s="14"/>
      <c r="S887" s="14"/>
      <c r="T887" s="14"/>
      <c r="U887" s="14"/>
      <c r="V887" s="14"/>
      <c r="W887" s="14"/>
      <c r="X887" s="14"/>
      <c r="Y887" s="14"/>
      <c r="Z887" s="14"/>
      <c r="AA887" s="14"/>
      <c r="AB887" s="14"/>
      <c r="AC887" s="14"/>
      <c r="AD887" s="14"/>
    </row>
    <row r="888" ht="33.0" hidden="1" customHeight="1">
      <c r="A888" s="27">
        <v>951.0</v>
      </c>
      <c r="B888" s="27" t="s">
        <v>34</v>
      </c>
      <c r="C888" s="27" t="s">
        <v>1077</v>
      </c>
      <c r="D888" s="12" t="s">
        <v>36</v>
      </c>
      <c r="E888" s="14"/>
      <c r="F888" s="12" t="s">
        <v>10</v>
      </c>
      <c r="G888" s="12" t="s">
        <v>2</v>
      </c>
      <c r="H888" s="12" t="s">
        <v>37</v>
      </c>
      <c r="I888" s="14"/>
      <c r="J888" s="14"/>
      <c r="K888" s="14"/>
      <c r="L888" s="14"/>
      <c r="M888" s="14"/>
      <c r="N888" s="14"/>
      <c r="O888" s="14"/>
      <c r="P888" s="14"/>
      <c r="Q888" s="14"/>
      <c r="R888" s="14"/>
      <c r="S888" s="14"/>
      <c r="T888" s="14"/>
      <c r="U888" s="14"/>
      <c r="V888" s="14"/>
      <c r="W888" s="14"/>
      <c r="X888" s="14"/>
      <c r="Y888" s="14"/>
      <c r="Z888" s="14"/>
      <c r="AA888" s="14"/>
      <c r="AB888" s="14"/>
      <c r="AC888" s="14"/>
      <c r="AD888" s="14"/>
    </row>
    <row r="889" ht="33.0" hidden="1" customHeight="1">
      <c r="A889" s="27">
        <v>953.0</v>
      </c>
      <c r="B889" s="27" t="s">
        <v>34</v>
      </c>
      <c r="C889" s="27" t="s">
        <v>1078</v>
      </c>
      <c r="D889" s="12" t="s">
        <v>107</v>
      </c>
      <c r="E889" s="14"/>
      <c r="F889" s="12" t="s">
        <v>9</v>
      </c>
      <c r="G889" s="12" t="s">
        <v>9</v>
      </c>
      <c r="H889" s="12" t="s">
        <v>37</v>
      </c>
      <c r="I889" s="14"/>
      <c r="J889" s="14"/>
      <c r="K889" s="14"/>
      <c r="L889" s="14"/>
      <c r="M889" s="14"/>
      <c r="N889" s="14"/>
      <c r="O889" s="14"/>
      <c r="P889" s="14"/>
      <c r="Q889" s="14"/>
      <c r="R889" s="14"/>
      <c r="S889" s="14"/>
      <c r="T889" s="14"/>
      <c r="U889" s="14"/>
      <c r="V889" s="14"/>
      <c r="W889" s="14"/>
      <c r="X889" s="14"/>
      <c r="Y889" s="14"/>
      <c r="Z889" s="14"/>
      <c r="AA889" s="14"/>
      <c r="AB889" s="14"/>
      <c r="AC889" s="14"/>
      <c r="AD889" s="14"/>
    </row>
    <row r="890" ht="33.0" hidden="1" customHeight="1">
      <c r="A890" s="27">
        <v>954.0</v>
      </c>
      <c r="B890" s="27" t="s">
        <v>34</v>
      </c>
      <c r="C890" s="27" t="s">
        <v>978</v>
      </c>
      <c r="D890" s="12" t="s">
        <v>107</v>
      </c>
      <c r="E890" s="14"/>
      <c r="F890" s="12" t="s">
        <v>9</v>
      </c>
      <c r="G890" s="12" t="s">
        <v>9</v>
      </c>
      <c r="H890" s="12" t="s">
        <v>37</v>
      </c>
      <c r="I890" s="14"/>
      <c r="J890" s="14"/>
      <c r="K890" s="14"/>
      <c r="L890" s="14"/>
      <c r="M890" s="14"/>
      <c r="N890" s="14"/>
      <c r="O890" s="14"/>
      <c r="P890" s="14"/>
      <c r="Q890" s="14"/>
      <c r="R890" s="14"/>
      <c r="S890" s="14"/>
      <c r="T890" s="14"/>
      <c r="U890" s="14"/>
      <c r="V890" s="14"/>
      <c r="W890" s="14"/>
      <c r="X890" s="14"/>
      <c r="Y890" s="14"/>
      <c r="Z890" s="14"/>
      <c r="AA890" s="14"/>
      <c r="AB890" s="14"/>
      <c r="AC890" s="14"/>
      <c r="AD890" s="14"/>
    </row>
    <row r="891" ht="33.0" hidden="1" customHeight="1">
      <c r="A891" s="27">
        <v>955.0</v>
      </c>
      <c r="B891" s="27" t="s">
        <v>34</v>
      </c>
      <c r="C891" s="27" t="s">
        <v>1079</v>
      </c>
      <c r="D891" s="12" t="s">
        <v>107</v>
      </c>
      <c r="E891" s="14"/>
      <c r="F891" s="12" t="s">
        <v>9</v>
      </c>
      <c r="G891" s="12" t="s">
        <v>9</v>
      </c>
      <c r="H891" s="12" t="s">
        <v>37</v>
      </c>
      <c r="I891" s="14"/>
      <c r="J891" s="14"/>
      <c r="K891" s="14"/>
      <c r="L891" s="14"/>
      <c r="M891" s="14"/>
      <c r="N891" s="14"/>
      <c r="O891" s="14"/>
      <c r="P891" s="14"/>
      <c r="Q891" s="14"/>
      <c r="R891" s="14"/>
      <c r="S891" s="14"/>
      <c r="T891" s="14"/>
      <c r="U891" s="14"/>
      <c r="V891" s="14"/>
      <c r="W891" s="14"/>
      <c r="X891" s="14"/>
      <c r="Y891" s="14"/>
      <c r="Z891" s="14"/>
      <c r="AA891" s="14"/>
      <c r="AB891" s="14"/>
      <c r="AC891" s="14"/>
      <c r="AD891" s="14"/>
    </row>
    <row r="892" ht="33.0" hidden="1" customHeight="1">
      <c r="A892" s="27">
        <v>956.0</v>
      </c>
      <c r="B892" s="27" t="s">
        <v>34</v>
      </c>
      <c r="C892" s="27" t="s">
        <v>1080</v>
      </c>
      <c r="D892" s="12" t="s">
        <v>107</v>
      </c>
      <c r="E892" s="14"/>
      <c r="F892" s="12" t="s">
        <v>9</v>
      </c>
      <c r="G892" s="12" t="s">
        <v>9</v>
      </c>
      <c r="H892" s="12" t="s">
        <v>37</v>
      </c>
      <c r="I892" s="14"/>
      <c r="J892" s="14"/>
      <c r="K892" s="14"/>
      <c r="L892" s="14"/>
      <c r="M892" s="14"/>
      <c r="N892" s="14"/>
      <c r="O892" s="14"/>
      <c r="P892" s="14"/>
      <c r="Q892" s="14"/>
      <c r="R892" s="14"/>
      <c r="S892" s="14"/>
      <c r="T892" s="14"/>
      <c r="U892" s="14"/>
      <c r="V892" s="14"/>
      <c r="W892" s="14"/>
      <c r="X892" s="14"/>
      <c r="Y892" s="14"/>
      <c r="Z892" s="14"/>
      <c r="AA892" s="14"/>
      <c r="AB892" s="14"/>
      <c r="AC892" s="14"/>
      <c r="AD892" s="14"/>
    </row>
    <row r="893" ht="33.0" hidden="1" customHeight="1">
      <c r="A893" s="27">
        <v>957.0</v>
      </c>
      <c r="B893" s="27" t="s">
        <v>34</v>
      </c>
      <c r="C893" s="27" t="s">
        <v>1081</v>
      </c>
      <c r="D893" s="12" t="s">
        <v>107</v>
      </c>
      <c r="E893" s="14"/>
      <c r="F893" s="12" t="s">
        <v>9</v>
      </c>
      <c r="G893" s="12" t="s">
        <v>9</v>
      </c>
      <c r="H893" s="12" t="s">
        <v>37</v>
      </c>
      <c r="I893" s="14"/>
      <c r="J893" s="14"/>
      <c r="K893" s="14"/>
      <c r="L893" s="14"/>
      <c r="M893" s="14"/>
      <c r="N893" s="14"/>
      <c r="O893" s="14"/>
      <c r="P893" s="14"/>
      <c r="Q893" s="14"/>
      <c r="R893" s="14"/>
      <c r="S893" s="14"/>
      <c r="T893" s="14"/>
      <c r="U893" s="14"/>
      <c r="V893" s="14"/>
      <c r="W893" s="14"/>
      <c r="X893" s="14"/>
      <c r="Y893" s="14"/>
      <c r="Z893" s="14"/>
      <c r="AA893" s="14"/>
      <c r="AB893" s="14"/>
      <c r="AC893" s="14"/>
      <c r="AD893" s="14"/>
    </row>
    <row r="894" ht="33.0" hidden="1" customHeight="1">
      <c r="A894" s="27">
        <v>958.0</v>
      </c>
      <c r="B894" s="27" t="s">
        <v>34</v>
      </c>
      <c r="C894" s="27" t="s">
        <v>1082</v>
      </c>
      <c r="D894" s="12" t="s">
        <v>107</v>
      </c>
      <c r="E894" s="14"/>
      <c r="F894" s="12" t="s">
        <v>9</v>
      </c>
      <c r="G894" s="12" t="s">
        <v>9</v>
      </c>
      <c r="H894" s="12" t="s">
        <v>37</v>
      </c>
      <c r="I894" s="14"/>
      <c r="J894" s="14"/>
      <c r="K894" s="14"/>
      <c r="L894" s="14"/>
      <c r="M894" s="14"/>
      <c r="N894" s="14"/>
      <c r="O894" s="14"/>
      <c r="P894" s="14"/>
      <c r="Q894" s="14"/>
      <c r="R894" s="14"/>
      <c r="S894" s="14"/>
      <c r="T894" s="14"/>
      <c r="U894" s="14"/>
      <c r="V894" s="14"/>
      <c r="W894" s="14"/>
      <c r="X894" s="14"/>
      <c r="Y894" s="14"/>
      <c r="Z894" s="14"/>
      <c r="AA894" s="14"/>
      <c r="AB894" s="14"/>
      <c r="AC894" s="14"/>
      <c r="AD894" s="14"/>
    </row>
    <row r="895" ht="33.0" hidden="1" customHeight="1">
      <c r="A895" s="27">
        <v>959.0</v>
      </c>
      <c r="B895" s="27" t="s">
        <v>34</v>
      </c>
      <c r="C895" s="27" t="s">
        <v>1083</v>
      </c>
      <c r="D895" s="12" t="s">
        <v>107</v>
      </c>
      <c r="E895" s="14"/>
      <c r="F895" s="12" t="s">
        <v>9</v>
      </c>
      <c r="G895" s="12" t="s">
        <v>9</v>
      </c>
      <c r="H895" s="12" t="s">
        <v>37</v>
      </c>
      <c r="I895" s="14"/>
      <c r="J895" s="14"/>
      <c r="K895" s="14"/>
      <c r="L895" s="14"/>
      <c r="M895" s="14"/>
      <c r="N895" s="14"/>
      <c r="O895" s="14"/>
      <c r="P895" s="14"/>
      <c r="Q895" s="14"/>
      <c r="R895" s="14"/>
      <c r="S895" s="14"/>
      <c r="T895" s="14"/>
      <c r="U895" s="14"/>
      <c r="V895" s="14"/>
      <c r="W895" s="14"/>
      <c r="X895" s="14"/>
      <c r="Y895" s="14"/>
      <c r="Z895" s="14"/>
      <c r="AA895" s="14"/>
      <c r="AB895" s="14"/>
      <c r="AC895" s="14"/>
      <c r="AD895" s="14"/>
    </row>
    <row r="896" ht="33.0" hidden="1" customHeight="1">
      <c r="A896" s="27">
        <v>960.0</v>
      </c>
      <c r="B896" s="27" t="s">
        <v>34</v>
      </c>
      <c r="C896" s="27" t="s">
        <v>1084</v>
      </c>
      <c r="D896" s="12" t="s">
        <v>36</v>
      </c>
      <c r="E896" s="14"/>
      <c r="F896" s="12" t="s">
        <v>10</v>
      </c>
      <c r="G896" s="12" t="s">
        <v>2</v>
      </c>
      <c r="H896" s="12" t="s">
        <v>37</v>
      </c>
      <c r="I896" s="14"/>
      <c r="J896" s="14"/>
      <c r="K896" s="14"/>
      <c r="L896" s="14"/>
      <c r="M896" s="14"/>
      <c r="N896" s="14"/>
      <c r="O896" s="14"/>
      <c r="P896" s="14"/>
      <c r="Q896" s="14"/>
      <c r="R896" s="14"/>
      <c r="S896" s="14"/>
      <c r="T896" s="14"/>
      <c r="U896" s="14"/>
      <c r="V896" s="14"/>
      <c r="W896" s="14"/>
      <c r="X896" s="14"/>
      <c r="Y896" s="14"/>
      <c r="Z896" s="14"/>
      <c r="AA896" s="14"/>
      <c r="AB896" s="14"/>
      <c r="AC896" s="14"/>
      <c r="AD896" s="14"/>
    </row>
    <row r="897" ht="33.0" hidden="1" customHeight="1">
      <c r="A897" s="27">
        <v>961.0</v>
      </c>
      <c r="B897" s="27" t="s">
        <v>34</v>
      </c>
      <c r="C897" s="27" t="s">
        <v>1018</v>
      </c>
      <c r="D897" s="12" t="s">
        <v>107</v>
      </c>
      <c r="E897" s="14"/>
      <c r="F897" s="12" t="s">
        <v>9</v>
      </c>
      <c r="G897" s="12" t="s">
        <v>9</v>
      </c>
      <c r="H897" s="12" t="s">
        <v>37</v>
      </c>
      <c r="I897" s="14"/>
      <c r="J897" s="14"/>
      <c r="K897" s="14"/>
      <c r="L897" s="14"/>
      <c r="M897" s="14"/>
      <c r="N897" s="14"/>
      <c r="O897" s="14"/>
      <c r="P897" s="14"/>
      <c r="Q897" s="14"/>
      <c r="R897" s="14"/>
      <c r="S897" s="14"/>
      <c r="T897" s="14"/>
      <c r="U897" s="14"/>
      <c r="V897" s="14"/>
      <c r="W897" s="14"/>
      <c r="X897" s="14"/>
      <c r="Y897" s="14"/>
      <c r="Z897" s="14"/>
      <c r="AA897" s="14"/>
      <c r="AB897" s="14"/>
      <c r="AC897" s="14"/>
      <c r="AD897" s="14"/>
    </row>
    <row r="898" ht="33.0" hidden="1" customHeight="1">
      <c r="A898" s="27">
        <v>963.0</v>
      </c>
      <c r="B898" s="27" t="s">
        <v>34</v>
      </c>
      <c r="C898" s="27" t="s">
        <v>1085</v>
      </c>
      <c r="D898" s="12" t="s">
        <v>107</v>
      </c>
      <c r="E898" s="14"/>
      <c r="F898" s="12" t="s">
        <v>9</v>
      </c>
      <c r="G898" s="12" t="s">
        <v>9</v>
      </c>
      <c r="H898" s="12" t="s">
        <v>37</v>
      </c>
      <c r="I898" s="14"/>
      <c r="J898" s="14"/>
      <c r="K898" s="14"/>
      <c r="L898" s="14"/>
      <c r="M898" s="14"/>
      <c r="N898" s="14"/>
      <c r="O898" s="14"/>
      <c r="P898" s="14"/>
      <c r="Q898" s="14"/>
      <c r="R898" s="14"/>
      <c r="S898" s="14"/>
      <c r="T898" s="14"/>
      <c r="U898" s="14"/>
      <c r="V898" s="14"/>
      <c r="W898" s="14"/>
      <c r="X898" s="14"/>
      <c r="Y898" s="14"/>
      <c r="Z898" s="14"/>
      <c r="AA898" s="14"/>
      <c r="AB898" s="14"/>
      <c r="AC898" s="14"/>
      <c r="AD898" s="14"/>
    </row>
    <row r="899" ht="33.0" hidden="1" customHeight="1">
      <c r="A899" s="27">
        <v>964.0</v>
      </c>
      <c r="B899" s="27" t="s">
        <v>34</v>
      </c>
      <c r="C899" s="27" t="s">
        <v>1086</v>
      </c>
      <c r="D899" s="12" t="s">
        <v>107</v>
      </c>
      <c r="E899" s="14"/>
      <c r="F899" s="12" t="s">
        <v>9</v>
      </c>
      <c r="G899" s="12" t="s">
        <v>9</v>
      </c>
      <c r="H899" s="12" t="s">
        <v>37</v>
      </c>
      <c r="I899" s="14"/>
      <c r="J899" s="14"/>
      <c r="K899" s="14"/>
      <c r="L899" s="14"/>
      <c r="M899" s="14"/>
      <c r="N899" s="14"/>
      <c r="O899" s="14"/>
      <c r="P899" s="14"/>
      <c r="Q899" s="14"/>
      <c r="R899" s="14"/>
      <c r="S899" s="14"/>
      <c r="T899" s="14"/>
      <c r="U899" s="14"/>
      <c r="V899" s="14"/>
      <c r="W899" s="14"/>
      <c r="X899" s="14"/>
      <c r="Y899" s="14"/>
      <c r="Z899" s="14"/>
      <c r="AA899" s="14"/>
      <c r="AB899" s="14"/>
      <c r="AC899" s="14"/>
      <c r="AD899" s="14"/>
    </row>
    <row r="900" ht="33.0" hidden="1" customHeight="1">
      <c r="A900" s="27">
        <v>965.0</v>
      </c>
      <c r="B900" s="27" t="s">
        <v>34</v>
      </c>
      <c r="C900" s="27" t="s">
        <v>1055</v>
      </c>
      <c r="D900" s="12" t="s">
        <v>107</v>
      </c>
      <c r="E900" s="14"/>
      <c r="F900" s="12" t="s">
        <v>9</v>
      </c>
      <c r="G900" s="12" t="s">
        <v>9</v>
      </c>
      <c r="H900" s="12" t="s">
        <v>37</v>
      </c>
      <c r="I900" s="14"/>
      <c r="J900" s="14"/>
      <c r="K900" s="14"/>
      <c r="L900" s="14"/>
      <c r="M900" s="14"/>
      <c r="N900" s="14"/>
      <c r="O900" s="14"/>
      <c r="P900" s="14"/>
      <c r="Q900" s="14"/>
      <c r="R900" s="14"/>
      <c r="S900" s="14"/>
      <c r="T900" s="14"/>
      <c r="U900" s="14"/>
      <c r="V900" s="14"/>
      <c r="W900" s="14"/>
      <c r="X900" s="14"/>
      <c r="Y900" s="14"/>
      <c r="Z900" s="14"/>
      <c r="AA900" s="14"/>
      <c r="AB900" s="14"/>
      <c r="AC900" s="14"/>
      <c r="AD900" s="14"/>
    </row>
    <row r="901" ht="33.0" hidden="1" customHeight="1">
      <c r="A901" s="27">
        <v>966.0</v>
      </c>
      <c r="B901" s="27" t="s">
        <v>34</v>
      </c>
      <c r="C901" s="27" t="s">
        <v>1087</v>
      </c>
      <c r="D901" s="12" t="s">
        <v>107</v>
      </c>
      <c r="E901" s="14"/>
      <c r="F901" s="12" t="s">
        <v>9</v>
      </c>
      <c r="G901" s="12" t="s">
        <v>9</v>
      </c>
      <c r="H901" s="12" t="s">
        <v>37</v>
      </c>
      <c r="I901" s="14"/>
      <c r="J901" s="14"/>
      <c r="K901" s="14"/>
      <c r="L901" s="14"/>
      <c r="M901" s="14"/>
      <c r="N901" s="14"/>
      <c r="O901" s="14"/>
      <c r="P901" s="14"/>
      <c r="Q901" s="14"/>
      <c r="R901" s="14"/>
      <c r="S901" s="14"/>
      <c r="T901" s="14"/>
      <c r="U901" s="14"/>
      <c r="V901" s="14"/>
      <c r="W901" s="14"/>
      <c r="X901" s="14"/>
      <c r="Y901" s="14"/>
      <c r="Z901" s="14"/>
      <c r="AA901" s="14"/>
      <c r="AB901" s="14"/>
      <c r="AC901" s="14"/>
      <c r="AD901" s="14"/>
    </row>
    <row r="902" ht="33.0" hidden="1" customHeight="1">
      <c r="A902" s="27">
        <v>967.0</v>
      </c>
      <c r="B902" s="27" t="s">
        <v>34</v>
      </c>
      <c r="C902" s="27" t="s">
        <v>1088</v>
      </c>
      <c r="D902" s="12" t="s">
        <v>89</v>
      </c>
      <c r="E902" s="14"/>
      <c r="F902" s="12" t="s">
        <v>9</v>
      </c>
      <c r="G902" s="12" t="s">
        <v>9</v>
      </c>
      <c r="H902" s="12" t="s">
        <v>52</v>
      </c>
      <c r="I902" s="14"/>
      <c r="J902" s="14"/>
      <c r="K902" s="14"/>
      <c r="L902" s="14"/>
      <c r="M902" s="14"/>
      <c r="N902" s="14"/>
      <c r="O902" s="14"/>
      <c r="P902" s="14"/>
      <c r="Q902" s="14"/>
      <c r="R902" s="14"/>
      <c r="S902" s="14"/>
      <c r="T902" s="14"/>
      <c r="U902" s="14"/>
      <c r="V902" s="14"/>
      <c r="W902" s="14"/>
      <c r="X902" s="14"/>
      <c r="Y902" s="14"/>
      <c r="Z902" s="14"/>
      <c r="AA902" s="14"/>
      <c r="AB902" s="14"/>
      <c r="AC902" s="14"/>
      <c r="AD902" s="14"/>
    </row>
    <row r="903" ht="33.0" hidden="1" customHeight="1">
      <c r="A903" s="27">
        <v>968.0</v>
      </c>
      <c r="B903" s="27" t="s">
        <v>34</v>
      </c>
      <c r="C903" s="27" t="s">
        <v>1089</v>
      </c>
      <c r="D903" s="12" t="s">
        <v>107</v>
      </c>
      <c r="E903" s="14"/>
      <c r="F903" s="12" t="s">
        <v>9</v>
      </c>
      <c r="G903" s="12" t="s">
        <v>9</v>
      </c>
      <c r="H903" s="12" t="s">
        <v>37</v>
      </c>
      <c r="I903" s="14"/>
      <c r="J903" s="14"/>
      <c r="K903" s="14"/>
      <c r="L903" s="14"/>
      <c r="M903" s="14"/>
      <c r="N903" s="14"/>
      <c r="O903" s="14"/>
      <c r="P903" s="14"/>
      <c r="Q903" s="14"/>
      <c r="R903" s="14"/>
      <c r="S903" s="14"/>
      <c r="T903" s="14"/>
      <c r="U903" s="14"/>
      <c r="V903" s="14"/>
      <c r="W903" s="14"/>
      <c r="X903" s="14"/>
      <c r="Y903" s="14"/>
      <c r="Z903" s="14"/>
      <c r="AA903" s="14"/>
      <c r="AB903" s="14"/>
      <c r="AC903" s="14"/>
      <c r="AD903" s="14"/>
    </row>
    <row r="904" ht="33.0" hidden="1" customHeight="1">
      <c r="A904" s="27">
        <v>969.0</v>
      </c>
      <c r="B904" s="27" t="s">
        <v>34</v>
      </c>
      <c r="C904" s="27" t="s">
        <v>1090</v>
      </c>
      <c r="D904" s="12" t="s">
        <v>107</v>
      </c>
      <c r="E904" s="14"/>
      <c r="F904" s="12" t="s">
        <v>9</v>
      </c>
      <c r="G904" s="12" t="s">
        <v>9</v>
      </c>
      <c r="H904" s="12" t="s">
        <v>37</v>
      </c>
      <c r="I904" s="14"/>
      <c r="J904" s="14"/>
      <c r="K904" s="14"/>
      <c r="L904" s="14"/>
      <c r="M904" s="14"/>
      <c r="N904" s="14"/>
      <c r="O904" s="14"/>
      <c r="P904" s="14"/>
      <c r="Q904" s="14"/>
      <c r="R904" s="14"/>
      <c r="S904" s="14"/>
      <c r="T904" s="14"/>
      <c r="U904" s="14"/>
      <c r="V904" s="14"/>
      <c r="W904" s="14"/>
      <c r="X904" s="14"/>
      <c r="Y904" s="14"/>
      <c r="Z904" s="14"/>
      <c r="AA904" s="14"/>
      <c r="AB904" s="14"/>
      <c r="AC904" s="14"/>
      <c r="AD904" s="14"/>
    </row>
    <row r="905" ht="33.0" hidden="1" customHeight="1">
      <c r="A905" s="27">
        <v>970.0</v>
      </c>
      <c r="B905" s="27" t="s">
        <v>34</v>
      </c>
      <c r="C905" s="27" t="s">
        <v>1091</v>
      </c>
      <c r="D905" s="12" t="s">
        <v>1092</v>
      </c>
      <c r="E905" s="14"/>
      <c r="F905" s="12" t="s">
        <v>18</v>
      </c>
      <c r="G905" s="12" t="s">
        <v>9</v>
      </c>
      <c r="H905" s="12" t="s">
        <v>349</v>
      </c>
      <c r="I905" s="14"/>
      <c r="J905" s="14"/>
      <c r="K905" s="14"/>
      <c r="L905" s="14"/>
      <c r="M905" s="14"/>
      <c r="N905" s="14"/>
      <c r="O905" s="14"/>
      <c r="P905" s="14"/>
      <c r="Q905" s="14"/>
      <c r="R905" s="14"/>
      <c r="S905" s="14"/>
      <c r="T905" s="14"/>
      <c r="U905" s="14"/>
      <c r="V905" s="14"/>
      <c r="W905" s="14"/>
      <c r="X905" s="14"/>
      <c r="Y905" s="14"/>
      <c r="Z905" s="14"/>
      <c r="AA905" s="14"/>
      <c r="AB905" s="14"/>
      <c r="AC905" s="14"/>
      <c r="AD905" s="14"/>
    </row>
    <row r="906" ht="33.0" hidden="1" customHeight="1">
      <c r="A906" s="27">
        <v>971.0</v>
      </c>
      <c r="B906" s="27" t="s">
        <v>34</v>
      </c>
      <c r="C906" s="27" t="s">
        <v>1093</v>
      </c>
      <c r="D906" s="12" t="s">
        <v>107</v>
      </c>
      <c r="E906" s="14"/>
      <c r="F906" s="12" t="s">
        <v>9</v>
      </c>
      <c r="G906" s="12" t="s">
        <v>9</v>
      </c>
      <c r="H906" s="12" t="s">
        <v>37</v>
      </c>
      <c r="I906" s="14"/>
      <c r="J906" s="14"/>
      <c r="K906" s="14"/>
      <c r="L906" s="14"/>
      <c r="M906" s="14"/>
      <c r="N906" s="14"/>
      <c r="O906" s="14"/>
      <c r="P906" s="14"/>
      <c r="Q906" s="14"/>
      <c r="R906" s="14"/>
      <c r="S906" s="14"/>
      <c r="T906" s="14"/>
      <c r="U906" s="14"/>
      <c r="V906" s="14"/>
      <c r="W906" s="14"/>
      <c r="X906" s="14"/>
      <c r="Y906" s="14"/>
      <c r="Z906" s="14"/>
      <c r="AA906" s="14"/>
      <c r="AB906" s="14"/>
      <c r="AC906" s="14"/>
      <c r="AD906" s="14"/>
    </row>
    <row r="907" ht="33.0" hidden="1" customHeight="1">
      <c r="A907" s="27">
        <v>972.0</v>
      </c>
      <c r="B907" s="27" t="s">
        <v>34</v>
      </c>
      <c r="C907" s="27" t="s">
        <v>1094</v>
      </c>
      <c r="D907" s="12" t="s">
        <v>107</v>
      </c>
      <c r="E907" s="14"/>
      <c r="F907" s="12" t="s">
        <v>9</v>
      </c>
      <c r="G907" s="12" t="s">
        <v>9</v>
      </c>
      <c r="H907" s="12" t="s">
        <v>37</v>
      </c>
      <c r="I907" s="14"/>
      <c r="J907" s="14"/>
      <c r="K907" s="14"/>
      <c r="L907" s="14"/>
      <c r="M907" s="14"/>
      <c r="N907" s="14"/>
      <c r="O907" s="14"/>
      <c r="P907" s="14"/>
      <c r="Q907" s="14"/>
      <c r="R907" s="14"/>
      <c r="S907" s="14"/>
      <c r="T907" s="14"/>
      <c r="U907" s="14"/>
      <c r="V907" s="14"/>
      <c r="W907" s="14"/>
      <c r="X907" s="14"/>
      <c r="Y907" s="14"/>
      <c r="Z907" s="14"/>
      <c r="AA907" s="14"/>
      <c r="AB907" s="14"/>
      <c r="AC907" s="14"/>
      <c r="AD907" s="14"/>
    </row>
    <row r="908" ht="33.0" hidden="1" customHeight="1">
      <c r="A908" s="27">
        <v>973.0</v>
      </c>
      <c r="B908" s="27" t="s">
        <v>34</v>
      </c>
      <c r="C908" s="27" t="s">
        <v>1095</v>
      </c>
      <c r="D908" s="12" t="s">
        <v>107</v>
      </c>
      <c r="E908" s="14"/>
      <c r="F908" s="12" t="s">
        <v>9</v>
      </c>
      <c r="G908" s="12" t="s">
        <v>9</v>
      </c>
      <c r="H908" s="12" t="s">
        <v>37</v>
      </c>
      <c r="I908" s="14"/>
      <c r="J908" s="14"/>
      <c r="K908" s="14"/>
      <c r="L908" s="14"/>
      <c r="M908" s="14"/>
      <c r="N908" s="14"/>
      <c r="O908" s="14"/>
      <c r="P908" s="14"/>
      <c r="Q908" s="14"/>
      <c r="R908" s="14"/>
      <c r="S908" s="14"/>
      <c r="T908" s="14"/>
      <c r="U908" s="14"/>
      <c r="V908" s="14"/>
      <c r="W908" s="14"/>
      <c r="X908" s="14"/>
      <c r="Y908" s="14"/>
      <c r="Z908" s="14"/>
      <c r="AA908" s="14"/>
      <c r="AB908" s="14"/>
      <c r="AC908" s="14"/>
      <c r="AD908" s="14"/>
    </row>
    <row r="909" ht="33.0" hidden="1" customHeight="1">
      <c r="A909" s="27">
        <v>974.0</v>
      </c>
      <c r="B909" s="27" t="s">
        <v>34</v>
      </c>
      <c r="C909" s="27" t="s">
        <v>1096</v>
      </c>
      <c r="D909" s="12" t="s">
        <v>107</v>
      </c>
      <c r="E909" s="14"/>
      <c r="F909" s="12" t="s">
        <v>9</v>
      </c>
      <c r="G909" s="12" t="s">
        <v>9</v>
      </c>
      <c r="H909" s="12" t="s">
        <v>37</v>
      </c>
      <c r="I909" s="14"/>
      <c r="J909" s="14"/>
      <c r="K909" s="14"/>
      <c r="L909" s="14"/>
      <c r="M909" s="14"/>
      <c r="N909" s="14"/>
      <c r="O909" s="14"/>
      <c r="P909" s="14"/>
      <c r="Q909" s="14"/>
      <c r="R909" s="14"/>
      <c r="S909" s="14"/>
      <c r="T909" s="14"/>
      <c r="U909" s="14"/>
      <c r="V909" s="14"/>
      <c r="W909" s="14"/>
      <c r="X909" s="14"/>
      <c r="Y909" s="14"/>
      <c r="Z909" s="14"/>
      <c r="AA909" s="14"/>
      <c r="AB909" s="14"/>
      <c r="AC909" s="14"/>
      <c r="AD909" s="14"/>
    </row>
    <row r="910" ht="33.0" hidden="1" customHeight="1">
      <c r="A910" s="27">
        <v>976.0</v>
      </c>
      <c r="B910" s="27" t="s">
        <v>34</v>
      </c>
      <c r="C910" s="27" t="s">
        <v>1097</v>
      </c>
      <c r="D910" s="12" t="s">
        <v>107</v>
      </c>
      <c r="E910" s="14"/>
      <c r="F910" s="12" t="s">
        <v>9</v>
      </c>
      <c r="G910" s="12" t="s">
        <v>9</v>
      </c>
      <c r="H910" s="12" t="s">
        <v>37</v>
      </c>
      <c r="I910" s="14"/>
      <c r="J910" s="14"/>
      <c r="K910" s="14"/>
      <c r="L910" s="14"/>
      <c r="M910" s="14"/>
      <c r="N910" s="14"/>
      <c r="O910" s="14"/>
      <c r="P910" s="14"/>
      <c r="Q910" s="14"/>
      <c r="R910" s="14"/>
      <c r="S910" s="14"/>
      <c r="T910" s="14"/>
      <c r="U910" s="14"/>
      <c r="V910" s="14"/>
      <c r="W910" s="14"/>
      <c r="X910" s="14"/>
      <c r="Y910" s="14"/>
      <c r="Z910" s="14"/>
      <c r="AA910" s="14"/>
      <c r="AB910" s="14"/>
      <c r="AC910" s="14"/>
      <c r="AD910" s="14"/>
    </row>
    <row r="911" ht="33.0" hidden="1" customHeight="1">
      <c r="A911" s="27">
        <v>978.0</v>
      </c>
      <c r="B911" s="27" t="s">
        <v>34</v>
      </c>
      <c r="C911" s="27" t="s">
        <v>1098</v>
      </c>
      <c r="D911" s="12" t="s">
        <v>89</v>
      </c>
      <c r="E911" s="14"/>
      <c r="F911" s="12" t="s">
        <v>9</v>
      </c>
      <c r="G911" s="12" t="s">
        <v>9</v>
      </c>
      <c r="H911" s="12" t="s">
        <v>52</v>
      </c>
      <c r="I911" s="14"/>
      <c r="J911" s="14"/>
      <c r="K911" s="14"/>
      <c r="L911" s="14"/>
      <c r="M911" s="14"/>
      <c r="N911" s="14"/>
      <c r="O911" s="14"/>
      <c r="P911" s="14"/>
      <c r="Q911" s="14"/>
      <c r="R911" s="14"/>
      <c r="S911" s="14"/>
      <c r="T911" s="14"/>
      <c r="U911" s="14"/>
      <c r="V911" s="14"/>
      <c r="W911" s="14"/>
      <c r="X911" s="14"/>
      <c r="Y911" s="14"/>
      <c r="Z911" s="14"/>
      <c r="AA911" s="14"/>
      <c r="AB911" s="14"/>
      <c r="AC911" s="14"/>
      <c r="AD911" s="14"/>
    </row>
    <row r="912" ht="33.0" hidden="1" customHeight="1">
      <c r="A912" s="27">
        <v>979.0</v>
      </c>
      <c r="B912" s="27" t="s">
        <v>34</v>
      </c>
      <c r="C912" s="27" t="s">
        <v>1018</v>
      </c>
      <c r="D912" s="12" t="s">
        <v>107</v>
      </c>
      <c r="E912" s="14"/>
      <c r="F912" s="12" t="s">
        <v>9</v>
      </c>
      <c r="G912" s="12" t="s">
        <v>9</v>
      </c>
      <c r="H912" s="12" t="s">
        <v>37</v>
      </c>
      <c r="I912" s="14"/>
      <c r="J912" s="14"/>
      <c r="K912" s="14"/>
      <c r="L912" s="14"/>
      <c r="M912" s="14"/>
      <c r="N912" s="14"/>
      <c r="O912" s="14"/>
      <c r="P912" s="14"/>
      <c r="Q912" s="14"/>
      <c r="R912" s="14"/>
      <c r="S912" s="14"/>
      <c r="T912" s="14"/>
      <c r="U912" s="14"/>
      <c r="V912" s="14"/>
      <c r="W912" s="14"/>
      <c r="X912" s="14"/>
      <c r="Y912" s="14"/>
      <c r="Z912" s="14"/>
      <c r="AA912" s="14"/>
      <c r="AB912" s="14"/>
      <c r="AC912" s="14"/>
      <c r="AD912" s="14"/>
    </row>
    <row r="913" ht="33.0" hidden="1" customHeight="1">
      <c r="A913" s="27">
        <v>980.0</v>
      </c>
      <c r="B913" s="27" t="s">
        <v>34</v>
      </c>
      <c r="C913" s="27" t="s">
        <v>1099</v>
      </c>
      <c r="D913" s="12" t="s">
        <v>66</v>
      </c>
      <c r="E913" s="14"/>
      <c r="F913" s="12" t="s">
        <v>10</v>
      </c>
      <c r="G913" s="12" t="s">
        <v>2</v>
      </c>
      <c r="H913" s="12" t="s">
        <v>52</v>
      </c>
      <c r="I913" s="14"/>
      <c r="J913" s="14"/>
      <c r="K913" s="14"/>
      <c r="L913" s="14"/>
      <c r="M913" s="14"/>
      <c r="N913" s="14"/>
      <c r="O913" s="14"/>
      <c r="P913" s="14"/>
      <c r="Q913" s="14"/>
      <c r="R913" s="14"/>
      <c r="S913" s="14"/>
      <c r="T913" s="14"/>
      <c r="U913" s="14"/>
      <c r="V913" s="14"/>
      <c r="W913" s="14"/>
      <c r="X913" s="14"/>
      <c r="Y913" s="14"/>
      <c r="Z913" s="14"/>
      <c r="AA913" s="14"/>
      <c r="AB913" s="14"/>
      <c r="AC913" s="14"/>
      <c r="AD913" s="14"/>
    </row>
    <row r="914" ht="33.0" hidden="1" customHeight="1">
      <c r="A914" s="27">
        <v>981.0</v>
      </c>
      <c r="B914" s="27" t="s">
        <v>34</v>
      </c>
      <c r="C914" s="27" t="s">
        <v>1100</v>
      </c>
      <c r="D914" s="12" t="s">
        <v>107</v>
      </c>
      <c r="E914" s="14"/>
      <c r="F914" s="12" t="s">
        <v>9</v>
      </c>
      <c r="G914" s="12" t="s">
        <v>9</v>
      </c>
      <c r="H914" s="12" t="s">
        <v>37</v>
      </c>
      <c r="I914" s="14"/>
      <c r="J914" s="14"/>
      <c r="K914" s="14"/>
      <c r="L914" s="14"/>
      <c r="M914" s="14"/>
      <c r="N914" s="14"/>
      <c r="O914" s="14"/>
      <c r="P914" s="14"/>
      <c r="Q914" s="14"/>
      <c r="R914" s="14"/>
      <c r="S914" s="14"/>
      <c r="T914" s="14"/>
      <c r="U914" s="14"/>
      <c r="V914" s="14"/>
      <c r="W914" s="14"/>
      <c r="X914" s="14"/>
      <c r="Y914" s="14"/>
      <c r="Z914" s="14"/>
      <c r="AA914" s="14"/>
      <c r="AB914" s="14"/>
      <c r="AC914" s="14"/>
      <c r="AD914" s="14"/>
    </row>
    <row r="915" ht="33.0" hidden="1" customHeight="1">
      <c r="A915" s="27">
        <v>982.0</v>
      </c>
      <c r="B915" s="27" t="s">
        <v>34</v>
      </c>
      <c r="C915" s="27" t="s">
        <v>1101</v>
      </c>
      <c r="D915" s="12" t="s">
        <v>107</v>
      </c>
      <c r="E915" s="14"/>
      <c r="F915" s="12" t="s">
        <v>9</v>
      </c>
      <c r="G915" s="12" t="s">
        <v>9</v>
      </c>
      <c r="H915" s="12" t="s">
        <v>37</v>
      </c>
      <c r="I915" s="14"/>
      <c r="J915" s="14"/>
      <c r="K915" s="14"/>
      <c r="L915" s="14"/>
      <c r="M915" s="14"/>
      <c r="N915" s="14"/>
      <c r="O915" s="14"/>
      <c r="P915" s="14"/>
      <c r="Q915" s="14"/>
      <c r="R915" s="14"/>
      <c r="S915" s="14"/>
      <c r="T915" s="14"/>
      <c r="U915" s="14"/>
      <c r="V915" s="14"/>
      <c r="W915" s="14"/>
      <c r="X915" s="14"/>
      <c r="Y915" s="14"/>
      <c r="Z915" s="14"/>
      <c r="AA915" s="14"/>
      <c r="AB915" s="14"/>
      <c r="AC915" s="14"/>
      <c r="AD915" s="14"/>
    </row>
    <row r="916" ht="33.0" hidden="1" customHeight="1">
      <c r="A916" s="27">
        <v>985.0</v>
      </c>
      <c r="B916" s="27" t="s">
        <v>34</v>
      </c>
      <c r="C916" s="27" t="s">
        <v>1102</v>
      </c>
      <c r="D916" s="12" t="s">
        <v>107</v>
      </c>
      <c r="E916" s="14"/>
      <c r="F916" s="12" t="s">
        <v>9</v>
      </c>
      <c r="G916" s="12" t="s">
        <v>9</v>
      </c>
      <c r="H916" s="12" t="s">
        <v>37</v>
      </c>
      <c r="I916" s="14"/>
      <c r="J916" s="14"/>
      <c r="K916" s="14"/>
      <c r="L916" s="14"/>
      <c r="M916" s="14"/>
      <c r="N916" s="14"/>
      <c r="O916" s="14"/>
      <c r="P916" s="14"/>
      <c r="Q916" s="14"/>
      <c r="R916" s="14"/>
      <c r="S916" s="14"/>
      <c r="T916" s="14"/>
      <c r="U916" s="14"/>
      <c r="V916" s="14"/>
      <c r="W916" s="14"/>
      <c r="X916" s="14"/>
      <c r="Y916" s="14"/>
      <c r="Z916" s="14"/>
      <c r="AA916" s="14"/>
      <c r="AB916" s="14"/>
      <c r="AC916" s="14"/>
      <c r="AD916" s="14"/>
    </row>
    <row r="917" ht="33.0" hidden="1" customHeight="1">
      <c r="A917" s="27">
        <v>986.0</v>
      </c>
      <c r="B917" s="27" t="s">
        <v>34</v>
      </c>
      <c r="C917" s="27" t="s">
        <v>1103</v>
      </c>
      <c r="D917" s="12" t="s">
        <v>89</v>
      </c>
      <c r="E917" s="14"/>
      <c r="F917" s="12" t="s">
        <v>9</v>
      </c>
      <c r="G917" s="12" t="s">
        <v>9</v>
      </c>
      <c r="H917" s="12" t="s">
        <v>52</v>
      </c>
      <c r="I917" s="14"/>
      <c r="J917" s="14"/>
      <c r="K917" s="14"/>
      <c r="L917" s="14"/>
      <c r="M917" s="14"/>
      <c r="N917" s="14"/>
      <c r="O917" s="14"/>
      <c r="P917" s="14"/>
      <c r="Q917" s="14"/>
      <c r="R917" s="14"/>
      <c r="S917" s="14"/>
      <c r="T917" s="14"/>
      <c r="U917" s="14"/>
      <c r="V917" s="14"/>
      <c r="W917" s="14"/>
      <c r="X917" s="14"/>
      <c r="Y917" s="14"/>
      <c r="Z917" s="14"/>
      <c r="AA917" s="14"/>
      <c r="AB917" s="14"/>
      <c r="AC917" s="14"/>
      <c r="AD917" s="14"/>
    </row>
    <row r="918" ht="33.0" hidden="1" customHeight="1">
      <c r="A918" s="27">
        <v>987.0</v>
      </c>
      <c r="B918" s="27" t="s">
        <v>34</v>
      </c>
      <c r="C918" s="27" t="s">
        <v>1104</v>
      </c>
      <c r="D918" s="12" t="s">
        <v>36</v>
      </c>
      <c r="E918" s="14"/>
      <c r="F918" s="12" t="s">
        <v>10</v>
      </c>
      <c r="G918" s="12" t="s">
        <v>2</v>
      </c>
      <c r="H918" s="12" t="s">
        <v>37</v>
      </c>
      <c r="I918" s="14"/>
      <c r="J918" s="14"/>
      <c r="K918" s="14"/>
      <c r="L918" s="14"/>
      <c r="M918" s="14"/>
      <c r="N918" s="14"/>
      <c r="O918" s="14"/>
      <c r="P918" s="14"/>
      <c r="Q918" s="14"/>
      <c r="R918" s="14"/>
      <c r="S918" s="14"/>
      <c r="T918" s="14"/>
      <c r="U918" s="14"/>
      <c r="V918" s="14"/>
      <c r="W918" s="14"/>
      <c r="X918" s="14"/>
      <c r="Y918" s="14"/>
      <c r="Z918" s="14"/>
      <c r="AA918" s="14"/>
      <c r="AB918" s="14"/>
      <c r="AC918" s="14"/>
      <c r="AD918" s="14"/>
    </row>
    <row r="919" ht="33.0" hidden="1" customHeight="1">
      <c r="A919" s="27">
        <v>988.0</v>
      </c>
      <c r="B919" s="27" t="s">
        <v>34</v>
      </c>
      <c r="C919" s="27" t="s">
        <v>1105</v>
      </c>
      <c r="D919" s="12" t="s">
        <v>107</v>
      </c>
      <c r="E919" s="14"/>
      <c r="F919" s="12" t="s">
        <v>9</v>
      </c>
      <c r="G919" s="12" t="s">
        <v>9</v>
      </c>
      <c r="H919" s="12" t="s">
        <v>37</v>
      </c>
      <c r="I919" s="14"/>
      <c r="J919" s="14"/>
      <c r="K919" s="14"/>
      <c r="L919" s="14"/>
      <c r="M919" s="14"/>
      <c r="N919" s="14"/>
      <c r="O919" s="14"/>
      <c r="P919" s="14"/>
      <c r="Q919" s="14"/>
      <c r="R919" s="14"/>
      <c r="S919" s="14"/>
      <c r="T919" s="14"/>
      <c r="U919" s="14"/>
      <c r="V919" s="14"/>
      <c r="W919" s="14"/>
      <c r="X919" s="14"/>
      <c r="Y919" s="14"/>
      <c r="Z919" s="14"/>
      <c r="AA919" s="14"/>
      <c r="AB919" s="14"/>
      <c r="AC919" s="14"/>
      <c r="AD919" s="14"/>
    </row>
    <row r="920" ht="33.0" hidden="1" customHeight="1">
      <c r="A920" s="27">
        <v>989.0</v>
      </c>
      <c r="B920" s="27" t="s">
        <v>34</v>
      </c>
      <c r="C920" s="27" t="s">
        <v>1106</v>
      </c>
      <c r="D920" s="12" t="s">
        <v>107</v>
      </c>
      <c r="E920" s="14"/>
      <c r="F920" s="12" t="s">
        <v>9</v>
      </c>
      <c r="G920" s="12" t="s">
        <v>9</v>
      </c>
      <c r="H920" s="12" t="s">
        <v>37</v>
      </c>
      <c r="I920" s="14"/>
      <c r="J920" s="14"/>
      <c r="K920" s="14"/>
      <c r="L920" s="14"/>
      <c r="M920" s="14"/>
      <c r="N920" s="14"/>
      <c r="O920" s="14"/>
      <c r="P920" s="14"/>
      <c r="Q920" s="14"/>
      <c r="R920" s="14"/>
      <c r="S920" s="14"/>
      <c r="T920" s="14"/>
      <c r="U920" s="14"/>
      <c r="V920" s="14"/>
      <c r="W920" s="14"/>
      <c r="X920" s="14"/>
      <c r="Y920" s="14"/>
      <c r="Z920" s="14"/>
      <c r="AA920" s="14"/>
      <c r="AB920" s="14"/>
      <c r="AC920" s="14"/>
      <c r="AD920" s="14"/>
    </row>
    <row r="921" ht="33.0" hidden="1" customHeight="1">
      <c r="A921" s="27">
        <v>990.0</v>
      </c>
      <c r="B921" s="27" t="s">
        <v>34</v>
      </c>
      <c r="C921" s="27" t="s">
        <v>1107</v>
      </c>
      <c r="D921" s="12" t="s">
        <v>89</v>
      </c>
      <c r="E921" s="14"/>
      <c r="F921" s="12" t="s">
        <v>9</v>
      </c>
      <c r="G921" s="12" t="s">
        <v>9</v>
      </c>
      <c r="H921" s="12" t="s">
        <v>52</v>
      </c>
      <c r="I921" s="14"/>
      <c r="J921" s="14"/>
      <c r="K921" s="14"/>
      <c r="L921" s="14"/>
      <c r="M921" s="14"/>
      <c r="N921" s="14"/>
      <c r="O921" s="14"/>
      <c r="P921" s="14"/>
      <c r="Q921" s="14"/>
      <c r="R921" s="14"/>
      <c r="S921" s="14"/>
      <c r="T921" s="14"/>
      <c r="U921" s="14"/>
      <c r="V921" s="14"/>
      <c r="W921" s="14"/>
      <c r="X921" s="14"/>
      <c r="Y921" s="14"/>
      <c r="Z921" s="14"/>
      <c r="AA921" s="14"/>
      <c r="AB921" s="14"/>
      <c r="AC921" s="14"/>
      <c r="AD921" s="14"/>
    </row>
    <row r="922" ht="33.0" hidden="1" customHeight="1">
      <c r="A922" s="27">
        <v>991.0</v>
      </c>
      <c r="B922" s="27" t="s">
        <v>34</v>
      </c>
      <c r="C922" s="27" t="s">
        <v>1108</v>
      </c>
      <c r="D922" s="12" t="s">
        <v>107</v>
      </c>
      <c r="E922" s="14"/>
      <c r="F922" s="12" t="s">
        <v>9</v>
      </c>
      <c r="G922" s="12" t="s">
        <v>9</v>
      </c>
      <c r="H922" s="12" t="s">
        <v>37</v>
      </c>
      <c r="I922" s="14"/>
      <c r="J922" s="14"/>
      <c r="K922" s="14"/>
      <c r="L922" s="14"/>
      <c r="M922" s="14"/>
      <c r="N922" s="14"/>
      <c r="O922" s="14"/>
      <c r="P922" s="14"/>
      <c r="Q922" s="14"/>
      <c r="R922" s="14"/>
      <c r="S922" s="14"/>
      <c r="T922" s="14"/>
      <c r="U922" s="14"/>
      <c r="V922" s="14"/>
      <c r="W922" s="14"/>
      <c r="X922" s="14"/>
      <c r="Y922" s="14"/>
      <c r="Z922" s="14"/>
      <c r="AA922" s="14"/>
      <c r="AB922" s="14"/>
      <c r="AC922" s="14"/>
      <c r="AD922" s="14"/>
    </row>
    <row r="923" ht="33.0" hidden="1" customHeight="1">
      <c r="A923" s="27">
        <v>992.0</v>
      </c>
      <c r="B923" s="27" t="s">
        <v>34</v>
      </c>
      <c r="C923" s="27" t="s">
        <v>1109</v>
      </c>
      <c r="D923" s="12" t="s">
        <v>107</v>
      </c>
      <c r="E923" s="14"/>
      <c r="F923" s="12" t="s">
        <v>9</v>
      </c>
      <c r="G923" s="12" t="s">
        <v>9</v>
      </c>
      <c r="H923" s="12" t="s">
        <v>37</v>
      </c>
      <c r="I923" s="14"/>
      <c r="J923" s="14"/>
      <c r="K923" s="14"/>
      <c r="L923" s="14"/>
      <c r="M923" s="14"/>
      <c r="N923" s="14"/>
      <c r="O923" s="14"/>
      <c r="P923" s="14"/>
      <c r="Q923" s="14"/>
      <c r="R923" s="14"/>
      <c r="S923" s="14"/>
      <c r="T923" s="14"/>
      <c r="U923" s="14"/>
      <c r="V923" s="14"/>
      <c r="W923" s="14"/>
      <c r="X923" s="14"/>
      <c r="Y923" s="14"/>
      <c r="Z923" s="14"/>
      <c r="AA923" s="14"/>
      <c r="AB923" s="14"/>
      <c r="AC923" s="14"/>
      <c r="AD923" s="14"/>
    </row>
    <row r="924" ht="33.0" hidden="1" customHeight="1">
      <c r="A924" s="27">
        <v>994.0</v>
      </c>
      <c r="B924" s="27" t="s">
        <v>34</v>
      </c>
      <c r="C924" s="27" t="s">
        <v>1110</v>
      </c>
      <c r="D924" s="12" t="s">
        <v>107</v>
      </c>
      <c r="E924" s="14"/>
      <c r="F924" s="12" t="s">
        <v>9</v>
      </c>
      <c r="G924" s="12" t="s">
        <v>9</v>
      </c>
      <c r="H924" s="12" t="s">
        <v>37</v>
      </c>
      <c r="I924" s="14"/>
      <c r="J924" s="14"/>
      <c r="K924" s="14"/>
      <c r="L924" s="14"/>
      <c r="M924" s="14"/>
      <c r="N924" s="14"/>
      <c r="O924" s="14"/>
      <c r="P924" s="14"/>
      <c r="Q924" s="14"/>
      <c r="R924" s="14"/>
      <c r="S924" s="14"/>
      <c r="T924" s="14"/>
      <c r="U924" s="14"/>
      <c r="V924" s="14"/>
      <c r="W924" s="14"/>
      <c r="X924" s="14"/>
      <c r="Y924" s="14"/>
      <c r="Z924" s="14"/>
      <c r="AA924" s="14"/>
      <c r="AB924" s="14"/>
      <c r="AC924" s="14"/>
      <c r="AD924" s="14"/>
    </row>
    <row r="925" ht="33.0" hidden="1" customHeight="1">
      <c r="A925" s="27">
        <v>995.0</v>
      </c>
      <c r="B925" s="27" t="s">
        <v>34</v>
      </c>
      <c r="C925" s="27" t="s">
        <v>1111</v>
      </c>
      <c r="D925" s="12" t="s">
        <v>107</v>
      </c>
      <c r="E925" s="14"/>
      <c r="F925" s="12" t="s">
        <v>9</v>
      </c>
      <c r="G925" s="12" t="s">
        <v>9</v>
      </c>
      <c r="H925" s="12" t="s">
        <v>37</v>
      </c>
      <c r="I925" s="14"/>
      <c r="J925" s="14"/>
      <c r="K925" s="14"/>
      <c r="L925" s="14"/>
      <c r="M925" s="14"/>
      <c r="N925" s="14"/>
      <c r="O925" s="14"/>
      <c r="P925" s="14"/>
      <c r="Q925" s="14"/>
      <c r="R925" s="14"/>
      <c r="S925" s="14"/>
      <c r="T925" s="14"/>
      <c r="U925" s="14"/>
      <c r="V925" s="14"/>
      <c r="W925" s="14"/>
      <c r="X925" s="14"/>
      <c r="Y925" s="14"/>
      <c r="Z925" s="14"/>
      <c r="AA925" s="14"/>
      <c r="AB925" s="14"/>
      <c r="AC925" s="14"/>
      <c r="AD925" s="14"/>
    </row>
    <row r="926" ht="33.0" hidden="1" customHeight="1">
      <c r="A926" s="27">
        <v>996.0</v>
      </c>
      <c r="B926" s="27" t="s">
        <v>34</v>
      </c>
      <c r="C926" s="27" t="s">
        <v>1112</v>
      </c>
      <c r="D926" s="12" t="s">
        <v>107</v>
      </c>
      <c r="E926" s="14"/>
      <c r="F926" s="12" t="s">
        <v>9</v>
      </c>
      <c r="G926" s="12" t="s">
        <v>9</v>
      </c>
      <c r="H926" s="12" t="s">
        <v>37</v>
      </c>
      <c r="I926" s="14"/>
      <c r="J926" s="14"/>
      <c r="K926" s="14"/>
      <c r="L926" s="14"/>
      <c r="M926" s="14"/>
      <c r="N926" s="14"/>
      <c r="O926" s="14"/>
      <c r="P926" s="14"/>
      <c r="Q926" s="14"/>
      <c r="R926" s="14"/>
      <c r="S926" s="14"/>
      <c r="T926" s="14"/>
      <c r="U926" s="14"/>
      <c r="V926" s="14"/>
      <c r="W926" s="14"/>
      <c r="X926" s="14"/>
      <c r="Y926" s="14"/>
      <c r="Z926" s="14"/>
      <c r="AA926" s="14"/>
      <c r="AB926" s="14"/>
      <c r="AC926" s="14"/>
      <c r="AD926" s="14"/>
    </row>
    <row r="927" ht="33.0" hidden="1" customHeight="1">
      <c r="A927" s="27">
        <v>997.0</v>
      </c>
      <c r="B927" s="27" t="s">
        <v>34</v>
      </c>
      <c r="C927" s="27" t="s">
        <v>1113</v>
      </c>
      <c r="D927" s="12" t="s">
        <v>107</v>
      </c>
      <c r="E927" s="14"/>
      <c r="F927" s="12" t="s">
        <v>9</v>
      </c>
      <c r="G927" s="12" t="s">
        <v>9</v>
      </c>
      <c r="H927" s="12" t="s">
        <v>37</v>
      </c>
      <c r="I927" s="14"/>
      <c r="J927" s="14"/>
      <c r="K927" s="14"/>
      <c r="L927" s="14"/>
      <c r="M927" s="14"/>
      <c r="N927" s="14"/>
      <c r="O927" s="14"/>
      <c r="P927" s="14"/>
      <c r="Q927" s="14"/>
      <c r="R927" s="14"/>
      <c r="S927" s="14"/>
      <c r="T927" s="14"/>
      <c r="U927" s="14"/>
      <c r="V927" s="14"/>
      <c r="W927" s="14"/>
      <c r="X927" s="14"/>
      <c r="Y927" s="14"/>
      <c r="Z927" s="14"/>
      <c r="AA927" s="14"/>
      <c r="AB927" s="14"/>
      <c r="AC927" s="14"/>
      <c r="AD927" s="14"/>
    </row>
    <row r="928" ht="33.0" hidden="1" customHeight="1">
      <c r="A928" s="27">
        <v>998.0</v>
      </c>
      <c r="B928" s="27" t="s">
        <v>34</v>
      </c>
      <c r="C928" s="27" t="s">
        <v>1114</v>
      </c>
      <c r="D928" s="12" t="s">
        <v>107</v>
      </c>
      <c r="E928" s="14"/>
      <c r="F928" s="12" t="s">
        <v>9</v>
      </c>
      <c r="G928" s="12" t="s">
        <v>9</v>
      </c>
      <c r="H928" s="12" t="s">
        <v>37</v>
      </c>
      <c r="I928" s="14"/>
      <c r="J928" s="14"/>
      <c r="K928" s="14"/>
      <c r="L928" s="14"/>
      <c r="M928" s="14"/>
      <c r="N928" s="14"/>
      <c r="O928" s="14"/>
      <c r="P928" s="14"/>
      <c r="Q928" s="14"/>
      <c r="R928" s="14"/>
      <c r="S928" s="14"/>
      <c r="T928" s="14"/>
      <c r="U928" s="14"/>
      <c r="V928" s="14"/>
      <c r="W928" s="14"/>
      <c r="X928" s="14"/>
      <c r="Y928" s="14"/>
      <c r="Z928" s="14"/>
      <c r="AA928" s="14"/>
      <c r="AB928" s="14"/>
      <c r="AC928" s="14"/>
      <c r="AD928" s="14"/>
    </row>
    <row r="929" ht="33.0" hidden="1" customHeight="1">
      <c r="A929" s="27">
        <v>999.0</v>
      </c>
      <c r="B929" s="27" t="s">
        <v>34</v>
      </c>
      <c r="C929" s="27" t="s">
        <v>1115</v>
      </c>
      <c r="D929" s="12" t="s">
        <v>107</v>
      </c>
      <c r="E929" s="14"/>
      <c r="F929" s="12" t="s">
        <v>9</v>
      </c>
      <c r="G929" s="12" t="s">
        <v>9</v>
      </c>
      <c r="H929" s="12" t="s">
        <v>37</v>
      </c>
      <c r="I929" s="14"/>
      <c r="J929" s="14"/>
      <c r="K929" s="14"/>
      <c r="L929" s="14"/>
      <c r="M929" s="14"/>
      <c r="N929" s="14"/>
      <c r="O929" s="14"/>
      <c r="P929" s="14"/>
      <c r="Q929" s="14"/>
      <c r="R929" s="14"/>
      <c r="S929" s="14"/>
      <c r="T929" s="14"/>
      <c r="U929" s="14"/>
      <c r="V929" s="14"/>
      <c r="W929" s="14"/>
      <c r="X929" s="14"/>
      <c r="Y929" s="14"/>
      <c r="Z929" s="14"/>
      <c r="AA929" s="14"/>
      <c r="AB929" s="14"/>
      <c r="AC929" s="14"/>
      <c r="AD929" s="14"/>
    </row>
    <row r="930" ht="33.0" hidden="1" customHeight="1">
      <c r="A930" s="27">
        <v>1000.0</v>
      </c>
      <c r="B930" s="27" t="s">
        <v>34</v>
      </c>
      <c r="C930" s="27" t="s">
        <v>1116</v>
      </c>
      <c r="D930" s="12" t="s">
        <v>107</v>
      </c>
      <c r="E930" s="14"/>
      <c r="F930" s="12" t="s">
        <v>9</v>
      </c>
      <c r="G930" s="12" t="s">
        <v>9</v>
      </c>
      <c r="H930" s="12" t="s">
        <v>37</v>
      </c>
      <c r="I930" s="14"/>
      <c r="J930" s="14"/>
      <c r="K930" s="14"/>
      <c r="L930" s="14"/>
      <c r="M930" s="14"/>
      <c r="N930" s="14"/>
      <c r="O930" s="14"/>
      <c r="P930" s="14"/>
      <c r="Q930" s="14"/>
      <c r="R930" s="14"/>
      <c r="S930" s="14"/>
      <c r="T930" s="14"/>
      <c r="U930" s="14"/>
      <c r="V930" s="14"/>
      <c r="W930" s="14"/>
      <c r="X930" s="14"/>
      <c r="Y930" s="14"/>
      <c r="Z930" s="14"/>
      <c r="AA930" s="14"/>
      <c r="AB930" s="14"/>
      <c r="AC930" s="14"/>
      <c r="AD930" s="14"/>
    </row>
    <row r="931" ht="33.0" hidden="1" customHeight="1">
      <c r="A931" s="27">
        <v>1001.0</v>
      </c>
      <c r="B931" s="27" t="s">
        <v>34</v>
      </c>
      <c r="C931" s="27" t="s">
        <v>1117</v>
      </c>
      <c r="D931" s="12" t="s">
        <v>107</v>
      </c>
      <c r="E931" s="14"/>
      <c r="F931" s="12" t="s">
        <v>9</v>
      </c>
      <c r="G931" s="12" t="s">
        <v>9</v>
      </c>
      <c r="H931" s="12" t="s">
        <v>37</v>
      </c>
      <c r="I931" s="14"/>
      <c r="J931" s="14"/>
      <c r="K931" s="14"/>
      <c r="L931" s="14"/>
      <c r="M931" s="14"/>
      <c r="N931" s="14"/>
      <c r="O931" s="14"/>
      <c r="P931" s="14"/>
      <c r="Q931" s="14"/>
      <c r="R931" s="14"/>
      <c r="S931" s="14"/>
      <c r="T931" s="14"/>
      <c r="U931" s="14"/>
      <c r="V931" s="14"/>
      <c r="W931" s="14"/>
      <c r="X931" s="14"/>
      <c r="Y931" s="14"/>
      <c r="Z931" s="14"/>
      <c r="AA931" s="14"/>
      <c r="AB931" s="14"/>
      <c r="AC931" s="14"/>
      <c r="AD931" s="14"/>
    </row>
    <row r="932" ht="33.0" hidden="1" customHeight="1">
      <c r="A932" s="27">
        <v>1002.0</v>
      </c>
      <c r="B932" s="27" t="s">
        <v>34</v>
      </c>
      <c r="C932" s="27" t="s">
        <v>1118</v>
      </c>
      <c r="D932" s="12" t="s">
        <v>107</v>
      </c>
      <c r="E932" s="14"/>
      <c r="F932" s="12" t="s">
        <v>9</v>
      </c>
      <c r="G932" s="12" t="s">
        <v>9</v>
      </c>
      <c r="H932" s="12" t="s">
        <v>37</v>
      </c>
      <c r="I932" s="14"/>
      <c r="J932" s="14"/>
      <c r="K932" s="14"/>
      <c r="L932" s="14"/>
      <c r="M932" s="14"/>
      <c r="N932" s="14"/>
      <c r="O932" s="14"/>
      <c r="P932" s="14"/>
      <c r="Q932" s="14"/>
      <c r="R932" s="14"/>
      <c r="S932" s="14"/>
      <c r="T932" s="14"/>
      <c r="U932" s="14"/>
      <c r="V932" s="14"/>
      <c r="W932" s="14"/>
      <c r="X932" s="14"/>
      <c r="Y932" s="14"/>
      <c r="Z932" s="14"/>
      <c r="AA932" s="14"/>
      <c r="AB932" s="14"/>
      <c r="AC932" s="14"/>
      <c r="AD932" s="14"/>
    </row>
    <row r="933" ht="33.0" hidden="1" customHeight="1">
      <c r="A933" s="27">
        <v>1005.0</v>
      </c>
      <c r="B933" s="27" t="s">
        <v>34</v>
      </c>
      <c r="C933" s="27" t="s">
        <v>1119</v>
      </c>
      <c r="D933" s="12" t="s">
        <v>107</v>
      </c>
      <c r="E933" s="14"/>
      <c r="F933" s="12" t="s">
        <v>9</v>
      </c>
      <c r="G933" s="12" t="s">
        <v>9</v>
      </c>
      <c r="H933" s="12" t="s">
        <v>37</v>
      </c>
      <c r="I933" s="14"/>
      <c r="J933" s="14"/>
      <c r="K933" s="14"/>
      <c r="L933" s="14"/>
      <c r="M933" s="14"/>
      <c r="N933" s="14"/>
      <c r="O933" s="14"/>
      <c r="P933" s="14"/>
      <c r="Q933" s="14"/>
      <c r="R933" s="14"/>
      <c r="S933" s="14"/>
      <c r="T933" s="14"/>
      <c r="U933" s="14"/>
      <c r="V933" s="14"/>
      <c r="W933" s="14"/>
      <c r="X933" s="14"/>
      <c r="Y933" s="14"/>
      <c r="Z933" s="14"/>
      <c r="AA933" s="14"/>
      <c r="AB933" s="14"/>
      <c r="AC933" s="14"/>
      <c r="AD933" s="14"/>
    </row>
    <row r="934" ht="33.0" hidden="1" customHeight="1">
      <c r="A934" s="27">
        <v>1006.0</v>
      </c>
      <c r="B934" s="27" t="s">
        <v>34</v>
      </c>
      <c r="C934" s="27" t="s">
        <v>1120</v>
      </c>
      <c r="D934" s="12" t="s">
        <v>107</v>
      </c>
      <c r="E934" s="14"/>
      <c r="F934" s="12" t="s">
        <v>9</v>
      </c>
      <c r="G934" s="12" t="s">
        <v>9</v>
      </c>
      <c r="H934" s="12" t="s">
        <v>37</v>
      </c>
      <c r="I934" s="14"/>
      <c r="J934" s="14"/>
      <c r="K934" s="14"/>
      <c r="L934" s="14"/>
      <c r="M934" s="14"/>
      <c r="N934" s="14"/>
      <c r="O934" s="14"/>
      <c r="P934" s="14"/>
      <c r="Q934" s="14"/>
      <c r="R934" s="14"/>
      <c r="S934" s="14"/>
      <c r="T934" s="14"/>
      <c r="U934" s="14"/>
      <c r="V934" s="14"/>
      <c r="W934" s="14"/>
      <c r="X934" s="14"/>
      <c r="Y934" s="14"/>
      <c r="Z934" s="14"/>
      <c r="AA934" s="14"/>
      <c r="AB934" s="14"/>
      <c r="AC934" s="14"/>
      <c r="AD934" s="14"/>
    </row>
    <row r="935" ht="33.0" hidden="1" customHeight="1">
      <c r="A935" s="27">
        <v>1007.0</v>
      </c>
      <c r="B935" s="27" t="s">
        <v>34</v>
      </c>
      <c r="C935" s="27" t="s">
        <v>1121</v>
      </c>
      <c r="D935" s="12" t="s">
        <v>107</v>
      </c>
      <c r="E935" s="14"/>
      <c r="F935" s="12" t="s">
        <v>9</v>
      </c>
      <c r="G935" s="12" t="s">
        <v>9</v>
      </c>
      <c r="H935" s="12" t="s">
        <v>37</v>
      </c>
      <c r="I935" s="14"/>
      <c r="J935" s="14"/>
      <c r="K935" s="14"/>
      <c r="L935" s="14"/>
      <c r="M935" s="14"/>
      <c r="N935" s="14"/>
      <c r="O935" s="14"/>
      <c r="P935" s="14"/>
      <c r="Q935" s="14"/>
      <c r="R935" s="14"/>
      <c r="S935" s="14"/>
      <c r="T935" s="14"/>
      <c r="U935" s="14"/>
      <c r="V935" s="14"/>
      <c r="W935" s="14"/>
      <c r="X935" s="14"/>
      <c r="Y935" s="14"/>
      <c r="Z935" s="14"/>
      <c r="AA935" s="14"/>
      <c r="AB935" s="14"/>
      <c r="AC935" s="14"/>
      <c r="AD935" s="14"/>
    </row>
    <row r="936" ht="33.0" hidden="1" customHeight="1">
      <c r="A936" s="27">
        <v>1008.0</v>
      </c>
      <c r="B936" s="27" t="s">
        <v>34</v>
      </c>
      <c r="C936" s="27" t="s">
        <v>1122</v>
      </c>
      <c r="D936" s="12" t="s">
        <v>107</v>
      </c>
      <c r="E936" s="14"/>
      <c r="F936" s="12" t="s">
        <v>9</v>
      </c>
      <c r="G936" s="12" t="s">
        <v>9</v>
      </c>
      <c r="H936" s="12" t="s">
        <v>37</v>
      </c>
      <c r="I936" s="14"/>
      <c r="J936" s="14"/>
      <c r="K936" s="14"/>
      <c r="L936" s="14"/>
      <c r="M936" s="14"/>
      <c r="N936" s="14"/>
      <c r="O936" s="14"/>
      <c r="P936" s="14"/>
      <c r="Q936" s="14"/>
      <c r="R936" s="14"/>
      <c r="S936" s="14"/>
      <c r="T936" s="14"/>
      <c r="U936" s="14"/>
      <c r="V936" s="14"/>
      <c r="W936" s="14"/>
      <c r="X936" s="14"/>
      <c r="Y936" s="14"/>
      <c r="Z936" s="14"/>
      <c r="AA936" s="14"/>
      <c r="AB936" s="14"/>
      <c r="AC936" s="14"/>
      <c r="AD936" s="14"/>
    </row>
    <row r="937" ht="33.0" hidden="1" customHeight="1">
      <c r="A937" s="27">
        <v>1009.0</v>
      </c>
      <c r="B937" s="27" t="s">
        <v>34</v>
      </c>
      <c r="C937" s="27" t="s">
        <v>1123</v>
      </c>
      <c r="D937" s="12" t="s">
        <v>107</v>
      </c>
      <c r="E937" s="14"/>
      <c r="F937" s="12" t="s">
        <v>9</v>
      </c>
      <c r="G937" s="12" t="s">
        <v>9</v>
      </c>
      <c r="H937" s="12" t="s">
        <v>37</v>
      </c>
      <c r="I937" s="14"/>
      <c r="J937" s="14"/>
      <c r="K937" s="14"/>
      <c r="L937" s="14"/>
      <c r="M937" s="14"/>
      <c r="N937" s="14"/>
      <c r="O937" s="14"/>
      <c r="P937" s="14"/>
      <c r="Q937" s="14"/>
      <c r="R937" s="14"/>
      <c r="S937" s="14"/>
      <c r="T937" s="14"/>
      <c r="U937" s="14"/>
      <c r="V937" s="14"/>
      <c r="W937" s="14"/>
      <c r="X937" s="14"/>
      <c r="Y937" s="14"/>
      <c r="Z937" s="14"/>
      <c r="AA937" s="14"/>
      <c r="AB937" s="14"/>
      <c r="AC937" s="14"/>
      <c r="AD937" s="14"/>
    </row>
    <row r="938" ht="33.0" hidden="1" customHeight="1">
      <c r="A938" s="27">
        <v>1010.0</v>
      </c>
      <c r="B938" s="27" t="s">
        <v>34</v>
      </c>
      <c r="C938" s="27" t="s">
        <v>1124</v>
      </c>
      <c r="D938" s="12" t="s">
        <v>89</v>
      </c>
      <c r="E938" s="14"/>
      <c r="F938" s="12" t="s">
        <v>9</v>
      </c>
      <c r="G938" s="12" t="s">
        <v>9</v>
      </c>
      <c r="H938" s="12" t="s">
        <v>52</v>
      </c>
      <c r="I938" s="14"/>
      <c r="J938" s="14"/>
      <c r="K938" s="14"/>
      <c r="L938" s="14"/>
      <c r="M938" s="14"/>
      <c r="N938" s="14"/>
      <c r="O938" s="14"/>
      <c r="P938" s="14"/>
      <c r="Q938" s="14"/>
      <c r="R938" s="14"/>
      <c r="S938" s="14"/>
      <c r="T938" s="14"/>
      <c r="U938" s="14"/>
      <c r="V938" s="14"/>
      <c r="W938" s="14"/>
      <c r="X938" s="14"/>
      <c r="Y938" s="14"/>
      <c r="Z938" s="14"/>
      <c r="AA938" s="14"/>
      <c r="AB938" s="14"/>
      <c r="AC938" s="14"/>
      <c r="AD938" s="14"/>
    </row>
    <row r="939" ht="33.0" hidden="1" customHeight="1">
      <c r="A939" s="27">
        <v>1011.0</v>
      </c>
      <c r="B939" s="27" t="s">
        <v>34</v>
      </c>
      <c r="C939" s="27" t="s">
        <v>1125</v>
      </c>
      <c r="D939" s="12" t="s">
        <v>107</v>
      </c>
      <c r="E939" s="14"/>
      <c r="F939" s="12" t="s">
        <v>9</v>
      </c>
      <c r="G939" s="12" t="s">
        <v>9</v>
      </c>
      <c r="H939" s="12" t="s">
        <v>37</v>
      </c>
      <c r="I939" s="14"/>
      <c r="J939" s="14"/>
      <c r="K939" s="14"/>
      <c r="L939" s="14"/>
      <c r="M939" s="14"/>
      <c r="N939" s="14"/>
      <c r="O939" s="14"/>
      <c r="P939" s="14"/>
      <c r="Q939" s="14"/>
      <c r="R939" s="14"/>
      <c r="S939" s="14"/>
      <c r="T939" s="14"/>
      <c r="U939" s="14"/>
      <c r="V939" s="14"/>
      <c r="W939" s="14"/>
      <c r="X939" s="14"/>
      <c r="Y939" s="14"/>
      <c r="Z939" s="14"/>
      <c r="AA939" s="14"/>
      <c r="AB939" s="14"/>
      <c r="AC939" s="14"/>
      <c r="AD939" s="14"/>
    </row>
    <row r="940" ht="33.0" hidden="1" customHeight="1">
      <c r="A940" s="27">
        <v>1013.0</v>
      </c>
      <c r="B940" s="27" t="s">
        <v>34</v>
      </c>
      <c r="C940" s="27" t="s">
        <v>1126</v>
      </c>
      <c r="D940" s="12" t="s">
        <v>107</v>
      </c>
      <c r="E940" s="14"/>
      <c r="F940" s="12" t="s">
        <v>9</v>
      </c>
      <c r="G940" s="12" t="s">
        <v>9</v>
      </c>
      <c r="H940" s="12" t="s">
        <v>37</v>
      </c>
      <c r="I940" s="14"/>
      <c r="J940" s="14"/>
      <c r="K940" s="14"/>
      <c r="L940" s="14"/>
      <c r="M940" s="14"/>
      <c r="N940" s="14"/>
      <c r="O940" s="14"/>
      <c r="P940" s="14"/>
      <c r="Q940" s="14"/>
      <c r="R940" s="14"/>
      <c r="S940" s="14"/>
      <c r="T940" s="14"/>
      <c r="U940" s="14"/>
      <c r="V940" s="14"/>
      <c r="W940" s="14"/>
      <c r="X940" s="14"/>
      <c r="Y940" s="14"/>
      <c r="Z940" s="14"/>
      <c r="AA940" s="14"/>
      <c r="AB940" s="14"/>
      <c r="AC940" s="14"/>
      <c r="AD940" s="14"/>
    </row>
    <row r="941" ht="33.0" hidden="1" customHeight="1">
      <c r="A941" s="27">
        <v>1014.0</v>
      </c>
      <c r="B941" s="27" t="s">
        <v>34</v>
      </c>
      <c r="C941" s="27" t="s">
        <v>1127</v>
      </c>
      <c r="D941" s="12" t="s">
        <v>107</v>
      </c>
      <c r="E941" s="14"/>
      <c r="F941" s="12" t="s">
        <v>9</v>
      </c>
      <c r="G941" s="12" t="s">
        <v>9</v>
      </c>
      <c r="H941" s="12" t="s">
        <v>37</v>
      </c>
      <c r="I941" s="14"/>
      <c r="J941" s="14"/>
      <c r="K941" s="14"/>
      <c r="L941" s="14"/>
      <c r="M941" s="14"/>
      <c r="N941" s="14"/>
      <c r="O941" s="14"/>
      <c r="P941" s="14"/>
      <c r="Q941" s="14"/>
      <c r="R941" s="14"/>
      <c r="S941" s="14"/>
      <c r="T941" s="14"/>
      <c r="U941" s="14"/>
      <c r="V941" s="14"/>
      <c r="W941" s="14"/>
      <c r="X941" s="14"/>
      <c r="Y941" s="14"/>
      <c r="Z941" s="14"/>
      <c r="AA941" s="14"/>
      <c r="AB941" s="14"/>
      <c r="AC941" s="14"/>
      <c r="AD941" s="14"/>
    </row>
    <row r="942" ht="33.0" hidden="1" customHeight="1">
      <c r="A942" s="27">
        <v>1015.0</v>
      </c>
      <c r="B942" s="27" t="s">
        <v>34</v>
      </c>
      <c r="C942" s="27" t="s">
        <v>1128</v>
      </c>
      <c r="D942" s="12" t="s">
        <v>107</v>
      </c>
      <c r="E942" s="14"/>
      <c r="F942" s="12" t="s">
        <v>9</v>
      </c>
      <c r="G942" s="12" t="s">
        <v>9</v>
      </c>
      <c r="H942" s="12" t="s">
        <v>37</v>
      </c>
      <c r="I942" s="14"/>
      <c r="J942" s="14"/>
      <c r="K942" s="14"/>
      <c r="L942" s="14"/>
      <c r="M942" s="14"/>
      <c r="N942" s="14"/>
      <c r="O942" s="14"/>
      <c r="P942" s="14"/>
      <c r="Q942" s="14"/>
      <c r="R942" s="14"/>
      <c r="S942" s="14"/>
      <c r="T942" s="14"/>
      <c r="U942" s="14"/>
      <c r="V942" s="14"/>
      <c r="W942" s="14"/>
      <c r="X942" s="14"/>
      <c r="Y942" s="14"/>
      <c r="Z942" s="14"/>
      <c r="AA942" s="14"/>
      <c r="AB942" s="14"/>
      <c r="AC942" s="14"/>
      <c r="AD942" s="14"/>
    </row>
    <row r="943" ht="33.0" hidden="1" customHeight="1">
      <c r="A943" s="27">
        <v>1017.0</v>
      </c>
      <c r="B943" s="27" t="s">
        <v>34</v>
      </c>
      <c r="C943" s="27" t="s">
        <v>1129</v>
      </c>
      <c r="D943" s="12" t="s">
        <v>107</v>
      </c>
      <c r="E943" s="14"/>
      <c r="F943" s="12" t="s">
        <v>9</v>
      </c>
      <c r="G943" s="12" t="s">
        <v>9</v>
      </c>
      <c r="H943" s="12" t="s">
        <v>37</v>
      </c>
      <c r="I943" s="14"/>
      <c r="J943" s="14"/>
      <c r="K943" s="14"/>
      <c r="L943" s="14"/>
      <c r="M943" s="14"/>
      <c r="N943" s="14"/>
      <c r="O943" s="14"/>
      <c r="P943" s="14"/>
      <c r="Q943" s="14"/>
      <c r="R943" s="14"/>
      <c r="S943" s="14"/>
      <c r="T943" s="14"/>
      <c r="U943" s="14"/>
      <c r="V943" s="14"/>
      <c r="W943" s="14"/>
      <c r="X943" s="14"/>
      <c r="Y943" s="14"/>
      <c r="Z943" s="14"/>
      <c r="AA943" s="14"/>
      <c r="AB943" s="14"/>
      <c r="AC943" s="14"/>
      <c r="AD943" s="14"/>
    </row>
    <row r="944" ht="33.0" hidden="1" customHeight="1">
      <c r="A944" s="27">
        <v>1018.0</v>
      </c>
      <c r="B944" s="27" t="s">
        <v>34</v>
      </c>
      <c r="C944" s="27" t="s">
        <v>1130</v>
      </c>
      <c r="D944" s="12" t="s">
        <v>89</v>
      </c>
      <c r="E944" s="14"/>
      <c r="F944" s="12" t="s">
        <v>9</v>
      </c>
      <c r="G944" s="12" t="s">
        <v>9</v>
      </c>
      <c r="H944" s="12" t="s">
        <v>52</v>
      </c>
      <c r="I944" s="14"/>
      <c r="J944" s="14"/>
      <c r="K944" s="14"/>
      <c r="L944" s="14"/>
      <c r="M944" s="14"/>
      <c r="N944" s="14"/>
      <c r="O944" s="14"/>
      <c r="P944" s="14"/>
      <c r="Q944" s="14"/>
      <c r="R944" s="14"/>
      <c r="S944" s="14"/>
      <c r="T944" s="14"/>
      <c r="U944" s="14"/>
      <c r="V944" s="14"/>
      <c r="W944" s="14"/>
      <c r="X944" s="14"/>
      <c r="Y944" s="14"/>
      <c r="Z944" s="14"/>
      <c r="AA944" s="14"/>
      <c r="AB944" s="14"/>
      <c r="AC944" s="14"/>
      <c r="AD944" s="14"/>
    </row>
    <row r="945" ht="33.0" hidden="1" customHeight="1">
      <c r="A945" s="27">
        <v>1019.0</v>
      </c>
      <c r="B945" s="27" t="s">
        <v>34</v>
      </c>
      <c r="C945" s="27" t="s">
        <v>1131</v>
      </c>
      <c r="D945" s="12" t="s">
        <v>89</v>
      </c>
      <c r="E945" s="14"/>
      <c r="F945" s="12" t="s">
        <v>9</v>
      </c>
      <c r="G945" s="12" t="s">
        <v>9</v>
      </c>
      <c r="H945" s="12" t="s">
        <v>52</v>
      </c>
      <c r="I945" s="14"/>
      <c r="J945" s="14"/>
      <c r="K945" s="14"/>
      <c r="L945" s="14"/>
      <c r="M945" s="14"/>
      <c r="N945" s="14"/>
      <c r="O945" s="14"/>
      <c r="P945" s="14"/>
      <c r="Q945" s="14"/>
      <c r="R945" s="14"/>
      <c r="S945" s="14"/>
      <c r="T945" s="14"/>
      <c r="U945" s="14"/>
      <c r="V945" s="14"/>
      <c r="W945" s="14"/>
      <c r="X945" s="14"/>
      <c r="Y945" s="14"/>
      <c r="Z945" s="14"/>
      <c r="AA945" s="14"/>
      <c r="AB945" s="14"/>
      <c r="AC945" s="14"/>
      <c r="AD945" s="14"/>
    </row>
    <row r="946" ht="33.0" hidden="1" customHeight="1">
      <c r="A946" s="27">
        <v>1020.0</v>
      </c>
      <c r="B946" s="27" t="s">
        <v>34</v>
      </c>
      <c r="C946" s="27" t="s">
        <v>1132</v>
      </c>
      <c r="D946" s="12" t="s">
        <v>89</v>
      </c>
      <c r="E946" s="14"/>
      <c r="F946" s="12" t="s">
        <v>9</v>
      </c>
      <c r="G946" s="12" t="s">
        <v>9</v>
      </c>
      <c r="H946" s="12" t="s">
        <v>52</v>
      </c>
      <c r="I946" s="14"/>
      <c r="J946" s="14"/>
      <c r="K946" s="14"/>
      <c r="L946" s="14"/>
      <c r="M946" s="14"/>
      <c r="N946" s="14"/>
      <c r="O946" s="14"/>
      <c r="P946" s="14"/>
      <c r="Q946" s="14"/>
      <c r="R946" s="14"/>
      <c r="S946" s="14"/>
      <c r="T946" s="14"/>
      <c r="U946" s="14"/>
      <c r="V946" s="14"/>
      <c r="W946" s="14"/>
      <c r="X946" s="14"/>
      <c r="Y946" s="14"/>
      <c r="Z946" s="14"/>
      <c r="AA946" s="14"/>
      <c r="AB946" s="14"/>
      <c r="AC946" s="14"/>
      <c r="AD946" s="14"/>
    </row>
    <row r="947" ht="33.0" hidden="1" customHeight="1">
      <c r="A947" s="27">
        <v>1021.0</v>
      </c>
      <c r="B947" s="27" t="s">
        <v>34</v>
      </c>
      <c r="C947" s="27" t="s">
        <v>1133</v>
      </c>
      <c r="D947" s="12" t="s">
        <v>107</v>
      </c>
      <c r="E947" s="14"/>
      <c r="F947" s="12" t="s">
        <v>9</v>
      </c>
      <c r="G947" s="12" t="s">
        <v>9</v>
      </c>
      <c r="H947" s="12" t="s">
        <v>37</v>
      </c>
      <c r="I947" s="14"/>
      <c r="J947" s="14"/>
      <c r="K947" s="14"/>
      <c r="L947" s="14"/>
      <c r="M947" s="14"/>
      <c r="N947" s="14"/>
      <c r="O947" s="14"/>
      <c r="P947" s="14"/>
      <c r="Q947" s="14"/>
      <c r="R947" s="14"/>
      <c r="S947" s="14"/>
      <c r="T947" s="14"/>
      <c r="U947" s="14"/>
      <c r="V947" s="14"/>
      <c r="W947" s="14"/>
      <c r="X947" s="14"/>
      <c r="Y947" s="14"/>
      <c r="Z947" s="14"/>
      <c r="AA947" s="14"/>
      <c r="AB947" s="14"/>
      <c r="AC947" s="14"/>
      <c r="AD947" s="14"/>
    </row>
    <row r="948" ht="33.0" hidden="1" customHeight="1">
      <c r="A948" s="27">
        <v>1022.0</v>
      </c>
      <c r="B948" s="27" t="s">
        <v>34</v>
      </c>
      <c r="C948" s="27" t="s">
        <v>984</v>
      </c>
      <c r="D948" s="12" t="s">
        <v>107</v>
      </c>
      <c r="E948" s="14"/>
      <c r="F948" s="12" t="s">
        <v>9</v>
      </c>
      <c r="G948" s="12" t="s">
        <v>9</v>
      </c>
      <c r="H948" s="12" t="s">
        <v>37</v>
      </c>
      <c r="I948" s="14"/>
      <c r="J948" s="14"/>
      <c r="K948" s="14"/>
      <c r="L948" s="14"/>
      <c r="M948" s="14"/>
      <c r="N948" s="14"/>
      <c r="O948" s="14"/>
      <c r="P948" s="14"/>
      <c r="Q948" s="14"/>
      <c r="R948" s="14"/>
      <c r="S948" s="14"/>
      <c r="T948" s="14"/>
      <c r="U948" s="14"/>
      <c r="V948" s="14"/>
      <c r="W948" s="14"/>
      <c r="X948" s="14"/>
      <c r="Y948" s="14"/>
      <c r="Z948" s="14"/>
      <c r="AA948" s="14"/>
      <c r="AB948" s="14"/>
      <c r="AC948" s="14"/>
      <c r="AD948" s="14"/>
    </row>
    <row r="949" ht="33.0" hidden="1" customHeight="1">
      <c r="A949" s="27">
        <v>1023.0</v>
      </c>
      <c r="B949" s="27" t="s">
        <v>34</v>
      </c>
      <c r="C949" s="27" t="s">
        <v>1134</v>
      </c>
      <c r="D949" s="12" t="s">
        <v>107</v>
      </c>
      <c r="E949" s="14"/>
      <c r="F949" s="12" t="s">
        <v>9</v>
      </c>
      <c r="G949" s="12" t="s">
        <v>9</v>
      </c>
      <c r="H949" s="12" t="s">
        <v>37</v>
      </c>
      <c r="I949" s="14"/>
      <c r="J949" s="14"/>
      <c r="K949" s="14"/>
      <c r="L949" s="14"/>
      <c r="M949" s="14"/>
      <c r="N949" s="14"/>
      <c r="O949" s="14"/>
      <c r="P949" s="14"/>
      <c r="Q949" s="14"/>
      <c r="R949" s="14"/>
      <c r="S949" s="14"/>
      <c r="T949" s="14"/>
      <c r="U949" s="14"/>
      <c r="V949" s="14"/>
      <c r="W949" s="14"/>
      <c r="X949" s="14"/>
      <c r="Y949" s="14"/>
      <c r="Z949" s="14"/>
      <c r="AA949" s="14"/>
      <c r="AB949" s="14"/>
      <c r="AC949" s="14"/>
      <c r="AD949" s="14"/>
    </row>
    <row r="950" ht="33.0" hidden="1" customHeight="1">
      <c r="A950" s="27">
        <v>1024.0</v>
      </c>
      <c r="B950" s="27" t="s">
        <v>34</v>
      </c>
      <c r="C950" s="27" t="s">
        <v>1135</v>
      </c>
      <c r="D950" s="12" t="s">
        <v>107</v>
      </c>
      <c r="E950" s="14"/>
      <c r="F950" s="12" t="s">
        <v>9</v>
      </c>
      <c r="G950" s="12" t="s">
        <v>9</v>
      </c>
      <c r="H950" s="12" t="s">
        <v>37</v>
      </c>
      <c r="I950" s="14"/>
      <c r="J950" s="14"/>
      <c r="K950" s="14"/>
      <c r="L950" s="14"/>
      <c r="M950" s="14"/>
      <c r="N950" s="14"/>
      <c r="O950" s="14"/>
      <c r="P950" s="14"/>
      <c r="Q950" s="14"/>
      <c r="R950" s="14"/>
      <c r="S950" s="14"/>
      <c r="T950" s="14"/>
      <c r="U950" s="14"/>
      <c r="V950" s="14"/>
      <c r="W950" s="14"/>
      <c r="X950" s="14"/>
      <c r="Y950" s="14"/>
      <c r="Z950" s="14"/>
      <c r="AA950" s="14"/>
      <c r="AB950" s="14"/>
      <c r="AC950" s="14"/>
      <c r="AD950" s="14"/>
    </row>
    <row r="951" ht="33.0" hidden="1" customHeight="1">
      <c r="A951" s="27">
        <v>1025.0</v>
      </c>
      <c r="B951" s="27" t="s">
        <v>34</v>
      </c>
      <c r="C951" s="27" t="s">
        <v>1136</v>
      </c>
      <c r="D951" s="12" t="s">
        <v>87</v>
      </c>
      <c r="E951" s="14"/>
      <c r="F951" s="12" t="s">
        <v>18</v>
      </c>
      <c r="G951" s="12" t="s">
        <v>9</v>
      </c>
      <c r="H951" s="12" t="s">
        <v>52</v>
      </c>
      <c r="I951" s="14"/>
      <c r="J951" s="14"/>
      <c r="K951" s="14"/>
      <c r="L951" s="14"/>
      <c r="M951" s="14"/>
      <c r="N951" s="14"/>
      <c r="O951" s="14"/>
      <c r="P951" s="14"/>
      <c r="Q951" s="14"/>
      <c r="R951" s="14"/>
      <c r="S951" s="14"/>
      <c r="T951" s="14"/>
      <c r="U951" s="14"/>
      <c r="V951" s="14"/>
      <c r="W951" s="14"/>
      <c r="X951" s="14"/>
      <c r="Y951" s="14"/>
      <c r="Z951" s="14"/>
      <c r="AA951" s="14"/>
      <c r="AB951" s="14"/>
      <c r="AC951" s="14"/>
      <c r="AD951" s="14"/>
    </row>
    <row r="952" ht="33.0" hidden="1" customHeight="1">
      <c r="A952" s="27">
        <v>1026.0</v>
      </c>
      <c r="B952" s="27" t="s">
        <v>34</v>
      </c>
      <c r="C952" s="27" t="s">
        <v>1137</v>
      </c>
      <c r="D952" s="12" t="s">
        <v>89</v>
      </c>
      <c r="E952" s="14"/>
      <c r="F952" s="12" t="s">
        <v>9</v>
      </c>
      <c r="G952" s="12" t="s">
        <v>9</v>
      </c>
      <c r="H952" s="12" t="s">
        <v>52</v>
      </c>
      <c r="I952" s="14"/>
      <c r="J952" s="14"/>
      <c r="K952" s="14"/>
      <c r="L952" s="14"/>
      <c r="M952" s="14"/>
      <c r="N952" s="14"/>
      <c r="O952" s="14"/>
      <c r="P952" s="14"/>
      <c r="Q952" s="14"/>
      <c r="R952" s="14"/>
      <c r="S952" s="14"/>
      <c r="T952" s="14"/>
      <c r="U952" s="14"/>
      <c r="V952" s="14"/>
      <c r="W952" s="14"/>
      <c r="X952" s="14"/>
      <c r="Y952" s="14"/>
      <c r="Z952" s="14"/>
      <c r="AA952" s="14"/>
      <c r="AB952" s="14"/>
      <c r="AC952" s="14"/>
      <c r="AD952" s="14"/>
    </row>
    <row r="953" ht="33.0" hidden="1" customHeight="1">
      <c r="A953" s="27">
        <v>1027.0</v>
      </c>
      <c r="B953" s="27" t="s">
        <v>34</v>
      </c>
      <c r="C953" s="27" t="s">
        <v>1138</v>
      </c>
      <c r="D953" s="12" t="s">
        <v>107</v>
      </c>
      <c r="E953" s="14"/>
      <c r="F953" s="12" t="s">
        <v>9</v>
      </c>
      <c r="G953" s="12" t="s">
        <v>9</v>
      </c>
      <c r="H953" s="12" t="s">
        <v>37</v>
      </c>
      <c r="I953" s="14"/>
      <c r="J953" s="14"/>
      <c r="K953" s="14"/>
      <c r="L953" s="14"/>
      <c r="M953" s="14"/>
      <c r="N953" s="14"/>
      <c r="O953" s="14"/>
      <c r="P953" s="14"/>
      <c r="Q953" s="14"/>
      <c r="R953" s="14"/>
      <c r="S953" s="14"/>
      <c r="T953" s="14"/>
      <c r="U953" s="14"/>
      <c r="V953" s="14"/>
      <c r="W953" s="14"/>
      <c r="X953" s="14"/>
      <c r="Y953" s="14"/>
      <c r="Z953" s="14"/>
      <c r="AA953" s="14"/>
      <c r="AB953" s="14"/>
      <c r="AC953" s="14"/>
      <c r="AD953" s="14"/>
    </row>
    <row r="954" ht="33.0" hidden="1" customHeight="1">
      <c r="A954" s="27">
        <v>1028.0</v>
      </c>
      <c r="B954" s="27" t="s">
        <v>34</v>
      </c>
      <c r="C954" s="27" t="s">
        <v>1139</v>
      </c>
      <c r="D954" s="12" t="s">
        <v>107</v>
      </c>
      <c r="E954" s="14"/>
      <c r="F954" s="12" t="s">
        <v>9</v>
      </c>
      <c r="G954" s="12" t="s">
        <v>9</v>
      </c>
      <c r="H954" s="12" t="s">
        <v>37</v>
      </c>
      <c r="I954" s="14"/>
      <c r="J954" s="14"/>
      <c r="K954" s="14"/>
      <c r="L954" s="14"/>
      <c r="M954" s="14"/>
      <c r="N954" s="14"/>
      <c r="O954" s="14"/>
      <c r="P954" s="14"/>
      <c r="Q954" s="14"/>
      <c r="R954" s="14"/>
      <c r="S954" s="14"/>
      <c r="T954" s="14"/>
      <c r="U954" s="14"/>
      <c r="V954" s="14"/>
      <c r="W954" s="14"/>
      <c r="X954" s="14"/>
      <c r="Y954" s="14"/>
      <c r="Z954" s="14"/>
      <c r="AA954" s="14"/>
      <c r="AB954" s="14"/>
      <c r="AC954" s="14"/>
      <c r="AD954" s="14"/>
    </row>
    <row r="955" ht="33.0" hidden="1" customHeight="1">
      <c r="A955" s="27">
        <v>1029.0</v>
      </c>
      <c r="B955" s="27" t="s">
        <v>34</v>
      </c>
      <c r="C955" s="27" t="s">
        <v>1140</v>
      </c>
      <c r="D955" s="12" t="s">
        <v>107</v>
      </c>
      <c r="E955" s="14"/>
      <c r="F955" s="12" t="s">
        <v>9</v>
      </c>
      <c r="G955" s="12" t="s">
        <v>9</v>
      </c>
      <c r="H955" s="12" t="s">
        <v>37</v>
      </c>
      <c r="I955" s="14"/>
      <c r="J955" s="14"/>
      <c r="K955" s="14"/>
      <c r="L955" s="14"/>
      <c r="M955" s="14"/>
      <c r="N955" s="14"/>
      <c r="O955" s="14"/>
      <c r="P955" s="14"/>
      <c r="Q955" s="14"/>
      <c r="R955" s="14"/>
      <c r="S955" s="14"/>
      <c r="T955" s="14"/>
      <c r="U955" s="14"/>
      <c r="V955" s="14"/>
      <c r="W955" s="14"/>
      <c r="X955" s="14"/>
      <c r="Y955" s="14"/>
      <c r="Z955" s="14"/>
      <c r="AA955" s="14"/>
      <c r="AB955" s="14"/>
      <c r="AC955" s="14"/>
      <c r="AD955" s="14"/>
    </row>
    <row r="956" ht="33.0" hidden="1" customHeight="1">
      <c r="A956" s="27">
        <v>1030.0</v>
      </c>
      <c r="B956" s="27" t="s">
        <v>34</v>
      </c>
      <c r="C956" s="27" t="s">
        <v>1141</v>
      </c>
      <c r="D956" s="12" t="s">
        <v>107</v>
      </c>
      <c r="E956" s="14"/>
      <c r="F956" s="12" t="s">
        <v>9</v>
      </c>
      <c r="G956" s="12" t="s">
        <v>9</v>
      </c>
      <c r="H956" s="12" t="s">
        <v>37</v>
      </c>
      <c r="I956" s="14"/>
      <c r="J956" s="14"/>
      <c r="K956" s="14"/>
      <c r="L956" s="14"/>
      <c r="M956" s="14"/>
      <c r="N956" s="14"/>
      <c r="O956" s="14"/>
      <c r="P956" s="14"/>
      <c r="Q956" s="14"/>
      <c r="R956" s="14"/>
      <c r="S956" s="14"/>
      <c r="T956" s="14"/>
      <c r="U956" s="14"/>
      <c r="V956" s="14"/>
      <c r="W956" s="14"/>
      <c r="X956" s="14"/>
      <c r="Y956" s="14"/>
      <c r="Z956" s="14"/>
      <c r="AA956" s="14"/>
      <c r="AB956" s="14"/>
      <c r="AC956" s="14"/>
      <c r="AD956" s="14"/>
    </row>
    <row r="957" ht="33.0" hidden="1" customHeight="1">
      <c r="A957" s="27">
        <v>1032.0</v>
      </c>
      <c r="B957" s="27" t="s">
        <v>34</v>
      </c>
      <c r="C957" s="27" t="s">
        <v>1142</v>
      </c>
      <c r="D957" s="12" t="s">
        <v>36</v>
      </c>
      <c r="E957" s="14"/>
      <c r="F957" s="12" t="s">
        <v>10</v>
      </c>
      <c r="G957" s="12" t="s">
        <v>2</v>
      </c>
      <c r="H957" s="12" t="s">
        <v>37</v>
      </c>
      <c r="I957" s="14"/>
      <c r="J957" s="14"/>
      <c r="K957" s="14"/>
      <c r="L957" s="14"/>
      <c r="M957" s="14"/>
      <c r="N957" s="14"/>
      <c r="O957" s="14"/>
      <c r="P957" s="14"/>
      <c r="Q957" s="14"/>
      <c r="R957" s="14"/>
      <c r="S957" s="14"/>
      <c r="T957" s="14"/>
      <c r="U957" s="14"/>
      <c r="V957" s="14"/>
      <c r="W957" s="14"/>
      <c r="X957" s="14"/>
      <c r="Y957" s="14"/>
      <c r="Z957" s="14"/>
      <c r="AA957" s="14"/>
      <c r="AB957" s="14"/>
      <c r="AC957" s="14"/>
      <c r="AD957" s="14"/>
    </row>
    <row r="958" ht="33.0" hidden="1" customHeight="1">
      <c r="A958" s="27">
        <v>1033.0</v>
      </c>
      <c r="B958" s="27" t="s">
        <v>34</v>
      </c>
      <c r="C958" s="27" t="s">
        <v>1143</v>
      </c>
      <c r="D958" s="12" t="s">
        <v>107</v>
      </c>
      <c r="E958" s="14"/>
      <c r="F958" s="12" t="s">
        <v>9</v>
      </c>
      <c r="G958" s="12" t="s">
        <v>9</v>
      </c>
      <c r="H958" s="12" t="s">
        <v>37</v>
      </c>
      <c r="I958" s="14"/>
      <c r="J958" s="14"/>
      <c r="K958" s="14"/>
      <c r="L958" s="14"/>
      <c r="M958" s="14"/>
      <c r="N958" s="14"/>
      <c r="O958" s="14"/>
      <c r="P958" s="14"/>
      <c r="Q958" s="14"/>
      <c r="R958" s="14"/>
      <c r="S958" s="14"/>
      <c r="T958" s="14"/>
      <c r="U958" s="14"/>
      <c r="V958" s="14"/>
      <c r="W958" s="14"/>
      <c r="X958" s="14"/>
      <c r="Y958" s="14"/>
      <c r="Z958" s="14"/>
      <c r="AA958" s="14"/>
      <c r="AB958" s="14"/>
      <c r="AC958" s="14"/>
      <c r="AD958" s="14"/>
    </row>
    <row r="959" ht="33.0" hidden="1" customHeight="1">
      <c r="A959" s="27">
        <v>1034.0</v>
      </c>
      <c r="B959" s="27" t="s">
        <v>34</v>
      </c>
      <c r="C959" s="27" t="s">
        <v>1144</v>
      </c>
      <c r="D959" s="12" t="s">
        <v>107</v>
      </c>
      <c r="E959" s="14"/>
      <c r="F959" s="12" t="s">
        <v>9</v>
      </c>
      <c r="G959" s="12" t="s">
        <v>9</v>
      </c>
      <c r="H959" s="12" t="s">
        <v>37</v>
      </c>
      <c r="I959" s="14"/>
      <c r="J959" s="14"/>
      <c r="K959" s="14"/>
      <c r="L959" s="14"/>
      <c r="M959" s="14"/>
      <c r="N959" s="14"/>
      <c r="O959" s="14"/>
      <c r="P959" s="14"/>
      <c r="Q959" s="14"/>
      <c r="R959" s="14"/>
      <c r="S959" s="14"/>
      <c r="T959" s="14"/>
      <c r="U959" s="14"/>
      <c r="V959" s="14"/>
      <c r="W959" s="14"/>
      <c r="X959" s="14"/>
      <c r="Y959" s="14"/>
      <c r="Z959" s="14"/>
      <c r="AA959" s="14"/>
      <c r="AB959" s="14"/>
      <c r="AC959" s="14"/>
      <c r="AD959" s="14"/>
    </row>
    <row r="960" ht="33.0" hidden="1" customHeight="1">
      <c r="A960" s="27">
        <v>1035.0</v>
      </c>
      <c r="B960" s="27" t="s">
        <v>34</v>
      </c>
      <c r="C960" s="27" t="s">
        <v>1140</v>
      </c>
      <c r="D960" s="12" t="s">
        <v>107</v>
      </c>
      <c r="E960" s="14"/>
      <c r="F960" s="12" t="s">
        <v>9</v>
      </c>
      <c r="G960" s="12" t="s">
        <v>9</v>
      </c>
      <c r="H960" s="12" t="s">
        <v>37</v>
      </c>
      <c r="I960" s="14"/>
      <c r="J960" s="14"/>
      <c r="K960" s="14"/>
      <c r="L960" s="14"/>
      <c r="M960" s="14"/>
      <c r="N960" s="14"/>
      <c r="O960" s="14"/>
      <c r="P960" s="14"/>
      <c r="Q960" s="14"/>
      <c r="R960" s="14"/>
      <c r="S960" s="14"/>
      <c r="T960" s="14"/>
      <c r="U960" s="14"/>
      <c r="V960" s="14"/>
      <c r="W960" s="14"/>
      <c r="X960" s="14"/>
      <c r="Y960" s="14"/>
      <c r="Z960" s="14"/>
      <c r="AA960" s="14"/>
      <c r="AB960" s="14"/>
      <c r="AC960" s="14"/>
      <c r="AD960" s="14"/>
    </row>
    <row r="961" ht="33.0" hidden="1" customHeight="1">
      <c r="A961" s="27">
        <v>1036.0</v>
      </c>
      <c r="B961" s="27" t="s">
        <v>34</v>
      </c>
      <c r="C961" s="27" t="s">
        <v>1145</v>
      </c>
      <c r="D961" s="12" t="s">
        <v>107</v>
      </c>
      <c r="E961" s="14"/>
      <c r="F961" s="12" t="s">
        <v>9</v>
      </c>
      <c r="G961" s="12" t="s">
        <v>9</v>
      </c>
      <c r="H961" s="12" t="s">
        <v>37</v>
      </c>
      <c r="I961" s="14"/>
      <c r="J961" s="14"/>
      <c r="K961" s="14"/>
      <c r="L961" s="14"/>
      <c r="M961" s="14"/>
      <c r="N961" s="14"/>
      <c r="O961" s="14"/>
      <c r="P961" s="14"/>
      <c r="Q961" s="14"/>
      <c r="R961" s="14"/>
      <c r="S961" s="14"/>
      <c r="T961" s="14"/>
      <c r="U961" s="14"/>
      <c r="V961" s="14"/>
      <c r="W961" s="14"/>
      <c r="X961" s="14"/>
      <c r="Y961" s="14"/>
      <c r="Z961" s="14"/>
      <c r="AA961" s="14"/>
      <c r="AB961" s="14"/>
      <c r="AC961" s="14"/>
      <c r="AD961" s="14"/>
    </row>
    <row r="962" ht="33.0" hidden="1" customHeight="1">
      <c r="A962" s="27">
        <v>1037.0</v>
      </c>
      <c r="B962" s="27" t="s">
        <v>34</v>
      </c>
      <c r="C962" s="27" t="s">
        <v>1146</v>
      </c>
      <c r="D962" s="12" t="s">
        <v>116</v>
      </c>
      <c r="E962" s="14"/>
      <c r="F962" s="12" t="s">
        <v>15</v>
      </c>
      <c r="G962" s="12" t="s">
        <v>9</v>
      </c>
      <c r="H962" s="12" t="s">
        <v>52</v>
      </c>
      <c r="I962" s="14"/>
      <c r="J962" s="14"/>
      <c r="K962" s="14"/>
      <c r="L962" s="14"/>
      <c r="M962" s="14"/>
      <c r="N962" s="14"/>
      <c r="O962" s="14"/>
      <c r="P962" s="14"/>
      <c r="Q962" s="14"/>
      <c r="R962" s="14"/>
      <c r="S962" s="14"/>
      <c r="T962" s="14"/>
      <c r="U962" s="14"/>
      <c r="V962" s="14"/>
      <c r="W962" s="14"/>
      <c r="X962" s="14"/>
      <c r="Y962" s="14"/>
      <c r="Z962" s="14"/>
      <c r="AA962" s="14"/>
      <c r="AB962" s="14"/>
      <c r="AC962" s="14"/>
      <c r="AD962" s="14"/>
    </row>
    <row r="963" ht="33.0" hidden="1" customHeight="1">
      <c r="A963" s="27">
        <v>1038.0</v>
      </c>
      <c r="B963" s="27" t="s">
        <v>34</v>
      </c>
      <c r="C963" s="27" t="s">
        <v>978</v>
      </c>
      <c r="D963" s="12" t="s">
        <v>107</v>
      </c>
      <c r="E963" s="14"/>
      <c r="F963" s="12" t="s">
        <v>9</v>
      </c>
      <c r="G963" s="12" t="s">
        <v>9</v>
      </c>
      <c r="H963" s="12" t="s">
        <v>37</v>
      </c>
      <c r="I963" s="14"/>
      <c r="J963" s="14"/>
      <c r="K963" s="14"/>
      <c r="L963" s="14"/>
      <c r="M963" s="14"/>
      <c r="N963" s="14"/>
      <c r="O963" s="14"/>
      <c r="P963" s="14"/>
      <c r="Q963" s="14"/>
      <c r="R963" s="14"/>
      <c r="S963" s="14"/>
      <c r="T963" s="14"/>
      <c r="U963" s="14"/>
      <c r="V963" s="14"/>
      <c r="W963" s="14"/>
      <c r="X963" s="14"/>
      <c r="Y963" s="14"/>
      <c r="Z963" s="14"/>
      <c r="AA963" s="14"/>
      <c r="AB963" s="14"/>
      <c r="AC963" s="14"/>
      <c r="AD963" s="14"/>
    </row>
    <row r="964" ht="33.0" hidden="1" customHeight="1">
      <c r="A964" s="27">
        <v>1039.0</v>
      </c>
      <c r="B964" s="27" t="s">
        <v>34</v>
      </c>
      <c r="C964" s="27" t="s">
        <v>1147</v>
      </c>
      <c r="D964" s="12" t="s">
        <v>107</v>
      </c>
      <c r="E964" s="14"/>
      <c r="F964" s="12" t="s">
        <v>9</v>
      </c>
      <c r="G964" s="12" t="s">
        <v>9</v>
      </c>
      <c r="H964" s="12" t="s">
        <v>37</v>
      </c>
      <c r="I964" s="14"/>
      <c r="J964" s="14"/>
      <c r="K964" s="14"/>
      <c r="L964" s="14"/>
      <c r="M964" s="14"/>
      <c r="N964" s="14"/>
      <c r="O964" s="14"/>
      <c r="P964" s="14"/>
      <c r="Q964" s="14"/>
      <c r="R964" s="14"/>
      <c r="S964" s="14"/>
      <c r="T964" s="14"/>
      <c r="U964" s="14"/>
      <c r="V964" s="14"/>
      <c r="W964" s="14"/>
      <c r="X964" s="14"/>
      <c r="Y964" s="14"/>
      <c r="Z964" s="14"/>
      <c r="AA964" s="14"/>
      <c r="AB964" s="14"/>
      <c r="AC964" s="14"/>
      <c r="AD964" s="14"/>
    </row>
    <row r="965" ht="33.0" hidden="1" customHeight="1">
      <c r="A965" s="27">
        <v>1040.0</v>
      </c>
      <c r="B965" s="27" t="s">
        <v>34</v>
      </c>
      <c r="C965" s="27" t="s">
        <v>1148</v>
      </c>
      <c r="D965" s="12" t="s">
        <v>107</v>
      </c>
      <c r="E965" s="14"/>
      <c r="F965" s="12" t="s">
        <v>9</v>
      </c>
      <c r="G965" s="12" t="s">
        <v>9</v>
      </c>
      <c r="H965" s="12" t="s">
        <v>37</v>
      </c>
      <c r="I965" s="14"/>
      <c r="J965" s="14"/>
      <c r="K965" s="14"/>
      <c r="L965" s="14"/>
      <c r="M965" s="14"/>
      <c r="N965" s="14"/>
      <c r="O965" s="14"/>
      <c r="P965" s="14"/>
      <c r="Q965" s="14"/>
      <c r="R965" s="14"/>
      <c r="S965" s="14"/>
      <c r="T965" s="14"/>
      <c r="U965" s="14"/>
      <c r="V965" s="14"/>
      <c r="W965" s="14"/>
      <c r="X965" s="14"/>
      <c r="Y965" s="14"/>
      <c r="Z965" s="14"/>
      <c r="AA965" s="14"/>
      <c r="AB965" s="14"/>
      <c r="AC965" s="14"/>
      <c r="AD965" s="14"/>
    </row>
    <row r="966" ht="33.0" hidden="1" customHeight="1">
      <c r="A966" s="27">
        <v>1042.0</v>
      </c>
      <c r="B966" s="27" t="s">
        <v>34</v>
      </c>
      <c r="C966" s="27" t="s">
        <v>1149</v>
      </c>
      <c r="D966" s="12" t="s">
        <v>107</v>
      </c>
      <c r="E966" s="14"/>
      <c r="F966" s="12" t="s">
        <v>9</v>
      </c>
      <c r="G966" s="12" t="s">
        <v>9</v>
      </c>
      <c r="H966" s="12" t="s">
        <v>37</v>
      </c>
      <c r="I966" s="14"/>
      <c r="J966" s="14"/>
      <c r="K966" s="14"/>
      <c r="L966" s="14"/>
      <c r="M966" s="14"/>
      <c r="N966" s="14"/>
      <c r="O966" s="14"/>
      <c r="P966" s="14"/>
      <c r="Q966" s="14"/>
      <c r="R966" s="14"/>
      <c r="S966" s="14"/>
      <c r="T966" s="14"/>
      <c r="U966" s="14"/>
      <c r="V966" s="14"/>
      <c r="W966" s="14"/>
      <c r="X966" s="14"/>
      <c r="Y966" s="14"/>
      <c r="Z966" s="14"/>
      <c r="AA966" s="14"/>
      <c r="AB966" s="14"/>
      <c r="AC966" s="14"/>
      <c r="AD966" s="14"/>
    </row>
    <row r="967" ht="33.0" hidden="1" customHeight="1">
      <c r="A967" s="27">
        <v>1043.0</v>
      </c>
      <c r="B967" s="27" t="s">
        <v>34</v>
      </c>
      <c r="C967" s="27" t="s">
        <v>1150</v>
      </c>
      <c r="D967" s="12" t="s">
        <v>107</v>
      </c>
      <c r="E967" s="14"/>
      <c r="F967" s="12" t="s">
        <v>9</v>
      </c>
      <c r="G967" s="12" t="s">
        <v>9</v>
      </c>
      <c r="H967" s="12" t="s">
        <v>37</v>
      </c>
      <c r="I967" s="14"/>
      <c r="J967" s="14"/>
      <c r="K967" s="14"/>
      <c r="L967" s="14"/>
      <c r="M967" s="14"/>
      <c r="N967" s="14"/>
      <c r="O967" s="14"/>
      <c r="P967" s="14"/>
      <c r="Q967" s="14"/>
      <c r="R967" s="14"/>
      <c r="S967" s="14"/>
      <c r="T967" s="14"/>
      <c r="U967" s="14"/>
      <c r="V967" s="14"/>
      <c r="W967" s="14"/>
      <c r="X967" s="14"/>
      <c r="Y967" s="14"/>
      <c r="Z967" s="14"/>
      <c r="AA967" s="14"/>
      <c r="AB967" s="14"/>
      <c r="AC967" s="14"/>
      <c r="AD967" s="14"/>
    </row>
    <row r="968" ht="33.0" hidden="1" customHeight="1">
      <c r="A968" s="27">
        <v>1044.0</v>
      </c>
      <c r="B968" s="27" t="s">
        <v>34</v>
      </c>
      <c r="C968" s="27" t="s">
        <v>1151</v>
      </c>
      <c r="D968" s="12" t="s">
        <v>107</v>
      </c>
      <c r="E968" s="14"/>
      <c r="F968" s="12" t="s">
        <v>9</v>
      </c>
      <c r="G968" s="12" t="s">
        <v>9</v>
      </c>
      <c r="H968" s="12" t="s">
        <v>37</v>
      </c>
      <c r="I968" s="14"/>
      <c r="J968" s="14"/>
      <c r="K968" s="14"/>
      <c r="L968" s="14"/>
      <c r="M968" s="14"/>
      <c r="N968" s="14"/>
      <c r="O968" s="14"/>
      <c r="P968" s="14"/>
      <c r="Q968" s="14"/>
      <c r="R968" s="14"/>
      <c r="S968" s="14"/>
      <c r="T968" s="14"/>
      <c r="U968" s="14"/>
      <c r="V968" s="14"/>
      <c r="W968" s="14"/>
      <c r="X968" s="14"/>
      <c r="Y968" s="14"/>
      <c r="Z968" s="14"/>
      <c r="AA968" s="14"/>
      <c r="AB968" s="14"/>
      <c r="AC968" s="14"/>
      <c r="AD968" s="14"/>
    </row>
    <row r="969" ht="33.0" hidden="1" customHeight="1">
      <c r="A969" s="27">
        <v>1045.0</v>
      </c>
      <c r="B969" s="27" t="s">
        <v>34</v>
      </c>
      <c r="C969" s="27" t="s">
        <v>1152</v>
      </c>
      <c r="D969" s="12" t="s">
        <v>107</v>
      </c>
      <c r="E969" s="14"/>
      <c r="F969" s="12" t="s">
        <v>9</v>
      </c>
      <c r="G969" s="12" t="s">
        <v>9</v>
      </c>
      <c r="H969" s="12" t="s">
        <v>37</v>
      </c>
      <c r="I969" s="14"/>
      <c r="J969" s="14"/>
      <c r="K969" s="14"/>
      <c r="L969" s="14"/>
      <c r="M969" s="14"/>
      <c r="N969" s="14"/>
      <c r="O969" s="14"/>
      <c r="P969" s="14"/>
      <c r="Q969" s="14"/>
      <c r="R969" s="14"/>
      <c r="S969" s="14"/>
      <c r="T969" s="14"/>
      <c r="U969" s="14"/>
      <c r="V969" s="14"/>
      <c r="W969" s="14"/>
      <c r="X969" s="14"/>
      <c r="Y969" s="14"/>
      <c r="Z969" s="14"/>
      <c r="AA969" s="14"/>
      <c r="AB969" s="14"/>
      <c r="AC969" s="14"/>
      <c r="AD969" s="14"/>
    </row>
    <row r="970" ht="33.0" hidden="1" customHeight="1">
      <c r="A970" s="27">
        <v>1046.0</v>
      </c>
      <c r="B970" s="27" t="s">
        <v>34</v>
      </c>
      <c r="C970" s="27" t="s">
        <v>1153</v>
      </c>
      <c r="D970" s="12" t="s">
        <v>107</v>
      </c>
      <c r="E970" s="14"/>
      <c r="F970" s="12" t="s">
        <v>9</v>
      </c>
      <c r="G970" s="12" t="s">
        <v>9</v>
      </c>
      <c r="H970" s="12" t="s">
        <v>37</v>
      </c>
      <c r="I970" s="14"/>
      <c r="J970" s="14"/>
      <c r="K970" s="14"/>
      <c r="L970" s="14"/>
      <c r="M970" s="14"/>
      <c r="N970" s="14"/>
      <c r="O970" s="14"/>
      <c r="P970" s="14"/>
      <c r="Q970" s="14"/>
      <c r="R970" s="14"/>
      <c r="S970" s="14"/>
      <c r="T970" s="14"/>
      <c r="U970" s="14"/>
      <c r="V970" s="14"/>
      <c r="W970" s="14"/>
      <c r="X970" s="14"/>
      <c r="Y970" s="14"/>
      <c r="Z970" s="14"/>
      <c r="AA970" s="14"/>
      <c r="AB970" s="14"/>
      <c r="AC970" s="14"/>
      <c r="AD970" s="14"/>
    </row>
    <row r="971" ht="33.0" hidden="1" customHeight="1">
      <c r="A971" s="27">
        <v>1047.0</v>
      </c>
      <c r="B971" s="27" t="s">
        <v>34</v>
      </c>
      <c r="C971" s="27" t="s">
        <v>1154</v>
      </c>
      <c r="D971" s="12" t="s">
        <v>107</v>
      </c>
      <c r="E971" s="14"/>
      <c r="F971" s="12" t="s">
        <v>9</v>
      </c>
      <c r="G971" s="12" t="s">
        <v>9</v>
      </c>
      <c r="H971" s="12" t="s">
        <v>37</v>
      </c>
      <c r="I971" s="14"/>
      <c r="J971" s="14"/>
      <c r="K971" s="14"/>
      <c r="L971" s="14"/>
      <c r="M971" s="14"/>
      <c r="N971" s="14"/>
      <c r="O971" s="14"/>
      <c r="P971" s="14"/>
      <c r="Q971" s="14"/>
      <c r="R971" s="14"/>
      <c r="S971" s="14"/>
      <c r="T971" s="14"/>
      <c r="U971" s="14"/>
      <c r="V971" s="14"/>
      <c r="W971" s="14"/>
      <c r="X971" s="14"/>
      <c r="Y971" s="14"/>
      <c r="Z971" s="14"/>
      <c r="AA971" s="14"/>
      <c r="AB971" s="14"/>
      <c r="AC971" s="14"/>
      <c r="AD971" s="14"/>
    </row>
    <row r="972" ht="33.0" hidden="1" customHeight="1">
      <c r="A972" s="27">
        <v>1049.0</v>
      </c>
      <c r="B972" s="27" t="s">
        <v>34</v>
      </c>
      <c r="C972" s="27" t="s">
        <v>1155</v>
      </c>
      <c r="D972" s="12" t="s">
        <v>107</v>
      </c>
      <c r="E972" s="14"/>
      <c r="F972" s="12" t="s">
        <v>9</v>
      </c>
      <c r="G972" s="12" t="s">
        <v>9</v>
      </c>
      <c r="H972" s="12" t="s">
        <v>37</v>
      </c>
      <c r="I972" s="14"/>
      <c r="J972" s="14"/>
      <c r="K972" s="14"/>
      <c r="L972" s="14"/>
      <c r="M972" s="14"/>
      <c r="N972" s="14"/>
      <c r="O972" s="14"/>
      <c r="P972" s="14"/>
      <c r="Q972" s="14"/>
      <c r="R972" s="14"/>
      <c r="S972" s="14"/>
      <c r="T972" s="14"/>
      <c r="U972" s="14"/>
      <c r="V972" s="14"/>
      <c r="W972" s="14"/>
      <c r="X972" s="14"/>
      <c r="Y972" s="14"/>
      <c r="Z972" s="14"/>
      <c r="AA972" s="14"/>
      <c r="AB972" s="14"/>
      <c r="AC972" s="14"/>
      <c r="AD972" s="14"/>
    </row>
    <row r="973" ht="33.0" hidden="1" customHeight="1">
      <c r="A973" s="27">
        <v>1050.0</v>
      </c>
      <c r="B973" s="27" t="s">
        <v>34</v>
      </c>
      <c r="C973" s="27" t="s">
        <v>1156</v>
      </c>
      <c r="D973" s="12" t="s">
        <v>107</v>
      </c>
      <c r="E973" s="14"/>
      <c r="F973" s="12" t="s">
        <v>9</v>
      </c>
      <c r="G973" s="12" t="s">
        <v>9</v>
      </c>
      <c r="H973" s="12" t="s">
        <v>37</v>
      </c>
      <c r="I973" s="14"/>
      <c r="J973" s="14"/>
      <c r="K973" s="14"/>
      <c r="L973" s="14"/>
      <c r="M973" s="14"/>
      <c r="N973" s="14"/>
      <c r="O973" s="14"/>
      <c r="P973" s="14"/>
      <c r="Q973" s="14"/>
      <c r="R973" s="14"/>
      <c r="S973" s="14"/>
      <c r="T973" s="14"/>
      <c r="U973" s="14"/>
      <c r="V973" s="14"/>
      <c r="W973" s="14"/>
      <c r="X973" s="14"/>
      <c r="Y973" s="14"/>
      <c r="Z973" s="14"/>
      <c r="AA973" s="14"/>
      <c r="AB973" s="14"/>
      <c r="AC973" s="14"/>
      <c r="AD973" s="14"/>
    </row>
    <row r="974" ht="33.0" hidden="1" customHeight="1">
      <c r="A974" s="27">
        <v>1051.0</v>
      </c>
      <c r="B974" s="27" t="s">
        <v>34</v>
      </c>
      <c r="C974" s="27" t="s">
        <v>1157</v>
      </c>
      <c r="D974" s="12" t="s">
        <v>348</v>
      </c>
      <c r="E974" s="14"/>
      <c r="F974" s="12" t="s">
        <v>9</v>
      </c>
      <c r="G974" s="12" t="s">
        <v>9</v>
      </c>
      <c r="H974" s="12" t="s">
        <v>349</v>
      </c>
      <c r="I974" s="14"/>
      <c r="J974" s="14"/>
      <c r="K974" s="14"/>
      <c r="L974" s="14"/>
      <c r="M974" s="14"/>
      <c r="N974" s="14"/>
      <c r="O974" s="14"/>
      <c r="P974" s="14"/>
      <c r="Q974" s="14"/>
      <c r="R974" s="14"/>
      <c r="S974" s="14"/>
      <c r="T974" s="14"/>
      <c r="U974" s="14"/>
      <c r="V974" s="14"/>
      <c r="W974" s="14"/>
      <c r="X974" s="14"/>
      <c r="Y974" s="14"/>
      <c r="Z974" s="14"/>
      <c r="AA974" s="14"/>
      <c r="AB974" s="14"/>
      <c r="AC974" s="14"/>
      <c r="AD974" s="14"/>
    </row>
    <row r="975" ht="33.0" hidden="1" customHeight="1">
      <c r="A975" s="27">
        <v>1052.0</v>
      </c>
      <c r="B975" s="27" t="s">
        <v>34</v>
      </c>
      <c r="C975" s="27" t="s">
        <v>1158</v>
      </c>
      <c r="D975" s="12" t="s">
        <v>107</v>
      </c>
      <c r="E975" s="14"/>
      <c r="F975" s="12" t="s">
        <v>9</v>
      </c>
      <c r="G975" s="12" t="s">
        <v>9</v>
      </c>
      <c r="H975" s="12" t="s">
        <v>37</v>
      </c>
      <c r="I975" s="14"/>
      <c r="J975" s="14"/>
      <c r="K975" s="14"/>
      <c r="L975" s="14"/>
      <c r="M975" s="14"/>
      <c r="N975" s="14"/>
      <c r="O975" s="14"/>
      <c r="P975" s="14"/>
      <c r="Q975" s="14"/>
      <c r="R975" s="14"/>
      <c r="S975" s="14"/>
      <c r="T975" s="14"/>
      <c r="U975" s="14"/>
      <c r="V975" s="14"/>
      <c r="W975" s="14"/>
      <c r="X975" s="14"/>
      <c r="Y975" s="14"/>
      <c r="Z975" s="14"/>
      <c r="AA975" s="14"/>
      <c r="AB975" s="14"/>
      <c r="AC975" s="14"/>
      <c r="AD975" s="14"/>
    </row>
    <row r="976" ht="33.0" hidden="1" customHeight="1">
      <c r="A976" s="27">
        <v>1053.0</v>
      </c>
      <c r="B976" s="27" t="s">
        <v>34</v>
      </c>
      <c r="C976" s="27" t="s">
        <v>1159</v>
      </c>
      <c r="D976" s="12" t="s">
        <v>107</v>
      </c>
      <c r="E976" s="14"/>
      <c r="F976" s="12" t="s">
        <v>9</v>
      </c>
      <c r="G976" s="12" t="s">
        <v>9</v>
      </c>
      <c r="H976" s="12" t="s">
        <v>37</v>
      </c>
      <c r="I976" s="14"/>
      <c r="J976" s="14"/>
      <c r="K976" s="14"/>
      <c r="L976" s="14"/>
      <c r="M976" s="14"/>
      <c r="N976" s="14"/>
      <c r="O976" s="14"/>
      <c r="P976" s="14"/>
      <c r="Q976" s="14"/>
      <c r="R976" s="14"/>
      <c r="S976" s="14"/>
      <c r="T976" s="14"/>
      <c r="U976" s="14"/>
      <c r="V976" s="14"/>
      <c r="W976" s="14"/>
      <c r="X976" s="14"/>
      <c r="Y976" s="14"/>
      <c r="Z976" s="14"/>
      <c r="AA976" s="14"/>
      <c r="AB976" s="14"/>
      <c r="AC976" s="14"/>
      <c r="AD976" s="14"/>
    </row>
    <row r="977" ht="33.0" hidden="1" customHeight="1">
      <c r="A977" s="27">
        <v>1054.0</v>
      </c>
      <c r="B977" s="27" t="s">
        <v>34</v>
      </c>
      <c r="C977" s="27" t="s">
        <v>1160</v>
      </c>
      <c r="D977" s="12" t="s">
        <v>107</v>
      </c>
      <c r="E977" s="14"/>
      <c r="F977" s="12" t="s">
        <v>9</v>
      </c>
      <c r="G977" s="12" t="s">
        <v>9</v>
      </c>
      <c r="H977" s="12" t="s">
        <v>37</v>
      </c>
      <c r="I977" s="14"/>
      <c r="J977" s="14"/>
      <c r="K977" s="14"/>
      <c r="L977" s="14"/>
      <c r="M977" s="14"/>
      <c r="N977" s="14"/>
      <c r="O977" s="14"/>
      <c r="P977" s="14"/>
      <c r="Q977" s="14"/>
      <c r="R977" s="14"/>
      <c r="S977" s="14"/>
      <c r="T977" s="14"/>
      <c r="U977" s="14"/>
      <c r="V977" s="14"/>
      <c r="W977" s="14"/>
      <c r="X977" s="14"/>
      <c r="Y977" s="14"/>
      <c r="Z977" s="14"/>
      <c r="AA977" s="14"/>
      <c r="AB977" s="14"/>
      <c r="AC977" s="14"/>
      <c r="AD977" s="14"/>
    </row>
    <row r="978" ht="33.0" hidden="1" customHeight="1">
      <c r="A978" s="27">
        <v>1055.0</v>
      </c>
      <c r="B978" s="27" t="s">
        <v>34</v>
      </c>
      <c r="C978" s="27" t="s">
        <v>1161</v>
      </c>
      <c r="D978" s="12" t="s">
        <v>107</v>
      </c>
      <c r="E978" s="14"/>
      <c r="F978" s="12" t="s">
        <v>9</v>
      </c>
      <c r="G978" s="12" t="s">
        <v>9</v>
      </c>
      <c r="H978" s="12" t="s">
        <v>37</v>
      </c>
      <c r="I978" s="14"/>
      <c r="J978" s="14"/>
      <c r="K978" s="14"/>
      <c r="L978" s="14"/>
      <c r="M978" s="14"/>
      <c r="N978" s="14"/>
      <c r="O978" s="14"/>
      <c r="P978" s="14"/>
      <c r="Q978" s="14"/>
      <c r="R978" s="14"/>
      <c r="S978" s="14"/>
      <c r="T978" s="14"/>
      <c r="U978" s="14"/>
      <c r="V978" s="14"/>
      <c r="W978" s="14"/>
      <c r="X978" s="14"/>
      <c r="Y978" s="14"/>
      <c r="Z978" s="14"/>
      <c r="AA978" s="14"/>
      <c r="AB978" s="14"/>
      <c r="AC978" s="14"/>
      <c r="AD978" s="14"/>
    </row>
    <row r="979" ht="33.0" hidden="1" customHeight="1">
      <c r="A979" s="27">
        <v>1056.0</v>
      </c>
      <c r="B979" s="27" t="s">
        <v>34</v>
      </c>
      <c r="C979" s="27" t="s">
        <v>1162</v>
      </c>
      <c r="D979" s="12" t="s">
        <v>107</v>
      </c>
      <c r="E979" s="14"/>
      <c r="F979" s="12" t="s">
        <v>9</v>
      </c>
      <c r="G979" s="12" t="s">
        <v>9</v>
      </c>
      <c r="H979" s="12" t="s">
        <v>37</v>
      </c>
      <c r="I979" s="14"/>
      <c r="J979" s="14"/>
      <c r="K979" s="14"/>
      <c r="L979" s="14"/>
      <c r="M979" s="14"/>
      <c r="N979" s="14"/>
      <c r="O979" s="14"/>
      <c r="P979" s="14"/>
      <c r="Q979" s="14"/>
      <c r="R979" s="14"/>
      <c r="S979" s="14"/>
      <c r="T979" s="14"/>
      <c r="U979" s="14"/>
      <c r="V979" s="14"/>
      <c r="W979" s="14"/>
      <c r="X979" s="14"/>
      <c r="Y979" s="14"/>
      <c r="Z979" s="14"/>
      <c r="AA979" s="14"/>
      <c r="AB979" s="14"/>
      <c r="AC979" s="14"/>
      <c r="AD979" s="14"/>
    </row>
    <row r="980" ht="33.0" hidden="1" customHeight="1">
      <c r="A980" s="27">
        <v>1057.0</v>
      </c>
      <c r="B980" s="27" t="s">
        <v>34</v>
      </c>
      <c r="C980" s="27" t="s">
        <v>1163</v>
      </c>
      <c r="D980" s="12" t="s">
        <v>107</v>
      </c>
      <c r="E980" s="14"/>
      <c r="F980" s="12" t="s">
        <v>9</v>
      </c>
      <c r="G980" s="12" t="s">
        <v>9</v>
      </c>
      <c r="H980" s="12" t="s">
        <v>37</v>
      </c>
      <c r="I980" s="14"/>
      <c r="J980" s="14"/>
      <c r="K980" s="14"/>
      <c r="L980" s="14"/>
      <c r="M980" s="14"/>
      <c r="N980" s="14"/>
      <c r="O980" s="14"/>
      <c r="P980" s="14"/>
      <c r="Q980" s="14"/>
      <c r="R980" s="14"/>
      <c r="S980" s="14"/>
      <c r="T980" s="14"/>
      <c r="U980" s="14"/>
      <c r="V980" s="14"/>
      <c r="W980" s="14"/>
      <c r="X980" s="14"/>
      <c r="Y980" s="14"/>
      <c r="Z980" s="14"/>
      <c r="AA980" s="14"/>
      <c r="AB980" s="14"/>
      <c r="AC980" s="14"/>
      <c r="AD980" s="14"/>
    </row>
    <row r="981" ht="33.0" hidden="1" customHeight="1">
      <c r="A981" s="27">
        <v>1059.0</v>
      </c>
      <c r="B981" s="27" t="s">
        <v>34</v>
      </c>
      <c r="C981" s="27" t="s">
        <v>1164</v>
      </c>
      <c r="D981" s="12" t="s">
        <v>107</v>
      </c>
      <c r="E981" s="14"/>
      <c r="F981" s="12" t="s">
        <v>9</v>
      </c>
      <c r="G981" s="12" t="s">
        <v>9</v>
      </c>
      <c r="H981" s="12" t="s">
        <v>37</v>
      </c>
      <c r="I981" s="14"/>
      <c r="J981" s="14"/>
      <c r="K981" s="14"/>
      <c r="L981" s="14"/>
      <c r="M981" s="14"/>
      <c r="N981" s="14"/>
      <c r="O981" s="14"/>
      <c r="P981" s="14"/>
      <c r="Q981" s="14"/>
      <c r="R981" s="14"/>
      <c r="S981" s="14"/>
      <c r="T981" s="14"/>
      <c r="U981" s="14"/>
      <c r="V981" s="14"/>
      <c r="W981" s="14"/>
      <c r="X981" s="14"/>
      <c r="Y981" s="14"/>
      <c r="Z981" s="14"/>
      <c r="AA981" s="14"/>
      <c r="AB981" s="14"/>
      <c r="AC981" s="14"/>
      <c r="AD981" s="14"/>
    </row>
    <row r="982" ht="33.0" hidden="1" customHeight="1">
      <c r="A982" s="27">
        <v>1061.0</v>
      </c>
      <c r="B982" s="27" t="s">
        <v>34</v>
      </c>
      <c r="C982" s="27" t="s">
        <v>1165</v>
      </c>
      <c r="D982" s="12" t="s">
        <v>107</v>
      </c>
      <c r="E982" s="14"/>
      <c r="F982" s="12" t="s">
        <v>9</v>
      </c>
      <c r="G982" s="12" t="s">
        <v>9</v>
      </c>
      <c r="H982" s="12" t="s">
        <v>37</v>
      </c>
      <c r="I982" s="14"/>
      <c r="J982" s="14"/>
      <c r="K982" s="14"/>
      <c r="L982" s="14"/>
      <c r="M982" s="14"/>
      <c r="N982" s="14"/>
      <c r="O982" s="14"/>
      <c r="P982" s="14"/>
      <c r="Q982" s="14"/>
      <c r="R982" s="14"/>
      <c r="S982" s="14"/>
      <c r="T982" s="14"/>
      <c r="U982" s="14"/>
      <c r="V982" s="14"/>
      <c r="W982" s="14"/>
      <c r="X982" s="14"/>
      <c r="Y982" s="14"/>
      <c r="Z982" s="14"/>
      <c r="AA982" s="14"/>
      <c r="AB982" s="14"/>
      <c r="AC982" s="14"/>
      <c r="AD982" s="14"/>
    </row>
    <row r="983" ht="33.0" hidden="1" customHeight="1">
      <c r="A983" s="27">
        <v>1062.0</v>
      </c>
      <c r="B983" s="27" t="s">
        <v>34</v>
      </c>
      <c r="C983" s="27" t="s">
        <v>1166</v>
      </c>
      <c r="D983" s="12" t="s">
        <v>107</v>
      </c>
      <c r="E983" s="14"/>
      <c r="F983" s="12" t="s">
        <v>9</v>
      </c>
      <c r="G983" s="12" t="s">
        <v>9</v>
      </c>
      <c r="H983" s="12" t="s">
        <v>37</v>
      </c>
      <c r="I983" s="14"/>
      <c r="J983" s="14"/>
      <c r="K983" s="14"/>
      <c r="L983" s="14"/>
      <c r="M983" s="14"/>
      <c r="N983" s="14"/>
      <c r="O983" s="14"/>
      <c r="P983" s="14"/>
      <c r="Q983" s="14"/>
      <c r="R983" s="14"/>
      <c r="S983" s="14"/>
      <c r="T983" s="14"/>
      <c r="U983" s="14"/>
      <c r="V983" s="14"/>
      <c r="W983" s="14"/>
      <c r="X983" s="14"/>
      <c r="Y983" s="14"/>
      <c r="Z983" s="14"/>
      <c r="AA983" s="14"/>
      <c r="AB983" s="14"/>
      <c r="AC983" s="14"/>
      <c r="AD983" s="14"/>
    </row>
    <row r="984" ht="33.0" hidden="1" customHeight="1">
      <c r="A984" s="27">
        <v>1063.0</v>
      </c>
      <c r="B984" s="27" t="s">
        <v>34</v>
      </c>
      <c r="C984" s="27" t="s">
        <v>1167</v>
      </c>
      <c r="D984" s="12" t="s">
        <v>89</v>
      </c>
      <c r="E984" s="14"/>
      <c r="F984" s="12" t="s">
        <v>9</v>
      </c>
      <c r="G984" s="12" t="s">
        <v>9</v>
      </c>
      <c r="H984" s="12" t="s">
        <v>52</v>
      </c>
      <c r="I984" s="14"/>
      <c r="J984" s="14"/>
      <c r="K984" s="14"/>
      <c r="L984" s="14"/>
      <c r="M984" s="14"/>
      <c r="N984" s="14"/>
      <c r="O984" s="14"/>
      <c r="P984" s="14"/>
      <c r="Q984" s="14"/>
      <c r="R984" s="14"/>
      <c r="S984" s="14"/>
      <c r="T984" s="14"/>
      <c r="U984" s="14"/>
      <c r="V984" s="14"/>
      <c r="W984" s="14"/>
      <c r="X984" s="14"/>
      <c r="Y984" s="14"/>
      <c r="Z984" s="14"/>
      <c r="AA984" s="14"/>
      <c r="AB984" s="14"/>
      <c r="AC984" s="14"/>
      <c r="AD984" s="14"/>
    </row>
    <row r="985" ht="33.0" hidden="1" customHeight="1">
      <c r="A985" s="27">
        <v>1064.0</v>
      </c>
      <c r="B985" s="27" t="s">
        <v>34</v>
      </c>
      <c r="C985" s="27" t="s">
        <v>1140</v>
      </c>
      <c r="D985" s="12" t="s">
        <v>107</v>
      </c>
      <c r="E985" s="14"/>
      <c r="F985" s="12" t="s">
        <v>9</v>
      </c>
      <c r="G985" s="12" t="s">
        <v>9</v>
      </c>
      <c r="H985" s="12" t="s">
        <v>37</v>
      </c>
      <c r="I985" s="14"/>
      <c r="J985" s="14"/>
      <c r="K985" s="14"/>
      <c r="L985" s="14"/>
      <c r="M985" s="14"/>
      <c r="N985" s="14"/>
      <c r="O985" s="14"/>
      <c r="P985" s="14"/>
      <c r="Q985" s="14"/>
      <c r="R985" s="14"/>
      <c r="S985" s="14"/>
      <c r="T985" s="14"/>
      <c r="U985" s="14"/>
      <c r="V985" s="14"/>
      <c r="W985" s="14"/>
      <c r="X985" s="14"/>
      <c r="Y985" s="14"/>
      <c r="Z985" s="14"/>
      <c r="AA985" s="14"/>
      <c r="AB985" s="14"/>
      <c r="AC985" s="14"/>
      <c r="AD985" s="14"/>
    </row>
    <row r="986" ht="33.0" hidden="1" customHeight="1">
      <c r="A986" s="27">
        <v>1065.0</v>
      </c>
      <c r="B986" s="27" t="s">
        <v>34</v>
      </c>
      <c r="C986" s="27" t="s">
        <v>1168</v>
      </c>
      <c r="D986" s="12" t="s">
        <v>107</v>
      </c>
      <c r="E986" s="14"/>
      <c r="F986" s="12" t="s">
        <v>9</v>
      </c>
      <c r="G986" s="12" t="s">
        <v>9</v>
      </c>
      <c r="H986" s="12" t="s">
        <v>37</v>
      </c>
      <c r="I986" s="14"/>
      <c r="J986" s="14"/>
      <c r="K986" s="14"/>
      <c r="L986" s="14"/>
      <c r="M986" s="14"/>
      <c r="N986" s="14"/>
      <c r="O986" s="14"/>
      <c r="P986" s="14"/>
      <c r="Q986" s="14"/>
      <c r="R986" s="14"/>
      <c r="S986" s="14"/>
      <c r="T986" s="14"/>
      <c r="U986" s="14"/>
      <c r="V986" s="14"/>
      <c r="W986" s="14"/>
      <c r="X986" s="14"/>
      <c r="Y986" s="14"/>
      <c r="Z986" s="14"/>
      <c r="AA986" s="14"/>
      <c r="AB986" s="14"/>
      <c r="AC986" s="14"/>
      <c r="AD986" s="14"/>
    </row>
    <row r="987" ht="33.0" hidden="1" customHeight="1">
      <c r="A987" s="27">
        <v>1066.0</v>
      </c>
      <c r="B987" s="27" t="s">
        <v>34</v>
      </c>
      <c r="C987" s="27" t="s">
        <v>1169</v>
      </c>
      <c r="D987" s="12" t="s">
        <v>89</v>
      </c>
      <c r="E987" s="14"/>
      <c r="F987" s="12" t="s">
        <v>9</v>
      </c>
      <c r="G987" s="12" t="s">
        <v>9</v>
      </c>
      <c r="H987" s="12" t="s">
        <v>52</v>
      </c>
      <c r="I987" s="14"/>
      <c r="J987" s="14"/>
      <c r="K987" s="14"/>
      <c r="L987" s="14"/>
      <c r="M987" s="14"/>
      <c r="N987" s="14"/>
      <c r="O987" s="14"/>
      <c r="P987" s="14"/>
      <c r="Q987" s="14"/>
      <c r="R987" s="14"/>
      <c r="S987" s="14"/>
      <c r="T987" s="14"/>
      <c r="U987" s="14"/>
      <c r="V987" s="14"/>
      <c r="W987" s="14"/>
      <c r="X987" s="14"/>
      <c r="Y987" s="14"/>
      <c r="Z987" s="14"/>
      <c r="AA987" s="14"/>
      <c r="AB987" s="14"/>
      <c r="AC987" s="14"/>
      <c r="AD987" s="14"/>
    </row>
    <row r="988" ht="33.0" hidden="1" customHeight="1">
      <c r="A988" s="27">
        <v>1068.0</v>
      </c>
      <c r="B988" s="27" t="s">
        <v>34</v>
      </c>
      <c r="C988" s="27" t="s">
        <v>1170</v>
      </c>
      <c r="D988" s="12" t="s">
        <v>1171</v>
      </c>
      <c r="E988" s="14"/>
      <c r="F988" s="12" t="s">
        <v>9</v>
      </c>
      <c r="G988" s="12" t="s">
        <v>9</v>
      </c>
      <c r="H988" s="12" t="s">
        <v>49</v>
      </c>
      <c r="I988" s="14"/>
      <c r="J988" s="14"/>
      <c r="K988" s="14"/>
      <c r="L988" s="14"/>
      <c r="M988" s="14"/>
      <c r="N988" s="14"/>
      <c r="O988" s="14"/>
      <c r="P988" s="14"/>
      <c r="Q988" s="14"/>
      <c r="R988" s="14"/>
      <c r="S988" s="14"/>
      <c r="T988" s="14"/>
      <c r="U988" s="14"/>
      <c r="V988" s="14"/>
      <c r="W988" s="14"/>
      <c r="X988" s="14"/>
      <c r="Y988" s="14"/>
      <c r="Z988" s="14"/>
      <c r="AA988" s="14"/>
      <c r="AB988" s="14"/>
      <c r="AC988" s="14"/>
      <c r="AD988" s="14"/>
    </row>
    <row r="989" ht="33.0" hidden="1" customHeight="1">
      <c r="A989" s="27">
        <v>1069.0</v>
      </c>
      <c r="B989" s="27" t="s">
        <v>34</v>
      </c>
      <c r="C989" s="27" t="s">
        <v>1172</v>
      </c>
      <c r="D989" s="12" t="s">
        <v>107</v>
      </c>
      <c r="E989" s="14"/>
      <c r="F989" s="12" t="s">
        <v>9</v>
      </c>
      <c r="G989" s="12" t="s">
        <v>9</v>
      </c>
      <c r="H989" s="12" t="s">
        <v>37</v>
      </c>
      <c r="I989" s="14"/>
      <c r="J989" s="14"/>
      <c r="K989" s="14"/>
      <c r="L989" s="14"/>
      <c r="M989" s="14"/>
      <c r="N989" s="14"/>
      <c r="O989" s="14"/>
      <c r="P989" s="14"/>
      <c r="Q989" s="14"/>
      <c r="R989" s="14"/>
      <c r="S989" s="14"/>
      <c r="T989" s="14"/>
      <c r="U989" s="14"/>
      <c r="V989" s="14"/>
      <c r="W989" s="14"/>
      <c r="X989" s="14"/>
      <c r="Y989" s="14"/>
      <c r="Z989" s="14"/>
      <c r="AA989" s="14"/>
      <c r="AB989" s="14"/>
      <c r="AC989" s="14"/>
      <c r="AD989" s="14"/>
    </row>
    <row r="990" ht="33.0" hidden="1" customHeight="1">
      <c r="A990" s="27">
        <v>1070.0</v>
      </c>
      <c r="B990" s="27" t="s">
        <v>34</v>
      </c>
      <c r="C990" s="27" t="s">
        <v>1173</v>
      </c>
      <c r="D990" s="12" t="s">
        <v>107</v>
      </c>
      <c r="E990" s="14"/>
      <c r="F990" s="12" t="s">
        <v>9</v>
      </c>
      <c r="G990" s="12" t="s">
        <v>9</v>
      </c>
      <c r="H990" s="12" t="s">
        <v>37</v>
      </c>
      <c r="I990" s="14"/>
      <c r="J990" s="14"/>
      <c r="K990" s="14"/>
      <c r="L990" s="14"/>
      <c r="M990" s="14"/>
      <c r="N990" s="14"/>
      <c r="O990" s="14"/>
      <c r="P990" s="14"/>
      <c r="Q990" s="14"/>
      <c r="R990" s="14"/>
      <c r="S990" s="14"/>
      <c r="T990" s="14"/>
      <c r="U990" s="14"/>
      <c r="V990" s="14"/>
      <c r="W990" s="14"/>
      <c r="X990" s="14"/>
      <c r="Y990" s="14"/>
      <c r="Z990" s="14"/>
      <c r="AA990" s="14"/>
      <c r="AB990" s="14"/>
      <c r="AC990" s="14"/>
      <c r="AD990" s="14"/>
    </row>
    <row r="991" ht="33.0" hidden="1" customHeight="1">
      <c r="A991" s="27">
        <v>1071.0</v>
      </c>
      <c r="B991" s="27" t="s">
        <v>34</v>
      </c>
      <c r="C991" s="27" t="s">
        <v>1174</v>
      </c>
      <c r="D991" s="12" t="s">
        <v>158</v>
      </c>
      <c r="E991" s="14"/>
      <c r="F991" s="12" t="s">
        <v>9</v>
      </c>
      <c r="G991" s="12" t="s">
        <v>9</v>
      </c>
      <c r="H991" s="12" t="s">
        <v>42</v>
      </c>
      <c r="I991" s="14"/>
      <c r="J991" s="14"/>
      <c r="K991" s="14"/>
      <c r="L991" s="14"/>
      <c r="M991" s="14"/>
      <c r="N991" s="14"/>
      <c r="O991" s="14"/>
      <c r="P991" s="14"/>
      <c r="Q991" s="14"/>
      <c r="R991" s="14"/>
      <c r="S991" s="14"/>
      <c r="T991" s="14"/>
      <c r="U991" s="14"/>
      <c r="V991" s="14"/>
      <c r="W991" s="14"/>
      <c r="X991" s="14"/>
      <c r="Y991" s="14"/>
      <c r="Z991" s="14"/>
      <c r="AA991" s="14"/>
      <c r="AB991" s="14"/>
      <c r="AC991" s="14"/>
      <c r="AD991" s="14"/>
    </row>
    <row r="992" ht="33.0" hidden="1" customHeight="1">
      <c r="A992" s="27">
        <v>1072.0</v>
      </c>
      <c r="B992" s="27" t="s">
        <v>34</v>
      </c>
      <c r="C992" s="27" t="s">
        <v>1175</v>
      </c>
      <c r="D992" s="12" t="s">
        <v>107</v>
      </c>
      <c r="E992" s="14"/>
      <c r="F992" s="12" t="s">
        <v>9</v>
      </c>
      <c r="G992" s="12" t="s">
        <v>9</v>
      </c>
      <c r="H992" s="12" t="s">
        <v>37</v>
      </c>
      <c r="I992" s="14"/>
      <c r="J992" s="14"/>
      <c r="K992" s="14"/>
      <c r="L992" s="14"/>
      <c r="M992" s="14"/>
      <c r="N992" s="14"/>
      <c r="O992" s="14"/>
      <c r="P992" s="14"/>
      <c r="Q992" s="14"/>
      <c r="R992" s="14"/>
      <c r="S992" s="14"/>
      <c r="T992" s="14"/>
      <c r="U992" s="14"/>
      <c r="V992" s="14"/>
      <c r="W992" s="14"/>
      <c r="X992" s="14"/>
      <c r="Y992" s="14"/>
      <c r="Z992" s="14"/>
      <c r="AA992" s="14"/>
      <c r="AB992" s="14"/>
      <c r="AC992" s="14"/>
      <c r="AD992" s="14"/>
    </row>
    <row r="993" ht="33.0" hidden="1" customHeight="1">
      <c r="A993" s="27">
        <v>1073.0</v>
      </c>
      <c r="B993" s="27" t="s">
        <v>34</v>
      </c>
      <c r="C993" s="27" t="s">
        <v>1173</v>
      </c>
      <c r="D993" s="12" t="s">
        <v>107</v>
      </c>
      <c r="E993" s="14"/>
      <c r="F993" s="12" t="s">
        <v>9</v>
      </c>
      <c r="G993" s="12" t="s">
        <v>9</v>
      </c>
      <c r="H993" s="12" t="s">
        <v>37</v>
      </c>
      <c r="I993" s="14"/>
      <c r="J993" s="14"/>
      <c r="K993" s="14"/>
      <c r="L993" s="14"/>
      <c r="M993" s="14"/>
      <c r="N993" s="14"/>
      <c r="O993" s="14"/>
      <c r="P993" s="14"/>
      <c r="Q993" s="14"/>
      <c r="R993" s="14"/>
      <c r="S993" s="14"/>
      <c r="T993" s="14"/>
      <c r="U993" s="14"/>
      <c r="V993" s="14"/>
      <c r="W993" s="14"/>
      <c r="X993" s="14"/>
      <c r="Y993" s="14"/>
      <c r="Z993" s="14"/>
      <c r="AA993" s="14"/>
      <c r="AB993" s="14"/>
      <c r="AC993" s="14"/>
      <c r="AD993" s="14"/>
    </row>
    <row r="994" ht="33.0" hidden="1" customHeight="1">
      <c r="A994" s="27">
        <v>1074.0</v>
      </c>
      <c r="B994" s="27" t="s">
        <v>34</v>
      </c>
      <c r="C994" s="27" t="s">
        <v>1176</v>
      </c>
      <c r="D994" s="12" t="s">
        <v>107</v>
      </c>
      <c r="E994" s="14"/>
      <c r="F994" s="12" t="s">
        <v>9</v>
      </c>
      <c r="G994" s="12" t="s">
        <v>9</v>
      </c>
      <c r="H994" s="12" t="s">
        <v>37</v>
      </c>
      <c r="I994" s="14"/>
      <c r="J994" s="14"/>
      <c r="K994" s="14"/>
      <c r="L994" s="14"/>
      <c r="M994" s="14"/>
      <c r="N994" s="14"/>
      <c r="O994" s="14"/>
      <c r="P994" s="14"/>
      <c r="Q994" s="14"/>
      <c r="R994" s="14"/>
      <c r="S994" s="14"/>
      <c r="T994" s="14"/>
      <c r="U994" s="14"/>
      <c r="V994" s="14"/>
      <c r="W994" s="14"/>
      <c r="X994" s="14"/>
      <c r="Y994" s="14"/>
      <c r="Z994" s="14"/>
      <c r="AA994" s="14"/>
      <c r="AB994" s="14"/>
      <c r="AC994" s="14"/>
      <c r="AD994" s="14"/>
    </row>
    <row r="995" ht="33.0" hidden="1" customHeight="1">
      <c r="A995" s="27">
        <v>1075.0</v>
      </c>
      <c r="B995" s="27" t="s">
        <v>34</v>
      </c>
      <c r="C995" s="27" t="s">
        <v>1177</v>
      </c>
      <c r="D995" s="12" t="s">
        <v>107</v>
      </c>
      <c r="E995" s="14"/>
      <c r="F995" s="12" t="s">
        <v>9</v>
      </c>
      <c r="G995" s="12" t="s">
        <v>9</v>
      </c>
      <c r="H995" s="12" t="s">
        <v>37</v>
      </c>
      <c r="I995" s="14"/>
      <c r="J995" s="14"/>
      <c r="K995" s="14"/>
      <c r="L995" s="14"/>
      <c r="M995" s="14"/>
      <c r="N995" s="14"/>
      <c r="O995" s="14"/>
      <c r="P995" s="14"/>
      <c r="Q995" s="14"/>
      <c r="R995" s="14"/>
      <c r="S995" s="14"/>
      <c r="T995" s="14"/>
      <c r="U995" s="14"/>
      <c r="V995" s="14"/>
      <c r="W995" s="14"/>
      <c r="X995" s="14"/>
      <c r="Y995" s="14"/>
      <c r="Z995" s="14"/>
      <c r="AA995" s="14"/>
      <c r="AB995" s="14"/>
      <c r="AC995" s="14"/>
      <c r="AD995" s="14"/>
    </row>
    <row r="996" ht="33.0" hidden="1" customHeight="1">
      <c r="A996" s="27">
        <v>1076.0</v>
      </c>
      <c r="B996" s="27" t="s">
        <v>34</v>
      </c>
      <c r="C996" s="27" t="s">
        <v>1178</v>
      </c>
      <c r="D996" s="12" t="s">
        <v>36</v>
      </c>
      <c r="E996" s="14"/>
      <c r="F996" s="12" t="s">
        <v>10</v>
      </c>
      <c r="G996" s="12" t="s">
        <v>2</v>
      </c>
      <c r="H996" s="12" t="s">
        <v>37</v>
      </c>
      <c r="I996" s="14"/>
      <c r="J996" s="14"/>
      <c r="K996" s="14"/>
      <c r="L996" s="14"/>
      <c r="M996" s="14"/>
      <c r="N996" s="14"/>
      <c r="O996" s="14"/>
      <c r="P996" s="14"/>
      <c r="Q996" s="14"/>
      <c r="R996" s="14"/>
      <c r="S996" s="14"/>
      <c r="T996" s="14"/>
      <c r="U996" s="14"/>
      <c r="V996" s="14"/>
      <c r="W996" s="14"/>
      <c r="X996" s="14"/>
      <c r="Y996" s="14"/>
      <c r="Z996" s="14"/>
      <c r="AA996" s="14"/>
      <c r="AB996" s="14"/>
      <c r="AC996" s="14"/>
      <c r="AD996" s="14"/>
    </row>
    <row r="997" ht="33.0" hidden="1" customHeight="1">
      <c r="A997" s="27">
        <v>1077.0</v>
      </c>
      <c r="B997" s="27" t="s">
        <v>34</v>
      </c>
      <c r="C997" s="27" t="s">
        <v>1179</v>
      </c>
      <c r="D997" s="12" t="s">
        <v>89</v>
      </c>
      <c r="E997" s="14"/>
      <c r="F997" s="12" t="s">
        <v>9</v>
      </c>
      <c r="G997" s="12" t="s">
        <v>9</v>
      </c>
      <c r="H997" s="12" t="s">
        <v>52</v>
      </c>
      <c r="I997" s="14"/>
      <c r="J997" s="14"/>
      <c r="K997" s="14"/>
      <c r="L997" s="14"/>
      <c r="M997" s="14"/>
      <c r="N997" s="14"/>
      <c r="O997" s="14"/>
      <c r="P997" s="14"/>
      <c r="Q997" s="14"/>
      <c r="R997" s="14"/>
      <c r="S997" s="14"/>
      <c r="T997" s="14"/>
      <c r="U997" s="14"/>
      <c r="V997" s="14"/>
      <c r="W997" s="14"/>
      <c r="X997" s="14"/>
      <c r="Y997" s="14"/>
      <c r="Z997" s="14"/>
      <c r="AA997" s="14"/>
      <c r="AB997" s="14"/>
      <c r="AC997" s="14"/>
      <c r="AD997" s="14"/>
    </row>
    <row r="998" ht="33.0" hidden="1" customHeight="1">
      <c r="A998" s="27">
        <v>1078.0</v>
      </c>
      <c r="B998" s="27" t="s">
        <v>34</v>
      </c>
      <c r="C998" s="27" t="s">
        <v>1180</v>
      </c>
      <c r="D998" s="12" t="s">
        <v>89</v>
      </c>
      <c r="E998" s="14"/>
      <c r="F998" s="12" t="s">
        <v>9</v>
      </c>
      <c r="G998" s="12" t="s">
        <v>9</v>
      </c>
      <c r="H998" s="12" t="s">
        <v>52</v>
      </c>
      <c r="I998" s="14"/>
      <c r="J998" s="14"/>
      <c r="K998" s="14"/>
      <c r="L998" s="14"/>
      <c r="M998" s="14"/>
      <c r="N998" s="14"/>
      <c r="O998" s="14"/>
      <c r="P998" s="14"/>
      <c r="Q998" s="14"/>
      <c r="R998" s="14"/>
      <c r="S998" s="14"/>
      <c r="T998" s="14"/>
      <c r="U998" s="14"/>
      <c r="V998" s="14"/>
      <c r="W998" s="14"/>
      <c r="X998" s="14"/>
      <c r="Y998" s="14"/>
      <c r="Z998" s="14"/>
      <c r="AA998" s="14"/>
      <c r="AB998" s="14"/>
      <c r="AC998" s="14"/>
      <c r="AD998" s="14"/>
    </row>
    <row r="999" ht="33.0" hidden="1" customHeight="1">
      <c r="A999" s="27">
        <v>1080.0</v>
      </c>
      <c r="B999" s="27" t="s">
        <v>34</v>
      </c>
      <c r="C999" s="27" t="s">
        <v>1181</v>
      </c>
      <c r="D999" s="12" t="s">
        <v>107</v>
      </c>
      <c r="E999" s="14"/>
      <c r="F999" s="12" t="s">
        <v>9</v>
      </c>
      <c r="G999" s="12" t="s">
        <v>9</v>
      </c>
      <c r="H999" s="12" t="s">
        <v>37</v>
      </c>
      <c r="I999" s="14"/>
      <c r="J999" s="14"/>
      <c r="K999" s="14"/>
      <c r="L999" s="14"/>
      <c r="M999" s="14"/>
      <c r="N999" s="14"/>
      <c r="O999" s="14"/>
      <c r="P999" s="14"/>
      <c r="Q999" s="14"/>
      <c r="R999" s="14"/>
      <c r="S999" s="14"/>
      <c r="T999" s="14"/>
      <c r="U999" s="14"/>
      <c r="V999" s="14"/>
      <c r="W999" s="14"/>
      <c r="X999" s="14"/>
      <c r="Y999" s="14"/>
      <c r="Z999" s="14"/>
      <c r="AA999" s="14"/>
      <c r="AB999" s="14"/>
      <c r="AC999" s="14"/>
      <c r="AD999" s="14"/>
    </row>
    <row r="1000" ht="33.0" hidden="1" customHeight="1">
      <c r="A1000" s="27">
        <v>1081.0</v>
      </c>
      <c r="B1000" s="27" t="s">
        <v>34</v>
      </c>
      <c r="C1000" s="27" t="s">
        <v>1182</v>
      </c>
      <c r="D1000" s="12" t="s">
        <v>107</v>
      </c>
      <c r="E1000" s="14"/>
      <c r="F1000" s="12" t="s">
        <v>9</v>
      </c>
      <c r="G1000" s="12" t="s">
        <v>9</v>
      </c>
      <c r="H1000" s="12" t="s">
        <v>37</v>
      </c>
      <c r="I1000" s="14"/>
      <c r="J1000" s="14"/>
      <c r="K1000" s="14"/>
      <c r="L1000" s="14"/>
      <c r="M1000" s="14"/>
      <c r="N1000" s="14"/>
      <c r="O1000" s="14"/>
      <c r="P1000" s="14"/>
      <c r="Q1000" s="14"/>
      <c r="R1000" s="14"/>
      <c r="S1000" s="14"/>
      <c r="T1000" s="14"/>
      <c r="U1000" s="14"/>
      <c r="V1000" s="14"/>
      <c r="W1000" s="14"/>
      <c r="X1000" s="14"/>
      <c r="Y1000" s="14"/>
      <c r="Z1000" s="14"/>
      <c r="AA1000" s="14"/>
      <c r="AB1000" s="14"/>
      <c r="AC1000" s="14"/>
      <c r="AD1000" s="14"/>
    </row>
    <row r="1001" ht="33.0" hidden="1" customHeight="1">
      <c r="A1001" s="27">
        <v>1082.0</v>
      </c>
      <c r="B1001" s="27" t="s">
        <v>34</v>
      </c>
      <c r="C1001" s="27" t="s">
        <v>1183</v>
      </c>
      <c r="D1001" s="12" t="s">
        <v>107</v>
      </c>
      <c r="E1001" s="14"/>
      <c r="F1001" s="12" t="s">
        <v>9</v>
      </c>
      <c r="G1001" s="12" t="s">
        <v>9</v>
      </c>
      <c r="H1001" s="12" t="s">
        <v>37</v>
      </c>
      <c r="I1001" s="14"/>
      <c r="J1001" s="14"/>
      <c r="K1001" s="14"/>
      <c r="L1001" s="14"/>
      <c r="M1001" s="14"/>
      <c r="N1001" s="14"/>
      <c r="O1001" s="14"/>
      <c r="P1001" s="14"/>
      <c r="Q1001" s="14"/>
      <c r="R1001" s="14"/>
      <c r="S1001" s="14"/>
      <c r="T1001" s="14"/>
      <c r="U1001" s="14"/>
      <c r="V1001" s="14"/>
      <c r="W1001" s="14"/>
      <c r="X1001" s="14"/>
      <c r="Y1001" s="14"/>
      <c r="Z1001" s="14"/>
      <c r="AA1001" s="14"/>
      <c r="AB1001" s="14"/>
      <c r="AC1001" s="14"/>
      <c r="AD1001" s="14"/>
    </row>
    <row r="1002" ht="33.0" hidden="1" customHeight="1">
      <c r="A1002" s="27">
        <v>1083.0</v>
      </c>
      <c r="B1002" s="27" t="s">
        <v>34</v>
      </c>
      <c r="C1002" s="27" t="s">
        <v>1184</v>
      </c>
      <c r="D1002" s="12" t="s">
        <v>89</v>
      </c>
      <c r="E1002" s="14"/>
      <c r="F1002" s="12" t="s">
        <v>9</v>
      </c>
      <c r="G1002" s="12" t="s">
        <v>9</v>
      </c>
      <c r="H1002" s="12" t="s">
        <v>52</v>
      </c>
      <c r="I1002" s="14"/>
      <c r="J1002" s="14"/>
      <c r="K1002" s="14"/>
      <c r="L1002" s="14"/>
      <c r="M1002" s="14"/>
      <c r="N1002" s="14"/>
      <c r="O1002" s="14"/>
      <c r="P1002" s="14"/>
      <c r="Q1002" s="14"/>
      <c r="R1002" s="14"/>
      <c r="S1002" s="14"/>
      <c r="T1002" s="14"/>
      <c r="U1002" s="14"/>
      <c r="V1002" s="14"/>
      <c r="W1002" s="14"/>
      <c r="X1002" s="14"/>
      <c r="Y1002" s="14"/>
      <c r="Z1002" s="14"/>
      <c r="AA1002" s="14"/>
      <c r="AB1002" s="14"/>
      <c r="AC1002" s="14"/>
      <c r="AD1002" s="14"/>
    </row>
    <row r="1003" ht="33.0" hidden="1" customHeight="1">
      <c r="A1003" s="27">
        <v>1084.0</v>
      </c>
      <c r="B1003" s="27" t="s">
        <v>34</v>
      </c>
      <c r="C1003" s="27" t="s">
        <v>1185</v>
      </c>
      <c r="D1003" s="12" t="s">
        <v>107</v>
      </c>
      <c r="E1003" s="14"/>
      <c r="F1003" s="12" t="s">
        <v>9</v>
      </c>
      <c r="G1003" s="12" t="s">
        <v>9</v>
      </c>
      <c r="H1003" s="12" t="s">
        <v>37</v>
      </c>
      <c r="I1003" s="14"/>
      <c r="J1003" s="14"/>
      <c r="K1003" s="14"/>
      <c r="L1003" s="14"/>
      <c r="M1003" s="14"/>
      <c r="N1003" s="14"/>
      <c r="O1003" s="14"/>
      <c r="P1003" s="14"/>
      <c r="Q1003" s="14"/>
      <c r="R1003" s="14"/>
      <c r="S1003" s="14"/>
      <c r="T1003" s="14"/>
      <c r="U1003" s="14"/>
      <c r="V1003" s="14"/>
      <c r="W1003" s="14"/>
      <c r="X1003" s="14"/>
      <c r="Y1003" s="14"/>
      <c r="Z1003" s="14"/>
      <c r="AA1003" s="14"/>
      <c r="AB1003" s="14"/>
      <c r="AC1003" s="14"/>
      <c r="AD1003" s="14"/>
    </row>
    <row r="1004" ht="33.0" hidden="1" customHeight="1">
      <c r="A1004" s="27">
        <v>1085.0</v>
      </c>
      <c r="B1004" s="27" t="s">
        <v>34</v>
      </c>
      <c r="C1004" s="27" t="s">
        <v>1186</v>
      </c>
      <c r="D1004" s="12" t="s">
        <v>107</v>
      </c>
      <c r="E1004" s="14"/>
      <c r="F1004" s="12" t="s">
        <v>9</v>
      </c>
      <c r="G1004" s="12" t="s">
        <v>9</v>
      </c>
      <c r="H1004" s="12" t="s">
        <v>37</v>
      </c>
      <c r="I1004" s="14"/>
      <c r="J1004" s="14"/>
      <c r="K1004" s="14"/>
      <c r="L1004" s="14"/>
      <c r="M1004" s="14"/>
      <c r="N1004" s="14"/>
      <c r="O1004" s="14"/>
      <c r="P1004" s="14"/>
      <c r="Q1004" s="14"/>
      <c r="R1004" s="14"/>
      <c r="S1004" s="14"/>
      <c r="T1004" s="14"/>
      <c r="U1004" s="14"/>
      <c r="V1004" s="14"/>
      <c r="W1004" s="14"/>
      <c r="X1004" s="14"/>
      <c r="Y1004" s="14"/>
      <c r="Z1004" s="14"/>
      <c r="AA1004" s="14"/>
      <c r="AB1004" s="14"/>
      <c r="AC1004" s="14"/>
      <c r="AD1004" s="14"/>
    </row>
    <row r="1005" ht="33.0" hidden="1" customHeight="1">
      <c r="A1005" s="27">
        <v>1086.0</v>
      </c>
      <c r="B1005" s="27" t="s">
        <v>34</v>
      </c>
      <c r="C1005" s="27" t="s">
        <v>1187</v>
      </c>
      <c r="D1005" s="12" t="s">
        <v>107</v>
      </c>
      <c r="E1005" s="14"/>
      <c r="F1005" s="12" t="s">
        <v>9</v>
      </c>
      <c r="G1005" s="12" t="s">
        <v>9</v>
      </c>
      <c r="H1005" s="12" t="s">
        <v>37</v>
      </c>
      <c r="I1005" s="14"/>
      <c r="J1005" s="14"/>
      <c r="K1005" s="14"/>
      <c r="L1005" s="14"/>
      <c r="M1005" s="14"/>
      <c r="N1005" s="14"/>
      <c r="O1005" s="14"/>
      <c r="P1005" s="14"/>
      <c r="Q1005" s="14"/>
      <c r="R1005" s="14"/>
      <c r="S1005" s="14"/>
      <c r="T1005" s="14"/>
      <c r="U1005" s="14"/>
      <c r="V1005" s="14"/>
      <c r="W1005" s="14"/>
      <c r="X1005" s="14"/>
      <c r="Y1005" s="14"/>
      <c r="Z1005" s="14"/>
      <c r="AA1005" s="14"/>
      <c r="AB1005" s="14"/>
      <c r="AC1005" s="14"/>
      <c r="AD1005" s="14"/>
    </row>
    <row r="1006" ht="33.0" hidden="1" customHeight="1">
      <c r="A1006" s="27">
        <v>1087.0</v>
      </c>
      <c r="B1006" s="27" t="s">
        <v>34</v>
      </c>
      <c r="C1006" s="27" t="s">
        <v>1188</v>
      </c>
      <c r="D1006" s="12" t="s">
        <v>107</v>
      </c>
      <c r="E1006" s="14"/>
      <c r="F1006" s="12" t="s">
        <v>9</v>
      </c>
      <c r="G1006" s="12" t="s">
        <v>9</v>
      </c>
      <c r="H1006" s="12" t="s">
        <v>37</v>
      </c>
      <c r="I1006" s="14"/>
      <c r="J1006" s="14"/>
      <c r="K1006" s="14"/>
      <c r="L1006" s="14"/>
      <c r="M1006" s="14"/>
      <c r="N1006" s="14"/>
      <c r="O1006" s="14"/>
      <c r="P1006" s="14"/>
      <c r="Q1006" s="14"/>
      <c r="R1006" s="14"/>
      <c r="S1006" s="14"/>
      <c r="T1006" s="14"/>
      <c r="U1006" s="14"/>
      <c r="V1006" s="14"/>
      <c r="W1006" s="14"/>
      <c r="X1006" s="14"/>
      <c r="Y1006" s="14"/>
      <c r="Z1006" s="14"/>
      <c r="AA1006" s="14"/>
      <c r="AB1006" s="14"/>
      <c r="AC1006" s="14"/>
      <c r="AD1006" s="14"/>
    </row>
    <row r="1007" ht="33.0" hidden="1" customHeight="1">
      <c r="A1007" s="27">
        <v>1088.0</v>
      </c>
      <c r="B1007" s="27" t="s">
        <v>34</v>
      </c>
      <c r="C1007" s="27" t="s">
        <v>1189</v>
      </c>
      <c r="D1007" s="12" t="s">
        <v>107</v>
      </c>
      <c r="E1007" s="14"/>
      <c r="F1007" s="12" t="s">
        <v>9</v>
      </c>
      <c r="G1007" s="12" t="s">
        <v>9</v>
      </c>
      <c r="H1007" s="12" t="s">
        <v>37</v>
      </c>
      <c r="I1007" s="14"/>
      <c r="J1007" s="14"/>
      <c r="K1007" s="14"/>
      <c r="L1007" s="14"/>
      <c r="M1007" s="14"/>
      <c r="N1007" s="14"/>
      <c r="O1007" s="14"/>
      <c r="P1007" s="14"/>
      <c r="Q1007" s="14"/>
      <c r="R1007" s="14"/>
      <c r="S1007" s="14"/>
      <c r="T1007" s="14"/>
      <c r="U1007" s="14"/>
      <c r="V1007" s="14"/>
      <c r="W1007" s="14"/>
      <c r="X1007" s="14"/>
      <c r="Y1007" s="14"/>
      <c r="Z1007" s="14"/>
      <c r="AA1007" s="14"/>
      <c r="AB1007" s="14"/>
      <c r="AC1007" s="14"/>
      <c r="AD1007" s="14"/>
    </row>
    <row r="1008" ht="33.0" hidden="1" customHeight="1">
      <c r="A1008" s="27">
        <v>1089.0</v>
      </c>
      <c r="B1008" s="27" t="s">
        <v>34</v>
      </c>
      <c r="C1008" s="27" t="s">
        <v>1190</v>
      </c>
      <c r="D1008" s="12" t="s">
        <v>107</v>
      </c>
      <c r="E1008" s="14"/>
      <c r="F1008" s="12" t="s">
        <v>9</v>
      </c>
      <c r="G1008" s="12" t="s">
        <v>9</v>
      </c>
      <c r="H1008" s="12" t="s">
        <v>37</v>
      </c>
      <c r="I1008" s="14"/>
      <c r="J1008" s="14"/>
      <c r="K1008" s="14"/>
      <c r="L1008" s="14"/>
      <c r="M1008" s="14"/>
      <c r="N1008" s="14"/>
      <c r="O1008" s="14"/>
      <c r="P1008" s="14"/>
      <c r="Q1008" s="14"/>
      <c r="R1008" s="14"/>
      <c r="S1008" s="14"/>
      <c r="T1008" s="14"/>
      <c r="U1008" s="14"/>
      <c r="V1008" s="14"/>
      <c r="W1008" s="14"/>
      <c r="X1008" s="14"/>
      <c r="Y1008" s="14"/>
      <c r="Z1008" s="14"/>
      <c r="AA1008" s="14"/>
      <c r="AB1008" s="14"/>
      <c r="AC1008" s="14"/>
      <c r="AD1008" s="14"/>
    </row>
    <row r="1009" ht="33.0" hidden="1" customHeight="1">
      <c r="A1009" s="27">
        <v>1090.0</v>
      </c>
      <c r="B1009" s="27" t="s">
        <v>34</v>
      </c>
      <c r="C1009" s="27" t="s">
        <v>1140</v>
      </c>
      <c r="D1009" s="12" t="s">
        <v>107</v>
      </c>
      <c r="E1009" s="14"/>
      <c r="F1009" s="12" t="s">
        <v>9</v>
      </c>
      <c r="G1009" s="12" t="s">
        <v>9</v>
      </c>
      <c r="H1009" s="12" t="s">
        <v>37</v>
      </c>
      <c r="I1009" s="14"/>
      <c r="J1009" s="14"/>
      <c r="K1009" s="14"/>
      <c r="L1009" s="14"/>
      <c r="M1009" s="14"/>
      <c r="N1009" s="14"/>
      <c r="O1009" s="14"/>
      <c r="P1009" s="14"/>
      <c r="Q1009" s="14"/>
      <c r="R1009" s="14"/>
      <c r="S1009" s="14"/>
      <c r="T1009" s="14"/>
      <c r="U1009" s="14"/>
      <c r="V1009" s="14"/>
      <c r="W1009" s="14"/>
      <c r="X1009" s="14"/>
      <c r="Y1009" s="14"/>
      <c r="Z1009" s="14"/>
      <c r="AA1009" s="14"/>
      <c r="AB1009" s="14"/>
      <c r="AC1009" s="14"/>
      <c r="AD1009" s="14"/>
    </row>
    <row r="1010" ht="33.0" hidden="1" customHeight="1">
      <c r="A1010" s="27">
        <v>1091.0</v>
      </c>
      <c r="B1010" s="27" t="s">
        <v>34</v>
      </c>
      <c r="C1010" s="27" t="s">
        <v>1140</v>
      </c>
      <c r="D1010" s="12" t="s">
        <v>107</v>
      </c>
      <c r="E1010" s="14"/>
      <c r="F1010" s="12" t="s">
        <v>9</v>
      </c>
      <c r="G1010" s="12" t="s">
        <v>9</v>
      </c>
      <c r="H1010" s="12" t="s">
        <v>37</v>
      </c>
      <c r="I1010" s="14"/>
      <c r="J1010" s="14"/>
      <c r="K1010" s="14"/>
      <c r="L1010" s="14"/>
      <c r="M1010" s="14"/>
      <c r="N1010" s="14"/>
      <c r="O1010" s="14"/>
      <c r="P1010" s="14"/>
      <c r="Q1010" s="14"/>
      <c r="R1010" s="14"/>
      <c r="S1010" s="14"/>
      <c r="T1010" s="14"/>
      <c r="U1010" s="14"/>
      <c r="V1010" s="14"/>
      <c r="W1010" s="14"/>
      <c r="X1010" s="14"/>
      <c r="Y1010" s="14"/>
      <c r="Z1010" s="14"/>
      <c r="AA1010" s="14"/>
      <c r="AB1010" s="14"/>
      <c r="AC1010" s="14"/>
      <c r="AD1010" s="14"/>
    </row>
    <row r="1011" ht="33.0" hidden="1" customHeight="1">
      <c r="A1011" s="27">
        <v>1093.0</v>
      </c>
      <c r="B1011" s="27" t="s">
        <v>34</v>
      </c>
      <c r="C1011" s="27" t="s">
        <v>1191</v>
      </c>
      <c r="D1011" s="12" t="s">
        <v>89</v>
      </c>
      <c r="E1011" s="14"/>
      <c r="F1011" s="12" t="s">
        <v>9</v>
      </c>
      <c r="G1011" s="12" t="s">
        <v>9</v>
      </c>
      <c r="H1011" s="12" t="s">
        <v>52</v>
      </c>
      <c r="I1011" s="14"/>
      <c r="J1011" s="14"/>
      <c r="K1011" s="14"/>
      <c r="L1011" s="14"/>
      <c r="M1011" s="14"/>
      <c r="N1011" s="14"/>
      <c r="O1011" s="14"/>
      <c r="P1011" s="14"/>
      <c r="Q1011" s="14"/>
      <c r="R1011" s="14"/>
      <c r="S1011" s="14"/>
      <c r="T1011" s="14"/>
      <c r="U1011" s="14"/>
      <c r="V1011" s="14"/>
      <c r="W1011" s="14"/>
      <c r="X1011" s="14"/>
      <c r="Y1011" s="14"/>
      <c r="Z1011" s="14"/>
      <c r="AA1011" s="14"/>
      <c r="AB1011" s="14"/>
      <c r="AC1011" s="14"/>
      <c r="AD1011" s="14"/>
    </row>
    <row r="1012" ht="33.0" hidden="1" customHeight="1">
      <c r="A1012" s="27">
        <v>1094.0</v>
      </c>
      <c r="B1012" s="27" t="s">
        <v>34</v>
      </c>
      <c r="C1012" s="27" t="s">
        <v>1192</v>
      </c>
      <c r="D1012" s="12" t="s">
        <v>107</v>
      </c>
      <c r="E1012" s="14"/>
      <c r="F1012" s="12" t="s">
        <v>9</v>
      </c>
      <c r="G1012" s="12" t="s">
        <v>9</v>
      </c>
      <c r="H1012" s="12" t="s">
        <v>37</v>
      </c>
      <c r="I1012" s="14"/>
      <c r="J1012" s="14"/>
      <c r="K1012" s="14"/>
      <c r="L1012" s="14"/>
      <c r="M1012" s="14"/>
      <c r="N1012" s="14"/>
      <c r="O1012" s="14"/>
      <c r="P1012" s="14"/>
      <c r="Q1012" s="14"/>
      <c r="R1012" s="14"/>
      <c r="S1012" s="14"/>
      <c r="T1012" s="14"/>
      <c r="U1012" s="14"/>
      <c r="V1012" s="14"/>
      <c r="W1012" s="14"/>
      <c r="X1012" s="14"/>
      <c r="Y1012" s="14"/>
      <c r="Z1012" s="14"/>
      <c r="AA1012" s="14"/>
      <c r="AB1012" s="14"/>
      <c r="AC1012" s="14"/>
      <c r="AD1012" s="14"/>
    </row>
    <row r="1013" ht="33.0" hidden="1" customHeight="1">
      <c r="A1013" s="27">
        <v>1095.0</v>
      </c>
      <c r="B1013" s="27" t="s">
        <v>34</v>
      </c>
      <c r="C1013" s="27" t="s">
        <v>1193</v>
      </c>
      <c r="D1013" s="12" t="s">
        <v>348</v>
      </c>
      <c r="E1013" s="14"/>
      <c r="F1013" s="12" t="s">
        <v>9</v>
      </c>
      <c r="G1013" s="12" t="s">
        <v>9</v>
      </c>
      <c r="H1013" s="12" t="s">
        <v>349</v>
      </c>
      <c r="I1013" s="14"/>
      <c r="J1013" s="14"/>
      <c r="K1013" s="14"/>
      <c r="L1013" s="14"/>
      <c r="M1013" s="14"/>
      <c r="N1013" s="14"/>
      <c r="O1013" s="14"/>
      <c r="P1013" s="14"/>
      <c r="Q1013" s="14"/>
      <c r="R1013" s="14"/>
      <c r="S1013" s="14"/>
      <c r="T1013" s="14"/>
      <c r="U1013" s="14"/>
      <c r="V1013" s="14"/>
      <c r="W1013" s="14"/>
      <c r="X1013" s="14"/>
      <c r="Y1013" s="14"/>
      <c r="Z1013" s="14"/>
      <c r="AA1013" s="14"/>
      <c r="AB1013" s="14"/>
      <c r="AC1013" s="14"/>
      <c r="AD1013" s="14"/>
    </row>
    <row r="1014" ht="33.0" hidden="1" customHeight="1">
      <c r="A1014" s="27">
        <v>1097.0</v>
      </c>
      <c r="B1014" s="27" t="s">
        <v>34</v>
      </c>
      <c r="C1014" s="27" t="s">
        <v>1194</v>
      </c>
      <c r="D1014" s="12" t="s">
        <v>107</v>
      </c>
      <c r="E1014" s="14"/>
      <c r="F1014" s="12" t="s">
        <v>9</v>
      </c>
      <c r="G1014" s="12" t="s">
        <v>9</v>
      </c>
      <c r="H1014" s="12" t="s">
        <v>37</v>
      </c>
      <c r="I1014" s="14"/>
      <c r="J1014" s="14"/>
      <c r="K1014" s="14"/>
      <c r="L1014" s="14"/>
      <c r="M1014" s="14"/>
      <c r="N1014" s="14"/>
      <c r="O1014" s="14"/>
      <c r="P1014" s="14"/>
      <c r="Q1014" s="14"/>
      <c r="R1014" s="14"/>
      <c r="S1014" s="14"/>
      <c r="T1014" s="14"/>
      <c r="U1014" s="14"/>
      <c r="V1014" s="14"/>
      <c r="W1014" s="14"/>
      <c r="X1014" s="14"/>
      <c r="Y1014" s="14"/>
      <c r="Z1014" s="14"/>
      <c r="AA1014" s="14"/>
      <c r="AB1014" s="14"/>
      <c r="AC1014" s="14"/>
      <c r="AD1014" s="14"/>
    </row>
    <row r="1015" ht="33.0" hidden="1" customHeight="1">
      <c r="A1015" s="27">
        <v>1098.0</v>
      </c>
      <c r="B1015" s="27" t="s">
        <v>34</v>
      </c>
      <c r="C1015" s="27" t="s">
        <v>1195</v>
      </c>
      <c r="D1015" s="12" t="s">
        <v>107</v>
      </c>
      <c r="E1015" s="14"/>
      <c r="F1015" s="12" t="s">
        <v>9</v>
      </c>
      <c r="G1015" s="12" t="s">
        <v>9</v>
      </c>
      <c r="H1015" s="12" t="s">
        <v>37</v>
      </c>
      <c r="I1015" s="14"/>
      <c r="J1015" s="14"/>
      <c r="K1015" s="14"/>
      <c r="L1015" s="14"/>
      <c r="M1015" s="14"/>
      <c r="N1015" s="14"/>
      <c r="O1015" s="14"/>
      <c r="P1015" s="14"/>
      <c r="Q1015" s="14"/>
      <c r="R1015" s="14"/>
      <c r="S1015" s="14"/>
      <c r="T1015" s="14"/>
      <c r="U1015" s="14"/>
      <c r="V1015" s="14"/>
      <c r="W1015" s="14"/>
      <c r="X1015" s="14"/>
      <c r="Y1015" s="14"/>
      <c r="Z1015" s="14"/>
      <c r="AA1015" s="14"/>
      <c r="AB1015" s="14"/>
      <c r="AC1015" s="14"/>
      <c r="AD1015" s="14"/>
    </row>
    <row r="1016" ht="33.0" hidden="1" customHeight="1">
      <c r="A1016" s="27">
        <v>1099.0</v>
      </c>
      <c r="B1016" s="27" t="s">
        <v>34</v>
      </c>
      <c r="C1016" s="27" t="s">
        <v>1196</v>
      </c>
      <c r="D1016" s="12" t="s">
        <v>107</v>
      </c>
      <c r="E1016" s="14"/>
      <c r="F1016" s="12" t="s">
        <v>9</v>
      </c>
      <c r="G1016" s="12" t="s">
        <v>9</v>
      </c>
      <c r="H1016" s="12" t="s">
        <v>37</v>
      </c>
      <c r="I1016" s="14"/>
      <c r="J1016" s="14"/>
      <c r="K1016" s="14"/>
      <c r="L1016" s="14"/>
      <c r="M1016" s="14"/>
      <c r="N1016" s="14"/>
      <c r="O1016" s="14"/>
      <c r="P1016" s="14"/>
      <c r="Q1016" s="14"/>
      <c r="R1016" s="14"/>
      <c r="S1016" s="14"/>
      <c r="T1016" s="14"/>
      <c r="U1016" s="14"/>
      <c r="V1016" s="14"/>
      <c r="W1016" s="14"/>
      <c r="X1016" s="14"/>
      <c r="Y1016" s="14"/>
      <c r="Z1016" s="14"/>
      <c r="AA1016" s="14"/>
      <c r="AB1016" s="14"/>
      <c r="AC1016" s="14"/>
      <c r="AD1016" s="14"/>
    </row>
    <row r="1017" ht="33.0" hidden="1" customHeight="1">
      <c r="A1017" s="27">
        <v>1100.0</v>
      </c>
      <c r="B1017" s="27" t="s">
        <v>34</v>
      </c>
      <c r="C1017" s="27" t="s">
        <v>1197</v>
      </c>
      <c r="D1017" s="12" t="s">
        <v>269</v>
      </c>
      <c r="E1017" s="14"/>
      <c r="F1017" s="12" t="s">
        <v>21</v>
      </c>
      <c r="G1017" s="12" t="s">
        <v>9</v>
      </c>
      <c r="H1017" s="12" t="s">
        <v>37</v>
      </c>
      <c r="I1017" s="14"/>
      <c r="J1017" s="14"/>
      <c r="K1017" s="14"/>
      <c r="L1017" s="14"/>
      <c r="M1017" s="14"/>
      <c r="N1017" s="14"/>
      <c r="O1017" s="14"/>
      <c r="P1017" s="14"/>
      <c r="Q1017" s="14"/>
      <c r="R1017" s="14"/>
      <c r="S1017" s="14"/>
      <c r="T1017" s="14"/>
      <c r="U1017" s="14"/>
      <c r="V1017" s="14"/>
      <c r="W1017" s="14"/>
      <c r="X1017" s="14"/>
      <c r="Y1017" s="14"/>
      <c r="Z1017" s="14"/>
      <c r="AA1017" s="14"/>
      <c r="AB1017" s="14"/>
      <c r="AC1017" s="14"/>
      <c r="AD1017" s="14"/>
    </row>
    <row r="1018" ht="33.0" hidden="1" customHeight="1">
      <c r="A1018" s="27">
        <v>1101.0</v>
      </c>
      <c r="B1018" s="27" t="s">
        <v>34</v>
      </c>
      <c r="C1018" s="27" t="s">
        <v>1198</v>
      </c>
      <c r="D1018" s="12" t="s">
        <v>107</v>
      </c>
      <c r="E1018" s="14"/>
      <c r="F1018" s="12" t="s">
        <v>9</v>
      </c>
      <c r="G1018" s="12" t="s">
        <v>9</v>
      </c>
      <c r="H1018" s="12" t="s">
        <v>37</v>
      </c>
      <c r="I1018" s="14"/>
      <c r="J1018" s="14"/>
      <c r="K1018" s="14"/>
      <c r="L1018" s="14"/>
      <c r="M1018" s="14"/>
      <c r="N1018" s="14"/>
      <c r="O1018" s="14"/>
      <c r="P1018" s="14"/>
      <c r="Q1018" s="14"/>
      <c r="R1018" s="14"/>
      <c r="S1018" s="14"/>
      <c r="T1018" s="14"/>
      <c r="U1018" s="14"/>
      <c r="V1018" s="14"/>
      <c r="W1018" s="14"/>
      <c r="X1018" s="14"/>
      <c r="Y1018" s="14"/>
      <c r="Z1018" s="14"/>
      <c r="AA1018" s="14"/>
      <c r="AB1018" s="14"/>
      <c r="AC1018" s="14"/>
      <c r="AD1018" s="14"/>
    </row>
    <row r="1019" ht="33.0" hidden="1" customHeight="1">
      <c r="A1019" s="27">
        <v>1102.0</v>
      </c>
      <c r="B1019" s="27" t="s">
        <v>34</v>
      </c>
      <c r="C1019" s="27" t="s">
        <v>1199</v>
      </c>
      <c r="D1019" s="12" t="s">
        <v>107</v>
      </c>
      <c r="E1019" s="14"/>
      <c r="F1019" s="12" t="s">
        <v>9</v>
      </c>
      <c r="G1019" s="12" t="s">
        <v>9</v>
      </c>
      <c r="H1019" s="12" t="s">
        <v>37</v>
      </c>
      <c r="I1019" s="14"/>
      <c r="J1019" s="14"/>
      <c r="K1019" s="14"/>
      <c r="L1019" s="14"/>
      <c r="M1019" s="14"/>
      <c r="N1019" s="14"/>
      <c r="O1019" s="14"/>
      <c r="P1019" s="14"/>
      <c r="Q1019" s="14"/>
      <c r="R1019" s="14"/>
      <c r="S1019" s="14"/>
      <c r="T1019" s="14"/>
      <c r="U1019" s="14"/>
      <c r="V1019" s="14"/>
      <c r="W1019" s="14"/>
      <c r="X1019" s="14"/>
      <c r="Y1019" s="14"/>
      <c r="Z1019" s="14"/>
      <c r="AA1019" s="14"/>
      <c r="AB1019" s="14"/>
      <c r="AC1019" s="14"/>
      <c r="AD1019" s="14"/>
    </row>
    <row r="1020" ht="33.0" hidden="1" customHeight="1">
      <c r="A1020" s="27">
        <v>1103.0</v>
      </c>
      <c r="B1020" s="27" t="s">
        <v>34</v>
      </c>
      <c r="C1020" s="27" t="s">
        <v>1200</v>
      </c>
      <c r="D1020" s="12" t="s">
        <v>107</v>
      </c>
      <c r="E1020" s="14"/>
      <c r="F1020" s="12" t="s">
        <v>9</v>
      </c>
      <c r="G1020" s="12" t="s">
        <v>9</v>
      </c>
      <c r="H1020" s="12" t="s">
        <v>37</v>
      </c>
      <c r="I1020" s="14"/>
      <c r="J1020" s="14"/>
      <c r="K1020" s="14"/>
      <c r="L1020" s="14"/>
      <c r="M1020" s="14"/>
      <c r="N1020" s="14"/>
      <c r="O1020" s="14"/>
      <c r="P1020" s="14"/>
      <c r="Q1020" s="14"/>
      <c r="R1020" s="14"/>
      <c r="S1020" s="14"/>
      <c r="T1020" s="14"/>
      <c r="U1020" s="14"/>
      <c r="V1020" s="14"/>
      <c r="W1020" s="14"/>
      <c r="X1020" s="14"/>
      <c r="Y1020" s="14"/>
      <c r="Z1020" s="14"/>
      <c r="AA1020" s="14"/>
      <c r="AB1020" s="14"/>
      <c r="AC1020" s="14"/>
      <c r="AD1020" s="14"/>
    </row>
    <row r="1021" ht="33.0" hidden="1" customHeight="1">
      <c r="A1021" s="27">
        <v>1104.0</v>
      </c>
      <c r="B1021" s="27" t="s">
        <v>34</v>
      </c>
      <c r="C1021" s="27" t="s">
        <v>1201</v>
      </c>
      <c r="D1021" s="12" t="s">
        <v>1202</v>
      </c>
      <c r="E1021" s="14"/>
      <c r="F1021" s="12" t="s">
        <v>10</v>
      </c>
      <c r="G1021" s="12" t="s">
        <v>9</v>
      </c>
      <c r="H1021" s="12" t="s">
        <v>49</v>
      </c>
      <c r="I1021" s="14"/>
      <c r="J1021" s="14"/>
      <c r="K1021" s="14"/>
      <c r="L1021" s="14"/>
      <c r="M1021" s="14"/>
      <c r="N1021" s="14"/>
      <c r="O1021" s="14"/>
      <c r="P1021" s="14"/>
      <c r="Q1021" s="14"/>
      <c r="R1021" s="14"/>
      <c r="S1021" s="14"/>
      <c r="T1021" s="14"/>
      <c r="U1021" s="14"/>
      <c r="V1021" s="14"/>
      <c r="W1021" s="14"/>
      <c r="X1021" s="14"/>
      <c r="Y1021" s="14"/>
      <c r="Z1021" s="14"/>
      <c r="AA1021" s="14"/>
      <c r="AB1021" s="14"/>
      <c r="AC1021" s="14"/>
      <c r="AD1021" s="14"/>
    </row>
    <row r="1022" ht="33.0" hidden="1" customHeight="1">
      <c r="A1022" s="27">
        <v>1105.0</v>
      </c>
      <c r="B1022" s="27" t="s">
        <v>34</v>
      </c>
      <c r="C1022" s="27" t="s">
        <v>1203</v>
      </c>
      <c r="D1022" s="12" t="s">
        <v>107</v>
      </c>
      <c r="E1022" s="14"/>
      <c r="F1022" s="12" t="s">
        <v>9</v>
      </c>
      <c r="G1022" s="12" t="s">
        <v>9</v>
      </c>
      <c r="H1022" s="12" t="s">
        <v>37</v>
      </c>
      <c r="I1022" s="14"/>
      <c r="J1022" s="14"/>
      <c r="K1022" s="14"/>
      <c r="L1022" s="14"/>
      <c r="M1022" s="14"/>
      <c r="N1022" s="14"/>
      <c r="O1022" s="14"/>
      <c r="P1022" s="14"/>
      <c r="Q1022" s="14"/>
      <c r="R1022" s="14"/>
      <c r="S1022" s="14"/>
      <c r="T1022" s="14"/>
      <c r="U1022" s="14"/>
      <c r="V1022" s="14"/>
      <c r="W1022" s="14"/>
      <c r="X1022" s="14"/>
      <c r="Y1022" s="14"/>
      <c r="Z1022" s="14"/>
      <c r="AA1022" s="14"/>
      <c r="AB1022" s="14"/>
      <c r="AC1022" s="14"/>
      <c r="AD1022" s="14"/>
    </row>
    <row r="1023" ht="33.0" hidden="1" customHeight="1">
      <c r="A1023" s="27">
        <v>1106.0</v>
      </c>
      <c r="B1023" s="27" t="s">
        <v>34</v>
      </c>
      <c r="C1023" s="27" t="s">
        <v>1204</v>
      </c>
      <c r="D1023" s="12" t="s">
        <v>107</v>
      </c>
      <c r="E1023" s="14"/>
      <c r="F1023" s="12" t="s">
        <v>9</v>
      </c>
      <c r="G1023" s="12" t="s">
        <v>9</v>
      </c>
      <c r="H1023" s="12" t="s">
        <v>37</v>
      </c>
      <c r="I1023" s="14"/>
      <c r="J1023" s="14"/>
      <c r="K1023" s="14"/>
      <c r="L1023" s="14"/>
      <c r="M1023" s="14"/>
      <c r="N1023" s="14"/>
      <c r="O1023" s="14"/>
      <c r="P1023" s="14"/>
      <c r="Q1023" s="14"/>
      <c r="R1023" s="14"/>
      <c r="S1023" s="14"/>
      <c r="T1023" s="14"/>
      <c r="U1023" s="14"/>
      <c r="V1023" s="14"/>
      <c r="W1023" s="14"/>
      <c r="X1023" s="14"/>
      <c r="Y1023" s="14"/>
      <c r="Z1023" s="14"/>
      <c r="AA1023" s="14"/>
      <c r="AB1023" s="14"/>
      <c r="AC1023" s="14"/>
      <c r="AD1023" s="14"/>
    </row>
    <row r="1024" ht="33.0" hidden="1" customHeight="1">
      <c r="A1024" s="27">
        <v>1107.0</v>
      </c>
      <c r="B1024" s="27" t="s">
        <v>34</v>
      </c>
      <c r="C1024" s="27" t="s">
        <v>1205</v>
      </c>
      <c r="D1024" s="12" t="s">
        <v>107</v>
      </c>
      <c r="E1024" s="14"/>
      <c r="F1024" s="12" t="s">
        <v>9</v>
      </c>
      <c r="G1024" s="12" t="s">
        <v>9</v>
      </c>
      <c r="H1024" s="12" t="s">
        <v>37</v>
      </c>
      <c r="I1024" s="14"/>
      <c r="J1024" s="14"/>
      <c r="K1024" s="14"/>
      <c r="L1024" s="14"/>
      <c r="M1024" s="14"/>
      <c r="N1024" s="14"/>
      <c r="O1024" s="14"/>
      <c r="P1024" s="14"/>
      <c r="Q1024" s="14"/>
      <c r="R1024" s="14"/>
      <c r="S1024" s="14"/>
      <c r="T1024" s="14"/>
      <c r="U1024" s="14"/>
      <c r="V1024" s="14"/>
      <c r="W1024" s="14"/>
      <c r="X1024" s="14"/>
      <c r="Y1024" s="14"/>
      <c r="Z1024" s="14"/>
      <c r="AA1024" s="14"/>
      <c r="AB1024" s="14"/>
      <c r="AC1024" s="14"/>
      <c r="AD1024" s="14"/>
    </row>
    <row r="1025" ht="33.0" hidden="1" customHeight="1">
      <c r="A1025" s="27">
        <v>1109.0</v>
      </c>
      <c r="B1025" s="27" t="s">
        <v>34</v>
      </c>
      <c r="C1025" s="27" t="s">
        <v>1010</v>
      </c>
      <c r="D1025" s="12" t="s">
        <v>107</v>
      </c>
      <c r="E1025" s="14"/>
      <c r="F1025" s="12" t="s">
        <v>9</v>
      </c>
      <c r="G1025" s="12" t="s">
        <v>9</v>
      </c>
      <c r="H1025" s="12" t="s">
        <v>37</v>
      </c>
      <c r="I1025" s="14"/>
      <c r="J1025" s="14"/>
      <c r="K1025" s="14"/>
      <c r="L1025" s="14"/>
      <c r="M1025" s="14"/>
      <c r="N1025" s="14"/>
      <c r="O1025" s="14"/>
      <c r="P1025" s="14"/>
      <c r="Q1025" s="14"/>
      <c r="R1025" s="14"/>
      <c r="S1025" s="14"/>
      <c r="T1025" s="14"/>
      <c r="U1025" s="14"/>
      <c r="V1025" s="14"/>
      <c r="W1025" s="14"/>
      <c r="X1025" s="14"/>
      <c r="Y1025" s="14"/>
      <c r="Z1025" s="14"/>
      <c r="AA1025" s="14"/>
      <c r="AB1025" s="14"/>
      <c r="AC1025" s="14"/>
      <c r="AD1025" s="14"/>
    </row>
    <row r="1026" ht="33.0" hidden="1" customHeight="1">
      <c r="A1026" s="27">
        <v>1110.0</v>
      </c>
      <c r="B1026" s="27" t="s">
        <v>34</v>
      </c>
      <c r="C1026" s="27" t="s">
        <v>1206</v>
      </c>
      <c r="D1026" s="12" t="s">
        <v>1207</v>
      </c>
      <c r="E1026" s="14"/>
      <c r="F1026" s="12" t="s">
        <v>20</v>
      </c>
      <c r="G1026" s="12" t="s">
        <v>2</v>
      </c>
      <c r="H1026" s="12" t="s">
        <v>52</v>
      </c>
      <c r="I1026" s="14"/>
      <c r="J1026" s="14"/>
      <c r="K1026" s="14"/>
      <c r="L1026" s="14"/>
      <c r="M1026" s="14"/>
      <c r="N1026" s="14"/>
      <c r="O1026" s="14"/>
      <c r="P1026" s="14"/>
      <c r="Q1026" s="14"/>
      <c r="R1026" s="14"/>
      <c r="S1026" s="14"/>
      <c r="T1026" s="14"/>
      <c r="U1026" s="14"/>
      <c r="V1026" s="14"/>
      <c r="W1026" s="14"/>
      <c r="X1026" s="14"/>
      <c r="Y1026" s="14"/>
      <c r="Z1026" s="14"/>
      <c r="AA1026" s="14"/>
      <c r="AB1026" s="14"/>
      <c r="AC1026" s="14"/>
      <c r="AD1026" s="14"/>
    </row>
    <row r="1027" ht="33.0" hidden="1" customHeight="1">
      <c r="A1027" s="27">
        <v>1111.0</v>
      </c>
      <c r="B1027" s="27" t="s">
        <v>34</v>
      </c>
      <c r="C1027" s="27" t="s">
        <v>1208</v>
      </c>
      <c r="D1027" s="12" t="s">
        <v>107</v>
      </c>
      <c r="E1027" s="14"/>
      <c r="F1027" s="12" t="s">
        <v>9</v>
      </c>
      <c r="G1027" s="12" t="s">
        <v>9</v>
      </c>
      <c r="H1027" s="12" t="s">
        <v>37</v>
      </c>
      <c r="I1027" s="14"/>
      <c r="J1027" s="14"/>
      <c r="K1027" s="14"/>
      <c r="L1027" s="14"/>
      <c r="M1027" s="14"/>
      <c r="N1027" s="14"/>
      <c r="O1027" s="14"/>
      <c r="P1027" s="14"/>
      <c r="Q1027" s="14"/>
      <c r="R1027" s="14"/>
      <c r="S1027" s="14"/>
      <c r="T1027" s="14"/>
      <c r="U1027" s="14"/>
      <c r="V1027" s="14"/>
      <c r="W1027" s="14"/>
      <c r="X1027" s="14"/>
      <c r="Y1027" s="14"/>
      <c r="Z1027" s="14"/>
      <c r="AA1027" s="14"/>
      <c r="AB1027" s="14"/>
      <c r="AC1027" s="14"/>
      <c r="AD1027" s="14"/>
    </row>
    <row r="1028" ht="33.0" hidden="1" customHeight="1">
      <c r="A1028" s="27">
        <v>1112.0</v>
      </c>
      <c r="B1028" s="27" t="s">
        <v>34</v>
      </c>
      <c r="C1028" s="27" t="s">
        <v>1209</v>
      </c>
      <c r="D1028" s="12" t="s">
        <v>107</v>
      </c>
      <c r="E1028" s="14"/>
      <c r="F1028" s="12" t="s">
        <v>9</v>
      </c>
      <c r="G1028" s="12" t="s">
        <v>9</v>
      </c>
      <c r="H1028" s="12" t="s">
        <v>37</v>
      </c>
      <c r="I1028" s="14"/>
      <c r="J1028" s="14"/>
      <c r="K1028" s="14"/>
      <c r="L1028" s="14"/>
      <c r="M1028" s="14"/>
      <c r="N1028" s="14"/>
      <c r="O1028" s="14"/>
      <c r="P1028" s="14"/>
      <c r="Q1028" s="14"/>
      <c r="R1028" s="14"/>
      <c r="S1028" s="14"/>
      <c r="T1028" s="14"/>
      <c r="U1028" s="14"/>
      <c r="V1028" s="14"/>
      <c r="W1028" s="14"/>
      <c r="X1028" s="14"/>
      <c r="Y1028" s="14"/>
      <c r="Z1028" s="14"/>
      <c r="AA1028" s="14"/>
      <c r="AB1028" s="14"/>
      <c r="AC1028" s="14"/>
      <c r="AD1028" s="14"/>
    </row>
    <row r="1029" ht="33.0" hidden="1" customHeight="1">
      <c r="A1029" s="27">
        <v>1113.0</v>
      </c>
      <c r="B1029" s="27" t="s">
        <v>34</v>
      </c>
      <c r="C1029" s="27" t="s">
        <v>1210</v>
      </c>
      <c r="D1029" s="12" t="s">
        <v>107</v>
      </c>
      <c r="E1029" s="14"/>
      <c r="F1029" s="12" t="s">
        <v>9</v>
      </c>
      <c r="G1029" s="12" t="s">
        <v>9</v>
      </c>
      <c r="H1029" s="12" t="s">
        <v>37</v>
      </c>
      <c r="I1029" s="14"/>
      <c r="J1029" s="14"/>
      <c r="K1029" s="14"/>
      <c r="L1029" s="14"/>
      <c r="M1029" s="14"/>
      <c r="N1029" s="14"/>
      <c r="O1029" s="14"/>
      <c r="P1029" s="14"/>
      <c r="Q1029" s="14"/>
      <c r="R1029" s="14"/>
      <c r="S1029" s="14"/>
      <c r="T1029" s="14"/>
      <c r="U1029" s="14"/>
      <c r="V1029" s="14"/>
      <c r="W1029" s="14"/>
      <c r="X1029" s="14"/>
      <c r="Y1029" s="14"/>
      <c r="Z1029" s="14"/>
      <c r="AA1029" s="14"/>
      <c r="AB1029" s="14"/>
      <c r="AC1029" s="14"/>
      <c r="AD1029" s="14"/>
    </row>
    <row r="1030" ht="33.0" hidden="1" customHeight="1">
      <c r="A1030" s="27">
        <v>1114.0</v>
      </c>
      <c r="B1030" s="27" t="s">
        <v>34</v>
      </c>
      <c r="C1030" s="27" t="s">
        <v>1211</v>
      </c>
      <c r="D1030" s="12" t="s">
        <v>1212</v>
      </c>
      <c r="E1030" s="14"/>
      <c r="F1030" s="12" t="s">
        <v>19</v>
      </c>
      <c r="G1030" s="12" t="s">
        <v>3</v>
      </c>
      <c r="H1030" s="12" t="s">
        <v>37</v>
      </c>
      <c r="I1030" s="14"/>
      <c r="J1030" s="14"/>
      <c r="K1030" s="14"/>
      <c r="L1030" s="14"/>
      <c r="M1030" s="14"/>
      <c r="N1030" s="14"/>
      <c r="O1030" s="14"/>
      <c r="P1030" s="14"/>
      <c r="Q1030" s="14"/>
      <c r="R1030" s="14"/>
      <c r="S1030" s="14"/>
      <c r="T1030" s="14"/>
      <c r="U1030" s="14"/>
      <c r="V1030" s="14"/>
      <c r="W1030" s="14"/>
      <c r="X1030" s="14"/>
      <c r="Y1030" s="14"/>
      <c r="Z1030" s="14"/>
      <c r="AA1030" s="14"/>
      <c r="AB1030" s="14"/>
      <c r="AC1030" s="14"/>
      <c r="AD1030" s="14"/>
    </row>
    <row r="1031" ht="33.0" hidden="1" customHeight="1">
      <c r="A1031" s="27">
        <v>1115.0</v>
      </c>
      <c r="B1031" s="27" t="s">
        <v>34</v>
      </c>
      <c r="C1031" s="27" t="s">
        <v>1213</v>
      </c>
      <c r="D1031" s="12" t="s">
        <v>107</v>
      </c>
      <c r="E1031" s="14"/>
      <c r="F1031" s="12" t="s">
        <v>9</v>
      </c>
      <c r="G1031" s="12" t="s">
        <v>9</v>
      </c>
      <c r="H1031" s="12" t="s">
        <v>37</v>
      </c>
      <c r="I1031" s="14"/>
      <c r="J1031" s="14"/>
      <c r="K1031" s="14"/>
      <c r="L1031" s="14"/>
      <c r="M1031" s="14"/>
      <c r="N1031" s="14"/>
      <c r="O1031" s="14"/>
      <c r="P1031" s="14"/>
      <c r="Q1031" s="14"/>
      <c r="R1031" s="14"/>
      <c r="S1031" s="14"/>
      <c r="T1031" s="14"/>
      <c r="U1031" s="14"/>
      <c r="V1031" s="14"/>
      <c r="W1031" s="14"/>
      <c r="X1031" s="14"/>
      <c r="Y1031" s="14"/>
      <c r="Z1031" s="14"/>
      <c r="AA1031" s="14"/>
      <c r="AB1031" s="14"/>
      <c r="AC1031" s="14"/>
      <c r="AD1031" s="14"/>
    </row>
    <row r="1032" ht="33.0" hidden="1" customHeight="1">
      <c r="A1032" s="27">
        <v>1116.0</v>
      </c>
      <c r="B1032" s="27" t="s">
        <v>34</v>
      </c>
      <c r="C1032" s="27" t="s">
        <v>1214</v>
      </c>
      <c r="D1032" s="12" t="s">
        <v>107</v>
      </c>
      <c r="E1032" s="14"/>
      <c r="F1032" s="12" t="s">
        <v>9</v>
      </c>
      <c r="G1032" s="12" t="s">
        <v>9</v>
      </c>
      <c r="H1032" s="12" t="s">
        <v>37</v>
      </c>
      <c r="I1032" s="14"/>
      <c r="J1032" s="14"/>
      <c r="K1032" s="14"/>
      <c r="L1032" s="14"/>
      <c r="M1032" s="14"/>
      <c r="N1032" s="14"/>
      <c r="O1032" s="14"/>
      <c r="P1032" s="14"/>
      <c r="Q1032" s="14"/>
      <c r="R1032" s="14"/>
      <c r="S1032" s="14"/>
      <c r="T1032" s="14"/>
      <c r="U1032" s="14"/>
      <c r="V1032" s="14"/>
      <c r="W1032" s="14"/>
      <c r="X1032" s="14"/>
      <c r="Y1032" s="14"/>
      <c r="Z1032" s="14"/>
      <c r="AA1032" s="14"/>
      <c r="AB1032" s="14"/>
      <c r="AC1032" s="14"/>
      <c r="AD1032" s="14"/>
    </row>
    <row r="1033" ht="33.0" hidden="1" customHeight="1">
      <c r="A1033" s="27">
        <v>1117.0</v>
      </c>
      <c r="B1033" s="27" t="s">
        <v>34</v>
      </c>
      <c r="C1033" s="27" t="s">
        <v>1215</v>
      </c>
      <c r="D1033" s="12" t="s">
        <v>54</v>
      </c>
      <c r="E1033" s="14"/>
      <c r="F1033" s="12" t="s">
        <v>18</v>
      </c>
      <c r="G1033" s="12" t="s">
        <v>9</v>
      </c>
      <c r="H1033" s="12" t="s">
        <v>37</v>
      </c>
      <c r="I1033" s="14"/>
      <c r="J1033" s="14"/>
      <c r="K1033" s="14"/>
      <c r="L1033" s="14"/>
      <c r="M1033" s="14"/>
      <c r="N1033" s="14"/>
      <c r="O1033" s="14"/>
      <c r="P1033" s="14"/>
      <c r="Q1033" s="14"/>
      <c r="R1033" s="14"/>
      <c r="S1033" s="14"/>
      <c r="T1033" s="14"/>
      <c r="U1033" s="14"/>
      <c r="V1033" s="14"/>
      <c r="W1033" s="14"/>
      <c r="X1033" s="14"/>
      <c r="Y1033" s="14"/>
      <c r="Z1033" s="14"/>
      <c r="AA1033" s="14"/>
      <c r="AB1033" s="14"/>
      <c r="AC1033" s="14"/>
      <c r="AD1033" s="14"/>
    </row>
    <row r="1034" ht="33.0" hidden="1" customHeight="1">
      <c r="A1034" s="27">
        <v>1120.0</v>
      </c>
      <c r="B1034" s="27" t="s">
        <v>34</v>
      </c>
      <c r="C1034" s="27" t="s">
        <v>1216</v>
      </c>
      <c r="D1034" s="12" t="s">
        <v>107</v>
      </c>
      <c r="E1034" s="14"/>
      <c r="F1034" s="12" t="s">
        <v>9</v>
      </c>
      <c r="G1034" s="12" t="s">
        <v>9</v>
      </c>
      <c r="H1034" s="12" t="s">
        <v>37</v>
      </c>
      <c r="I1034" s="14"/>
      <c r="J1034" s="14"/>
      <c r="K1034" s="14"/>
      <c r="L1034" s="14"/>
      <c r="M1034" s="14"/>
      <c r="N1034" s="14"/>
      <c r="O1034" s="14"/>
      <c r="P1034" s="14"/>
      <c r="Q1034" s="14"/>
      <c r="R1034" s="14"/>
      <c r="S1034" s="14"/>
      <c r="T1034" s="14"/>
      <c r="U1034" s="14"/>
      <c r="V1034" s="14"/>
      <c r="W1034" s="14"/>
      <c r="X1034" s="14"/>
      <c r="Y1034" s="14"/>
      <c r="Z1034" s="14"/>
      <c r="AA1034" s="14"/>
      <c r="AB1034" s="14"/>
      <c r="AC1034" s="14"/>
      <c r="AD1034" s="14"/>
    </row>
    <row r="1035" ht="33.0" hidden="1" customHeight="1">
      <c r="A1035" s="27">
        <v>1121.0</v>
      </c>
      <c r="B1035" s="27" t="s">
        <v>34</v>
      </c>
      <c r="C1035" s="27" t="s">
        <v>1217</v>
      </c>
      <c r="D1035" s="12" t="s">
        <v>107</v>
      </c>
      <c r="E1035" s="14"/>
      <c r="F1035" s="12" t="s">
        <v>9</v>
      </c>
      <c r="G1035" s="12" t="s">
        <v>9</v>
      </c>
      <c r="H1035" s="12" t="s">
        <v>37</v>
      </c>
      <c r="I1035" s="14"/>
      <c r="J1035" s="14"/>
      <c r="K1035" s="14"/>
      <c r="L1035" s="14"/>
      <c r="M1035" s="14"/>
      <c r="N1035" s="14"/>
      <c r="O1035" s="14"/>
      <c r="P1035" s="14"/>
      <c r="Q1035" s="14"/>
      <c r="R1035" s="14"/>
      <c r="S1035" s="14"/>
      <c r="T1035" s="14"/>
      <c r="U1035" s="14"/>
      <c r="V1035" s="14"/>
      <c r="W1035" s="14"/>
      <c r="X1035" s="14"/>
      <c r="Y1035" s="14"/>
      <c r="Z1035" s="14"/>
      <c r="AA1035" s="14"/>
      <c r="AB1035" s="14"/>
      <c r="AC1035" s="14"/>
      <c r="AD1035" s="14"/>
    </row>
    <row r="1036" ht="33.0" hidden="1" customHeight="1">
      <c r="A1036" s="27">
        <v>1122.0</v>
      </c>
      <c r="B1036" s="27" t="s">
        <v>34</v>
      </c>
      <c r="C1036" s="27" t="s">
        <v>1218</v>
      </c>
      <c r="D1036" s="12" t="s">
        <v>89</v>
      </c>
      <c r="E1036" s="14"/>
      <c r="F1036" s="12" t="s">
        <v>9</v>
      </c>
      <c r="G1036" s="12" t="s">
        <v>9</v>
      </c>
      <c r="H1036" s="12" t="s">
        <v>52</v>
      </c>
      <c r="I1036" s="14"/>
      <c r="J1036" s="14"/>
      <c r="K1036" s="14"/>
      <c r="L1036" s="14"/>
      <c r="M1036" s="14"/>
      <c r="N1036" s="14"/>
      <c r="O1036" s="14"/>
      <c r="P1036" s="14"/>
      <c r="Q1036" s="14"/>
      <c r="R1036" s="14"/>
      <c r="S1036" s="14"/>
      <c r="T1036" s="14"/>
      <c r="U1036" s="14"/>
      <c r="V1036" s="14"/>
      <c r="W1036" s="14"/>
      <c r="X1036" s="14"/>
      <c r="Y1036" s="14"/>
      <c r="Z1036" s="14"/>
      <c r="AA1036" s="14"/>
      <c r="AB1036" s="14"/>
      <c r="AC1036" s="14"/>
      <c r="AD1036" s="14"/>
    </row>
    <row r="1037" ht="33.0" hidden="1" customHeight="1">
      <c r="A1037" s="27">
        <v>1123.0</v>
      </c>
      <c r="B1037" s="27" t="s">
        <v>34</v>
      </c>
      <c r="C1037" s="27" t="s">
        <v>1219</v>
      </c>
      <c r="D1037" s="12" t="s">
        <v>107</v>
      </c>
      <c r="E1037" s="14"/>
      <c r="F1037" s="12" t="s">
        <v>9</v>
      </c>
      <c r="G1037" s="12" t="s">
        <v>9</v>
      </c>
      <c r="H1037" s="12" t="s">
        <v>37</v>
      </c>
      <c r="I1037" s="14"/>
      <c r="J1037" s="14"/>
      <c r="K1037" s="14"/>
      <c r="L1037" s="14"/>
      <c r="M1037" s="14"/>
      <c r="N1037" s="14"/>
      <c r="O1037" s="14"/>
      <c r="P1037" s="14"/>
      <c r="Q1037" s="14"/>
      <c r="R1037" s="14"/>
      <c r="S1037" s="14"/>
      <c r="T1037" s="14"/>
      <c r="U1037" s="14"/>
      <c r="V1037" s="14"/>
      <c r="W1037" s="14"/>
      <c r="X1037" s="14"/>
      <c r="Y1037" s="14"/>
      <c r="Z1037" s="14"/>
      <c r="AA1037" s="14"/>
      <c r="AB1037" s="14"/>
      <c r="AC1037" s="14"/>
      <c r="AD1037" s="14"/>
    </row>
    <row r="1038" ht="33.0" hidden="1" customHeight="1">
      <c r="A1038" s="27">
        <v>1124.0</v>
      </c>
      <c r="B1038" s="27" t="s">
        <v>34</v>
      </c>
      <c r="C1038" s="27" t="s">
        <v>1220</v>
      </c>
      <c r="D1038" s="12" t="s">
        <v>107</v>
      </c>
      <c r="E1038" s="14"/>
      <c r="F1038" s="12" t="s">
        <v>9</v>
      </c>
      <c r="G1038" s="12" t="s">
        <v>9</v>
      </c>
      <c r="H1038" s="12" t="s">
        <v>37</v>
      </c>
      <c r="I1038" s="14"/>
      <c r="J1038" s="14"/>
      <c r="K1038" s="14"/>
      <c r="L1038" s="14"/>
      <c r="M1038" s="14"/>
      <c r="N1038" s="14"/>
      <c r="O1038" s="14"/>
      <c r="P1038" s="14"/>
      <c r="Q1038" s="14"/>
      <c r="R1038" s="14"/>
      <c r="S1038" s="14"/>
      <c r="T1038" s="14"/>
      <c r="U1038" s="14"/>
      <c r="V1038" s="14"/>
      <c r="W1038" s="14"/>
      <c r="X1038" s="14"/>
      <c r="Y1038" s="14"/>
      <c r="Z1038" s="14"/>
      <c r="AA1038" s="14"/>
      <c r="AB1038" s="14"/>
      <c r="AC1038" s="14"/>
      <c r="AD1038" s="14"/>
    </row>
    <row r="1039" ht="33.0" hidden="1" customHeight="1">
      <c r="A1039" s="27">
        <v>1125.0</v>
      </c>
      <c r="B1039" s="27" t="s">
        <v>34</v>
      </c>
      <c r="C1039" s="27" t="s">
        <v>1221</v>
      </c>
      <c r="D1039" s="12" t="s">
        <v>107</v>
      </c>
      <c r="E1039" s="14"/>
      <c r="F1039" s="12" t="s">
        <v>9</v>
      </c>
      <c r="G1039" s="12" t="s">
        <v>9</v>
      </c>
      <c r="H1039" s="12" t="s">
        <v>37</v>
      </c>
      <c r="I1039" s="14"/>
      <c r="J1039" s="14"/>
      <c r="K1039" s="14"/>
      <c r="L1039" s="14"/>
      <c r="M1039" s="14"/>
      <c r="N1039" s="14"/>
      <c r="O1039" s="14"/>
      <c r="P1039" s="14"/>
      <c r="Q1039" s="14"/>
      <c r="R1039" s="14"/>
      <c r="S1039" s="14"/>
      <c r="T1039" s="14"/>
      <c r="U1039" s="14"/>
      <c r="V1039" s="14"/>
      <c r="W1039" s="14"/>
      <c r="X1039" s="14"/>
      <c r="Y1039" s="14"/>
      <c r="Z1039" s="14"/>
      <c r="AA1039" s="14"/>
      <c r="AB1039" s="14"/>
      <c r="AC1039" s="14"/>
      <c r="AD1039" s="14"/>
    </row>
    <row r="1040" ht="33.0" hidden="1" customHeight="1">
      <c r="A1040" s="27">
        <v>1126.0</v>
      </c>
      <c r="B1040" s="27" t="s">
        <v>34</v>
      </c>
      <c r="C1040" s="27" t="s">
        <v>1222</v>
      </c>
      <c r="D1040" s="12" t="s">
        <v>66</v>
      </c>
      <c r="E1040" s="14"/>
      <c r="F1040" s="12" t="s">
        <v>10</v>
      </c>
      <c r="G1040" s="12" t="s">
        <v>2</v>
      </c>
      <c r="H1040" s="12" t="s">
        <v>52</v>
      </c>
      <c r="I1040" s="14"/>
      <c r="J1040" s="14"/>
      <c r="K1040" s="14"/>
      <c r="L1040" s="14"/>
      <c r="M1040" s="14"/>
      <c r="N1040" s="14"/>
      <c r="O1040" s="14"/>
      <c r="P1040" s="14"/>
      <c r="Q1040" s="14"/>
      <c r="R1040" s="14"/>
      <c r="S1040" s="14"/>
      <c r="T1040" s="14"/>
      <c r="U1040" s="14"/>
      <c r="V1040" s="14"/>
      <c r="W1040" s="14"/>
      <c r="X1040" s="14"/>
      <c r="Y1040" s="14"/>
      <c r="Z1040" s="14"/>
      <c r="AA1040" s="14"/>
      <c r="AB1040" s="14"/>
      <c r="AC1040" s="14"/>
      <c r="AD1040" s="14"/>
    </row>
    <row r="1041" ht="33.0" hidden="1" customHeight="1">
      <c r="A1041" s="27">
        <v>1127.0</v>
      </c>
      <c r="B1041" s="27" t="s">
        <v>34</v>
      </c>
      <c r="C1041" s="27" t="s">
        <v>1223</v>
      </c>
      <c r="D1041" s="12" t="s">
        <v>107</v>
      </c>
      <c r="E1041" s="14"/>
      <c r="F1041" s="12" t="s">
        <v>9</v>
      </c>
      <c r="G1041" s="12" t="s">
        <v>9</v>
      </c>
      <c r="H1041" s="12" t="s">
        <v>37</v>
      </c>
      <c r="I1041" s="14"/>
      <c r="J1041" s="14"/>
      <c r="K1041" s="14"/>
      <c r="L1041" s="14"/>
      <c r="M1041" s="14"/>
      <c r="N1041" s="14"/>
      <c r="O1041" s="14"/>
      <c r="P1041" s="14"/>
      <c r="Q1041" s="14"/>
      <c r="R1041" s="14"/>
      <c r="S1041" s="14"/>
      <c r="T1041" s="14"/>
      <c r="U1041" s="14"/>
      <c r="V1041" s="14"/>
      <c r="W1041" s="14"/>
      <c r="X1041" s="14"/>
      <c r="Y1041" s="14"/>
      <c r="Z1041" s="14"/>
      <c r="AA1041" s="14"/>
      <c r="AB1041" s="14"/>
      <c r="AC1041" s="14"/>
      <c r="AD1041" s="14"/>
    </row>
    <row r="1042" ht="33.0" hidden="1" customHeight="1">
      <c r="A1042" s="27">
        <v>1128.0</v>
      </c>
      <c r="B1042" s="27" t="s">
        <v>34</v>
      </c>
      <c r="C1042" s="27" t="s">
        <v>1224</v>
      </c>
      <c r="D1042" s="12" t="s">
        <v>107</v>
      </c>
      <c r="E1042" s="14"/>
      <c r="F1042" s="12" t="s">
        <v>9</v>
      </c>
      <c r="G1042" s="12" t="s">
        <v>9</v>
      </c>
      <c r="H1042" s="12" t="s">
        <v>37</v>
      </c>
      <c r="I1042" s="14"/>
      <c r="J1042" s="14"/>
      <c r="K1042" s="14"/>
      <c r="L1042" s="14"/>
      <c r="M1042" s="14"/>
      <c r="N1042" s="14"/>
      <c r="O1042" s="14"/>
      <c r="P1042" s="14"/>
      <c r="Q1042" s="14"/>
      <c r="R1042" s="14"/>
      <c r="S1042" s="14"/>
      <c r="T1042" s="14"/>
      <c r="U1042" s="14"/>
      <c r="V1042" s="14"/>
      <c r="W1042" s="14"/>
      <c r="X1042" s="14"/>
      <c r="Y1042" s="14"/>
      <c r="Z1042" s="14"/>
      <c r="AA1042" s="14"/>
      <c r="AB1042" s="14"/>
      <c r="AC1042" s="14"/>
      <c r="AD1042" s="14"/>
    </row>
    <row r="1043" ht="33.0" hidden="1" customHeight="1">
      <c r="A1043" s="27">
        <v>1129.0</v>
      </c>
      <c r="B1043" s="27" t="s">
        <v>34</v>
      </c>
      <c r="C1043" s="27" t="s">
        <v>1225</v>
      </c>
      <c r="D1043" s="12" t="s">
        <v>107</v>
      </c>
      <c r="E1043" s="14"/>
      <c r="F1043" s="12" t="s">
        <v>9</v>
      </c>
      <c r="G1043" s="12" t="s">
        <v>9</v>
      </c>
      <c r="H1043" s="12" t="s">
        <v>37</v>
      </c>
      <c r="I1043" s="14"/>
      <c r="J1043" s="14"/>
      <c r="K1043" s="14"/>
      <c r="L1043" s="14"/>
      <c r="M1043" s="14"/>
      <c r="N1043" s="14"/>
      <c r="O1043" s="14"/>
      <c r="P1043" s="14"/>
      <c r="Q1043" s="14"/>
      <c r="R1043" s="14"/>
      <c r="S1043" s="14"/>
      <c r="T1043" s="14"/>
      <c r="U1043" s="14"/>
      <c r="V1043" s="14"/>
      <c r="W1043" s="14"/>
      <c r="X1043" s="14"/>
      <c r="Y1043" s="14"/>
      <c r="Z1043" s="14"/>
      <c r="AA1043" s="14"/>
      <c r="AB1043" s="14"/>
      <c r="AC1043" s="14"/>
      <c r="AD1043" s="14"/>
    </row>
    <row r="1044" ht="33.0" hidden="1" customHeight="1">
      <c r="A1044" s="27">
        <v>1130.0</v>
      </c>
      <c r="B1044" s="27" t="s">
        <v>34</v>
      </c>
      <c r="C1044" s="27" t="s">
        <v>1226</v>
      </c>
      <c r="D1044" s="12" t="s">
        <v>107</v>
      </c>
      <c r="E1044" s="14"/>
      <c r="F1044" s="12" t="s">
        <v>9</v>
      </c>
      <c r="G1044" s="12" t="s">
        <v>9</v>
      </c>
      <c r="H1044" s="12" t="s">
        <v>37</v>
      </c>
      <c r="I1044" s="14"/>
      <c r="J1044" s="14"/>
      <c r="K1044" s="14"/>
      <c r="L1044" s="14"/>
      <c r="M1044" s="14"/>
      <c r="N1044" s="14"/>
      <c r="O1044" s="14"/>
      <c r="P1044" s="14"/>
      <c r="Q1044" s="14"/>
      <c r="R1044" s="14"/>
      <c r="S1044" s="14"/>
      <c r="T1044" s="14"/>
      <c r="U1044" s="14"/>
      <c r="V1044" s="14"/>
      <c r="W1044" s="14"/>
      <c r="X1044" s="14"/>
      <c r="Y1044" s="14"/>
      <c r="Z1044" s="14"/>
      <c r="AA1044" s="14"/>
      <c r="AB1044" s="14"/>
      <c r="AC1044" s="14"/>
      <c r="AD1044" s="14"/>
    </row>
    <row r="1045" ht="33.0" hidden="1" customHeight="1">
      <c r="A1045" s="27">
        <v>1131.0</v>
      </c>
      <c r="B1045" s="27" t="s">
        <v>34</v>
      </c>
      <c r="C1045" s="27" t="s">
        <v>1227</v>
      </c>
      <c r="D1045" s="12" t="s">
        <v>241</v>
      </c>
      <c r="E1045" s="14"/>
      <c r="F1045" s="12" t="s">
        <v>13</v>
      </c>
      <c r="G1045" s="12" t="s">
        <v>6</v>
      </c>
      <c r="H1045" s="12" t="s">
        <v>37</v>
      </c>
      <c r="I1045" s="14"/>
      <c r="J1045" s="14"/>
      <c r="K1045" s="14"/>
      <c r="L1045" s="14"/>
      <c r="M1045" s="14"/>
      <c r="N1045" s="14"/>
      <c r="O1045" s="14"/>
      <c r="P1045" s="14"/>
      <c r="Q1045" s="14"/>
      <c r="R1045" s="14"/>
      <c r="S1045" s="14"/>
      <c r="T1045" s="14"/>
      <c r="U1045" s="14"/>
      <c r="V1045" s="14"/>
      <c r="W1045" s="14"/>
      <c r="X1045" s="14"/>
      <c r="Y1045" s="14"/>
      <c r="Z1045" s="14"/>
      <c r="AA1045" s="14"/>
      <c r="AB1045" s="14"/>
      <c r="AC1045" s="14"/>
      <c r="AD1045" s="14"/>
    </row>
    <row r="1046" ht="33.0" hidden="1" customHeight="1">
      <c r="A1046" s="27">
        <v>1132.0</v>
      </c>
      <c r="B1046" s="27" t="s">
        <v>34</v>
      </c>
      <c r="C1046" s="27" t="s">
        <v>1042</v>
      </c>
      <c r="D1046" s="12" t="s">
        <v>107</v>
      </c>
      <c r="E1046" s="14"/>
      <c r="F1046" s="12" t="s">
        <v>9</v>
      </c>
      <c r="G1046" s="12" t="s">
        <v>9</v>
      </c>
      <c r="H1046" s="12" t="s">
        <v>37</v>
      </c>
      <c r="I1046" s="14"/>
      <c r="J1046" s="14"/>
      <c r="K1046" s="14"/>
      <c r="L1046" s="14"/>
      <c r="M1046" s="14"/>
      <c r="N1046" s="14"/>
      <c r="O1046" s="14"/>
      <c r="P1046" s="14"/>
      <c r="Q1046" s="14"/>
      <c r="R1046" s="14"/>
      <c r="S1046" s="14"/>
      <c r="T1046" s="14"/>
      <c r="U1046" s="14"/>
      <c r="V1046" s="14"/>
      <c r="W1046" s="14"/>
      <c r="X1046" s="14"/>
      <c r="Y1046" s="14"/>
      <c r="Z1046" s="14"/>
      <c r="AA1046" s="14"/>
      <c r="AB1046" s="14"/>
      <c r="AC1046" s="14"/>
      <c r="AD1046" s="14"/>
    </row>
    <row r="1047" ht="33.0" hidden="1" customHeight="1">
      <c r="A1047" s="27">
        <v>1133.0</v>
      </c>
      <c r="B1047" s="27" t="s">
        <v>34</v>
      </c>
      <c r="C1047" s="27" t="s">
        <v>1228</v>
      </c>
      <c r="D1047" s="12" t="s">
        <v>107</v>
      </c>
      <c r="E1047" s="14"/>
      <c r="F1047" s="12" t="s">
        <v>9</v>
      </c>
      <c r="G1047" s="12" t="s">
        <v>9</v>
      </c>
      <c r="H1047" s="12" t="s">
        <v>37</v>
      </c>
      <c r="I1047" s="14"/>
      <c r="J1047" s="14"/>
      <c r="K1047" s="14"/>
      <c r="L1047" s="14"/>
      <c r="M1047" s="14"/>
      <c r="N1047" s="14"/>
      <c r="O1047" s="14"/>
      <c r="P1047" s="14"/>
      <c r="Q1047" s="14"/>
      <c r="R1047" s="14"/>
      <c r="S1047" s="14"/>
      <c r="T1047" s="14"/>
      <c r="U1047" s="14"/>
      <c r="V1047" s="14"/>
      <c r="W1047" s="14"/>
      <c r="X1047" s="14"/>
      <c r="Y1047" s="14"/>
      <c r="Z1047" s="14"/>
      <c r="AA1047" s="14"/>
      <c r="AB1047" s="14"/>
      <c r="AC1047" s="14"/>
      <c r="AD1047" s="14"/>
    </row>
    <row r="1048" ht="33.0" hidden="1" customHeight="1">
      <c r="A1048" s="27">
        <v>1134.0</v>
      </c>
      <c r="B1048" s="27" t="s">
        <v>34</v>
      </c>
      <c r="C1048" s="27" t="s">
        <v>1229</v>
      </c>
      <c r="D1048" s="12" t="s">
        <v>39</v>
      </c>
      <c r="E1048" s="14"/>
      <c r="F1048" s="12" t="s">
        <v>20</v>
      </c>
      <c r="G1048" s="12" t="s">
        <v>9</v>
      </c>
      <c r="H1048" s="12" t="s">
        <v>37</v>
      </c>
      <c r="I1048" s="14"/>
      <c r="J1048" s="14"/>
      <c r="K1048" s="14"/>
      <c r="L1048" s="14"/>
      <c r="M1048" s="14"/>
      <c r="N1048" s="14"/>
      <c r="O1048" s="14"/>
      <c r="P1048" s="14"/>
      <c r="Q1048" s="14"/>
      <c r="R1048" s="14"/>
      <c r="S1048" s="14"/>
      <c r="T1048" s="14"/>
      <c r="U1048" s="14"/>
      <c r="V1048" s="14"/>
      <c r="W1048" s="14"/>
      <c r="X1048" s="14"/>
      <c r="Y1048" s="14"/>
      <c r="Z1048" s="14"/>
      <c r="AA1048" s="14"/>
      <c r="AB1048" s="14"/>
      <c r="AC1048" s="14"/>
      <c r="AD1048" s="14"/>
    </row>
    <row r="1049" ht="33.0" hidden="1" customHeight="1">
      <c r="A1049" s="27">
        <v>1135.0</v>
      </c>
      <c r="B1049" s="27" t="s">
        <v>34</v>
      </c>
      <c r="C1049" s="27" t="s">
        <v>1230</v>
      </c>
      <c r="D1049" s="12" t="s">
        <v>107</v>
      </c>
      <c r="E1049" s="14"/>
      <c r="F1049" s="12" t="s">
        <v>9</v>
      </c>
      <c r="G1049" s="12" t="s">
        <v>9</v>
      </c>
      <c r="H1049" s="12" t="s">
        <v>37</v>
      </c>
      <c r="I1049" s="14"/>
      <c r="J1049" s="14"/>
      <c r="K1049" s="14"/>
      <c r="L1049" s="14"/>
      <c r="M1049" s="14"/>
      <c r="N1049" s="14"/>
      <c r="O1049" s="14"/>
      <c r="P1049" s="14"/>
      <c r="Q1049" s="14"/>
      <c r="R1049" s="14"/>
      <c r="S1049" s="14"/>
      <c r="T1049" s="14"/>
      <c r="U1049" s="14"/>
      <c r="V1049" s="14"/>
      <c r="W1049" s="14"/>
      <c r="X1049" s="14"/>
      <c r="Y1049" s="14"/>
      <c r="Z1049" s="14"/>
      <c r="AA1049" s="14"/>
      <c r="AB1049" s="14"/>
      <c r="AC1049" s="14"/>
      <c r="AD1049" s="14"/>
    </row>
    <row r="1050" ht="33.0" hidden="1" customHeight="1">
      <c r="A1050" s="27">
        <v>1136.0</v>
      </c>
      <c r="B1050" s="27" t="s">
        <v>34</v>
      </c>
      <c r="C1050" s="27" t="s">
        <v>1231</v>
      </c>
      <c r="D1050" s="12" t="s">
        <v>107</v>
      </c>
      <c r="E1050" s="14"/>
      <c r="F1050" s="12" t="s">
        <v>9</v>
      </c>
      <c r="G1050" s="12" t="s">
        <v>9</v>
      </c>
      <c r="H1050" s="12" t="s">
        <v>37</v>
      </c>
      <c r="I1050" s="14"/>
      <c r="J1050" s="14"/>
      <c r="K1050" s="14"/>
      <c r="L1050" s="14"/>
      <c r="M1050" s="14"/>
      <c r="N1050" s="14"/>
      <c r="O1050" s="14"/>
      <c r="P1050" s="14"/>
      <c r="Q1050" s="14"/>
      <c r="R1050" s="14"/>
      <c r="S1050" s="14"/>
      <c r="T1050" s="14"/>
      <c r="U1050" s="14"/>
      <c r="V1050" s="14"/>
      <c r="W1050" s="14"/>
      <c r="X1050" s="14"/>
      <c r="Y1050" s="14"/>
      <c r="Z1050" s="14"/>
      <c r="AA1050" s="14"/>
      <c r="AB1050" s="14"/>
      <c r="AC1050" s="14"/>
      <c r="AD1050" s="14"/>
    </row>
    <row r="1051" ht="33.0" hidden="1" customHeight="1">
      <c r="A1051" s="27">
        <v>1137.0</v>
      </c>
      <c r="B1051" s="27" t="s">
        <v>34</v>
      </c>
      <c r="C1051" s="27" t="s">
        <v>1232</v>
      </c>
      <c r="D1051" s="12" t="s">
        <v>107</v>
      </c>
      <c r="E1051" s="14"/>
      <c r="F1051" s="12" t="s">
        <v>9</v>
      </c>
      <c r="G1051" s="12" t="s">
        <v>9</v>
      </c>
      <c r="H1051" s="12" t="s">
        <v>37</v>
      </c>
      <c r="I1051" s="14"/>
      <c r="J1051" s="14"/>
      <c r="K1051" s="14"/>
      <c r="L1051" s="14"/>
      <c r="M1051" s="14"/>
      <c r="N1051" s="14"/>
      <c r="O1051" s="14"/>
      <c r="P1051" s="14"/>
      <c r="Q1051" s="14"/>
      <c r="R1051" s="14"/>
      <c r="S1051" s="14"/>
      <c r="T1051" s="14"/>
      <c r="U1051" s="14"/>
      <c r="V1051" s="14"/>
      <c r="W1051" s="14"/>
      <c r="X1051" s="14"/>
      <c r="Y1051" s="14"/>
      <c r="Z1051" s="14"/>
      <c r="AA1051" s="14"/>
      <c r="AB1051" s="14"/>
      <c r="AC1051" s="14"/>
      <c r="AD1051" s="14"/>
    </row>
    <row r="1052" ht="33.0" hidden="1" customHeight="1">
      <c r="A1052" s="27">
        <v>1138.0</v>
      </c>
      <c r="B1052" s="27" t="s">
        <v>34</v>
      </c>
      <c r="C1052" s="27" t="s">
        <v>1233</v>
      </c>
      <c r="D1052" s="12" t="s">
        <v>107</v>
      </c>
      <c r="E1052" s="14"/>
      <c r="F1052" s="12" t="s">
        <v>9</v>
      </c>
      <c r="G1052" s="12" t="s">
        <v>9</v>
      </c>
      <c r="H1052" s="12" t="s">
        <v>37</v>
      </c>
      <c r="I1052" s="14"/>
      <c r="J1052" s="14"/>
      <c r="K1052" s="14"/>
      <c r="L1052" s="14"/>
      <c r="M1052" s="14"/>
      <c r="N1052" s="14"/>
      <c r="O1052" s="14"/>
      <c r="P1052" s="14"/>
      <c r="Q1052" s="14"/>
      <c r="R1052" s="14"/>
      <c r="S1052" s="14"/>
      <c r="T1052" s="14"/>
      <c r="U1052" s="14"/>
      <c r="V1052" s="14"/>
      <c r="W1052" s="14"/>
      <c r="X1052" s="14"/>
      <c r="Y1052" s="14"/>
      <c r="Z1052" s="14"/>
      <c r="AA1052" s="14"/>
      <c r="AB1052" s="14"/>
      <c r="AC1052" s="14"/>
      <c r="AD1052" s="14"/>
    </row>
    <row r="1053" ht="33.0" hidden="1" customHeight="1">
      <c r="A1053" s="27">
        <v>1139.0</v>
      </c>
      <c r="B1053" s="27" t="s">
        <v>34</v>
      </c>
      <c r="C1053" s="27" t="s">
        <v>1234</v>
      </c>
      <c r="D1053" s="12" t="s">
        <v>107</v>
      </c>
      <c r="E1053" s="14"/>
      <c r="F1053" s="12" t="s">
        <v>9</v>
      </c>
      <c r="G1053" s="12" t="s">
        <v>9</v>
      </c>
      <c r="H1053" s="12" t="s">
        <v>37</v>
      </c>
      <c r="I1053" s="14"/>
      <c r="J1053" s="14"/>
      <c r="K1053" s="14"/>
      <c r="L1053" s="14"/>
      <c r="M1053" s="14"/>
      <c r="N1053" s="14"/>
      <c r="O1053" s="14"/>
      <c r="P1053" s="14"/>
      <c r="Q1053" s="14"/>
      <c r="R1053" s="14"/>
      <c r="S1053" s="14"/>
      <c r="T1053" s="14"/>
      <c r="U1053" s="14"/>
      <c r="V1053" s="14"/>
      <c r="W1053" s="14"/>
      <c r="X1053" s="14"/>
      <c r="Y1053" s="14"/>
      <c r="Z1053" s="14"/>
      <c r="AA1053" s="14"/>
      <c r="AB1053" s="14"/>
      <c r="AC1053" s="14"/>
      <c r="AD1053" s="14"/>
    </row>
    <row r="1054" ht="33.0" hidden="1" customHeight="1">
      <c r="A1054" s="27">
        <v>1140.0</v>
      </c>
      <c r="B1054" s="27" t="s">
        <v>34</v>
      </c>
      <c r="C1054" s="27" t="s">
        <v>1235</v>
      </c>
      <c r="D1054" s="12" t="s">
        <v>107</v>
      </c>
      <c r="E1054" s="14"/>
      <c r="F1054" s="12" t="s">
        <v>9</v>
      </c>
      <c r="G1054" s="12" t="s">
        <v>9</v>
      </c>
      <c r="H1054" s="12" t="s">
        <v>37</v>
      </c>
      <c r="I1054" s="14"/>
      <c r="J1054" s="14"/>
      <c r="K1054" s="14"/>
      <c r="L1054" s="14"/>
      <c r="M1054" s="14"/>
      <c r="N1054" s="14"/>
      <c r="O1054" s="14"/>
      <c r="P1054" s="14"/>
      <c r="Q1054" s="14"/>
      <c r="R1054" s="14"/>
      <c r="S1054" s="14"/>
      <c r="T1054" s="14"/>
      <c r="U1054" s="14"/>
      <c r="V1054" s="14"/>
      <c r="W1054" s="14"/>
      <c r="X1054" s="14"/>
      <c r="Y1054" s="14"/>
      <c r="Z1054" s="14"/>
      <c r="AA1054" s="14"/>
      <c r="AB1054" s="14"/>
      <c r="AC1054" s="14"/>
      <c r="AD1054" s="14"/>
    </row>
    <row r="1055" ht="33.0" hidden="1" customHeight="1">
      <c r="A1055" s="27">
        <v>1141.0</v>
      </c>
      <c r="B1055" s="27" t="s">
        <v>34</v>
      </c>
      <c r="C1055" s="27" t="s">
        <v>1236</v>
      </c>
      <c r="D1055" s="12" t="s">
        <v>107</v>
      </c>
      <c r="E1055" s="14"/>
      <c r="F1055" s="12" t="s">
        <v>9</v>
      </c>
      <c r="G1055" s="12" t="s">
        <v>9</v>
      </c>
      <c r="H1055" s="12" t="s">
        <v>37</v>
      </c>
      <c r="I1055" s="14"/>
      <c r="J1055" s="14"/>
      <c r="K1055" s="14"/>
      <c r="L1055" s="14"/>
      <c r="M1055" s="14"/>
      <c r="N1055" s="14"/>
      <c r="O1055" s="14"/>
      <c r="P1055" s="14"/>
      <c r="Q1055" s="14"/>
      <c r="R1055" s="14"/>
      <c r="S1055" s="14"/>
      <c r="T1055" s="14"/>
      <c r="U1055" s="14"/>
      <c r="V1055" s="14"/>
      <c r="W1055" s="14"/>
      <c r="X1055" s="14"/>
      <c r="Y1055" s="14"/>
      <c r="Z1055" s="14"/>
      <c r="AA1055" s="14"/>
      <c r="AB1055" s="14"/>
      <c r="AC1055" s="14"/>
      <c r="AD1055" s="14"/>
    </row>
    <row r="1056" ht="33.0" hidden="1" customHeight="1">
      <c r="A1056" s="27">
        <v>1142.0</v>
      </c>
      <c r="B1056" s="27" t="s">
        <v>34</v>
      </c>
      <c r="C1056" s="27" t="s">
        <v>1237</v>
      </c>
      <c r="D1056" s="12" t="s">
        <v>107</v>
      </c>
      <c r="E1056" s="14"/>
      <c r="F1056" s="12" t="s">
        <v>9</v>
      </c>
      <c r="G1056" s="12" t="s">
        <v>9</v>
      </c>
      <c r="H1056" s="12" t="s">
        <v>37</v>
      </c>
      <c r="I1056" s="14"/>
      <c r="J1056" s="14"/>
      <c r="K1056" s="14"/>
      <c r="L1056" s="14"/>
      <c r="M1056" s="14"/>
      <c r="N1056" s="14"/>
      <c r="O1056" s="14"/>
      <c r="P1056" s="14"/>
      <c r="Q1056" s="14"/>
      <c r="R1056" s="14"/>
      <c r="S1056" s="14"/>
      <c r="T1056" s="14"/>
      <c r="U1056" s="14"/>
      <c r="V1056" s="14"/>
      <c r="W1056" s="14"/>
      <c r="X1056" s="14"/>
      <c r="Y1056" s="14"/>
      <c r="Z1056" s="14"/>
      <c r="AA1056" s="14"/>
      <c r="AB1056" s="14"/>
      <c r="AC1056" s="14"/>
      <c r="AD1056" s="14"/>
    </row>
    <row r="1057" ht="33.0" hidden="1" customHeight="1">
      <c r="A1057" s="27">
        <v>1143.0</v>
      </c>
      <c r="B1057" s="27" t="s">
        <v>34</v>
      </c>
      <c r="C1057" s="27" t="s">
        <v>1238</v>
      </c>
      <c r="D1057" s="12" t="s">
        <v>89</v>
      </c>
      <c r="E1057" s="14"/>
      <c r="F1057" s="12" t="s">
        <v>9</v>
      </c>
      <c r="G1057" s="12" t="s">
        <v>9</v>
      </c>
      <c r="H1057" s="12" t="s">
        <v>52</v>
      </c>
      <c r="I1057" s="14"/>
      <c r="J1057" s="14"/>
      <c r="K1057" s="14"/>
      <c r="L1057" s="14"/>
      <c r="M1057" s="14"/>
      <c r="N1057" s="14"/>
      <c r="O1057" s="14"/>
      <c r="P1057" s="14"/>
      <c r="Q1057" s="14"/>
      <c r="R1057" s="14"/>
      <c r="S1057" s="14"/>
      <c r="T1057" s="14"/>
      <c r="U1057" s="14"/>
      <c r="V1057" s="14"/>
      <c r="W1057" s="14"/>
      <c r="X1057" s="14"/>
      <c r="Y1057" s="14"/>
      <c r="Z1057" s="14"/>
      <c r="AA1057" s="14"/>
      <c r="AB1057" s="14"/>
      <c r="AC1057" s="14"/>
      <c r="AD1057" s="14"/>
    </row>
    <row r="1058" ht="33.0" hidden="1" customHeight="1">
      <c r="A1058" s="27">
        <v>1144.0</v>
      </c>
      <c r="B1058" s="27" t="s">
        <v>34</v>
      </c>
      <c r="C1058" s="27" t="s">
        <v>1239</v>
      </c>
      <c r="D1058" s="12" t="s">
        <v>107</v>
      </c>
      <c r="E1058" s="14"/>
      <c r="F1058" s="12" t="s">
        <v>9</v>
      </c>
      <c r="G1058" s="12" t="s">
        <v>9</v>
      </c>
      <c r="H1058" s="12" t="s">
        <v>37</v>
      </c>
      <c r="I1058" s="14"/>
      <c r="J1058" s="14"/>
      <c r="K1058" s="14"/>
      <c r="L1058" s="14"/>
      <c r="M1058" s="14"/>
      <c r="N1058" s="14"/>
      <c r="O1058" s="14"/>
      <c r="P1058" s="14"/>
      <c r="Q1058" s="14"/>
      <c r="R1058" s="14"/>
      <c r="S1058" s="14"/>
      <c r="T1058" s="14"/>
      <c r="U1058" s="14"/>
      <c r="V1058" s="14"/>
      <c r="W1058" s="14"/>
      <c r="X1058" s="14"/>
      <c r="Y1058" s="14"/>
      <c r="Z1058" s="14"/>
      <c r="AA1058" s="14"/>
      <c r="AB1058" s="14"/>
      <c r="AC1058" s="14"/>
      <c r="AD1058" s="14"/>
    </row>
    <row r="1059" ht="33.0" hidden="1" customHeight="1">
      <c r="A1059" s="27">
        <v>1146.0</v>
      </c>
      <c r="B1059" s="27" t="s">
        <v>34</v>
      </c>
      <c r="C1059" s="27" t="s">
        <v>1240</v>
      </c>
      <c r="D1059" s="12" t="s">
        <v>107</v>
      </c>
      <c r="E1059" s="14"/>
      <c r="F1059" s="12" t="s">
        <v>9</v>
      </c>
      <c r="G1059" s="12" t="s">
        <v>9</v>
      </c>
      <c r="H1059" s="12" t="s">
        <v>37</v>
      </c>
      <c r="I1059" s="14"/>
      <c r="J1059" s="14"/>
      <c r="K1059" s="14"/>
      <c r="L1059" s="14"/>
      <c r="M1059" s="14"/>
      <c r="N1059" s="14"/>
      <c r="O1059" s="14"/>
      <c r="P1059" s="14"/>
      <c r="Q1059" s="14"/>
      <c r="R1059" s="14"/>
      <c r="S1059" s="14"/>
      <c r="T1059" s="14"/>
      <c r="U1059" s="14"/>
      <c r="V1059" s="14"/>
      <c r="W1059" s="14"/>
      <c r="X1059" s="14"/>
      <c r="Y1059" s="14"/>
      <c r="Z1059" s="14"/>
      <c r="AA1059" s="14"/>
      <c r="AB1059" s="14"/>
      <c r="AC1059" s="14"/>
      <c r="AD1059" s="14"/>
    </row>
    <row r="1060" ht="33.0" hidden="1" customHeight="1">
      <c r="A1060" s="27">
        <v>1147.0</v>
      </c>
      <c r="B1060" s="27" t="s">
        <v>34</v>
      </c>
      <c r="C1060" s="27" t="s">
        <v>1241</v>
      </c>
      <c r="D1060" s="12" t="s">
        <v>107</v>
      </c>
      <c r="E1060" s="14"/>
      <c r="F1060" s="12" t="s">
        <v>9</v>
      </c>
      <c r="G1060" s="12" t="s">
        <v>9</v>
      </c>
      <c r="H1060" s="12" t="s">
        <v>37</v>
      </c>
      <c r="I1060" s="14"/>
      <c r="J1060" s="14"/>
      <c r="K1060" s="14"/>
      <c r="L1060" s="14"/>
      <c r="M1060" s="14"/>
      <c r="N1060" s="14"/>
      <c r="O1060" s="14"/>
      <c r="P1060" s="14"/>
      <c r="Q1060" s="14"/>
      <c r="R1060" s="14"/>
      <c r="S1060" s="14"/>
      <c r="T1060" s="14"/>
      <c r="U1060" s="14"/>
      <c r="V1060" s="14"/>
      <c r="W1060" s="14"/>
      <c r="X1060" s="14"/>
      <c r="Y1060" s="14"/>
      <c r="Z1060" s="14"/>
      <c r="AA1060" s="14"/>
      <c r="AB1060" s="14"/>
      <c r="AC1060" s="14"/>
      <c r="AD1060" s="14"/>
    </row>
    <row r="1061" ht="33.0" hidden="1" customHeight="1">
      <c r="A1061" s="27">
        <v>1148.0</v>
      </c>
      <c r="B1061" s="27" t="s">
        <v>34</v>
      </c>
      <c r="C1061" s="27" t="s">
        <v>1242</v>
      </c>
      <c r="D1061" s="12" t="s">
        <v>107</v>
      </c>
      <c r="E1061" s="14"/>
      <c r="F1061" s="12" t="s">
        <v>9</v>
      </c>
      <c r="G1061" s="12" t="s">
        <v>9</v>
      </c>
      <c r="H1061" s="12" t="s">
        <v>37</v>
      </c>
      <c r="I1061" s="14"/>
      <c r="J1061" s="14"/>
      <c r="K1061" s="14"/>
      <c r="L1061" s="14"/>
      <c r="M1061" s="14"/>
      <c r="N1061" s="14"/>
      <c r="O1061" s="14"/>
      <c r="P1061" s="14"/>
      <c r="Q1061" s="14"/>
      <c r="R1061" s="14"/>
      <c r="S1061" s="14"/>
      <c r="T1061" s="14"/>
      <c r="U1061" s="14"/>
      <c r="V1061" s="14"/>
      <c r="W1061" s="14"/>
      <c r="X1061" s="14"/>
      <c r="Y1061" s="14"/>
      <c r="Z1061" s="14"/>
      <c r="AA1061" s="14"/>
      <c r="AB1061" s="14"/>
      <c r="AC1061" s="14"/>
      <c r="AD1061" s="14"/>
    </row>
    <row r="1062" ht="33.0" hidden="1" customHeight="1">
      <c r="A1062" s="27">
        <v>1149.0</v>
      </c>
      <c r="B1062" s="27" t="s">
        <v>34</v>
      </c>
      <c r="C1062" s="27" t="s">
        <v>1243</v>
      </c>
      <c r="D1062" s="12" t="s">
        <v>107</v>
      </c>
      <c r="E1062" s="14"/>
      <c r="F1062" s="12" t="s">
        <v>9</v>
      </c>
      <c r="G1062" s="12" t="s">
        <v>9</v>
      </c>
      <c r="H1062" s="12" t="s">
        <v>37</v>
      </c>
      <c r="I1062" s="14"/>
      <c r="J1062" s="14"/>
      <c r="K1062" s="14"/>
      <c r="L1062" s="14"/>
      <c r="M1062" s="14"/>
      <c r="N1062" s="14"/>
      <c r="O1062" s="14"/>
      <c r="P1062" s="14"/>
      <c r="Q1062" s="14"/>
      <c r="R1062" s="14"/>
      <c r="S1062" s="14"/>
      <c r="T1062" s="14"/>
      <c r="U1062" s="14"/>
      <c r="V1062" s="14"/>
      <c r="W1062" s="14"/>
      <c r="X1062" s="14"/>
      <c r="Y1062" s="14"/>
      <c r="Z1062" s="14"/>
      <c r="AA1062" s="14"/>
      <c r="AB1062" s="14"/>
      <c r="AC1062" s="14"/>
      <c r="AD1062" s="14"/>
    </row>
    <row r="1063" ht="33.0" hidden="1" customHeight="1">
      <c r="A1063" s="27">
        <v>1150.0</v>
      </c>
      <c r="B1063" s="27" t="s">
        <v>34</v>
      </c>
      <c r="C1063" s="27" t="s">
        <v>1244</v>
      </c>
      <c r="D1063" s="12" t="s">
        <v>107</v>
      </c>
      <c r="E1063" s="14"/>
      <c r="F1063" s="12" t="s">
        <v>9</v>
      </c>
      <c r="G1063" s="12" t="s">
        <v>9</v>
      </c>
      <c r="H1063" s="12" t="s">
        <v>37</v>
      </c>
      <c r="I1063" s="14"/>
      <c r="J1063" s="14"/>
      <c r="K1063" s="14"/>
      <c r="L1063" s="14"/>
      <c r="M1063" s="14"/>
      <c r="N1063" s="14"/>
      <c r="O1063" s="14"/>
      <c r="P1063" s="14"/>
      <c r="Q1063" s="14"/>
      <c r="R1063" s="14"/>
      <c r="S1063" s="14"/>
      <c r="T1063" s="14"/>
      <c r="U1063" s="14"/>
      <c r="V1063" s="14"/>
      <c r="W1063" s="14"/>
      <c r="X1063" s="14"/>
      <c r="Y1063" s="14"/>
      <c r="Z1063" s="14"/>
      <c r="AA1063" s="14"/>
      <c r="AB1063" s="14"/>
      <c r="AC1063" s="14"/>
      <c r="AD1063" s="14"/>
    </row>
    <row r="1064" ht="33.0" hidden="1" customHeight="1">
      <c r="A1064" s="27">
        <v>1151.0</v>
      </c>
      <c r="B1064" s="27" t="s">
        <v>34</v>
      </c>
      <c r="C1064" s="27" t="s">
        <v>1245</v>
      </c>
      <c r="D1064" s="12" t="s">
        <v>348</v>
      </c>
      <c r="E1064" s="14"/>
      <c r="F1064" s="12" t="s">
        <v>9</v>
      </c>
      <c r="G1064" s="12" t="s">
        <v>9</v>
      </c>
      <c r="H1064" s="12" t="s">
        <v>349</v>
      </c>
      <c r="I1064" s="14"/>
      <c r="J1064" s="14"/>
      <c r="K1064" s="14"/>
      <c r="L1064" s="14"/>
      <c r="M1064" s="14"/>
      <c r="N1064" s="14"/>
      <c r="O1064" s="14"/>
      <c r="P1064" s="14"/>
      <c r="Q1064" s="14"/>
      <c r="R1064" s="14"/>
      <c r="S1064" s="14"/>
      <c r="T1064" s="14"/>
      <c r="U1064" s="14"/>
      <c r="V1064" s="14"/>
      <c r="W1064" s="14"/>
      <c r="X1064" s="14"/>
      <c r="Y1064" s="14"/>
      <c r="Z1064" s="14"/>
      <c r="AA1064" s="14"/>
      <c r="AB1064" s="14"/>
      <c r="AC1064" s="14"/>
      <c r="AD1064" s="14"/>
    </row>
    <row r="1065" ht="33.0" hidden="1" customHeight="1">
      <c r="A1065" s="27">
        <v>1152.0</v>
      </c>
      <c r="B1065" s="27" t="s">
        <v>34</v>
      </c>
      <c r="C1065" s="27" t="s">
        <v>1246</v>
      </c>
      <c r="D1065" s="12" t="s">
        <v>89</v>
      </c>
      <c r="E1065" s="14"/>
      <c r="F1065" s="12" t="s">
        <v>9</v>
      </c>
      <c r="G1065" s="12" t="s">
        <v>9</v>
      </c>
      <c r="H1065" s="12" t="s">
        <v>52</v>
      </c>
      <c r="I1065" s="14"/>
      <c r="J1065" s="14"/>
      <c r="K1065" s="14"/>
      <c r="L1065" s="14"/>
      <c r="M1065" s="14"/>
      <c r="N1065" s="14"/>
      <c r="O1065" s="14"/>
      <c r="P1065" s="14"/>
      <c r="Q1065" s="14"/>
      <c r="R1065" s="14"/>
      <c r="S1065" s="14"/>
      <c r="T1065" s="14"/>
      <c r="U1065" s="14"/>
      <c r="V1065" s="14"/>
      <c r="W1065" s="14"/>
      <c r="X1065" s="14"/>
      <c r="Y1065" s="14"/>
      <c r="Z1065" s="14"/>
      <c r="AA1065" s="14"/>
      <c r="AB1065" s="14"/>
      <c r="AC1065" s="14"/>
      <c r="AD1065" s="14"/>
    </row>
    <row r="1066" ht="33.0" hidden="1" customHeight="1">
      <c r="A1066" s="27">
        <v>1153.0</v>
      </c>
      <c r="B1066" s="27" t="s">
        <v>34</v>
      </c>
      <c r="C1066" s="27" t="s">
        <v>1247</v>
      </c>
      <c r="D1066" s="12" t="s">
        <v>107</v>
      </c>
      <c r="E1066" s="14"/>
      <c r="F1066" s="12" t="s">
        <v>9</v>
      </c>
      <c r="G1066" s="12" t="s">
        <v>9</v>
      </c>
      <c r="H1066" s="12" t="s">
        <v>37</v>
      </c>
      <c r="I1066" s="14"/>
      <c r="J1066" s="14"/>
      <c r="K1066" s="14"/>
      <c r="L1066" s="14"/>
      <c r="M1066" s="14"/>
      <c r="N1066" s="14"/>
      <c r="O1066" s="14"/>
      <c r="P1066" s="14"/>
      <c r="Q1066" s="14"/>
      <c r="R1066" s="14"/>
      <c r="S1066" s="14"/>
      <c r="T1066" s="14"/>
      <c r="U1066" s="14"/>
      <c r="V1066" s="14"/>
      <c r="W1066" s="14"/>
      <c r="X1066" s="14"/>
      <c r="Y1066" s="14"/>
      <c r="Z1066" s="14"/>
      <c r="AA1066" s="14"/>
      <c r="AB1066" s="14"/>
      <c r="AC1066" s="14"/>
      <c r="AD1066" s="14"/>
    </row>
    <row r="1067" ht="33.0" hidden="1" customHeight="1">
      <c r="A1067" s="27">
        <v>1154.0</v>
      </c>
      <c r="B1067" s="27" t="s">
        <v>34</v>
      </c>
      <c r="C1067" s="27" t="s">
        <v>1248</v>
      </c>
      <c r="D1067" s="12" t="s">
        <v>107</v>
      </c>
      <c r="E1067" s="14"/>
      <c r="F1067" s="12" t="s">
        <v>9</v>
      </c>
      <c r="G1067" s="12" t="s">
        <v>9</v>
      </c>
      <c r="H1067" s="12" t="s">
        <v>37</v>
      </c>
      <c r="I1067" s="14"/>
      <c r="J1067" s="14"/>
      <c r="K1067" s="14"/>
      <c r="L1067" s="14"/>
      <c r="M1067" s="14"/>
      <c r="N1067" s="14"/>
      <c r="O1067" s="14"/>
      <c r="P1067" s="14"/>
      <c r="Q1067" s="14"/>
      <c r="R1067" s="14"/>
      <c r="S1067" s="14"/>
      <c r="T1067" s="14"/>
      <c r="U1067" s="14"/>
      <c r="V1067" s="14"/>
      <c r="W1067" s="14"/>
      <c r="X1067" s="14"/>
      <c r="Y1067" s="14"/>
      <c r="Z1067" s="14"/>
      <c r="AA1067" s="14"/>
      <c r="AB1067" s="14"/>
      <c r="AC1067" s="14"/>
      <c r="AD1067" s="14"/>
    </row>
    <row r="1068" ht="33.0" hidden="1" customHeight="1">
      <c r="A1068" s="27">
        <v>1156.0</v>
      </c>
      <c r="B1068" s="27" t="s">
        <v>34</v>
      </c>
      <c r="C1068" s="27" t="s">
        <v>1249</v>
      </c>
      <c r="D1068" s="12" t="s">
        <v>348</v>
      </c>
      <c r="E1068" s="14"/>
      <c r="F1068" s="12" t="s">
        <v>9</v>
      </c>
      <c r="G1068" s="12" t="s">
        <v>9</v>
      </c>
      <c r="H1068" s="12" t="s">
        <v>349</v>
      </c>
      <c r="I1068" s="14"/>
      <c r="J1068" s="14"/>
      <c r="K1068" s="14"/>
      <c r="L1068" s="14"/>
      <c r="M1068" s="14"/>
      <c r="N1068" s="14"/>
      <c r="O1068" s="14"/>
      <c r="P1068" s="14"/>
      <c r="Q1068" s="14"/>
      <c r="R1068" s="14"/>
      <c r="S1068" s="14"/>
      <c r="T1068" s="14"/>
      <c r="U1068" s="14"/>
      <c r="V1068" s="14"/>
      <c r="W1068" s="14"/>
      <c r="X1068" s="14"/>
      <c r="Y1068" s="14"/>
      <c r="Z1068" s="14"/>
      <c r="AA1068" s="14"/>
      <c r="AB1068" s="14"/>
      <c r="AC1068" s="14"/>
      <c r="AD1068" s="14"/>
    </row>
    <row r="1069" ht="33.0" hidden="1" customHeight="1">
      <c r="A1069" s="27">
        <v>1157.0</v>
      </c>
      <c r="B1069" s="27" t="s">
        <v>34</v>
      </c>
      <c r="C1069" s="27" t="s">
        <v>1250</v>
      </c>
      <c r="D1069" s="12" t="s">
        <v>107</v>
      </c>
      <c r="E1069" s="14"/>
      <c r="F1069" s="12" t="s">
        <v>9</v>
      </c>
      <c r="G1069" s="12" t="s">
        <v>9</v>
      </c>
      <c r="H1069" s="12" t="s">
        <v>37</v>
      </c>
      <c r="I1069" s="14"/>
      <c r="J1069" s="14"/>
      <c r="K1069" s="14"/>
      <c r="L1069" s="14"/>
      <c r="M1069" s="14"/>
      <c r="N1069" s="14"/>
      <c r="O1069" s="14"/>
      <c r="P1069" s="14"/>
      <c r="Q1069" s="14"/>
      <c r="R1069" s="14"/>
      <c r="S1069" s="14"/>
      <c r="T1069" s="14"/>
      <c r="U1069" s="14"/>
      <c r="V1069" s="14"/>
      <c r="W1069" s="14"/>
      <c r="X1069" s="14"/>
      <c r="Y1069" s="14"/>
      <c r="Z1069" s="14"/>
      <c r="AA1069" s="14"/>
      <c r="AB1069" s="14"/>
      <c r="AC1069" s="14"/>
      <c r="AD1069" s="14"/>
    </row>
    <row r="1070" ht="33.0" hidden="1" customHeight="1">
      <c r="A1070" s="27">
        <v>1158.0</v>
      </c>
      <c r="B1070" s="27" t="s">
        <v>34</v>
      </c>
      <c r="C1070" s="27" t="s">
        <v>1251</v>
      </c>
      <c r="D1070" s="12" t="s">
        <v>56</v>
      </c>
      <c r="E1070" s="14"/>
      <c r="F1070" s="12" t="s">
        <v>11</v>
      </c>
      <c r="G1070" s="12" t="s">
        <v>9</v>
      </c>
      <c r="H1070" s="12" t="s">
        <v>52</v>
      </c>
      <c r="I1070" s="14"/>
      <c r="J1070" s="14"/>
      <c r="K1070" s="14"/>
      <c r="L1070" s="14"/>
      <c r="M1070" s="14"/>
      <c r="N1070" s="14"/>
      <c r="O1070" s="14"/>
      <c r="P1070" s="14"/>
      <c r="Q1070" s="14"/>
      <c r="R1070" s="14"/>
      <c r="S1070" s="14"/>
      <c r="T1070" s="14"/>
      <c r="U1070" s="14"/>
      <c r="V1070" s="14"/>
      <c r="W1070" s="14"/>
      <c r="X1070" s="14"/>
      <c r="Y1070" s="14"/>
      <c r="Z1070" s="14"/>
      <c r="AA1070" s="14"/>
      <c r="AB1070" s="14"/>
      <c r="AC1070" s="14"/>
      <c r="AD1070" s="14"/>
    </row>
    <row r="1071" ht="33.0" hidden="1" customHeight="1">
      <c r="A1071" s="27">
        <v>1160.0</v>
      </c>
      <c r="B1071" s="27" t="s">
        <v>34</v>
      </c>
      <c r="C1071" s="27" t="s">
        <v>1252</v>
      </c>
      <c r="D1071" s="12" t="s">
        <v>107</v>
      </c>
      <c r="E1071" s="14"/>
      <c r="F1071" s="12" t="s">
        <v>9</v>
      </c>
      <c r="G1071" s="12" t="s">
        <v>9</v>
      </c>
      <c r="H1071" s="12" t="s">
        <v>37</v>
      </c>
      <c r="I1071" s="14"/>
      <c r="J1071" s="14"/>
      <c r="K1071" s="14"/>
      <c r="L1071" s="14"/>
      <c r="M1071" s="14"/>
      <c r="N1071" s="14"/>
      <c r="O1071" s="14"/>
      <c r="P1071" s="14"/>
      <c r="Q1071" s="14"/>
      <c r="R1071" s="14"/>
      <c r="S1071" s="14"/>
      <c r="T1071" s="14"/>
      <c r="U1071" s="14"/>
      <c r="V1071" s="14"/>
      <c r="W1071" s="14"/>
      <c r="X1071" s="14"/>
      <c r="Y1071" s="14"/>
      <c r="Z1071" s="14"/>
      <c r="AA1071" s="14"/>
      <c r="AB1071" s="14"/>
      <c r="AC1071" s="14"/>
      <c r="AD1071" s="14"/>
    </row>
    <row r="1072" ht="33.0" hidden="1" customHeight="1">
      <c r="A1072" s="27">
        <v>1161.0</v>
      </c>
      <c r="B1072" s="27" t="s">
        <v>34</v>
      </c>
      <c r="C1072" s="27" t="s">
        <v>1253</v>
      </c>
      <c r="D1072" s="12" t="s">
        <v>107</v>
      </c>
      <c r="E1072" s="14"/>
      <c r="F1072" s="12" t="s">
        <v>9</v>
      </c>
      <c r="G1072" s="12" t="s">
        <v>9</v>
      </c>
      <c r="H1072" s="12" t="s">
        <v>37</v>
      </c>
      <c r="I1072" s="14"/>
      <c r="J1072" s="14"/>
      <c r="K1072" s="14"/>
      <c r="L1072" s="14"/>
      <c r="M1072" s="14"/>
      <c r="N1072" s="14"/>
      <c r="O1072" s="14"/>
      <c r="P1072" s="14"/>
      <c r="Q1072" s="14"/>
      <c r="R1072" s="14"/>
      <c r="S1072" s="14"/>
      <c r="T1072" s="14"/>
      <c r="U1072" s="14"/>
      <c r="V1072" s="14"/>
      <c r="W1072" s="14"/>
      <c r="X1072" s="14"/>
      <c r="Y1072" s="14"/>
      <c r="Z1072" s="14"/>
      <c r="AA1072" s="14"/>
      <c r="AB1072" s="14"/>
      <c r="AC1072" s="14"/>
      <c r="AD1072" s="14"/>
    </row>
    <row r="1073" ht="33.0" hidden="1" customHeight="1">
      <c r="A1073" s="27">
        <v>1162.0</v>
      </c>
      <c r="B1073" s="27" t="s">
        <v>34</v>
      </c>
      <c r="C1073" s="27" t="s">
        <v>1254</v>
      </c>
      <c r="D1073" s="12" t="s">
        <v>107</v>
      </c>
      <c r="E1073" s="14"/>
      <c r="F1073" s="12" t="s">
        <v>9</v>
      </c>
      <c r="G1073" s="12" t="s">
        <v>9</v>
      </c>
      <c r="H1073" s="12" t="s">
        <v>37</v>
      </c>
      <c r="I1073" s="14"/>
      <c r="J1073" s="14"/>
      <c r="K1073" s="14"/>
      <c r="L1073" s="14"/>
      <c r="M1073" s="14"/>
      <c r="N1073" s="14"/>
      <c r="O1073" s="14"/>
      <c r="P1073" s="14"/>
      <c r="Q1073" s="14"/>
      <c r="R1073" s="14"/>
      <c r="S1073" s="14"/>
      <c r="T1073" s="14"/>
      <c r="U1073" s="14"/>
      <c r="V1073" s="14"/>
      <c r="W1073" s="14"/>
      <c r="X1073" s="14"/>
      <c r="Y1073" s="14"/>
      <c r="Z1073" s="14"/>
      <c r="AA1073" s="14"/>
      <c r="AB1073" s="14"/>
      <c r="AC1073" s="14"/>
      <c r="AD1073" s="14"/>
    </row>
    <row r="1074" ht="33.0" hidden="1" customHeight="1">
      <c r="A1074" s="27">
        <v>1163.0</v>
      </c>
      <c r="B1074" s="27" t="s">
        <v>34</v>
      </c>
      <c r="C1074" s="27" t="s">
        <v>1255</v>
      </c>
      <c r="D1074" s="12" t="s">
        <v>48</v>
      </c>
      <c r="E1074" s="14"/>
      <c r="F1074" s="12" t="s">
        <v>10</v>
      </c>
      <c r="G1074" s="12" t="s">
        <v>2</v>
      </c>
      <c r="H1074" s="12" t="s">
        <v>49</v>
      </c>
      <c r="I1074" s="14"/>
      <c r="J1074" s="14"/>
      <c r="K1074" s="14"/>
      <c r="L1074" s="14"/>
      <c r="M1074" s="14"/>
      <c r="N1074" s="14"/>
      <c r="O1074" s="14"/>
      <c r="P1074" s="14"/>
      <c r="Q1074" s="14"/>
      <c r="R1074" s="14"/>
      <c r="S1074" s="14"/>
      <c r="T1074" s="14"/>
      <c r="U1074" s="14"/>
      <c r="V1074" s="14"/>
      <c r="W1074" s="14"/>
      <c r="X1074" s="14"/>
      <c r="Y1074" s="14"/>
      <c r="Z1074" s="14"/>
      <c r="AA1074" s="14"/>
      <c r="AB1074" s="14"/>
      <c r="AC1074" s="14"/>
      <c r="AD1074" s="14"/>
    </row>
    <row r="1075" ht="33.0" hidden="1" customHeight="1">
      <c r="A1075" s="27">
        <v>1165.0</v>
      </c>
      <c r="B1075" s="27" t="s">
        <v>34</v>
      </c>
      <c r="C1075" s="27" t="s">
        <v>1256</v>
      </c>
      <c r="D1075" s="12" t="s">
        <v>48</v>
      </c>
      <c r="E1075" s="14"/>
      <c r="F1075" s="12" t="s">
        <v>10</v>
      </c>
      <c r="G1075" s="12" t="s">
        <v>2</v>
      </c>
      <c r="H1075" s="12" t="s">
        <v>49</v>
      </c>
      <c r="I1075" s="14"/>
      <c r="J1075" s="14"/>
      <c r="K1075" s="14"/>
      <c r="L1075" s="14"/>
      <c r="M1075" s="14"/>
      <c r="N1075" s="14"/>
      <c r="O1075" s="14"/>
      <c r="P1075" s="14"/>
      <c r="Q1075" s="14"/>
      <c r="R1075" s="14"/>
      <c r="S1075" s="14"/>
      <c r="T1075" s="14"/>
      <c r="U1075" s="14"/>
      <c r="V1075" s="14"/>
      <c r="W1075" s="14"/>
      <c r="X1075" s="14"/>
      <c r="Y1075" s="14"/>
      <c r="Z1075" s="14"/>
      <c r="AA1075" s="14"/>
      <c r="AB1075" s="14"/>
      <c r="AC1075" s="14"/>
      <c r="AD1075" s="14"/>
    </row>
    <row r="1076" ht="33.0" hidden="1" customHeight="1">
      <c r="A1076" s="27">
        <v>1166.0</v>
      </c>
      <c r="B1076" s="27" t="s">
        <v>34</v>
      </c>
      <c r="C1076" s="27" t="s">
        <v>1257</v>
      </c>
      <c r="D1076" s="12" t="s">
        <v>1171</v>
      </c>
      <c r="E1076" s="14"/>
      <c r="F1076" s="12" t="s">
        <v>9</v>
      </c>
      <c r="G1076" s="12" t="s">
        <v>9</v>
      </c>
      <c r="H1076" s="12" t="s">
        <v>49</v>
      </c>
      <c r="I1076" s="14"/>
      <c r="J1076" s="14"/>
      <c r="K1076" s="14"/>
      <c r="L1076" s="14"/>
      <c r="M1076" s="14"/>
      <c r="N1076" s="14"/>
      <c r="O1076" s="14"/>
      <c r="P1076" s="14"/>
      <c r="Q1076" s="14"/>
      <c r="R1076" s="14"/>
      <c r="S1076" s="14"/>
      <c r="T1076" s="14"/>
      <c r="U1076" s="14"/>
      <c r="V1076" s="14"/>
      <c r="W1076" s="14"/>
      <c r="X1076" s="14"/>
      <c r="Y1076" s="14"/>
      <c r="Z1076" s="14"/>
      <c r="AA1076" s="14"/>
      <c r="AB1076" s="14"/>
      <c r="AC1076" s="14"/>
      <c r="AD1076" s="14"/>
    </row>
    <row r="1077" ht="33.0" hidden="1" customHeight="1">
      <c r="A1077" s="27">
        <v>1167.0</v>
      </c>
      <c r="B1077" s="27" t="s">
        <v>34</v>
      </c>
      <c r="C1077" s="27" t="s">
        <v>1258</v>
      </c>
      <c r="D1077" s="12" t="s">
        <v>107</v>
      </c>
      <c r="E1077" s="14"/>
      <c r="F1077" s="12" t="s">
        <v>9</v>
      </c>
      <c r="G1077" s="12" t="s">
        <v>9</v>
      </c>
      <c r="H1077" s="12" t="s">
        <v>37</v>
      </c>
      <c r="I1077" s="14"/>
      <c r="J1077" s="14"/>
      <c r="K1077" s="14"/>
      <c r="L1077" s="14"/>
      <c r="M1077" s="14"/>
      <c r="N1077" s="14"/>
      <c r="O1077" s="14"/>
      <c r="P1077" s="14"/>
      <c r="Q1077" s="14"/>
      <c r="R1077" s="14"/>
      <c r="S1077" s="14"/>
      <c r="T1077" s="14"/>
      <c r="U1077" s="14"/>
      <c r="V1077" s="14"/>
      <c r="W1077" s="14"/>
      <c r="X1077" s="14"/>
      <c r="Y1077" s="14"/>
      <c r="Z1077" s="14"/>
      <c r="AA1077" s="14"/>
      <c r="AB1077" s="14"/>
      <c r="AC1077" s="14"/>
      <c r="AD1077" s="14"/>
    </row>
    <row r="1078" ht="33.0" hidden="1" customHeight="1">
      <c r="A1078" s="27">
        <v>1168.0</v>
      </c>
      <c r="B1078" s="27" t="s">
        <v>34</v>
      </c>
      <c r="C1078" s="27" t="s">
        <v>1259</v>
      </c>
      <c r="D1078" s="12" t="s">
        <v>107</v>
      </c>
      <c r="E1078" s="14"/>
      <c r="F1078" s="12" t="s">
        <v>9</v>
      </c>
      <c r="G1078" s="12" t="s">
        <v>9</v>
      </c>
      <c r="H1078" s="12" t="s">
        <v>37</v>
      </c>
      <c r="I1078" s="14"/>
      <c r="J1078" s="14"/>
      <c r="K1078" s="14"/>
      <c r="L1078" s="14"/>
      <c r="M1078" s="14"/>
      <c r="N1078" s="14"/>
      <c r="O1078" s="14"/>
      <c r="P1078" s="14"/>
      <c r="Q1078" s="14"/>
      <c r="R1078" s="14"/>
      <c r="S1078" s="14"/>
      <c r="T1078" s="14"/>
      <c r="U1078" s="14"/>
      <c r="V1078" s="14"/>
      <c r="W1078" s="14"/>
      <c r="X1078" s="14"/>
      <c r="Y1078" s="14"/>
      <c r="Z1078" s="14"/>
      <c r="AA1078" s="14"/>
      <c r="AB1078" s="14"/>
      <c r="AC1078" s="14"/>
      <c r="AD1078" s="14"/>
    </row>
    <row r="1079" ht="33.0" hidden="1" customHeight="1">
      <c r="A1079" s="27">
        <v>1169.0</v>
      </c>
      <c r="B1079" s="27" t="s">
        <v>34</v>
      </c>
      <c r="C1079" s="27" t="s">
        <v>1260</v>
      </c>
      <c r="D1079" s="12" t="s">
        <v>107</v>
      </c>
      <c r="E1079" s="14"/>
      <c r="F1079" s="12" t="s">
        <v>9</v>
      </c>
      <c r="G1079" s="12" t="s">
        <v>9</v>
      </c>
      <c r="H1079" s="12" t="s">
        <v>37</v>
      </c>
      <c r="I1079" s="14"/>
      <c r="J1079" s="14"/>
      <c r="K1079" s="14"/>
      <c r="L1079" s="14"/>
      <c r="M1079" s="14"/>
      <c r="N1079" s="14"/>
      <c r="O1079" s="14"/>
      <c r="P1079" s="14"/>
      <c r="Q1079" s="14"/>
      <c r="R1079" s="14"/>
      <c r="S1079" s="14"/>
      <c r="T1079" s="14"/>
      <c r="U1079" s="14"/>
      <c r="V1079" s="14"/>
      <c r="W1079" s="14"/>
      <c r="X1079" s="14"/>
      <c r="Y1079" s="14"/>
      <c r="Z1079" s="14"/>
      <c r="AA1079" s="14"/>
      <c r="AB1079" s="14"/>
      <c r="AC1079" s="14"/>
      <c r="AD1079" s="14"/>
    </row>
    <row r="1080" ht="33.0" hidden="1" customHeight="1">
      <c r="A1080" s="27">
        <v>1170.0</v>
      </c>
      <c r="B1080" s="27" t="s">
        <v>34</v>
      </c>
      <c r="C1080" s="27" t="s">
        <v>1261</v>
      </c>
      <c r="D1080" s="12" t="s">
        <v>36</v>
      </c>
      <c r="E1080" s="14"/>
      <c r="F1080" s="12" t="s">
        <v>10</v>
      </c>
      <c r="G1080" s="12" t="s">
        <v>2</v>
      </c>
      <c r="H1080" s="12" t="s">
        <v>37</v>
      </c>
      <c r="I1080" s="14"/>
      <c r="J1080" s="14"/>
      <c r="K1080" s="14"/>
      <c r="L1080" s="14"/>
      <c r="M1080" s="14"/>
      <c r="N1080" s="14"/>
      <c r="O1080" s="14"/>
      <c r="P1080" s="14"/>
      <c r="Q1080" s="14"/>
      <c r="R1080" s="14"/>
      <c r="S1080" s="14"/>
      <c r="T1080" s="14"/>
      <c r="U1080" s="14"/>
      <c r="V1080" s="14"/>
      <c r="W1080" s="14"/>
      <c r="X1080" s="14"/>
      <c r="Y1080" s="14"/>
      <c r="Z1080" s="14"/>
      <c r="AA1080" s="14"/>
      <c r="AB1080" s="14"/>
      <c r="AC1080" s="14"/>
      <c r="AD1080" s="14"/>
    </row>
    <row r="1081" ht="33.0" hidden="1" customHeight="1">
      <c r="A1081" s="27">
        <v>1171.0</v>
      </c>
      <c r="B1081" s="27" t="s">
        <v>34</v>
      </c>
      <c r="C1081" s="27" t="s">
        <v>1262</v>
      </c>
      <c r="D1081" s="12" t="s">
        <v>107</v>
      </c>
      <c r="E1081" s="14"/>
      <c r="F1081" s="12" t="s">
        <v>9</v>
      </c>
      <c r="G1081" s="12" t="s">
        <v>9</v>
      </c>
      <c r="H1081" s="12" t="s">
        <v>37</v>
      </c>
      <c r="I1081" s="14"/>
      <c r="J1081" s="14"/>
      <c r="K1081" s="14"/>
      <c r="L1081" s="14"/>
      <c r="M1081" s="14"/>
      <c r="N1081" s="14"/>
      <c r="O1081" s="14"/>
      <c r="P1081" s="14"/>
      <c r="Q1081" s="14"/>
      <c r="R1081" s="14"/>
      <c r="S1081" s="14"/>
      <c r="T1081" s="14"/>
      <c r="U1081" s="14"/>
      <c r="V1081" s="14"/>
      <c r="W1081" s="14"/>
      <c r="X1081" s="14"/>
      <c r="Y1081" s="14"/>
      <c r="Z1081" s="14"/>
      <c r="AA1081" s="14"/>
      <c r="AB1081" s="14"/>
      <c r="AC1081" s="14"/>
      <c r="AD1081" s="14"/>
    </row>
    <row r="1082" ht="33.0" hidden="1" customHeight="1">
      <c r="A1082" s="27">
        <v>1172.0</v>
      </c>
      <c r="B1082" s="27" t="s">
        <v>34</v>
      </c>
      <c r="C1082" s="27" t="s">
        <v>1263</v>
      </c>
      <c r="D1082" s="12" t="s">
        <v>107</v>
      </c>
      <c r="E1082" s="14"/>
      <c r="F1082" s="12" t="s">
        <v>9</v>
      </c>
      <c r="G1082" s="12" t="s">
        <v>9</v>
      </c>
      <c r="H1082" s="12" t="s">
        <v>37</v>
      </c>
      <c r="I1082" s="14"/>
      <c r="J1082" s="14"/>
      <c r="K1082" s="14"/>
      <c r="L1082" s="14"/>
      <c r="M1082" s="14"/>
      <c r="N1082" s="14"/>
      <c r="O1082" s="14"/>
      <c r="P1082" s="14"/>
      <c r="Q1082" s="14"/>
      <c r="R1082" s="14"/>
      <c r="S1082" s="14"/>
      <c r="T1082" s="14"/>
      <c r="U1082" s="14"/>
      <c r="V1082" s="14"/>
      <c r="W1082" s="14"/>
      <c r="X1082" s="14"/>
      <c r="Y1082" s="14"/>
      <c r="Z1082" s="14"/>
      <c r="AA1082" s="14"/>
      <c r="AB1082" s="14"/>
      <c r="AC1082" s="14"/>
      <c r="AD1082" s="14"/>
    </row>
    <row r="1083" ht="33.0" hidden="1" customHeight="1">
      <c r="A1083" s="27">
        <v>1173.0</v>
      </c>
      <c r="B1083" s="27" t="s">
        <v>34</v>
      </c>
      <c r="C1083" s="27" t="s">
        <v>1264</v>
      </c>
      <c r="D1083" s="12" t="s">
        <v>661</v>
      </c>
      <c r="E1083" s="14"/>
      <c r="F1083" s="12" t="s">
        <v>10</v>
      </c>
      <c r="G1083" s="12" t="s">
        <v>2</v>
      </c>
      <c r="H1083" s="12" t="s">
        <v>42</v>
      </c>
      <c r="I1083" s="14"/>
      <c r="J1083" s="14"/>
      <c r="K1083" s="14"/>
      <c r="L1083" s="14"/>
      <c r="M1083" s="14"/>
      <c r="N1083" s="14"/>
      <c r="O1083" s="14"/>
      <c r="P1083" s="14"/>
      <c r="Q1083" s="14"/>
      <c r="R1083" s="14"/>
      <c r="S1083" s="14"/>
      <c r="T1083" s="14"/>
      <c r="U1083" s="14"/>
      <c r="V1083" s="14"/>
      <c r="W1083" s="14"/>
      <c r="X1083" s="14"/>
      <c r="Y1083" s="14"/>
      <c r="Z1083" s="14"/>
      <c r="AA1083" s="14"/>
      <c r="AB1083" s="14"/>
      <c r="AC1083" s="14"/>
      <c r="AD1083" s="14"/>
    </row>
    <row r="1084" ht="33.0" customHeight="1">
      <c r="A1084" s="27">
        <v>1174.0</v>
      </c>
      <c r="B1084" s="27" t="s">
        <v>34</v>
      </c>
      <c r="C1084" s="27" t="s">
        <v>1265</v>
      </c>
      <c r="D1084" s="12" t="s">
        <v>134</v>
      </c>
      <c r="E1084" s="14"/>
      <c r="F1084" s="12" t="s">
        <v>16</v>
      </c>
      <c r="G1084" s="12" t="s">
        <v>9</v>
      </c>
      <c r="H1084" s="12" t="s">
        <v>42</v>
      </c>
      <c r="I1084" s="14"/>
      <c r="J1084" s="14"/>
      <c r="K1084" s="14"/>
      <c r="L1084" s="14"/>
      <c r="M1084" s="14"/>
      <c r="N1084" s="14"/>
      <c r="O1084" s="14"/>
      <c r="P1084" s="14"/>
      <c r="Q1084" s="14"/>
      <c r="R1084" s="14"/>
      <c r="S1084" s="14"/>
      <c r="T1084" s="14"/>
      <c r="U1084" s="14"/>
      <c r="V1084" s="14"/>
      <c r="W1084" s="14"/>
      <c r="X1084" s="14"/>
      <c r="Y1084" s="14"/>
      <c r="Z1084" s="14"/>
      <c r="AA1084" s="14"/>
      <c r="AB1084" s="14"/>
      <c r="AC1084" s="14"/>
      <c r="AD1084" s="14"/>
    </row>
    <row r="1085" ht="33.0" hidden="1" customHeight="1">
      <c r="A1085" s="27">
        <v>1175.0</v>
      </c>
      <c r="B1085" s="27" t="s">
        <v>34</v>
      </c>
      <c r="C1085" s="27" t="s">
        <v>1266</v>
      </c>
      <c r="D1085" s="12" t="s">
        <v>107</v>
      </c>
      <c r="E1085" s="14"/>
      <c r="F1085" s="12" t="s">
        <v>9</v>
      </c>
      <c r="G1085" s="12" t="s">
        <v>9</v>
      </c>
      <c r="H1085" s="12" t="s">
        <v>37</v>
      </c>
      <c r="I1085" s="14"/>
      <c r="J1085" s="14"/>
      <c r="K1085" s="14"/>
      <c r="L1085" s="14"/>
      <c r="M1085" s="14"/>
      <c r="N1085" s="14"/>
      <c r="O1085" s="14"/>
      <c r="P1085" s="14"/>
      <c r="Q1085" s="14"/>
      <c r="R1085" s="14"/>
      <c r="S1085" s="14"/>
      <c r="T1085" s="14"/>
      <c r="U1085" s="14"/>
      <c r="V1085" s="14"/>
      <c r="W1085" s="14"/>
      <c r="X1085" s="14"/>
      <c r="Y1085" s="14"/>
      <c r="Z1085" s="14"/>
      <c r="AA1085" s="14"/>
      <c r="AB1085" s="14"/>
      <c r="AC1085" s="14"/>
      <c r="AD1085" s="14"/>
    </row>
    <row r="1086" ht="33.0" hidden="1" customHeight="1">
      <c r="A1086" s="27">
        <v>1176.0</v>
      </c>
      <c r="B1086" s="27" t="s">
        <v>34</v>
      </c>
      <c r="C1086" s="27" t="s">
        <v>1267</v>
      </c>
      <c r="D1086" s="12" t="s">
        <v>348</v>
      </c>
      <c r="E1086" s="14"/>
      <c r="F1086" s="12" t="s">
        <v>9</v>
      </c>
      <c r="G1086" s="12" t="s">
        <v>9</v>
      </c>
      <c r="H1086" s="12" t="s">
        <v>349</v>
      </c>
      <c r="I1086" s="14"/>
      <c r="J1086" s="14"/>
      <c r="K1086" s="14"/>
      <c r="L1086" s="14"/>
      <c r="M1086" s="14"/>
      <c r="N1086" s="14"/>
      <c r="O1086" s="14"/>
      <c r="P1086" s="14"/>
      <c r="Q1086" s="14"/>
      <c r="R1086" s="14"/>
      <c r="S1086" s="14"/>
      <c r="T1086" s="14"/>
      <c r="U1086" s="14"/>
      <c r="V1086" s="14"/>
      <c r="W1086" s="14"/>
      <c r="X1086" s="14"/>
      <c r="Y1086" s="14"/>
      <c r="Z1086" s="14"/>
      <c r="AA1086" s="14"/>
      <c r="AB1086" s="14"/>
      <c r="AC1086" s="14"/>
      <c r="AD1086" s="14"/>
    </row>
    <row r="1087" ht="33.0" hidden="1" customHeight="1">
      <c r="A1087" s="27">
        <v>1177.0</v>
      </c>
      <c r="B1087" s="27" t="s">
        <v>34</v>
      </c>
      <c r="C1087" s="36" t="str">
        <f>+xếp lịch b4 
 30/1 lh hẹn 3h chiều 31/1 bắt đầu học
 Lộc - sv năm 4 - FPT - Đầu - Giữa A2
 Hiện tại là dancer của nhóm tại trường học, không sử dụng tiếng anh. Học tiếng anh để đỗ vào công ty nước ngoài sắp tới. Bên cạnh đó muốn học để cải thiện từ vựng của bản thân.
 Mục tiêu: Đạt 600-800 toeic để ra trường. Mục tiêu càng sớm càng tốt, cụ thể là 6 tháng tới
 Hiện tại không dùng tiếng anh nên ít cơ hội luyện nói, từ vựng cần phải nghĩ.
 Trước đây đã học ielts nhưng chưa thi. Bên cạnh đó, sắp tới sẽ học 1 khóa luyện nói và thuyết trình của bạn cùng lớp để tăng khả năng nói hơn.</f>
        <v>#ERROR!</v>
      </c>
      <c r="D1087" s="12" t="s">
        <v>107</v>
      </c>
      <c r="E1087" s="14"/>
      <c r="F1087" s="12" t="s">
        <v>9</v>
      </c>
      <c r="G1087" s="12" t="s">
        <v>9</v>
      </c>
      <c r="H1087" s="12" t="s">
        <v>37</v>
      </c>
      <c r="I1087" s="14"/>
      <c r="J1087" s="14"/>
      <c r="K1087" s="14"/>
      <c r="L1087" s="14"/>
      <c r="M1087" s="14"/>
      <c r="N1087" s="14"/>
      <c r="O1087" s="14"/>
      <c r="P1087" s="14"/>
      <c r="Q1087" s="14"/>
      <c r="R1087" s="14"/>
      <c r="S1087" s="14"/>
      <c r="T1087" s="14"/>
      <c r="U1087" s="14"/>
      <c r="V1087" s="14"/>
      <c r="W1087" s="14"/>
      <c r="X1087" s="14"/>
      <c r="Y1087" s="14"/>
      <c r="Z1087" s="14"/>
      <c r="AA1087" s="14"/>
      <c r="AB1087" s="14"/>
      <c r="AC1087" s="14"/>
      <c r="AD1087" s="14"/>
    </row>
    <row r="1088" ht="33.0" hidden="1" customHeight="1">
      <c r="A1088" s="27">
        <v>1178.0</v>
      </c>
      <c r="B1088" s="27" t="s">
        <v>34</v>
      </c>
      <c r="C1088" s="27" t="s">
        <v>1268</v>
      </c>
      <c r="D1088" s="12" t="s">
        <v>348</v>
      </c>
      <c r="E1088" s="14"/>
      <c r="F1088" s="12" t="s">
        <v>9</v>
      </c>
      <c r="G1088" s="12" t="s">
        <v>9</v>
      </c>
      <c r="H1088" s="12" t="s">
        <v>349</v>
      </c>
      <c r="I1088" s="14"/>
      <c r="J1088" s="14"/>
      <c r="K1088" s="14"/>
      <c r="L1088" s="14"/>
      <c r="M1088" s="14"/>
      <c r="N1088" s="14"/>
      <c r="O1088" s="14"/>
      <c r="P1088" s="14"/>
      <c r="Q1088" s="14"/>
      <c r="R1088" s="14"/>
      <c r="S1088" s="14"/>
      <c r="T1088" s="14"/>
      <c r="U1088" s="14"/>
      <c r="V1088" s="14"/>
      <c r="W1088" s="14"/>
      <c r="X1088" s="14"/>
      <c r="Y1088" s="14"/>
      <c r="Z1088" s="14"/>
      <c r="AA1088" s="14"/>
      <c r="AB1088" s="14"/>
      <c r="AC1088" s="14"/>
      <c r="AD1088" s="14"/>
    </row>
    <row r="1089" ht="33.0" hidden="1" customHeight="1">
      <c r="A1089" s="27">
        <v>1179.0</v>
      </c>
      <c r="B1089" s="27" t="s">
        <v>34</v>
      </c>
      <c r="C1089" s="27" t="s">
        <v>1269</v>
      </c>
      <c r="D1089" s="12" t="s">
        <v>107</v>
      </c>
      <c r="E1089" s="14"/>
      <c r="F1089" s="12" t="s">
        <v>9</v>
      </c>
      <c r="G1089" s="12" t="s">
        <v>9</v>
      </c>
      <c r="H1089" s="12" t="s">
        <v>37</v>
      </c>
      <c r="I1089" s="14"/>
      <c r="J1089" s="14"/>
      <c r="K1089" s="14"/>
      <c r="L1089" s="14"/>
      <c r="M1089" s="14"/>
      <c r="N1089" s="14"/>
      <c r="O1089" s="14"/>
      <c r="P1089" s="14"/>
      <c r="Q1089" s="14"/>
      <c r="R1089" s="14"/>
      <c r="S1089" s="14"/>
      <c r="T1089" s="14"/>
      <c r="U1089" s="14"/>
      <c r="V1089" s="14"/>
      <c r="W1089" s="14"/>
      <c r="X1089" s="14"/>
      <c r="Y1089" s="14"/>
      <c r="Z1089" s="14"/>
      <c r="AA1089" s="14"/>
      <c r="AB1089" s="14"/>
      <c r="AC1089" s="14"/>
      <c r="AD1089" s="14"/>
    </row>
    <row r="1090" ht="33.0" hidden="1" customHeight="1">
      <c r="A1090" s="27">
        <v>1180.0</v>
      </c>
      <c r="B1090" s="27" t="s">
        <v>34</v>
      </c>
      <c r="C1090" s="27" t="s">
        <v>1270</v>
      </c>
      <c r="D1090" s="12" t="s">
        <v>107</v>
      </c>
      <c r="E1090" s="14"/>
      <c r="F1090" s="12" t="s">
        <v>9</v>
      </c>
      <c r="G1090" s="12" t="s">
        <v>9</v>
      </c>
      <c r="H1090" s="12" t="s">
        <v>37</v>
      </c>
      <c r="I1090" s="14"/>
      <c r="J1090" s="14"/>
      <c r="K1090" s="14"/>
      <c r="L1090" s="14"/>
      <c r="M1090" s="14"/>
      <c r="N1090" s="14"/>
      <c r="O1090" s="14"/>
      <c r="P1090" s="14"/>
      <c r="Q1090" s="14"/>
      <c r="R1090" s="14"/>
      <c r="S1090" s="14"/>
      <c r="T1090" s="14"/>
      <c r="U1090" s="14"/>
      <c r="V1090" s="14"/>
      <c r="W1090" s="14"/>
      <c r="X1090" s="14"/>
      <c r="Y1090" s="14"/>
      <c r="Z1090" s="14"/>
      <c r="AA1090" s="14"/>
      <c r="AB1090" s="14"/>
      <c r="AC1090" s="14"/>
      <c r="AD1090" s="14"/>
    </row>
    <row r="1091" ht="33.0" hidden="1" customHeight="1">
      <c r="A1091" s="27">
        <v>1182.0</v>
      </c>
      <c r="B1091" s="27" t="s">
        <v>34</v>
      </c>
      <c r="C1091" s="27" t="s">
        <v>1271</v>
      </c>
      <c r="D1091" s="12" t="s">
        <v>107</v>
      </c>
      <c r="E1091" s="14"/>
      <c r="F1091" s="12" t="s">
        <v>9</v>
      </c>
      <c r="G1091" s="12" t="s">
        <v>9</v>
      </c>
      <c r="H1091" s="12" t="s">
        <v>37</v>
      </c>
      <c r="I1091" s="14"/>
      <c r="J1091" s="14"/>
      <c r="K1091" s="14"/>
      <c r="L1091" s="14"/>
      <c r="M1091" s="14"/>
      <c r="N1091" s="14"/>
      <c r="O1091" s="14"/>
      <c r="P1091" s="14"/>
      <c r="Q1091" s="14"/>
      <c r="R1091" s="14"/>
      <c r="S1091" s="14"/>
      <c r="T1091" s="14"/>
      <c r="U1091" s="14"/>
      <c r="V1091" s="14"/>
      <c r="W1091" s="14"/>
      <c r="X1091" s="14"/>
      <c r="Y1091" s="14"/>
      <c r="Z1091" s="14"/>
      <c r="AA1091" s="14"/>
      <c r="AB1091" s="14"/>
      <c r="AC1091" s="14"/>
      <c r="AD1091" s="14"/>
    </row>
    <row r="1092" ht="33.0" hidden="1" customHeight="1">
      <c r="A1092" s="27">
        <v>1183.0</v>
      </c>
      <c r="B1092" s="27" t="s">
        <v>34</v>
      </c>
      <c r="C1092" s="27" t="s">
        <v>1272</v>
      </c>
      <c r="D1092" s="12" t="s">
        <v>107</v>
      </c>
      <c r="E1092" s="14"/>
      <c r="F1092" s="12" t="s">
        <v>9</v>
      </c>
      <c r="G1092" s="12" t="s">
        <v>9</v>
      </c>
      <c r="H1092" s="12" t="s">
        <v>37</v>
      </c>
      <c r="I1092" s="14"/>
      <c r="J1092" s="14"/>
      <c r="K1092" s="14"/>
      <c r="L1092" s="14"/>
      <c r="M1092" s="14"/>
      <c r="N1092" s="14"/>
      <c r="O1092" s="14"/>
      <c r="P1092" s="14"/>
      <c r="Q1092" s="14"/>
      <c r="R1092" s="14"/>
      <c r="S1092" s="14"/>
      <c r="T1092" s="14"/>
      <c r="U1092" s="14"/>
      <c r="V1092" s="14"/>
      <c r="W1092" s="14"/>
      <c r="X1092" s="14"/>
      <c r="Y1092" s="14"/>
      <c r="Z1092" s="14"/>
      <c r="AA1092" s="14"/>
      <c r="AB1092" s="14"/>
      <c r="AC1092" s="14"/>
      <c r="AD1092" s="14"/>
    </row>
    <row r="1093" ht="33.0" hidden="1" customHeight="1">
      <c r="A1093" s="27">
        <v>1184.0</v>
      </c>
      <c r="B1093" s="27" t="s">
        <v>34</v>
      </c>
      <c r="C1093" s="27" t="s">
        <v>1273</v>
      </c>
      <c r="D1093" s="12" t="s">
        <v>107</v>
      </c>
      <c r="E1093" s="14"/>
      <c r="F1093" s="12" t="s">
        <v>9</v>
      </c>
      <c r="G1093" s="12" t="s">
        <v>9</v>
      </c>
      <c r="H1093" s="12" t="s">
        <v>37</v>
      </c>
      <c r="I1093" s="14"/>
      <c r="J1093" s="14"/>
      <c r="K1093" s="14"/>
      <c r="L1093" s="14"/>
      <c r="M1093" s="14"/>
      <c r="N1093" s="14"/>
      <c r="O1093" s="14"/>
      <c r="P1093" s="14"/>
      <c r="Q1093" s="14"/>
      <c r="R1093" s="14"/>
      <c r="S1093" s="14"/>
      <c r="T1093" s="14"/>
      <c r="U1093" s="14"/>
      <c r="V1093" s="14"/>
      <c r="W1093" s="14"/>
      <c r="X1093" s="14"/>
      <c r="Y1093" s="14"/>
      <c r="Z1093" s="14"/>
      <c r="AA1093" s="14"/>
      <c r="AB1093" s="14"/>
      <c r="AC1093" s="14"/>
      <c r="AD1093" s="14"/>
    </row>
    <row r="1094" ht="33.0" hidden="1" customHeight="1">
      <c r="A1094" s="27">
        <v>1186.0</v>
      </c>
      <c r="B1094" s="27" t="s">
        <v>34</v>
      </c>
      <c r="C1094" s="27" t="s">
        <v>1274</v>
      </c>
      <c r="D1094" s="12" t="s">
        <v>612</v>
      </c>
      <c r="E1094" s="14"/>
      <c r="F1094" s="12" t="s">
        <v>15</v>
      </c>
      <c r="G1094" s="12" t="s">
        <v>9</v>
      </c>
      <c r="H1094" s="12" t="s">
        <v>49</v>
      </c>
      <c r="I1094" s="14"/>
      <c r="J1094" s="14"/>
      <c r="K1094" s="14"/>
      <c r="L1094" s="14"/>
      <c r="M1094" s="14"/>
      <c r="N1094" s="14"/>
      <c r="O1094" s="14"/>
      <c r="P1094" s="14"/>
      <c r="Q1094" s="14"/>
      <c r="R1094" s="14"/>
      <c r="S1094" s="14"/>
      <c r="T1094" s="14"/>
      <c r="U1094" s="14"/>
      <c r="V1094" s="14"/>
      <c r="W1094" s="14"/>
      <c r="X1094" s="14"/>
      <c r="Y1094" s="14"/>
      <c r="Z1094" s="14"/>
      <c r="AA1094" s="14"/>
      <c r="AB1094" s="14"/>
      <c r="AC1094" s="14"/>
      <c r="AD1094" s="14"/>
    </row>
    <row r="1095" ht="33.0" hidden="1" customHeight="1">
      <c r="A1095" s="27">
        <v>1187.0</v>
      </c>
      <c r="B1095" s="27" t="s">
        <v>34</v>
      </c>
      <c r="C1095" s="27" t="s">
        <v>1275</v>
      </c>
      <c r="D1095" s="12" t="s">
        <v>107</v>
      </c>
      <c r="E1095" s="14"/>
      <c r="F1095" s="12" t="s">
        <v>9</v>
      </c>
      <c r="G1095" s="12" t="s">
        <v>9</v>
      </c>
      <c r="H1095" s="12" t="s">
        <v>37</v>
      </c>
      <c r="I1095" s="14"/>
      <c r="J1095" s="14"/>
      <c r="K1095" s="14"/>
      <c r="L1095" s="14"/>
      <c r="M1095" s="14"/>
      <c r="N1095" s="14"/>
      <c r="O1095" s="14"/>
      <c r="P1095" s="14"/>
      <c r="Q1095" s="14"/>
      <c r="R1095" s="14"/>
      <c r="S1095" s="14"/>
      <c r="T1095" s="14"/>
      <c r="U1095" s="14"/>
      <c r="V1095" s="14"/>
      <c r="W1095" s="14"/>
      <c r="X1095" s="14"/>
      <c r="Y1095" s="14"/>
      <c r="Z1095" s="14"/>
      <c r="AA1095" s="14"/>
      <c r="AB1095" s="14"/>
      <c r="AC1095" s="14"/>
      <c r="AD1095" s="14"/>
    </row>
    <row r="1096" ht="33.0" hidden="1" customHeight="1">
      <c r="A1096" s="27">
        <v>1188.0</v>
      </c>
      <c r="B1096" s="27" t="s">
        <v>34</v>
      </c>
      <c r="C1096" s="27" t="s">
        <v>1276</v>
      </c>
      <c r="D1096" s="12" t="s">
        <v>107</v>
      </c>
      <c r="E1096" s="14"/>
      <c r="F1096" s="12" t="s">
        <v>9</v>
      </c>
      <c r="G1096" s="12" t="s">
        <v>9</v>
      </c>
      <c r="H1096" s="12" t="s">
        <v>37</v>
      </c>
      <c r="I1096" s="14"/>
      <c r="J1096" s="14"/>
      <c r="K1096" s="14"/>
      <c r="L1096" s="14"/>
      <c r="M1096" s="14"/>
      <c r="N1096" s="14"/>
      <c r="O1096" s="14"/>
      <c r="P1096" s="14"/>
      <c r="Q1096" s="14"/>
      <c r="R1096" s="14"/>
      <c r="S1096" s="14"/>
      <c r="T1096" s="14"/>
      <c r="U1096" s="14"/>
      <c r="V1096" s="14"/>
      <c r="W1096" s="14"/>
      <c r="X1096" s="14"/>
      <c r="Y1096" s="14"/>
      <c r="Z1096" s="14"/>
      <c r="AA1096" s="14"/>
      <c r="AB1096" s="14"/>
      <c r="AC1096" s="14"/>
      <c r="AD1096" s="14"/>
    </row>
    <row r="1097" ht="33.0" hidden="1" customHeight="1">
      <c r="A1097" s="27">
        <v>1189.0</v>
      </c>
      <c r="B1097" s="27" t="s">
        <v>34</v>
      </c>
      <c r="C1097" s="27" t="s">
        <v>1258</v>
      </c>
      <c r="D1097" s="12" t="s">
        <v>107</v>
      </c>
      <c r="E1097" s="14"/>
      <c r="F1097" s="12" t="s">
        <v>9</v>
      </c>
      <c r="G1097" s="12" t="s">
        <v>9</v>
      </c>
      <c r="H1097" s="12" t="s">
        <v>37</v>
      </c>
      <c r="I1097" s="14"/>
      <c r="J1097" s="14"/>
      <c r="K1097" s="14"/>
      <c r="L1097" s="14"/>
      <c r="M1097" s="14"/>
      <c r="N1097" s="14"/>
      <c r="O1097" s="14"/>
      <c r="P1097" s="14"/>
      <c r="Q1097" s="14"/>
      <c r="R1097" s="14"/>
      <c r="S1097" s="14"/>
      <c r="T1097" s="14"/>
      <c r="U1097" s="14"/>
      <c r="V1097" s="14"/>
      <c r="W1097" s="14"/>
      <c r="X1097" s="14"/>
      <c r="Y1097" s="14"/>
      <c r="Z1097" s="14"/>
      <c r="AA1097" s="14"/>
      <c r="AB1097" s="14"/>
      <c r="AC1097" s="14"/>
      <c r="AD1097" s="14"/>
    </row>
    <row r="1098" ht="33.0" hidden="1" customHeight="1">
      <c r="A1098" s="27">
        <v>1190.0</v>
      </c>
      <c r="B1098" s="27" t="s">
        <v>34</v>
      </c>
      <c r="C1098" s="27" t="s">
        <v>1277</v>
      </c>
      <c r="D1098" s="12" t="s">
        <v>89</v>
      </c>
      <c r="E1098" s="14"/>
      <c r="F1098" s="12" t="s">
        <v>9</v>
      </c>
      <c r="G1098" s="12" t="s">
        <v>9</v>
      </c>
      <c r="H1098" s="12" t="s">
        <v>52</v>
      </c>
      <c r="I1098" s="14"/>
      <c r="J1098" s="14"/>
      <c r="K1098" s="14"/>
      <c r="L1098" s="14"/>
      <c r="M1098" s="14"/>
      <c r="N1098" s="14"/>
      <c r="O1098" s="14"/>
      <c r="P1098" s="14"/>
      <c r="Q1098" s="14"/>
      <c r="R1098" s="14"/>
      <c r="S1098" s="14"/>
      <c r="T1098" s="14"/>
      <c r="U1098" s="14"/>
      <c r="V1098" s="14"/>
      <c r="W1098" s="14"/>
      <c r="X1098" s="14"/>
      <c r="Y1098" s="14"/>
      <c r="Z1098" s="14"/>
      <c r="AA1098" s="14"/>
      <c r="AB1098" s="14"/>
      <c r="AC1098" s="14"/>
      <c r="AD1098" s="14"/>
    </row>
    <row r="1099" ht="33.0" hidden="1" customHeight="1">
      <c r="A1099" s="27">
        <v>1191.0</v>
      </c>
      <c r="B1099" s="27" t="s">
        <v>34</v>
      </c>
      <c r="C1099" s="27" t="s">
        <v>1278</v>
      </c>
      <c r="D1099" s="12" t="s">
        <v>1279</v>
      </c>
      <c r="E1099" s="14"/>
      <c r="F1099" s="12" t="s">
        <v>10</v>
      </c>
      <c r="G1099" s="12" t="s">
        <v>9</v>
      </c>
      <c r="H1099" s="12" t="s">
        <v>37</v>
      </c>
      <c r="I1099" s="14"/>
      <c r="J1099" s="14"/>
      <c r="K1099" s="14"/>
      <c r="L1099" s="14"/>
      <c r="M1099" s="14"/>
      <c r="N1099" s="14"/>
      <c r="O1099" s="14"/>
      <c r="P1099" s="14"/>
      <c r="Q1099" s="14"/>
      <c r="R1099" s="14"/>
      <c r="S1099" s="14"/>
      <c r="T1099" s="14"/>
      <c r="U1099" s="14"/>
      <c r="V1099" s="14"/>
      <c r="W1099" s="14"/>
      <c r="X1099" s="14"/>
      <c r="Y1099" s="14"/>
      <c r="Z1099" s="14"/>
      <c r="AA1099" s="14"/>
      <c r="AB1099" s="14"/>
      <c r="AC1099" s="14"/>
      <c r="AD1099" s="14"/>
    </row>
    <row r="1100" ht="33.0" hidden="1" customHeight="1">
      <c r="A1100" s="27">
        <v>1192.0</v>
      </c>
      <c r="B1100" s="27" t="s">
        <v>34</v>
      </c>
      <c r="C1100" s="27" t="s">
        <v>1280</v>
      </c>
      <c r="D1100" s="12" t="s">
        <v>107</v>
      </c>
      <c r="E1100" s="14"/>
      <c r="F1100" s="12" t="s">
        <v>9</v>
      </c>
      <c r="G1100" s="12" t="s">
        <v>9</v>
      </c>
      <c r="H1100" s="12" t="s">
        <v>37</v>
      </c>
      <c r="I1100" s="14"/>
      <c r="J1100" s="14"/>
      <c r="K1100" s="14"/>
      <c r="L1100" s="14"/>
      <c r="M1100" s="14"/>
      <c r="N1100" s="14"/>
      <c r="O1100" s="14"/>
      <c r="P1100" s="14"/>
      <c r="Q1100" s="14"/>
      <c r="R1100" s="14"/>
      <c r="S1100" s="14"/>
      <c r="T1100" s="14"/>
      <c r="U1100" s="14"/>
      <c r="V1100" s="14"/>
      <c r="W1100" s="14"/>
      <c r="X1100" s="14"/>
      <c r="Y1100" s="14"/>
      <c r="Z1100" s="14"/>
      <c r="AA1100" s="14"/>
      <c r="AB1100" s="14"/>
      <c r="AC1100" s="14"/>
      <c r="AD1100" s="14"/>
    </row>
    <row r="1101" ht="33.0" hidden="1" customHeight="1">
      <c r="A1101" s="27">
        <v>1193.0</v>
      </c>
      <c r="B1101" s="27" t="s">
        <v>34</v>
      </c>
      <c r="C1101" s="27" t="s">
        <v>1281</v>
      </c>
      <c r="D1101" s="12" t="s">
        <v>107</v>
      </c>
      <c r="E1101" s="14"/>
      <c r="F1101" s="12" t="s">
        <v>9</v>
      </c>
      <c r="G1101" s="12" t="s">
        <v>9</v>
      </c>
      <c r="H1101" s="12" t="s">
        <v>37</v>
      </c>
      <c r="I1101" s="14"/>
      <c r="J1101" s="14"/>
      <c r="K1101" s="14"/>
      <c r="L1101" s="14"/>
      <c r="M1101" s="14"/>
      <c r="N1101" s="14"/>
      <c r="O1101" s="14"/>
      <c r="P1101" s="14"/>
      <c r="Q1101" s="14"/>
      <c r="R1101" s="14"/>
      <c r="S1101" s="14"/>
      <c r="T1101" s="14"/>
      <c r="U1101" s="14"/>
      <c r="V1101" s="14"/>
      <c r="W1101" s="14"/>
      <c r="X1101" s="14"/>
      <c r="Y1101" s="14"/>
      <c r="Z1101" s="14"/>
      <c r="AA1101" s="14"/>
      <c r="AB1101" s="14"/>
      <c r="AC1101" s="14"/>
      <c r="AD1101" s="14"/>
    </row>
    <row r="1102" ht="33.0" hidden="1" customHeight="1">
      <c r="A1102" s="27">
        <v>1194.0</v>
      </c>
      <c r="B1102" s="27" t="s">
        <v>34</v>
      </c>
      <c r="C1102" s="27" t="s">
        <v>1282</v>
      </c>
      <c r="D1102" s="12" t="s">
        <v>107</v>
      </c>
      <c r="E1102" s="14"/>
      <c r="F1102" s="12" t="s">
        <v>9</v>
      </c>
      <c r="G1102" s="12" t="s">
        <v>9</v>
      </c>
      <c r="H1102" s="12" t="s">
        <v>37</v>
      </c>
      <c r="I1102" s="14"/>
      <c r="J1102" s="14"/>
      <c r="K1102" s="14"/>
      <c r="L1102" s="14"/>
      <c r="M1102" s="14"/>
      <c r="N1102" s="14"/>
      <c r="O1102" s="14"/>
      <c r="P1102" s="14"/>
      <c r="Q1102" s="14"/>
      <c r="R1102" s="14"/>
      <c r="S1102" s="14"/>
      <c r="T1102" s="14"/>
      <c r="U1102" s="14"/>
      <c r="V1102" s="14"/>
      <c r="W1102" s="14"/>
      <c r="X1102" s="14"/>
      <c r="Y1102" s="14"/>
      <c r="Z1102" s="14"/>
      <c r="AA1102" s="14"/>
      <c r="AB1102" s="14"/>
      <c r="AC1102" s="14"/>
      <c r="AD1102" s="14"/>
    </row>
    <row r="1103" ht="33.0" hidden="1" customHeight="1">
      <c r="A1103" s="27">
        <v>1195.0</v>
      </c>
      <c r="B1103" s="27" t="s">
        <v>34</v>
      </c>
      <c r="C1103" s="27" t="s">
        <v>1283</v>
      </c>
      <c r="D1103" s="12" t="s">
        <v>36</v>
      </c>
      <c r="E1103" s="14"/>
      <c r="F1103" s="12" t="s">
        <v>10</v>
      </c>
      <c r="G1103" s="12" t="s">
        <v>2</v>
      </c>
      <c r="H1103" s="12" t="s">
        <v>37</v>
      </c>
      <c r="I1103" s="14"/>
      <c r="J1103" s="14"/>
      <c r="K1103" s="14"/>
      <c r="L1103" s="14"/>
      <c r="M1103" s="14"/>
      <c r="N1103" s="14"/>
      <c r="O1103" s="14"/>
      <c r="P1103" s="14"/>
      <c r="Q1103" s="14"/>
      <c r="R1103" s="14"/>
      <c r="S1103" s="14"/>
      <c r="T1103" s="14"/>
      <c r="U1103" s="14"/>
      <c r="V1103" s="14"/>
      <c r="W1103" s="14"/>
      <c r="X1103" s="14"/>
      <c r="Y1103" s="14"/>
      <c r="Z1103" s="14"/>
      <c r="AA1103" s="14"/>
      <c r="AB1103" s="14"/>
      <c r="AC1103" s="14"/>
      <c r="AD1103" s="14"/>
    </row>
    <row r="1104" ht="33.0" hidden="1" customHeight="1">
      <c r="A1104" s="27">
        <v>1196.0</v>
      </c>
      <c r="B1104" s="27" t="s">
        <v>34</v>
      </c>
      <c r="C1104" s="27" t="s">
        <v>1284</v>
      </c>
      <c r="D1104" s="12" t="s">
        <v>107</v>
      </c>
      <c r="E1104" s="14"/>
      <c r="F1104" s="12" t="s">
        <v>9</v>
      </c>
      <c r="G1104" s="12" t="s">
        <v>9</v>
      </c>
      <c r="H1104" s="12" t="s">
        <v>37</v>
      </c>
      <c r="I1104" s="14"/>
      <c r="J1104" s="14"/>
      <c r="K1104" s="14"/>
      <c r="L1104" s="14"/>
      <c r="M1104" s="14"/>
      <c r="N1104" s="14"/>
      <c r="O1104" s="14"/>
      <c r="P1104" s="14"/>
      <c r="Q1104" s="14"/>
      <c r="R1104" s="14"/>
      <c r="S1104" s="14"/>
      <c r="T1104" s="14"/>
      <c r="U1104" s="14"/>
      <c r="V1104" s="14"/>
      <c r="W1104" s="14"/>
      <c r="X1104" s="14"/>
      <c r="Y1104" s="14"/>
      <c r="Z1104" s="14"/>
      <c r="AA1104" s="14"/>
      <c r="AB1104" s="14"/>
      <c r="AC1104" s="14"/>
      <c r="AD1104" s="14"/>
    </row>
    <row r="1105" ht="33.0" hidden="1" customHeight="1">
      <c r="A1105" s="27">
        <v>1197.0</v>
      </c>
      <c r="B1105" s="27" t="s">
        <v>34</v>
      </c>
      <c r="C1105" s="27" t="s">
        <v>1285</v>
      </c>
      <c r="D1105" s="12" t="s">
        <v>107</v>
      </c>
      <c r="E1105" s="14"/>
      <c r="F1105" s="12" t="s">
        <v>9</v>
      </c>
      <c r="G1105" s="12" t="s">
        <v>9</v>
      </c>
      <c r="H1105" s="12" t="s">
        <v>37</v>
      </c>
      <c r="I1105" s="14"/>
      <c r="J1105" s="14"/>
      <c r="K1105" s="14"/>
      <c r="L1105" s="14"/>
      <c r="M1105" s="14"/>
      <c r="N1105" s="14"/>
      <c r="O1105" s="14"/>
      <c r="P1105" s="14"/>
      <c r="Q1105" s="14"/>
      <c r="R1105" s="14"/>
      <c r="S1105" s="14"/>
      <c r="T1105" s="14"/>
      <c r="U1105" s="14"/>
      <c r="V1105" s="14"/>
      <c r="W1105" s="14"/>
      <c r="X1105" s="14"/>
      <c r="Y1105" s="14"/>
      <c r="Z1105" s="14"/>
      <c r="AA1105" s="14"/>
      <c r="AB1105" s="14"/>
      <c r="AC1105" s="14"/>
      <c r="AD1105" s="14"/>
    </row>
    <row r="1106" ht="33.0" hidden="1" customHeight="1">
      <c r="A1106" s="27">
        <v>1199.0</v>
      </c>
      <c r="B1106" s="27" t="s">
        <v>34</v>
      </c>
      <c r="C1106" s="27" t="s">
        <v>1286</v>
      </c>
      <c r="D1106" s="12" t="s">
        <v>107</v>
      </c>
      <c r="E1106" s="14"/>
      <c r="F1106" s="12" t="s">
        <v>9</v>
      </c>
      <c r="G1106" s="12" t="s">
        <v>9</v>
      </c>
      <c r="H1106" s="12" t="s">
        <v>37</v>
      </c>
      <c r="I1106" s="14"/>
      <c r="J1106" s="14"/>
      <c r="K1106" s="14"/>
      <c r="L1106" s="14"/>
      <c r="M1106" s="14"/>
      <c r="N1106" s="14"/>
      <c r="O1106" s="14"/>
      <c r="P1106" s="14"/>
      <c r="Q1106" s="14"/>
      <c r="R1106" s="14"/>
      <c r="S1106" s="14"/>
      <c r="T1106" s="14"/>
      <c r="U1106" s="14"/>
      <c r="V1106" s="14"/>
      <c r="W1106" s="14"/>
      <c r="X1106" s="14"/>
      <c r="Y1106" s="14"/>
      <c r="Z1106" s="14"/>
      <c r="AA1106" s="14"/>
      <c r="AB1106" s="14"/>
      <c r="AC1106" s="14"/>
      <c r="AD1106" s="14"/>
    </row>
    <row r="1107" ht="33.0" hidden="1" customHeight="1">
      <c r="A1107" s="27">
        <v>1200.0</v>
      </c>
      <c r="B1107" s="27" t="s">
        <v>34</v>
      </c>
      <c r="C1107" s="27" t="s">
        <v>1287</v>
      </c>
      <c r="D1107" s="12" t="s">
        <v>36</v>
      </c>
      <c r="E1107" s="14"/>
      <c r="F1107" s="12" t="s">
        <v>10</v>
      </c>
      <c r="G1107" s="12" t="s">
        <v>2</v>
      </c>
      <c r="H1107" s="12" t="s">
        <v>37</v>
      </c>
      <c r="I1107" s="14"/>
      <c r="J1107" s="14"/>
      <c r="K1107" s="14"/>
      <c r="L1107" s="14"/>
      <c r="M1107" s="14"/>
      <c r="N1107" s="14"/>
      <c r="O1107" s="14"/>
      <c r="P1107" s="14"/>
      <c r="Q1107" s="14"/>
      <c r="R1107" s="14"/>
      <c r="S1107" s="14"/>
      <c r="T1107" s="14"/>
      <c r="U1107" s="14"/>
      <c r="V1107" s="14"/>
      <c r="W1107" s="14"/>
      <c r="X1107" s="14"/>
      <c r="Y1107" s="14"/>
      <c r="Z1107" s="14"/>
      <c r="AA1107" s="14"/>
      <c r="AB1107" s="14"/>
      <c r="AC1107" s="14"/>
      <c r="AD1107" s="14"/>
    </row>
    <row r="1108" ht="33.0" hidden="1" customHeight="1">
      <c r="A1108" s="27">
        <v>1201.0</v>
      </c>
      <c r="B1108" s="27" t="s">
        <v>34</v>
      </c>
      <c r="C1108" s="27" t="s">
        <v>1266</v>
      </c>
      <c r="D1108" s="12" t="s">
        <v>107</v>
      </c>
      <c r="E1108" s="14"/>
      <c r="F1108" s="12" t="s">
        <v>9</v>
      </c>
      <c r="G1108" s="12" t="s">
        <v>9</v>
      </c>
      <c r="H1108" s="12" t="s">
        <v>37</v>
      </c>
      <c r="I1108" s="14"/>
      <c r="J1108" s="14"/>
      <c r="K1108" s="14"/>
      <c r="L1108" s="14"/>
      <c r="M1108" s="14"/>
      <c r="N1108" s="14"/>
      <c r="O1108" s="14"/>
      <c r="P1108" s="14"/>
      <c r="Q1108" s="14"/>
      <c r="R1108" s="14"/>
      <c r="S1108" s="14"/>
      <c r="T1108" s="14"/>
      <c r="U1108" s="14"/>
      <c r="V1108" s="14"/>
      <c r="W1108" s="14"/>
      <c r="X1108" s="14"/>
      <c r="Y1108" s="14"/>
      <c r="Z1108" s="14"/>
      <c r="AA1108" s="14"/>
      <c r="AB1108" s="14"/>
      <c r="AC1108" s="14"/>
      <c r="AD1108" s="14"/>
    </row>
    <row r="1109" ht="33.0" hidden="1" customHeight="1">
      <c r="A1109" s="27">
        <v>1203.0</v>
      </c>
      <c r="B1109" s="27" t="s">
        <v>34</v>
      </c>
      <c r="C1109" s="27" t="s">
        <v>1288</v>
      </c>
      <c r="D1109" s="12" t="s">
        <v>89</v>
      </c>
      <c r="E1109" s="14"/>
      <c r="F1109" s="12" t="s">
        <v>9</v>
      </c>
      <c r="G1109" s="12" t="s">
        <v>9</v>
      </c>
      <c r="H1109" s="12" t="s">
        <v>52</v>
      </c>
      <c r="I1109" s="14"/>
      <c r="J1109" s="14"/>
      <c r="K1109" s="14"/>
      <c r="L1109" s="14"/>
      <c r="M1109" s="14"/>
      <c r="N1109" s="14"/>
      <c r="O1109" s="14"/>
      <c r="P1109" s="14"/>
      <c r="Q1109" s="14"/>
      <c r="R1109" s="14"/>
      <c r="S1109" s="14"/>
      <c r="T1109" s="14"/>
      <c r="U1109" s="14"/>
      <c r="V1109" s="14"/>
      <c r="W1109" s="14"/>
      <c r="X1109" s="14"/>
      <c r="Y1109" s="14"/>
      <c r="Z1109" s="14"/>
      <c r="AA1109" s="14"/>
      <c r="AB1109" s="14"/>
      <c r="AC1109" s="14"/>
      <c r="AD1109" s="14"/>
    </row>
    <row r="1110" ht="33.0" hidden="1" customHeight="1">
      <c r="A1110" s="27">
        <v>1204.0</v>
      </c>
      <c r="B1110" s="27" t="s">
        <v>34</v>
      </c>
      <c r="C1110" s="27" t="s">
        <v>1289</v>
      </c>
      <c r="D1110" s="12" t="s">
        <v>107</v>
      </c>
      <c r="E1110" s="14"/>
      <c r="F1110" s="12" t="s">
        <v>9</v>
      </c>
      <c r="G1110" s="12" t="s">
        <v>9</v>
      </c>
      <c r="H1110" s="12" t="s">
        <v>37</v>
      </c>
      <c r="I1110" s="14"/>
      <c r="J1110" s="14"/>
      <c r="K1110" s="14"/>
      <c r="L1110" s="14"/>
      <c r="M1110" s="14"/>
      <c r="N1110" s="14"/>
      <c r="O1110" s="14"/>
      <c r="P1110" s="14"/>
      <c r="Q1110" s="14"/>
      <c r="R1110" s="14"/>
      <c r="S1110" s="14"/>
      <c r="T1110" s="14"/>
      <c r="U1110" s="14"/>
      <c r="V1110" s="14"/>
      <c r="W1110" s="14"/>
      <c r="X1110" s="14"/>
      <c r="Y1110" s="14"/>
      <c r="Z1110" s="14"/>
      <c r="AA1110" s="14"/>
      <c r="AB1110" s="14"/>
      <c r="AC1110" s="14"/>
      <c r="AD1110" s="14"/>
    </row>
    <row r="1111" ht="33.0" hidden="1" customHeight="1">
      <c r="A1111" s="27">
        <v>1205.0</v>
      </c>
      <c r="B1111" s="27" t="s">
        <v>34</v>
      </c>
      <c r="C1111" s="27" t="s">
        <v>1290</v>
      </c>
      <c r="D1111" s="12" t="s">
        <v>107</v>
      </c>
      <c r="E1111" s="14"/>
      <c r="F1111" s="12" t="s">
        <v>9</v>
      </c>
      <c r="G1111" s="12" t="s">
        <v>9</v>
      </c>
      <c r="H1111" s="12" t="s">
        <v>37</v>
      </c>
      <c r="I1111" s="14"/>
      <c r="J1111" s="14"/>
      <c r="K1111" s="14"/>
      <c r="L1111" s="14"/>
      <c r="M1111" s="14"/>
      <c r="N1111" s="14"/>
      <c r="O1111" s="14"/>
      <c r="P1111" s="14"/>
      <c r="Q1111" s="14"/>
      <c r="R1111" s="14"/>
      <c r="S1111" s="14"/>
      <c r="T1111" s="14"/>
      <c r="U1111" s="14"/>
      <c r="V1111" s="14"/>
      <c r="W1111" s="14"/>
      <c r="X1111" s="14"/>
      <c r="Y1111" s="14"/>
      <c r="Z1111" s="14"/>
      <c r="AA1111" s="14"/>
      <c r="AB1111" s="14"/>
      <c r="AC1111" s="14"/>
      <c r="AD1111" s="14"/>
    </row>
    <row r="1112" ht="33.0" hidden="1" customHeight="1">
      <c r="A1112" s="27">
        <v>1207.0</v>
      </c>
      <c r="B1112" s="27" t="s">
        <v>34</v>
      </c>
      <c r="C1112" s="27" t="s">
        <v>1291</v>
      </c>
      <c r="D1112" s="12" t="s">
        <v>107</v>
      </c>
      <c r="E1112" s="14"/>
      <c r="F1112" s="12" t="s">
        <v>9</v>
      </c>
      <c r="G1112" s="12" t="s">
        <v>9</v>
      </c>
      <c r="H1112" s="12" t="s">
        <v>37</v>
      </c>
      <c r="I1112" s="14"/>
      <c r="J1112" s="14"/>
      <c r="K1112" s="14"/>
      <c r="L1112" s="14"/>
      <c r="M1112" s="14"/>
      <c r="N1112" s="14"/>
      <c r="O1112" s="14"/>
      <c r="P1112" s="14"/>
      <c r="Q1112" s="14"/>
      <c r="R1112" s="14"/>
      <c r="S1112" s="14"/>
      <c r="T1112" s="14"/>
      <c r="U1112" s="14"/>
      <c r="V1112" s="14"/>
      <c r="W1112" s="14"/>
      <c r="X1112" s="14"/>
      <c r="Y1112" s="14"/>
      <c r="Z1112" s="14"/>
      <c r="AA1112" s="14"/>
      <c r="AB1112" s="14"/>
      <c r="AC1112" s="14"/>
      <c r="AD1112" s="14"/>
    </row>
    <row r="1113" ht="33.0" hidden="1" customHeight="1">
      <c r="A1113" s="27">
        <v>1208.0</v>
      </c>
      <c r="B1113" s="27" t="s">
        <v>34</v>
      </c>
      <c r="C1113" s="27" t="s">
        <v>1292</v>
      </c>
      <c r="D1113" s="12" t="s">
        <v>89</v>
      </c>
      <c r="E1113" s="14"/>
      <c r="F1113" s="12" t="s">
        <v>9</v>
      </c>
      <c r="G1113" s="12" t="s">
        <v>9</v>
      </c>
      <c r="H1113" s="12" t="s">
        <v>52</v>
      </c>
      <c r="I1113" s="14"/>
      <c r="J1113" s="14"/>
      <c r="K1113" s="14"/>
      <c r="L1113" s="14"/>
      <c r="M1113" s="14"/>
      <c r="N1113" s="14"/>
      <c r="O1113" s="14"/>
      <c r="P1113" s="14"/>
      <c r="Q1113" s="14"/>
      <c r="R1113" s="14"/>
      <c r="S1113" s="14"/>
      <c r="T1113" s="14"/>
      <c r="U1113" s="14"/>
      <c r="V1113" s="14"/>
      <c r="W1113" s="14"/>
      <c r="X1113" s="14"/>
      <c r="Y1113" s="14"/>
      <c r="Z1113" s="14"/>
      <c r="AA1113" s="14"/>
      <c r="AB1113" s="14"/>
      <c r="AC1113" s="14"/>
      <c r="AD1113" s="14"/>
    </row>
    <row r="1114" ht="33.0" hidden="1" customHeight="1">
      <c r="A1114" s="27">
        <v>1210.0</v>
      </c>
      <c r="B1114" s="27" t="s">
        <v>34</v>
      </c>
      <c r="C1114" s="27" t="s">
        <v>1293</v>
      </c>
      <c r="D1114" s="12" t="s">
        <v>89</v>
      </c>
      <c r="E1114" s="14"/>
      <c r="F1114" s="12" t="s">
        <v>9</v>
      </c>
      <c r="G1114" s="12" t="s">
        <v>9</v>
      </c>
      <c r="H1114" s="12" t="s">
        <v>52</v>
      </c>
      <c r="I1114" s="14"/>
      <c r="J1114" s="14"/>
      <c r="K1114" s="14"/>
      <c r="L1114" s="14"/>
      <c r="M1114" s="14"/>
      <c r="N1114" s="14"/>
      <c r="O1114" s="14"/>
      <c r="P1114" s="14"/>
      <c r="Q1114" s="14"/>
      <c r="R1114" s="14"/>
      <c r="S1114" s="14"/>
      <c r="T1114" s="14"/>
      <c r="U1114" s="14"/>
      <c r="V1114" s="14"/>
      <c r="W1114" s="14"/>
      <c r="X1114" s="14"/>
      <c r="Y1114" s="14"/>
      <c r="Z1114" s="14"/>
      <c r="AA1114" s="14"/>
      <c r="AB1114" s="14"/>
      <c r="AC1114" s="14"/>
      <c r="AD1114" s="14"/>
    </row>
    <row r="1115" ht="33.0" hidden="1" customHeight="1">
      <c r="A1115" s="27">
        <v>1211.0</v>
      </c>
      <c r="B1115" s="27" t="s">
        <v>34</v>
      </c>
      <c r="C1115" s="27" t="s">
        <v>1294</v>
      </c>
      <c r="D1115" s="12" t="s">
        <v>107</v>
      </c>
      <c r="E1115" s="14"/>
      <c r="F1115" s="12" t="s">
        <v>9</v>
      </c>
      <c r="G1115" s="12" t="s">
        <v>9</v>
      </c>
      <c r="H1115" s="12" t="s">
        <v>37</v>
      </c>
      <c r="I1115" s="14"/>
      <c r="J1115" s="14"/>
      <c r="K1115" s="14"/>
      <c r="L1115" s="14"/>
      <c r="M1115" s="14"/>
      <c r="N1115" s="14"/>
      <c r="O1115" s="14"/>
      <c r="P1115" s="14"/>
      <c r="Q1115" s="14"/>
      <c r="R1115" s="14"/>
      <c r="S1115" s="14"/>
      <c r="T1115" s="14"/>
      <c r="U1115" s="14"/>
      <c r="V1115" s="14"/>
      <c r="W1115" s="14"/>
      <c r="X1115" s="14"/>
      <c r="Y1115" s="14"/>
      <c r="Z1115" s="14"/>
      <c r="AA1115" s="14"/>
      <c r="AB1115" s="14"/>
      <c r="AC1115" s="14"/>
      <c r="AD1115" s="14"/>
    </row>
    <row r="1116" ht="33.0" hidden="1" customHeight="1">
      <c r="A1116" s="27">
        <v>1212.0</v>
      </c>
      <c r="B1116" s="27" t="s">
        <v>34</v>
      </c>
      <c r="C1116" s="27" t="s">
        <v>1295</v>
      </c>
      <c r="D1116" s="12" t="s">
        <v>107</v>
      </c>
      <c r="E1116" s="14"/>
      <c r="F1116" s="12" t="s">
        <v>9</v>
      </c>
      <c r="G1116" s="12" t="s">
        <v>9</v>
      </c>
      <c r="H1116" s="12" t="s">
        <v>37</v>
      </c>
      <c r="I1116" s="14"/>
      <c r="J1116" s="14"/>
      <c r="K1116" s="14"/>
      <c r="L1116" s="14"/>
      <c r="M1116" s="14"/>
      <c r="N1116" s="14"/>
      <c r="O1116" s="14"/>
      <c r="P1116" s="14"/>
      <c r="Q1116" s="14"/>
      <c r="R1116" s="14"/>
      <c r="S1116" s="14"/>
      <c r="T1116" s="14"/>
      <c r="U1116" s="14"/>
      <c r="V1116" s="14"/>
      <c r="W1116" s="14"/>
      <c r="X1116" s="14"/>
      <c r="Y1116" s="14"/>
      <c r="Z1116" s="14"/>
      <c r="AA1116" s="14"/>
      <c r="AB1116" s="14"/>
      <c r="AC1116" s="14"/>
      <c r="AD1116" s="14"/>
    </row>
    <row r="1117" ht="33.0" hidden="1" customHeight="1">
      <c r="A1117" s="27">
        <v>1213.0</v>
      </c>
      <c r="B1117" s="27" t="s">
        <v>34</v>
      </c>
      <c r="C1117" s="27" t="s">
        <v>1296</v>
      </c>
      <c r="D1117" s="12" t="s">
        <v>89</v>
      </c>
      <c r="E1117" s="14"/>
      <c r="F1117" s="12" t="s">
        <v>9</v>
      </c>
      <c r="G1117" s="12" t="s">
        <v>9</v>
      </c>
      <c r="H1117" s="12" t="s">
        <v>52</v>
      </c>
      <c r="I1117" s="14"/>
      <c r="J1117" s="14"/>
      <c r="K1117" s="14"/>
      <c r="L1117" s="14"/>
      <c r="M1117" s="14"/>
      <c r="N1117" s="14"/>
      <c r="O1117" s="14"/>
      <c r="P1117" s="14"/>
      <c r="Q1117" s="14"/>
      <c r="R1117" s="14"/>
      <c r="S1117" s="14"/>
      <c r="T1117" s="14"/>
      <c r="U1117" s="14"/>
      <c r="V1117" s="14"/>
      <c r="W1117" s="14"/>
      <c r="X1117" s="14"/>
      <c r="Y1117" s="14"/>
      <c r="Z1117" s="14"/>
      <c r="AA1117" s="14"/>
      <c r="AB1117" s="14"/>
      <c r="AC1117" s="14"/>
      <c r="AD1117" s="14"/>
    </row>
    <row r="1118" ht="33.0" hidden="1" customHeight="1">
      <c r="A1118" s="27">
        <v>1214.0</v>
      </c>
      <c r="B1118" s="27" t="s">
        <v>34</v>
      </c>
      <c r="C1118" s="27" t="s">
        <v>1297</v>
      </c>
      <c r="D1118" s="12" t="s">
        <v>66</v>
      </c>
      <c r="E1118" s="14"/>
      <c r="F1118" s="12" t="s">
        <v>10</v>
      </c>
      <c r="G1118" s="12" t="s">
        <v>2</v>
      </c>
      <c r="H1118" s="12" t="s">
        <v>52</v>
      </c>
      <c r="I1118" s="14"/>
      <c r="J1118" s="14"/>
      <c r="K1118" s="14"/>
      <c r="L1118" s="14"/>
      <c r="M1118" s="14"/>
      <c r="N1118" s="14"/>
      <c r="O1118" s="14"/>
      <c r="P1118" s="14"/>
      <c r="Q1118" s="14"/>
      <c r="R1118" s="14"/>
      <c r="S1118" s="14"/>
      <c r="T1118" s="14"/>
      <c r="U1118" s="14"/>
      <c r="V1118" s="14"/>
      <c r="W1118" s="14"/>
      <c r="X1118" s="14"/>
      <c r="Y1118" s="14"/>
      <c r="Z1118" s="14"/>
      <c r="AA1118" s="14"/>
      <c r="AB1118" s="14"/>
      <c r="AC1118" s="14"/>
      <c r="AD1118" s="14"/>
    </row>
    <row r="1119" ht="33.0" hidden="1" customHeight="1">
      <c r="A1119" s="27">
        <v>1215.0</v>
      </c>
      <c r="B1119" s="27" t="s">
        <v>34</v>
      </c>
      <c r="C1119" s="27" t="s">
        <v>1298</v>
      </c>
      <c r="D1119" s="12" t="s">
        <v>89</v>
      </c>
      <c r="E1119" s="14"/>
      <c r="F1119" s="12" t="s">
        <v>9</v>
      </c>
      <c r="G1119" s="12" t="s">
        <v>9</v>
      </c>
      <c r="H1119" s="12" t="s">
        <v>52</v>
      </c>
      <c r="I1119" s="14"/>
      <c r="J1119" s="14"/>
      <c r="K1119" s="14"/>
      <c r="L1119" s="14"/>
      <c r="M1119" s="14"/>
      <c r="N1119" s="14"/>
      <c r="O1119" s="14"/>
      <c r="P1119" s="14"/>
      <c r="Q1119" s="14"/>
      <c r="R1119" s="14"/>
      <c r="S1119" s="14"/>
      <c r="T1119" s="14"/>
      <c r="U1119" s="14"/>
      <c r="V1119" s="14"/>
      <c r="W1119" s="14"/>
      <c r="X1119" s="14"/>
      <c r="Y1119" s="14"/>
      <c r="Z1119" s="14"/>
      <c r="AA1119" s="14"/>
      <c r="AB1119" s="14"/>
      <c r="AC1119" s="14"/>
      <c r="AD1119" s="14"/>
    </row>
    <row r="1120" ht="33.0" hidden="1" customHeight="1">
      <c r="A1120" s="27">
        <v>1216.0</v>
      </c>
      <c r="B1120" s="27" t="s">
        <v>34</v>
      </c>
      <c r="C1120" s="27" t="s">
        <v>1299</v>
      </c>
      <c r="D1120" s="12" t="s">
        <v>107</v>
      </c>
      <c r="E1120" s="14"/>
      <c r="F1120" s="12" t="s">
        <v>9</v>
      </c>
      <c r="G1120" s="12" t="s">
        <v>9</v>
      </c>
      <c r="H1120" s="12" t="s">
        <v>37</v>
      </c>
      <c r="I1120" s="14"/>
      <c r="J1120" s="14"/>
      <c r="K1120" s="14"/>
      <c r="L1120" s="14"/>
      <c r="M1120" s="14"/>
      <c r="N1120" s="14"/>
      <c r="O1120" s="14"/>
      <c r="P1120" s="14"/>
      <c r="Q1120" s="14"/>
      <c r="R1120" s="14"/>
      <c r="S1120" s="14"/>
      <c r="T1120" s="14"/>
      <c r="U1120" s="14"/>
      <c r="V1120" s="14"/>
      <c r="W1120" s="14"/>
      <c r="X1120" s="14"/>
      <c r="Y1120" s="14"/>
      <c r="Z1120" s="14"/>
      <c r="AA1120" s="14"/>
      <c r="AB1120" s="14"/>
      <c r="AC1120" s="14"/>
      <c r="AD1120" s="14"/>
    </row>
    <row r="1121" ht="33.0" hidden="1" customHeight="1">
      <c r="A1121" s="27">
        <v>1217.0</v>
      </c>
      <c r="B1121" s="27" t="s">
        <v>34</v>
      </c>
      <c r="C1121" s="27" t="s">
        <v>1294</v>
      </c>
      <c r="D1121" s="12" t="s">
        <v>107</v>
      </c>
      <c r="E1121" s="14"/>
      <c r="F1121" s="12" t="s">
        <v>9</v>
      </c>
      <c r="G1121" s="12" t="s">
        <v>9</v>
      </c>
      <c r="H1121" s="12" t="s">
        <v>37</v>
      </c>
      <c r="I1121" s="14"/>
      <c r="J1121" s="14"/>
      <c r="K1121" s="14"/>
      <c r="L1121" s="14"/>
      <c r="M1121" s="14"/>
      <c r="N1121" s="14"/>
      <c r="O1121" s="14"/>
      <c r="P1121" s="14"/>
      <c r="Q1121" s="14"/>
      <c r="R1121" s="14"/>
      <c r="S1121" s="14"/>
      <c r="T1121" s="14"/>
      <c r="U1121" s="14"/>
      <c r="V1121" s="14"/>
      <c r="W1121" s="14"/>
      <c r="X1121" s="14"/>
      <c r="Y1121" s="14"/>
      <c r="Z1121" s="14"/>
      <c r="AA1121" s="14"/>
      <c r="AB1121" s="14"/>
      <c r="AC1121" s="14"/>
      <c r="AD1121" s="14"/>
    </row>
    <row r="1122" ht="33.0" hidden="1" customHeight="1">
      <c r="A1122" s="27">
        <v>1218.0</v>
      </c>
      <c r="B1122" s="27" t="s">
        <v>34</v>
      </c>
      <c r="C1122" s="27" t="s">
        <v>1300</v>
      </c>
      <c r="D1122" s="12" t="s">
        <v>107</v>
      </c>
      <c r="E1122" s="14"/>
      <c r="F1122" s="12" t="s">
        <v>9</v>
      </c>
      <c r="G1122" s="12" t="s">
        <v>9</v>
      </c>
      <c r="H1122" s="12" t="s">
        <v>37</v>
      </c>
      <c r="I1122" s="14"/>
      <c r="J1122" s="14"/>
      <c r="K1122" s="14"/>
      <c r="L1122" s="14"/>
      <c r="M1122" s="14"/>
      <c r="N1122" s="14"/>
      <c r="O1122" s="14"/>
      <c r="P1122" s="14"/>
      <c r="Q1122" s="14"/>
      <c r="R1122" s="14"/>
      <c r="S1122" s="14"/>
      <c r="T1122" s="14"/>
      <c r="U1122" s="14"/>
      <c r="V1122" s="14"/>
      <c r="W1122" s="14"/>
      <c r="X1122" s="14"/>
      <c r="Y1122" s="14"/>
      <c r="Z1122" s="14"/>
      <c r="AA1122" s="14"/>
      <c r="AB1122" s="14"/>
      <c r="AC1122" s="14"/>
      <c r="AD1122" s="14"/>
    </row>
    <row r="1123" ht="33.0" hidden="1" customHeight="1">
      <c r="A1123" s="27">
        <v>1219.0</v>
      </c>
      <c r="B1123" s="27" t="s">
        <v>34</v>
      </c>
      <c r="C1123" s="27" t="s">
        <v>1301</v>
      </c>
      <c r="D1123" s="12" t="s">
        <v>89</v>
      </c>
      <c r="E1123" s="14"/>
      <c r="F1123" s="12" t="s">
        <v>9</v>
      </c>
      <c r="G1123" s="12" t="s">
        <v>9</v>
      </c>
      <c r="H1123" s="12" t="s">
        <v>52</v>
      </c>
      <c r="I1123" s="14"/>
      <c r="J1123" s="14"/>
      <c r="K1123" s="14"/>
      <c r="L1123" s="14"/>
      <c r="M1123" s="14"/>
      <c r="N1123" s="14"/>
      <c r="O1123" s="14"/>
      <c r="P1123" s="14"/>
      <c r="Q1123" s="14"/>
      <c r="R1123" s="14"/>
      <c r="S1123" s="14"/>
      <c r="T1123" s="14"/>
      <c r="U1123" s="14"/>
      <c r="V1123" s="14"/>
      <c r="W1123" s="14"/>
      <c r="X1123" s="14"/>
      <c r="Y1123" s="14"/>
      <c r="Z1123" s="14"/>
      <c r="AA1123" s="14"/>
      <c r="AB1123" s="14"/>
      <c r="AC1123" s="14"/>
      <c r="AD1123" s="14"/>
    </row>
    <row r="1124" ht="33.0" hidden="1" customHeight="1">
      <c r="A1124" s="27">
        <v>1220.0</v>
      </c>
      <c r="B1124" s="27" t="s">
        <v>34</v>
      </c>
      <c r="C1124" s="27" t="s">
        <v>1302</v>
      </c>
      <c r="D1124" s="12" t="s">
        <v>107</v>
      </c>
      <c r="E1124" s="14"/>
      <c r="F1124" s="12" t="s">
        <v>9</v>
      </c>
      <c r="G1124" s="12" t="s">
        <v>9</v>
      </c>
      <c r="H1124" s="12" t="s">
        <v>37</v>
      </c>
      <c r="I1124" s="14"/>
      <c r="J1124" s="14"/>
      <c r="K1124" s="14"/>
      <c r="L1124" s="14"/>
      <c r="M1124" s="14"/>
      <c r="N1124" s="14"/>
      <c r="O1124" s="14"/>
      <c r="P1124" s="14"/>
      <c r="Q1124" s="14"/>
      <c r="R1124" s="14"/>
      <c r="S1124" s="14"/>
      <c r="T1124" s="14"/>
      <c r="U1124" s="14"/>
      <c r="V1124" s="14"/>
      <c r="W1124" s="14"/>
      <c r="X1124" s="14"/>
      <c r="Y1124" s="14"/>
      <c r="Z1124" s="14"/>
      <c r="AA1124" s="14"/>
      <c r="AB1124" s="14"/>
      <c r="AC1124" s="14"/>
      <c r="AD1124" s="14"/>
    </row>
    <row r="1125" ht="33.0" hidden="1" customHeight="1">
      <c r="A1125" s="27">
        <v>1222.0</v>
      </c>
      <c r="B1125" s="27" t="s">
        <v>34</v>
      </c>
      <c r="C1125" s="27" t="s">
        <v>1303</v>
      </c>
      <c r="D1125" s="12" t="s">
        <v>107</v>
      </c>
      <c r="E1125" s="14"/>
      <c r="F1125" s="12" t="s">
        <v>9</v>
      </c>
      <c r="G1125" s="12" t="s">
        <v>9</v>
      </c>
      <c r="H1125" s="12" t="s">
        <v>37</v>
      </c>
      <c r="I1125" s="14"/>
      <c r="J1125" s="14"/>
      <c r="K1125" s="14"/>
      <c r="L1125" s="14"/>
      <c r="M1125" s="14"/>
      <c r="N1125" s="14"/>
      <c r="O1125" s="14"/>
      <c r="P1125" s="14"/>
      <c r="Q1125" s="14"/>
      <c r="R1125" s="14"/>
      <c r="S1125" s="14"/>
      <c r="T1125" s="14"/>
      <c r="U1125" s="14"/>
      <c r="V1125" s="14"/>
      <c r="W1125" s="14"/>
      <c r="X1125" s="14"/>
      <c r="Y1125" s="14"/>
      <c r="Z1125" s="14"/>
      <c r="AA1125" s="14"/>
      <c r="AB1125" s="14"/>
      <c r="AC1125" s="14"/>
      <c r="AD1125" s="14"/>
    </row>
    <row r="1126" ht="33.0" hidden="1" customHeight="1">
      <c r="A1126" s="27">
        <v>1223.0</v>
      </c>
      <c r="B1126" s="27" t="s">
        <v>34</v>
      </c>
      <c r="C1126" s="27" t="s">
        <v>1304</v>
      </c>
      <c r="D1126" s="12" t="s">
        <v>107</v>
      </c>
      <c r="E1126" s="14"/>
      <c r="F1126" s="12" t="s">
        <v>9</v>
      </c>
      <c r="G1126" s="12" t="s">
        <v>9</v>
      </c>
      <c r="H1126" s="12" t="s">
        <v>37</v>
      </c>
      <c r="I1126" s="14"/>
      <c r="J1126" s="14"/>
      <c r="K1126" s="14"/>
      <c r="L1126" s="14"/>
      <c r="M1126" s="14"/>
      <c r="N1126" s="14"/>
      <c r="O1126" s="14"/>
      <c r="P1126" s="14"/>
      <c r="Q1126" s="14"/>
      <c r="R1126" s="14"/>
      <c r="S1126" s="14"/>
      <c r="T1126" s="14"/>
      <c r="U1126" s="14"/>
      <c r="V1126" s="14"/>
      <c r="W1126" s="14"/>
      <c r="X1126" s="14"/>
      <c r="Y1126" s="14"/>
      <c r="Z1126" s="14"/>
      <c r="AA1126" s="14"/>
      <c r="AB1126" s="14"/>
      <c r="AC1126" s="14"/>
      <c r="AD1126" s="14"/>
    </row>
    <row r="1127" ht="33.0" hidden="1" customHeight="1">
      <c r="A1127" s="27">
        <v>1224.0</v>
      </c>
      <c r="B1127" s="27" t="s">
        <v>34</v>
      </c>
      <c r="C1127" s="27" t="s">
        <v>1305</v>
      </c>
      <c r="D1127" s="12" t="s">
        <v>348</v>
      </c>
      <c r="E1127" s="14"/>
      <c r="F1127" s="12" t="s">
        <v>9</v>
      </c>
      <c r="G1127" s="12" t="s">
        <v>9</v>
      </c>
      <c r="H1127" s="12" t="s">
        <v>349</v>
      </c>
      <c r="I1127" s="14"/>
      <c r="J1127" s="14"/>
      <c r="K1127" s="14"/>
      <c r="L1127" s="14"/>
      <c r="M1127" s="14"/>
      <c r="N1127" s="14"/>
      <c r="O1127" s="14"/>
      <c r="P1127" s="14"/>
      <c r="Q1127" s="14"/>
      <c r="R1127" s="14"/>
      <c r="S1127" s="14"/>
      <c r="T1127" s="14"/>
      <c r="U1127" s="14"/>
      <c r="V1127" s="14"/>
      <c r="W1127" s="14"/>
      <c r="X1127" s="14"/>
      <c r="Y1127" s="14"/>
      <c r="Z1127" s="14"/>
      <c r="AA1127" s="14"/>
      <c r="AB1127" s="14"/>
      <c r="AC1127" s="14"/>
      <c r="AD1127" s="14"/>
    </row>
    <row r="1128" ht="33.0" hidden="1" customHeight="1">
      <c r="A1128" s="27">
        <v>1225.0</v>
      </c>
      <c r="B1128" s="27" t="s">
        <v>34</v>
      </c>
      <c r="C1128" s="27" t="s">
        <v>1306</v>
      </c>
      <c r="D1128" s="12" t="s">
        <v>107</v>
      </c>
      <c r="E1128" s="14"/>
      <c r="F1128" s="12" t="s">
        <v>9</v>
      </c>
      <c r="G1128" s="12" t="s">
        <v>9</v>
      </c>
      <c r="H1128" s="12" t="s">
        <v>37</v>
      </c>
      <c r="I1128" s="14"/>
      <c r="J1128" s="14"/>
      <c r="K1128" s="14"/>
      <c r="L1128" s="14"/>
      <c r="M1128" s="14"/>
      <c r="N1128" s="14"/>
      <c r="O1128" s="14"/>
      <c r="P1128" s="14"/>
      <c r="Q1128" s="14"/>
      <c r="R1128" s="14"/>
      <c r="S1128" s="14"/>
      <c r="T1128" s="14"/>
      <c r="U1128" s="14"/>
      <c r="V1128" s="14"/>
      <c r="W1128" s="14"/>
      <c r="X1128" s="14"/>
      <c r="Y1128" s="14"/>
      <c r="Z1128" s="14"/>
      <c r="AA1128" s="14"/>
      <c r="AB1128" s="14"/>
      <c r="AC1128" s="14"/>
      <c r="AD1128" s="14"/>
    </row>
    <row r="1129" ht="33.0" hidden="1" customHeight="1">
      <c r="A1129" s="27">
        <v>1227.0</v>
      </c>
      <c r="B1129" s="27" t="s">
        <v>34</v>
      </c>
      <c r="C1129" s="27" t="s">
        <v>1307</v>
      </c>
      <c r="D1129" s="12" t="s">
        <v>107</v>
      </c>
      <c r="E1129" s="14"/>
      <c r="F1129" s="12" t="s">
        <v>9</v>
      </c>
      <c r="G1129" s="12" t="s">
        <v>9</v>
      </c>
      <c r="H1129" s="12" t="s">
        <v>37</v>
      </c>
      <c r="I1129" s="14"/>
      <c r="J1129" s="14"/>
      <c r="K1129" s="14"/>
      <c r="L1129" s="14"/>
      <c r="M1129" s="14"/>
      <c r="N1129" s="14"/>
      <c r="O1129" s="14"/>
      <c r="P1129" s="14"/>
      <c r="Q1129" s="14"/>
      <c r="R1129" s="14"/>
      <c r="S1129" s="14"/>
      <c r="T1129" s="14"/>
      <c r="U1129" s="14"/>
      <c r="V1129" s="14"/>
      <c r="W1129" s="14"/>
      <c r="X1129" s="14"/>
      <c r="Y1129" s="14"/>
      <c r="Z1129" s="14"/>
      <c r="AA1129" s="14"/>
      <c r="AB1129" s="14"/>
      <c r="AC1129" s="14"/>
      <c r="AD1129" s="14"/>
    </row>
    <row r="1130" ht="33.0" hidden="1" customHeight="1">
      <c r="A1130" s="27">
        <v>1228.0</v>
      </c>
      <c r="B1130" s="27" t="s">
        <v>34</v>
      </c>
      <c r="C1130" s="27" t="s">
        <v>1308</v>
      </c>
      <c r="D1130" s="12" t="s">
        <v>107</v>
      </c>
      <c r="E1130" s="14"/>
      <c r="F1130" s="12" t="s">
        <v>9</v>
      </c>
      <c r="G1130" s="12" t="s">
        <v>9</v>
      </c>
      <c r="H1130" s="12" t="s">
        <v>37</v>
      </c>
      <c r="I1130" s="14"/>
      <c r="J1130" s="14"/>
      <c r="K1130" s="14"/>
      <c r="L1130" s="14"/>
      <c r="M1130" s="14"/>
      <c r="N1130" s="14"/>
      <c r="O1130" s="14"/>
      <c r="P1130" s="14"/>
      <c r="Q1130" s="14"/>
      <c r="R1130" s="14"/>
      <c r="S1130" s="14"/>
      <c r="T1130" s="14"/>
      <c r="U1130" s="14"/>
      <c r="V1130" s="14"/>
      <c r="W1130" s="14"/>
      <c r="X1130" s="14"/>
      <c r="Y1130" s="14"/>
      <c r="Z1130" s="14"/>
      <c r="AA1130" s="14"/>
      <c r="AB1130" s="14"/>
      <c r="AC1130" s="14"/>
      <c r="AD1130" s="14"/>
    </row>
    <row r="1131" ht="33.0" hidden="1" customHeight="1">
      <c r="A1131" s="27">
        <v>1229.0</v>
      </c>
      <c r="B1131" s="27" t="s">
        <v>34</v>
      </c>
      <c r="C1131" s="27" t="s">
        <v>1309</v>
      </c>
      <c r="D1131" s="12" t="s">
        <v>107</v>
      </c>
      <c r="E1131" s="14"/>
      <c r="F1131" s="12" t="s">
        <v>9</v>
      </c>
      <c r="G1131" s="12" t="s">
        <v>9</v>
      </c>
      <c r="H1131" s="12" t="s">
        <v>37</v>
      </c>
      <c r="I1131" s="14"/>
      <c r="J1131" s="14"/>
      <c r="K1131" s="14"/>
      <c r="L1131" s="14"/>
      <c r="M1131" s="14"/>
      <c r="N1131" s="14"/>
      <c r="O1131" s="14"/>
      <c r="P1131" s="14"/>
      <c r="Q1131" s="14"/>
      <c r="R1131" s="14"/>
      <c r="S1131" s="14"/>
      <c r="T1131" s="14"/>
      <c r="U1131" s="14"/>
      <c r="V1131" s="14"/>
      <c r="W1131" s="14"/>
      <c r="X1131" s="14"/>
      <c r="Y1131" s="14"/>
      <c r="Z1131" s="14"/>
      <c r="AA1131" s="14"/>
      <c r="AB1131" s="14"/>
      <c r="AC1131" s="14"/>
      <c r="AD1131" s="14"/>
    </row>
    <row r="1132" ht="33.0" hidden="1" customHeight="1">
      <c r="A1132" s="27">
        <v>1230.0</v>
      </c>
      <c r="B1132" s="27" t="s">
        <v>34</v>
      </c>
      <c r="C1132" s="27" t="s">
        <v>1310</v>
      </c>
      <c r="D1132" s="12" t="s">
        <v>107</v>
      </c>
      <c r="E1132" s="14"/>
      <c r="F1132" s="12" t="s">
        <v>9</v>
      </c>
      <c r="G1132" s="12" t="s">
        <v>9</v>
      </c>
      <c r="H1132" s="12" t="s">
        <v>37</v>
      </c>
      <c r="I1132" s="14"/>
      <c r="J1132" s="14"/>
      <c r="K1132" s="14"/>
      <c r="L1132" s="14"/>
      <c r="M1132" s="14"/>
      <c r="N1132" s="14"/>
      <c r="O1132" s="14"/>
      <c r="P1132" s="14"/>
      <c r="Q1132" s="14"/>
      <c r="R1132" s="14"/>
      <c r="S1132" s="14"/>
      <c r="T1132" s="14"/>
      <c r="U1132" s="14"/>
      <c r="V1132" s="14"/>
      <c r="W1132" s="14"/>
      <c r="X1132" s="14"/>
      <c r="Y1132" s="14"/>
      <c r="Z1132" s="14"/>
      <c r="AA1132" s="14"/>
      <c r="AB1132" s="14"/>
      <c r="AC1132" s="14"/>
      <c r="AD1132" s="14"/>
    </row>
    <row r="1133" ht="33.0" hidden="1" customHeight="1">
      <c r="A1133" s="27">
        <v>1231.0</v>
      </c>
      <c r="B1133" s="27" t="s">
        <v>34</v>
      </c>
      <c r="C1133" s="27" t="s">
        <v>1311</v>
      </c>
      <c r="D1133" s="12" t="s">
        <v>36</v>
      </c>
      <c r="E1133" s="14"/>
      <c r="F1133" s="12" t="s">
        <v>10</v>
      </c>
      <c r="G1133" s="12" t="s">
        <v>2</v>
      </c>
      <c r="H1133" s="12" t="s">
        <v>37</v>
      </c>
      <c r="I1133" s="14"/>
      <c r="J1133" s="14"/>
      <c r="K1133" s="14"/>
      <c r="L1133" s="14"/>
      <c r="M1133" s="14"/>
      <c r="N1133" s="14"/>
      <c r="O1133" s="14"/>
      <c r="P1133" s="14"/>
      <c r="Q1133" s="14"/>
      <c r="R1133" s="14"/>
      <c r="S1133" s="14"/>
      <c r="T1133" s="14"/>
      <c r="U1133" s="14"/>
      <c r="V1133" s="14"/>
      <c r="W1133" s="14"/>
      <c r="X1133" s="14"/>
      <c r="Y1133" s="14"/>
      <c r="Z1133" s="14"/>
      <c r="AA1133" s="14"/>
      <c r="AB1133" s="14"/>
      <c r="AC1133" s="14"/>
      <c r="AD1133" s="14"/>
    </row>
    <row r="1134" ht="33.0" hidden="1" customHeight="1">
      <c r="A1134" s="27">
        <v>1232.0</v>
      </c>
      <c r="B1134" s="27" t="s">
        <v>34</v>
      </c>
      <c r="C1134" s="27" t="s">
        <v>1312</v>
      </c>
      <c r="D1134" s="12" t="s">
        <v>89</v>
      </c>
      <c r="E1134" s="14"/>
      <c r="F1134" s="12" t="s">
        <v>9</v>
      </c>
      <c r="G1134" s="12" t="s">
        <v>9</v>
      </c>
      <c r="H1134" s="12" t="s">
        <v>52</v>
      </c>
      <c r="I1134" s="14"/>
      <c r="J1134" s="14"/>
      <c r="K1134" s="14"/>
      <c r="L1134" s="14"/>
      <c r="M1134" s="14"/>
      <c r="N1134" s="14"/>
      <c r="O1134" s="14"/>
      <c r="P1134" s="14"/>
      <c r="Q1134" s="14"/>
      <c r="R1134" s="14"/>
      <c r="S1134" s="14"/>
      <c r="T1134" s="14"/>
      <c r="U1134" s="14"/>
      <c r="V1134" s="14"/>
      <c r="W1134" s="14"/>
      <c r="X1134" s="14"/>
      <c r="Y1134" s="14"/>
      <c r="Z1134" s="14"/>
      <c r="AA1134" s="14"/>
      <c r="AB1134" s="14"/>
      <c r="AC1134" s="14"/>
      <c r="AD1134" s="14"/>
    </row>
    <row r="1135" ht="33.0" hidden="1" customHeight="1">
      <c r="A1135" s="27">
        <v>1233.0</v>
      </c>
      <c r="B1135" s="27" t="s">
        <v>34</v>
      </c>
      <c r="C1135" s="27" t="s">
        <v>899</v>
      </c>
      <c r="D1135" s="12" t="s">
        <v>107</v>
      </c>
      <c r="E1135" s="14"/>
      <c r="F1135" s="12" t="s">
        <v>9</v>
      </c>
      <c r="G1135" s="12" t="s">
        <v>9</v>
      </c>
      <c r="H1135" s="12" t="s">
        <v>37</v>
      </c>
      <c r="I1135" s="14"/>
      <c r="J1135" s="14"/>
      <c r="K1135" s="14"/>
      <c r="L1135" s="14"/>
      <c r="M1135" s="14"/>
      <c r="N1135" s="14"/>
      <c r="O1135" s="14"/>
      <c r="P1135" s="14"/>
      <c r="Q1135" s="14"/>
      <c r="R1135" s="14"/>
      <c r="S1135" s="14"/>
      <c r="T1135" s="14"/>
      <c r="U1135" s="14"/>
      <c r="V1135" s="14"/>
      <c r="W1135" s="14"/>
      <c r="X1135" s="14"/>
      <c r="Y1135" s="14"/>
      <c r="Z1135" s="14"/>
      <c r="AA1135" s="14"/>
      <c r="AB1135" s="14"/>
      <c r="AC1135" s="14"/>
      <c r="AD1135" s="14"/>
    </row>
    <row r="1136" ht="33.0" hidden="1" customHeight="1">
      <c r="A1136" s="27">
        <v>1234.0</v>
      </c>
      <c r="B1136" s="27" t="s">
        <v>34</v>
      </c>
      <c r="C1136" s="27" t="s">
        <v>1313</v>
      </c>
      <c r="D1136" s="12" t="s">
        <v>107</v>
      </c>
      <c r="E1136" s="14"/>
      <c r="F1136" s="12" t="s">
        <v>9</v>
      </c>
      <c r="G1136" s="12" t="s">
        <v>9</v>
      </c>
      <c r="H1136" s="12" t="s">
        <v>37</v>
      </c>
      <c r="I1136" s="14"/>
      <c r="J1136" s="14"/>
      <c r="K1136" s="14"/>
      <c r="L1136" s="14"/>
      <c r="M1136" s="14"/>
      <c r="N1136" s="14"/>
      <c r="O1136" s="14"/>
      <c r="P1136" s="14"/>
      <c r="Q1136" s="14"/>
      <c r="R1136" s="14"/>
      <c r="S1136" s="14"/>
      <c r="T1136" s="14"/>
      <c r="U1136" s="14"/>
      <c r="V1136" s="14"/>
      <c r="W1136" s="14"/>
      <c r="X1136" s="14"/>
      <c r="Y1136" s="14"/>
      <c r="Z1136" s="14"/>
      <c r="AA1136" s="14"/>
      <c r="AB1136" s="14"/>
      <c r="AC1136" s="14"/>
      <c r="AD1136" s="14"/>
    </row>
    <row r="1137" ht="33.0" hidden="1" customHeight="1">
      <c r="A1137" s="27">
        <v>1235.0</v>
      </c>
      <c r="B1137" s="27" t="s">
        <v>34</v>
      </c>
      <c r="C1137" s="27" t="s">
        <v>1314</v>
      </c>
      <c r="D1137" s="12" t="s">
        <v>107</v>
      </c>
      <c r="E1137" s="14"/>
      <c r="F1137" s="12" t="s">
        <v>9</v>
      </c>
      <c r="G1137" s="12" t="s">
        <v>9</v>
      </c>
      <c r="H1137" s="12" t="s">
        <v>37</v>
      </c>
      <c r="I1137" s="14"/>
      <c r="J1137" s="14"/>
      <c r="K1137" s="14"/>
      <c r="L1137" s="14"/>
      <c r="M1137" s="14"/>
      <c r="N1137" s="14"/>
      <c r="O1137" s="14"/>
      <c r="P1137" s="14"/>
      <c r="Q1137" s="14"/>
      <c r="R1137" s="14"/>
      <c r="S1137" s="14"/>
      <c r="T1137" s="14"/>
      <c r="U1137" s="14"/>
      <c r="V1137" s="14"/>
      <c r="W1137" s="14"/>
      <c r="X1137" s="14"/>
      <c r="Y1137" s="14"/>
      <c r="Z1137" s="14"/>
      <c r="AA1137" s="14"/>
      <c r="AB1137" s="14"/>
      <c r="AC1137" s="14"/>
      <c r="AD1137" s="14"/>
    </row>
    <row r="1138" ht="33.0" hidden="1" customHeight="1">
      <c r="A1138" s="27">
        <v>1236.0</v>
      </c>
      <c r="B1138" s="27" t="s">
        <v>34</v>
      </c>
      <c r="C1138" s="27" t="s">
        <v>1315</v>
      </c>
      <c r="D1138" s="12" t="s">
        <v>348</v>
      </c>
      <c r="E1138" s="14"/>
      <c r="F1138" s="12" t="s">
        <v>9</v>
      </c>
      <c r="G1138" s="12" t="s">
        <v>9</v>
      </c>
      <c r="H1138" s="12" t="s">
        <v>349</v>
      </c>
      <c r="I1138" s="14"/>
      <c r="J1138" s="14"/>
      <c r="K1138" s="14"/>
      <c r="L1138" s="14"/>
      <c r="M1138" s="14"/>
      <c r="N1138" s="14"/>
      <c r="O1138" s="14"/>
      <c r="P1138" s="14"/>
      <c r="Q1138" s="14"/>
      <c r="R1138" s="14"/>
      <c r="S1138" s="14"/>
      <c r="T1138" s="14"/>
      <c r="U1138" s="14"/>
      <c r="V1138" s="14"/>
      <c r="W1138" s="14"/>
      <c r="X1138" s="14"/>
      <c r="Y1138" s="14"/>
      <c r="Z1138" s="14"/>
      <c r="AA1138" s="14"/>
      <c r="AB1138" s="14"/>
      <c r="AC1138" s="14"/>
      <c r="AD1138" s="14"/>
    </row>
    <row r="1139" ht="33.0" hidden="1" customHeight="1">
      <c r="A1139" s="27">
        <v>1238.0</v>
      </c>
      <c r="B1139" s="27" t="s">
        <v>34</v>
      </c>
      <c r="C1139" s="27" t="s">
        <v>1316</v>
      </c>
      <c r="D1139" s="12" t="s">
        <v>89</v>
      </c>
      <c r="E1139" s="14"/>
      <c r="F1139" s="12" t="s">
        <v>9</v>
      </c>
      <c r="G1139" s="12" t="s">
        <v>9</v>
      </c>
      <c r="H1139" s="12" t="s">
        <v>52</v>
      </c>
      <c r="I1139" s="14"/>
      <c r="J1139" s="14"/>
      <c r="K1139" s="14"/>
      <c r="L1139" s="14"/>
      <c r="M1139" s="14"/>
      <c r="N1139" s="14"/>
      <c r="O1139" s="14"/>
      <c r="P1139" s="14"/>
      <c r="Q1139" s="14"/>
      <c r="R1139" s="14"/>
      <c r="S1139" s="14"/>
      <c r="T1139" s="14"/>
      <c r="U1139" s="14"/>
      <c r="V1139" s="14"/>
      <c r="W1139" s="14"/>
      <c r="X1139" s="14"/>
      <c r="Y1139" s="14"/>
      <c r="Z1139" s="14"/>
      <c r="AA1139" s="14"/>
      <c r="AB1139" s="14"/>
      <c r="AC1139" s="14"/>
      <c r="AD1139" s="14"/>
    </row>
    <row r="1140" ht="33.0" hidden="1" customHeight="1">
      <c r="A1140" s="27">
        <v>1239.0</v>
      </c>
      <c r="B1140" s="27" t="s">
        <v>34</v>
      </c>
      <c r="C1140" s="27" t="s">
        <v>1317</v>
      </c>
      <c r="D1140" s="12" t="s">
        <v>107</v>
      </c>
      <c r="E1140" s="14"/>
      <c r="F1140" s="12" t="s">
        <v>9</v>
      </c>
      <c r="G1140" s="12" t="s">
        <v>9</v>
      </c>
      <c r="H1140" s="12" t="s">
        <v>37</v>
      </c>
      <c r="I1140" s="14"/>
      <c r="J1140" s="14"/>
      <c r="K1140" s="14"/>
      <c r="L1140" s="14"/>
      <c r="M1140" s="14"/>
      <c r="N1140" s="14"/>
      <c r="O1140" s="14"/>
      <c r="P1140" s="14"/>
      <c r="Q1140" s="14"/>
      <c r="R1140" s="14"/>
      <c r="S1140" s="14"/>
      <c r="T1140" s="14"/>
      <c r="U1140" s="14"/>
      <c r="V1140" s="14"/>
      <c r="W1140" s="14"/>
      <c r="X1140" s="14"/>
      <c r="Y1140" s="14"/>
      <c r="Z1140" s="14"/>
      <c r="AA1140" s="14"/>
      <c r="AB1140" s="14"/>
      <c r="AC1140" s="14"/>
      <c r="AD1140" s="14"/>
    </row>
    <row r="1141" ht="33.0" hidden="1" customHeight="1">
      <c r="A1141" s="27">
        <v>1241.0</v>
      </c>
      <c r="B1141" s="27" t="s">
        <v>34</v>
      </c>
      <c r="C1141" s="27" t="s">
        <v>1318</v>
      </c>
      <c r="D1141" s="12" t="s">
        <v>89</v>
      </c>
      <c r="E1141" s="14"/>
      <c r="F1141" s="12" t="s">
        <v>9</v>
      </c>
      <c r="G1141" s="12" t="s">
        <v>9</v>
      </c>
      <c r="H1141" s="12" t="s">
        <v>52</v>
      </c>
      <c r="I1141" s="14"/>
      <c r="J1141" s="14"/>
      <c r="K1141" s="14"/>
      <c r="L1141" s="14"/>
      <c r="M1141" s="14"/>
      <c r="N1141" s="14"/>
      <c r="O1141" s="14"/>
      <c r="P1141" s="14"/>
      <c r="Q1141" s="14"/>
      <c r="R1141" s="14"/>
      <c r="S1141" s="14"/>
      <c r="T1141" s="14"/>
      <c r="U1141" s="14"/>
      <c r="V1141" s="14"/>
      <c r="W1141" s="14"/>
      <c r="X1141" s="14"/>
      <c r="Y1141" s="14"/>
      <c r="Z1141" s="14"/>
      <c r="AA1141" s="14"/>
      <c r="AB1141" s="14"/>
      <c r="AC1141" s="14"/>
      <c r="AD1141" s="14"/>
    </row>
    <row r="1142" ht="33.0" hidden="1" customHeight="1">
      <c r="A1142" s="27">
        <v>1242.0</v>
      </c>
      <c r="B1142" s="27" t="s">
        <v>34</v>
      </c>
      <c r="C1142" s="27" t="s">
        <v>1319</v>
      </c>
      <c r="D1142" s="12" t="s">
        <v>107</v>
      </c>
      <c r="E1142" s="14"/>
      <c r="F1142" s="12" t="s">
        <v>9</v>
      </c>
      <c r="G1142" s="12" t="s">
        <v>9</v>
      </c>
      <c r="H1142" s="12" t="s">
        <v>37</v>
      </c>
      <c r="I1142" s="14"/>
      <c r="J1142" s="14"/>
      <c r="K1142" s="14"/>
      <c r="L1142" s="14"/>
      <c r="M1142" s="14"/>
      <c r="N1142" s="14"/>
      <c r="O1142" s="14"/>
      <c r="P1142" s="14"/>
      <c r="Q1142" s="14"/>
      <c r="R1142" s="14"/>
      <c r="S1142" s="14"/>
      <c r="T1142" s="14"/>
      <c r="U1142" s="14"/>
      <c r="V1142" s="14"/>
      <c r="W1142" s="14"/>
      <c r="X1142" s="14"/>
      <c r="Y1142" s="14"/>
      <c r="Z1142" s="14"/>
      <c r="AA1142" s="14"/>
      <c r="AB1142" s="14"/>
      <c r="AC1142" s="14"/>
      <c r="AD1142" s="14"/>
    </row>
    <row r="1143" ht="33.0" hidden="1" customHeight="1">
      <c r="A1143" s="27">
        <v>1244.0</v>
      </c>
      <c r="B1143" s="27" t="s">
        <v>34</v>
      </c>
      <c r="C1143" s="27" t="s">
        <v>1320</v>
      </c>
      <c r="D1143" s="12" t="s">
        <v>107</v>
      </c>
      <c r="E1143" s="14"/>
      <c r="F1143" s="12" t="s">
        <v>9</v>
      </c>
      <c r="G1143" s="12" t="s">
        <v>9</v>
      </c>
      <c r="H1143" s="12" t="s">
        <v>37</v>
      </c>
      <c r="I1143" s="14"/>
      <c r="J1143" s="14"/>
      <c r="K1143" s="14"/>
      <c r="L1143" s="14"/>
      <c r="M1143" s="14"/>
      <c r="N1143" s="14"/>
      <c r="O1143" s="14"/>
      <c r="P1143" s="14"/>
      <c r="Q1143" s="14"/>
      <c r="R1143" s="14"/>
      <c r="S1143" s="14"/>
      <c r="T1143" s="14"/>
      <c r="U1143" s="14"/>
      <c r="V1143" s="14"/>
      <c r="W1143" s="14"/>
      <c r="X1143" s="14"/>
      <c r="Y1143" s="14"/>
      <c r="Z1143" s="14"/>
      <c r="AA1143" s="14"/>
      <c r="AB1143" s="14"/>
      <c r="AC1143" s="14"/>
      <c r="AD1143" s="14"/>
    </row>
    <row r="1144" ht="33.0" hidden="1" customHeight="1">
      <c r="A1144" s="27">
        <v>1245.0</v>
      </c>
      <c r="B1144" s="27" t="s">
        <v>34</v>
      </c>
      <c r="C1144" s="27" t="s">
        <v>1321</v>
      </c>
      <c r="D1144" s="12" t="s">
        <v>107</v>
      </c>
      <c r="E1144" s="14"/>
      <c r="F1144" s="12" t="s">
        <v>9</v>
      </c>
      <c r="G1144" s="12" t="s">
        <v>9</v>
      </c>
      <c r="H1144" s="12" t="s">
        <v>37</v>
      </c>
      <c r="I1144" s="14"/>
      <c r="J1144" s="14"/>
      <c r="K1144" s="14"/>
      <c r="L1144" s="14"/>
      <c r="M1144" s="14"/>
      <c r="N1144" s="14"/>
      <c r="O1144" s="14"/>
      <c r="P1144" s="14"/>
      <c r="Q1144" s="14"/>
      <c r="R1144" s="14"/>
      <c r="S1144" s="14"/>
      <c r="T1144" s="14"/>
      <c r="U1144" s="14"/>
      <c r="V1144" s="14"/>
      <c r="W1144" s="14"/>
      <c r="X1144" s="14"/>
      <c r="Y1144" s="14"/>
      <c r="Z1144" s="14"/>
      <c r="AA1144" s="14"/>
      <c r="AB1144" s="14"/>
      <c r="AC1144" s="14"/>
      <c r="AD1144" s="14"/>
    </row>
    <row r="1145" ht="33.0" hidden="1" customHeight="1">
      <c r="A1145" s="27">
        <v>1246.0</v>
      </c>
      <c r="B1145" s="27" t="s">
        <v>34</v>
      </c>
      <c r="C1145" s="27" t="s">
        <v>1313</v>
      </c>
      <c r="D1145" s="12" t="s">
        <v>107</v>
      </c>
      <c r="E1145" s="14"/>
      <c r="F1145" s="12" t="s">
        <v>9</v>
      </c>
      <c r="G1145" s="12" t="s">
        <v>9</v>
      </c>
      <c r="H1145" s="12" t="s">
        <v>37</v>
      </c>
      <c r="I1145" s="14"/>
      <c r="J1145" s="14"/>
      <c r="K1145" s="14"/>
      <c r="L1145" s="14"/>
      <c r="M1145" s="14"/>
      <c r="N1145" s="14"/>
      <c r="O1145" s="14"/>
      <c r="P1145" s="14"/>
      <c r="Q1145" s="14"/>
      <c r="R1145" s="14"/>
      <c r="S1145" s="14"/>
      <c r="T1145" s="14"/>
      <c r="U1145" s="14"/>
      <c r="V1145" s="14"/>
      <c r="W1145" s="14"/>
      <c r="X1145" s="14"/>
      <c r="Y1145" s="14"/>
      <c r="Z1145" s="14"/>
      <c r="AA1145" s="14"/>
      <c r="AB1145" s="14"/>
      <c r="AC1145" s="14"/>
      <c r="AD1145" s="14"/>
    </row>
    <row r="1146" ht="33.0" hidden="1" customHeight="1">
      <c r="A1146" s="27">
        <v>1247.0</v>
      </c>
      <c r="B1146" s="27" t="s">
        <v>34</v>
      </c>
      <c r="C1146" s="27" t="s">
        <v>1322</v>
      </c>
      <c r="D1146" s="12" t="s">
        <v>107</v>
      </c>
      <c r="E1146" s="14"/>
      <c r="F1146" s="12" t="s">
        <v>9</v>
      </c>
      <c r="G1146" s="12" t="s">
        <v>9</v>
      </c>
      <c r="H1146" s="12" t="s">
        <v>37</v>
      </c>
      <c r="I1146" s="14"/>
      <c r="J1146" s="14"/>
      <c r="K1146" s="14"/>
      <c r="L1146" s="14"/>
      <c r="M1146" s="14"/>
      <c r="N1146" s="14"/>
      <c r="O1146" s="14"/>
      <c r="P1146" s="14"/>
      <c r="Q1146" s="14"/>
      <c r="R1146" s="14"/>
      <c r="S1146" s="14"/>
      <c r="T1146" s="14"/>
      <c r="U1146" s="14"/>
      <c r="V1146" s="14"/>
      <c r="W1146" s="14"/>
      <c r="X1146" s="14"/>
      <c r="Y1146" s="14"/>
      <c r="Z1146" s="14"/>
      <c r="AA1146" s="14"/>
      <c r="AB1146" s="14"/>
      <c r="AC1146" s="14"/>
      <c r="AD1146" s="14"/>
    </row>
    <row r="1147" ht="33.0" hidden="1" customHeight="1">
      <c r="A1147" s="27">
        <v>1248.0</v>
      </c>
      <c r="B1147" s="27" t="s">
        <v>34</v>
      </c>
      <c r="C1147" s="27" t="s">
        <v>1323</v>
      </c>
      <c r="D1147" s="12" t="s">
        <v>107</v>
      </c>
      <c r="E1147" s="14"/>
      <c r="F1147" s="12" t="s">
        <v>9</v>
      </c>
      <c r="G1147" s="12" t="s">
        <v>9</v>
      </c>
      <c r="H1147" s="12" t="s">
        <v>37</v>
      </c>
      <c r="I1147" s="14"/>
      <c r="J1147" s="14"/>
      <c r="K1147" s="14"/>
      <c r="L1147" s="14"/>
      <c r="M1147" s="14"/>
      <c r="N1147" s="14"/>
      <c r="O1147" s="14"/>
      <c r="P1147" s="14"/>
      <c r="Q1147" s="14"/>
      <c r="R1147" s="14"/>
      <c r="S1147" s="14"/>
      <c r="T1147" s="14"/>
      <c r="U1147" s="14"/>
      <c r="V1147" s="14"/>
      <c r="W1147" s="14"/>
      <c r="X1147" s="14"/>
      <c r="Y1147" s="14"/>
      <c r="Z1147" s="14"/>
      <c r="AA1147" s="14"/>
      <c r="AB1147" s="14"/>
      <c r="AC1147" s="14"/>
      <c r="AD1147" s="14"/>
    </row>
    <row r="1148" ht="33.0" hidden="1" customHeight="1">
      <c r="A1148" s="27">
        <v>1250.0</v>
      </c>
      <c r="B1148" s="27" t="s">
        <v>34</v>
      </c>
      <c r="C1148" s="27" t="s">
        <v>1324</v>
      </c>
      <c r="D1148" s="12" t="s">
        <v>107</v>
      </c>
      <c r="E1148" s="14"/>
      <c r="F1148" s="12" t="s">
        <v>9</v>
      </c>
      <c r="G1148" s="12" t="s">
        <v>9</v>
      </c>
      <c r="H1148" s="12" t="s">
        <v>37</v>
      </c>
      <c r="I1148" s="14"/>
      <c r="J1148" s="14"/>
      <c r="K1148" s="14"/>
      <c r="L1148" s="14"/>
      <c r="M1148" s="14"/>
      <c r="N1148" s="14"/>
      <c r="O1148" s="14"/>
      <c r="P1148" s="14"/>
      <c r="Q1148" s="14"/>
      <c r="R1148" s="14"/>
      <c r="S1148" s="14"/>
      <c r="T1148" s="14"/>
      <c r="U1148" s="14"/>
      <c r="V1148" s="14"/>
      <c r="W1148" s="14"/>
      <c r="X1148" s="14"/>
      <c r="Y1148" s="14"/>
      <c r="Z1148" s="14"/>
      <c r="AA1148" s="14"/>
      <c r="AB1148" s="14"/>
      <c r="AC1148" s="14"/>
      <c r="AD1148" s="14"/>
    </row>
    <row r="1149" ht="33.0" hidden="1" customHeight="1">
      <c r="A1149" s="27">
        <v>1251.0</v>
      </c>
      <c r="B1149" s="27" t="s">
        <v>34</v>
      </c>
      <c r="C1149" s="27" t="s">
        <v>1325</v>
      </c>
      <c r="D1149" s="12" t="s">
        <v>107</v>
      </c>
      <c r="E1149" s="14"/>
      <c r="F1149" s="12" t="s">
        <v>9</v>
      </c>
      <c r="G1149" s="12" t="s">
        <v>9</v>
      </c>
      <c r="H1149" s="12" t="s">
        <v>37</v>
      </c>
      <c r="I1149" s="14"/>
      <c r="J1149" s="14"/>
      <c r="K1149" s="14"/>
      <c r="L1149" s="14"/>
      <c r="M1149" s="14"/>
      <c r="N1149" s="14"/>
      <c r="O1149" s="14"/>
      <c r="P1149" s="14"/>
      <c r="Q1149" s="14"/>
      <c r="R1149" s="14"/>
      <c r="S1149" s="14"/>
      <c r="T1149" s="14"/>
      <c r="U1149" s="14"/>
      <c r="V1149" s="14"/>
      <c r="W1149" s="14"/>
      <c r="X1149" s="14"/>
      <c r="Y1149" s="14"/>
      <c r="Z1149" s="14"/>
      <c r="AA1149" s="14"/>
      <c r="AB1149" s="14"/>
      <c r="AC1149" s="14"/>
      <c r="AD1149" s="14"/>
    </row>
    <row r="1150" ht="33.0" hidden="1" customHeight="1">
      <c r="A1150" s="27">
        <v>1252.0</v>
      </c>
      <c r="B1150" s="27" t="s">
        <v>34</v>
      </c>
      <c r="C1150" s="27" t="s">
        <v>1093</v>
      </c>
      <c r="D1150" s="12" t="s">
        <v>107</v>
      </c>
      <c r="E1150" s="14"/>
      <c r="F1150" s="12" t="s">
        <v>9</v>
      </c>
      <c r="G1150" s="12" t="s">
        <v>9</v>
      </c>
      <c r="H1150" s="12" t="s">
        <v>37</v>
      </c>
      <c r="I1150" s="14"/>
      <c r="J1150" s="14"/>
      <c r="K1150" s="14"/>
      <c r="L1150" s="14"/>
      <c r="M1150" s="14"/>
      <c r="N1150" s="14"/>
      <c r="O1150" s="14"/>
      <c r="P1150" s="14"/>
      <c r="Q1150" s="14"/>
      <c r="R1150" s="14"/>
      <c r="S1150" s="14"/>
      <c r="T1150" s="14"/>
      <c r="U1150" s="14"/>
      <c r="V1150" s="14"/>
      <c r="W1150" s="14"/>
      <c r="X1150" s="14"/>
      <c r="Y1150" s="14"/>
      <c r="Z1150" s="14"/>
      <c r="AA1150" s="14"/>
      <c r="AB1150" s="14"/>
      <c r="AC1150" s="14"/>
      <c r="AD1150" s="14"/>
    </row>
    <row r="1151" ht="33.0" hidden="1" customHeight="1">
      <c r="A1151" s="27">
        <v>1253.0</v>
      </c>
      <c r="B1151" s="27" t="s">
        <v>34</v>
      </c>
      <c r="C1151" s="27" t="s">
        <v>1326</v>
      </c>
      <c r="D1151" s="12" t="s">
        <v>348</v>
      </c>
      <c r="E1151" s="14"/>
      <c r="F1151" s="12" t="s">
        <v>9</v>
      </c>
      <c r="G1151" s="12" t="s">
        <v>9</v>
      </c>
      <c r="H1151" s="12" t="s">
        <v>349</v>
      </c>
      <c r="I1151" s="14"/>
      <c r="J1151" s="14"/>
      <c r="K1151" s="14"/>
      <c r="L1151" s="14"/>
      <c r="M1151" s="14"/>
      <c r="N1151" s="14"/>
      <c r="O1151" s="14"/>
      <c r="P1151" s="14"/>
      <c r="Q1151" s="14"/>
      <c r="R1151" s="14"/>
      <c r="S1151" s="14"/>
      <c r="T1151" s="14"/>
      <c r="U1151" s="14"/>
      <c r="V1151" s="14"/>
      <c r="W1151" s="14"/>
      <c r="X1151" s="14"/>
      <c r="Y1151" s="14"/>
      <c r="Z1151" s="14"/>
      <c r="AA1151" s="14"/>
      <c r="AB1151" s="14"/>
      <c r="AC1151" s="14"/>
      <c r="AD1151" s="14"/>
    </row>
    <row r="1152" ht="33.0" hidden="1" customHeight="1">
      <c r="A1152" s="27">
        <v>1254.0</v>
      </c>
      <c r="B1152" s="27" t="s">
        <v>34</v>
      </c>
      <c r="C1152" s="27" t="s">
        <v>1327</v>
      </c>
      <c r="D1152" s="12" t="s">
        <v>107</v>
      </c>
      <c r="E1152" s="14"/>
      <c r="F1152" s="12" t="s">
        <v>9</v>
      </c>
      <c r="G1152" s="12" t="s">
        <v>9</v>
      </c>
      <c r="H1152" s="12" t="s">
        <v>37</v>
      </c>
      <c r="I1152" s="14"/>
      <c r="J1152" s="14"/>
      <c r="K1152" s="14"/>
      <c r="L1152" s="14"/>
      <c r="M1152" s="14"/>
      <c r="N1152" s="14"/>
      <c r="O1152" s="14"/>
      <c r="P1152" s="14"/>
      <c r="Q1152" s="14"/>
      <c r="R1152" s="14"/>
      <c r="S1152" s="14"/>
      <c r="T1152" s="14"/>
      <c r="U1152" s="14"/>
      <c r="V1152" s="14"/>
      <c r="W1152" s="14"/>
      <c r="X1152" s="14"/>
      <c r="Y1152" s="14"/>
      <c r="Z1152" s="14"/>
      <c r="AA1152" s="14"/>
      <c r="AB1152" s="14"/>
      <c r="AC1152" s="14"/>
      <c r="AD1152" s="14"/>
    </row>
    <row r="1153" ht="33.0" hidden="1" customHeight="1">
      <c r="A1153" s="27">
        <v>1255.0</v>
      </c>
      <c r="B1153" s="27" t="s">
        <v>34</v>
      </c>
      <c r="C1153" s="27" t="s">
        <v>1328</v>
      </c>
      <c r="D1153" s="12" t="s">
        <v>1329</v>
      </c>
      <c r="E1153" s="14"/>
      <c r="F1153" s="12" t="s">
        <v>18</v>
      </c>
      <c r="G1153" s="12" t="s">
        <v>9</v>
      </c>
      <c r="H1153" s="12" t="s">
        <v>42</v>
      </c>
      <c r="I1153" s="14"/>
      <c r="J1153" s="14"/>
      <c r="K1153" s="14"/>
      <c r="L1153" s="14"/>
      <c r="M1153" s="14"/>
      <c r="N1153" s="14"/>
      <c r="O1153" s="14"/>
      <c r="P1153" s="14"/>
      <c r="Q1153" s="14"/>
      <c r="R1153" s="14"/>
      <c r="S1153" s="14"/>
      <c r="T1153" s="14"/>
      <c r="U1153" s="14"/>
      <c r="V1153" s="14"/>
      <c r="W1153" s="14"/>
      <c r="X1153" s="14"/>
      <c r="Y1153" s="14"/>
      <c r="Z1153" s="14"/>
      <c r="AA1153" s="14"/>
      <c r="AB1153" s="14"/>
      <c r="AC1153" s="14"/>
      <c r="AD1153" s="14"/>
    </row>
    <row r="1154" ht="33.0" hidden="1" customHeight="1">
      <c r="A1154" s="27">
        <v>1256.0</v>
      </c>
      <c r="B1154" s="27" t="s">
        <v>34</v>
      </c>
      <c r="C1154" s="27" t="s">
        <v>1330</v>
      </c>
      <c r="D1154" s="12" t="s">
        <v>54</v>
      </c>
      <c r="E1154" s="14"/>
      <c r="F1154" s="12" t="s">
        <v>18</v>
      </c>
      <c r="G1154" s="12" t="s">
        <v>9</v>
      </c>
      <c r="H1154" s="12" t="s">
        <v>37</v>
      </c>
      <c r="I1154" s="14"/>
      <c r="J1154" s="14"/>
      <c r="K1154" s="14"/>
      <c r="L1154" s="14"/>
      <c r="M1154" s="14"/>
      <c r="N1154" s="14"/>
      <c r="O1154" s="14"/>
      <c r="P1154" s="14"/>
      <c r="Q1154" s="14"/>
      <c r="R1154" s="14"/>
      <c r="S1154" s="14"/>
      <c r="T1154" s="14"/>
      <c r="U1154" s="14"/>
      <c r="V1154" s="14"/>
      <c r="W1154" s="14"/>
      <c r="X1154" s="14"/>
      <c r="Y1154" s="14"/>
      <c r="Z1154" s="14"/>
      <c r="AA1154" s="14"/>
      <c r="AB1154" s="14"/>
      <c r="AC1154" s="14"/>
      <c r="AD1154" s="14"/>
    </row>
    <row r="1155" ht="33.0" hidden="1" customHeight="1">
      <c r="A1155" s="27">
        <v>1258.0</v>
      </c>
      <c r="B1155" s="27" t="s">
        <v>34</v>
      </c>
      <c r="C1155" s="27" t="s">
        <v>1331</v>
      </c>
      <c r="D1155" s="12" t="s">
        <v>107</v>
      </c>
      <c r="E1155" s="14"/>
      <c r="F1155" s="12" t="s">
        <v>9</v>
      </c>
      <c r="G1155" s="12" t="s">
        <v>9</v>
      </c>
      <c r="H1155" s="12" t="s">
        <v>37</v>
      </c>
      <c r="I1155" s="14"/>
      <c r="J1155" s="14"/>
      <c r="K1155" s="14"/>
      <c r="L1155" s="14"/>
      <c r="M1155" s="14"/>
      <c r="N1155" s="14"/>
      <c r="O1155" s="14"/>
      <c r="P1155" s="14"/>
      <c r="Q1155" s="14"/>
      <c r="R1155" s="14"/>
      <c r="S1155" s="14"/>
      <c r="T1155" s="14"/>
      <c r="U1155" s="14"/>
      <c r="V1155" s="14"/>
      <c r="W1155" s="14"/>
      <c r="X1155" s="14"/>
      <c r="Y1155" s="14"/>
      <c r="Z1155" s="14"/>
      <c r="AA1155" s="14"/>
      <c r="AB1155" s="14"/>
      <c r="AC1155" s="14"/>
      <c r="AD1155" s="14"/>
    </row>
    <row r="1156" ht="33.0" hidden="1" customHeight="1">
      <c r="A1156" s="27">
        <v>1260.0</v>
      </c>
      <c r="B1156" s="27" t="s">
        <v>34</v>
      </c>
      <c r="C1156" s="27" t="s">
        <v>1332</v>
      </c>
      <c r="D1156" s="12" t="s">
        <v>107</v>
      </c>
      <c r="E1156" s="14"/>
      <c r="F1156" s="12" t="s">
        <v>9</v>
      </c>
      <c r="G1156" s="12" t="s">
        <v>9</v>
      </c>
      <c r="H1156" s="12" t="s">
        <v>37</v>
      </c>
      <c r="I1156" s="14"/>
      <c r="J1156" s="14"/>
      <c r="K1156" s="14"/>
      <c r="L1156" s="14"/>
      <c r="M1156" s="14"/>
      <c r="N1156" s="14"/>
      <c r="O1156" s="14"/>
      <c r="P1156" s="14"/>
      <c r="Q1156" s="14"/>
      <c r="R1156" s="14"/>
      <c r="S1156" s="14"/>
      <c r="T1156" s="14"/>
      <c r="U1156" s="14"/>
      <c r="V1156" s="14"/>
      <c r="W1156" s="14"/>
      <c r="X1156" s="14"/>
      <c r="Y1156" s="14"/>
      <c r="Z1156" s="14"/>
      <c r="AA1156" s="14"/>
      <c r="AB1156" s="14"/>
      <c r="AC1156" s="14"/>
      <c r="AD1156" s="14"/>
    </row>
    <row r="1157" ht="33.0" hidden="1" customHeight="1">
      <c r="A1157" s="27">
        <v>1261.0</v>
      </c>
      <c r="B1157" s="27" t="s">
        <v>34</v>
      </c>
      <c r="C1157" s="27" t="s">
        <v>1333</v>
      </c>
      <c r="D1157" s="12" t="s">
        <v>107</v>
      </c>
      <c r="E1157" s="14"/>
      <c r="F1157" s="12" t="s">
        <v>9</v>
      </c>
      <c r="G1157" s="12" t="s">
        <v>9</v>
      </c>
      <c r="H1157" s="12" t="s">
        <v>37</v>
      </c>
      <c r="I1157" s="14"/>
      <c r="J1157" s="14"/>
      <c r="K1157" s="14"/>
      <c r="L1157" s="14"/>
      <c r="M1157" s="14"/>
      <c r="N1157" s="14"/>
      <c r="O1157" s="14"/>
      <c r="P1157" s="14"/>
      <c r="Q1157" s="14"/>
      <c r="R1157" s="14"/>
      <c r="S1157" s="14"/>
      <c r="T1157" s="14"/>
      <c r="U1157" s="14"/>
      <c r="V1157" s="14"/>
      <c r="W1157" s="14"/>
      <c r="X1157" s="14"/>
      <c r="Y1157" s="14"/>
      <c r="Z1157" s="14"/>
      <c r="AA1157" s="14"/>
      <c r="AB1157" s="14"/>
      <c r="AC1157" s="14"/>
      <c r="AD1157" s="14"/>
    </row>
    <row r="1158" ht="33.0" hidden="1" customHeight="1">
      <c r="A1158" s="27">
        <v>1262.0</v>
      </c>
      <c r="B1158" s="27" t="s">
        <v>34</v>
      </c>
      <c r="C1158" s="27" t="s">
        <v>1334</v>
      </c>
      <c r="D1158" s="12" t="s">
        <v>107</v>
      </c>
      <c r="E1158" s="14"/>
      <c r="F1158" s="12" t="s">
        <v>9</v>
      </c>
      <c r="G1158" s="12" t="s">
        <v>9</v>
      </c>
      <c r="H1158" s="12" t="s">
        <v>37</v>
      </c>
      <c r="I1158" s="14"/>
      <c r="J1158" s="14"/>
      <c r="K1158" s="14"/>
      <c r="L1158" s="14"/>
      <c r="M1158" s="14"/>
      <c r="N1158" s="14"/>
      <c r="O1158" s="14"/>
      <c r="P1158" s="14"/>
      <c r="Q1158" s="14"/>
      <c r="R1158" s="14"/>
      <c r="S1158" s="14"/>
      <c r="T1158" s="14"/>
      <c r="U1158" s="14"/>
      <c r="V1158" s="14"/>
      <c r="W1158" s="14"/>
      <c r="X1158" s="14"/>
      <c r="Y1158" s="14"/>
      <c r="Z1158" s="14"/>
      <c r="AA1158" s="14"/>
      <c r="AB1158" s="14"/>
      <c r="AC1158" s="14"/>
      <c r="AD1158" s="14"/>
    </row>
    <row r="1159" ht="33.0" hidden="1" customHeight="1">
      <c r="A1159" s="27">
        <v>1264.0</v>
      </c>
      <c r="B1159" s="27" t="s">
        <v>34</v>
      </c>
      <c r="C1159" s="27" t="s">
        <v>1335</v>
      </c>
      <c r="D1159" s="12" t="s">
        <v>107</v>
      </c>
      <c r="E1159" s="14"/>
      <c r="F1159" s="12" t="s">
        <v>9</v>
      </c>
      <c r="G1159" s="12" t="s">
        <v>9</v>
      </c>
      <c r="H1159" s="12" t="s">
        <v>37</v>
      </c>
      <c r="I1159" s="14"/>
      <c r="J1159" s="14"/>
      <c r="K1159" s="14"/>
      <c r="L1159" s="14"/>
      <c r="M1159" s="14"/>
      <c r="N1159" s="14"/>
      <c r="O1159" s="14"/>
      <c r="P1159" s="14"/>
      <c r="Q1159" s="14"/>
      <c r="R1159" s="14"/>
      <c r="S1159" s="14"/>
      <c r="T1159" s="14"/>
      <c r="U1159" s="14"/>
      <c r="V1159" s="14"/>
      <c r="W1159" s="14"/>
      <c r="X1159" s="14"/>
      <c r="Y1159" s="14"/>
      <c r="Z1159" s="14"/>
      <c r="AA1159" s="14"/>
      <c r="AB1159" s="14"/>
      <c r="AC1159" s="14"/>
      <c r="AD1159" s="14"/>
    </row>
    <row r="1160" ht="33.0" hidden="1" customHeight="1">
      <c r="A1160" s="27">
        <v>1265.0</v>
      </c>
      <c r="B1160" s="27" t="s">
        <v>34</v>
      </c>
      <c r="C1160" s="27" t="s">
        <v>1336</v>
      </c>
      <c r="D1160" s="12" t="s">
        <v>107</v>
      </c>
      <c r="E1160" s="14"/>
      <c r="F1160" s="12" t="s">
        <v>9</v>
      </c>
      <c r="G1160" s="12" t="s">
        <v>9</v>
      </c>
      <c r="H1160" s="12" t="s">
        <v>37</v>
      </c>
      <c r="I1160" s="14"/>
      <c r="J1160" s="14"/>
      <c r="K1160" s="14"/>
      <c r="L1160" s="14"/>
      <c r="M1160" s="14"/>
      <c r="N1160" s="14"/>
      <c r="O1160" s="14"/>
      <c r="P1160" s="14"/>
      <c r="Q1160" s="14"/>
      <c r="R1160" s="14"/>
      <c r="S1160" s="14"/>
      <c r="T1160" s="14"/>
      <c r="U1160" s="14"/>
      <c r="V1160" s="14"/>
      <c r="W1160" s="14"/>
      <c r="X1160" s="14"/>
      <c r="Y1160" s="14"/>
      <c r="Z1160" s="14"/>
      <c r="AA1160" s="14"/>
      <c r="AB1160" s="14"/>
      <c r="AC1160" s="14"/>
      <c r="AD1160" s="14"/>
    </row>
    <row r="1161" ht="33.0" hidden="1" customHeight="1">
      <c r="A1161" s="27">
        <v>1266.0</v>
      </c>
      <c r="B1161" s="27" t="s">
        <v>34</v>
      </c>
      <c r="C1161" s="27" t="s">
        <v>1337</v>
      </c>
      <c r="D1161" s="12" t="s">
        <v>107</v>
      </c>
      <c r="E1161" s="14"/>
      <c r="F1161" s="12" t="s">
        <v>9</v>
      </c>
      <c r="G1161" s="12" t="s">
        <v>9</v>
      </c>
      <c r="H1161" s="12" t="s">
        <v>37</v>
      </c>
      <c r="I1161" s="14"/>
      <c r="J1161" s="14"/>
      <c r="K1161" s="14"/>
      <c r="L1161" s="14"/>
      <c r="M1161" s="14"/>
      <c r="N1161" s="14"/>
      <c r="O1161" s="14"/>
      <c r="P1161" s="14"/>
      <c r="Q1161" s="14"/>
      <c r="R1161" s="14"/>
      <c r="S1161" s="14"/>
      <c r="T1161" s="14"/>
      <c r="U1161" s="14"/>
      <c r="V1161" s="14"/>
      <c r="W1161" s="14"/>
      <c r="X1161" s="14"/>
      <c r="Y1161" s="14"/>
      <c r="Z1161" s="14"/>
      <c r="AA1161" s="14"/>
      <c r="AB1161" s="14"/>
      <c r="AC1161" s="14"/>
      <c r="AD1161" s="14"/>
    </row>
    <row r="1162" ht="33.0" hidden="1" customHeight="1">
      <c r="A1162" s="27">
        <v>1267.0</v>
      </c>
      <c r="B1162" s="27" t="s">
        <v>34</v>
      </c>
      <c r="C1162" s="27" t="s">
        <v>1313</v>
      </c>
      <c r="D1162" s="12" t="s">
        <v>107</v>
      </c>
      <c r="E1162" s="14"/>
      <c r="F1162" s="12" t="s">
        <v>9</v>
      </c>
      <c r="G1162" s="12" t="s">
        <v>9</v>
      </c>
      <c r="H1162" s="12" t="s">
        <v>37</v>
      </c>
      <c r="I1162" s="14"/>
      <c r="J1162" s="14"/>
      <c r="K1162" s="14"/>
      <c r="L1162" s="14"/>
      <c r="M1162" s="14"/>
      <c r="N1162" s="14"/>
      <c r="O1162" s="14"/>
      <c r="P1162" s="14"/>
      <c r="Q1162" s="14"/>
      <c r="R1162" s="14"/>
      <c r="S1162" s="14"/>
      <c r="T1162" s="14"/>
      <c r="U1162" s="14"/>
      <c r="V1162" s="14"/>
      <c r="W1162" s="14"/>
      <c r="X1162" s="14"/>
      <c r="Y1162" s="14"/>
      <c r="Z1162" s="14"/>
      <c r="AA1162" s="14"/>
      <c r="AB1162" s="14"/>
      <c r="AC1162" s="14"/>
      <c r="AD1162" s="14"/>
    </row>
    <row r="1163" ht="33.0" hidden="1" customHeight="1">
      <c r="A1163" s="27">
        <v>1268.0</v>
      </c>
      <c r="B1163" s="27" t="s">
        <v>34</v>
      </c>
      <c r="C1163" s="27" t="s">
        <v>1338</v>
      </c>
      <c r="D1163" s="12" t="s">
        <v>89</v>
      </c>
      <c r="E1163" s="14"/>
      <c r="F1163" s="12" t="s">
        <v>9</v>
      </c>
      <c r="G1163" s="12" t="s">
        <v>9</v>
      </c>
      <c r="H1163" s="12" t="s">
        <v>52</v>
      </c>
      <c r="I1163" s="14"/>
      <c r="J1163" s="14"/>
      <c r="K1163" s="14"/>
      <c r="L1163" s="14"/>
      <c r="M1163" s="14"/>
      <c r="N1163" s="14"/>
      <c r="O1163" s="14"/>
      <c r="P1163" s="14"/>
      <c r="Q1163" s="14"/>
      <c r="R1163" s="14"/>
      <c r="S1163" s="14"/>
      <c r="T1163" s="14"/>
      <c r="U1163" s="14"/>
      <c r="V1163" s="14"/>
      <c r="W1163" s="14"/>
      <c r="X1163" s="14"/>
      <c r="Y1163" s="14"/>
      <c r="Z1163" s="14"/>
      <c r="AA1163" s="14"/>
      <c r="AB1163" s="14"/>
      <c r="AC1163" s="14"/>
      <c r="AD1163" s="14"/>
    </row>
    <row r="1164" ht="33.0" hidden="1" customHeight="1">
      <c r="A1164" s="27">
        <v>1269.0</v>
      </c>
      <c r="B1164" s="27" t="s">
        <v>34</v>
      </c>
      <c r="C1164" s="27" t="s">
        <v>1339</v>
      </c>
      <c r="D1164" s="12" t="s">
        <v>89</v>
      </c>
      <c r="E1164" s="14"/>
      <c r="F1164" s="12" t="s">
        <v>9</v>
      </c>
      <c r="G1164" s="12" t="s">
        <v>9</v>
      </c>
      <c r="H1164" s="12" t="s">
        <v>52</v>
      </c>
      <c r="I1164" s="14"/>
      <c r="J1164" s="14"/>
      <c r="K1164" s="14"/>
      <c r="L1164" s="14"/>
      <c r="M1164" s="14"/>
      <c r="N1164" s="14"/>
      <c r="O1164" s="14"/>
      <c r="P1164" s="14"/>
      <c r="Q1164" s="14"/>
      <c r="R1164" s="14"/>
      <c r="S1164" s="14"/>
      <c r="T1164" s="14"/>
      <c r="U1164" s="14"/>
      <c r="V1164" s="14"/>
      <c r="W1164" s="14"/>
      <c r="X1164" s="14"/>
      <c r="Y1164" s="14"/>
      <c r="Z1164" s="14"/>
      <c r="AA1164" s="14"/>
      <c r="AB1164" s="14"/>
      <c r="AC1164" s="14"/>
      <c r="AD1164" s="14"/>
    </row>
    <row r="1165" ht="33.0" hidden="1" customHeight="1">
      <c r="A1165" s="27">
        <v>1270.0</v>
      </c>
      <c r="B1165" s="27" t="s">
        <v>34</v>
      </c>
      <c r="C1165" s="27" t="s">
        <v>1340</v>
      </c>
      <c r="D1165" s="12" t="s">
        <v>36</v>
      </c>
      <c r="E1165" s="14"/>
      <c r="F1165" s="12" t="s">
        <v>10</v>
      </c>
      <c r="G1165" s="12" t="s">
        <v>2</v>
      </c>
      <c r="H1165" s="12" t="s">
        <v>37</v>
      </c>
      <c r="I1165" s="14"/>
      <c r="J1165" s="14"/>
      <c r="K1165" s="14"/>
      <c r="L1165" s="14"/>
      <c r="M1165" s="14"/>
      <c r="N1165" s="14"/>
      <c r="O1165" s="14"/>
      <c r="P1165" s="14"/>
      <c r="Q1165" s="14"/>
      <c r="R1165" s="14"/>
      <c r="S1165" s="14"/>
      <c r="T1165" s="14"/>
      <c r="U1165" s="14"/>
      <c r="V1165" s="14"/>
      <c r="W1165" s="14"/>
      <c r="X1165" s="14"/>
      <c r="Y1165" s="14"/>
      <c r="Z1165" s="14"/>
      <c r="AA1165" s="14"/>
      <c r="AB1165" s="14"/>
      <c r="AC1165" s="14"/>
      <c r="AD1165" s="14"/>
    </row>
    <row r="1166" ht="33.0" hidden="1" customHeight="1">
      <c r="A1166" s="27">
        <v>1271.0</v>
      </c>
      <c r="B1166" s="27" t="s">
        <v>34</v>
      </c>
      <c r="C1166" s="27" t="s">
        <v>1341</v>
      </c>
      <c r="D1166" s="12" t="s">
        <v>107</v>
      </c>
      <c r="E1166" s="14"/>
      <c r="F1166" s="12" t="s">
        <v>9</v>
      </c>
      <c r="G1166" s="12" t="s">
        <v>9</v>
      </c>
      <c r="H1166" s="12" t="s">
        <v>37</v>
      </c>
      <c r="I1166" s="14"/>
      <c r="J1166" s="14"/>
      <c r="K1166" s="14"/>
      <c r="L1166" s="14"/>
      <c r="M1166" s="14"/>
      <c r="N1166" s="14"/>
      <c r="O1166" s="14"/>
      <c r="P1166" s="14"/>
      <c r="Q1166" s="14"/>
      <c r="R1166" s="14"/>
      <c r="S1166" s="14"/>
      <c r="T1166" s="14"/>
      <c r="U1166" s="14"/>
      <c r="V1166" s="14"/>
      <c r="W1166" s="14"/>
      <c r="X1166" s="14"/>
      <c r="Y1166" s="14"/>
      <c r="Z1166" s="14"/>
      <c r="AA1166" s="14"/>
      <c r="AB1166" s="14"/>
      <c r="AC1166" s="14"/>
      <c r="AD1166" s="14"/>
    </row>
    <row r="1167" ht="33.0" hidden="1" customHeight="1">
      <c r="A1167" s="27">
        <v>1272.0</v>
      </c>
      <c r="B1167" s="27" t="s">
        <v>34</v>
      </c>
      <c r="C1167" s="27" t="s">
        <v>1342</v>
      </c>
      <c r="D1167" s="12" t="s">
        <v>107</v>
      </c>
      <c r="E1167" s="14"/>
      <c r="F1167" s="12" t="s">
        <v>9</v>
      </c>
      <c r="G1167" s="12" t="s">
        <v>9</v>
      </c>
      <c r="H1167" s="12" t="s">
        <v>37</v>
      </c>
      <c r="I1167" s="14"/>
      <c r="J1167" s="14"/>
      <c r="K1167" s="14"/>
      <c r="L1167" s="14"/>
      <c r="M1167" s="14"/>
      <c r="N1167" s="14"/>
      <c r="O1167" s="14"/>
      <c r="P1167" s="14"/>
      <c r="Q1167" s="14"/>
      <c r="R1167" s="14"/>
      <c r="S1167" s="14"/>
      <c r="T1167" s="14"/>
      <c r="U1167" s="14"/>
      <c r="V1167" s="14"/>
      <c r="W1167" s="14"/>
      <c r="X1167" s="14"/>
      <c r="Y1167" s="14"/>
      <c r="Z1167" s="14"/>
      <c r="AA1167" s="14"/>
      <c r="AB1167" s="14"/>
      <c r="AC1167" s="14"/>
      <c r="AD1167" s="14"/>
    </row>
    <row r="1168" ht="33.0" hidden="1" customHeight="1">
      <c r="A1168" s="27">
        <v>1273.0</v>
      </c>
      <c r="B1168" s="27" t="s">
        <v>34</v>
      </c>
      <c r="C1168" s="27" t="s">
        <v>1343</v>
      </c>
      <c r="D1168" s="12" t="s">
        <v>107</v>
      </c>
      <c r="E1168" s="14"/>
      <c r="F1168" s="12" t="s">
        <v>9</v>
      </c>
      <c r="G1168" s="12" t="s">
        <v>9</v>
      </c>
      <c r="H1168" s="12" t="s">
        <v>37</v>
      </c>
      <c r="I1168" s="14"/>
      <c r="J1168" s="14"/>
      <c r="K1168" s="14"/>
      <c r="L1168" s="14"/>
      <c r="M1168" s="14"/>
      <c r="N1168" s="14"/>
      <c r="O1168" s="14"/>
      <c r="P1168" s="14"/>
      <c r="Q1168" s="14"/>
      <c r="R1168" s="14"/>
      <c r="S1168" s="14"/>
      <c r="T1168" s="14"/>
      <c r="U1168" s="14"/>
      <c r="V1168" s="14"/>
      <c r="W1168" s="14"/>
      <c r="X1168" s="14"/>
      <c r="Y1168" s="14"/>
      <c r="Z1168" s="14"/>
      <c r="AA1168" s="14"/>
      <c r="AB1168" s="14"/>
      <c r="AC1168" s="14"/>
      <c r="AD1168" s="14"/>
    </row>
    <row r="1169" ht="33.0" hidden="1" customHeight="1">
      <c r="A1169" s="27">
        <v>1274.0</v>
      </c>
      <c r="B1169" s="27" t="s">
        <v>34</v>
      </c>
      <c r="C1169" s="27" t="s">
        <v>1344</v>
      </c>
      <c r="D1169" s="12" t="s">
        <v>89</v>
      </c>
      <c r="E1169" s="14"/>
      <c r="F1169" s="12" t="s">
        <v>9</v>
      </c>
      <c r="G1169" s="12" t="s">
        <v>9</v>
      </c>
      <c r="H1169" s="12" t="s">
        <v>52</v>
      </c>
      <c r="I1169" s="14"/>
      <c r="J1169" s="14"/>
      <c r="K1169" s="14"/>
      <c r="L1169" s="14"/>
      <c r="M1169" s="14"/>
      <c r="N1169" s="14"/>
      <c r="O1169" s="14"/>
      <c r="P1169" s="14"/>
      <c r="Q1169" s="14"/>
      <c r="R1169" s="14"/>
      <c r="S1169" s="14"/>
      <c r="T1169" s="14"/>
      <c r="U1169" s="14"/>
      <c r="V1169" s="14"/>
      <c r="W1169" s="14"/>
      <c r="X1169" s="14"/>
      <c r="Y1169" s="14"/>
      <c r="Z1169" s="14"/>
      <c r="AA1169" s="14"/>
      <c r="AB1169" s="14"/>
      <c r="AC1169" s="14"/>
      <c r="AD1169" s="14"/>
    </row>
    <row r="1170" ht="33.0" hidden="1" customHeight="1">
      <c r="A1170" s="27">
        <v>1275.0</v>
      </c>
      <c r="B1170" s="27" t="s">
        <v>34</v>
      </c>
      <c r="C1170" s="27" t="s">
        <v>1345</v>
      </c>
      <c r="D1170" s="12" t="s">
        <v>107</v>
      </c>
      <c r="E1170" s="14"/>
      <c r="F1170" s="12" t="s">
        <v>9</v>
      </c>
      <c r="G1170" s="12" t="s">
        <v>9</v>
      </c>
      <c r="H1170" s="12" t="s">
        <v>37</v>
      </c>
      <c r="I1170" s="14"/>
      <c r="J1170" s="14"/>
      <c r="K1170" s="14"/>
      <c r="L1170" s="14"/>
      <c r="M1170" s="14"/>
      <c r="N1170" s="14"/>
      <c r="O1170" s="14"/>
      <c r="P1170" s="14"/>
      <c r="Q1170" s="14"/>
      <c r="R1170" s="14"/>
      <c r="S1170" s="14"/>
      <c r="T1170" s="14"/>
      <c r="U1170" s="14"/>
      <c r="V1170" s="14"/>
      <c r="W1170" s="14"/>
      <c r="X1170" s="14"/>
      <c r="Y1170" s="14"/>
      <c r="Z1170" s="14"/>
      <c r="AA1170" s="14"/>
      <c r="AB1170" s="14"/>
      <c r="AC1170" s="14"/>
      <c r="AD1170" s="14"/>
    </row>
    <row r="1171" ht="33.0" hidden="1" customHeight="1">
      <c r="A1171" s="27">
        <v>1276.0</v>
      </c>
      <c r="B1171" s="27" t="s">
        <v>34</v>
      </c>
      <c r="C1171" s="27" t="s">
        <v>1346</v>
      </c>
      <c r="D1171" s="12" t="s">
        <v>107</v>
      </c>
      <c r="E1171" s="14"/>
      <c r="F1171" s="12" t="s">
        <v>9</v>
      </c>
      <c r="G1171" s="12" t="s">
        <v>9</v>
      </c>
      <c r="H1171" s="12" t="s">
        <v>37</v>
      </c>
      <c r="I1171" s="14"/>
      <c r="J1171" s="14"/>
      <c r="K1171" s="14"/>
      <c r="L1171" s="14"/>
      <c r="M1171" s="14"/>
      <c r="N1171" s="14"/>
      <c r="O1171" s="14"/>
      <c r="P1171" s="14"/>
      <c r="Q1171" s="14"/>
      <c r="R1171" s="14"/>
      <c r="S1171" s="14"/>
      <c r="T1171" s="14"/>
      <c r="U1171" s="14"/>
      <c r="V1171" s="14"/>
      <c r="W1171" s="14"/>
      <c r="X1171" s="14"/>
      <c r="Y1171" s="14"/>
      <c r="Z1171" s="14"/>
      <c r="AA1171" s="14"/>
      <c r="AB1171" s="14"/>
      <c r="AC1171" s="14"/>
      <c r="AD1171" s="14"/>
    </row>
    <row r="1172" ht="33.0" hidden="1" customHeight="1">
      <c r="A1172" s="27">
        <v>1277.0</v>
      </c>
      <c r="B1172" s="27" t="s">
        <v>34</v>
      </c>
      <c r="C1172" s="27" t="s">
        <v>1347</v>
      </c>
      <c r="D1172" s="12" t="s">
        <v>107</v>
      </c>
      <c r="E1172" s="14"/>
      <c r="F1172" s="12" t="s">
        <v>9</v>
      </c>
      <c r="G1172" s="12" t="s">
        <v>9</v>
      </c>
      <c r="H1172" s="12" t="s">
        <v>37</v>
      </c>
      <c r="I1172" s="14"/>
      <c r="J1172" s="14"/>
      <c r="K1172" s="14"/>
      <c r="L1172" s="14"/>
      <c r="M1172" s="14"/>
      <c r="N1172" s="14"/>
      <c r="O1172" s="14"/>
      <c r="P1172" s="14"/>
      <c r="Q1172" s="14"/>
      <c r="R1172" s="14"/>
      <c r="S1172" s="14"/>
      <c r="T1172" s="14"/>
      <c r="U1172" s="14"/>
      <c r="V1172" s="14"/>
      <c r="W1172" s="14"/>
      <c r="X1172" s="14"/>
      <c r="Y1172" s="14"/>
      <c r="Z1172" s="14"/>
      <c r="AA1172" s="14"/>
      <c r="AB1172" s="14"/>
      <c r="AC1172" s="14"/>
      <c r="AD1172" s="14"/>
    </row>
    <row r="1173" ht="33.0" hidden="1" customHeight="1">
      <c r="A1173" s="27">
        <v>1278.0</v>
      </c>
      <c r="B1173" s="27" t="s">
        <v>34</v>
      </c>
      <c r="C1173" s="27" t="s">
        <v>1348</v>
      </c>
      <c r="D1173" s="12" t="s">
        <v>107</v>
      </c>
      <c r="E1173" s="14"/>
      <c r="F1173" s="12" t="s">
        <v>9</v>
      </c>
      <c r="G1173" s="12" t="s">
        <v>9</v>
      </c>
      <c r="H1173" s="12" t="s">
        <v>37</v>
      </c>
      <c r="I1173" s="14"/>
      <c r="J1173" s="14"/>
      <c r="K1173" s="14"/>
      <c r="L1173" s="14"/>
      <c r="M1173" s="14"/>
      <c r="N1173" s="14"/>
      <c r="O1173" s="14"/>
      <c r="P1173" s="14"/>
      <c r="Q1173" s="14"/>
      <c r="R1173" s="14"/>
      <c r="S1173" s="14"/>
      <c r="T1173" s="14"/>
      <c r="U1173" s="14"/>
      <c r="V1173" s="14"/>
      <c r="W1173" s="14"/>
      <c r="X1173" s="14"/>
      <c r="Y1173" s="14"/>
      <c r="Z1173" s="14"/>
      <c r="AA1173" s="14"/>
      <c r="AB1173" s="14"/>
      <c r="AC1173" s="14"/>
      <c r="AD1173" s="14"/>
    </row>
    <row r="1174" ht="33.0" hidden="1" customHeight="1">
      <c r="A1174" s="27">
        <v>1279.0</v>
      </c>
      <c r="B1174" s="27" t="s">
        <v>34</v>
      </c>
      <c r="C1174" s="27" t="s">
        <v>1349</v>
      </c>
      <c r="D1174" s="12" t="s">
        <v>36</v>
      </c>
      <c r="E1174" s="14"/>
      <c r="F1174" s="12" t="s">
        <v>10</v>
      </c>
      <c r="G1174" s="12" t="s">
        <v>2</v>
      </c>
      <c r="H1174" s="12" t="s">
        <v>37</v>
      </c>
      <c r="I1174" s="14"/>
      <c r="J1174" s="14"/>
      <c r="K1174" s="14"/>
      <c r="L1174" s="14"/>
      <c r="M1174" s="14"/>
      <c r="N1174" s="14"/>
      <c r="O1174" s="14"/>
      <c r="P1174" s="14"/>
      <c r="Q1174" s="14"/>
      <c r="R1174" s="14"/>
      <c r="S1174" s="14"/>
      <c r="T1174" s="14"/>
      <c r="U1174" s="14"/>
      <c r="V1174" s="14"/>
      <c r="W1174" s="14"/>
      <c r="X1174" s="14"/>
      <c r="Y1174" s="14"/>
      <c r="Z1174" s="14"/>
      <c r="AA1174" s="14"/>
      <c r="AB1174" s="14"/>
      <c r="AC1174" s="14"/>
      <c r="AD1174" s="14"/>
    </row>
    <row r="1175" ht="33.0" hidden="1" customHeight="1">
      <c r="A1175" s="27">
        <v>1280.0</v>
      </c>
      <c r="B1175" s="27" t="s">
        <v>34</v>
      </c>
      <c r="C1175" s="27" t="s">
        <v>1350</v>
      </c>
      <c r="D1175" s="12" t="s">
        <v>107</v>
      </c>
      <c r="E1175" s="14"/>
      <c r="F1175" s="12" t="s">
        <v>9</v>
      </c>
      <c r="G1175" s="12" t="s">
        <v>9</v>
      </c>
      <c r="H1175" s="12" t="s">
        <v>37</v>
      </c>
      <c r="I1175" s="14"/>
      <c r="J1175" s="14"/>
      <c r="K1175" s="14"/>
      <c r="L1175" s="14"/>
      <c r="M1175" s="14"/>
      <c r="N1175" s="14"/>
      <c r="O1175" s="14"/>
      <c r="P1175" s="14"/>
      <c r="Q1175" s="14"/>
      <c r="R1175" s="14"/>
      <c r="S1175" s="14"/>
      <c r="T1175" s="14"/>
      <c r="U1175" s="14"/>
      <c r="V1175" s="14"/>
      <c r="W1175" s="14"/>
      <c r="X1175" s="14"/>
      <c r="Y1175" s="14"/>
      <c r="Z1175" s="14"/>
      <c r="AA1175" s="14"/>
      <c r="AB1175" s="14"/>
      <c r="AC1175" s="14"/>
      <c r="AD1175" s="14"/>
    </row>
    <row r="1176" ht="33.0" hidden="1" customHeight="1">
      <c r="A1176" s="27">
        <v>1281.0</v>
      </c>
      <c r="B1176" s="27" t="s">
        <v>34</v>
      </c>
      <c r="C1176" s="27" t="s">
        <v>1351</v>
      </c>
      <c r="D1176" s="12" t="s">
        <v>107</v>
      </c>
      <c r="E1176" s="14"/>
      <c r="F1176" s="12" t="s">
        <v>9</v>
      </c>
      <c r="G1176" s="12" t="s">
        <v>9</v>
      </c>
      <c r="H1176" s="12" t="s">
        <v>37</v>
      </c>
      <c r="I1176" s="14"/>
      <c r="J1176" s="14"/>
      <c r="K1176" s="14"/>
      <c r="L1176" s="14"/>
      <c r="M1176" s="14"/>
      <c r="N1176" s="14"/>
      <c r="O1176" s="14"/>
      <c r="P1176" s="14"/>
      <c r="Q1176" s="14"/>
      <c r="R1176" s="14"/>
      <c r="S1176" s="14"/>
      <c r="T1176" s="14"/>
      <c r="U1176" s="14"/>
      <c r="V1176" s="14"/>
      <c r="W1176" s="14"/>
      <c r="X1176" s="14"/>
      <c r="Y1176" s="14"/>
      <c r="Z1176" s="14"/>
      <c r="AA1176" s="14"/>
      <c r="AB1176" s="14"/>
      <c r="AC1176" s="14"/>
      <c r="AD1176" s="14"/>
    </row>
    <row r="1177" ht="33.0" hidden="1" customHeight="1">
      <c r="A1177" s="27">
        <v>1282.0</v>
      </c>
      <c r="B1177" s="27" t="s">
        <v>34</v>
      </c>
      <c r="C1177" s="27" t="s">
        <v>1352</v>
      </c>
      <c r="D1177" s="12" t="s">
        <v>107</v>
      </c>
      <c r="E1177" s="14"/>
      <c r="F1177" s="12" t="s">
        <v>9</v>
      </c>
      <c r="G1177" s="12" t="s">
        <v>9</v>
      </c>
      <c r="H1177" s="12" t="s">
        <v>37</v>
      </c>
      <c r="I1177" s="14"/>
      <c r="J1177" s="14"/>
      <c r="K1177" s="14"/>
      <c r="L1177" s="14"/>
      <c r="M1177" s="14"/>
      <c r="N1177" s="14"/>
      <c r="O1177" s="14"/>
      <c r="P1177" s="14"/>
      <c r="Q1177" s="14"/>
      <c r="R1177" s="14"/>
      <c r="S1177" s="14"/>
      <c r="T1177" s="14"/>
      <c r="U1177" s="14"/>
      <c r="V1177" s="14"/>
      <c r="W1177" s="14"/>
      <c r="X1177" s="14"/>
      <c r="Y1177" s="14"/>
      <c r="Z1177" s="14"/>
      <c r="AA1177" s="14"/>
      <c r="AB1177" s="14"/>
      <c r="AC1177" s="14"/>
      <c r="AD1177" s="14"/>
    </row>
    <row r="1178" ht="33.0" hidden="1" customHeight="1">
      <c r="A1178" s="27">
        <v>1283.0</v>
      </c>
      <c r="B1178" s="27" t="s">
        <v>34</v>
      </c>
      <c r="C1178" s="27" t="s">
        <v>1353</v>
      </c>
      <c r="D1178" s="12" t="s">
        <v>107</v>
      </c>
      <c r="E1178" s="14"/>
      <c r="F1178" s="12" t="s">
        <v>9</v>
      </c>
      <c r="G1178" s="12" t="s">
        <v>9</v>
      </c>
      <c r="H1178" s="12" t="s">
        <v>37</v>
      </c>
      <c r="I1178" s="14"/>
      <c r="J1178" s="14"/>
      <c r="K1178" s="14"/>
      <c r="L1178" s="14"/>
      <c r="M1178" s="14"/>
      <c r="N1178" s="14"/>
      <c r="O1178" s="14"/>
      <c r="P1178" s="14"/>
      <c r="Q1178" s="14"/>
      <c r="R1178" s="14"/>
      <c r="S1178" s="14"/>
      <c r="T1178" s="14"/>
      <c r="U1178" s="14"/>
      <c r="V1178" s="14"/>
      <c r="W1178" s="14"/>
      <c r="X1178" s="14"/>
      <c r="Y1178" s="14"/>
      <c r="Z1178" s="14"/>
      <c r="AA1178" s="14"/>
      <c r="AB1178" s="14"/>
      <c r="AC1178" s="14"/>
      <c r="AD1178" s="14"/>
    </row>
    <row r="1179" ht="33.0" hidden="1" customHeight="1">
      <c r="A1179" s="27">
        <v>1284.0</v>
      </c>
      <c r="B1179" s="27" t="s">
        <v>34</v>
      </c>
      <c r="C1179" s="27" t="s">
        <v>1354</v>
      </c>
      <c r="D1179" s="12" t="s">
        <v>89</v>
      </c>
      <c r="E1179" s="14"/>
      <c r="F1179" s="12" t="s">
        <v>9</v>
      </c>
      <c r="G1179" s="12" t="s">
        <v>9</v>
      </c>
      <c r="H1179" s="12" t="s">
        <v>52</v>
      </c>
      <c r="I1179" s="14"/>
      <c r="J1179" s="14"/>
      <c r="K1179" s="14"/>
      <c r="L1179" s="14"/>
      <c r="M1179" s="14"/>
      <c r="N1179" s="14"/>
      <c r="O1179" s="14"/>
      <c r="P1179" s="14"/>
      <c r="Q1179" s="14"/>
      <c r="R1179" s="14"/>
      <c r="S1179" s="14"/>
      <c r="T1179" s="14"/>
      <c r="U1179" s="14"/>
      <c r="V1179" s="14"/>
      <c r="W1179" s="14"/>
      <c r="X1179" s="14"/>
      <c r="Y1179" s="14"/>
      <c r="Z1179" s="14"/>
      <c r="AA1179" s="14"/>
      <c r="AB1179" s="14"/>
      <c r="AC1179" s="14"/>
      <c r="AD1179" s="14"/>
    </row>
    <row r="1180" ht="33.0" hidden="1" customHeight="1">
      <c r="A1180" s="27">
        <v>1285.0</v>
      </c>
      <c r="B1180" s="27" t="s">
        <v>34</v>
      </c>
      <c r="C1180" s="27" t="s">
        <v>1355</v>
      </c>
      <c r="D1180" s="12" t="s">
        <v>107</v>
      </c>
      <c r="E1180" s="14"/>
      <c r="F1180" s="12" t="s">
        <v>9</v>
      </c>
      <c r="G1180" s="12" t="s">
        <v>9</v>
      </c>
      <c r="H1180" s="12" t="s">
        <v>37</v>
      </c>
      <c r="I1180" s="14"/>
      <c r="J1180" s="14"/>
      <c r="K1180" s="14"/>
      <c r="L1180" s="14"/>
      <c r="M1180" s="14"/>
      <c r="N1180" s="14"/>
      <c r="O1180" s="14"/>
      <c r="P1180" s="14"/>
      <c r="Q1180" s="14"/>
      <c r="R1180" s="14"/>
      <c r="S1180" s="14"/>
      <c r="T1180" s="14"/>
      <c r="U1180" s="14"/>
      <c r="V1180" s="14"/>
      <c r="W1180" s="14"/>
      <c r="X1180" s="14"/>
      <c r="Y1180" s="14"/>
      <c r="Z1180" s="14"/>
      <c r="AA1180" s="14"/>
      <c r="AB1180" s="14"/>
      <c r="AC1180" s="14"/>
      <c r="AD1180" s="14"/>
    </row>
    <row r="1181" ht="33.0" hidden="1" customHeight="1">
      <c r="A1181" s="27">
        <v>1286.0</v>
      </c>
      <c r="B1181" s="27" t="s">
        <v>34</v>
      </c>
      <c r="C1181" s="27" t="s">
        <v>1356</v>
      </c>
      <c r="D1181" s="12" t="s">
        <v>107</v>
      </c>
      <c r="E1181" s="14"/>
      <c r="F1181" s="12" t="s">
        <v>9</v>
      </c>
      <c r="G1181" s="12" t="s">
        <v>9</v>
      </c>
      <c r="H1181" s="12" t="s">
        <v>37</v>
      </c>
      <c r="I1181" s="14"/>
      <c r="J1181" s="14"/>
      <c r="K1181" s="14"/>
      <c r="L1181" s="14"/>
      <c r="M1181" s="14"/>
      <c r="N1181" s="14"/>
      <c r="O1181" s="14"/>
      <c r="P1181" s="14"/>
      <c r="Q1181" s="14"/>
      <c r="R1181" s="14"/>
      <c r="S1181" s="14"/>
      <c r="T1181" s="14"/>
      <c r="U1181" s="14"/>
      <c r="V1181" s="14"/>
      <c r="W1181" s="14"/>
      <c r="X1181" s="14"/>
      <c r="Y1181" s="14"/>
      <c r="Z1181" s="14"/>
      <c r="AA1181" s="14"/>
      <c r="AB1181" s="14"/>
      <c r="AC1181" s="14"/>
      <c r="AD1181" s="14"/>
    </row>
    <row r="1182" ht="33.0" hidden="1" customHeight="1">
      <c r="A1182" s="27">
        <v>1287.0</v>
      </c>
      <c r="B1182" s="27" t="s">
        <v>34</v>
      </c>
      <c r="C1182" s="27" t="s">
        <v>1357</v>
      </c>
      <c r="D1182" s="12" t="s">
        <v>107</v>
      </c>
      <c r="E1182" s="14"/>
      <c r="F1182" s="12" t="s">
        <v>9</v>
      </c>
      <c r="G1182" s="12" t="s">
        <v>9</v>
      </c>
      <c r="H1182" s="12" t="s">
        <v>37</v>
      </c>
      <c r="I1182" s="14"/>
      <c r="J1182" s="14"/>
      <c r="K1182" s="14"/>
      <c r="L1182" s="14"/>
      <c r="M1182" s="14"/>
      <c r="N1182" s="14"/>
      <c r="O1182" s="14"/>
      <c r="P1182" s="14"/>
      <c r="Q1182" s="14"/>
      <c r="R1182" s="14"/>
      <c r="S1182" s="14"/>
      <c r="T1182" s="14"/>
      <c r="U1182" s="14"/>
      <c r="V1182" s="14"/>
      <c r="W1182" s="14"/>
      <c r="X1182" s="14"/>
      <c r="Y1182" s="14"/>
      <c r="Z1182" s="14"/>
      <c r="AA1182" s="14"/>
      <c r="AB1182" s="14"/>
      <c r="AC1182" s="14"/>
      <c r="AD1182" s="14"/>
    </row>
    <row r="1183" ht="33.0" hidden="1" customHeight="1">
      <c r="A1183" s="27">
        <v>1288.0</v>
      </c>
      <c r="B1183" s="27" t="s">
        <v>34</v>
      </c>
      <c r="C1183" s="27" t="s">
        <v>1358</v>
      </c>
      <c r="D1183" s="12" t="s">
        <v>107</v>
      </c>
      <c r="E1183" s="14"/>
      <c r="F1183" s="12" t="s">
        <v>9</v>
      </c>
      <c r="G1183" s="12" t="s">
        <v>9</v>
      </c>
      <c r="H1183" s="12" t="s">
        <v>37</v>
      </c>
      <c r="I1183" s="14"/>
      <c r="J1183" s="14"/>
      <c r="K1183" s="14"/>
      <c r="L1183" s="14"/>
      <c r="M1183" s="14"/>
      <c r="N1183" s="14"/>
      <c r="O1183" s="14"/>
      <c r="P1183" s="14"/>
      <c r="Q1183" s="14"/>
      <c r="R1183" s="14"/>
      <c r="S1183" s="14"/>
      <c r="T1183" s="14"/>
      <c r="U1183" s="14"/>
      <c r="V1183" s="14"/>
      <c r="W1183" s="14"/>
      <c r="X1183" s="14"/>
      <c r="Y1183" s="14"/>
      <c r="Z1183" s="14"/>
      <c r="AA1183" s="14"/>
      <c r="AB1183" s="14"/>
      <c r="AC1183" s="14"/>
      <c r="AD1183" s="14"/>
    </row>
    <row r="1184" ht="33.0" hidden="1" customHeight="1">
      <c r="A1184" s="27">
        <v>1289.0</v>
      </c>
      <c r="B1184" s="27" t="s">
        <v>34</v>
      </c>
      <c r="C1184" s="27" t="s">
        <v>1359</v>
      </c>
      <c r="D1184" s="12" t="s">
        <v>632</v>
      </c>
      <c r="E1184" s="14"/>
      <c r="F1184" s="12" t="s">
        <v>21</v>
      </c>
      <c r="G1184" s="12" t="s">
        <v>9</v>
      </c>
      <c r="H1184" s="12" t="s">
        <v>49</v>
      </c>
      <c r="I1184" s="14"/>
      <c r="J1184" s="14"/>
      <c r="K1184" s="14"/>
      <c r="L1184" s="14"/>
      <c r="M1184" s="14"/>
      <c r="N1184" s="14"/>
      <c r="O1184" s="14"/>
      <c r="P1184" s="14"/>
      <c r="Q1184" s="14"/>
      <c r="R1184" s="14"/>
      <c r="S1184" s="14"/>
      <c r="T1184" s="14"/>
      <c r="U1184" s="14"/>
      <c r="V1184" s="14"/>
      <c r="W1184" s="14"/>
      <c r="X1184" s="14"/>
      <c r="Y1184" s="14"/>
      <c r="Z1184" s="14"/>
      <c r="AA1184" s="14"/>
      <c r="AB1184" s="14"/>
      <c r="AC1184" s="14"/>
      <c r="AD1184" s="14"/>
    </row>
    <row r="1185" ht="33.0" hidden="1" customHeight="1">
      <c r="A1185" s="27">
        <v>1290.0</v>
      </c>
      <c r="B1185" s="27" t="s">
        <v>34</v>
      </c>
      <c r="C1185" s="27" t="s">
        <v>1360</v>
      </c>
      <c r="D1185" s="12" t="s">
        <v>107</v>
      </c>
      <c r="E1185" s="14"/>
      <c r="F1185" s="12" t="s">
        <v>9</v>
      </c>
      <c r="G1185" s="12" t="s">
        <v>9</v>
      </c>
      <c r="H1185" s="12" t="s">
        <v>37</v>
      </c>
      <c r="I1185" s="14"/>
      <c r="J1185" s="14"/>
      <c r="K1185" s="14"/>
      <c r="L1185" s="14"/>
      <c r="M1185" s="14"/>
      <c r="N1185" s="14"/>
      <c r="O1185" s="14"/>
      <c r="P1185" s="14"/>
      <c r="Q1185" s="14"/>
      <c r="R1185" s="14"/>
      <c r="S1185" s="14"/>
      <c r="T1185" s="14"/>
      <c r="U1185" s="14"/>
      <c r="V1185" s="14"/>
      <c r="W1185" s="14"/>
      <c r="X1185" s="14"/>
      <c r="Y1185" s="14"/>
      <c r="Z1185" s="14"/>
      <c r="AA1185" s="14"/>
      <c r="AB1185" s="14"/>
      <c r="AC1185" s="14"/>
      <c r="AD1185" s="14"/>
    </row>
    <row r="1186" ht="33.0" hidden="1" customHeight="1">
      <c r="A1186" s="27">
        <v>1291.0</v>
      </c>
      <c r="B1186" s="27" t="s">
        <v>34</v>
      </c>
      <c r="C1186" s="27" t="s">
        <v>1361</v>
      </c>
      <c r="D1186" s="12" t="s">
        <v>89</v>
      </c>
      <c r="E1186" s="14"/>
      <c r="F1186" s="12" t="s">
        <v>9</v>
      </c>
      <c r="G1186" s="12" t="s">
        <v>9</v>
      </c>
      <c r="H1186" s="12" t="s">
        <v>52</v>
      </c>
      <c r="I1186" s="14"/>
      <c r="J1186" s="14"/>
      <c r="K1186" s="14"/>
      <c r="L1186" s="14"/>
      <c r="M1186" s="14"/>
      <c r="N1186" s="14"/>
      <c r="O1186" s="14"/>
      <c r="P1186" s="14"/>
      <c r="Q1186" s="14"/>
      <c r="R1186" s="14"/>
      <c r="S1186" s="14"/>
      <c r="T1186" s="14"/>
      <c r="U1186" s="14"/>
      <c r="V1186" s="14"/>
      <c r="W1186" s="14"/>
      <c r="X1186" s="14"/>
      <c r="Y1186" s="14"/>
      <c r="Z1186" s="14"/>
      <c r="AA1186" s="14"/>
      <c r="AB1186" s="14"/>
      <c r="AC1186" s="14"/>
      <c r="AD1186" s="14"/>
    </row>
    <row r="1187" ht="33.0" hidden="1" customHeight="1">
      <c r="A1187" s="27">
        <v>1292.0</v>
      </c>
      <c r="B1187" s="27" t="s">
        <v>34</v>
      </c>
      <c r="C1187" s="27" t="s">
        <v>1362</v>
      </c>
      <c r="D1187" s="12" t="s">
        <v>107</v>
      </c>
      <c r="E1187" s="14"/>
      <c r="F1187" s="12" t="s">
        <v>9</v>
      </c>
      <c r="G1187" s="12" t="s">
        <v>9</v>
      </c>
      <c r="H1187" s="12" t="s">
        <v>37</v>
      </c>
      <c r="I1187" s="14"/>
      <c r="J1187" s="14"/>
      <c r="K1187" s="14"/>
      <c r="L1187" s="14"/>
      <c r="M1187" s="14"/>
      <c r="N1187" s="14"/>
      <c r="O1187" s="14"/>
      <c r="P1187" s="14"/>
      <c r="Q1187" s="14"/>
      <c r="R1187" s="14"/>
      <c r="S1187" s="14"/>
      <c r="T1187" s="14"/>
      <c r="U1187" s="14"/>
      <c r="V1187" s="14"/>
      <c r="W1187" s="14"/>
      <c r="X1187" s="14"/>
      <c r="Y1187" s="14"/>
      <c r="Z1187" s="14"/>
      <c r="AA1187" s="14"/>
      <c r="AB1187" s="14"/>
      <c r="AC1187" s="14"/>
      <c r="AD1187" s="14"/>
    </row>
    <row r="1188" ht="33.0" hidden="1" customHeight="1">
      <c r="A1188" s="27">
        <v>1293.0</v>
      </c>
      <c r="B1188" s="27" t="s">
        <v>34</v>
      </c>
      <c r="C1188" s="27" t="s">
        <v>1363</v>
      </c>
      <c r="D1188" s="12" t="s">
        <v>348</v>
      </c>
      <c r="E1188" s="14"/>
      <c r="F1188" s="12" t="s">
        <v>9</v>
      </c>
      <c r="G1188" s="12" t="s">
        <v>9</v>
      </c>
      <c r="H1188" s="12" t="s">
        <v>349</v>
      </c>
      <c r="I1188" s="14"/>
      <c r="J1188" s="14"/>
      <c r="K1188" s="14"/>
      <c r="L1188" s="14"/>
      <c r="M1188" s="14"/>
      <c r="N1188" s="14"/>
      <c r="O1188" s="14"/>
      <c r="P1188" s="14"/>
      <c r="Q1188" s="14"/>
      <c r="R1188" s="14"/>
      <c r="S1188" s="14"/>
      <c r="T1188" s="14"/>
      <c r="U1188" s="14"/>
      <c r="V1188" s="14"/>
      <c r="W1188" s="14"/>
      <c r="X1188" s="14"/>
      <c r="Y1188" s="14"/>
      <c r="Z1188" s="14"/>
      <c r="AA1188" s="14"/>
      <c r="AB1188" s="14"/>
      <c r="AC1188" s="14"/>
      <c r="AD1188" s="14"/>
    </row>
    <row r="1189" ht="33.0" hidden="1" customHeight="1">
      <c r="A1189" s="27">
        <v>1294.0</v>
      </c>
      <c r="B1189" s="27" t="s">
        <v>34</v>
      </c>
      <c r="C1189" s="27" t="s">
        <v>1364</v>
      </c>
      <c r="D1189" s="12" t="s">
        <v>107</v>
      </c>
      <c r="E1189" s="14"/>
      <c r="F1189" s="12" t="s">
        <v>9</v>
      </c>
      <c r="G1189" s="12" t="s">
        <v>9</v>
      </c>
      <c r="H1189" s="12" t="s">
        <v>37</v>
      </c>
      <c r="I1189" s="14"/>
      <c r="J1189" s="14"/>
      <c r="K1189" s="14"/>
      <c r="L1189" s="14"/>
      <c r="M1189" s="14"/>
      <c r="N1189" s="14"/>
      <c r="O1189" s="14"/>
      <c r="P1189" s="14"/>
      <c r="Q1189" s="14"/>
      <c r="R1189" s="14"/>
      <c r="S1189" s="14"/>
      <c r="T1189" s="14"/>
      <c r="U1189" s="14"/>
      <c r="V1189" s="14"/>
      <c r="W1189" s="14"/>
      <c r="X1189" s="14"/>
      <c r="Y1189" s="14"/>
      <c r="Z1189" s="14"/>
      <c r="AA1189" s="14"/>
      <c r="AB1189" s="14"/>
      <c r="AC1189" s="14"/>
      <c r="AD1189" s="14"/>
    </row>
    <row r="1190" ht="33.0" hidden="1" customHeight="1">
      <c r="A1190" s="27">
        <v>1295.0</v>
      </c>
      <c r="B1190" s="27" t="s">
        <v>34</v>
      </c>
      <c r="C1190" s="27" t="s">
        <v>1365</v>
      </c>
      <c r="D1190" s="12" t="s">
        <v>107</v>
      </c>
      <c r="E1190" s="14"/>
      <c r="F1190" s="12" t="s">
        <v>9</v>
      </c>
      <c r="G1190" s="12" t="s">
        <v>9</v>
      </c>
      <c r="H1190" s="12" t="s">
        <v>37</v>
      </c>
      <c r="I1190" s="14"/>
      <c r="J1190" s="14"/>
      <c r="K1190" s="14"/>
      <c r="L1190" s="14"/>
      <c r="M1190" s="14"/>
      <c r="N1190" s="14"/>
      <c r="O1190" s="14"/>
      <c r="P1190" s="14"/>
      <c r="Q1190" s="14"/>
      <c r="R1190" s="14"/>
      <c r="S1190" s="14"/>
      <c r="T1190" s="14"/>
      <c r="U1190" s="14"/>
      <c r="V1190" s="14"/>
      <c r="W1190" s="14"/>
      <c r="X1190" s="14"/>
      <c r="Y1190" s="14"/>
      <c r="Z1190" s="14"/>
      <c r="AA1190" s="14"/>
      <c r="AB1190" s="14"/>
      <c r="AC1190" s="14"/>
      <c r="AD1190" s="14"/>
    </row>
    <row r="1191" ht="33.0" hidden="1" customHeight="1">
      <c r="A1191" s="27">
        <v>1296.0</v>
      </c>
      <c r="B1191" s="27" t="s">
        <v>34</v>
      </c>
      <c r="C1191" s="27" t="s">
        <v>1366</v>
      </c>
      <c r="D1191" s="12" t="s">
        <v>241</v>
      </c>
      <c r="E1191" s="14"/>
      <c r="F1191" s="12" t="s">
        <v>13</v>
      </c>
      <c r="G1191" s="12" t="s">
        <v>6</v>
      </c>
      <c r="H1191" s="12" t="s">
        <v>37</v>
      </c>
      <c r="I1191" s="14"/>
      <c r="J1191" s="14"/>
      <c r="K1191" s="14"/>
      <c r="L1191" s="14"/>
      <c r="M1191" s="14"/>
      <c r="N1191" s="14"/>
      <c r="O1191" s="14"/>
      <c r="P1191" s="14"/>
      <c r="Q1191" s="14"/>
      <c r="R1191" s="14"/>
      <c r="S1191" s="14"/>
      <c r="T1191" s="14"/>
      <c r="U1191" s="14"/>
      <c r="V1191" s="14"/>
      <c r="W1191" s="14"/>
      <c r="X1191" s="14"/>
      <c r="Y1191" s="14"/>
      <c r="Z1191" s="14"/>
      <c r="AA1191" s="14"/>
      <c r="AB1191" s="14"/>
      <c r="AC1191" s="14"/>
      <c r="AD1191" s="14"/>
    </row>
    <row r="1192" ht="33.0" hidden="1" customHeight="1">
      <c r="A1192" s="27">
        <v>1297.0</v>
      </c>
      <c r="B1192" s="27" t="s">
        <v>34</v>
      </c>
      <c r="C1192" s="27" t="s">
        <v>1367</v>
      </c>
      <c r="D1192" s="12" t="s">
        <v>107</v>
      </c>
      <c r="E1192" s="14"/>
      <c r="F1192" s="12" t="s">
        <v>9</v>
      </c>
      <c r="G1192" s="12" t="s">
        <v>9</v>
      </c>
      <c r="H1192" s="12" t="s">
        <v>37</v>
      </c>
      <c r="I1192" s="14"/>
      <c r="J1192" s="14"/>
      <c r="K1192" s="14"/>
      <c r="L1192" s="14"/>
      <c r="M1192" s="14"/>
      <c r="N1192" s="14"/>
      <c r="O1192" s="14"/>
      <c r="P1192" s="14"/>
      <c r="Q1192" s="14"/>
      <c r="R1192" s="14"/>
      <c r="S1192" s="14"/>
      <c r="T1192" s="14"/>
      <c r="U1192" s="14"/>
      <c r="V1192" s="14"/>
      <c r="W1192" s="14"/>
      <c r="X1192" s="14"/>
      <c r="Y1192" s="14"/>
      <c r="Z1192" s="14"/>
      <c r="AA1192" s="14"/>
      <c r="AB1192" s="14"/>
      <c r="AC1192" s="14"/>
      <c r="AD1192" s="14"/>
    </row>
    <row r="1193" ht="33.0" hidden="1" customHeight="1">
      <c r="A1193" s="27">
        <v>1298.0</v>
      </c>
      <c r="B1193" s="27" t="s">
        <v>34</v>
      </c>
      <c r="C1193" s="27" t="s">
        <v>1368</v>
      </c>
      <c r="D1193" s="12" t="s">
        <v>158</v>
      </c>
      <c r="E1193" s="14"/>
      <c r="F1193" s="12" t="s">
        <v>9</v>
      </c>
      <c r="G1193" s="12" t="s">
        <v>9</v>
      </c>
      <c r="H1193" s="12" t="s">
        <v>42</v>
      </c>
      <c r="I1193" s="14"/>
      <c r="J1193" s="14"/>
      <c r="K1193" s="14"/>
      <c r="L1193" s="14"/>
      <c r="M1193" s="14"/>
      <c r="N1193" s="14"/>
      <c r="O1193" s="14"/>
      <c r="P1193" s="14"/>
      <c r="Q1193" s="14"/>
      <c r="R1193" s="14"/>
      <c r="S1193" s="14"/>
      <c r="T1193" s="14"/>
      <c r="U1193" s="14"/>
      <c r="V1193" s="14"/>
      <c r="W1193" s="14"/>
      <c r="X1193" s="14"/>
      <c r="Y1193" s="14"/>
      <c r="Z1193" s="14"/>
      <c r="AA1193" s="14"/>
      <c r="AB1193" s="14"/>
      <c r="AC1193" s="14"/>
      <c r="AD1193" s="14"/>
    </row>
    <row r="1194" ht="33.0" hidden="1" customHeight="1">
      <c r="A1194" s="27">
        <v>1299.0</v>
      </c>
      <c r="B1194" s="27" t="s">
        <v>34</v>
      </c>
      <c r="C1194" s="27" t="s">
        <v>1369</v>
      </c>
      <c r="D1194" s="12" t="s">
        <v>107</v>
      </c>
      <c r="E1194" s="14"/>
      <c r="F1194" s="12" t="s">
        <v>9</v>
      </c>
      <c r="G1194" s="12" t="s">
        <v>9</v>
      </c>
      <c r="H1194" s="12" t="s">
        <v>37</v>
      </c>
      <c r="I1194" s="14"/>
      <c r="J1194" s="14"/>
      <c r="K1194" s="14"/>
      <c r="L1194" s="14"/>
      <c r="M1194" s="14"/>
      <c r="N1194" s="14"/>
      <c r="O1194" s="14"/>
      <c r="P1194" s="14"/>
      <c r="Q1194" s="14"/>
      <c r="R1194" s="14"/>
      <c r="S1194" s="14"/>
      <c r="T1194" s="14"/>
      <c r="U1194" s="14"/>
      <c r="V1194" s="14"/>
      <c r="W1194" s="14"/>
      <c r="X1194" s="14"/>
      <c r="Y1194" s="14"/>
      <c r="Z1194" s="14"/>
      <c r="AA1194" s="14"/>
      <c r="AB1194" s="14"/>
      <c r="AC1194" s="14"/>
      <c r="AD1194" s="14"/>
    </row>
    <row r="1195" ht="33.0" hidden="1" customHeight="1">
      <c r="A1195" s="27">
        <v>1300.0</v>
      </c>
      <c r="B1195" s="27" t="s">
        <v>34</v>
      </c>
      <c r="C1195" s="27" t="s">
        <v>1370</v>
      </c>
      <c r="D1195" s="12" t="s">
        <v>126</v>
      </c>
      <c r="E1195" s="14"/>
      <c r="F1195" s="12" t="s">
        <v>11</v>
      </c>
      <c r="G1195" s="12" t="s">
        <v>9</v>
      </c>
      <c r="H1195" s="12" t="s">
        <v>42</v>
      </c>
      <c r="I1195" s="14"/>
      <c r="J1195" s="14"/>
      <c r="K1195" s="14"/>
      <c r="L1195" s="14"/>
      <c r="M1195" s="14"/>
      <c r="N1195" s="14"/>
      <c r="O1195" s="14"/>
      <c r="P1195" s="14"/>
      <c r="Q1195" s="14"/>
      <c r="R1195" s="14"/>
      <c r="S1195" s="14"/>
      <c r="T1195" s="14"/>
      <c r="U1195" s="14"/>
      <c r="V1195" s="14"/>
      <c r="W1195" s="14"/>
      <c r="X1195" s="14"/>
      <c r="Y1195" s="14"/>
      <c r="Z1195" s="14"/>
      <c r="AA1195" s="14"/>
      <c r="AB1195" s="14"/>
      <c r="AC1195" s="14"/>
      <c r="AD1195" s="14"/>
    </row>
    <row r="1196" ht="33.0" hidden="1" customHeight="1">
      <c r="A1196" s="27">
        <v>1301.0</v>
      </c>
      <c r="B1196" s="27" t="s">
        <v>34</v>
      </c>
      <c r="C1196" s="27" t="s">
        <v>1371</v>
      </c>
      <c r="D1196" s="12" t="s">
        <v>89</v>
      </c>
      <c r="E1196" s="14"/>
      <c r="F1196" s="12" t="s">
        <v>9</v>
      </c>
      <c r="G1196" s="12" t="s">
        <v>9</v>
      </c>
      <c r="H1196" s="12" t="s">
        <v>52</v>
      </c>
      <c r="I1196" s="14"/>
      <c r="J1196" s="14"/>
      <c r="K1196" s="14"/>
      <c r="L1196" s="14"/>
      <c r="M1196" s="14"/>
      <c r="N1196" s="14"/>
      <c r="O1196" s="14"/>
      <c r="P1196" s="14"/>
      <c r="Q1196" s="14"/>
      <c r="R1196" s="14"/>
      <c r="S1196" s="14"/>
      <c r="T1196" s="14"/>
      <c r="U1196" s="14"/>
      <c r="V1196" s="14"/>
      <c r="W1196" s="14"/>
      <c r="X1196" s="14"/>
      <c r="Y1196" s="14"/>
      <c r="Z1196" s="14"/>
      <c r="AA1196" s="14"/>
      <c r="AB1196" s="14"/>
      <c r="AC1196" s="14"/>
      <c r="AD1196" s="14"/>
    </row>
    <row r="1197" ht="33.0" hidden="1" customHeight="1">
      <c r="A1197" s="27">
        <v>1302.0</v>
      </c>
      <c r="B1197" s="27" t="s">
        <v>34</v>
      </c>
      <c r="C1197" s="27" t="s">
        <v>1372</v>
      </c>
      <c r="D1197" s="12" t="s">
        <v>89</v>
      </c>
      <c r="E1197" s="14"/>
      <c r="F1197" s="12" t="s">
        <v>9</v>
      </c>
      <c r="G1197" s="12" t="s">
        <v>9</v>
      </c>
      <c r="H1197" s="12" t="s">
        <v>52</v>
      </c>
      <c r="I1197" s="14"/>
      <c r="J1197" s="14"/>
      <c r="K1197" s="14"/>
      <c r="L1197" s="14"/>
      <c r="M1197" s="14"/>
      <c r="N1197" s="14"/>
      <c r="O1197" s="14"/>
      <c r="P1197" s="14"/>
      <c r="Q1197" s="14"/>
      <c r="R1197" s="14"/>
      <c r="S1197" s="14"/>
      <c r="T1197" s="14"/>
      <c r="U1197" s="14"/>
      <c r="V1197" s="14"/>
      <c r="W1197" s="14"/>
      <c r="X1197" s="14"/>
      <c r="Y1197" s="14"/>
      <c r="Z1197" s="14"/>
      <c r="AA1197" s="14"/>
      <c r="AB1197" s="14"/>
      <c r="AC1197" s="14"/>
      <c r="AD1197" s="14"/>
    </row>
    <row r="1198" ht="33.0" hidden="1" customHeight="1">
      <c r="A1198" s="27">
        <v>1303.0</v>
      </c>
      <c r="B1198" s="27" t="s">
        <v>34</v>
      </c>
      <c r="C1198" s="27" t="s">
        <v>1373</v>
      </c>
      <c r="D1198" s="12" t="s">
        <v>107</v>
      </c>
      <c r="E1198" s="14"/>
      <c r="F1198" s="12" t="s">
        <v>9</v>
      </c>
      <c r="G1198" s="12" t="s">
        <v>9</v>
      </c>
      <c r="H1198" s="12" t="s">
        <v>37</v>
      </c>
      <c r="I1198" s="14"/>
      <c r="J1198" s="14"/>
      <c r="K1198" s="14"/>
      <c r="L1198" s="14"/>
      <c r="M1198" s="14"/>
      <c r="N1198" s="14"/>
      <c r="O1198" s="14"/>
      <c r="P1198" s="14"/>
      <c r="Q1198" s="14"/>
      <c r="R1198" s="14"/>
      <c r="S1198" s="14"/>
      <c r="T1198" s="14"/>
      <c r="U1198" s="14"/>
      <c r="V1198" s="14"/>
      <c r="W1198" s="14"/>
      <c r="X1198" s="14"/>
      <c r="Y1198" s="14"/>
      <c r="Z1198" s="14"/>
      <c r="AA1198" s="14"/>
      <c r="AB1198" s="14"/>
      <c r="AC1198" s="14"/>
      <c r="AD1198" s="14"/>
    </row>
    <row r="1199" ht="33.0" hidden="1" customHeight="1">
      <c r="A1199" s="27">
        <v>1304.0</v>
      </c>
      <c r="B1199" s="27" t="s">
        <v>34</v>
      </c>
      <c r="C1199" s="27" t="s">
        <v>1140</v>
      </c>
      <c r="D1199" s="12" t="s">
        <v>107</v>
      </c>
      <c r="E1199" s="14"/>
      <c r="F1199" s="12" t="s">
        <v>9</v>
      </c>
      <c r="G1199" s="12" t="s">
        <v>9</v>
      </c>
      <c r="H1199" s="12" t="s">
        <v>37</v>
      </c>
      <c r="I1199" s="14"/>
      <c r="J1199" s="14"/>
      <c r="K1199" s="14"/>
      <c r="L1199" s="14"/>
      <c r="M1199" s="14"/>
      <c r="N1199" s="14"/>
      <c r="O1199" s="14"/>
      <c r="P1199" s="14"/>
      <c r="Q1199" s="14"/>
      <c r="R1199" s="14"/>
      <c r="S1199" s="14"/>
      <c r="T1199" s="14"/>
      <c r="U1199" s="14"/>
      <c r="V1199" s="14"/>
      <c r="W1199" s="14"/>
      <c r="X1199" s="14"/>
      <c r="Y1199" s="14"/>
      <c r="Z1199" s="14"/>
      <c r="AA1199" s="14"/>
      <c r="AB1199" s="14"/>
      <c r="AC1199" s="14"/>
      <c r="AD1199" s="14"/>
    </row>
    <row r="1200" ht="33.0" hidden="1" customHeight="1">
      <c r="A1200" s="27">
        <v>1305.0</v>
      </c>
      <c r="B1200" s="27" t="s">
        <v>34</v>
      </c>
      <c r="C1200" s="27" t="s">
        <v>1374</v>
      </c>
      <c r="D1200" s="12" t="s">
        <v>1375</v>
      </c>
      <c r="E1200" s="14"/>
      <c r="F1200" s="12" t="s">
        <v>9</v>
      </c>
      <c r="G1200" s="12" t="s">
        <v>3</v>
      </c>
      <c r="H1200" s="12" t="s">
        <v>349</v>
      </c>
      <c r="I1200" s="14"/>
      <c r="J1200" s="14"/>
      <c r="K1200" s="14"/>
      <c r="L1200" s="14"/>
      <c r="M1200" s="14"/>
      <c r="N1200" s="14"/>
      <c r="O1200" s="14"/>
      <c r="P1200" s="14"/>
      <c r="Q1200" s="14"/>
      <c r="R1200" s="14"/>
      <c r="S1200" s="14"/>
      <c r="T1200" s="14"/>
      <c r="U1200" s="14"/>
      <c r="V1200" s="14"/>
      <c r="W1200" s="14"/>
      <c r="X1200" s="14"/>
      <c r="Y1200" s="14"/>
      <c r="Z1200" s="14"/>
      <c r="AA1200" s="14"/>
      <c r="AB1200" s="14"/>
      <c r="AC1200" s="14"/>
      <c r="AD1200" s="14"/>
    </row>
    <row r="1201" ht="33.0" hidden="1" customHeight="1">
      <c r="A1201" s="27">
        <v>1306.0</v>
      </c>
      <c r="B1201" s="27" t="s">
        <v>34</v>
      </c>
      <c r="C1201" s="27" t="s">
        <v>1376</v>
      </c>
      <c r="D1201" s="12" t="s">
        <v>107</v>
      </c>
      <c r="E1201" s="14"/>
      <c r="F1201" s="12" t="s">
        <v>9</v>
      </c>
      <c r="G1201" s="12" t="s">
        <v>9</v>
      </c>
      <c r="H1201" s="12" t="s">
        <v>37</v>
      </c>
      <c r="I1201" s="14"/>
      <c r="J1201" s="14"/>
      <c r="K1201" s="14"/>
      <c r="L1201" s="14"/>
      <c r="M1201" s="14"/>
      <c r="N1201" s="14"/>
      <c r="O1201" s="14"/>
      <c r="P1201" s="14"/>
      <c r="Q1201" s="14"/>
      <c r="R1201" s="14"/>
      <c r="S1201" s="14"/>
      <c r="T1201" s="14"/>
      <c r="U1201" s="14"/>
      <c r="V1201" s="14"/>
      <c r="W1201" s="14"/>
      <c r="X1201" s="14"/>
      <c r="Y1201" s="14"/>
      <c r="Z1201" s="14"/>
      <c r="AA1201" s="14"/>
      <c r="AB1201" s="14"/>
      <c r="AC1201" s="14"/>
      <c r="AD1201" s="14"/>
    </row>
    <row r="1202" ht="33.0" hidden="1" customHeight="1">
      <c r="A1202" s="27">
        <v>1307.0</v>
      </c>
      <c r="B1202" s="27" t="s">
        <v>34</v>
      </c>
      <c r="C1202" s="27" t="s">
        <v>1377</v>
      </c>
      <c r="D1202" s="12" t="s">
        <v>107</v>
      </c>
      <c r="E1202" s="14"/>
      <c r="F1202" s="12" t="s">
        <v>9</v>
      </c>
      <c r="G1202" s="12" t="s">
        <v>9</v>
      </c>
      <c r="H1202" s="12" t="s">
        <v>37</v>
      </c>
      <c r="I1202" s="14"/>
      <c r="J1202" s="14"/>
      <c r="K1202" s="14"/>
      <c r="L1202" s="14"/>
      <c r="M1202" s="14"/>
      <c r="N1202" s="14"/>
      <c r="O1202" s="14"/>
      <c r="P1202" s="14"/>
      <c r="Q1202" s="14"/>
      <c r="R1202" s="14"/>
      <c r="S1202" s="14"/>
      <c r="T1202" s="14"/>
      <c r="U1202" s="14"/>
      <c r="V1202" s="14"/>
      <c r="W1202" s="14"/>
      <c r="X1202" s="14"/>
      <c r="Y1202" s="14"/>
      <c r="Z1202" s="14"/>
      <c r="AA1202" s="14"/>
      <c r="AB1202" s="14"/>
      <c r="AC1202" s="14"/>
      <c r="AD1202" s="14"/>
    </row>
    <row r="1203" ht="33.0" hidden="1" customHeight="1">
      <c r="A1203" s="27">
        <v>1308.0</v>
      </c>
      <c r="B1203" s="27" t="s">
        <v>34</v>
      </c>
      <c r="C1203" s="27" t="s">
        <v>1378</v>
      </c>
      <c r="D1203" s="12" t="s">
        <v>89</v>
      </c>
      <c r="E1203" s="14"/>
      <c r="F1203" s="12" t="s">
        <v>9</v>
      </c>
      <c r="G1203" s="12" t="s">
        <v>9</v>
      </c>
      <c r="H1203" s="12" t="s">
        <v>52</v>
      </c>
      <c r="I1203" s="14"/>
      <c r="J1203" s="14"/>
      <c r="K1203" s="14"/>
      <c r="L1203" s="14"/>
      <c r="M1203" s="14"/>
      <c r="N1203" s="14"/>
      <c r="O1203" s="14"/>
      <c r="P1203" s="14"/>
      <c r="Q1203" s="14"/>
      <c r="R1203" s="14"/>
      <c r="S1203" s="14"/>
      <c r="T1203" s="14"/>
      <c r="U1203" s="14"/>
      <c r="V1203" s="14"/>
      <c r="W1203" s="14"/>
      <c r="X1203" s="14"/>
      <c r="Y1203" s="14"/>
      <c r="Z1203" s="14"/>
      <c r="AA1203" s="14"/>
      <c r="AB1203" s="14"/>
      <c r="AC1203" s="14"/>
      <c r="AD1203" s="14"/>
    </row>
    <row r="1204" ht="33.0" hidden="1" customHeight="1">
      <c r="A1204" s="27">
        <v>1309.0</v>
      </c>
      <c r="B1204" s="27" t="s">
        <v>34</v>
      </c>
      <c r="C1204" s="27" t="s">
        <v>1379</v>
      </c>
      <c r="D1204" s="12" t="s">
        <v>107</v>
      </c>
      <c r="E1204" s="14"/>
      <c r="F1204" s="12" t="s">
        <v>9</v>
      </c>
      <c r="G1204" s="12" t="s">
        <v>9</v>
      </c>
      <c r="H1204" s="12" t="s">
        <v>37</v>
      </c>
      <c r="I1204" s="14"/>
      <c r="J1204" s="14"/>
      <c r="K1204" s="14"/>
      <c r="L1204" s="14"/>
      <c r="M1204" s="14"/>
      <c r="N1204" s="14"/>
      <c r="O1204" s="14"/>
      <c r="P1204" s="14"/>
      <c r="Q1204" s="14"/>
      <c r="R1204" s="14"/>
      <c r="S1204" s="14"/>
      <c r="T1204" s="14"/>
      <c r="U1204" s="14"/>
      <c r="V1204" s="14"/>
      <c r="W1204" s="14"/>
      <c r="X1204" s="14"/>
      <c r="Y1204" s="14"/>
      <c r="Z1204" s="14"/>
      <c r="AA1204" s="14"/>
      <c r="AB1204" s="14"/>
      <c r="AC1204" s="14"/>
      <c r="AD1204" s="14"/>
    </row>
    <row r="1205" ht="33.0" hidden="1" customHeight="1">
      <c r="A1205" s="27">
        <v>1310.0</v>
      </c>
      <c r="B1205" s="27" t="s">
        <v>34</v>
      </c>
      <c r="C1205" s="27" t="s">
        <v>1380</v>
      </c>
      <c r="D1205" s="12" t="s">
        <v>107</v>
      </c>
      <c r="E1205" s="14"/>
      <c r="F1205" s="12" t="s">
        <v>9</v>
      </c>
      <c r="G1205" s="12" t="s">
        <v>9</v>
      </c>
      <c r="H1205" s="12" t="s">
        <v>37</v>
      </c>
      <c r="I1205" s="14"/>
      <c r="J1205" s="14"/>
      <c r="K1205" s="14"/>
      <c r="L1205" s="14"/>
      <c r="M1205" s="14"/>
      <c r="N1205" s="14"/>
      <c r="O1205" s="14"/>
      <c r="P1205" s="14"/>
      <c r="Q1205" s="14"/>
      <c r="R1205" s="14"/>
      <c r="S1205" s="14"/>
      <c r="T1205" s="14"/>
      <c r="U1205" s="14"/>
      <c r="V1205" s="14"/>
      <c r="W1205" s="14"/>
      <c r="X1205" s="14"/>
      <c r="Y1205" s="14"/>
      <c r="Z1205" s="14"/>
      <c r="AA1205" s="14"/>
      <c r="AB1205" s="14"/>
      <c r="AC1205" s="14"/>
      <c r="AD1205" s="14"/>
    </row>
    <row r="1206" ht="33.0" hidden="1" customHeight="1">
      <c r="A1206" s="27">
        <v>1311.0</v>
      </c>
      <c r="B1206" s="27" t="s">
        <v>34</v>
      </c>
      <c r="C1206" s="27" t="s">
        <v>1381</v>
      </c>
      <c r="D1206" s="12" t="s">
        <v>107</v>
      </c>
      <c r="E1206" s="14"/>
      <c r="F1206" s="12" t="s">
        <v>9</v>
      </c>
      <c r="G1206" s="12" t="s">
        <v>9</v>
      </c>
      <c r="H1206" s="12" t="s">
        <v>37</v>
      </c>
      <c r="I1206" s="14"/>
      <c r="J1206" s="14"/>
      <c r="K1206" s="14"/>
      <c r="L1206" s="14"/>
      <c r="M1206" s="14"/>
      <c r="N1206" s="14"/>
      <c r="O1206" s="14"/>
      <c r="P1206" s="14"/>
      <c r="Q1206" s="14"/>
      <c r="R1206" s="14"/>
      <c r="S1206" s="14"/>
      <c r="T1206" s="14"/>
      <c r="U1206" s="14"/>
      <c r="V1206" s="14"/>
      <c r="W1206" s="14"/>
      <c r="X1206" s="14"/>
      <c r="Y1206" s="14"/>
      <c r="Z1206" s="14"/>
      <c r="AA1206" s="14"/>
      <c r="AB1206" s="14"/>
      <c r="AC1206" s="14"/>
      <c r="AD1206" s="14"/>
    </row>
    <row r="1207" ht="33.0" hidden="1" customHeight="1">
      <c r="A1207" s="27">
        <v>1312.0</v>
      </c>
      <c r="B1207" s="27" t="s">
        <v>34</v>
      </c>
      <c r="C1207" s="27" t="s">
        <v>1382</v>
      </c>
      <c r="D1207" s="12" t="s">
        <v>1383</v>
      </c>
      <c r="E1207" s="14"/>
      <c r="F1207" s="12" t="s">
        <v>14</v>
      </c>
      <c r="G1207" s="12" t="s">
        <v>6</v>
      </c>
      <c r="H1207" s="12" t="s">
        <v>52</v>
      </c>
      <c r="I1207" s="14"/>
      <c r="J1207" s="14"/>
      <c r="K1207" s="14"/>
      <c r="L1207" s="14"/>
      <c r="M1207" s="14"/>
      <c r="N1207" s="14"/>
      <c r="O1207" s="14"/>
      <c r="P1207" s="14"/>
      <c r="Q1207" s="14"/>
      <c r="R1207" s="14"/>
      <c r="S1207" s="14"/>
      <c r="T1207" s="14"/>
      <c r="U1207" s="14"/>
      <c r="V1207" s="14"/>
      <c r="W1207" s="14"/>
      <c r="X1207" s="14"/>
      <c r="Y1207" s="14"/>
      <c r="Z1207" s="14"/>
      <c r="AA1207" s="14"/>
      <c r="AB1207" s="14"/>
      <c r="AC1207" s="14"/>
      <c r="AD1207" s="14"/>
    </row>
    <row r="1208" ht="33.0" hidden="1" customHeight="1">
      <c r="A1208" s="27">
        <v>1313.0</v>
      </c>
      <c r="B1208" s="27" t="s">
        <v>34</v>
      </c>
      <c r="C1208" s="27" t="s">
        <v>1384</v>
      </c>
      <c r="D1208" s="12" t="s">
        <v>107</v>
      </c>
      <c r="E1208" s="14"/>
      <c r="F1208" s="12" t="s">
        <v>9</v>
      </c>
      <c r="G1208" s="12" t="s">
        <v>9</v>
      </c>
      <c r="H1208" s="12" t="s">
        <v>37</v>
      </c>
      <c r="I1208" s="14"/>
      <c r="J1208" s="14"/>
      <c r="K1208" s="14"/>
      <c r="L1208" s="14"/>
      <c r="M1208" s="14"/>
      <c r="N1208" s="14"/>
      <c r="O1208" s="14"/>
      <c r="P1208" s="14"/>
      <c r="Q1208" s="14"/>
      <c r="R1208" s="14"/>
      <c r="S1208" s="14"/>
      <c r="T1208" s="14"/>
      <c r="U1208" s="14"/>
      <c r="V1208" s="14"/>
      <c r="W1208" s="14"/>
      <c r="X1208" s="14"/>
      <c r="Y1208" s="14"/>
      <c r="Z1208" s="14"/>
      <c r="AA1208" s="14"/>
      <c r="AB1208" s="14"/>
      <c r="AC1208" s="14"/>
      <c r="AD1208" s="14"/>
    </row>
    <row r="1209" ht="33.0" hidden="1" customHeight="1">
      <c r="A1209" s="27">
        <v>1314.0</v>
      </c>
      <c r="B1209" s="27" t="s">
        <v>34</v>
      </c>
      <c r="C1209" s="27" t="s">
        <v>1010</v>
      </c>
      <c r="D1209" s="12" t="s">
        <v>107</v>
      </c>
      <c r="E1209" s="14"/>
      <c r="F1209" s="12" t="s">
        <v>9</v>
      </c>
      <c r="G1209" s="12" t="s">
        <v>9</v>
      </c>
      <c r="H1209" s="12" t="s">
        <v>37</v>
      </c>
      <c r="I1209" s="14"/>
      <c r="J1209" s="14"/>
      <c r="K1209" s="14"/>
      <c r="L1209" s="14"/>
      <c r="M1209" s="14"/>
      <c r="N1209" s="14"/>
      <c r="O1209" s="14"/>
      <c r="P1209" s="14"/>
      <c r="Q1209" s="14"/>
      <c r="R1209" s="14"/>
      <c r="S1209" s="14"/>
      <c r="T1209" s="14"/>
      <c r="U1209" s="14"/>
      <c r="V1209" s="14"/>
      <c r="W1209" s="14"/>
      <c r="X1209" s="14"/>
      <c r="Y1209" s="14"/>
      <c r="Z1209" s="14"/>
      <c r="AA1209" s="14"/>
      <c r="AB1209" s="14"/>
      <c r="AC1209" s="14"/>
      <c r="AD1209" s="14"/>
    </row>
    <row r="1210" ht="33.0" hidden="1" customHeight="1">
      <c r="A1210" s="27">
        <v>1315.0</v>
      </c>
      <c r="B1210" s="27" t="s">
        <v>34</v>
      </c>
      <c r="C1210" s="27" t="s">
        <v>1385</v>
      </c>
      <c r="D1210" s="12" t="s">
        <v>107</v>
      </c>
      <c r="E1210" s="14"/>
      <c r="F1210" s="12" t="s">
        <v>9</v>
      </c>
      <c r="G1210" s="12" t="s">
        <v>9</v>
      </c>
      <c r="H1210" s="12" t="s">
        <v>37</v>
      </c>
      <c r="I1210" s="14"/>
      <c r="J1210" s="14"/>
      <c r="K1210" s="14"/>
      <c r="L1210" s="14"/>
      <c r="M1210" s="14"/>
      <c r="N1210" s="14"/>
      <c r="O1210" s="14"/>
      <c r="P1210" s="14"/>
      <c r="Q1210" s="14"/>
      <c r="R1210" s="14"/>
      <c r="S1210" s="14"/>
      <c r="T1210" s="14"/>
      <c r="U1210" s="14"/>
      <c r="V1210" s="14"/>
      <c r="W1210" s="14"/>
      <c r="X1210" s="14"/>
      <c r="Y1210" s="14"/>
      <c r="Z1210" s="14"/>
      <c r="AA1210" s="14"/>
      <c r="AB1210" s="14"/>
      <c r="AC1210" s="14"/>
      <c r="AD1210" s="14"/>
    </row>
    <row r="1211" ht="33.0" hidden="1" customHeight="1">
      <c r="A1211" s="27">
        <v>1316.0</v>
      </c>
      <c r="B1211" s="27" t="s">
        <v>34</v>
      </c>
      <c r="C1211" s="27" t="s">
        <v>1386</v>
      </c>
      <c r="D1211" s="12" t="s">
        <v>107</v>
      </c>
      <c r="E1211" s="14"/>
      <c r="F1211" s="12" t="s">
        <v>9</v>
      </c>
      <c r="G1211" s="12" t="s">
        <v>9</v>
      </c>
      <c r="H1211" s="12" t="s">
        <v>37</v>
      </c>
      <c r="I1211" s="14"/>
      <c r="J1211" s="14"/>
      <c r="K1211" s="14"/>
      <c r="L1211" s="14"/>
      <c r="M1211" s="14"/>
      <c r="N1211" s="14"/>
      <c r="O1211" s="14"/>
      <c r="P1211" s="14"/>
      <c r="Q1211" s="14"/>
      <c r="R1211" s="14"/>
      <c r="S1211" s="14"/>
      <c r="T1211" s="14"/>
      <c r="U1211" s="14"/>
      <c r="V1211" s="14"/>
      <c r="W1211" s="14"/>
      <c r="X1211" s="14"/>
      <c r="Y1211" s="14"/>
      <c r="Z1211" s="14"/>
      <c r="AA1211" s="14"/>
      <c r="AB1211" s="14"/>
      <c r="AC1211" s="14"/>
      <c r="AD1211" s="14"/>
    </row>
    <row r="1212" ht="33.0" hidden="1" customHeight="1">
      <c r="A1212" s="27">
        <v>1317.0</v>
      </c>
      <c r="B1212" s="27" t="s">
        <v>34</v>
      </c>
      <c r="C1212" s="27" t="s">
        <v>1387</v>
      </c>
      <c r="D1212" s="12" t="s">
        <v>107</v>
      </c>
      <c r="E1212" s="14"/>
      <c r="F1212" s="12" t="s">
        <v>9</v>
      </c>
      <c r="G1212" s="12" t="s">
        <v>9</v>
      </c>
      <c r="H1212" s="12" t="s">
        <v>37</v>
      </c>
      <c r="I1212" s="14"/>
      <c r="J1212" s="14"/>
      <c r="K1212" s="14"/>
      <c r="L1212" s="14"/>
      <c r="M1212" s="14"/>
      <c r="N1212" s="14"/>
      <c r="O1212" s="14"/>
      <c r="P1212" s="14"/>
      <c r="Q1212" s="14"/>
      <c r="R1212" s="14"/>
      <c r="S1212" s="14"/>
      <c r="T1212" s="14"/>
      <c r="U1212" s="14"/>
      <c r="V1212" s="14"/>
      <c r="W1212" s="14"/>
      <c r="X1212" s="14"/>
      <c r="Y1212" s="14"/>
      <c r="Z1212" s="14"/>
      <c r="AA1212" s="14"/>
      <c r="AB1212" s="14"/>
      <c r="AC1212" s="14"/>
      <c r="AD1212" s="14"/>
    </row>
    <row r="1213" ht="33.0" hidden="1" customHeight="1">
      <c r="A1213" s="27">
        <v>1318.0</v>
      </c>
      <c r="B1213" s="27" t="s">
        <v>34</v>
      </c>
      <c r="C1213" s="27" t="s">
        <v>1388</v>
      </c>
      <c r="D1213" s="12" t="s">
        <v>107</v>
      </c>
      <c r="E1213" s="14"/>
      <c r="F1213" s="12" t="s">
        <v>9</v>
      </c>
      <c r="G1213" s="12" t="s">
        <v>9</v>
      </c>
      <c r="H1213" s="12" t="s">
        <v>37</v>
      </c>
      <c r="I1213" s="14"/>
      <c r="J1213" s="14"/>
      <c r="K1213" s="14"/>
      <c r="L1213" s="14"/>
      <c r="M1213" s="14"/>
      <c r="N1213" s="14"/>
      <c r="O1213" s="14"/>
      <c r="P1213" s="14"/>
      <c r="Q1213" s="14"/>
      <c r="R1213" s="14"/>
      <c r="S1213" s="14"/>
      <c r="T1213" s="14"/>
      <c r="U1213" s="14"/>
      <c r="V1213" s="14"/>
      <c r="W1213" s="14"/>
      <c r="X1213" s="14"/>
      <c r="Y1213" s="14"/>
      <c r="Z1213" s="14"/>
      <c r="AA1213" s="14"/>
      <c r="AB1213" s="14"/>
      <c r="AC1213" s="14"/>
      <c r="AD1213" s="14"/>
    </row>
    <row r="1214" ht="33.0" hidden="1" customHeight="1">
      <c r="A1214" s="27">
        <v>1319.0</v>
      </c>
      <c r="B1214" s="27" t="s">
        <v>34</v>
      </c>
      <c r="C1214" s="27" t="s">
        <v>1389</v>
      </c>
      <c r="D1214" s="12" t="s">
        <v>107</v>
      </c>
      <c r="E1214" s="14"/>
      <c r="F1214" s="12" t="s">
        <v>9</v>
      </c>
      <c r="G1214" s="12" t="s">
        <v>9</v>
      </c>
      <c r="H1214" s="12" t="s">
        <v>37</v>
      </c>
      <c r="I1214" s="14"/>
      <c r="J1214" s="14"/>
      <c r="K1214" s="14"/>
      <c r="L1214" s="14"/>
      <c r="M1214" s="14"/>
      <c r="N1214" s="14"/>
      <c r="O1214" s="14"/>
      <c r="P1214" s="14"/>
      <c r="Q1214" s="14"/>
      <c r="R1214" s="14"/>
      <c r="S1214" s="14"/>
      <c r="T1214" s="14"/>
      <c r="U1214" s="14"/>
      <c r="V1214" s="14"/>
      <c r="W1214" s="14"/>
      <c r="X1214" s="14"/>
      <c r="Y1214" s="14"/>
      <c r="Z1214" s="14"/>
      <c r="AA1214" s="14"/>
      <c r="AB1214" s="14"/>
      <c r="AC1214" s="14"/>
      <c r="AD1214" s="14"/>
    </row>
    <row r="1215" ht="33.0" hidden="1" customHeight="1">
      <c r="A1215" s="27">
        <v>1320.0</v>
      </c>
      <c r="B1215" s="27" t="s">
        <v>34</v>
      </c>
      <c r="C1215" s="27" t="s">
        <v>1390</v>
      </c>
      <c r="D1215" s="12" t="s">
        <v>107</v>
      </c>
      <c r="E1215" s="14"/>
      <c r="F1215" s="12" t="s">
        <v>9</v>
      </c>
      <c r="G1215" s="12" t="s">
        <v>9</v>
      </c>
      <c r="H1215" s="12" t="s">
        <v>37</v>
      </c>
      <c r="I1215" s="14"/>
      <c r="J1215" s="14"/>
      <c r="K1215" s="14"/>
      <c r="L1215" s="14"/>
      <c r="M1215" s="14"/>
      <c r="N1215" s="14"/>
      <c r="O1215" s="14"/>
      <c r="P1215" s="14"/>
      <c r="Q1215" s="14"/>
      <c r="R1215" s="14"/>
      <c r="S1215" s="14"/>
      <c r="T1215" s="14"/>
      <c r="U1215" s="14"/>
      <c r="V1215" s="14"/>
      <c r="W1215" s="14"/>
      <c r="X1215" s="14"/>
      <c r="Y1215" s="14"/>
      <c r="Z1215" s="14"/>
      <c r="AA1215" s="14"/>
      <c r="AB1215" s="14"/>
      <c r="AC1215" s="14"/>
      <c r="AD1215" s="14"/>
    </row>
    <row r="1216" ht="33.0" hidden="1" customHeight="1">
      <c r="A1216" s="27">
        <v>1321.0</v>
      </c>
      <c r="B1216" s="27" t="s">
        <v>34</v>
      </c>
      <c r="C1216" s="27" t="s">
        <v>1391</v>
      </c>
      <c r="D1216" s="12" t="s">
        <v>89</v>
      </c>
      <c r="E1216" s="14"/>
      <c r="F1216" s="12" t="s">
        <v>9</v>
      </c>
      <c r="G1216" s="12" t="s">
        <v>9</v>
      </c>
      <c r="H1216" s="12" t="s">
        <v>52</v>
      </c>
      <c r="I1216" s="14"/>
      <c r="J1216" s="14"/>
      <c r="K1216" s="14"/>
      <c r="L1216" s="14"/>
      <c r="M1216" s="14"/>
      <c r="N1216" s="14"/>
      <c r="O1216" s="14"/>
      <c r="P1216" s="14"/>
      <c r="Q1216" s="14"/>
      <c r="R1216" s="14"/>
      <c r="S1216" s="14"/>
      <c r="T1216" s="14"/>
      <c r="U1216" s="14"/>
      <c r="V1216" s="14"/>
      <c r="W1216" s="14"/>
      <c r="X1216" s="14"/>
      <c r="Y1216" s="14"/>
      <c r="Z1216" s="14"/>
      <c r="AA1216" s="14"/>
      <c r="AB1216" s="14"/>
      <c r="AC1216" s="14"/>
      <c r="AD1216" s="14"/>
    </row>
    <row r="1217" ht="33.0" hidden="1" customHeight="1">
      <c r="A1217" s="27">
        <v>1322.0</v>
      </c>
      <c r="B1217" s="27" t="s">
        <v>34</v>
      </c>
      <c r="C1217" s="27" t="s">
        <v>1392</v>
      </c>
      <c r="D1217" s="12" t="s">
        <v>107</v>
      </c>
      <c r="E1217" s="14"/>
      <c r="F1217" s="12" t="s">
        <v>9</v>
      </c>
      <c r="G1217" s="12" t="s">
        <v>9</v>
      </c>
      <c r="H1217" s="12" t="s">
        <v>37</v>
      </c>
      <c r="I1217" s="14"/>
      <c r="J1217" s="14"/>
      <c r="K1217" s="14"/>
      <c r="L1217" s="14"/>
      <c r="M1217" s="14"/>
      <c r="N1217" s="14"/>
      <c r="O1217" s="14"/>
      <c r="P1217" s="14"/>
      <c r="Q1217" s="14"/>
      <c r="R1217" s="14"/>
      <c r="S1217" s="14"/>
      <c r="T1217" s="14"/>
      <c r="U1217" s="14"/>
      <c r="V1217" s="14"/>
      <c r="W1217" s="14"/>
      <c r="X1217" s="14"/>
      <c r="Y1217" s="14"/>
      <c r="Z1217" s="14"/>
      <c r="AA1217" s="14"/>
      <c r="AB1217" s="14"/>
      <c r="AC1217" s="14"/>
      <c r="AD1217" s="14"/>
    </row>
    <row r="1218" ht="33.0" hidden="1" customHeight="1">
      <c r="A1218" s="27">
        <v>1323.0</v>
      </c>
      <c r="B1218" s="27" t="s">
        <v>34</v>
      </c>
      <c r="C1218" s="27" t="s">
        <v>1393</v>
      </c>
      <c r="D1218" s="12" t="s">
        <v>107</v>
      </c>
      <c r="E1218" s="14"/>
      <c r="F1218" s="12" t="s">
        <v>9</v>
      </c>
      <c r="G1218" s="12" t="s">
        <v>9</v>
      </c>
      <c r="H1218" s="12" t="s">
        <v>37</v>
      </c>
      <c r="I1218" s="14"/>
      <c r="J1218" s="14"/>
      <c r="K1218" s="14"/>
      <c r="L1218" s="14"/>
      <c r="M1218" s="14"/>
      <c r="N1218" s="14"/>
      <c r="O1218" s="14"/>
      <c r="P1218" s="14"/>
      <c r="Q1218" s="14"/>
      <c r="R1218" s="14"/>
      <c r="S1218" s="14"/>
      <c r="T1218" s="14"/>
      <c r="U1218" s="14"/>
      <c r="V1218" s="14"/>
      <c r="W1218" s="14"/>
      <c r="X1218" s="14"/>
      <c r="Y1218" s="14"/>
      <c r="Z1218" s="14"/>
      <c r="AA1218" s="14"/>
      <c r="AB1218" s="14"/>
      <c r="AC1218" s="14"/>
      <c r="AD1218" s="14"/>
    </row>
    <row r="1219" ht="33.0" hidden="1" customHeight="1">
      <c r="A1219" s="27">
        <v>1324.0</v>
      </c>
      <c r="B1219" s="27" t="s">
        <v>34</v>
      </c>
      <c r="C1219" s="27" t="s">
        <v>1394</v>
      </c>
      <c r="D1219" s="12" t="s">
        <v>107</v>
      </c>
      <c r="E1219" s="14"/>
      <c r="F1219" s="12" t="s">
        <v>9</v>
      </c>
      <c r="G1219" s="12" t="s">
        <v>9</v>
      </c>
      <c r="H1219" s="12" t="s">
        <v>37</v>
      </c>
      <c r="I1219" s="14"/>
      <c r="J1219" s="14"/>
      <c r="K1219" s="14"/>
      <c r="L1219" s="14"/>
      <c r="M1219" s="14"/>
      <c r="N1219" s="14"/>
      <c r="O1219" s="14"/>
      <c r="P1219" s="14"/>
      <c r="Q1219" s="14"/>
      <c r="R1219" s="14"/>
      <c r="S1219" s="14"/>
      <c r="T1219" s="14"/>
      <c r="U1219" s="14"/>
      <c r="V1219" s="14"/>
      <c r="W1219" s="14"/>
      <c r="X1219" s="14"/>
      <c r="Y1219" s="14"/>
      <c r="Z1219" s="14"/>
      <c r="AA1219" s="14"/>
      <c r="AB1219" s="14"/>
      <c r="AC1219" s="14"/>
      <c r="AD1219" s="14"/>
    </row>
    <row r="1220" ht="33.0" hidden="1" customHeight="1">
      <c r="A1220" s="27">
        <v>1325.0</v>
      </c>
      <c r="B1220" s="27" t="s">
        <v>34</v>
      </c>
      <c r="C1220" s="27" t="s">
        <v>1395</v>
      </c>
      <c r="D1220" s="12" t="s">
        <v>107</v>
      </c>
      <c r="E1220" s="14"/>
      <c r="F1220" s="12" t="s">
        <v>9</v>
      </c>
      <c r="G1220" s="12" t="s">
        <v>9</v>
      </c>
      <c r="H1220" s="12" t="s">
        <v>37</v>
      </c>
      <c r="I1220" s="14"/>
      <c r="J1220" s="14"/>
      <c r="K1220" s="14"/>
      <c r="L1220" s="14"/>
      <c r="M1220" s="14"/>
      <c r="N1220" s="14"/>
      <c r="O1220" s="14"/>
      <c r="P1220" s="14"/>
      <c r="Q1220" s="14"/>
      <c r="R1220" s="14"/>
      <c r="S1220" s="14"/>
      <c r="T1220" s="14"/>
      <c r="U1220" s="14"/>
      <c r="V1220" s="14"/>
      <c r="W1220" s="14"/>
      <c r="X1220" s="14"/>
      <c r="Y1220" s="14"/>
      <c r="Z1220" s="14"/>
      <c r="AA1220" s="14"/>
      <c r="AB1220" s="14"/>
      <c r="AC1220" s="14"/>
      <c r="AD1220" s="14"/>
    </row>
    <row r="1221" ht="33.0" hidden="1" customHeight="1">
      <c r="A1221" s="27">
        <v>1326.0</v>
      </c>
      <c r="B1221" s="27" t="s">
        <v>34</v>
      </c>
      <c r="C1221" s="27" t="s">
        <v>1396</v>
      </c>
      <c r="D1221" s="12" t="s">
        <v>1329</v>
      </c>
      <c r="E1221" s="14"/>
      <c r="F1221" s="12" t="s">
        <v>18</v>
      </c>
      <c r="G1221" s="12" t="s">
        <v>9</v>
      </c>
      <c r="H1221" s="12" t="s">
        <v>42</v>
      </c>
      <c r="I1221" s="14"/>
      <c r="J1221" s="14"/>
      <c r="K1221" s="14"/>
      <c r="L1221" s="14"/>
      <c r="M1221" s="14"/>
      <c r="N1221" s="14"/>
      <c r="O1221" s="14"/>
      <c r="P1221" s="14"/>
      <c r="Q1221" s="14"/>
      <c r="R1221" s="14"/>
      <c r="S1221" s="14"/>
      <c r="T1221" s="14"/>
      <c r="U1221" s="14"/>
      <c r="V1221" s="14"/>
      <c r="W1221" s="14"/>
      <c r="X1221" s="14"/>
      <c r="Y1221" s="14"/>
      <c r="Z1221" s="14"/>
      <c r="AA1221" s="14"/>
      <c r="AB1221" s="14"/>
      <c r="AC1221" s="14"/>
      <c r="AD1221" s="14"/>
    </row>
    <row r="1222" ht="33.0" hidden="1" customHeight="1">
      <c r="A1222" s="27">
        <v>1327.0</v>
      </c>
      <c r="B1222" s="27" t="s">
        <v>34</v>
      </c>
      <c r="C1222" s="27" t="s">
        <v>1397</v>
      </c>
      <c r="D1222" s="12" t="s">
        <v>107</v>
      </c>
      <c r="E1222" s="14"/>
      <c r="F1222" s="12" t="s">
        <v>9</v>
      </c>
      <c r="G1222" s="12" t="s">
        <v>9</v>
      </c>
      <c r="H1222" s="12" t="s">
        <v>37</v>
      </c>
      <c r="I1222" s="14"/>
      <c r="J1222" s="14"/>
      <c r="K1222" s="14"/>
      <c r="L1222" s="14"/>
      <c r="M1222" s="14"/>
      <c r="N1222" s="14"/>
      <c r="O1222" s="14"/>
      <c r="P1222" s="14"/>
      <c r="Q1222" s="14"/>
      <c r="R1222" s="14"/>
      <c r="S1222" s="14"/>
      <c r="T1222" s="14"/>
      <c r="U1222" s="14"/>
      <c r="V1222" s="14"/>
      <c r="W1222" s="14"/>
      <c r="X1222" s="14"/>
      <c r="Y1222" s="14"/>
      <c r="Z1222" s="14"/>
      <c r="AA1222" s="14"/>
      <c r="AB1222" s="14"/>
      <c r="AC1222" s="14"/>
      <c r="AD1222" s="14"/>
    </row>
    <row r="1223" ht="33.0" hidden="1" customHeight="1">
      <c r="A1223" s="27">
        <v>1328.0</v>
      </c>
      <c r="B1223" s="27" t="s">
        <v>34</v>
      </c>
      <c r="C1223" s="27" t="s">
        <v>1398</v>
      </c>
      <c r="D1223" s="12" t="s">
        <v>107</v>
      </c>
      <c r="E1223" s="14"/>
      <c r="F1223" s="12" t="s">
        <v>9</v>
      </c>
      <c r="G1223" s="12" t="s">
        <v>9</v>
      </c>
      <c r="H1223" s="12" t="s">
        <v>37</v>
      </c>
      <c r="I1223" s="14"/>
      <c r="J1223" s="14"/>
      <c r="K1223" s="14"/>
      <c r="L1223" s="14"/>
      <c r="M1223" s="14"/>
      <c r="N1223" s="14"/>
      <c r="O1223" s="14"/>
      <c r="P1223" s="14"/>
      <c r="Q1223" s="14"/>
      <c r="R1223" s="14"/>
      <c r="S1223" s="14"/>
      <c r="T1223" s="14"/>
      <c r="U1223" s="14"/>
      <c r="V1223" s="14"/>
      <c r="W1223" s="14"/>
      <c r="X1223" s="14"/>
      <c r="Y1223" s="14"/>
      <c r="Z1223" s="14"/>
      <c r="AA1223" s="14"/>
      <c r="AB1223" s="14"/>
      <c r="AC1223" s="14"/>
      <c r="AD1223" s="14"/>
    </row>
    <row r="1224" ht="33.0" hidden="1" customHeight="1">
      <c r="A1224" s="27">
        <v>1329.0</v>
      </c>
      <c r="B1224" s="27" t="s">
        <v>34</v>
      </c>
      <c r="C1224" s="27" t="s">
        <v>1399</v>
      </c>
      <c r="D1224" s="12" t="s">
        <v>107</v>
      </c>
      <c r="E1224" s="14"/>
      <c r="F1224" s="12" t="s">
        <v>9</v>
      </c>
      <c r="G1224" s="12" t="s">
        <v>9</v>
      </c>
      <c r="H1224" s="12" t="s">
        <v>37</v>
      </c>
      <c r="I1224" s="14"/>
      <c r="J1224" s="14"/>
      <c r="K1224" s="14"/>
      <c r="L1224" s="14"/>
      <c r="M1224" s="14"/>
      <c r="N1224" s="14"/>
      <c r="O1224" s="14"/>
      <c r="P1224" s="14"/>
      <c r="Q1224" s="14"/>
      <c r="R1224" s="14"/>
      <c r="S1224" s="14"/>
      <c r="T1224" s="14"/>
      <c r="U1224" s="14"/>
      <c r="V1224" s="14"/>
      <c r="W1224" s="14"/>
      <c r="X1224" s="14"/>
      <c r="Y1224" s="14"/>
      <c r="Z1224" s="14"/>
      <c r="AA1224" s="14"/>
      <c r="AB1224" s="14"/>
      <c r="AC1224" s="14"/>
      <c r="AD1224" s="14"/>
    </row>
    <row r="1225" ht="33.0" hidden="1" customHeight="1">
      <c r="A1225" s="27">
        <v>1330.0</v>
      </c>
      <c r="B1225" s="27" t="s">
        <v>34</v>
      </c>
      <c r="C1225" s="27" t="s">
        <v>1010</v>
      </c>
      <c r="D1225" s="12" t="s">
        <v>107</v>
      </c>
      <c r="E1225" s="14"/>
      <c r="F1225" s="12" t="s">
        <v>9</v>
      </c>
      <c r="G1225" s="12" t="s">
        <v>9</v>
      </c>
      <c r="H1225" s="12" t="s">
        <v>37</v>
      </c>
      <c r="I1225" s="14"/>
      <c r="J1225" s="14"/>
      <c r="K1225" s="14"/>
      <c r="L1225" s="14"/>
      <c r="M1225" s="14"/>
      <c r="N1225" s="14"/>
      <c r="O1225" s="14"/>
      <c r="P1225" s="14"/>
      <c r="Q1225" s="14"/>
      <c r="R1225" s="14"/>
      <c r="S1225" s="14"/>
      <c r="T1225" s="14"/>
      <c r="U1225" s="14"/>
      <c r="V1225" s="14"/>
      <c r="W1225" s="14"/>
      <c r="X1225" s="14"/>
      <c r="Y1225" s="14"/>
      <c r="Z1225" s="14"/>
      <c r="AA1225" s="14"/>
      <c r="AB1225" s="14"/>
      <c r="AC1225" s="14"/>
      <c r="AD1225" s="14"/>
    </row>
    <row r="1226" ht="33.0" hidden="1" customHeight="1">
      <c r="A1226" s="27">
        <v>1331.0</v>
      </c>
      <c r="B1226" s="27" t="s">
        <v>34</v>
      </c>
      <c r="C1226" s="27" t="s">
        <v>1400</v>
      </c>
      <c r="D1226" s="12" t="s">
        <v>107</v>
      </c>
      <c r="E1226" s="14"/>
      <c r="F1226" s="12" t="s">
        <v>9</v>
      </c>
      <c r="G1226" s="12" t="s">
        <v>9</v>
      </c>
      <c r="H1226" s="12" t="s">
        <v>37</v>
      </c>
      <c r="I1226" s="14"/>
      <c r="J1226" s="14"/>
      <c r="K1226" s="14"/>
      <c r="L1226" s="14"/>
      <c r="M1226" s="14"/>
      <c r="N1226" s="14"/>
      <c r="O1226" s="14"/>
      <c r="P1226" s="14"/>
      <c r="Q1226" s="14"/>
      <c r="R1226" s="14"/>
      <c r="S1226" s="14"/>
      <c r="T1226" s="14"/>
      <c r="U1226" s="14"/>
      <c r="V1226" s="14"/>
      <c r="W1226" s="14"/>
      <c r="X1226" s="14"/>
      <c r="Y1226" s="14"/>
      <c r="Z1226" s="14"/>
      <c r="AA1226" s="14"/>
      <c r="AB1226" s="14"/>
      <c r="AC1226" s="14"/>
      <c r="AD1226" s="14"/>
    </row>
    <row r="1227" ht="33.0" hidden="1" customHeight="1">
      <c r="A1227" s="27">
        <v>1332.0</v>
      </c>
      <c r="B1227" s="27" t="s">
        <v>34</v>
      </c>
      <c r="C1227" s="27" t="s">
        <v>1401</v>
      </c>
      <c r="D1227" s="12" t="s">
        <v>107</v>
      </c>
      <c r="E1227" s="14"/>
      <c r="F1227" s="12" t="s">
        <v>9</v>
      </c>
      <c r="G1227" s="12" t="s">
        <v>9</v>
      </c>
      <c r="H1227" s="12" t="s">
        <v>37</v>
      </c>
      <c r="I1227" s="14"/>
      <c r="J1227" s="14"/>
      <c r="K1227" s="14"/>
      <c r="L1227" s="14"/>
      <c r="M1227" s="14"/>
      <c r="N1227" s="14"/>
      <c r="O1227" s="14"/>
      <c r="P1227" s="14"/>
      <c r="Q1227" s="14"/>
      <c r="R1227" s="14"/>
      <c r="S1227" s="14"/>
      <c r="T1227" s="14"/>
      <c r="U1227" s="14"/>
      <c r="V1227" s="14"/>
      <c r="W1227" s="14"/>
      <c r="X1227" s="14"/>
      <c r="Y1227" s="14"/>
      <c r="Z1227" s="14"/>
      <c r="AA1227" s="14"/>
      <c r="AB1227" s="14"/>
      <c r="AC1227" s="14"/>
      <c r="AD1227" s="14"/>
    </row>
    <row r="1228" ht="33.0" hidden="1" customHeight="1">
      <c r="A1228" s="27">
        <v>1333.0</v>
      </c>
      <c r="B1228" s="27" t="s">
        <v>34</v>
      </c>
      <c r="C1228" s="27" t="s">
        <v>1402</v>
      </c>
      <c r="D1228" s="12" t="s">
        <v>107</v>
      </c>
      <c r="E1228" s="14"/>
      <c r="F1228" s="12" t="s">
        <v>9</v>
      </c>
      <c r="G1228" s="12" t="s">
        <v>9</v>
      </c>
      <c r="H1228" s="12" t="s">
        <v>37</v>
      </c>
      <c r="I1228" s="14"/>
      <c r="J1228" s="14"/>
      <c r="K1228" s="14"/>
      <c r="L1228" s="14"/>
      <c r="M1228" s="14"/>
      <c r="N1228" s="14"/>
      <c r="O1228" s="14"/>
      <c r="P1228" s="14"/>
      <c r="Q1228" s="14"/>
      <c r="R1228" s="14"/>
      <c r="S1228" s="14"/>
      <c r="T1228" s="14"/>
      <c r="U1228" s="14"/>
      <c r="V1228" s="14"/>
      <c r="W1228" s="14"/>
      <c r="X1228" s="14"/>
      <c r="Y1228" s="14"/>
      <c r="Z1228" s="14"/>
      <c r="AA1228" s="14"/>
      <c r="AB1228" s="14"/>
      <c r="AC1228" s="14"/>
      <c r="AD1228" s="14"/>
    </row>
    <row r="1229" ht="33.0" hidden="1" customHeight="1">
      <c r="A1229" s="27">
        <v>1334.0</v>
      </c>
      <c r="B1229" s="27" t="s">
        <v>34</v>
      </c>
      <c r="C1229" s="27" t="s">
        <v>1403</v>
      </c>
      <c r="D1229" s="12" t="s">
        <v>107</v>
      </c>
      <c r="E1229" s="14"/>
      <c r="F1229" s="12" t="s">
        <v>9</v>
      </c>
      <c r="G1229" s="12" t="s">
        <v>9</v>
      </c>
      <c r="H1229" s="12" t="s">
        <v>37</v>
      </c>
      <c r="I1229" s="14"/>
      <c r="J1229" s="14"/>
      <c r="K1229" s="14"/>
      <c r="L1229" s="14"/>
      <c r="M1229" s="14"/>
      <c r="N1229" s="14"/>
      <c r="O1229" s="14"/>
      <c r="P1229" s="14"/>
      <c r="Q1229" s="14"/>
      <c r="R1229" s="14"/>
      <c r="S1229" s="14"/>
      <c r="T1229" s="14"/>
      <c r="U1229" s="14"/>
      <c r="V1229" s="14"/>
      <c r="W1229" s="14"/>
      <c r="X1229" s="14"/>
      <c r="Y1229" s="14"/>
      <c r="Z1229" s="14"/>
      <c r="AA1229" s="14"/>
      <c r="AB1229" s="14"/>
      <c r="AC1229" s="14"/>
      <c r="AD1229" s="14"/>
    </row>
    <row r="1230" ht="33.0" hidden="1" customHeight="1">
      <c r="A1230" s="27">
        <v>1335.0</v>
      </c>
      <c r="B1230" s="27" t="s">
        <v>34</v>
      </c>
      <c r="C1230" s="27" t="s">
        <v>1404</v>
      </c>
      <c r="D1230" s="12" t="s">
        <v>107</v>
      </c>
      <c r="E1230" s="14"/>
      <c r="F1230" s="12" t="s">
        <v>9</v>
      </c>
      <c r="G1230" s="12" t="s">
        <v>9</v>
      </c>
      <c r="H1230" s="12" t="s">
        <v>37</v>
      </c>
      <c r="I1230" s="14"/>
      <c r="J1230" s="14"/>
      <c r="K1230" s="14"/>
      <c r="L1230" s="14"/>
      <c r="M1230" s="14"/>
      <c r="N1230" s="14"/>
      <c r="O1230" s="14"/>
      <c r="P1230" s="14"/>
      <c r="Q1230" s="14"/>
      <c r="R1230" s="14"/>
      <c r="S1230" s="14"/>
      <c r="T1230" s="14"/>
      <c r="U1230" s="14"/>
      <c r="V1230" s="14"/>
      <c r="W1230" s="14"/>
      <c r="X1230" s="14"/>
      <c r="Y1230" s="14"/>
      <c r="Z1230" s="14"/>
      <c r="AA1230" s="14"/>
      <c r="AB1230" s="14"/>
      <c r="AC1230" s="14"/>
      <c r="AD1230" s="14"/>
    </row>
    <row r="1231" ht="33.0" hidden="1" customHeight="1">
      <c r="A1231" s="27">
        <v>1336.0</v>
      </c>
      <c r="B1231" s="27" t="s">
        <v>34</v>
      </c>
      <c r="C1231" s="27" t="s">
        <v>1405</v>
      </c>
      <c r="D1231" s="12" t="s">
        <v>107</v>
      </c>
      <c r="E1231" s="14"/>
      <c r="F1231" s="12" t="s">
        <v>9</v>
      </c>
      <c r="G1231" s="12" t="s">
        <v>9</v>
      </c>
      <c r="H1231" s="12" t="s">
        <v>37</v>
      </c>
      <c r="I1231" s="14"/>
      <c r="J1231" s="14"/>
      <c r="K1231" s="14"/>
      <c r="L1231" s="14"/>
      <c r="M1231" s="14"/>
      <c r="N1231" s="14"/>
      <c r="O1231" s="14"/>
      <c r="P1231" s="14"/>
      <c r="Q1231" s="14"/>
      <c r="R1231" s="14"/>
      <c r="S1231" s="14"/>
      <c r="T1231" s="14"/>
      <c r="U1231" s="14"/>
      <c r="V1231" s="14"/>
      <c r="W1231" s="14"/>
      <c r="X1231" s="14"/>
      <c r="Y1231" s="14"/>
      <c r="Z1231" s="14"/>
      <c r="AA1231" s="14"/>
      <c r="AB1231" s="14"/>
      <c r="AC1231" s="14"/>
      <c r="AD1231" s="14"/>
    </row>
    <row r="1232" ht="33.0" hidden="1" customHeight="1">
      <c r="A1232" s="27">
        <v>1337.0</v>
      </c>
      <c r="B1232" s="27" t="s">
        <v>34</v>
      </c>
      <c r="C1232" s="27" t="s">
        <v>1406</v>
      </c>
      <c r="D1232" s="12" t="s">
        <v>107</v>
      </c>
      <c r="E1232" s="14"/>
      <c r="F1232" s="12" t="s">
        <v>9</v>
      </c>
      <c r="G1232" s="12" t="s">
        <v>9</v>
      </c>
      <c r="H1232" s="12" t="s">
        <v>37</v>
      </c>
      <c r="I1232" s="14"/>
      <c r="J1232" s="14"/>
      <c r="K1232" s="14"/>
      <c r="L1232" s="14"/>
      <c r="M1232" s="14"/>
      <c r="N1232" s="14"/>
      <c r="O1232" s="14"/>
      <c r="P1232" s="14"/>
      <c r="Q1232" s="14"/>
      <c r="R1232" s="14"/>
      <c r="S1232" s="14"/>
      <c r="T1232" s="14"/>
      <c r="U1232" s="14"/>
      <c r="V1232" s="14"/>
      <c r="W1232" s="14"/>
      <c r="X1232" s="14"/>
      <c r="Y1232" s="14"/>
      <c r="Z1232" s="14"/>
      <c r="AA1232" s="14"/>
      <c r="AB1232" s="14"/>
      <c r="AC1232" s="14"/>
      <c r="AD1232" s="14"/>
    </row>
    <row r="1233" ht="33.0" hidden="1" customHeight="1">
      <c r="A1233" s="27">
        <v>1338.0</v>
      </c>
      <c r="B1233" s="27" t="s">
        <v>34</v>
      </c>
      <c r="C1233" s="27" t="s">
        <v>1407</v>
      </c>
      <c r="D1233" s="12" t="s">
        <v>107</v>
      </c>
      <c r="E1233" s="14"/>
      <c r="F1233" s="12" t="s">
        <v>9</v>
      </c>
      <c r="G1233" s="12" t="s">
        <v>9</v>
      </c>
      <c r="H1233" s="12" t="s">
        <v>37</v>
      </c>
      <c r="I1233" s="14"/>
      <c r="J1233" s="14"/>
      <c r="K1233" s="14"/>
      <c r="L1233" s="14"/>
      <c r="M1233" s="14"/>
      <c r="N1233" s="14"/>
      <c r="O1233" s="14"/>
      <c r="P1233" s="14"/>
      <c r="Q1233" s="14"/>
      <c r="R1233" s="14"/>
      <c r="S1233" s="14"/>
      <c r="T1233" s="14"/>
      <c r="U1233" s="14"/>
      <c r="V1233" s="14"/>
      <c r="W1233" s="14"/>
      <c r="X1233" s="14"/>
      <c r="Y1233" s="14"/>
      <c r="Z1233" s="14"/>
      <c r="AA1233" s="14"/>
      <c r="AB1233" s="14"/>
      <c r="AC1233" s="14"/>
      <c r="AD1233" s="14"/>
    </row>
    <row r="1234" ht="33.0" hidden="1" customHeight="1">
      <c r="A1234" s="27">
        <v>1339.0</v>
      </c>
      <c r="B1234" s="27" t="s">
        <v>34</v>
      </c>
      <c r="C1234" s="27" t="s">
        <v>1408</v>
      </c>
      <c r="D1234" s="12" t="s">
        <v>107</v>
      </c>
      <c r="E1234" s="14"/>
      <c r="F1234" s="12" t="s">
        <v>9</v>
      </c>
      <c r="G1234" s="12" t="s">
        <v>9</v>
      </c>
      <c r="H1234" s="12" t="s">
        <v>37</v>
      </c>
      <c r="I1234" s="14"/>
      <c r="J1234" s="14"/>
      <c r="K1234" s="14"/>
      <c r="L1234" s="14"/>
      <c r="M1234" s="14"/>
      <c r="N1234" s="14"/>
      <c r="O1234" s="14"/>
      <c r="P1234" s="14"/>
      <c r="Q1234" s="14"/>
      <c r="R1234" s="14"/>
      <c r="S1234" s="14"/>
      <c r="T1234" s="14"/>
      <c r="U1234" s="14"/>
      <c r="V1234" s="14"/>
      <c r="W1234" s="14"/>
      <c r="X1234" s="14"/>
      <c r="Y1234" s="14"/>
      <c r="Z1234" s="14"/>
      <c r="AA1234" s="14"/>
      <c r="AB1234" s="14"/>
      <c r="AC1234" s="14"/>
      <c r="AD1234" s="14"/>
    </row>
    <row r="1235" ht="33.0" hidden="1" customHeight="1">
      <c r="A1235" s="27">
        <v>1340.0</v>
      </c>
      <c r="B1235" s="27" t="s">
        <v>34</v>
      </c>
      <c r="C1235" s="27" t="s">
        <v>1409</v>
      </c>
      <c r="D1235" s="12" t="s">
        <v>48</v>
      </c>
      <c r="E1235" s="14"/>
      <c r="F1235" s="12" t="s">
        <v>10</v>
      </c>
      <c r="G1235" s="12" t="s">
        <v>2</v>
      </c>
      <c r="H1235" s="12" t="s">
        <v>49</v>
      </c>
      <c r="I1235" s="14"/>
      <c r="J1235" s="14"/>
      <c r="K1235" s="14"/>
      <c r="L1235" s="14"/>
      <c r="M1235" s="14"/>
      <c r="N1235" s="14"/>
      <c r="O1235" s="14"/>
      <c r="P1235" s="14"/>
      <c r="Q1235" s="14"/>
      <c r="R1235" s="14"/>
      <c r="S1235" s="14"/>
      <c r="T1235" s="14"/>
      <c r="U1235" s="14"/>
      <c r="V1235" s="14"/>
      <c r="W1235" s="14"/>
      <c r="X1235" s="14"/>
      <c r="Y1235" s="14"/>
      <c r="Z1235" s="14"/>
      <c r="AA1235" s="14"/>
      <c r="AB1235" s="14"/>
      <c r="AC1235" s="14"/>
      <c r="AD1235" s="14"/>
    </row>
    <row r="1236" ht="33.0" hidden="1" customHeight="1">
      <c r="A1236" s="27">
        <v>1341.0</v>
      </c>
      <c r="B1236" s="27" t="s">
        <v>34</v>
      </c>
      <c r="C1236" s="27" t="s">
        <v>1410</v>
      </c>
      <c r="D1236" s="12" t="s">
        <v>107</v>
      </c>
      <c r="E1236" s="14"/>
      <c r="F1236" s="12" t="s">
        <v>9</v>
      </c>
      <c r="G1236" s="12" t="s">
        <v>9</v>
      </c>
      <c r="H1236" s="12" t="s">
        <v>37</v>
      </c>
      <c r="I1236" s="14"/>
      <c r="J1236" s="14"/>
      <c r="K1236" s="14"/>
      <c r="L1236" s="14"/>
      <c r="M1236" s="14"/>
      <c r="N1236" s="14"/>
      <c r="O1236" s="14"/>
      <c r="P1236" s="14"/>
      <c r="Q1236" s="14"/>
      <c r="R1236" s="14"/>
      <c r="S1236" s="14"/>
      <c r="T1236" s="14"/>
      <c r="U1236" s="14"/>
      <c r="V1236" s="14"/>
      <c r="W1236" s="14"/>
      <c r="X1236" s="14"/>
      <c r="Y1236" s="14"/>
      <c r="Z1236" s="14"/>
      <c r="AA1236" s="14"/>
      <c r="AB1236" s="14"/>
      <c r="AC1236" s="14"/>
      <c r="AD1236" s="14"/>
    </row>
    <row r="1237" ht="33.0" hidden="1" customHeight="1">
      <c r="A1237" s="27">
        <v>1342.0</v>
      </c>
      <c r="B1237" s="27" t="s">
        <v>34</v>
      </c>
      <c r="C1237" s="27" t="s">
        <v>1411</v>
      </c>
      <c r="D1237" s="12" t="s">
        <v>107</v>
      </c>
      <c r="E1237" s="14"/>
      <c r="F1237" s="12" t="s">
        <v>9</v>
      </c>
      <c r="G1237" s="12" t="s">
        <v>9</v>
      </c>
      <c r="H1237" s="12" t="s">
        <v>37</v>
      </c>
      <c r="I1237" s="14"/>
      <c r="J1237" s="14"/>
      <c r="K1237" s="14"/>
      <c r="L1237" s="14"/>
      <c r="M1237" s="14"/>
      <c r="N1237" s="14"/>
      <c r="O1237" s="14"/>
      <c r="P1237" s="14"/>
      <c r="Q1237" s="14"/>
      <c r="R1237" s="14"/>
      <c r="S1237" s="14"/>
      <c r="T1237" s="14"/>
      <c r="U1237" s="14"/>
      <c r="V1237" s="14"/>
      <c r="W1237" s="14"/>
      <c r="X1237" s="14"/>
      <c r="Y1237" s="14"/>
      <c r="Z1237" s="14"/>
      <c r="AA1237" s="14"/>
      <c r="AB1237" s="14"/>
      <c r="AC1237" s="14"/>
      <c r="AD1237" s="14"/>
    </row>
    <row r="1238" ht="33.0" hidden="1" customHeight="1">
      <c r="A1238" s="27">
        <v>1343.0</v>
      </c>
      <c r="B1238" s="27" t="s">
        <v>34</v>
      </c>
      <c r="C1238" s="27" t="s">
        <v>1412</v>
      </c>
      <c r="D1238" s="12" t="s">
        <v>107</v>
      </c>
      <c r="E1238" s="14"/>
      <c r="F1238" s="12" t="s">
        <v>9</v>
      </c>
      <c r="G1238" s="12" t="s">
        <v>9</v>
      </c>
      <c r="H1238" s="12" t="s">
        <v>37</v>
      </c>
      <c r="I1238" s="14"/>
      <c r="J1238" s="14"/>
      <c r="K1238" s="14"/>
      <c r="L1238" s="14"/>
      <c r="M1238" s="14"/>
      <c r="N1238" s="14"/>
      <c r="O1238" s="14"/>
      <c r="P1238" s="14"/>
      <c r="Q1238" s="14"/>
      <c r="R1238" s="14"/>
      <c r="S1238" s="14"/>
      <c r="T1238" s="14"/>
      <c r="U1238" s="14"/>
      <c r="V1238" s="14"/>
      <c r="W1238" s="14"/>
      <c r="X1238" s="14"/>
      <c r="Y1238" s="14"/>
      <c r="Z1238" s="14"/>
      <c r="AA1238" s="14"/>
      <c r="AB1238" s="14"/>
      <c r="AC1238" s="14"/>
      <c r="AD1238" s="14"/>
    </row>
    <row r="1239" ht="33.0" hidden="1" customHeight="1">
      <c r="A1239" s="27">
        <v>1344.0</v>
      </c>
      <c r="B1239" s="27" t="s">
        <v>34</v>
      </c>
      <c r="C1239" s="27" t="s">
        <v>1413</v>
      </c>
      <c r="D1239" s="12" t="s">
        <v>1414</v>
      </c>
      <c r="E1239" s="14"/>
      <c r="F1239" s="12" t="s">
        <v>11</v>
      </c>
      <c r="G1239" s="12" t="s">
        <v>2</v>
      </c>
      <c r="H1239" s="12" t="s">
        <v>37</v>
      </c>
      <c r="I1239" s="14"/>
      <c r="J1239" s="14"/>
      <c r="K1239" s="14"/>
      <c r="L1239" s="14"/>
      <c r="M1239" s="14"/>
      <c r="N1239" s="14"/>
      <c r="O1239" s="14"/>
      <c r="P1239" s="14"/>
      <c r="Q1239" s="14"/>
      <c r="R1239" s="14"/>
      <c r="S1239" s="14"/>
      <c r="T1239" s="14"/>
      <c r="U1239" s="14"/>
      <c r="V1239" s="14"/>
      <c r="W1239" s="14"/>
      <c r="X1239" s="14"/>
      <c r="Y1239" s="14"/>
      <c r="Z1239" s="14"/>
      <c r="AA1239" s="14"/>
      <c r="AB1239" s="14"/>
      <c r="AC1239" s="14"/>
      <c r="AD1239" s="14"/>
    </row>
    <row r="1240" ht="33.0" hidden="1" customHeight="1">
      <c r="A1240" s="27">
        <v>1345.0</v>
      </c>
      <c r="B1240" s="27" t="s">
        <v>34</v>
      </c>
      <c r="C1240" s="27" t="s">
        <v>1415</v>
      </c>
      <c r="D1240" s="12" t="s">
        <v>107</v>
      </c>
      <c r="E1240" s="14"/>
      <c r="F1240" s="12" t="s">
        <v>9</v>
      </c>
      <c r="G1240" s="12" t="s">
        <v>9</v>
      </c>
      <c r="H1240" s="12" t="s">
        <v>37</v>
      </c>
      <c r="I1240" s="14"/>
      <c r="J1240" s="14"/>
      <c r="K1240" s="14"/>
      <c r="L1240" s="14"/>
      <c r="M1240" s="14"/>
      <c r="N1240" s="14"/>
      <c r="O1240" s="14"/>
      <c r="P1240" s="14"/>
      <c r="Q1240" s="14"/>
      <c r="R1240" s="14"/>
      <c r="S1240" s="14"/>
      <c r="T1240" s="14"/>
      <c r="U1240" s="14"/>
      <c r="V1240" s="14"/>
      <c r="W1240" s="14"/>
      <c r="X1240" s="14"/>
      <c r="Y1240" s="14"/>
      <c r="Z1240" s="14"/>
      <c r="AA1240" s="14"/>
      <c r="AB1240" s="14"/>
      <c r="AC1240" s="14"/>
      <c r="AD1240" s="14"/>
    </row>
    <row r="1241" ht="33.0" hidden="1" customHeight="1">
      <c r="A1241" s="27">
        <v>1346.0</v>
      </c>
      <c r="B1241" s="27" t="s">
        <v>34</v>
      </c>
      <c r="C1241" s="27" t="s">
        <v>1416</v>
      </c>
      <c r="D1241" s="12" t="s">
        <v>1417</v>
      </c>
      <c r="E1241" s="14"/>
      <c r="F1241" s="12" t="s">
        <v>17</v>
      </c>
      <c r="G1241" s="12" t="s">
        <v>9</v>
      </c>
      <c r="H1241" s="12" t="s">
        <v>42</v>
      </c>
      <c r="I1241" s="14"/>
      <c r="J1241" s="14"/>
      <c r="K1241" s="14"/>
      <c r="L1241" s="14"/>
      <c r="M1241" s="14"/>
      <c r="N1241" s="14"/>
      <c r="O1241" s="14"/>
      <c r="P1241" s="14"/>
      <c r="Q1241" s="14"/>
      <c r="R1241" s="14"/>
      <c r="S1241" s="14"/>
      <c r="T1241" s="14"/>
      <c r="U1241" s="14"/>
      <c r="V1241" s="14"/>
      <c r="W1241" s="14"/>
      <c r="X1241" s="14"/>
      <c r="Y1241" s="14"/>
      <c r="Z1241" s="14"/>
      <c r="AA1241" s="14"/>
      <c r="AB1241" s="14"/>
      <c r="AC1241" s="14"/>
      <c r="AD1241" s="14"/>
    </row>
    <row r="1242" ht="33.0" hidden="1" customHeight="1">
      <c r="A1242" s="27">
        <v>1347.0</v>
      </c>
      <c r="B1242" s="27" t="s">
        <v>34</v>
      </c>
      <c r="C1242" s="27" t="s">
        <v>1418</v>
      </c>
      <c r="D1242" s="12" t="s">
        <v>107</v>
      </c>
      <c r="E1242" s="14"/>
      <c r="F1242" s="12" t="s">
        <v>9</v>
      </c>
      <c r="G1242" s="12" t="s">
        <v>9</v>
      </c>
      <c r="H1242" s="12" t="s">
        <v>37</v>
      </c>
      <c r="I1242" s="14"/>
      <c r="J1242" s="14"/>
      <c r="K1242" s="14"/>
      <c r="L1242" s="14"/>
      <c r="M1242" s="14"/>
      <c r="N1242" s="14"/>
      <c r="O1242" s="14"/>
      <c r="P1242" s="14"/>
      <c r="Q1242" s="14"/>
      <c r="R1242" s="14"/>
      <c r="S1242" s="14"/>
      <c r="T1242" s="14"/>
      <c r="U1242" s="14"/>
      <c r="V1242" s="14"/>
      <c r="W1242" s="14"/>
      <c r="X1242" s="14"/>
      <c r="Y1242" s="14"/>
      <c r="Z1242" s="14"/>
      <c r="AA1242" s="14"/>
      <c r="AB1242" s="14"/>
      <c r="AC1242" s="14"/>
      <c r="AD1242" s="14"/>
    </row>
    <row r="1243" ht="33.0" hidden="1" customHeight="1">
      <c r="A1243" s="27">
        <v>1348.0</v>
      </c>
      <c r="B1243" s="27" t="s">
        <v>34</v>
      </c>
      <c r="C1243" s="27" t="s">
        <v>1419</v>
      </c>
      <c r="D1243" s="12" t="s">
        <v>107</v>
      </c>
      <c r="E1243" s="14"/>
      <c r="F1243" s="12" t="s">
        <v>9</v>
      </c>
      <c r="G1243" s="12" t="s">
        <v>9</v>
      </c>
      <c r="H1243" s="12" t="s">
        <v>37</v>
      </c>
      <c r="I1243" s="14"/>
      <c r="J1243" s="14"/>
      <c r="K1243" s="14"/>
      <c r="L1243" s="14"/>
      <c r="M1243" s="14"/>
      <c r="N1243" s="14"/>
      <c r="O1243" s="14"/>
      <c r="P1243" s="14"/>
      <c r="Q1243" s="14"/>
      <c r="R1243" s="14"/>
      <c r="S1243" s="14"/>
      <c r="T1243" s="14"/>
      <c r="U1243" s="14"/>
      <c r="V1243" s="14"/>
      <c r="W1243" s="14"/>
      <c r="X1243" s="14"/>
      <c r="Y1243" s="14"/>
      <c r="Z1243" s="14"/>
      <c r="AA1243" s="14"/>
      <c r="AB1243" s="14"/>
      <c r="AC1243" s="14"/>
      <c r="AD1243" s="14"/>
    </row>
    <row r="1244" ht="33.0" hidden="1" customHeight="1">
      <c r="A1244" s="27">
        <v>1349.0</v>
      </c>
      <c r="B1244" s="27" t="s">
        <v>34</v>
      </c>
      <c r="C1244" s="27" t="s">
        <v>1420</v>
      </c>
      <c r="D1244" s="12" t="s">
        <v>107</v>
      </c>
      <c r="E1244" s="14"/>
      <c r="F1244" s="12" t="s">
        <v>9</v>
      </c>
      <c r="G1244" s="12" t="s">
        <v>9</v>
      </c>
      <c r="H1244" s="12" t="s">
        <v>37</v>
      </c>
      <c r="I1244" s="14"/>
      <c r="J1244" s="14"/>
      <c r="K1244" s="14"/>
      <c r="L1244" s="14"/>
      <c r="M1244" s="14"/>
      <c r="N1244" s="14"/>
      <c r="O1244" s="14"/>
      <c r="P1244" s="14"/>
      <c r="Q1244" s="14"/>
      <c r="R1244" s="14"/>
      <c r="S1244" s="14"/>
      <c r="T1244" s="14"/>
      <c r="U1244" s="14"/>
      <c r="V1244" s="14"/>
      <c r="W1244" s="14"/>
      <c r="X1244" s="14"/>
      <c r="Y1244" s="14"/>
      <c r="Z1244" s="14"/>
      <c r="AA1244" s="14"/>
      <c r="AB1244" s="14"/>
      <c r="AC1244" s="14"/>
      <c r="AD1244" s="14"/>
    </row>
    <row r="1245" ht="33.0" hidden="1" customHeight="1">
      <c r="A1245" s="27">
        <v>1350.0</v>
      </c>
      <c r="B1245" s="27" t="s">
        <v>34</v>
      </c>
      <c r="C1245" s="27" t="s">
        <v>1421</v>
      </c>
      <c r="D1245" s="12" t="s">
        <v>36</v>
      </c>
      <c r="E1245" s="14"/>
      <c r="F1245" s="12" t="s">
        <v>10</v>
      </c>
      <c r="G1245" s="12" t="s">
        <v>2</v>
      </c>
      <c r="H1245" s="12" t="s">
        <v>37</v>
      </c>
      <c r="I1245" s="14"/>
      <c r="J1245" s="14"/>
      <c r="K1245" s="14"/>
      <c r="L1245" s="14"/>
      <c r="M1245" s="14"/>
      <c r="N1245" s="14"/>
      <c r="O1245" s="14"/>
      <c r="P1245" s="14"/>
      <c r="Q1245" s="14"/>
      <c r="R1245" s="14"/>
      <c r="S1245" s="14"/>
      <c r="T1245" s="14"/>
      <c r="U1245" s="14"/>
      <c r="V1245" s="14"/>
      <c r="W1245" s="14"/>
      <c r="X1245" s="14"/>
      <c r="Y1245" s="14"/>
      <c r="Z1245" s="14"/>
      <c r="AA1245" s="14"/>
      <c r="AB1245" s="14"/>
      <c r="AC1245" s="14"/>
      <c r="AD1245" s="14"/>
    </row>
    <row r="1246" ht="33.0" hidden="1" customHeight="1">
      <c r="A1246" s="27">
        <v>1351.0</v>
      </c>
      <c r="B1246" s="27" t="s">
        <v>34</v>
      </c>
      <c r="C1246" s="27" t="s">
        <v>1422</v>
      </c>
      <c r="D1246" s="12" t="s">
        <v>107</v>
      </c>
      <c r="E1246" s="14"/>
      <c r="F1246" s="12" t="s">
        <v>9</v>
      </c>
      <c r="G1246" s="12" t="s">
        <v>9</v>
      </c>
      <c r="H1246" s="12" t="s">
        <v>37</v>
      </c>
      <c r="I1246" s="14"/>
      <c r="J1246" s="14"/>
      <c r="K1246" s="14"/>
      <c r="L1246" s="14"/>
      <c r="M1246" s="14"/>
      <c r="N1246" s="14"/>
      <c r="O1246" s="14"/>
      <c r="P1246" s="14"/>
      <c r="Q1246" s="14"/>
      <c r="R1246" s="14"/>
      <c r="S1246" s="14"/>
      <c r="T1246" s="14"/>
      <c r="U1246" s="14"/>
      <c r="V1246" s="14"/>
      <c r="W1246" s="14"/>
      <c r="X1246" s="14"/>
      <c r="Y1246" s="14"/>
      <c r="Z1246" s="14"/>
      <c r="AA1246" s="14"/>
      <c r="AB1246" s="14"/>
      <c r="AC1246" s="14"/>
      <c r="AD1246" s="14"/>
    </row>
    <row r="1247" ht="33.0" hidden="1" customHeight="1">
      <c r="A1247" s="27">
        <v>1352.0</v>
      </c>
      <c r="B1247" s="27" t="s">
        <v>34</v>
      </c>
      <c r="C1247" s="27" t="s">
        <v>1213</v>
      </c>
      <c r="D1247" s="12" t="s">
        <v>107</v>
      </c>
      <c r="E1247" s="14"/>
      <c r="F1247" s="12" t="s">
        <v>9</v>
      </c>
      <c r="G1247" s="12" t="s">
        <v>9</v>
      </c>
      <c r="H1247" s="12" t="s">
        <v>37</v>
      </c>
      <c r="I1247" s="14"/>
      <c r="J1247" s="14"/>
      <c r="K1247" s="14"/>
      <c r="L1247" s="14"/>
      <c r="M1247" s="14"/>
      <c r="N1247" s="14"/>
      <c r="O1247" s="14"/>
      <c r="P1247" s="14"/>
      <c r="Q1247" s="14"/>
      <c r="R1247" s="14"/>
      <c r="S1247" s="14"/>
      <c r="T1247" s="14"/>
      <c r="U1247" s="14"/>
      <c r="V1247" s="14"/>
      <c r="W1247" s="14"/>
      <c r="X1247" s="14"/>
      <c r="Y1247" s="14"/>
      <c r="Z1247" s="14"/>
      <c r="AA1247" s="14"/>
      <c r="AB1247" s="14"/>
      <c r="AC1247" s="14"/>
      <c r="AD1247" s="14"/>
    </row>
    <row r="1248" ht="33.0" hidden="1" customHeight="1">
      <c r="A1248" s="27">
        <v>1353.0</v>
      </c>
      <c r="B1248" s="27" t="s">
        <v>34</v>
      </c>
      <c r="C1248" s="27" t="s">
        <v>1423</v>
      </c>
      <c r="D1248" s="12" t="s">
        <v>107</v>
      </c>
      <c r="E1248" s="14"/>
      <c r="F1248" s="12" t="s">
        <v>9</v>
      </c>
      <c r="G1248" s="12" t="s">
        <v>9</v>
      </c>
      <c r="H1248" s="12" t="s">
        <v>37</v>
      </c>
      <c r="I1248" s="14"/>
      <c r="J1248" s="14"/>
      <c r="K1248" s="14"/>
      <c r="L1248" s="14"/>
      <c r="M1248" s="14"/>
      <c r="N1248" s="14"/>
      <c r="O1248" s="14"/>
      <c r="P1248" s="14"/>
      <c r="Q1248" s="14"/>
      <c r="R1248" s="14"/>
      <c r="S1248" s="14"/>
      <c r="T1248" s="14"/>
      <c r="U1248" s="14"/>
      <c r="V1248" s="14"/>
      <c r="W1248" s="14"/>
      <c r="X1248" s="14"/>
      <c r="Y1248" s="14"/>
      <c r="Z1248" s="14"/>
      <c r="AA1248" s="14"/>
      <c r="AB1248" s="14"/>
      <c r="AC1248" s="14"/>
      <c r="AD1248" s="14"/>
    </row>
    <row r="1249" ht="33.0" hidden="1" customHeight="1">
      <c r="A1249" s="27">
        <v>1354.0</v>
      </c>
      <c r="B1249" s="27" t="s">
        <v>34</v>
      </c>
      <c r="C1249" s="27" t="s">
        <v>1424</v>
      </c>
      <c r="D1249" s="12" t="s">
        <v>107</v>
      </c>
      <c r="E1249" s="14"/>
      <c r="F1249" s="12" t="s">
        <v>9</v>
      </c>
      <c r="G1249" s="12" t="s">
        <v>9</v>
      </c>
      <c r="H1249" s="12" t="s">
        <v>37</v>
      </c>
      <c r="I1249" s="14"/>
      <c r="J1249" s="14"/>
      <c r="K1249" s="14"/>
      <c r="L1249" s="14"/>
      <c r="M1249" s="14"/>
      <c r="N1249" s="14"/>
      <c r="O1249" s="14"/>
      <c r="P1249" s="14"/>
      <c r="Q1249" s="14"/>
      <c r="R1249" s="14"/>
      <c r="S1249" s="14"/>
      <c r="T1249" s="14"/>
      <c r="U1249" s="14"/>
      <c r="V1249" s="14"/>
      <c r="W1249" s="14"/>
      <c r="X1249" s="14"/>
      <c r="Y1249" s="14"/>
      <c r="Z1249" s="14"/>
      <c r="AA1249" s="14"/>
      <c r="AB1249" s="14"/>
      <c r="AC1249" s="14"/>
      <c r="AD1249" s="14"/>
    </row>
    <row r="1250" ht="33.0" hidden="1" customHeight="1">
      <c r="A1250" s="27">
        <v>1355.0</v>
      </c>
      <c r="B1250" s="27" t="s">
        <v>34</v>
      </c>
      <c r="C1250" s="27" t="s">
        <v>1425</v>
      </c>
      <c r="D1250" s="12" t="s">
        <v>107</v>
      </c>
      <c r="E1250" s="14"/>
      <c r="F1250" s="12" t="s">
        <v>9</v>
      </c>
      <c r="G1250" s="12" t="s">
        <v>9</v>
      </c>
      <c r="H1250" s="12" t="s">
        <v>37</v>
      </c>
      <c r="I1250" s="14"/>
      <c r="J1250" s="14"/>
      <c r="K1250" s="14"/>
      <c r="L1250" s="14"/>
      <c r="M1250" s="14"/>
      <c r="N1250" s="14"/>
      <c r="O1250" s="14"/>
      <c r="P1250" s="14"/>
      <c r="Q1250" s="14"/>
      <c r="R1250" s="14"/>
      <c r="S1250" s="14"/>
      <c r="T1250" s="14"/>
      <c r="U1250" s="14"/>
      <c r="V1250" s="14"/>
      <c r="W1250" s="14"/>
      <c r="X1250" s="14"/>
      <c r="Y1250" s="14"/>
      <c r="Z1250" s="14"/>
      <c r="AA1250" s="14"/>
      <c r="AB1250" s="14"/>
      <c r="AC1250" s="14"/>
      <c r="AD1250" s="14"/>
    </row>
    <row r="1251" ht="33.0" hidden="1" customHeight="1">
      <c r="A1251" s="27">
        <v>1357.0</v>
      </c>
      <c r="B1251" s="27" t="s">
        <v>34</v>
      </c>
      <c r="C1251" s="27" t="s">
        <v>1426</v>
      </c>
      <c r="D1251" s="12" t="s">
        <v>107</v>
      </c>
      <c r="E1251" s="14"/>
      <c r="F1251" s="12" t="s">
        <v>9</v>
      </c>
      <c r="G1251" s="12" t="s">
        <v>9</v>
      </c>
      <c r="H1251" s="12" t="s">
        <v>37</v>
      </c>
      <c r="I1251" s="14"/>
      <c r="J1251" s="14"/>
      <c r="K1251" s="14"/>
      <c r="L1251" s="14"/>
      <c r="M1251" s="14"/>
      <c r="N1251" s="14"/>
      <c r="O1251" s="14"/>
      <c r="P1251" s="14"/>
      <c r="Q1251" s="14"/>
      <c r="R1251" s="14"/>
      <c r="S1251" s="14"/>
      <c r="T1251" s="14"/>
      <c r="U1251" s="14"/>
      <c r="V1251" s="14"/>
      <c r="W1251" s="14"/>
      <c r="X1251" s="14"/>
      <c r="Y1251" s="14"/>
      <c r="Z1251" s="14"/>
      <c r="AA1251" s="14"/>
      <c r="AB1251" s="14"/>
      <c r="AC1251" s="14"/>
      <c r="AD1251" s="14"/>
    </row>
    <row r="1252" ht="33.0" hidden="1" customHeight="1">
      <c r="A1252" s="27">
        <v>1358.0</v>
      </c>
      <c r="B1252" s="27" t="s">
        <v>34</v>
      </c>
      <c r="C1252" s="27" t="s">
        <v>1427</v>
      </c>
      <c r="D1252" s="12" t="s">
        <v>107</v>
      </c>
      <c r="E1252" s="14"/>
      <c r="F1252" s="12" t="s">
        <v>9</v>
      </c>
      <c r="G1252" s="12" t="s">
        <v>9</v>
      </c>
      <c r="H1252" s="12" t="s">
        <v>37</v>
      </c>
      <c r="I1252" s="14"/>
      <c r="J1252" s="14"/>
      <c r="K1252" s="14"/>
      <c r="L1252" s="14"/>
      <c r="M1252" s="14"/>
      <c r="N1252" s="14"/>
      <c r="O1252" s="14"/>
      <c r="P1252" s="14"/>
      <c r="Q1252" s="14"/>
      <c r="R1252" s="14"/>
      <c r="S1252" s="14"/>
      <c r="T1252" s="14"/>
      <c r="U1252" s="14"/>
      <c r="V1252" s="14"/>
      <c r="W1252" s="14"/>
      <c r="X1252" s="14"/>
      <c r="Y1252" s="14"/>
      <c r="Z1252" s="14"/>
      <c r="AA1252" s="14"/>
      <c r="AB1252" s="14"/>
      <c r="AC1252" s="14"/>
      <c r="AD1252" s="14"/>
    </row>
    <row r="1253" ht="33.0" hidden="1" customHeight="1">
      <c r="A1253" s="27">
        <v>1359.0</v>
      </c>
      <c r="B1253" s="27" t="s">
        <v>34</v>
      </c>
      <c r="C1253" s="27" t="s">
        <v>1428</v>
      </c>
      <c r="D1253" s="12" t="s">
        <v>107</v>
      </c>
      <c r="E1253" s="14"/>
      <c r="F1253" s="12" t="s">
        <v>9</v>
      </c>
      <c r="G1253" s="12" t="s">
        <v>9</v>
      </c>
      <c r="H1253" s="12" t="s">
        <v>37</v>
      </c>
      <c r="I1253" s="14"/>
      <c r="J1253" s="14"/>
      <c r="K1253" s="14"/>
      <c r="L1253" s="14"/>
      <c r="M1253" s="14"/>
      <c r="N1253" s="14"/>
      <c r="O1253" s="14"/>
      <c r="P1253" s="14"/>
      <c r="Q1253" s="14"/>
      <c r="R1253" s="14"/>
      <c r="S1253" s="14"/>
      <c r="T1253" s="14"/>
      <c r="U1253" s="14"/>
      <c r="V1253" s="14"/>
      <c r="W1253" s="14"/>
      <c r="X1253" s="14"/>
      <c r="Y1253" s="14"/>
      <c r="Z1253" s="14"/>
      <c r="AA1253" s="14"/>
      <c r="AB1253" s="14"/>
      <c r="AC1253" s="14"/>
      <c r="AD1253" s="14"/>
    </row>
    <row r="1254" ht="33.0" hidden="1" customHeight="1">
      <c r="A1254" s="27">
        <v>1360.0</v>
      </c>
      <c r="B1254" s="27" t="s">
        <v>34</v>
      </c>
      <c r="C1254" s="27" t="s">
        <v>1429</v>
      </c>
      <c r="D1254" s="12" t="s">
        <v>107</v>
      </c>
      <c r="E1254" s="14"/>
      <c r="F1254" s="12" t="s">
        <v>9</v>
      </c>
      <c r="G1254" s="12" t="s">
        <v>9</v>
      </c>
      <c r="H1254" s="12" t="s">
        <v>37</v>
      </c>
      <c r="I1254" s="14"/>
      <c r="J1254" s="14"/>
      <c r="K1254" s="14"/>
      <c r="L1254" s="14"/>
      <c r="M1254" s="14"/>
      <c r="N1254" s="14"/>
      <c r="O1254" s="14"/>
      <c r="P1254" s="14"/>
      <c r="Q1254" s="14"/>
      <c r="R1254" s="14"/>
      <c r="S1254" s="14"/>
      <c r="T1254" s="14"/>
      <c r="U1254" s="14"/>
      <c r="V1254" s="14"/>
      <c r="W1254" s="14"/>
      <c r="X1254" s="14"/>
      <c r="Y1254" s="14"/>
      <c r="Z1254" s="14"/>
      <c r="AA1254" s="14"/>
      <c r="AB1254" s="14"/>
      <c r="AC1254" s="14"/>
      <c r="AD1254" s="14"/>
    </row>
    <row r="1255" ht="33.0" hidden="1" customHeight="1">
      <c r="A1255" s="27">
        <v>1361.0</v>
      </c>
      <c r="B1255" s="27" t="s">
        <v>34</v>
      </c>
      <c r="C1255" s="27" t="s">
        <v>1430</v>
      </c>
      <c r="D1255" s="12" t="s">
        <v>107</v>
      </c>
      <c r="E1255" s="14"/>
      <c r="F1255" s="12" t="s">
        <v>9</v>
      </c>
      <c r="G1255" s="12" t="s">
        <v>9</v>
      </c>
      <c r="H1255" s="12" t="s">
        <v>37</v>
      </c>
      <c r="I1255" s="14"/>
      <c r="J1255" s="14"/>
      <c r="K1255" s="14"/>
      <c r="L1255" s="14"/>
      <c r="M1255" s="14"/>
      <c r="N1255" s="14"/>
      <c r="O1255" s="14"/>
      <c r="P1255" s="14"/>
      <c r="Q1255" s="14"/>
      <c r="R1255" s="14"/>
      <c r="S1255" s="14"/>
      <c r="T1255" s="14"/>
      <c r="U1255" s="14"/>
      <c r="V1255" s="14"/>
      <c r="W1255" s="14"/>
      <c r="X1255" s="14"/>
      <c r="Y1255" s="14"/>
      <c r="Z1255" s="14"/>
      <c r="AA1255" s="14"/>
      <c r="AB1255" s="14"/>
      <c r="AC1255" s="14"/>
      <c r="AD1255" s="14"/>
    </row>
    <row r="1256" ht="33.0" hidden="1" customHeight="1">
      <c r="A1256" s="27">
        <v>1362.0</v>
      </c>
      <c r="B1256" s="27" t="s">
        <v>34</v>
      </c>
      <c r="C1256" s="27" t="s">
        <v>1431</v>
      </c>
      <c r="D1256" s="12" t="s">
        <v>107</v>
      </c>
      <c r="E1256" s="14"/>
      <c r="F1256" s="12" t="s">
        <v>9</v>
      </c>
      <c r="G1256" s="12" t="s">
        <v>9</v>
      </c>
      <c r="H1256" s="12" t="s">
        <v>37</v>
      </c>
      <c r="I1256" s="14"/>
      <c r="J1256" s="14"/>
      <c r="K1256" s="14"/>
      <c r="L1256" s="14"/>
      <c r="M1256" s="14"/>
      <c r="N1256" s="14"/>
      <c r="O1256" s="14"/>
      <c r="P1256" s="14"/>
      <c r="Q1256" s="14"/>
      <c r="R1256" s="14"/>
      <c r="S1256" s="14"/>
      <c r="T1256" s="14"/>
      <c r="U1256" s="14"/>
      <c r="V1256" s="14"/>
      <c r="W1256" s="14"/>
      <c r="X1256" s="14"/>
      <c r="Y1256" s="14"/>
      <c r="Z1256" s="14"/>
      <c r="AA1256" s="14"/>
      <c r="AB1256" s="14"/>
      <c r="AC1256" s="14"/>
      <c r="AD1256" s="14"/>
    </row>
    <row r="1257" ht="33.0" hidden="1" customHeight="1">
      <c r="A1257" s="27">
        <v>1363.0</v>
      </c>
      <c r="B1257" s="27" t="s">
        <v>34</v>
      </c>
      <c r="C1257" s="27" t="s">
        <v>1432</v>
      </c>
      <c r="D1257" s="12" t="s">
        <v>107</v>
      </c>
      <c r="E1257" s="14"/>
      <c r="F1257" s="12" t="s">
        <v>9</v>
      </c>
      <c r="G1257" s="12" t="s">
        <v>9</v>
      </c>
      <c r="H1257" s="12" t="s">
        <v>37</v>
      </c>
      <c r="I1257" s="14"/>
      <c r="J1257" s="14"/>
      <c r="K1257" s="14"/>
      <c r="L1257" s="14"/>
      <c r="M1257" s="14"/>
      <c r="N1257" s="14"/>
      <c r="O1257" s="14"/>
      <c r="P1257" s="14"/>
      <c r="Q1257" s="14"/>
      <c r="R1257" s="14"/>
      <c r="S1257" s="14"/>
      <c r="T1257" s="14"/>
      <c r="U1257" s="14"/>
      <c r="V1257" s="14"/>
      <c r="W1257" s="14"/>
      <c r="X1257" s="14"/>
      <c r="Y1257" s="14"/>
      <c r="Z1257" s="14"/>
      <c r="AA1257" s="14"/>
      <c r="AB1257" s="14"/>
      <c r="AC1257" s="14"/>
      <c r="AD1257" s="14"/>
    </row>
    <row r="1258" ht="33.0" hidden="1" customHeight="1">
      <c r="A1258" s="27">
        <v>1365.0</v>
      </c>
      <c r="B1258" s="27" t="s">
        <v>34</v>
      </c>
      <c r="C1258" s="27" t="s">
        <v>1433</v>
      </c>
      <c r="D1258" s="12" t="s">
        <v>107</v>
      </c>
      <c r="E1258" s="14"/>
      <c r="F1258" s="12" t="s">
        <v>9</v>
      </c>
      <c r="G1258" s="12" t="s">
        <v>9</v>
      </c>
      <c r="H1258" s="12" t="s">
        <v>37</v>
      </c>
      <c r="I1258" s="14"/>
      <c r="J1258" s="14"/>
      <c r="K1258" s="14"/>
      <c r="L1258" s="14"/>
      <c r="M1258" s="14"/>
      <c r="N1258" s="14"/>
      <c r="O1258" s="14"/>
      <c r="P1258" s="14"/>
      <c r="Q1258" s="14"/>
      <c r="R1258" s="14"/>
      <c r="S1258" s="14"/>
      <c r="T1258" s="14"/>
      <c r="U1258" s="14"/>
      <c r="V1258" s="14"/>
      <c r="W1258" s="14"/>
      <c r="X1258" s="14"/>
      <c r="Y1258" s="14"/>
      <c r="Z1258" s="14"/>
      <c r="AA1258" s="14"/>
      <c r="AB1258" s="14"/>
      <c r="AC1258" s="14"/>
      <c r="AD1258" s="14"/>
    </row>
    <row r="1259" ht="33.0" hidden="1" customHeight="1">
      <c r="A1259" s="27">
        <v>1366.0</v>
      </c>
      <c r="B1259" s="27" t="s">
        <v>34</v>
      </c>
      <c r="C1259" s="27" t="s">
        <v>1434</v>
      </c>
      <c r="D1259" s="12" t="s">
        <v>348</v>
      </c>
      <c r="E1259" s="14"/>
      <c r="F1259" s="12" t="s">
        <v>9</v>
      </c>
      <c r="G1259" s="12" t="s">
        <v>9</v>
      </c>
      <c r="H1259" s="12" t="s">
        <v>349</v>
      </c>
      <c r="I1259" s="14"/>
      <c r="J1259" s="14"/>
      <c r="K1259" s="14"/>
      <c r="L1259" s="14"/>
      <c r="M1259" s="14"/>
      <c r="N1259" s="14"/>
      <c r="O1259" s="14"/>
      <c r="P1259" s="14"/>
      <c r="Q1259" s="14"/>
      <c r="R1259" s="14"/>
      <c r="S1259" s="14"/>
      <c r="T1259" s="14"/>
      <c r="U1259" s="14"/>
      <c r="V1259" s="14"/>
      <c r="W1259" s="14"/>
      <c r="X1259" s="14"/>
      <c r="Y1259" s="14"/>
      <c r="Z1259" s="14"/>
      <c r="AA1259" s="14"/>
      <c r="AB1259" s="14"/>
      <c r="AC1259" s="14"/>
      <c r="AD1259" s="14"/>
    </row>
    <row r="1260" ht="33.0" hidden="1" customHeight="1">
      <c r="A1260" s="27">
        <v>1367.0</v>
      </c>
      <c r="B1260" s="27" t="s">
        <v>34</v>
      </c>
      <c r="C1260" s="27" t="s">
        <v>1435</v>
      </c>
      <c r="D1260" s="12" t="s">
        <v>107</v>
      </c>
      <c r="E1260" s="14"/>
      <c r="F1260" s="12" t="s">
        <v>9</v>
      </c>
      <c r="G1260" s="12" t="s">
        <v>9</v>
      </c>
      <c r="H1260" s="12" t="s">
        <v>37</v>
      </c>
      <c r="I1260" s="14"/>
      <c r="J1260" s="14"/>
      <c r="K1260" s="14"/>
      <c r="L1260" s="14"/>
      <c r="M1260" s="14"/>
      <c r="N1260" s="14"/>
      <c r="O1260" s="14"/>
      <c r="P1260" s="14"/>
      <c r="Q1260" s="14"/>
      <c r="R1260" s="14"/>
      <c r="S1260" s="14"/>
      <c r="T1260" s="14"/>
      <c r="U1260" s="14"/>
      <c r="V1260" s="14"/>
      <c r="W1260" s="14"/>
      <c r="X1260" s="14"/>
      <c r="Y1260" s="14"/>
      <c r="Z1260" s="14"/>
      <c r="AA1260" s="14"/>
      <c r="AB1260" s="14"/>
      <c r="AC1260" s="14"/>
      <c r="AD1260" s="14"/>
    </row>
    <row r="1261" ht="33.0" hidden="1" customHeight="1">
      <c r="A1261" s="27">
        <v>1368.0</v>
      </c>
      <c r="B1261" s="27" t="s">
        <v>34</v>
      </c>
      <c r="C1261" s="27" t="s">
        <v>1436</v>
      </c>
      <c r="D1261" s="12" t="s">
        <v>89</v>
      </c>
      <c r="E1261" s="14"/>
      <c r="F1261" s="12" t="s">
        <v>9</v>
      </c>
      <c r="G1261" s="12" t="s">
        <v>9</v>
      </c>
      <c r="H1261" s="12" t="s">
        <v>52</v>
      </c>
      <c r="I1261" s="14"/>
      <c r="J1261" s="14"/>
      <c r="K1261" s="14"/>
      <c r="L1261" s="14"/>
      <c r="M1261" s="14"/>
      <c r="N1261" s="14"/>
      <c r="O1261" s="14"/>
      <c r="P1261" s="14"/>
      <c r="Q1261" s="14"/>
      <c r="R1261" s="14"/>
      <c r="S1261" s="14"/>
      <c r="T1261" s="14"/>
      <c r="U1261" s="14"/>
      <c r="V1261" s="14"/>
      <c r="W1261" s="14"/>
      <c r="X1261" s="14"/>
      <c r="Y1261" s="14"/>
      <c r="Z1261" s="14"/>
      <c r="AA1261" s="14"/>
      <c r="AB1261" s="14"/>
      <c r="AC1261" s="14"/>
      <c r="AD1261" s="14"/>
    </row>
    <row r="1262" ht="33.0" hidden="1" customHeight="1">
      <c r="A1262" s="27">
        <v>1369.0</v>
      </c>
      <c r="B1262" s="27" t="s">
        <v>34</v>
      </c>
      <c r="C1262" s="27" t="s">
        <v>1437</v>
      </c>
      <c r="D1262" s="12" t="s">
        <v>107</v>
      </c>
      <c r="E1262" s="14"/>
      <c r="F1262" s="12" t="s">
        <v>9</v>
      </c>
      <c r="G1262" s="12" t="s">
        <v>9</v>
      </c>
      <c r="H1262" s="12" t="s">
        <v>37</v>
      </c>
      <c r="I1262" s="14"/>
      <c r="J1262" s="14"/>
      <c r="K1262" s="14"/>
      <c r="L1262" s="14"/>
      <c r="M1262" s="14"/>
      <c r="N1262" s="14"/>
      <c r="O1262" s="14"/>
      <c r="P1262" s="14"/>
      <c r="Q1262" s="14"/>
      <c r="R1262" s="14"/>
      <c r="S1262" s="14"/>
      <c r="T1262" s="14"/>
      <c r="U1262" s="14"/>
      <c r="V1262" s="14"/>
      <c r="W1262" s="14"/>
      <c r="X1262" s="14"/>
      <c r="Y1262" s="14"/>
      <c r="Z1262" s="14"/>
      <c r="AA1262" s="14"/>
      <c r="AB1262" s="14"/>
      <c r="AC1262" s="14"/>
      <c r="AD1262" s="14"/>
    </row>
    <row r="1263" ht="33.0" hidden="1" customHeight="1">
      <c r="A1263" s="27">
        <v>1370.0</v>
      </c>
      <c r="B1263" s="27" t="s">
        <v>34</v>
      </c>
      <c r="C1263" s="27" t="s">
        <v>1438</v>
      </c>
      <c r="D1263" s="12" t="s">
        <v>107</v>
      </c>
      <c r="E1263" s="14"/>
      <c r="F1263" s="12" t="s">
        <v>9</v>
      </c>
      <c r="G1263" s="12" t="s">
        <v>9</v>
      </c>
      <c r="H1263" s="12" t="s">
        <v>37</v>
      </c>
      <c r="I1263" s="14"/>
      <c r="J1263" s="14"/>
      <c r="K1263" s="14"/>
      <c r="L1263" s="14"/>
      <c r="M1263" s="14"/>
      <c r="N1263" s="14"/>
      <c r="O1263" s="14"/>
      <c r="P1263" s="14"/>
      <c r="Q1263" s="14"/>
      <c r="R1263" s="14"/>
      <c r="S1263" s="14"/>
      <c r="T1263" s="14"/>
      <c r="U1263" s="14"/>
      <c r="V1263" s="14"/>
      <c r="W1263" s="14"/>
      <c r="X1263" s="14"/>
      <c r="Y1263" s="14"/>
      <c r="Z1263" s="14"/>
      <c r="AA1263" s="14"/>
      <c r="AB1263" s="14"/>
      <c r="AC1263" s="14"/>
      <c r="AD1263" s="14"/>
    </row>
    <row r="1264" ht="33.0" hidden="1" customHeight="1">
      <c r="A1264" s="27">
        <v>1371.0</v>
      </c>
      <c r="B1264" s="27" t="s">
        <v>34</v>
      </c>
      <c r="C1264" s="27" t="s">
        <v>1439</v>
      </c>
      <c r="D1264" s="12" t="s">
        <v>107</v>
      </c>
      <c r="E1264" s="14"/>
      <c r="F1264" s="12" t="s">
        <v>9</v>
      </c>
      <c r="G1264" s="12" t="s">
        <v>9</v>
      </c>
      <c r="H1264" s="12" t="s">
        <v>37</v>
      </c>
      <c r="I1264" s="14"/>
      <c r="J1264" s="14"/>
      <c r="K1264" s="14"/>
      <c r="L1264" s="14"/>
      <c r="M1264" s="14"/>
      <c r="N1264" s="14"/>
      <c r="O1264" s="14"/>
      <c r="P1264" s="14"/>
      <c r="Q1264" s="14"/>
      <c r="R1264" s="14"/>
      <c r="S1264" s="14"/>
      <c r="T1264" s="14"/>
      <c r="U1264" s="14"/>
      <c r="V1264" s="14"/>
      <c r="W1264" s="14"/>
      <c r="X1264" s="14"/>
      <c r="Y1264" s="14"/>
      <c r="Z1264" s="14"/>
      <c r="AA1264" s="14"/>
      <c r="AB1264" s="14"/>
      <c r="AC1264" s="14"/>
      <c r="AD1264" s="14"/>
    </row>
    <row r="1265" ht="33.0" hidden="1" customHeight="1">
      <c r="A1265" s="27">
        <v>1372.0</v>
      </c>
      <c r="B1265" s="27" t="s">
        <v>34</v>
      </c>
      <c r="C1265" s="27" t="s">
        <v>1440</v>
      </c>
      <c r="D1265" s="12" t="s">
        <v>1171</v>
      </c>
      <c r="E1265" s="14"/>
      <c r="F1265" s="12" t="s">
        <v>9</v>
      </c>
      <c r="G1265" s="12" t="s">
        <v>9</v>
      </c>
      <c r="H1265" s="12" t="s">
        <v>49</v>
      </c>
      <c r="I1265" s="14"/>
      <c r="J1265" s="14"/>
      <c r="K1265" s="14"/>
      <c r="L1265" s="14"/>
      <c r="M1265" s="14"/>
      <c r="N1265" s="14"/>
      <c r="O1265" s="14"/>
      <c r="P1265" s="14"/>
      <c r="Q1265" s="14"/>
      <c r="R1265" s="14"/>
      <c r="S1265" s="14"/>
      <c r="T1265" s="14"/>
      <c r="U1265" s="14"/>
      <c r="V1265" s="14"/>
      <c r="W1265" s="14"/>
      <c r="X1265" s="14"/>
      <c r="Y1265" s="14"/>
      <c r="Z1265" s="14"/>
      <c r="AA1265" s="14"/>
      <c r="AB1265" s="14"/>
      <c r="AC1265" s="14"/>
      <c r="AD1265" s="14"/>
    </row>
    <row r="1266" ht="33.0" hidden="1" customHeight="1">
      <c r="A1266" s="27">
        <v>1374.0</v>
      </c>
      <c r="B1266" s="27" t="s">
        <v>34</v>
      </c>
      <c r="C1266" s="27" t="s">
        <v>1441</v>
      </c>
      <c r="D1266" s="12" t="s">
        <v>107</v>
      </c>
      <c r="E1266" s="14"/>
      <c r="F1266" s="12" t="s">
        <v>9</v>
      </c>
      <c r="G1266" s="12" t="s">
        <v>9</v>
      </c>
      <c r="H1266" s="12" t="s">
        <v>37</v>
      </c>
      <c r="I1266" s="14"/>
      <c r="J1266" s="14"/>
      <c r="K1266" s="14"/>
      <c r="L1266" s="14"/>
      <c r="M1266" s="14"/>
      <c r="N1266" s="14"/>
      <c r="O1266" s="14"/>
      <c r="P1266" s="14"/>
      <c r="Q1266" s="14"/>
      <c r="R1266" s="14"/>
      <c r="S1266" s="14"/>
      <c r="T1266" s="14"/>
      <c r="U1266" s="14"/>
      <c r="V1266" s="14"/>
      <c r="W1266" s="14"/>
      <c r="X1266" s="14"/>
      <c r="Y1266" s="14"/>
      <c r="Z1266" s="14"/>
      <c r="AA1266" s="14"/>
      <c r="AB1266" s="14"/>
      <c r="AC1266" s="14"/>
      <c r="AD1266" s="14"/>
    </row>
    <row r="1267" ht="33.0" hidden="1" customHeight="1">
      <c r="A1267" s="27">
        <v>1375.0</v>
      </c>
      <c r="B1267" s="27" t="s">
        <v>34</v>
      </c>
      <c r="C1267" s="27" t="s">
        <v>1442</v>
      </c>
      <c r="D1267" s="12" t="s">
        <v>107</v>
      </c>
      <c r="E1267" s="14"/>
      <c r="F1267" s="12" t="s">
        <v>9</v>
      </c>
      <c r="G1267" s="12" t="s">
        <v>9</v>
      </c>
      <c r="H1267" s="12" t="s">
        <v>37</v>
      </c>
      <c r="I1267" s="14"/>
      <c r="J1267" s="14"/>
      <c r="K1267" s="14"/>
      <c r="L1267" s="14"/>
      <c r="M1267" s="14"/>
      <c r="N1267" s="14"/>
      <c r="O1267" s="14"/>
      <c r="P1267" s="14"/>
      <c r="Q1267" s="14"/>
      <c r="R1267" s="14"/>
      <c r="S1267" s="14"/>
      <c r="T1267" s="14"/>
      <c r="U1267" s="14"/>
      <c r="V1267" s="14"/>
      <c r="W1267" s="14"/>
      <c r="X1267" s="14"/>
      <c r="Y1267" s="14"/>
      <c r="Z1267" s="14"/>
      <c r="AA1267" s="14"/>
      <c r="AB1267" s="14"/>
      <c r="AC1267" s="14"/>
      <c r="AD1267" s="14"/>
    </row>
    <row r="1268" ht="33.0" hidden="1" customHeight="1">
      <c r="A1268" s="27">
        <v>1376.0</v>
      </c>
      <c r="B1268" s="27" t="s">
        <v>34</v>
      </c>
      <c r="C1268" s="27" t="s">
        <v>1443</v>
      </c>
      <c r="D1268" s="12" t="s">
        <v>107</v>
      </c>
      <c r="E1268" s="14"/>
      <c r="F1268" s="12" t="s">
        <v>9</v>
      </c>
      <c r="G1268" s="12" t="s">
        <v>9</v>
      </c>
      <c r="H1268" s="12" t="s">
        <v>37</v>
      </c>
      <c r="I1268" s="14"/>
      <c r="J1268" s="14"/>
      <c r="K1268" s="14"/>
      <c r="L1268" s="14"/>
      <c r="M1268" s="14"/>
      <c r="N1268" s="14"/>
      <c r="O1268" s="14"/>
      <c r="P1268" s="14"/>
      <c r="Q1268" s="14"/>
      <c r="R1268" s="14"/>
      <c r="S1268" s="14"/>
      <c r="T1268" s="14"/>
      <c r="U1268" s="14"/>
      <c r="V1268" s="14"/>
      <c r="W1268" s="14"/>
      <c r="X1268" s="14"/>
      <c r="Y1268" s="14"/>
      <c r="Z1268" s="14"/>
      <c r="AA1268" s="14"/>
      <c r="AB1268" s="14"/>
      <c r="AC1268" s="14"/>
      <c r="AD1268" s="14"/>
    </row>
    <row r="1269" ht="33.0" hidden="1" customHeight="1">
      <c r="A1269" s="27">
        <v>1377.0</v>
      </c>
      <c r="B1269" s="27" t="s">
        <v>34</v>
      </c>
      <c r="C1269" s="27" t="s">
        <v>1444</v>
      </c>
      <c r="D1269" s="12" t="s">
        <v>107</v>
      </c>
      <c r="E1269" s="14"/>
      <c r="F1269" s="12" t="s">
        <v>9</v>
      </c>
      <c r="G1269" s="12" t="s">
        <v>9</v>
      </c>
      <c r="H1269" s="12" t="s">
        <v>37</v>
      </c>
      <c r="I1269" s="14"/>
      <c r="J1269" s="14"/>
      <c r="K1269" s="14"/>
      <c r="L1269" s="14"/>
      <c r="M1269" s="14"/>
      <c r="N1269" s="14"/>
      <c r="O1269" s="14"/>
      <c r="P1269" s="14"/>
      <c r="Q1269" s="14"/>
      <c r="R1269" s="14"/>
      <c r="S1269" s="14"/>
      <c r="T1269" s="14"/>
      <c r="U1269" s="14"/>
      <c r="V1269" s="14"/>
      <c r="W1269" s="14"/>
      <c r="X1269" s="14"/>
      <c r="Y1269" s="14"/>
      <c r="Z1269" s="14"/>
      <c r="AA1269" s="14"/>
      <c r="AB1269" s="14"/>
      <c r="AC1269" s="14"/>
      <c r="AD1269" s="14"/>
    </row>
    <row r="1270" ht="33.0" hidden="1" customHeight="1">
      <c r="A1270" s="27">
        <v>1378.0</v>
      </c>
      <c r="B1270" s="27" t="s">
        <v>34</v>
      </c>
      <c r="C1270" s="27" t="s">
        <v>1445</v>
      </c>
      <c r="D1270" s="12" t="s">
        <v>107</v>
      </c>
      <c r="E1270" s="14"/>
      <c r="F1270" s="12" t="s">
        <v>9</v>
      </c>
      <c r="G1270" s="12" t="s">
        <v>9</v>
      </c>
      <c r="H1270" s="12" t="s">
        <v>37</v>
      </c>
      <c r="I1270" s="14"/>
      <c r="J1270" s="14"/>
      <c r="K1270" s="14"/>
      <c r="L1270" s="14"/>
      <c r="M1270" s="14"/>
      <c r="N1270" s="14"/>
      <c r="O1270" s="14"/>
      <c r="P1270" s="14"/>
      <c r="Q1270" s="14"/>
      <c r="R1270" s="14"/>
      <c r="S1270" s="14"/>
      <c r="T1270" s="14"/>
      <c r="U1270" s="14"/>
      <c r="V1270" s="14"/>
      <c r="W1270" s="14"/>
      <c r="X1270" s="14"/>
      <c r="Y1270" s="14"/>
      <c r="Z1270" s="14"/>
      <c r="AA1270" s="14"/>
      <c r="AB1270" s="14"/>
      <c r="AC1270" s="14"/>
      <c r="AD1270" s="14"/>
    </row>
    <row r="1271" ht="33.0" hidden="1" customHeight="1">
      <c r="A1271" s="27">
        <v>1379.0</v>
      </c>
      <c r="B1271" s="27" t="s">
        <v>34</v>
      </c>
      <c r="C1271" s="27" t="s">
        <v>1446</v>
      </c>
      <c r="D1271" s="12" t="s">
        <v>107</v>
      </c>
      <c r="E1271" s="14"/>
      <c r="F1271" s="12" t="s">
        <v>9</v>
      </c>
      <c r="G1271" s="12" t="s">
        <v>9</v>
      </c>
      <c r="H1271" s="12" t="s">
        <v>37</v>
      </c>
      <c r="I1271" s="14"/>
      <c r="J1271" s="14"/>
      <c r="K1271" s="14"/>
      <c r="L1271" s="14"/>
      <c r="M1271" s="14"/>
      <c r="N1271" s="14"/>
      <c r="O1271" s="14"/>
      <c r="P1271" s="14"/>
      <c r="Q1271" s="14"/>
      <c r="R1271" s="14"/>
      <c r="S1271" s="14"/>
      <c r="T1271" s="14"/>
      <c r="U1271" s="14"/>
      <c r="V1271" s="14"/>
      <c r="W1271" s="14"/>
      <c r="X1271" s="14"/>
      <c r="Y1271" s="14"/>
      <c r="Z1271" s="14"/>
      <c r="AA1271" s="14"/>
      <c r="AB1271" s="14"/>
      <c r="AC1271" s="14"/>
      <c r="AD1271" s="14"/>
    </row>
    <row r="1272" ht="33.0" hidden="1" customHeight="1">
      <c r="A1272" s="27">
        <v>1380.0</v>
      </c>
      <c r="B1272" s="27" t="s">
        <v>34</v>
      </c>
      <c r="C1272" s="27" t="s">
        <v>1447</v>
      </c>
      <c r="D1272" s="12" t="s">
        <v>107</v>
      </c>
      <c r="E1272" s="14"/>
      <c r="F1272" s="12" t="s">
        <v>9</v>
      </c>
      <c r="G1272" s="12" t="s">
        <v>9</v>
      </c>
      <c r="H1272" s="12" t="s">
        <v>37</v>
      </c>
      <c r="I1272" s="14"/>
      <c r="J1272" s="14"/>
      <c r="K1272" s="14"/>
      <c r="L1272" s="14"/>
      <c r="M1272" s="14"/>
      <c r="N1272" s="14"/>
      <c r="O1272" s="14"/>
      <c r="P1272" s="14"/>
      <c r="Q1272" s="14"/>
      <c r="R1272" s="14"/>
      <c r="S1272" s="14"/>
      <c r="T1272" s="14"/>
      <c r="U1272" s="14"/>
      <c r="V1272" s="14"/>
      <c r="W1272" s="14"/>
      <c r="X1272" s="14"/>
      <c r="Y1272" s="14"/>
      <c r="Z1272" s="14"/>
      <c r="AA1272" s="14"/>
      <c r="AB1272" s="14"/>
      <c r="AC1272" s="14"/>
      <c r="AD1272" s="14"/>
    </row>
    <row r="1273" ht="33.0" hidden="1" customHeight="1">
      <c r="A1273" s="27">
        <v>1381.0</v>
      </c>
      <c r="B1273" s="27" t="s">
        <v>34</v>
      </c>
      <c r="C1273" s="27" t="s">
        <v>1448</v>
      </c>
      <c r="D1273" s="12" t="s">
        <v>107</v>
      </c>
      <c r="E1273" s="14"/>
      <c r="F1273" s="12" t="s">
        <v>9</v>
      </c>
      <c r="G1273" s="12" t="s">
        <v>9</v>
      </c>
      <c r="H1273" s="12" t="s">
        <v>37</v>
      </c>
      <c r="I1273" s="14"/>
      <c r="J1273" s="14"/>
      <c r="K1273" s="14"/>
      <c r="L1273" s="14"/>
      <c r="M1273" s="14"/>
      <c r="N1273" s="14"/>
      <c r="O1273" s="14"/>
      <c r="P1273" s="14"/>
      <c r="Q1273" s="14"/>
      <c r="R1273" s="14"/>
      <c r="S1273" s="14"/>
      <c r="T1273" s="14"/>
      <c r="U1273" s="14"/>
      <c r="V1273" s="14"/>
      <c r="W1273" s="14"/>
      <c r="X1273" s="14"/>
      <c r="Y1273" s="14"/>
      <c r="Z1273" s="14"/>
      <c r="AA1273" s="14"/>
      <c r="AB1273" s="14"/>
      <c r="AC1273" s="14"/>
      <c r="AD1273" s="14"/>
    </row>
    <row r="1274" ht="33.0" hidden="1" customHeight="1">
      <c r="A1274" s="27">
        <v>1382.0</v>
      </c>
      <c r="B1274" s="27" t="s">
        <v>34</v>
      </c>
      <c r="C1274" s="27" t="s">
        <v>1449</v>
      </c>
      <c r="D1274" s="12" t="s">
        <v>107</v>
      </c>
      <c r="E1274" s="14"/>
      <c r="F1274" s="12" t="s">
        <v>9</v>
      </c>
      <c r="G1274" s="12" t="s">
        <v>9</v>
      </c>
      <c r="H1274" s="12" t="s">
        <v>37</v>
      </c>
      <c r="I1274" s="14"/>
      <c r="J1274" s="14"/>
      <c r="K1274" s="14"/>
      <c r="L1274" s="14"/>
      <c r="M1274" s="14"/>
      <c r="N1274" s="14"/>
      <c r="O1274" s="14"/>
      <c r="P1274" s="14"/>
      <c r="Q1274" s="14"/>
      <c r="R1274" s="14"/>
      <c r="S1274" s="14"/>
      <c r="T1274" s="14"/>
      <c r="U1274" s="14"/>
      <c r="V1274" s="14"/>
      <c r="W1274" s="14"/>
      <c r="X1274" s="14"/>
      <c r="Y1274" s="14"/>
      <c r="Z1274" s="14"/>
      <c r="AA1274" s="14"/>
      <c r="AB1274" s="14"/>
      <c r="AC1274" s="14"/>
      <c r="AD1274" s="14"/>
    </row>
    <row r="1275" ht="33.0" hidden="1" customHeight="1">
      <c r="A1275" s="27">
        <v>1383.0</v>
      </c>
      <c r="B1275" s="27" t="s">
        <v>34</v>
      </c>
      <c r="C1275" s="27" t="s">
        <v>1450</v>
      </c>
      <c r="D1275" s="12" t="s">
        <v>107</v>
      </c>
      <c r="E1275" s="14"/>
      <c r="F1275" s="12" t="s">
        <v>9</v>
      </c>
      <c r="G1275" s="12" t="s">
        <v>9</v>
      </c>
      <c r="H1275" s="12" t="s">
        <v>37</v>
      </c>
      <c r="I1275" s="14"/>
      <c r="J1275" s="14"/>
      <c r="K1275" s="14"/>
      <c r="L1275" s="14"/>
      <c r="M1275" s="14"/>
      <c r="N1275" s="14"/>
      <c r="O1275" s="14"/>
      <c r="P1275" s="14"/>
      <c r="Q1275" s="14"/>
      <c r="R1275" s="14"/>
      <c r="S1275" s="14"/>
      <c r="T1275" s="14"/>
      <c r="U1275" s="14"/>
      <c r="V1275" s="14"/>
      <c r="W1275" s="14"/>
      <c r="X1275" s="14"/>
      <c r="Y1275" s="14"/>
      <c r="Z1275" s="14"/>
      <c r="AA1275" s="14"/>
      <c r="AB1275" s="14"/>
      <c r="AC1275" s="14"/>
      <c r="AD1275" s="14"/>
    </row>
    <row r="1276" ht="33.0" hidden="1" customHeight="1">
      <c r="A1276" s="27">
        <v>1384.0</v>
      </c>
      <c r="B1276" s="27" t="s">
        <v>34</v>
      </c>
      <c r="C1276" s="27" t="s">
        <v>1451</v>
      </c>
      <c r="D1276" s="12" t="s">
        <v>107</v>
      </c>
      <c r="E1276" s="14"/>
      <c r="F1276" s="12" t="s">
        <v>9</v>
      </c>
      <c r="G1276" s="12" t="s">
        <v>9</v>
      </c>
      <c r="H1276" s="12" t="s">
        <v>37</v>
      </c>
      <c r="I1276" s="14"/>
      <c r="J1276" s="14"/>
      <c r="K1276" s="14"/>
      <c r="L1276" s="14"/>
      <c r="M1276" s="14"/>
      <c r="N1276" s="14"/>
      <c r="O1276" s="14"/>
      <c r="P1276" s="14"/>
      <c r="Q1276" s="14"/>
      <c r="R1276" s="14"/>
      <c r="S1276" s="14"/>
      <c r="T1276" s="14"/>
      <c r="U1276" s="14"/>
      <c r="V1276" s="14"/>
      <c r="W1276" s="14"/>
      <c r="X1276" s="14"/>
      <c r="Y1276" s="14"/>
      <c r="Z1276" s="14"/>
      <c r="AA1276" s="14"/>
      <c r="AB1276" s="14"/>
      <c r="AC1276" s="14"/>
      <c r="AD1276" s="14"/>
    </row>
    <row r="1277" ht="33.0" hidden="1" customHeight="1">
      <c r="A1277" s="27">
        <v>1385.0</v>
      </c>
      <c r="B1277" s="27" t="s">
        <v>34</v>
      </c>
      <c r="C1277" s="27" t="s">
        <v>1452</v>
      </c>
      <c r="D1277" s="12" t="s">
        <v>1171</v>
      </c>
      <c r="E1277" s="14"/>
      <c r="F1277" s="12" t="s">
        <v>9</v>
      </c>
      <c r="G1277" s="12" t="s">
        <v>9</v>
      </c>
      <c r="H1277" s="12" t="s">
        <v>49</v>
      </c>
      <c r="I1277" s="14"/>
      <c r="J1277" s="14"/>
      <c r="K1277" s="14"/>
      <c r="L1277" s="14"/>
      <c r="M1277" s="14"/>
      <c r="N1277" s="14"/>
      <c r="O1277" s="14"/>
      <c r="P1277" s="14"/>
      <c r="Q1277" s="14"/>
      <c r="R1277" s="14"/>
      <c r="S1277" s="14"/>
      <c r="T1277" s="14"/>
      <c r="U1277" s="14"/>
      <c r="V1277" s="14"/>
      <c r="W1277" s="14"/>
      <c r="X1277" s="14"/>
      <c r="Y1277" s="14"/>
      <c r="Z1277" s="14"/>
      <c r="AA1277" s="14"/>
      <c r="AB1277" s="14"/>
      <c r="AC1277" s="14"/>
      <c r="AD1277" s="14"/>
    </row>
    <row r="1278" ht="33.0" hidden="1" customHeight="1">
      <c r="A1278" s="27">
        <v>1386.0</v>
      </c>
      <c r="B1278" s="27" t="s">
        <v>34</v>
      </c>
      <c r="C1278" s="27" t="s">
        <v>1453</v>
      </c>
      <c r="D1278" s="12" t="s">
        <v>107</v>
      </c>
      <c r="E1278" s="14"/>
      <c r="F1278" s="12" t="s">
        <v>9</v>
      </c>
      <c r="G1278" s="12" t="s">
        <v>9</v>
      </c>
      <c r="H1278" s="12" t="s">
        <v>37</v>
      </c>
      <c r="I1278" s="14"/>
      <c r="J1278" s="14"/>
      <c r="K1278" s="14"/>
      <c r="L1278" s="14"/>
      <c r="M1278" s="14"/>
      <c r="N1278" s="14"/>
      <c r="O1278" s="14"/>
      <c r="P1278" s="14"/>
      <c r="Q1278" s="14"/>
      <c r="R1278" s="14"/>
      <c r="S1278" s="14"/>
      <c r="T1278" s="14"/>
      <c r="U1278" s="14"/>
      <c r="V1278" s="14"/>
      <c r="W1278" s="14"/>
      <c r="X1278" s="14"/>
      <c r="Y1278" s="14"/>
      <c r="Z1278" s="14"/>
      <c r="AA1278" s="14"/>
      <c r="AB1278" s="14"/>
      <c r="AC1278" s="14"/>
      <c r="AD1278" s="14"/>
    </row>
    <row r="1279" ht="33.0" hidden="1" customHeight="1">
      <c r="A1279" s="27">
        <v>1387.0</v>
      </c>
      <c r="B1279" s="27" t="s">
        <v>34</v>
      </c>
      <c r="C1279" s="27" t="s">
        <v>1454</v>
      </c>
      <c r="D1279" s="12" t="s">
        <v>107</v>
      </c>
      <c r="E1279" s="14"/>
      <c r="F1279" s="12" t="s">
        <v>9</v>
      </c>
      <c r="G1279" s="12" t="s">
        <v>9</v>
      </c>
      <c r="H1279" s="12" t="s">
        <v>37</v>
      </c>
      <c r="I1279" s="14"/>
      <c r="J1279" s="14"/>
      <c r="K1279" s="14"/>
      <c r="L1279" s="14"/>
      <c r="M1279" s="14"/>
      <c r="N1279" s="14"/>
      <c r="O1279" s="14"/>
      <c r="P1279" s="14"/>
      <c r="Q1279" s="14"/>
      <c r="R1279" s="14"/>
      <c r="S1279" s="14"/>
      <c r="T1279" s="14"/>
      <c r="U1279" s="14"/>
      <c r="V1279" s="14"/>
      <c r="W1279" s="14"/>
      <c r="X1279" s="14"/>
      <c r="Y1279" s="14"/>
      <c r="Z1279" s="14"/>
      <c r="AA1279" s="14"/>
      <c r="AB1279" s="14"/>
      <c r="AC1279" s="14"/>
      <c r="AD1279" s="14"/>
    </row>
    <row r="1280" ht="33.0" hidden="1" customHeight="1">
      <c r="A1280" s="27">
        <v>1388.0</v>
      </c>
      <c r="B1280" s="27" t="s">
        <v>34</v>
      </c>
      <c r="C1280" s="27" t="s">
        <v>1455</v>
      </c>
      <c r="D1280" s="12" t="s">
        <v>107</v>
      </c>
      <c r="E1280" s="14"/>
      <c r="F1280" s="12" t="s">
        <v>9</v>
      </c>
      <c r="G1280" s="12" t="s">
        <v>9</v>
      </c>
      <c r="H1280" s="12" t="s">
        <v>37</v>
      </c>
      <c r="I1280" s="14"/>
      <c r="J1280" s="14"/>
      <c r="K1280" s="14"/>
      <c r="L1280" s="14"/>
      <c r="M1280" s="14"/>
      <c r="N1280" s="14"/>
      <c r="O1280" s="14"/>
      <c r="P1280" s="14"/>
      <c r="Q1280" s="14"/>
      <c r="R1280" s="14"/>
      <c r="S1280" s="14"/>
      <c r="T1280" s="14"/>
      <c r="U1280" s="14"/>
      <c r="V1280" s="14"/>
      <c r="W1280" s="14"/>
      <c r="X1280" s="14"/>
      <c r="Y1280" s="14"/>
      <c r="Z1280" s="14"/>
      <c r="AA1280" s="14"/>
      <c r="AB1280" s="14"/>
      <c r="AC1280" s="14"/>
      <c r="AD1280" s="14"/>
    </row>
    <row r="1281" ht="33.0" hidden="1" customHeight="1">
      <c r="A1281" s="27">
        <v>1389.0</v>
      </c>
      <c r="B1281" s="27" t="s">
        <v>34</v>
      </c>
      <c r="C1281" s="27" t="s">
        <v>1456</v>
      </c>
      <c r="D1281" s="12" t="s">
        <v>107</v>
      </c>
      <c r="E1281" s="14"/>
      <c r="F1281" s="12" t="s">
        <v>9</v>
      </c>
      <c r="G1281" s="12" t="s">
        <v>9</v>
      </c>
      <c r="H1281" s="12" t="s">
        <v>37</v>
      </c>
      <c r="I1281" s="14"/>
      <c r="J1281" s="14"/>
      <c r="K1281" s="14"/>
      <c r="L1281" s="14"/>
      <c r="M1281" s="14"/>
      <c r="N1281" s="14"/>
      <c r="O1281" s="14"/>
      <c r="P1281" s="14"/>
      <c r="Q1281" s="14"/>
      <c r="R1281" s="14"/>
      <c r="S1281" s="14"/>
      <c r="T1281" s="14"/>
      <c r="U1281" s="14"/>
      <c r="V1281" s="14"/>
      <c r="W1281" s="14"/>
      <c r="X1281" s="14"/>
      <c r="Y1281" s="14"/>
      <c r="Z1281" s="14"/>
      <c r="AA1281" s="14"/>
      <c r="AB1281" s="14"/>
      <c r="AC1281" s="14"/>
      <c r="AD1281" s="14"/>
    </row>
    <row r="1282" ht="33.0" hidden="1" customHeight="1">
      <c r="A1282" s="27">
        <v>1390.0</v>
      </c>
      <c r="B1282" s="27" t="s">
        <v>34</v>
      </c>
      <c r="C1282" s="27" t="s">
        <v>1457</v>
      </c>
      <c r="D1282" s="12" t="s">
        <v>107</v>
      </c>
      <c r="E1282" s="14"/>
      <c r="F1282" s="12" t="s">
        <v>9</v>
      </c>
      <c r="G1282" s="12" t="s">
        <v>9</v>
      </c>
      <c r="H1282" s="12" t="s">
        <v>37</v>
      </c>
      <c r="I1282" s="14"/>
      <c r="J1282" s="14"/>
      <c r="K1282" s="14"/>
      <c r="L1282" s="14"/>
      <c r="M1282" s="14"/>
      <c r="N1282" s="14"/>
      <c r="O1282" s="14"/>
      <c r="P1282" s="14"/>
      <c r="Q1282" s="14"/>
      <c r="R1282" s="14"/>
      <c r="S1282" s="14"/>
      <c r="T1282" s="14"/>
      <c r="U1282" s="14"/>
      <c r="V1282" s="14"/>
      <c r="W1282" s="14"/>
      <c r="X1282" s="14"/>
      <c r="Y1282" s="14"/>
      <c r="Z1282" s="14"/>
      <c r="AA1282" s="14"/>
      <c r="AB1282" s="14"/>
      <c r="AC1282" s="14"/>
      <c r="AD1282" s="14"/>
    </row>
    <row r="1283" ht="33.0" hidden="1" customHeight="1">
      <c r="A1283" s="27">
        <v>1391.0</v>
      </c>
      <c r="B1283" s="27" t="s">
        <v>34</v>
      </c>
      <c r="C1283" s="27" t="s">
        <v>1458</v>
      </c>
      <c r="D1283" s="12" t="s">
        <v>107</v>
      </c>
      <c r="E1283" s="14"/>
      <c r="F1283" s="12" t="s">
        <v>9</v>
      </c>
      <c r="G1283" s="12" t="s">
        <v>9</v>
      </c>
      <c r="H1283" s="12" t="s">
        <v>37</v>
      </c>
      <c r="I1283" s="14"/>
      <c r="J1283" s="14"/>
      <c r="K1283" s="14"/>
      <c r="L1283" s="14"/>
      <c r="M1283" s="14"/>
      <c r="N1283" s="14"/>
      <c r="O1283" s="14"/>
      <c r="P1283" s="14"/>
      <c r="Q1283" s="14"/>
      <c r="R1283" s="14"/>
      <c r="S1283" s="14"/>
      <c r="T1283" s="14"/>
      <c r="U1283" s="14"/>
      <c r="V1283" s="14"/>
      <c r="W1283" s="14"/>
      <c r="X1283" s="14"/>
      <c r="Y1283" s="14"/>
      <c r="Z1283" s="14"/>
      <c r="AA1283" s="14"/>
      <c r="AB1283" s="14"/>
      <c r="AC1283" s="14"/>
      <c r="AD1283" s="14"/>
    </row>
    <row r="1284" ht="33.0" hidden="1" customHeight="1">
      <c r="A1284" s="27">
        <v>1392.0</v>
      </c>
      <c r="B1284" s="27" t="s">
        <v>34</v>
      </c>
      <c r="C1284" s="27" t="s">
        <v>1459</v>
      </c>
      <c r="D1284" s="12" t="s">
        <v>36</v>
      </c>
      <c r="E1284" s="14"/>
      <c r="F1284" s="12" t="s">
        <v>10</v>
      </c>
      <c r="G1284" s="12" t="s">
        <v>2</v>
      </c>
      <c r="H1284" s="12" t="s">
        <v>37</v>
      </c>
      <c r="I1284" s="14"/>
      <c r="J1284" s="14"/>
      <c r="K1284" s="14"/>
      <c r="L1284" s="14"/>
      <c r="M1284" s="14"/>
      <c r="N1284" s="14"/>
      <c r="O1284" s="14"/>
      <c r="P1284" s="14"/>
      <c r="Q1284" s="14"/>
      <c r="R1284" s="14"/>
      <c r="S1284" s="14"/>
      <c r="T1284" s="14"/>
      <c r="U1284" s="14"/>
      <c r="V1284" s="14"/>
      <c r="W1284" s="14"/>
      <c r="X1284" s="14"/>
      <c r="Y1284" s="14"/>
      <c r="Z1284" s="14"/>
      <c r="AA1284" s="14"/>
      <c r="AB1284" s="14"/>
      <c r="AC1284" s="14"/>
      <c r="AD1284" s="14"/>
    </row>
    <row r="1285" ht="33.0" hidden="1" customHeight="1">
      <c r="A1285" s="27">
        <v>1393.0</v>
      </c>
      <c r="B1285" s="27" t="s">
        <v>34</v>
      </c>
      <c r="C1285" s="27" t="s">
        <v>1460</v>
      </c>
      <c r="D1285" s="12" t="s">
        <v>107</v>
      </c>
      <c r="E1285" s="14"/>
      <c r="F1285" s="12" t="s">
        <v>9</v>
      </c>
      <c r="G1285" s="12" t="s">
        <v>9</v>
      </c>
      <c r="H1285" s="12" t="s">
        <v>37</v>
      </c>
      <c r="I1285" s="14"/>
      <c r="J1285" s="14"/>
      <c r="K1285" s="14"/>
      <c r="L1285" s="14"/>
      <c r="M1285" s="14"/>
      <c r="N1285" s="14"/>
      <c r="O1285" s="14"/>
      <c r="P1285" s="14"/>
      <c r="Q1285" s="14"/>
      <c r="R1285" s="14"/>
      <c r="S1285" s="14"/>
      <c r="T1285" s="14"/>
      <c r="U1285" s="14"/>
      <c r="V1285" s="14"/>
      <c r="W1285" s="14"/>
      <c r="X1285" s="14"/>
      <c r="Y1285" s="14"/>
      <c r="Z1285" s="14"/>
      <c r="AA1285" s="14"/>
      <c r="AB1285" s="14"/>
      <c r="AC1285" s="14"/>
      <c r="AD1285" s="14"/>
    </row>
    <row r="1286" ht="33.0" hidden="1" customHeight="1">
      <c r="A1286" s="27">
        <v>1394.0</v>
      </c>
      <c r="B1286" s="27" t="s">
        <v>34</v>
      </c>
      <c r="C1286" s="27" t="s">
        <v>1461</v>
      </c>
      <c r="D1286" s="12" t="s">
        <v>107</v>
      </c>
      <c r="E1286" s="14"/>
      <c r="F1286" s="12" t="s">
        <v>9</v>
      </c>
      <c r="G1286" s="12" t="s">
        <v>9</v>
      </c>
      <c r="H1286" s="12" t="s">
        <v>37</v>
      </c>
      <c r="I1286" s="14"/>
      <c r="J1286" s="14"/>
      <c r="K1286" s="14"/>
      <c r="L1286" s="14"/>
      <c r="M1286" s="14"/>
      <c r="N1286" s="14"/>
      <c r="O1286" s="14"/>
      <c r="P1286" s="14"/>
      <c r="Q1286" s="14"/>
      <c r="R1286" s="14"/>
      <c r="S1286" s="14"/>
      <c r="T1286" s="14"/>
      <c r="U1286" s="14"/>
      <c r="V1286" s="14"/>
      <c r="W1286" s="14"/>
      <c r="X1286" s="14"/>
      <c r="Y1286" s="14"/>
      <c r="Z1286" s="14"/>
      <c r="AA1286" s="14"/>
      <c r="AB1286" s="14"/>
      <c r="AC1286" s="14"/>
      <c r="AD1286" s="14"/>
    </row>
    <row r="1287" ht="33.0" hidden="1" customHeight="1">
      <c r="A1287" s="27">
        <v>1395.0</v>
      </c>
      <c r="B1287" s="27" t="s">
        <v>34</v>
      </c>
      <c r="C1287" s="27" t="s">
        <v>1462</v>
      </c>
      <c r="D1287" s="12" t="s">
        <v>107</v>
      </c>
      <c r="E1287" s="14"/>
      <c r="F1287" s="12" t="s">
        <v>9</v>
      </c>
      <c r="G1287" s="12" t="s">
        <v>9</v>
      </c>
      <c r="H1287" s="12" t="s">
        <v>37</v>
      </c>
      <c r="I1287" s="14"/>
      <c r="J1287" s="14"/>
      <c r="K1287" s="14"/>
      <c r="L1287" s="14"/>
      <c r="M1287" s="14"/>
      <c r="N1287" s="14"/>
      <c r="O1287" s="14"/>
      <c r="P1287" s="14"/>
      <c r="Q1287" s="14"/>
      <c r="R1287" s="14"/>
      <c r="S1287" s="14"/>
      <c r="T1287" s="14"/>
      <c r="U1287" s="14"/>
      <c r="V1287" s="14"/>
      <c r="W1287" s="14"/>
      <c r="X1287" s="14"/>
      <c r="Y1287" s="14"/>
      <c r="Z1287" s="14"/>
      <c r="AA1287" s="14"/>
      <c r="AB1287" s="14"/>
      <c r="AC1287" s="14"/>
      <c r="AD1287" s="14"/>
    </row>
    <row r="1288" ht="33.0" hidden="1" customHeight="1">
      <c r="A1288" s="27">
        <v>1396.0</v>
      </c>
      <c r="B1288" s="27" t="s">
        <v>34</v>
      </c>
      <c r="C1288" s="27" t="s">
        <v>1463</v>
      </c>
      <c r="D1288" s="12" t="s">
        <v>107</v>
      </c>
      <c r="E1288" s="14"/>
      <c r="F1288" s="12" t="s">
        <v>9</v>
      </c>
      <c r="G1288" s="12" t="s">
        <v>9</v>
      </c>
      <c r="H1288" s="12" t="s">
        <v>37</v>
      </c>
      <c r="I1288" s="14"/>
      <c r="J1288" s="14"/>
      <c r="K1288" s="14"/>
      <c r="L1288" s="14"/>
      <c r="M1288" s="14"/>
      <c r="N1288" s="14"/>
      <c r="O1288" s="14"/>
      <c r="P1288" s="14"/>
      <c r="Q1288" s="14"/>
      <c r="R1288" s="14"/>
      <c r="S1288" s="14"/>
      <c r="T1288" s="14"/>
      <c r="U1288" s="14"/>
      <c r="V1288" s="14"/>
      <c r="W1288" s="14"/>
      <c r="X1288" s="14"/>
      <c r="Y1288" s="14"/>
      <c r="Z1288" s="14"/>
      <c r="AA1288" s="14"/>
      <c r="AB1288" s="14"/>
      <c r="AC1288" s="14"/>
      <c r="AD1288" s="14"/>
    </row>
    <row r="1289" ht="33.0" hidden="1" customHeight="1">
      <c r="A1289" s="27">
        <v>1397.0</v>
      </c>
      <c r="B1289" s="27" t="s">
        <v>34</v>
      </c>
      <c r="C1289" s="27" t="s">
        <v>1464</v>
      </c>
      <c r="D1289" s="12" t="s">
        <v>107</v>
      </c>
      <c r="E1289" s="14"/>
      <c r="F1289" s="12" t="s">
        <v>9</v>
      </c>
      <c r="G1289" s="12" t="s">
        <v>9</v>
      </c>
      <c r="H1289" s="12" t="s">
        <v>37</v>
      </c>
      <c r="I1289" s="14"/>
      <c r="J1289" s="14"/>
      <c r="K1289" s="14"/>
      <c r="L1289" s="14"/>
      <c r="M1289" s="14"/>
      <c r="N1289" s="14"/>
      <c r="O1289" s="14"/>
      <c r="P1289" s="14"/>
      <c r="Q1289" s="14"/>
      <c r="R1289" s="14"/>
      <c r="S1289" s="14"/>
      <c r="T1289" s="14"/>
      <c r="U1289" s="14"/>
      <c r="V1289" s="14"/>
      <c r="W1289" s="14"/>
      <c r="X1289" s="14"/>
      <c r="Y1289" s="14"/>
      <c r="Z1289" s="14"/>
      <c r="AA1289" s="14"/>
      <c r="AB1289" s="14"/>
      <c r="AC1289" s="14"/>
      <c r="AD1289" s="14"/>
    </row>
    <row r="1290" ht="33.0" hidden="1" customHeight="1">
      <c r="A1290" s="27">
        <v>1398.0</v>
      </c>
      <c r="B1290" s="27" t="s">
        <v>34</v>
      </c>
      <c r="C1290" s="27" t="s">
        <v>1465</v>
      </c>
      <c r="D1290" s="12" t="s">
        <v>89</v>
      </c>
      <c r="E1290" s="14"/>
      <c r="F1290" s="12" t="s">
        <v>9</v>
      </c>
      <c r="G1290" s="12" t="s">
        <v>9</v>
      </c>
      <c r="H1290" s="12" t="s">
        <v>52</v>
      </c>
      <c r="I1290" s="14"/>
      <c r="J1290" s="14"/>
      <c r="K1290" s="14"/>
      <c r="L1290" s="14"/>
      <c r="M1290" s="14"/>
      <c r="N1290" s="14"/>
      <c r="O1290" s="14"/>
      <c r="P1290" s="14"/>
      <c r="Q1290" s="14"/>
      <c r="R1290" s="14"/>
      <c r="S1290" s="14"/>
      <c r="T1290" s="14"/>
      <c r="U1290" s="14"/>
      <c r="V1290" s="14"/>
      <c r="W1290" s="14"/>
      <c r="X1290" s="14"/>
      <c r="Y1290" s="14"/>
      <c r="Z1290" s="14"/>
      <c r="AA1290" s="14"/>
      <c r="AB1290" s="14"/>
      <c r="AC1290" s="14"/>
      <c r="AD1290" s="14"/>
    </row>
    <row r="1291" ht="33.0" hidden="1" customHeight="1">
      <c r="A1291" s="27">
        <v>1399.0</v>
      </c>
      <c r="B1291" s="27" t="s">
        <v>34</v>
      </c>
      <c r="C1291" s="27" t="s">
        <v>1466</v>
      </c>
      <c r="D1291" s="12" t="s">
        <v>107</v>
      </c>
      <c r="E1291" s="14"/>
      <c r="F1291" s="12" t="s">
        <v>9</v>
      </c>
      <c r="G1291" s="12" t="s">
        <v>9</v>
      </c>
      <c r="H1291" s="12" t="s">
        <v>37</v>
      </c>
      <c r="I1291" s="14"/>
      <c r="J1291" s="14"/>
      <c r="K1291" s="14"/>
      <c r="L1291" s="14"/>
      <c r="M1291" s="14"/>
      <c r="N1291" s="14"/>
      <c r="O1291" s="14"/>
      <c r="P1291" s="14"/>
      <c r="Q1291" s="14"/>
      <c r="R1291" s="14"/>
      <c r="S1291" s="14"/>
      <c r="T1291" s="14"/>
      <c r="U1291" s="14"/>
      <c r="V1291" s="14"/>
      <c r="W1291" s="14"/>
      <c r="X1291" s="14"/>
      <c r="Y1291" s="14"/>
      <c r="Z1291" s="14"/>
      <c r="AA1291" s="14"/>
      <c r="AB1291" s="14"/>
      <c r="AC1291" s="14"/>
      <c r="AD1291" s="14"/>
    </row>
    <row r="1292" ht="33.0" hidden="1" customHeight="1">
      <c r="A1292" s="27">
        <v>1400.0</v>
      </c>
      <c r="B1292" s="27" t="s">
        <v>34</v>
      </c>
      <c r="C1292" s="27" t="s">
        <v>1467</v>
      </c>
      <c r="D1292" s="12" t="s">
        <v>107</v>
      </c>
      <c r="E1292" s="14"/>
      <c r="F1292" s="12" t="s">
        <v>9</v>
      </c>
      <c r="G1292" s="12" t="s">
        <v>9</v>
      </c>
      <c r="H1292" s="12" t="s">
        <v>37</v>
      </c>
      <c r="I1292" s="14"/>
      <c r="J1292" s="14"/>
      <c r="K1292" s="14"/>
      <c r="L1292" s="14"/>
      <c r="M1292" s="14"/>
      <c r="N1292" s="14"/>
      <c r="O1292" s="14"/>
      <c r="P1292" s="14"/>
      <c r="Q1292" s="14"/>
      <c r="R1292" s="14"/>
      <c r="S1292" s="14"/>
      <c r="T1292" s="14"/>
      <c r="U1292" s="14"/>
      <c r="V1292" s="14"/>
      <c r="W1292" s="14"/>
      <c r="X1292" s="14"/>
      <c r="Y1292" s="14"/>
      <c r="Z1292" s="14"/>
      <c r="AA1292" s="14"/>
      <c r="AB1292" s="14"/>
      <c r="AC1292" s="14"/>
      <c r="AD1292" s="14"/>
    </row>
    <row r="1293" ht="33.0" hidden="1" customHeight="1">
      <c r="A1293" s="27">
        <v>1401.0</v>
      </c>
      <c r="B1293" s="27" t="s">
        <v>34</v>
      </c>
      <c r="C1293" s="27" t="s">
        <v>1468</v>
      </c>
      <c r="D1293" s="12" t="s">
        <v>89</v>
      </c>
      <c r="E1293" s="14"/>
      <c r="F1293" s="12" t="s">
        <v>9</v>
      </c>
      <c r="G1293" s="12" t="s">
        <v>9</v>
      </c>
      <c r="H1293" s="12" t="s">
        <v>52</v>
      </c>
      <c r="I1293" s="14"/>
      <c r="J1293" s="14"/>
      <c r="K1293" s="14"/>
      <c r="L1293" s="14"/>
      <c r="M1293" s="14"/>
      <c r="N1293" s="14"/>
      <c r="O1293" s="14"/>
      <c r="P1293" s="14"/>
      <c r="Q1293" s="14"/>
      <c r="R1293" s="14"/>
      <c r="S1293" s="14"/>
      <c r="T1293" s="14"/>
      <c r="U1293" s="14"/>
      <c r="V1293" s="14"/>
      <c r="W1293" s="14"/>
      <c r="X1293" s="14"/>
      <c r="Y1293" s="14"/>
      <c r="Z1293" s="14"/>
      <c r="AA1293" s="14"/>
      <c r="AB1293" s="14"/>
      <c r="AC1293" s="14"/>
      <c r="AD1293" s="14"/>
    </row>
    <row r="1294" ht="33.0" hidden="1" customHeight="1">
      <c r="A1294" s="27">
        <v>1402.0</v>
      </c>
      <c r="B1294" s="27" t="s">
        <v>34</v>
      </c>
      <c r="C1294" s="27" t="s">
        <v>1469</v>
      </c>
      <c r="D1294" s="12" t="s">
        <v>107</v>
      </c>
      <c r="E1294" s="14"/>
      <c r="F1294" s="12" t="s">
        <v>9</v>
      </c>
      <c r="G1294" s="12" t="s">
        <v>9</v>
      </c>
      <c r="H1294" s="12" t="s">
        <v>37</v>
      </c>
      <c r="I1294" s="14"/>
      <c r="J1294" s="14"/>
      <c r="K1294" s="14"/>
      <c r="L1294" s="14"/>
      <c r="M1294" s="14"/>
      <c r="N1294" s="14"/>
      <c r="O1294" s="14"/>
      <c r="P1294" s="14"/>
      <c r="Q1294" s="14"/>
      <c r="R1294" s="14"/>
      <c r="S1294" s="14"/>
      <c r="T1294" s="14"/>
      <c r="U1294" s="14"/>
      <c r="V1294" s="14"/>
      <c r="W1294" s="14"/>
      <c r="X1294" s="14"/>
      <c r="Y1294" s="14"/>
      <c r="Z1294" s="14"/>
      <c r="AA1294" s="14"/>
      <c r="AB1294" s="14"/>
      <c r="AC1294" s="14"/>
      <c r="AD1294" s="14"/>
    </row>
    <row r="1295" ht="33.0" hidden="1" customHeight="1">
      <c r="A1295" s="27">
        <v>1403.0</v>
      </c>
      <c r="B1295" s="27" t="s">
        <v>34</v>
      </c>
      <c r="C1295" s="27" t="s">
        <v>1470</v>
      </c>
      <c r="D1295" s="12" t="s">
        <v>107</v>
      </c>
      <c r="E1295" s="14"/>
      <c r="F1295" s="12" t="s">
        <v>9</v>
      </c>
      <c r="G1295" s="12" t="s">
        <v>9</v>
      </c>
      <c r="H1295" s="12" t="s">
        <v>37</v>
      </c>
      <c r="I1295" s="14"/>
      <c r="J1295" s="14"/>
      <c r="K1295" s="14"/>
      <c r="L1295" s="14"/>
      <c r="M1295" s="14"/>
      <c r="N1295" s="14"/>
      <c r="O1295" s="14"/>
      <c r="P1295" s="14"/>
      <c r="Q1295" s="14"/>
      <c r="R1295" s="14"/>
      <c r="S1295" s="14"/>
      <c r="T1295" s="14"/>
      <c r="U1295" s="14"/>
      <c r="V1295" s="14"/>
      <c r="W1295" s="14"/>
      <c r="X1295" s="14"/>
      <c r="Y1295" s="14"/>
      <c r="Z1295" s="14"/>
      <c r="AA1295" s="14"/>
      <c r="AB1295" s="14"/>
      <c r="AC1295" s="14"/>
      <c r="AD1295" s="14"/>
    </row>
    <row r="1296" ht="33.0" hidden="1" customHeight="1">
      <c r="A1296" s="27">
        <v>1404.0</v>
      </c>
      <c r="B1296" s="27" t="s">
        <v>34</v>
      </c>
      <c r="C1296" s="27" t="s">
        <v>1471</v>
      </c>
      <c r="D1296" s="12" t="s">
        <v>107</v>
      </c>
      <c r="E1296" s="14"/>
      <c r="F1296" s="12" t="s">
        <v>9</v>
      </c>
      <c r="G1296" s="12" t="s">
        <v>9</v>
      </c>
      <c r="H1296" s="12" t="s">
        <v>37</v>
      </c>
      <c r="I1296" s="14"/>
      <c r="J1296" s="14"/>
      <c r="K1296" s="14"/>
      <c r="L1296" s="14"/>
      <c r="M1296" s="14"/>
      <c r="N1296" s="14"/>
      <c r="O1296" s="14"/>
      <c r="P1296" s="14"/>
      <c r="Q1296" s="14"/>
      <c r="R1296" s="14"/>
      <c r="S1296" s="14"/>
      <c r="T1296" s="14"/>
      <c r="U1296" s="14"/>
      <c r="V1296" s="14"/>
      <c r="W1296" s="14"/>
      <c r="X1296" s="14"/>
      <c r="Y1296" s="14"/>
      <c r="Z1296" s="14"/>
      <c r="AA1296" s="14"/>
      <c r="AB1296" s="14"/>
      <c r="AC1296" s="14"/>
      <c r="AD1296" s="14"/>
    </row>
    <row r="1297" ht="33.0" hidden="1" customHeight="1">
      <c r="A1297" s="27">
        <v>1405.0</v>
      </c>
      <c r="B1297" s="27" t="s">
        <v>34</v>
      </c>
      <c r="C1297" s="27" t="s">
        <v>1472</v>
      </c>
      <c r="D1297" s="12" t="s">
        <v>107</v>
      </c>
      <c r="E1297" s="14"/>
      <c r="F1297" s="12" t="s">
        <v>9</v>
      </c>
      <c r="G1297" s="12" t="s">
        <v>9</v>
      </c>
      <c r="H1297" s="12" t="s">
        <v>37</v>
      </c>
      <c r="I1297" s="14"/>
      <c r="J1297" s="14"/>
      <c r="K1297" s="14"/>
      <c r="L1297" s="14"/>
      <c r="M1297" s="14"/>
      <c r="N1297" s="14"/>
      <c r="O1297" s="14"/>
      <c r="P1297" s="14"/>
      <c r="Q1297" s="14"/>
      <c r="R1297" s="14"/>
      <c r="S1297" s="14"/>
      <c r="T1297" s="14"/>
      <c r="U1297" s="14"/>
      <c r="V1297" s="14"/>
      <c r="W1297" s="14"/>
      <c r="X1297" s="14"/>
      <c r="Y1297" s="14"/>
      <c r="Z1297" s="14"/>
      <c r="AA1297" s="14"/>
      <c r="AB1297" s="14"/>
      <c r="AC1297" s="14"/>
      <c r="AD1297" s="14"/>
    </row>
    <row r="1298" ht="33.0" hidden="1" customHeight="1">
      <c r="A1298" s="27">
        <v>1406.0</v>
      </c>
      <c r="B1298" s="27" t="s">
        <v>34</v>
      </c>
      <c r="C1298" s="27" t="s">
        <v>1473</v>
      </c>
      <c r="D1298" s="12" t="s">
        <v>107</v>
      </c>
      <c r="E1298" s="14"/>
      <c r="F1298" s="12" t="s">
        <v>9</v>
      </c>
      <c r="G1298" s="12" t="s">
        <v>9</v>
      </c>
      <c r="H1298" s="12" t="s">
        <v>37</v>
      </c>
      <c r="I1298" s="14"/>
      <c r="J1298" s="14"/>
      <c r="K1298" s="14"/>
      <c r="L1298" s="14"/>
      <c r="M1298" s="14"/>
      <c r="N1298" s="14"/>
      <c r="O1298" s="14"/>
      <c r="P1298" s="14"/>
      <c r="Q1298" s="14"/>
      <c r="R1298" s="14"/>
      <c r="S1298" s="14"/>
      <c r="T1298" s="14"/>
      <c r="U1298" s="14"/>
      <c r="V1298" s="14"/>
      <c r="W1298" s="14"/>
      <c r="X1298" s="14"/>
      <c r="Y1298" s="14"/>
      <c r="Z1298" s="14"/>
      <c r="AA1298" s="14"/>
      <c r="AB1298" s="14"/>
      <c r="AC1298" s="14"/>
      <c r="AD1298" s="14"/>
    </row>
    <row r="1299" ht="33.0" hidden="1" customHeight="1">
      <c r="A1299" s="27">
        <v>1407.0</v>
      </c>
      <c r="B1299" s="27" t="s">
        <v>34</v>
      </c>
      <c r="C1299" s="27" t="s">
        <v>1235</v>
      </c>
      <c r="D1299" s="12" t="s">
        <v>107</v>
      </c>
      <c r="E1299" s="14"/>
      <c r="F1299" s="12" t="s">
        <v>9</v>
      </c>
      <c r="G1299" s="12" t="s">
        <v>9</v>
      </c>
      <c r="H1299" s="12" t="s">
        <v>37</v>
      </c>
      <c r="I1299" s="14"/>
      <c r="J1299" s="14"/>
      <c r="K1299" s="14"/>
      <c r="L1299" s="14"/>
      <c r="M1299" s="14"/>
      <c r="N1299" s="14"/>
      <c r="O1299" s="14"/>
      <c r="P1299" s="14"/>
      <c r="Q1299" s="14"/>
      <c r="R1299" s="14"/>
      <c r="S1299" s="14"/>
      <c r="T1299" s="14"/>
      <c r="U1299" s="14"/>
      <c r="V1299" s="14"/>
      <c r="W1299" s="14"/>
      <c r="X1299" s="14"/>
      <c r="Y1299" s="14"/>
      <c r="Z1299" s="14"/>
      <c r="AA1299" s="14"/>
      <c r="AB1299" s="14"/>
      <c r="AC1299" s="14"/>
      <c r="AD1299" s="14"/>
    </row>
    <row r="1300" ht="33.0" hidden="1" customHeight="1">
      <c r="A1300" s="27">
        <v>1408.0</v>
      </c>
      <c r="B1300" s="27" t="s">
        <v>34</v>
      </c>
      <c r="C1300" s="27" t="s">
        <v>1474</v>
      </c>
      <c r="D1300" s="12" t="s">
        <v>107</v>
      </c>
      <c r="E1300" s="14"/>
      <c r="F1300" s="12" t="s">
        <v>9</v>
      </c>
      <c r="G1300" s="12" t="s">
        <v>9</v>
      </c>
      <c r="H1300" s="12" t="s">
        <v>37</v>
      </c>
      <c r="I1300" s="14"/>
      <c r="J1300" s="14"/>
      <c r="K1300" s="14"/>
      <c r="L1300" s="14"/>
      <c r="M1300" s="14"/>
      <c r="N1300" s="14"/>
      <c r="O1300" s="14"/>
      <c r="P1300" s="14"/>
      <c r="Q1300" s="14"/>
      <c r="R1300" s="14"/>
      <c r="S1300" s="14"/>
      <c r="T1300" s="14"/>
      <c r="U1300" s="14"/>
      <c r="V1300" s="14"/>
      <c r="W1300" s="14"/>
      <c r="X1300" s="14"/>
      <c r="Y1300" s="14"/>
      <c r="Z1300" s="14"/>
      <c r="AA1300" s="14"/>
      <c r="AB1300" s="14"/>
      <c r="AC1300" s="14"/>
      <c r="AD1300" s="14"/>
    </row>
    <row r="1301" ht="33.0" hidden="1" customHeight="1">
      <c r="A1301" s="27">
        <v>1409.0</v>
      </c>
      <c r="B1301" s="27" t="s">
        <v>34</v>
      </c>
      <c r="C1301" s="27" t="s">
        <v>1475</v>
      </c>
      <c r="D1301" s="12" t="s">
        <v>107</v>
      </c>
      <c r="E1301" s="14"/>
      <c r="F1301" s="12" t="s">
        <v>9</v>
      </c>
      <c r="G1301" s="12" t="s">
        <v>9</v>
      </c>
      <c r="H1301" s="12" t="s">
        <v>37</v>
      </c>
      <c r="I1301" s="14"/>
      <c r="J1301" s="14"/>
      <c r="K1301" s="14"/>
      <c r="L1301" s="14"/>
      <c r="M1301" s="14"/>
      <c r="N1301" s="14"/>
      <c r="O1301" s="14"/>
      <c r="P1301" s="14"/>
      <c r="Q1301" s="14"/>
      <c r="R1301" s="14"/>
      <c r="S1301" s="14"/>
      <c r="T1301" s="14"/>
      <c r="U1301" s="14"/>
      <c r="V1301" s="14"/>
      <c r="W1301" s="14"/>
      <c r="X1301" s="14"/>
      <c r="Y1301" s="14"/>
      <c r="Z1301" s="14"/>
      <c r="AA1301" s="14"/>
      <c r="AB1301" s="14"/>
      <c r="AC1301" s="14"/>
      <c r="AD1301" s="14"/>
    </row>
    <row r="1302" ht="33.0" hidden="1" customHeight="1">
      <c r="A1302" s="27">
        <v>1410.0</v>
      </c>
      <c r="B1302" s="27" t="s">
        <v>34</v>
      </c>
      <c r="C1302" s="27" t="s">
        <v>1476</v>
      </c>
      <c r="D1302" s="12" t="s">
        <v>36</v>
      </c>
      <c r="E1302" s="14"/>
      <c r="F1302" s="12" t="s">
        <v>10</v>
      </c>
      <c r="G1302" s="12" t="s">
        <v>2</v>
      </c>
      <c r="H1302" s="12" t="s">
        <v>37</v>
      </c>
      <c r="I1302" s="14"/>
      <c r="J1302" s="14"/>
      <c r="K1302" s="14"/>
      <c r="L1302" s="14"/>
      <c r="M1302" s="14"/>
      <c r="N1302" s="14"/>
      <c r="O1302" s="14"/>
      <c r="P1302" s="14"/>
      <c r="Q1302" s="14"/>
      <c r="R1302" s="14"/>
      <c r="S1302" s="14"/>
      <c r="T1302" s="14"/>
      <c r="U1302" s="14"/>
      <c r="V1302" s="14"/>
      <c r="W1302" s="14"/>
      <c r="X1302" s="14"/>
      <c r="Y1302" s="14"/>
      <c r="Z1302" s="14"/>
      <c r="AA1302" s="14"/>
      <c r="AB1302" s="14"/>
      <c r="AC1302" s="14"/>
      <c r="AD1302" s="14"/>
    </row>
    <row r="1303" ht="33.0" hidden="1" customHeight="1">
      <c r="A1303" s="27">
        <v>1411.0</v>
      </c>
      <c r="B1303" s="27" t="s">
        <v>34</v>
      </c>
      <c r="C1303" s="27" t="s">
        <v>1477</v>
      </c>
      <c r="D1303" s="12" t="s">
        <v>89</v>
      </c>
      <c r="E1303" s="14"/>
      <c r="F1303" s="12" t="s">
        <v>9</v>
      </c>
      <c r="G1303" s="12" t="s">
        <v>9</v>
      </c>
      <c r="H1303" s="12" t="s">
        <v>52</v>
      </c>
      <c r="I1303" s="14"/>
      <c r="J1303" s="14"/>
      <c r="K1303" s="14"/>
      <c r="L1303" s="14"/>
      <c r="M1303" s="14"/>
      <c r="N1303" s="14"/>
      <c r="O1303" s="14"/>
      <c r="P1303" s="14"/>
      <c r="Q1303" s="14"/>
      <c r="R1303" s="14"/>
      <c r="S1303" s="14"/>
      <c r="T1303" s="14"/>
      <c r="U1303" s="14"/>
      <c r="V1303" s="14"/>
      <c r="W1303" s="14"/>
      <c r="X1303" s="14"/>
      <c r="Y1303" s="14"/>
      <c r="Z1303" s="14"/>
      <c r="AA1303" s="14"/>
      <c r="AB1303" s="14"/>
      <c r="AC1303" s="14"/>
      <c r="AD1303" s="14"/>
    </row>
    <row r="1304" ht="33.0" hidden="1" customHeight="1">
      <c r="A1304" s="27">
        <v>1412.0</v>
      </c>
      <c r="B1304" s="27" t="s">
        <v>34</v>
      </c>
      <c r="C1304" s="27" t="s">
        <v>1478</v>
      </c>
      <c r="D1304" s="12" t="s">
        <v>107</v>
      </c>
      <c r="E1304" s="14"/>
      <c r="F1304" s="12" t="s">
        <v>9</v>
      </c>
      <c r="G1304" s="12" t="s">
        <v>9</v>
      </c>
      <c r="H1304" s="12" t="s">
        <v>37</v>
      </c>
      <c r="I1304" s="14"/>
      <c r="J1304" s="14"/>
      <c r="K1304" s="14"/>
      <c r="L1304" s="14"/>
      <c r="M1304" s="14"/>
      <c r="N1304" s="14"/>
      <c r="O1304" s="14"/>
      <c r="P1304" s="14"/>
      <c r="Q1304" s="14"/>
      <c r="R1304" s="14"/>
      <c r="S1304" s="14"/>
      <c r="T1304" s="14"/>
      <c r="U1304" s="14"/>
      <c r="V1304" s="14"/>
      <c r="W1304" s="14"/>
      <c r="X1304" s="14"/>
      <c r="Y1304" s="14"/>
      <c r="Z1304" s="14"/>
      <c r="AA1304" s="14"/>
      <c r="AB1304" s="14"/>
      <c r="AC1304" s="14"/>
      <c r="AD1304" s="14"/>
    </row>
    <row r="1305" ht="33.0" hidden="1" customHeight="1">
      <c r="A1305" s="27">
        <v>1413.0</v>
      </c>
      <c r="B1305" s="27" t="s">
        <v>34</v>
      </c>
      <c r="C1305" s="27" t="s">
        <v>1479</v>
      </c>
      <c r="D1305" s="12" t="s">
        <v>1171</v>
      </c>
      <c r="E1305" s="14"/>
      <c r="F1305" s="12" t="s">
        <v>9</v>
      </c>
      <c r="G1305" s="12" t="s">
        <v>9</v>
      </c>
      <c r="H1305" s="12" t="s">
        <v>49</v>
      </c>
      <c r="I1305" s="14"/>
      <c r="J1305" s="14"/>
      <c r="K1305" s="14"/>
      <c r="L1305" s="14"/>
      <c r="M1305" s="14"/>
      <c r="N1305" s="14"/>
      <c r="O1305" s="14"/>
      <c r="P1305" s="14"/>
      <c r="Q1305" s="14"/>
      <c r="R1305" s="14"/>
      <c r="S1305" s="14"/>
      <c r="T1305" s="14"/>
      <c r="U1305" s="14"/>
      <c r="V1305" s="14"/>
      <c r="W1305" s="14"/>
      <c r="X1305" s="14"/>
      <c r="Y1305" s="14"/>
      <c r="Z1305" s="14"/>
      <c r="AA1305" s="14"/>
      <c r="AB1305" s="14"/>
      <c r="AC1305" s="14"/>
      <c r="AD1305" s="14"/>
    </row>
    <row r="1306" ht="33.0" hidden="1" customHeight="1">
      <c r="A1306" s="27">
        <v>1414.0</v>
      </c>
      <c r="B1306" s="27" t="s">
        <v>34</v>
      </c>
      <c r="C1306" s="27" t="s">
        <v>1294</v>
      </c>
      <c r="D1306" s="12" t="s">
        <v>107</v>
      </c>
      <c r="E1306" s="14"/>
      <c r="F1306" s="12" t="s">
        <v>9</v>
      </c>
      <c r="G1306" s="12" t="s">
        <v>9</v>
      </c>
      <c r="H1306" s="12" t="s">
        <v>37</v>
      </c>
      <c r="I1306" s="14"/>
      <c r="J1306" s="14"/>
      <c r="K1306" s="14"/>
      <c r="L1306" s="14"/>
      <c r="M1306" s="14"/>
      <c r="N1306" s="14"/>
      <c r="O1306" s="14"/>
      <c r="P1306" s="14"/>
      <c r="Q1306" s="14"/>
      <c r="R1306" s="14"/>
      <c r="S1306" s="14"/>
      <c r="T1306" s="14"/>
      <c r="U1306" s="14"/>
      <c r="V1306" s="14"/>
      <c r="W1306" s="14"/>
      <c r="X1306" s="14"/>
      <c r="Y1306" s="14"/>
      <c r="Z1306" s="14"/>
      <c r="AA1306" s="14"/>
      <c r="AB1306" s="14"/>
      <c r="AC1306" s="14"/>
      <c r="AD1306" s="14"/>
    </row>
    <row r="1307" ht="33.0" hidden="1" customHeight="1">
      <c r="A1307" s="27">
        <v>1415.0</v>
      </c>
      <c r="B1307" s="27" t="s">
        <v>34</v>
      </c>
      <c r="C1307" s="27" t="s">
        <v>1480</v>
      </c>
      <c r="D1307" s="12" t="s">
        <v>36</v>
      </c>
      <c r="E1307" s="14"/>
      <c r="F1307" s="12" t="s">
        <v>10</v>
      </c>
      <c r="G1307" s="12" t="s">
        <v>2</v>
      </c>
      <c r="H1307" s="12" t="s">
        <v>37</v>
      </c>
      <c r="I1307" s="14"/>
      <c r="J1307" s="14"/>
      <c r="K1307" s="14"/>
      <c r="L1307" s="14"/>
      <c r="M1307" s="14"/>
      <c r="N1307" s="14"/>
      <c r="O1307" s="14"/>
      <c r="P1307" s="14"/>
      <c r="Q1307" s="14"/>
      <c r="R1307" s="14"/>
      <c r="S1307" s="14"/>
      <c r="T1307" s="14"/>
      <c r="U1307" s="14"/>
      <c r="V1307" s="14"/>
      <c r="W1307" s="14"/>
      <c r="X1307" s="14"/>
      <c r="Y1307" s="14"/>
      <c r="Z1307" s="14"/>
      <c r="AA1307" s="14"/>
      <c r="AB1307" s="14"/>
      <c r="AC1307" s="14"/>
      <c r="AD1307" s="14"/>
    </row>
    <row r="1308" ht="33.0" hidden="1" customHeight="1">
      <c r="A1308" s="27">
        <v>1416.0</v>
      </c>
      <c r="B1308" s="27" t="s">
        <v>34</v>
      </c>
      <c r="C1308" s="27" t="s">
        <v>1481</v>
      </c>
      <c r="D1308" s="12" t="s">
        <v>107</v>
      </c>
      <c r="E1308" s="14"/>
      <c r="F1308" s="12" t="s">
        <v>9</v>
      </c>
      <c r="G1308" s="12" t="s">
        <v>9</v>
      </c>
      <c r="H1308" s="12" t="s">
        <v>37</v>
      </c>
      <c r="I1308" s="14"/>
      <c r="J1308" s="14"/>
      <c r="K1308" s="14"/>
      <c r="L1308" s="14"/>
      <c r="M1308" s="14"/>
      <c r="N1308" s="14"/>
      <c r="O1308" s="14"/>
      <c r="P1308" s="14"/>
      <c r="Q1308" s="14"/>
      <c r="R1308" s="14"/>
      <c r="S1308" s="14"/>
      <c r="T1308" s="14"/>
      <c r="U1308" s="14"/>
      <c r="V1308" s="14"/>
      <c r="W1308" s="14"/>
      <c r="X1308" s="14"/>
      <c r="Y1308" s="14"/>
      <c r="Z1308" s="14"/>
      <c r="AA1308" s="14"/>
      <c r="AB1308" s="14"/>
      <c r="AC1308" s="14"/>
      <c r="AD1308" s="14"/>
    </row>
    <row r="1309" ht="33.0" hidden="1" customHeight="1">
      <c r="A1309" s="27">
        <v>1417.0</v>
      </c>
      <c r="B1309" s="27" t="s">
        <v>34</v>
      </c>
      <c r="C1309" s="27" t="s">
        <v>1482</v>
      </c>
      <c r="D1309" s="12" t="s">
        <v>107</v>
      </c>
      <c r="E1309" s="14"/>
      <c r="F1309" s="12" t="s">
        <v>9</v>
      </c>
      <c r="G1309" s="12" t="s">
        <v>9</v>
      </c>
      <c r="H1309" s="12" t="s">
        <v>37</v>
      </c>
      <c r="I1309" s="14"/>
      <c r="J1309" s="14"/>
      <c r="K1309" s="14"/>
      <c r="L1309" s="14"/>
      <c r="M1309" s="14"/>
      <c r="N1309" s="14"/>
      <c r="O1309" s="14"/>
      <c r="P1309" s="14"/>
      <c r="Q1309" s="14"/>
      <c r="R1309" s="14"/>
      <c r="S1309" s="14"/>
      <c r="T1309" s="14"/>
      <c r="U1309" s="14"/>
      <c r="V1309" s="14"/>
      <c r="W1309" s="14"/>
      <c r="X1309" s="14"/>
      <c r="Y1309" s="14"/>
      <c r="Z1309" s="14"/>
      <c r="AA1309" s="14"/>
      <c r="AB1309" s="14"/>
      <c r="AC1309" s="14"/>
      <c r="AD1309" s="14"/>
    </row>
    <row r="1310" ht="33.0" hidden="1" customHeight="1">
      <c r="A1310" s="27">
        <v>1418.0</v>
      </c>
      <c r="B1310" s="27" t="s">
        <v>34</v>
      </c>
      <c r="C1310" s="27" t="s">
        <v>1483</v>
      </c>
      <c r="D1310" s="12" t="s">
        <v>107</v>
      </c>
      <c r="E1310" s="14"/>
      <c r="F1310" s="12" t="s">
        <v>9</v>
      </c>
      <c r="G1310" s="12" t="s">
        <v>9</v>
      </c>
      <c r="H1310" s="12" t="s">
        <v>37</v>
      </c>
      <c r="I1310" s="14"/>
      <c r="J1310" s="14"/>
      <c r="K1310" s="14"/>
      <c r="L1310" s="14"/>
      <c r="M1310" s="14"/>
      <c r="N1310" s="14"/>
      <c r="O1310" s="14"/>
      <c r="P1310" s="14"/>
      <c r="Q1310" s="14"/>
      <c r="R1310" s="14"/>
      <c r="S1310" s="14"/>
      <c r="T1310" s="14"/>
      <c r="U1310" s="14"/>
      <c r="V1310" s="14"/>
      <c r="W1310" s="14"/>
      <c r="X1310" s="14"/>
      <c r="Y1310" s="14"/>
      <c r="Z1310" s="14"/>
      <c r="AA1310" s="14"/>
      <c r="AB1310" s="14"/>
      <c r="AC1310" s="14"/>
      <c r="AD1310" s="14"/>
    </row>
    <row r="1311" ht="33.0" hidden="1" customHeight="1">
      <c r="A1311" s="27">
        <v>1419.0</v>
      </c>
      <c r="B1311" s="27" t="s">
        <v>34</v>
      </c>
      <c r="C1311" s="27" t="s">
        <v>1484</v>
      </c>
      <c r="D1311" s="12" t="s">
        <v>107</v>
      </c>
      <c r="E1311" s="14"/>
      <c r="F1311" s="12" t="s">
        <v>9</v>
      </c>
      <c r="G1311" s="12" t="s">
        <v>9</v>
      </c>
      <c r="H1311" s="12" t="s">
        <v>37</v>
      </c>
      <c r="I1311" s="14"/>
      <c r="J1311" s="14"/>
      <c r="K1311" s="14"/>
      <c r="L1311" s="14"/>
      <c r="M1311" s="14"/>
      <c r="N1311" s="14"/>
      <c r="O1311" s="14"/>
      <c r="P1311" s="14"/>
      <c r="Q1311" s="14"/>
      <c r="R1311" s="14"/>
      <c r="S1311" s="14"/>
      <c r="T1311" s="14"/>
      <c r="U1311" s="14"/>
      <c r="V1311" s="14"/>
      <c r="W1311" s="14"/>
      <c r="X1311" s="14"/>
      <c r="Y1311" s="14"/>
      <c r="Z1311" s="14"/>
      <c r="AA1311" s="14"/>
      <c r="AB1311" s="14"/>
      <c r="AC1311" s="14"/>
      <c r="AD1311" s="14"/>
    </row>
    <row r="1312" ht="33.0" hidden="1" customHeight="1">
      <c r="A1312" s="27">
        <v>1420.0</v>
      </c>
      <c r="B1312" s="27" t="s">
        <v>34</v>
      </c>
      <c r="C1312" s="27" t="s">
        <v>1485</v>
      </c>
      <c r="D1312" s="12" t="s">
        <v>89</v>
      </c>
      <c r="E1312" s="14"/>
      <c r="F1312" s="12" t="s">
        <v>9</v>
      </c>
      <c r="G1312" s="12" t="s">
        <v>9</v>
      </c>
      <c r="H1312" s="12" t="s">
        <v>52</v>
      </c>
      <c r="I1312" s="14"/>
      <c r="J1312" s="14"/>
      <c r="K1312" s="14"/>
      <c r="L1312" s="14"/>
      <c r="M1312" s="14"/>
      <c r="N1312" s="14"/>
      <c r="O1312" s="14"/>
      <c r="P1312" s="14"/>
      <c r="Q1312" s="14"/>
      <c r="R1312" s="14"/>
      <c r="S1312" s="14"/>
      <c r="T1312" s="14"/>
      <c r="U1312" s="14"/>
      <c r="V1312" s="14"/>
      <c r="W1312" s="14"/>
      <c r="X1312" s="14"/>
      <c r="Y1312" s="14"/>
      <c r="Z1312" s="14"/>
      <c r="AA1312" s="14"/>
      <c r="AB1312" s="14"/>
      <c r="AC1312" s="14"/>
      <c r="AD1312" s="14"/>
    </row>
    <row r="1313" ht="33.0" hidden="1" customHeight="1">
      <c r="A1313" s="27">
        <v>1421.0</v>
      </c>
      <c r="B1313" s="27" t="s">
        <v>34</v>
      </c>
      <c r="C1313" s="27" t="s">
        <v>1486</v>
      </c>
      <c r="D1313" s="12" t="s">
        <v>48</v>
      </c>
      <c r="E1313" s="14"/>
      <c r="F1313" s="12" t="s">
        <v>10</v>
      </c>
      <c r="G1313" s="12" t="s">
        <v>2</v>
      </c>
      <c r="H1313" s="12" t="s">
        <v>49</v>
      </c>
      <c r="I1313" s="14"/>
      <c r="J1313" s="14"/>
      <c r="K1313" s="14"/>
      <c r="L1313" s="14"/>
      <c r="M1313" s="14"/>
      <c r="N1313" s="14"/>
      <c r="O1313" s="14"/>
      <c r="P1313" s="14"/>
      <c r="Q1313" s="14"/>
      <c r="R1313" s="14"/>
      <c r="S1313" s="14"/>
      <c r="T1313" s="14"/>
      <c r="U1313" s="14"/>
      <c r="V1313" s="14"/>
      <c r="W1313" s="14"/>
      <c r="X1313" s="14"/>
      <c r="Y1313" s="14"/>
      <c r="Z1313" s="14"/>
      <c r="AA1313" s="14"/>
      <c r="AB1313" s="14"/>
      <c r="AC1313" s="14"/>
      <c r="AD1313" s="14"/>
    </row>
    <row r="1314" ht="33.0" hidden="1" customHeight="1">
      <c r="A1314" s="27">
        <v>1422.0</v>
      </c>
      <c r="B1314" s="27" t="s">
        <v>34</v>
      </c>
      <c r="C1314" s="27" t="s">
        <v>1487</v>
      </c>
      <c r="D1314" s="12" t="s">
        <v>107</v>
      </c>
      <c r="E1314" s="14"/>
      <c r="F1314" s="12" t="s">
        <v>9</v>
      </c>
      <c r="G1314" s="12" t="s">
        <v>9</v>
      </c>
      <c r="H1314" s="12" t="s">
        <v>37</v>
      </c>
      <c r="I1314" s="14"/>
      <c r="J1314" s="14"/>
      <c r="K1314" s="14"/>
      <c r="L1314" s="14"/>
      <c r="M1314" s="14"/>
      <c r="N1314" s="14"/>
      <c r="O1314" s="14"/>
      <c r="P1314" s="14"/>
      <c r="Q1314" s="14"/>
      <c r="R1314" s="14"/>
      <c r="S1314" s="14"/>
      <c r="T1314" s="14"/>
      <c r="U1314" s="14"/>
      <c r="V1314" s="14"/>
      <c r="W1314" s="14"/>
      <c r="X1314" s="14"/>
      <c r="Y1314" s="14"/>
      <c r="Z1314" s="14"/>
      <c r="AA1314" s="14"/>
      <c r="AB1314" s="14"/>
      <c r="AC1314" s="14"/>
      <c r="AD1314" s="14"/>
    </row>
    <row r="1315" ht="33.0" hidden="1" customHeight="1">
      <c r="A1315" s="27">
        <v>1423.0</v>
      </c>
      <c r="B1315" s="27" t="s">
        <v>34</v>
      </c>
      <c r="C1315" s="27" t="s">
        <v>1488</v>
      </c>
      <c r="D1315" s="12" t="s">
        <v>158</v>
      </c>
      <c r="E1315" s="14"/>
      <c r="F1315" s="12" t="s">
        <v>9</v>
      </c>
      <c r="G1315" s="12" t="s">
        <v>9</v>
      </c>
      <c r="H1315" s="12" t="s">
        <v>42</v>
      </c>
      <c r="I1315" s="14"/>
      <c r="J1315" s="14"/>
      <c r="K1315" s="14"/>
      <c r="L1315" s="14"/>
      <c r="M1315" s="14"/>
      <c r="N1315" s="14"/>
      <c r="O1315" s="14"/>
      <c r="P1315" s="14"/>
      <c r="Q1315" s="14"/>
      <c r="R1315" s="14"/>
      <c r="S1315" s="14"/>
      <c r="T1315" s="14"/>
      <c r="U1315" s="14"/>
      <c r="V1315" s="14"/>
      <c r="W1315" s="14"/>
      <c r="X1315" s="14"/>
      <c r="Y1315" s="14"/>
      <c r="Z1315" s="14"/>
      <c r="AA1315" s="14"/>
      <c r="AB1315" s="14"/>
      <c r="AC1315" s="14"/>
      <c r="AD1315" s="14"/>
    </row>
    <row r="1316" ht="33.0" hidden="1" customHeight="1">
      <c r="A1316" s="27">
        <v>1424.0</v>
      </c>
      <c r="B1316" s="27" t="s">
        <v>34</v>
      </c>
      <c r="C1316" s="27" t="s">
        <v>1489</v>
      </c>
      <c r="D1316" s="12" t="s">
        <v>107</v>
      </c>
      <c r="E1316" s="14"/>
      <c r="F1316" s="12" t="s">
        <v>9</v>
      </c>
      <c r="G1316" s="12" t="s">
        <v>9</v>
      </c>
      <c r="H1316" s="12" t="s">
        <v>37</v>
      </c>
      <c r="I1316" s="14"/>
      <c r="J1316" s="14"/>
      <c r="K1316" s="14"/>
      <c r="L1316" s="14"/>
      <c r="M1316" s="14"/>
      <c r="N1316" s="14"/>
      <c r="O1316" s="14"/>
      <c r="P1316" s="14"/>
      <c r="Q1316" s="14"/>
      <c r="R1316" s="14"/>
      <c r="S1316" s="14"/>
      <c r="T1316" s="14"/>
      <c r="U1316" s="14"/>
      <c r="V1316" s="14"/>
      <c r="W1316" s="14"/>
      <c r="X1316" s="14"/>
      <c r="Y1316" s="14"/>
      <c r="Z1316" s="14"/>
      <c r="AA1316" s="14"/>
      <c r="AB1316" s="14"/>
      <c r="AC1316" s="14"/>
      <c r="AD1316" s="14"/>
    </row>
    <row r="1317" ht="33.0" hidden="1" customHeight="1">
      <c r="A1317" s="27">
        <v>1425.0</v>
      </c>
      <c r="B1317" s="27" t="s">
        <v>34</v>
      </c>
      <c r="C1317" s="27" t="s">
        <v>1490</v>
      </c>
      <c r="D1317" s="12" t="s">
        <v>36</v>
      </c>
      <c r="E1317" s="14"/>
      <c r="F1317" s="12" t="s">
        <v>10</v>
      </c>
      <c r="G1317" s="12" t="s">
        <v>2</v>
      </c>
      <c r="H1317" s="12" t="s">
        <v>37</v>
      </c>
      <c r="I1317" s="14"/>
      <c r="J1317" s="14"/>
      <c r="K1317" s="14"/>
      <c r="L1317" s="14"/>
      <c r="M1317" s="14"/>
      <c r="N1317" s="14"/>
      <c r="O1317" s="14"/>
      <c r="P1317" s="14"/>
      <c r="Q1317" s="14"/>
      <c r="R1317" s="14"/>
      <c r="S1317" s="14"/>
      <c r="T1317" s="14"/>
      <c r="U1317" s="14"/>
      <c r="V1317" s="14"/>
      <c r="W1317" s="14"/>
      <c r="X1317" s="14"/>
      <c r="Y1317" s="14"/>
      <c r="Z1317" s="14"/>
      <c r="AA1317" s="14"/>
      <c r="AB1317" s="14"/>
      <c r="AC1317" s="14"/>
      <c r="AD1317" s="14"/>
    </row>
    <row r="1318" ht="33.0" hidden="1" customHeight="1">
      <c r="A1318" s="27">
        <v>1426.0</v>
      </c>
      <c r="B1318" s="27" t="s">
        <v>34</v>
      </c>
      <c r="C1318" s="27" t="s">
        <v>1491</v>
      </c>
      <c r="D1318" s="12" t="s">
        <v>107</v>
      </c>
      <c r="E1318" s="14"/>
      <c r="F1318" s="12" t="s">
        <v>9</v>
      </c>
      <c r="G1318" s="12" t="s">
        <v>9</v>
      </c>
      <c r="H1318" s="12" t="s">
        <v>37</v>
      </c>
      <c r="I1318" s="14"/>
      <c r="J1318" s="14"/>
      <c r="K1318" s="14"/>
      <c r="L1318" s="14"/>
      <c r="M1318" s="14"/>
      <c r="N1318" s="14"/>
      <c r="O1318" s="14"/>
      <c r="P1318" s="14"/>
      <c r="Q1318" s="14"/>
      <c r="R1318" s="14"/>
      <c r="S1318" s="14"/>
      <c r="T1318" s="14"/>
      <c r="U1318" s="14"/>
      <c r="V1318" s="14"/>
      <c r="W1318" s="14"/>
      <c r="X1318" s="14"/>
      <c r="Y1318" s="14"/>
      <c r="Z1318" s="14"/>
      <c r="AA1318" s="14"/>
      <c r="AB1318" s="14"/>
      <c r="AC1318" s="14"/>
      <c r="AD1318" s="14"/>
    </row>
    <row r="1319" ht="33.0" hidden="1" customHeight="1">
      <c r="A1319" s="27">
        <v>1427.0</v>
      </c>
      <c r="B1319" s="27" t="s">
        <v>34</v>
      </c>
      <c r="C1319" s="27" t="s">
        <v>1492</v>
      </c>
      <c r="D1319" s="12" t="s">
        <v>89</v>
      </c>
      <c r="E1319" s="14"/>
      <c r="F1319" s="12" t="s">
        <v>9</v>
      </c>
      <c r="G1319" s="12" t="s">
        <v>9</v>
      </c>
      <c r="H1319" s="12" t="s">
        <v>52</v>
      </c>
      <c r="I1319" s="14"/>
      <c r="J1319" s="14"/>
      <c r="K1319" s="14"/>
      <c r="L1319" s="14"/>
      <c r="M1319" s="14"/>
      <c r="N1319" s="14"/>
      <c r="O1319" s="14"/>
      <c r="P1319" s="14"/>
      <c r="Q1319" s="14"/>
      <c r="R1319" s="14"/>
      <c r="S1319" s="14"/>
      <c r="T1319" s="14"/>
      <c r="U1319" s="14"/>
      <c r="V1319" s="14"/>
      <c r="W1319" s="14"/>
      <c r="X1319" s="14"/>
      <c r="Y1319" s="14"/>
      <c r="Z1319" s="14"/>
      <c r="AA1319" s="14"/>
      <c r="AB1319" s="14"/>
      <c r="AC1319" s="14"/>
      <c r="AD1319" s="14"/>
    </row>
    <row r="1320" ht="33.0" hidden="1" customHeight="1">
      <c r="A1320" s="27">
        <v>1428.0</v>
      </c>
      <c r="B1320" s="27" t="s">
        <v>34</v>
      </c>
      <c r="C1320" s="27" t="s">
        <v>1493</v>
      </c>
      <c r="D1320" s="12" t="s">
        <v>107</v>
      </c>
      <c r="E1320" s="14"/>
      <c r="F1320" s="12" t="s">
        <v>9</v>
      </c>
      <c r="G1320" s="12" t="s">
        <v>9</v>
      </c>
      <c r="H1320" s="12" t="s">
        <v>37</v>
      </c>
      <c r="I1320" s="14"/>
      <c r="J1320" s="14"/>
      <c r="K1320" s="14"/>
      <c r="L1320" s="14"/>
      <c r="M1320" s="14"/>
      <c r="N1320" s="14"/>
      <c r="O1320" s="14"/>
      <c r="P1320" s="14"/>
      <c r="Q1320" s="14"/>
      <c r="R1320" s="14"/>
      <c r="S1320" s="14"/>
      <c r="T1320" s="14"/>
      <c r="U1320" s="14"/>
      <c r="V1320" s="14"/>
      <c r="W1320" s="14"/>
      <c r="X1320" s="14"/>
      <c r="Y1320" s="14"/>
      <c r="Z1320" s="14"/>
      <c r="AA1320" s="14"/>
      <c r="AB1320" s="14"/>
      <c r="AC1320" s="14"/>
      <c r="AD1320" s="14"/>
    </row>
    <row r="1321" ht="33.0" hidden="1" customHeight="1">
      <c r="A1321" s="27">
        <v>1429.0</v>
      </c>
      <c r="B1321" s="27" t="s">
        <v>34</v>
      </c>
      <c r="C1321" s="27" t="s">
        <v>1494</v>
      </c>
      <c r="D1321" s="12" t="s">
        <v>107</v>
      </c>
      <c r="E1321" s="14"/>
      <c r="F1321" s="12" t="s">
        <v>9</v>
      </c>
      <c r="G1321" s="12" t="s">
        <v>9</v>
      </c>
      <c r="H1321" s="12" t="s">
        <v>37</v>
      </c>
      <c r="I1321" s="14"/>
      <c r="J1321" s="14"/>
      <c r="K1321" s="14"/>
      <c r="L1321" s="14"/>
      <c r="M1321" s="14"/>
      <c r="N1321" s="14"/>
      <c r="O1321" s="14"/>
      <c r="P1321" s="14"/>
      <c r="Q1321" s="14"/>
      <c r="R1321" s="14"/>
      <c r="S1321" s="14"/>
      <c r="T1321" s="14"/>
      <c r="U1321" s="14"/>
      <c r="V1321" s="14"/>
      <c r="W1321" s="14"/>
      <c r="X1321" s="14"/>
      <c r="Y1321" s="14"/>
      <c r="Z1321" s="14"/>
      <c r="AA1321" s="14"/>
      <c r="AB1321" s="14"/>
      <c r="AC1321" s="14"/>
      <c r="AD1321" s="14"/>
    </row>
    <row r="1322" ht="33.0" hidden="1" customHeight="1">
      <c r="A1322" s="27">
        <v>1430.0</v>
      </c>
      <c r="B1322" s="27" t="s">
        <v>34</v>
      </c>
      <c r="C1322" s="27" t="s">
        <v>1495</v>
      </c>
      <c r="D1322" s="12" t="s">
        <v>107</v>
      </c>
      <c r="E1322" s="14"/>
      <c r="F1322" s="12" t="s">
        <v>9</v>
      </c>
      <c r="G1322" s="12" t="s">
        <v>9</v>
      </c>
      <c r="H1322" s="12" t="s">
        <v>37</v>
      </c>
      <c r="I1322" s="14"/>
      <c r="J1322" s="14"/>
      <c r="K1322" s="14"/>
      <c r="L1322" s="14"/>
      <c r="M1322" s="14"/>
      <c r="N1322" s="14"/>
      <c r="O1322" s="14"/>
      <c r="P1322" s="14"/>
      <c r="Q1322" s="14"/>
      <c r="R1322" s="14"/>
      <c r="S1322" s="14"/>
      <c r="T1322" s="14"/>
      <c r="U1322" s="14"/>
      <c r="V1322" s="14"/>
      <c r="W1322" s="14"/>
      <c r="X1322" s="14"/>
      <c r="Y1322" s="14"/>
      <c r="Z1322" s="14"/>
      <c r="AA1322" s="14"/>
      <c r="AB1322" s="14"/>
      <c r="AC1322" s="14"/>
      <c r="AD1322" s="14"/>
    </row>
    <row r="1323" ht="33.0" hidden="1" customHeight="1">
      <c r="A1323" s="27">
        <v>1432.0</v>
      </c>
      <c r="B1323" s="27" t="s">
        <v>34</v>
      </c>
      <c r="C1323" s="27" t="s">
        <v>1496</v>
      </c>
      <c r="D1323" s="12" t="s">
        <v>414</v>
      </c>
      <c r="E1323" s="14"/>
      <c r="F1323" s="12" t="s">
        <v>9</v>
      </c>
      <c r="G1323" s="12" t="s">
        <v>3</v>
      </c>
      <c r="H1323" s="12" t="s">
        <v>37</v>
      </c>
      <c r="I1323" s="14"/>
      <c r="J1323" s="14"/>
      <c r="K1323" s="14"/>
      <c r="L1323" s="14"/>
      <c r="M1323" s="14"/>
      <c r="N1323" s="14"/>
      <c r="O1323" s="14"/>
      <c r="P1323" s="14"/>
      <c r="Q1323" s="14"/>
      <c r="R1323" s="14"/>
      <c r="S1323" s="14"/>
      <c r="T1323" s="14"/>
      <c r="U1323" s="14"/>
      <c r="V1323" s="14"/>
      <c r="W1323" s="14"/>
      <c r="X1323" s="14"/>
      <c r="Y1323" s="14"/>
      <c r="Z1323" s="14"/>
      <c r="AA1323" s="14"/>
      <c r="AB1323" s="14"/>
      <c r="AC1323" s="14"/>
      <c r="AD1323" s="14"/>
    </row>
    <row r="1324" ht="33.0" hidden="1" customHeight="1">
      <c r="A1324" s="27">
        <v>1433.0</v>
      </c>
      <c r="B1324" s="27" t="s">
        <v>34</v>
      </c>
      <c r="C1324" s="27" t="s">
        <v>1497</v>
      </c>
      <c r="D1324" s="12" t="s">
        <v>107</v>
      </c>
      <c r="E1324" s="14"/>
      <c r="F1324" s="12" t="s">
        <v>9</v>
      </c>
      <c r="G1324" s="12" t="s">
        <v>9</v>
      </c>
      <c r="H1324" s="12" t="s">
        <v>37</v>
      </c>
      <c r="I1324" s="14"/>
      <c r="J1324" s="14"/>
      <c r="K1324" s="14"/>
      <c r="L1324" s="14"/>
      <c r="M1324" s="14"/>
      <c r="N1324" s="14"/>
      <c r="O1324" s="14"/>
      <c r="P1324" s="14"/>
      <c r="Q1324" s="14"/>
      <c r="R1324" s="14"/>
      <c r="S1324" s="14"/>
      <c r="T1324" s="14"/>
      <c r="U1324" s="14"/>
      <c r="V1324" s="14"/>
      <c r="W1324" s="14"/>
      <c r="X1324" s="14"/>
      <c r="Y1324" s="14"/>
      <c r="Z1324" s="14"/>
      <c r="AA1324" s="14"/>
      <c r="AB1324" s="14"/>
      <c r="AC1324" s="14"/>
      <c r="AD1324" s="14"/>
    </row>
    <row r="1325" ht="33.0" hidden="1" customHeight="1">
      <c r="A1325" s="27">
        <v>1434.0</v>
      </c>
      <c r="B1325" s="27" t="s">
        <v>34</v>
      </c>
      <c r="C1325" s="27" t="s">
        <v>1498</v>
      </c>
      <c r="D1325" s="12" t="s">
        <v>107</v>
      </c>
      <c r="E1325" s="14"/>
      <c r="F1325" s="12" t="s">
        <v>9</v>
      </c>
      <c r="G1325" s="12" t="s">
        <v>9</v>
      </c>
      <c r="H1325" s="12" t="s">
        <v>37</v>
      </c>
      <c r="I1325" s="14"/>
      <c r="J1325" s="14"/>
      <c r="K1325" s="14"/>
      <c r="L1325" s="14"/>
      <c r="M1325" s="14"/>
      <c r="N1325" s="14"/>
      <c r="O1325" s="14"/>
      <c r="P1325" s="14"/>
      <c r="Q1325" s="14"/>
      <c r="R1325" s="14"/>
      <c r="S1325" s="14"/>
      <c r="T1325" s="14"/>
      <c r="U1325" s="14"/>
      <c r="V1325" s="14"/>
      <c r="W1325" s="14"/>
      <c r="X1325" s="14"/>
      <c r="Y1325" s="14"/>
      <c r="Z1325" s="14"/>
      <c r="AA1325" s="14"/>
      <c r="AB1325" s="14"/>
      <c r="AC1325" s="14"/>
      <c r="AD1325" s="14"/>
    </row>
    <row r="1326" ht="33.0" hidden="1" customHeight="1">
      <c r="A1326" s="27">
        <v>1435.0</v>
      </c>
      <c r="B1326" s="27" t="s">
        <v>34</v>
      </c>
      <c r="C1326" s="27" t="s">
        <v>1499</v>
      </c>
      <c r="D1326" s="12" t="s">
        <v>107</v>
      </c>
      <c r="E1326" s="14"/>
      <c r="F1326" s="12" t="s">
        <v>9</v>
      </c>
      <c r="G1326" s="12" t="s">
        <v>9</v>
      </c>
      <c r="H1326" s="12" t="s">
        <v>37</v>
      </c>
      <c r="I1326" s="14"/>
      <c r="J1326" s="14"/>
      <c r="K1326" s="14"/>
      <c r="L1326" s="14"/>
      <c r="M1326" s="14"/>
      <c r="N1326" s="14"/>
      <c r="O1326" s="14"/>
      <c r="P1326" s="14"/>
      <c r="Q1326" s="14"/>
      <c r="R1326" s="14"/>
      <c r="S1326" s="14"/>
      <c r="T1326" s="14"/>
      <c r="U1326" s="14"/>
      <c r="V1326" s="14"/>
      <c r="W1326" s="14"/>
      <c r="X1326" s="14"/>
      <c r="Y1326" s="14"/>
      <c r="Z1326" s="14"/>
      <c r="AA1326" s="14"/>
      <c r="AB1326" s="14"/>
      <c r="AC1326" s="14"/>
      <c r="AD1326" s="14"/>
    </row>
    <row r="1327" ht="33.0" hidden="1" customHeight="1">
      <c r="A1327" s="27">
        <v>1436.0</v>
      </c>
      <c r="B1327" s="27" t="s">
        <v>34</v>
      </c>
      <c r="C1327" s="27" t="s">
        <v>1500</v>
      </c>
      <c r="D1327" s="12" t="s">
        <v>107</v>
      </c>
      <c r="E1327" s="14"/>
      <c r="F1327" s="12" t="s">
        <v>9</v>
      </c>
      <c r="G1327" s="12" t="s">
        <v>9</v>
      </c>
      <c r="H1327" s="12" t="s">
        <v>37</v>
      </c>
      <c r="I1327" s="14"/>
      <c r="J1327" s="14"/>
      <c r="K1327" s="14"/>
      <c r="L1327" s="14"/>
      <c r="M1327" s="14"/>
      <c r="N1327" s="14"/>
      <c r="O1327" s="14"/>
      <c r="P1327" s="14"/>
      <c r="Q1327" s="14"/>
      <c r="R1327" s="14"/>
      <c r="S1327" s="14"/>
      <c r="T1327" s="14"/>
      <c r="U1327" s="14"/>
      <c r="V1327" s="14"/>
      <c r="W1327" s="14"/>
      <c r="X1327" s="14"/>
      <c r="Y1327" s="14"/>
      <c r="Z1327" s="14"/>
      <c r="AA1327" s="14"/>
      <c r="AB1327" s="14"/>
      <c r="AC1327" s="14"/>
      <c r="AD1327" s="14"/>
    </row>
    <row r="1328" ht="33.0" hidden="1" customHeight="1">
      <c r="A1328" s="27">
        <v>1437.0</v>
      </c>
      <c r="B1328" s="27" t="s">
        <v>34</v>
      </c>
      <c r="C1328" s="27" t="s">
        <v>1501</v>
      </c>
      <c r="D1328" s="12" t="s">
        <v>107</v>
      </c>
      <c r="E1328" s="14"/>
      <c r="F1328" s="12" t="s">
        <v>9</v>
      </c>
      <c r="G1328" s="12" t="s">
        <v>9</v>
      </c>
      <c r="H1328" s="12" t="s">
        <v>37</v>
      </c>
      <c r="I1328" s="14"/>
      <c r="J1328" s="14"/>
      <c r="K1328" s="14"/>
      <c r="L1328" s="14"/>
      <c r="M1328" s="14"/>
      <c r="N1328" s="14"/>
      <c r="O1328" s="14"/>
      <c r="P1328" s="14"/>
      <c r="Q1328" s="14"/>
      <c r="R1328" s="14"/>
      <c r="S1328" s="14"/>
      <c r="T1328" s="14"/>
      <c r="U1328" s="14"/>
      <c r="V1328" s="14"/>
      <c r="W1328" s="14"/>
      <c r="X1328" s="14"/>
      <c r="Y1328" s="14"/>
      <c r="Z1328" s="14"/>
      <c r="AA1328" s="14"/>
      <c r="AB1328" s="14"/>
      <c r="AC1328" s="14"/>
      <c r="AD1328" s="14"/>
    </row>
    <row r="1329" ht="33.0" hidden="1" customHeight="1">
      <c r="A1329" s="27">
        <v>1438.0</v>
      </c>
      <c r="B1329" s="27" t="s">
        <v>34</v>
      </c>
      <c r="C1329" s="27" t="s">
        <v>1502</v>
      </c>
      <c r="D1329" s="12" t="s">
        <v>107</v>
      </c>
      <c r="E1329" s="14"/>
      <c r="F1329" s="12" t="s">
        <v>9</v>
      </c>
      <c r="G1329" s="12" t="s">
        <v>9</v>
      </c>
      <c r="H1329" s="12" t="s">
        <v>37</v>
      </c>
      <c r="I1329" s="14"/>
      <c r="J1329" s="14"/>
      <c r="K1329" s="14"/>
      <c r="L1329" s="14"/>
      <c r="M1329" s="14"/>
      <c r="N1329" s="14"/>
      <c r="O1329" s="14"/>
      <c r="P1329" s="14"/>
      <c r="Q1329" s="14"/>
      <c r="R1329" s="14"/>
      <c r="S1329" s="14"/>
      <c r="T1329" s="14"/>
      <c r="U1329" s="14"/>
      <c r="V1329" s="14"/>
      <c r="W1329" s="14"/>
      <c r="X1329" s="14"/>
      <c r="Y1329" s="14"/>
      <c r="Z1329" s="14"/>
      <c r="AA1329" s="14"/>
      <c r="AB1329" s="14"/>
      <c r="AC1329" s="14"/>
      <c r="AD1329" s="14"/>
    </row>
    <row r="1330" ht="33.0" hidden="1" customHeight="1">
      <c r="A1330" s="27">
        <v>1439.0</v>
      </c>
      <c r="B1330" s="27" t="s">
        <v>34</v>
      </c>
      <c r="C1330" s="27" t="s">
        <v>1503</v>
      </c>
      <c r="D1330" s="12" t="s">
        <v>158</v>
      </c>
      <c r="E1330" s="14"/>
      <c r="F1330" s="12" t="s">
        <v>9</v>
      </c>
      <c r="G1330" s="12" t="s">
        <v>9</v>
      </c>
      <c r="H1330" s="12" t="s">
        <v>42</v>
      </c>
      <c r="I1330" s="14"/>
      <c r="J1330" s="14"/>
      <c r="K1330" s="14"/>
      <c r="L1330" s="14"/>
      <c r="M1330" s="14"/>
      <c r="N1330" s="14"/>
      <c r="O1330" s="14"/>
      <c r="P1330" s="14"/>
      <c r="Q1330" s="14"/>
      <c r="R1330" s="14"/>
      <c r="S1330" s="14"/>
      <c r="T1330" s="14"/>
      <c r="U1330" s="14"/>
      <c r="V1330" s="14"/>
      <c r="W1330" s="14"/>
      <c r="X1330" s="14"/>
      <c r="Y1330" s="14"/>
      <c r="Z1330" s="14"/>
      <c r="AA1330" s="14"/>
      <c r="AB1330" s="14"/>
      <c r="AC1330" s="14"/>
      <c r="AD1330" s="14"/>
    </row>
    <row r="1331" ht="33.0" hidden="1" customHeight="1">
      <c r="A1331" s="27">
        <v>1440.0</v>
      </c>
      <c r="B1331" s="27" t="s">
        <v>34</v>
      </c>
      <c r="C1331" s="27" t="s">
        <v>1504</v>
      </c>
      <c r="D1331" s="12" t="s">
        <v>107</v>
      </c>
      <c r="E1331" s="14"/>
      <c r="F1331" s="12" t="s">
        <v>9</v>
      </c>
      <c r="G1331" s="12" t="s">
        <v>9</v>
      </c>
      <c r="H1331" s="12" t="s">
        <v>37</v>
      </c>
      <c r="I1331" s="14"/>
      <c r="J1331" s="14"/>
      <c r="K1331" s="14"/>
      <c r="L1331" s="14"/>
      <c r="M1331" s="14"/>
      <c r="N1331" s="14"/>
      <c r="O1331" s="14"/>
      <c r="P1331" s="14"/>
      <c r="Q1331" s="14"/>
      <c r="R1331" s="14"/>
      <c r="S1331" s="14"/>
      <c r="T1331" s="14"/>
      <c r="U1331" s="14"/>
      <c r="V1331" s="14"/>
      <c r="W1331" s="14"/>
      <c r="X1331" s="14"/>
      <c r="Y1331" s="14"/>
      <c r="Z1331" s="14"/>
      <c r="AA1331" s="14"/>
      <c r="AB1331" s="14"/>
      <c r="AC1331" s="14"/>
      <c r="AD1331" s="14"/>
    </row>
    <row r="1332" ht="33.0" hidden="1" customHeight="1">
      <c r="A1332" s="27">
        <v>1441.0</v>
      </c>
      <c r="B1332" s="27" t="s">
        <v>34</v>
      </c>
      <c r="C1332" s="27" t="s">
        <v>1505</v>
      </c>
      <c r="D1332" s="12" t="s">
        <v>107</v>
      </c>
      <c r="E1332" s="14"/>
      <c r="F1332" s="12" t="s">
        <v>9</v>
      </c>
      <c r="G1332" s="12" t="s">
        <v>9</v>
      </c>
      <c r="H1332" s="12" t="s">
        <v>37</v>
      </c>
      <c r="I1332" s="14"/>
      <c r="J1332" s="14"/>
      <c r="K1332" s="14"/>
      <c r="L1332" s="14"/>
      <c r="M1332" s="14"/>
      <c r="N1332" s="14"/>
      <c r="O1332" s="14"/>
      <c r="P1332" s="14"/>
      <c r="Q1332" s="14"/>
      <c r="R1332" s="14"/>
      <c r="S1332" s="14"/>
      <c r="T1332" s="14"/>
      <c r="U1332" s="14"/>
      <c r="V1332" s="14"/>
      <c r="W1332" s="14"/>
      <c r="X1332" s="14"/>
      <c r="Y1332" s="14"/>
      <c r="Z1332" s="14"/>
      <c r="AA1332" s="14"/>
      <c r="AB1332" s="14"/>
      <c r="AC1332" s="14"/>
      <c r="AD1332" s="14"/>
    </row>
    <row r="1333" ht="33.0" hidden="1" customHeight="1">
      <c r="A1333" s="27">
        <v>1442.0</v>
      </c>
      <c r="B1333" s="27" t="s">
        <v>34</v>
      </c>
      <c r="C1333" s="27" t="s">
        <v>1506</v>
      </c>
      <c r="D1333" s="12" t="s">
        <v>107</v>
      </c>
      <c r="E1333" s="14"/>
      <c r="F1333" s="12" t="s">
        <v>9</v>
      </c>
      <c r="G1333" s="12" t="s">
        <v>9</v>
      </c>
      <c r="H1333" s="12" t="s">
        <v>37</v>
      </c>
      <c r="I1333" s="14"/>
      <c r="J1333" s="14"/>
      <c r="K1333" s="14"/>
      <c r="L1333" s="14"/>
      <c r="M1333" s="14"/>
      <c r="N1333" s="14"/>
      <c r="O1333" s="14"/>
      <c r="P1333" s="14"/>
      <c r="Q1333" s="14"/>
      <c r="R1333" s="14"/>
      <c r="S1333" s="14"/>
      <c r="T1333" s="14"/>
      <c r="U1333" s="14"/>
      <c r="V1333" s="14"/>
      <c r="W1333" s="14"/>
      <c r="X1333" s="14"/>
      <c r="Y1333" s="14"/>
      <c r="Z1333" s="14"/>
      <c r="AA1333" s="14"/>
      <c r="AB1333" s="14"/>
      <c r="AC1333" s="14"/>
      <c r="AD1333" s="14"/>
    </row>
    <row r="1334" ht="33.0" hidden="1" customHeight="1">
      <c r="A1334" s="27">
        <v>1443.0</v>
      </c>
      <c r="B1334" s="27" t="s">
        <v>34</v>
      </c>
      <c r="C1334" s="27" t="s">
        <v>1507</v>
      </c>
      <c r="D1334" s="12" t="s">
        <v>107</v>
      </c>
      <c r="E1334" s="14"/>
      <c r="F1334" s="12" t="s">
        <v>9</v>
      </c>
      <c r="G1334" s="12" t="s">
        <v>9</v>
      </c>
      <c r="H1334" s="12" t="s">
        <v>37</v>
      </c>
      <c r="I1334" s="14"/>
      <c r="J1334" s="14"/>
      <c r="K1334" s="14"/>
      <c r="L1334" s="14"/>
      <c r="M1334" s="14"/>
      <c r="N1334" s="14"/>
      <c r="O1334" s="14"/>
      <c r="P1334" s="14"/>
      <c r="Q1334" s="14"/>
      <c r="R1334" s="14"/>
      <c r="S1334" s="14"/>
      <c r="T1334" s="14"/>
      <c r="U1334" s="14"/>
      <c r="V1334" s="14"/>
      <c r="W1334" s="14"/>
      <c r="X1334" s="14"/>
      <c r="Y1334" s="14"/>
      <c r="Z1334" s="14"/>
      <c r="AA1334" s="14"/>
      <c r="AB1334" s="14"/>
      <c r="AC1334" s="14"/>
      <c r="AD1334" s="14"/>
    </row>
    <row r="1335" ht="33.0" hidden="1" customHeight="1">
      <c r="A1335" s="27">
        <v>1444.0</v>
      </c>
      <c r="B1335" s="27" t="s">
        <v>34</v>
      </c>
      <c r="C1335" s="27" t="s">
        <v>1508</v>
      </c>
      <c r="D1335" s="12" t="s">
        <v>89</v>
      </c>
      <c r="E1335" s="14"/>
      <c r="F1335" s="12" t="s">
        <v>9</v>
      </c>
      <c r="G1335" s="12" t="s">
        <v>9</v>
      </c>
      <c r="H1335" s="12" t="s">
        <v>52</v>
      </c>
      <c r="I1335" s="14"/>
      <c r="J1335" s="14"/>
      <c r="K1335" s="14"/>
      <c r="L1335" s="14"/>
      <c r="M1335" s="14"/>
      <c r="N1335" s="14"/>
      <c r="O1335" s="14"/>
      <c r="P1335" s="14"/>
      <c r="Q1335" s="14"/>
      <c r="R1335" s="14"/>
      <c r="S1335" s="14"/>
      <c r="T1335" s="14"/>
      <c r="U1335" s="14"/>
      <c r="V1335" s="14"/>
      <c r="W1335" s="14"/>
      <c r="X1335" s="14"/>
      <c r="Y1335" s="14"/>
      <c r="Z1335" s="14"/>
      <c r="AA1335" s="14"/>
      <c r="AB1335" s="14"/>
      <c r="AC1335" s="14"/>
      <c r="AD1335" s="14"/>
    </row>
    <row r="1336" ht="33.0" hidden="1" customHeight="1">
      <c r="A1336" s="27">
        <v>1445.0</v>
      </c>
      <c r="B1336" s="27" t="s">
        <v>34</v>
      </c>
      <c r="C1336" s="27" t="s">
        <v>1509</v>
      </c>
      <c r="D1336" s="12" t="s">
        <v>107</v>
      </c>
      <c r="E1336" s="14"/>
      <c r="F1336" s="12" t="s">
        <v>9</v>
      </c>
      <c r="G1336" s="12" t="s">
        <v>9</v>
      </c>
      <c r="H1336" s="12" t="s">
        <v>37</v>
      </c>
      <c r="I1336" s="14"/>
      <c r="J1336" s="14"/>
      <c r="K1336" s="14"/>
      <c r="L1336" s="14"/>
      <c r="M1336" s="14"/>
      <c r="N1336" s="14"/>
      <c r="O1336" s="14"/>
      <c r="P1336" s="14"/>
      <c r="Q1336" s="14"/>
      <c r="R1336" s="14"/>
      <c r="S1336" s="14"/>
      <c r="T1336" s="14"/>
      <c r="U1336" s="14"/>
      <c r="V1336" s="14"/>
      <c r="W1336" s="14"/>
      <c r="X1336" s="14"/>
      <c r="Y1336" s="14"/>
      <c r="Z1336" s="14"/>
      <c r="AA1336" s="14"/>
      <c r="AB1336" s="14"/>
      <c r="AC1336" s="14"/>
      <c r="AD1336" s="14"/>
    </row>
    <row r="1337" ht="33.0" hidden="1" customHeight="1">
      <c r="A1337" s="27">
        <v>1446.0</v>
      </c>
      <c r="B1337" s="27" t="s">
        <v>34</v>
      </c>
      <c r="C1337" s="27" t="s">
        <v>1510</v>
      </c>
      <c r="D1337" s="12" t="s">
        <v>107</v>
      </c>
      <c r="E1337" s="14"/>
      <c r="F1337" s="12" t="s">
        <v>9</v>
      </c>
      <c r="G1337" s="12" t="s">
        <v>9</v>
      </c>
      <c r="H1337" s="12" t="s">
        <v>37</v>
      </c>
      <c r="I1337" s="14"/>
      <c r="J1337" s="14"/>
      <c r="K1337" s="14"/>
      <c r="L1337" s="14"/>
      <c r="M1337" s="14"/>
      <c r="N1337" s="14"/>
      <c r="O1337" s="14"/>
      <c r="P1337" s="14"/>
      <c r="Q1337" s="14"/>
      <c r="R1337" s="14"/>
      <c r="S1337" s="14"/>
      <c r="T1337" s="14"/>
      <c r="U1337" s="14"/>
      <c r="V1337" s="14"/>
      <c r="W1337" s="14"/>
      <c r="X1337" s="14"/>
      <c r="Y1337" s="14"/>
      <c r="Z1337" s="14"/>
      <c r="AA1337" s="14"/>
      <c r="AB1337" s="14"/>
      <c r="AC1337" s="14"/>
      <c r="AD1337" s="14"/>
    </row>
    <row r="1338" ht="33.0" hidden="1" customHeight="1">
      <c r="A1338" s="27">
        <v>1447.0</v>
      </c>
      <c r="B1338" s="27" t="s">
        <v>34</v>
      </c>
      <c r="C1338" s="27" t="s">
        <v>1511</v>
      </c>
      <c r="D1338" s="12" t="s">
        <v>107</v>
      </c>
      <c r="E1338" s="14"/>
      <c r="F1338" s="12" t="s">
        <v>9</v>
      </c>
      <c r="G1338" s="12" t="s">
        <v>9</v>
      </c>
      <c r="H1338" s="12" t="s">
        <v>37</v>
      </c>
      <c r="I1338" s="14"/>
      <c r="J1338" s="14"/>
      <c r="K1338" s="14"/>
      <c r="L1338" s="14"/>
      <c r="M1338" s="14"/>
      <c r="N1338" s="14"/>
      <c r="O1338" s="14"/>
      <c r="P1338" s="14"/>
      <c r="Q1338" s="14"/>
      <c r="R1338" s="14"/>
      <c r="S1338" s="14"/>
      <c r="T1338" s="14"/>
      <c r="U1338" s="14"/>
      <c r="V1338" s="14"/>
      <c r="W1338" s="14"/>
      <c r="X1338" s="14"/>
      <c r="Y1338" s="14"/>
      <c r="Z1338" s="14"/>
      <c r="AA1338" s="14"/>
      <c r="AB1338" s="14"/>
      <c r="AC1338" s="14"/>
      <c r="AD1338" s="14"/>
    </row>
    <row r="1339" ht="33.0" hidden="1" customHeight="1">
      <c r="A1339" s="27">
        <v>1448.0</v>
      </c>
      <c r="B1339" s="27" t="s">
        <v>34</v>
      </c>
      <c r="C1339" s="27" t="s">
        <v>1512</v>
      </c>
      <c r="D1339" s="12" t="s">
        <v>107</v>
      </c>
      <c r="E1339" s="14"/>
      <c r="F1339" s="12" t="s">
        <v>9</v>
      </c>
      <c r="G1339" s="12" t="s">
        <v>9</v>
      </c>
      <c r="H1339" s="12" t="s">
        <v>37</v>
      </c>
      <c r="I1339" s="14"/>
      <c r="J1339" s="14"/>
      <c r="K1339" s="14"/>
      <c r="L1339" s="14"/>
      <c r="M1339" s="14"/>
      <c r="N1339" s="14"/>
      <c r="O1339" s="14"/>
      <c r="P1339" s="14"/>
      <c r="Q1339" s="14"/>
      <c r="R1339" s="14"/>
      <c r="S1339" s="14"/>
      <c r="T1339" s="14"/>
      <c r="U1339" s="14"/>
      <c r="V1339" s="14"/>
      <c r="W1339" s="14"/>
      <c r="X1339" s="14"/>
      <c r="Y1339" s="14"/>
      <c r="Z1339" s="14"/>
      <c r="AA1339" s="14"/>
      <c r="AB1339" s="14"/>
      <c r="AC1339" s="14"/>
      <c r="AD1339" s="14"/>
    </row>
    <row r="1340" ht="33.0" hidden="1" customHeight="1">
      <c r="A1340" s="27">
        <v>1449.0</v>
      </c>
      <c r="B1340" s="27" t="s">
        <v>34</v>
      </c>
      <c r="C1340" s="27" t="s">
        <v>1513</v>
      </c>
      <c r="D1340" s="12" t="s">
        <v>107</v>
      </c>
      <c r="E1340" s="14"/>
      <c r="F1340" s="12" t="s">
        <v>9</v>
      </c>
      <c r="G1340" s="12" t="s">
        <v>9</v>
      </c>
      <c r="H1340" s="12" t="s">
        <v>37</v>
      </c>
      <c r="I1340" s="14"/>
      <c r="J1340" s="14"/>
      <c r="K1340" s="14"/>
      <c r="L1340" s="14"/>
      <c r="M1340" s="14"/>
      <c r="N1340" s="14"/>
      <c r="O1340" s="14"/>
      <c r="P1340" s="14"/>
      <c r="Q1340" s="14"/>
      <c r="R1340" s="14"/>
      <c r="S1340" s="14"/>
      <c r="T1340" s="14"/>
      <c r="U1340" s="14"/>
      <c r="V1340" s="14"/>
      <c r="W1340" s="14"/>
      <c r="X1340" s="14"/>
      <c r="Y1340" s="14"/>
      <c r="Z1340" s="14"/>
      <c r="AA1340" s="14"/>
      <c r="AB1340" s="14"/>
      <c r="AC1340" s="14"/>
      <c r="AD1340" s="14"/>
    </row>
    <row r="1341" ht="33.0" hidden="1" customHeight="1">
      <c r="A1341" s="27">
        <v>1450.0</v>
      </c>
      <c r="B1341" s="27" t="s">
        <v>34</v>
      </c>
      <c r="C1341" s="27" t="s">
        <v>1514</v>
      </c>
      <c r="D1341" s="12" t="s">
        <v>107</v>
      </c>
      <c r="E1341" s="14"/>
      <c r="F1341" s="12" t="s">
        <v>9</v>
      </c>
      <c r="G1341" s="12" t="s">
        <v>9</v>
      </c>
      <c r="H1341" s="12" t="s">
        <v>37</v>
      </c>
      <c r="I1341" s="14"/>
      <c r="J1341" s="14"/>
      <c r="K1341" s="14"/>
      <c r="L1341" s="14"/>
      <c r="M1341" s="14"/>
      <c r="N1341" s="14"/>
      <c r="O1341" s="14"/>
      <c r="P1341" s="14"/>
      <c r="Q1341" s="14"/>
      <c r="R1341" s="14"/>
      <c r="S1341" s="14"/>
      <c r="T1341" s="14"/>
      <c r="U1341" s="14"/>
      <c r="V1341" s="14"/>
      <c r="W1341" s="14"/>
      <c r="X1341" s="14"/>
      <c r="Y1341" s="14"/>
      <c r="Z1341" s="14"/>
      <c r="AA1341" s="14"/>
      <c r="AB1341" s="14"/>
      <c r="AC1341" s="14"/>
      <c r="AD1341" s="14"/>
    </row>
    <row r="1342" ht="33.0" hidden="1" customHeight="1">
      <c r="A1342" s="27">
        <v>1451.0</v>
      </c>
      <c r="B1342" s="27" t="s">
        <v>34</v>
      </c>
      <c r="C1342" s="27" t="s">
        <v>1515</v>
      </c>
      <c r="D1342" s="12" t="s">
        <v>107</v>
      </c>
      <c r="E1342" s="14"/>
      <c r="F1342" s="12" t="s">
        <v>9</v>
      </c>
      <c r="G1342" s="12" t="s">
        <v>9</v>
      </c>
      <c r="H1342" s="12" t="s">
        <v>37</v>
      </c>
      <c r="I1342" s="14"/>
      <c r="J1342" s="14"/>
      <c r="K1342" s="14"/>
      <c r="L1342" s="14"/>
      <c r="M1342" s="14"/>
      <c r="N1342" s="14"/>
      <c r="O1342" s="14"/>
      <c r="P1342" s="14"/>
      <c r="Q1342" s="14"/>
      <c r="R1342" s="14"/>
      <c r="S1342" s="14"/>
      <c r="T1342" s="14"/>
      <c r="U1342" s="14"/>
      <c r="V1342" s="14"/>
      <c r="W1342" s="14"/>
      <c r="X1342" s="14"/>
      <c r="Y1342" s="14"/>
      <c r="Z1342" s="14"/>
      <c r="AA1342" s="14"/>
      <c r="AB1342" s="14"/>
      <c r="AC1342" s="14"/>
      <c r="AD1342" s="14"/>
    </row>
    <row r="1343" ht="33.0" hidden="1" customHeight="1">
      <c r="A1343" s="27">
        <v>1452.0</v>
      </c>
      <c r="B1343" s="27" t="s">
        <v>34</v>
      </c>
      <c r="C1343" s="27" t="s">
        <v>1516</v>
      </c>
      <c r="D1343" s="12" t="s">
        <v>152</v>
      </c>
      <c r="E1343" s="14"/>
      <c r="F1343" s="12" t="s">
        <v>19</v>
      </c>
      <c r="G1343" s="12" t="s">
        <v>9</v>
      </c>
      <c r="H1343" s="12" t="s">
        <v>49</v>
      </c>
      <c r="I1343" s="14"/>
      <c r="J1343" s="14"/>
      <c r="K1343" s="14"/>
      <c r="L1343" s="14"/>
      <c r="M1343" s="14"/>
      <c r="N1343" s="14"/>
      <c r="O1343" s="14"/>
      <c r="P1343" s="14"/>
      <c r="Q1343" s="14"/>
      <c r="R1343" s="14"/>
      <c r="S1343" s="14"/>
      <c r="T1343" s="14"/>
      <c r="U1343" s="14"/>
      <c r="V1343" s="14"/>
      <c r="W1343" s="14"/>
      <c r="X1343" s="14"/>
      <c r="Y1343" s="14"/>
      <c r="Z1343" s="14"/>
      <c r="AA1343" s="14"/>
      <c r="AB1343" s="14"/>
      <c r="AC1343" s="14"/>
      <c r="AD1343" s="14"/>
    </row>
    <row r="1344" ht="33.0" hidden="1" customHeight="1">
      <c r="A1344" s="27">
        <v>1453.0</v>
      </c>
      <c r="B1344" s="27" t="s">
        <v>34</v>
      </c>
      <c r="C1344" s="27" t="s">
        <v>1517</v>
      </c>
      <c r="D1344" s="12" t="s">
        <v>348</v>
      </c>
      <c r="E1344" s="14"/>
      <c r="F1344" s="12" t="s">
        <v>9</v>
      </c>
      <c r="G1344" s="12" t="s">
        <v>9</v>
      </c>
      <c r="H1344" s="12" t="s">
        <v>349</v>
      </c>
      <c r="I1344" s="14"/>
      <c r="J1344" s="14"/>
      <c r="K1344" s="14"/>
      <c r="L1344" s="14"/>
      <c r="M1344" s="14"/>
      <c r="N1344" s="14"/>
      <c r="O1344" s="14"/>
      <c r="P1344" s="14"/>
      <c r="Q1344" s="14"/>
      <c r="R1344" s="14"/>
      <c r="S1344" s="14"/>
      <c r="T1344" s="14"/>
      <c r="U1344" s="14"/>
      <c r="V1344" s="14"/>
      <c r="W1344" s="14"/>
      <c r="X1344" s="14"/>
      <c r="Y1344" s="14"/>
      <c r="Z1344" s="14"/>
      <c r="AA1344" s="14"/>
      <c r="AB1344" s="14"/>
      <c r="AC1344" s="14"/>
      <c r="AD1344" s="14"/>
    </row>
    <row r="1345" ht="33.0" hidden="1" customHeight="1">
      <c r="A1345" s="27">
        <v>1454.0</v>
      </c>
      <c r="B1345" s="27" t="s">
        <v>34</v>
      </c>
      <c r="C1345" s="27" t="s">
        <v>1518</v>
      </c>
      <c r="D1345" s="12" t="s">
        <v>107</v>
      </c>
      <c r="E1345" s="14"/>
      <c r="F1345" s="12" t="s">
        <v>9</v>
      </c>
      <c r="G1345" s="12" t="s">
        <v>9</v>
      </c>
      <c r="H1345" s="12" t="s">
        <v>37</v>
      </c>
      <c r="I1345" s="14"/>
      <c r="J1345" s="14"/>
      <c r="K1345" s="14"/>
      <c r="L1345" s="14"/>
      <c r="M1345" s="14"/>
      <c r="N1345" s="14"/>
      <c r="O1345" s="14"/>
      <c r="P1345" s="14"/>
      <c r="Q1345" s="14"/>
      <c r="R1345" s="14"/>
      <c r="S1345" s="14"/>
      <c r="T1345" s="14"/>
      <c r="U1345" s="14"/>
      <c r="V1345" s="14"/>
      <c r="W1345" s="14"/>
      <c r="X1345" s="14"/>
      <c r="Y1345" s="14"/>
      <c r="Z1345" s="14"/>
      <c r="AA1345" s="14"/>
      <c r="AB1345" s="14"/>
      <c r="AC1345" s="14"/>
      <c r="AD1345" s="14"/>
    </row>
    <row r="1346" ht="33.0" hidden="1" customHeight="1">
      <c r="A1346" s="27">
        <v>1455.0</v>
      </c>
      <c r="B1346" s="27" t="s">
        <v>34</v>
      </c>
      <c r="C1346" s="27" t="s">
        <v>1519</v>
      </c>
      <c r="D1346" s="12" t="s">
        <v>107</v>
      </c>
      <c r="E1346" s="14"/>
      <c r="F1346" s="12" t="s">
        <v>9</v>
      </c>
      <c r="G1346" s="12" t="s">
        <v>9</v>
      </c>
      <c r="H1346" s="12" t="s">
        <v>37</v>
      </c>
      <c r="I1346" s="14"/>
      <c r="J1346" s="14"/>
      <c r="K1346" s="14"/>
      <c r="L1346" s="14"/>
      <c r="M1346" s="14"/>
      <c r="N1346" s="14"/>
      <c r="O1346" s="14"/>
      <c r="P1346" s="14"/>
      <c r="Q1346" s="14"/>
      <c r="R1346" s="14"/>
      <c r="S1346" s="14"/>
      <c r="T1346" s="14"/>
      <c r="U1346" s="14"/>
      <c r="V1346" s="14"/>
      <c r="W1346" s="14"/>
      <c r="X1346" s="14"/>
      <c r="Y1346" s="14"/>
      <c r="Z1346" s="14"/>
      <c r="AA1346" s="14"/>
      <c r="AB1346" s="14"/>
      <c r="AC1346" s="14"/>
      <c r="AD1346" s="14"/>
    </row>
    <row r="1347" ht="33.0" hidden="1" customHeight="1">
      <c r="A1347" s="27">
        <v>1456.0</v>
      </c>
      <c r="B1347" s="27" t="s">
        <v>34</v>
      </c>
      <c r="C1347" s="27" t="s">
        <v>1520</v>
      </c>
      <c r="D1347" s="12" t="s">
        <v>107</v>
      </c>
      <c r="E1347" s="14"/>
      <c r="F1347" s="12" t="s">
        <v>9</v>
      </c>
      <c r="G1347" s="12" t="s">
        <v>9</v>
      </c>
      <c r="H1347" s="12" t="s">
        <v>37</v>
      </c>
      <c r="I1347" s="14"/>
      <c r="J1347" s="14"/>
      <c r="K1347" s="14"/>
      <c r="L1347" s="14"/>
      <c r="M1347" s="14"/>
      <c r="N1347" s="14"/>
      <c r="O1347" s="14"/>
      <c r="P1347" s="14"/>
      <c r="Q1347" s="14"/>
      <c r="R1347" s="14"/>
      <c r="S1347" s="14"/>
      <c r="T1347" s="14"/>
      <c r="U1347" s="14"/>
      <c r="V1347" s="14"/>
      <c r="W1347" s="14"/>
      <c r="X1347" s="14"/>
      <c r="Y1347" s="14"/>
      <c r="Z1347" s="14"/>
      <c r="AA1347" s="14"/>
      <c r="AB1347" s="14"/>
      <c r="AC1347" s="14"/>
      <c r="AD1347" s="14"/>
    </row>
    <row r="1348" ht="33.0" hidden="1" customHeight="1">
      <c r="A1348" s="27">
        <v>1457.0</v>
      </c>
      <c r="B1348" s="27" t="s">
        <v>34</v>
      </c>
      <c r="C1348" s="27" t="s">
        <v>1521</v>
      </c>
      <c r="D1348" s="12" t="s">
        <v>107</v>
      </c>
      <c r="E1348" s="14"/>
      <c r="F1348" s="12" t="s">
        <v>9</v>
      </c>
      <c r="G1348" s="12" t="s">
        <v>9</v>
      </c>
      <c r="H1348" s="12" t="s">
        <v>37</v>
      </c>
      <c r="I1348" s="14"/>
      <c r="J1348" s="14"/>
      <c r="K1348" s="14"/>
      <c r="L1348" s="14"/>
      <c r="M1348" s="14"/>
      <c r="N1348" s="14"/>
      <c r="O1348" s="14"/>
      <c r="P1348" s="14"/>
      <c r="Q1348" s="14"/>
      <c r="R1348" s="14"/>
      <c r="S1348" s="14"/>
      <c r="T1348" s="14"/>
      <c r="U1348" s="14"/>
      <c r="V1348" s="14"/>
      <c r="W1348" s="14"/>
      <c r="X1348" s="14"/>
      <c r="Y1348" s="14"/>
      <c r="Z1348" s="14"/>
      <c r="AA1348" s="14"/>
      <c r="AB1348" s="14"/>
      <c r="AC1348" s="14"/>
      <c r="AD1348" s="14"/>
    </row>
    <row r="1349" ht="33.0" hidden="1" customHeight="1">
      <c r="A1349" s="27">
        <v>1458.0</v>
      </c>
      <c r="B1349" s="27" t="s">
        <v>34</v>
      </c>
      <c r="C1349" s="27" t="s">
        <v>1522</v>
      </c>
      <c r="D1349" s="12" t="s">
        <v>89</v>
      </c>
      <c r="E1349" s="14"/>
      <c r="F1349" s="12" t="s">
        <v>9</v>
      </c>
      <c r="G1349" s="12" t="s">
        <v>9</v>
      </c>
      <c r="H1349" s="12" t="s">
        <v>52</v>
      </c>
      <c r="I1349" s="14"/>
      <c r="J1349" s="14"/>
      <c r="K1349" s="14"/>
      <c r="L1349" s="14"/>
      <c r="M1349" s="14"/>
      <c r="N1349" s="14"/>
      <c r="O1349" s="14"/>
      <c r="P1349" s="14"/>
      <c r="Q1349" s="14"/>
      <c r="R1349" s="14"/>
      <c r="S1349" s="14"/>
      <c r="T1349" s="14"/>
      <c r="U1349" s="14"/>
      <c r="V1349" s="14"/>
      <c r="W1349" s="14"/>
      <c r="X1349" s="14"/>
      <c r="Y1349" s="14"/>
      <c r="Z1349" s="14"/>
      <c r="AA1349" s="14"/>
      <c r="AB1349" s="14"/>
      <c r="AC1349" s="14"/>
      <c r="AD1349" s="14"/>
    </row>
    <row r="1350" ht="33.0" hidden="1" customHeight="1">
      <c r="A1350" s="27">
        <v>1459.0</v>
      </c>
      <c r="B1350" s="27" t="s">
        <v>34</v>
      </c>
      <c r="C1350" s="27" t="s">
        <v>1523</v>
      </c>
      <c r="D1350" s="12" t="s">
        <v>89</v>
      </c>
      <c r="E1350" s="14"/>
      <c r="F1350" s="12" t="s">
        <v>9</v>
      </c>
      <c r="G1350" s="12" t="s">
        <v>9</v>
      </c>
      <c r="H1350" s="12" t="s">
        <v>52</v>
      </c>
      <c r="I1350" s="14"/>
      <c r="J1350" s="14"/>
      <c r="K1350" s="14"/>
      <c r="L1350" s="14"/>
      <c r="M1350" s="14"/>
      <c r="N1350" s="14"/>
      <c r="O1350" s="14"/>
      <c r="P1350" s="14"/>
      <c r="Q1350" s="14"/>
      <c r="R1350" s="14"/>
      <c r="S1350" s="14"/>
      <c r="T1350" s="14"/>
      <c r="U1350" s="14"/>
      <c r="V1350" s="14"/>
      <c r="W1350" s="14"/>
      <c r="X1350" s="14"/>
      <c r="Y1350" s="14"/>
      <c r="Z1350" s="14"/>
      <c r="AA1350" s="14"/>
      <c r="AB1350" s="14"/>
      <c r="AC1350" s="14"/>
      <c r="AD1350" s="14"/>
    </row>
    <row r="1351" ht="33.0" hidden="1" customHeight="1">
      <c r="A1351" s="27">
        <v>1460.0</v>
      </c>
      <c r="B1351" s="27" t="s">
        <v>34</v>
      </c>
      <c r="C1351" s="27" t="s">
        <v>1524</v>
      </c>
      <c r="D1351" s="12" t="s">
        <v>107</v>
      </c>
      <c r="E1351" s="14"/>
      <c r="F1351" s="12" t="s">
        <v>9</v>
      </c>
      <c r="G1351" s="12" t="s">
        <v>9</v>
      </c>
      <c r="H1351" s="12" t="s">
        <v>37</v>
      </c>
      <c r="I1351" s="14"/>
      <c r="J1351" s="14"/>
      <c r="K1351" s="14"/>
      <c r="L1351" s="14"/>
      <c r="M1351" s="14"/>
      <c r="N1351" s="14"/>
      <c r="O1351" s="14"/>
      <c r="P1351" s="14"/>
      <c r="Q1351" s="14"/>
      <c r="R1351" s="14"/>
      <c r="S1351" s="14"/>
      <c r="T1351" s="14"/>
      <c r="U1351" s="14"/>
      <c r="V1351" s="14"/>
      <c r="W1351" s="14"/>
      <c r="X1351" s="14"/>
      <c r="Y1351" s="14"/>
      <c r="Z1351" s="14"/>
      <c r="AA1351" s="14"/>
      <c r="AB1351" s="14"/>
      <c r="AC1351" s="14"/>
      <c r="AD1351" s="14"/>
    </row>
    <row r="1352" ht="33.0" hidden="1" customHeight="1">
      <c r="A1352" s="27">
        <v>1461.0</v>
      </c>
      <c r="B1352" s="27" t="s">
        <v>34</v>
      </c>
      <c r="C1352" s="27" t="s">
        <v>1525</v>
      </c>
      <c r="D1352" s="12" t="s">
        <v>107</v>
      </c>
      <c r="E1352" s="14"/>
      <c r="F1352" s="12" t="s">
        <v>9</v>
      </c>
      <c r="G1352" s="12" t="s">
        <v>9</v>
      </c>
      <c r="H1352" s="12" t="s">
        <v>37</v>
      </c>
      <c r="I1352" s="14"/>
      <c r="J1352" s="14"/>
      <c r="K1352" s="14"/>
      <c r="L1352" s="14"/>
      <c r="M1352" s="14"/>
      <c r="N1352" s="14"/>
      <c r="O1352" s="14"/>
      <c r="P1352" s="14"/>
      <c r="Q1352" s="14"/>
      <c r="R1352" s="14"/>
      <c r="S1352" s="14"/>
      <c r="T1352" s="14"/>
      <c r="U1352" s="14"/>
      <c r="V1352" s="14"/>
      <c r="W1352" s="14"/>
      <c r="X1352" s="14"/>
      <c r="Y1352" s="14"/>
      <c r="Z1352" s="14"/>
      <c r="AA1352" s="14"/>
      <c r="AB1352" s="14"/>
      <c r="AC1352" s="14"/>
      <c r="AD1352" s="14"/>
    </row>
    <row r="1353" ht="33.0" hidden="1" customHeight="1">
      <c r="A1353" s="27">
        <v>1462.0</v>
      </c>
      <c r="B1353" s="27" t="s">
        <v>34</v>
      </c>
      <c r="C1353" s="27" t="s">
        <v>1526</v>
      </c>
      <c r="D1353" s="12" t="s">
        <v>107</v>
      </c>
      <c r="E1353" s="14"/>
      <c r="F1353" s="12" t="s">
        <v>9</v>
      </c>
      <c r="G1353" s="12" t="s">
        <v>9</v>
      </c>
      <c r="H1353" s="12" t="s">
        <v>37</v>
      </c>
      <c r="I1353" s="14"/>
      <c r="J1353" s="14"/>
      <c r="K1353" s="14"/>
      <c r="L1353" s="14"/>
      <c r="M1353" s="14"/>
      <c r="N1353" s="14"/>
      <c r="O1353" s="14"/>
      <c r="P1353" s="14"/>
      <c r="Q1353" s="14"/>
      <c r="R1353" s="14"/>
      <c r="S1353" s="14"/>
      <c r="T1353" s="14"/>
      <c r="U1353" s="14"/>
      <c r="V1353" s="14"/>
      <c r="W1353" s="14"/>
      <c r="X1353" s="14"/>
      <c r="Y1353" s="14"/>
      <c r="Z1353" s="14"/>
      <c r="AA1353" s="14"/>
      <c r="AB1353" s="14"/>
      <c r="AC1353" s="14"/>
      <c r="AD1353" s="14"/>
    </row>
    <row r="1354" ht="33.0" hidden="1" customHeight="1">
      <c r="A1354" s="27">
        <v>1463.0</v>
      </c>
      <c r="B1354" s="27" t="s">
        <v>34</v>
      </c>
      <c r="C1354" s="27" t="s">
        <v>1527</v>
      </c>
      <c r="D1354" s="12" t="s">
        <v>107</v>
      </c>
      <c r="E1354" s="14"/>
      <c r="F1354" s="12" t="s">
        <v>9</v>
      </c>
      <c r="G1354" s="12" t="s">
        <v>9</v>
      </c>
      <c r="H1354" s="12" t="s">
        <v>37</v>
      </c>
      <c r="I1354" s="14"/>
      <c r="J1354" s="14"/>
      <c r="K1354" s="14"/>
      <c r="L1354" s="14"/>
      <c r="M1354" s="14"/>
      <c r="N1354" s="14"/>
      <c r="O1354" s="14"/>
      <c r="P1354" s="14"/>
      <c r="Q1354" s="14"/>
      <c r="R1354" s="14"/>
      <c r="S1354" s="14"/>
      <c r="T1354" s="14"/>
      <c r="U1354" s="14"/>
      <c r="V1354" s="14"/>
      <c r="W1354" s="14"/>
      <c r="X1354" s="14"/>
      <c r="Y1354" s="14"/>
      <c r="Z1354" s="14"/>
      <c r="AA1354" s="14"/>
      <c r="AB1354" s="14"/>
      <c r="AC1354" s="14"/>
      <c r="AD1354" s="14"/>
    </row>
    <row r="1355" ht="33.0" hidden="1" customHeight="1">
      <c r="A1355" s="27">
        <v>1464.0</v>
      </c>
      <c r="B1355" s="27" t="s">
        <v>34</v>
      </c>
      <c r="C1355" s="27" t="s">
        <v>1528</v>
      </c>
      <c r="D1355" s="12" t="s">
        <v>107</v>
      </c>
      <c r="E1355" s="14"/>
      <c r="F1355" s="12" t="s">
        <v>9</v>
      </c>
      <c r="G1355" s="12" t="s">
        <v>9</v>
      </c>
      <c r="H1355" s="12" t="s">
        <v>37</v>
      </c>
      <c r="I1355" s="14"/>
      <c r="J1355" s="14"/>
      <c r="K1355" s="14"/>
      <c r="L1355" s="14"/>
      <c r="M1355" s="14"/>
      <c r="N1355" s="14"/>
      <c r="O1355" s="14"/>
      <c r="P1355" s="14"/>
      <c r="Q1355" s="14"/>
      <c r="R1355" s="14"/>
      <c r="S1355" s="14"/>
      <c r="T1355" s="14"/>
      <c r="U1355" s="14"/>
      <c r="V1355" s="14"/>
      <c r="W1355" s="14"/>
      <c r="X1355" s="14"/>
      <c r="Y1355" s="14"/>
      <c r="Z1355" s="14"/>
      <c r="AA1355" s="14"/>
      <c r="AB1355" s="14"/>
      <c r="AC1355" s="14"/>
      <c r="AD1355" s="14"/>
    </row>
    <row r="1356" ht="33.0" hidden="1" customHeight="1">
      <c r="A1356" s="27">
        <v>1465.0</v>
      </c>
      <c r="B1356" s="27" t="s">
        <v>34</v>
      </c>
      <c r="C1356" s="27" t="s">
        <v>1529</v>
      </c>
      <c r="D1356" s="12" t="s">
        <v>107</v>
      </c>
      <c r="E1356" s="14"/>
      <c r="F1356" s="12" t="s">
        <v>9</v>
      </c>
      <c r="G1356" s="12" t="s">
        <v>9</v>
      </c>
      <c r="H1356" s="12" t="s">
        <v>37</v>
      </c>
      <c r="I1356" s="14"/>
      <c r="J1356" s="14"/>
      <c r="K1356" s="14"/>
      <c r="L1356" s="14"/>
      <c r="M1356" s="14"/>
      <c r="N1356" s="14"/>
      <c r="O1356" s="14"/>
      <c r="P1356" s="14"/>
      <c r="Q1356" s="14"/>
      <c r="R1356" s="14"/>
      <c r="S1356" s="14"/>
      <c r="T1356" s="14"/>
      <c r="U1356" s="14"/>
      <c r="V1356" s="14"/>
      <c r="W1356" s="14"/>
      <c r="X1356" s="14"/>
      <c r="Y1356" s="14"/>
      <c r="Z1356" s="14"/>
      <c r="AA1356" s="14"/>
      <c r="AB1356" s="14"/>
      <c r="AC1356" s="14"/>
      <c r="AD1356" s="14"/>
    </row>
    <row r="1357" ht="33.0" hidden="1" customHeight="1">
      <c r="A1357" s="27">
        <v>1466.0</v>
      </c>
      <c r="B1357" s="27" t="s">
        <v>34</v>
      </c>
      <c r="C1357" s="27" t="s">
        <v>1530</v>
      </c>
      <c r="D1357" s="12" t="s">
        <v>107</v>
      </c>
      <c r="E1357" s="14"/>
      <c r="F1357" s="12" t="s">
        <v>9</v>
      </c>
      <c r="G1357" s="12" t="s">
        <v>9</v>
      </c>
      <c r="H1357" s="12" t="s">
        <v>37</v>
      </c>
      <c r="I1357" s="14"/>
      <c r="J1357" s="14"/>
      <c r="K1357" s="14"/>
      <c r="L1357" s="14"/>
      <c r="M1357" s="14"/>
      <c r="N1357" s="14"/>
      <c r="O1357" s="14"/>
      <c r="P1357" s="14"/>
      <c r="Q1357" s="14"/>
      <c r="R1357" s="14"/>
      <c r="S1357" s="14"/>
      <c r="T1357" s="14"/>
      <c r="U1357" s="14"/>
      <c r="V1357" s="14"/>
      <c r="W1357" s="14"/>
      <c r="X1357" s="14"/>
      <c r="Y1357" s="14"/>
      <c r="Z1357" s="14"/>
      <c r="AA1357" s="14"/>
      <c r="AB1357" s="14"/>
      <c r="AC1357" s="14"/>
      <c r="AD1357" s="14"/>
    </row>
    <row r="1358" ht="33.0" hidden="1" customHeight="1">
      <c r="A1358" s="27">
        <v>1468.0</v>
      </c>
      <c r="B1358" s="27" t="s">
        <v>34</v>
      </c>
      <c r="C1358" s="27" t="s">
        <v>1531</v>
      </c>
      <c r="D1358" s="12" t="s">
        <v>107</v>
      </c>
      <c r="E1358" s="14"/>
      <c r="F1358" s="12" t="s">
        <v>9</v>
      </c>
      <c r="G1358" s="12" t="s">
        <v>9</v>
      </c>
      <c r="H1358" s="12" t="s">
        <v>37</v>
      </c>
      <c r="I1358" s="14"/>
      <c r="J1358" s="14"/>
      <c r="K1358" s="14"/>
      <c r="L1358" s="14"/>
      <c r="M1358" s="14"/>
      <c r="N1358" s="14"/>
      <c r="O1358" s="14"/>
      <c r="P1358" s="14"/>
      <c r="Q1358" s="14"/>
      <c r="R1358" s="14"/>
      <c r="S1358" s="14"/>
      <c r="T1358" s="14"/>
      <c r="U1358" s="14"/>
      <c r="V1358" s="14"/>
      <c r="W1358" s="14"/>
      <c r="X1358" s="14"/>
      <c r="Y1358" s="14"/>
      <c r="Z1358" s="14"/>
      <c r="AA1358" s="14"/>
      <c r="AB1358" s="14"/>
      <c r="AC1358" s="14"/>
      <c r="AD1358" s="14"/>
    </row>
    <row r="1359" ht="33.0" hidden="1" customHeight="1">
      <c r="A1359" s="27">
        <v>1469.0</v>
      </c>
      <c r="B1359" s="27" t="s">
        <v>34</v>
      </c>
      <c r="C1359" s="27" t="s">
        <v>1532</v>
      </c>
      <c r="D1359" s="12" t="s">
        <v>107</v>
      </c>
      <c r="E1359" s="14"/>
      <c r="F1359" s="12" t="s">
        <v>9</v>
      </c>
      <c r="G1359" s="12" t="s">
        <v>9</v>
      </c>
      <c r="H1359" s="12" t="s">
        <v>37</v>
      </c>
      <c r="I1359" s="14"/>
      <c r="J1359" s="14"/>
      <c r="K1359" s="14"/>
      <c r="L1359" s="14"/>
      <c r="M1359" s="14"/>
      <c r="N1359" s="14"/>
      <c r="O1359" s="14"/>
      <c r="P1359" s="14"/>
      <c r="Q1359" s="14"/>
      <c r="R1359" s="14"/>
      <c r="S1359" s="14"/>
      <c r="T1359" s="14"/>
      <c r="U1359" s="14"/>
      <c r="V1359" s="14"/>
      <c r="W1359" s="14"/>
      <c r="X1359" s="14"/>
      <c r="Y1359" s="14"/>
      <c r="Z1359" s="14"/>
      <c r="AA1359" s="14"/>
      <c r="AB1359" s="14"/>
      <c r="AC1359" s="14"/>
      <c r="AD1359" s="14"/>
    </row>
    <row r="1360" ht="33.0" hidden="1" customHeight="1">
      <c r="A1360" s="27">
        <v>1470.0</v>
      </c>
      <c r="B1360" s="27" t="s">
        <v>34</v>
      </c>
      <c r="C1360" s="27" t="s">
        <v>1533</v>
      </c>
      <c r="D1360" s="12" t="s">
        <v>107</v>
      </c>
      <c r="E1360" s="14"/>
      <c r="F1360" s="12" t="s">
        <v>9</v>
      </c>
      <c r="G1360" s="12" t="s">
        <v>9</v>
      </c>
      <c r="H1360" s="12" t="s">
        <v>37</v>
      </c>
      <c r="I1360" s="14"/>
      <c r="J1360" s="14"/>
      <c r="K1360" s="14"/>
      <c r="L1360" s="14"/>
      <c r="M1360" s="14"/>
      <c r="N1360" s="14"/>
      <c r="O1360" s="14"/>
      <c r="P1360" s="14"/>
      <c r="Q1360" s="14"/>
      <c r="R1360" s="14"/>
      <c r="S1360" s="14"/>
      <c r="T1360" s="14"/>
      <c r="U1360" s="14"/>
      <c r="V1360" s="14"/>
      <c r="W1360" s="14"/>
      <c r="X1360" s="14"/>
      <c r="Y1360" s="14"/>
      <c r="Z1360" s="14"/>
      <c r="AA1360" s="14"/>
      <c r="AB1360" s="14"/>
      <c r="AC1360" s="14"/>
      <c r="AD1360" s="14"/>
    </row>
    <row r="1361" ht="33.0" hidden="1" customHeight="1">
      <c r="A1361" s="27">
        <v>1471.0</v>
      </c>
      <c r="B1361" s="27" t="s">
        <v>34</v>
      </c>
      <c r="C1361" s="27" t="s">
        <v>1534</v>
      </c>
      <c r="D1361" s="12" t="s">
        <v>107</v>
      </c>
      <c r="E1361" s="14"/>
      <c r="F1361" s="12" t="s">
        <v>9</v>
      </c>
      <c r="G1361" s="12" t="s">
        <v>9</v>
      </c>
      <c r="H1361" s="12" t="s">
        <v>37</v>
      </c>
      <c r="I1361" s="14"/>
      <c r="J1361" s="14"/>
      <c r="K1361" s="14"/>
      <c r="L1361" s="14"/>
      <c r="M1361" s="14"/>
      <c r="N1361" s="14"/>
      <c r="O1361" s="14"/>
      <c r="P1361" s="14"/>
      <c r="Q1361" s="14"/>
      <c r="R1361" s="14"/>
      <c r="S1361" s="14"/>
      <c r="T1361" s="14"/>
      <c r="U1361" s="14"/>
      <c r="V1361" s="14"/>
      <c r="W1361" s="14"/>
      <c r="X1361" s="14"/>
      <c r="Y1361" s="14"/>
      <c r="Z1361" s="14"/>
      <c r="AA1361" s="14"/>
      <c r="AB1361" s="14"/>
      <c r="AC1361" s="14"/>
      <c r="AD1361" s="14"/>
    </row>
    <row r="1362" ht="33.0" hidden="1" customHeight="1">
      <c r="A1362" s="27">
        <v>1472.0</v>
      </c>
      <c r="B1362" s="27" t="s">
        <v>34</v>
      </c>
      <c r="C1362" s="27" t="s">
        <v>1535</v>
      </c>
      <c r="D1362" s="12" t="s">
        <v>107</v>
      </c>
      <c r="E1362" s="14"/>
      <c r="F1362" s="12" t="s">
        <v>9</v>
      </c>
      <c r="G1362" s="12" t="s">
        <v>9</v>
      </c>
      <c r="H1362" s="12" t="s">
        <v>37</v>
      </c>
      <c r="I1362" s="14"/>
      <c r="J1362" s="14"/>
      <c r="K1362" s="14"/>
      <c r="L1362" s="14"/>
      <c r="M1362" s="14"/>
      <c r="N1362" s="14"/>
      <c r="O1362" s="14"/>
      <c r="P1362" s="14"/>
      <c r="Q1362" s="14"/>
      <c r="R1362" s="14"/>
      <c r="S1362" s="14"/>
      <c r="T1362" s="14"/>
      <c r="U1362" s="14"/>
      <c r="V1362" s="14"/>
      <c r="W1362" s="14"/>
      <c r="X1362" s="14"/>
      <c r="Y1362" s="14"/>
      <c r="Z1362" s="14"/>
      <c r="AA1362" s="14"/>
      <c r="AB1362" s="14"/>
      <c r="AC1362" s="14"/>
      <c r="AD1362" s="14"/>
    </row>
    <row r="1363" ht="33.0" hidden="1" customHeight="1">
      <c r="A1363" s="27">
        <v>1473.0</v>
      </c>
      <c r="B1363" s="27" t="s">
        <v>34</v>
      </c>
      <c r="C1363" s="27" t="s">
        <v>1536</v>
      </c>
      <c r="D1363" s="12" t="s">
        <v>107</v>
      </c>
      <c r="E1363" s="14"/>
      <c r="F1363" s="12" t="s">
        <v>9</v>
      </c>
      <c r="G1363" s="12" t="s">
        <v>9</v>
      </c>
      <c r="H1363" s="12" t="s">
        <v>37</v>
      </c>
      <c r="I1363" s="14"/>
      <c r="J1363" s="14"/>
      <c r="K1363" s="14"/>
      <c r="L1363" s="14"/>
      <c r="M1363" s="14"/>
      <c r="N1363" s="14"/>
      <c r="O1363" s="14"/>
      <c r="P1363" s="14"/>
      <c r="Q1363" s="14"/>
      <c r="R1363" s="14"/>
      <c r="S1363" s="14"/>
      <c r="T1363" s="14"/>
      <c r="U1363" s="14"/>
      <c r="V1363" s="14"/>
      <c r="W1363" s="14"/>
      <c r="X1363" s="14"/>
      <c r="Y1363" s="14"/>
      <c r="Z1363" s="14"/>
      <c r="AA1363" s="14"/>
      <c r="AB1363" s="14"/>
      <c r="AC1363" s="14"/>
      <c r="AD1363" s="14"/>
    </row>
    <row r="1364" ht="33.0" hidden="1" customHeight="1">
      <c r="A1364" s="27">
        <v>1474.0</v>
      </c>
      <c r="B1364" s="27" t="s">
        <v>34</v>
      </c>
      <c r="C1364" s="27" t="s">
        <v>1537</v>
      </c>
      <c r="D1364" s="12" t="s">
        <v>107</v>
      </c>
      <c r="E1364" s="14"/>
      <c r="F1364" s="12" t="s">
        <v>9</v>
      </c>
      <c r="G1364" s="12" t="s">
        <v>9</v>
      </c>
      <c r="H1364" s="12" t="s">
        <v>37</v>
      </c>
      <c r="I1364" s="14"/>
      <c r="J1364" s="14"/>
      <c r="K1364" s="14"/>
      <c r="L1364" s="14"/>
      <c r="M1364" s="14"/>
      <c r="N1364" s="14"/>
      <c r="O1364" s="14"/>
      <c r="P1364" s="14"/>
      <c r="Q1364" s="14"/>
      <c r="R1364" s="14"/>
      <c r="S1364" s="14"/>
      <c r="T1364" s="14"/>
      <c r="U1364" s="14"/>
      <c r="V1364" s="14"/>
      <c r="W1364" s="14"/>
      <c r="X1364" s="14"/>
      <c r="Y1364" s="14"/>
      <c r="Z1364" s="14"/>
      <c r="AA1364" s="14"/>
      <c r="AB1364" s="14"/>
      <c r="AC1364" s="14"/>
      <c r="AD1364" s="14"/>
    </row>
    <row r="1365" ht="33.0" hidden="1" customHeight="1">
      <c r="A1365" s="27">
        <v>1475.0</v>
      </c>
      <c r="B1365" s="27" t="s">
        <v>34</v>
      </c>
      <c r="C1365" s="27" t="s">
        <v>1538</v>
      </c>
      <c r="D1365" s="12" t="s">
        <v>107</v>
      </c>
      <c r="E1365" s="14"/>
      <c r="F1365" s="12" t="s">
        <v>9</v>
      </c>
      <c r="G1365" s="12" t="s">
        <v>9</v>
      </c>
      <c r="H1365" s="12" t="s">
        <v>37</v>
      </c>
      <c r="I1365" s="14"/>
      <c r="J1365" s="14"/>
      <c r="K1365" s="14"/>
      <c r="L1365" s="14"/>
      <c r="M1365" s="14"/>
      <c r="N1365" s="14"/>
      <c r="O1365" s="14"/>
      <c r="P1365" s="14"/>
      <c r="Q1365" s="14"/>
      <c r="R1365" s="14"/>
      <c r="S1365" s="14"/>
      <c r="T1365" s="14"/>
      <c r="U1365" s="14"/>
      <c r="V1365" s="14"/>
      <c r="W1365" s="14"/>
      <c r="X1365" s="14"/>
      <c r="Y1365" s="14"/>
      <c r="Z1365" s="14"/>
      <c r="AA1365" s="14"/>
      <c r="AB1365" s="14"/>
      <c r="AC1365" s="14"/>
      <c r="AD1365" s="14"/>
    </row>
    <row r="1366" ht="33.0" hidden="1" customHeight="1">
      <c r="A1366" s="27">
        <v>1476.0</v>
      </c>
      <c r="B1366" s="27" t="s">
        <v>34</v>
      </c>
      <c r="C1366" s="27" t="s">
        <v>1539</v>
      </c>
      <c r="D1366" s="12" t="s">
        <v>107</v>
      </c>
      <c r="E1366" s="14"/>
      <c r="F1366" s="12" t="s">
        <v>9</v>
      </c>
      <c r="G1366" s="12" t="s">
        <v>9</v>
      </c>
      <c r="H1366" s="12" t="s">
        <v>37</v>
      </c>
      <c r="I1366" s="14"/>
      <c r="J1366" s="14"/>
      <c r="K1366" s="14"/>
      <c r="L1366" s="14"/>
      <c r="M1366" s="14"/>
      <c r="N1366" s="14"/>
      <c r="O1366" s="14"/>
      <c r="P1366" s="14"/>
      <c r="Q1366" s="14"/>
      <c r="R1366" s="14"/>
      <c r="S1366" s="14"/>
      <c r="T1366" s="14"/>
      <c r="U1366" s="14"/>
      <c r="V1366" s="14"/>
      <c r="W1366" s="14"/>
      <c r="X1366" s="14"/>
      <c r="Y1366" s="14"/>
      <c r="Z1366" s="14"/>
      <c r="AA1366" s="14"/>
      <c r="AB1366" s="14"/>
      <c r="AC1366" s="14"/>
      <c r="AD1366" s="14"/>
    </row>
    <row r="1367" ht="33.0" hidden="1" customHeight="1">
      <c r="A1367" s="27">
        <v>1477.0</v>
      </c>
      <c r="B1367" s="27" t="s">
        <v>34</v>
      </c>
      <c r="C1367" s="27" t="s">
        <v>1540</v>
      </c>
      <c r="D1367" s="12" t="s">
        <v>1375</v>
      </c>
      <c r="E1367" s="14"/>
      <c r="F1367" s="12" t="s">
        <v>9</v>
      </c>
      <c r="G1367" s="12" t="s">
        <v>3</v>
      </c>
      <c r="H1367" s="12" t="s">
        <v>349</v>
      </c>
      <c r="I1367" s="14"/>
      <c r="J1367" s="14"/>
      <c r="K1367" s="14"/>
      <c r="L1367" s="14"/>
      <c r="M1367" s="14"/>
      <c r="N1367" s="14"/>
      <c r="O1367" s="14"/>
      <c r="P1367" s="14"/>
      <c r="Q1367" s="14"/>
      <c r="R1367" s="14"/>
      <c r="S1367" s="14"/>
      <c r="T1367" s="14"/>
      <c r="U1367" s="14"/>
      <c r="V1367" s="14"/>
      <c r="W1367" s="14"/>
      <c r="X1367" s="14"/>
      <c r="Y1367" s="14"/>
      <c r="Z1367" s="14"/>
      <c r="AA1367" s="14"/>
      <c r="AB1367" s="14"/>
      <c r="AC1367" s="14"/>
      <c r="AD1367" s="14"/>
    </row>
    <row r="1368" ht="33.0" hidden="1" customHeight="1">
      <c r="A1368" s="27">
        <v>1478.0</v>
      </c>
      <c r="B1368" s="27" t="s">
        <v>34</v>
      </c>
      <c r="C1368" s="27" t="s">
        <v>1541</v>
      </c>
      <c r="D1368" s="12" t="s">
        <v>107</v>
      </c>
      <c r="E1368" s="14"/>
      <c r="F1368" s="12" t="s">
        <v>9</v>
      </c>
      <c r="G1368" s="12" t="s">
        <v>9</v>
      </c>
      <c r="H1368" s="12" t="s">
        <v>37</v>
      </c>
      <c r="I1368" s="14"/>
      <c r="J1368" s="14"/>
      <c r="K1368" s="14"/>
      <c r="L1368" s="14"/>
      <c r="M1368" s="14"/>
      <c r="N1368" s="14"/>
      <c r="O1368" s="14"/>
      <c r="P1368" s="14"/>
      <c r="Q1368" s="14"/>
      <c r="R1368" s="14"/>
      <c r="S1368" s="14"/>
      <c r="T1368" s="14"/>
      <c r="U1368" s="14"/>
      <c r="V1368" s="14"/>
      <c r="W1368" s="14"/>
      <c r="X1368" s="14"/>
      <c r="Y1368" s="14"/>
      <c r="Z1368" s="14"/>
      <c r="AA1368" s="14"/>
      <c r="AB1368" s="14"/>
      <c r="AC1368" s="14"/>
      <c r="AD1368" s="14"/>
    </row>
    <row r="1369" ht="33.0" hidden="1" customHeight="1">
      <c r="A1369" s="27">
        <v>1479.0</v>
      </c>
      <c r="B1369" s="27" t="s">
        <v>34</v>
      </c>
      <c r="C1369" s="27" t="s">
        <v>1542</v>
      </c>
      <c r="D1369" s="12" t="s">
        <v>107</v>
      </c>
      <c r="E1369" s="14"/>
      <c r="F1369" s="12" t="s">
        <v>9</v>
      </c>
      <c r="G1369" s="12" t="s">
        <v>9</v>
      </c>
      <c r="H1369" s="12" t="s">
        <v>37</v>
      </c>
      <c r="I1369" s="14"/>
      <c r="J1369" s="14"/>
      <c r="K1369" s="14"/>
      <c r="L1369" s="14"/>
      <c r="M1369" s="14"/>
      <c r="N1369" s="14"/>
      <c r="O1369" s="14"/>
      <c r="P1369" s="14"/>
      <c r="Q1369" s="14"/>
      <c r="R1369" s="14"/>
      <c r="S1369" s="14"/>
      <c r="T1369" s="14"/>
      <c r="U1369" s="14"/>
      <c r="V1369" s="14"/>
      <c r="W1369" s="14"/>
      <c r="X1369" s="14"/>
      <c r="Y1369" s="14"/>
      <c r="Z1369" s="14"/>
      <c r="AA1369" s="14"/>
      <c r="AB1369" s="14"/>
      <c r="AC1369" s="14"/>
      <c r="AD1369" s="14"/>
    </row>
    <row r="1370" ht="33.0" hidden="1" customHeight="1">
      <c r="A1370" s="27">
        <v>1480.0</v>
      </c>
      <c r="B1370" s="27" t="s">
        <v>34</v>
      </c>
      <c r="C1370" s="27" t="s">
        <v>1543</v>
      </c>
      <c r="D1370" s="12" t="s">
        <v>348</v>
      </c>
      <c r="E1370" s="14"/>
      <c r="F1370" s="12" t="s">
        <v>9</v>
      </c>
      <c r="G1370" s="12" t="s">
        <v>9</v>
      </c>
      <c r="H1370" s="12" t="s">
        <v>349</v>
      </c>
      <c r="I1370" s="14"/>
      <c r="J1370" s="14"/>
      <c r="K1370" s="14"/>
      <c r="L1370" s="14"/>
      <c r="M1370" s="14"/>
      <c r="N1370" s="14"/>
      <c r="O1370" s="14"/>
      <c r="P1370" s="14"/>
      <c r="Q1370" s="14"/>
      <c r="R1370" s="14"/>
      <c r="S1370" s="14"/>
      <c r="T1370" s="14"/>
      <c r="U1370" s="14"/>
      <c r="V1370" s="14"/>
      <c r="W1370" s="14"/>
      <c r="X1370" s="14"/>
      <c r="Y1370" s="14"/>
      <c r="Z1370" s="14"/>
      <c r="AA1370" s="14"/>
      <c r="AB1370" s="14"/>
      <c r="AC1370" s="14"/>
      <c r="AD1370" s="14"/>
    </row>
    <row r="1371" ht="33.0" hidden="1" customHeight="1">
      <c r="A1371" s="27">
        <v>1481.0</v>
      </c>
      <c r="B1371" s="27" t="s">
        <v>34</v>
      </c>
      <c r="C1371" s="27" t="s">
        <v>1544</v>
      </c>
      <c r="D1371" s="12" t="s">
        <v>107</v>
      </c>
      <c r="E1371" s="14"/>
      <c r="F1371" s="12" t="s">
        <v>9</v>
      </c>
      <c r="G1371" s="12" t="s">
        <v>9</v>
      </c>
      <c r="H1371" s="12" t="s">
        <v>37</v>
      </c>
      <c r="I1371" s="14"/>
      <c r="J1371" s="14"/>
      <c r="K1371" s="14"/>
      <c r="L1371" s="14"/>
      <c r="M1371" s="14"/>
      <c r="N1371" s="14"/>
      <c r="O1371" s="14"/>
      <c r="P1371" s="14"/>
      <c r="Q1371" s="14"/>
      <c r="R1371" s="14"/>
      <c r="S1371" s="14"/>
      <c r="T1371" s="14"/>
      <c r="U1371" s="14"/>
      <c r="V1371" s="14"/>
      <c r="W1371" s="14"/>
      <c r="X1371" s="14"/>
      <c r="Y1371" s="14"/>
      <c r="Z1371" s="14"/>
      <c r="AA1371" s="14"/>
      <c r="AB1371" s="14"/>
      <c r="AC1371" s="14"/>
      <c r="AD1371" s="14"/>
    </row>
    <row r="1372" ht="33.0" hidden="1" customHeight="1">
      <c r="A1372" s="27">
        <v>1482.0</v>
      </c>
      <c r="B1372" s="27" t="s">
        <v>34</v>
      </c>
      <c r="C1372" s="27" t="s">
        <v>1545</v>
      </c>
      <c r="D1372" s="12" t="s">
        <v>107</v>
      </c>
      <c r="E1372" s="14"/>
      <c r="F1372" s="12" t="s">
        <v>9</v>
      </c>
      <c r="G1372" s="12" t="s">
        <v>9</v>
      </c>
      <c r="H1372" s="12" t="s">
        <v>37</v>
      </c>
      <c r="I1372" s="14"/>
      <c r="J1372" s="14"/>
      <c r="K1372" s="14"/>
      <c r="L1372" s="14"/>
      <c r="M1372" s="14"/>
      <c r="N1372" s="14"/>
      <c r="O1372" s="14"/>
      <c r="P1372" s="14"/>
      <c r="Q1372" s="14"/>
      <c r="R1372" s="14"/>
      <c r="S1372" s="14"/>
      <c r="T1372" s="14"/>
      <c r="U1372" s="14"/>
      <c r="V1372" s="14"/>
      <c r="W1372" s="14"/>
      <c r="X1372" s="14"/>
      <c r="Y1372" s="14"/>
      <c r="Z1372" s="14"/>
      <c r="AA1372" s="14"/>
      <c r="AB1372" s="14"/>
      <c r="AC1372" s="14"/>
      <c r="AD1372" s="14"/>
    </row>
    <row r="1373" ht="33.0" hidden="1" customHeight="1">
      <c r="A1373" s="27">
        <v>1483.0</v>
      </c>
      <c r="B1373" s="27" t="s">
        <v>34</v>
      </c>
      <c r="C1373" s="27" t="s">
        <v>1546</v>
      </c>
      <c r="D1373" s="12" t="s">
        <v>89</v>
      </c>
      <c r="E1373" s="14"/>
      <c r="F1373" s="12" t="s">
        <v>9</v>
      </c>
      <c r="G1373" s="12" t="s">
        <v>9</v>
      </c>
      <c r="H1373" s="12" t="s">
        <v>52</v>
      </c>
      <c r="I1373" s="14"/>
      <c r="J1373" s="14"/>
      <c r="K1373" s="14"/>
      <c r="L1373" s="14"/>
      <c r="M1373" s="14"/>
      <c r="N1373" s="14"/>
      <c r="O1373" s="14"/>
      <c r="P1373" s="14"/>
      <c r="Q1373" s="14"/>
      <c r="R1373" s="14"/>
      <c r="S1373" s="14"/>
      <c r="T1373" s="14"/>
      <c r="U1373" s="14"/>
      <c r="V1373" s="14"/>
      <c r="W1373" s="14"/>
      <c r="X1373" s="14"/>
      <c r="Y1373" s="14"/>
      <c r="Z1373" s="14"/>
      <c r="AA1373" s="14"/>
      <c r="AB1373" s="14"/>
      <c r="AC1373" s="14"/>
      <c r="AD1373" s="14"/>
    </row>
    <row r="1374" ht="33.0" hidden="1" customHeight="1">
      <c r="A1374" s="27">
        <v>1484.0</v>
      </c>
      <c r="B1374" s="27" t="s">
        <v>34</v>
      </c>
      <c r="C1374" s="27" t="s">
        <v>1547</v>
      </c>
      <c r="D1374" s="12" t="s">
        <v>107</v>
      </c>
      <c r="E1374" s="14"/>
      <c r="F1374" s="12" t="s">
        <v>9</v>
      </c>
      <c r="G1374" s="12" t="s">
        <v>9</v>
      </c>
      <c r="H1374" s="12" t="s">
        <v>37</v>
      </c>
      <c r="I1374" s="14"/>
      <c r="J1374" s="14"/>
      <c r="K1374" s="14"/>
      <c r="L1374" s="14"/>
      <c r="M1374" s="14"/>
      <c r="N1374" s="14"/>
      <c r="O1374" s="14"/>
      <c r="P1374" s="14"/>
      <c r="Q1374" s="14"/>
      <c r="R1374" s="14"/>
      <c r="S1374" s="14"/>
      <c r="T1374" s="14"/>
      <c r="U1374" s="14"/>
      <c r="V1374" s="14"/>
      <c r="W1374" s="14"/>
      <c r="X1374" s="14"/>
      <c r="Y1374" s="14"/>
      <c r="Z1374" s="14"/>
      <c r="AA1374" s="14"/>
      <c r="AB1374" s="14"/>
      <c r="AC1374" s="14"/>
      <c r="AD1374" s="14"/>
    </row>
    <row r="1375" ht="33.0" hidden="1" customHeight="1">
      <c r="A1375" s="27">
        <v>1485.0</v>
      </c>
      <c r="B1375" s="27" t="s">
        <v>34</v>
      </c>
      <c r="C1375" s="27" t="s">
        <v>1548</v>
      </c>
      <c r="D1375" s="12" t="s">
        <v>107</v>
      </c>
      <c r="E1375" s="14"/>
      <c r="F1375" s="12" t="s">
        <v>9</v>
      </c>
      <c r="G1375" s="12" t="s">
        <v>9</v>
      </c>
      <c r="H1375" s="12" t="s">
        <v>37</v>
      </c>
      <c r="I1375" s="14"/>
      <c r="J1375" s="14"/>
      <c r="K1375" s="14"/>
      <c r="L1375" s="14"/>
      <c r="M1375" s="14"/>
      <c r="N1375" s="14"/>
      <c r="O1375" s="14"/>
      <c r="P1375" s="14"/>
      <c r="Q1375" s="14"/>
      <c r="R1375" s="14"/>
      <c r="S1375" s="14"/>
      <c r="T1375" s="14"/>
      <c r="U1375" s="14"/>
      <c r="V1375" s="14"/>
      <c r="W1375" s="14"/>
      <c r="X1375" s="14"/>
      <c r="Y1375" s="14"/>
      <c r="Z1375" s="14"/>
      <c r="AA1375" s="14"/>
      <c r="AB1375" s="14"/>
      <c r="AC1375" s="14"/>
      <c r="AD1375" s="14"/>
    </row>
    <row r="1376" ht="33.0" hidden="1" customHeight="1">
      <c r="A1376" s="27">
        <v>1486.0</v>
      </c>
      <c r="B1376" s="27" t="s">
        <v>34</v>
      </c>
      <c r="C1376" s="27" t="s">
        <v>1549</v>
      </c>
      <c r="D1376" s="12" t="s">
        <v>107</v>
      </c>
      <c r="E1376" s="14"/>
      <c r="F1376" s="12" t="s">
        <v>9</v>
      </c>
      <c r="G1376" s="12" t="s">
        <v>9</v>
      </c>
      <c r="H1376" s="12" t="s">
        <v>37</v>
      </c>
      <c r="I1376" s="14"/>
      <c r="J1376" s="14"/>
      <c r="K1376" s="14"/>
      <c r="L1376" s="14"/>
      <c r="M1376" s="14"/>
      <c r="N1376" s="14"/>
      <c r="O1376" s="14"/>
      <c r="P1376" s="14"/>
      <c r="Q1376" s="14"/>
      <c r="R1376" s="14"/>
      <c r="S1376" s="14"/>
      <c r="T1376" s="14"/>
      <c r="U1376" s="14"/>
      <c r="V1376" s="14"/>
      <c r="W1376" s="14"/>
      <c r="X1376" s="14"/>
      <c r="Y1376" s="14"/>
      <c r="Z1376" s="14"/>
      <c r="AA1376" s="14"/>
      <c r="AB1376" s="14"/>
      <c r="AC1376" s="14"/>
      <c r="AD1376" s="14"/>
    </row>
    <row r="1377" ht="33.0" hidden="1" customHeight="1">
      <c r="A1377" s="27">
        <v>1487.0</v>
      </c>
      <c r="B1377" s="27" t="s">
        <v>34</v>
      </c>
      <c r="C1377" s="27" t="s">
        <v>1550</v>
      </c>
      <c r="D1377" s="12" t="s">
        <v>107</v>
      </c>
      <c r="E1377" s="14"/>
      <c r="F1377" s="12" t="s">
        <v>9</v>
      </c>
      <c r="G1377" s="12" t="s">
        <v>9</v>
      </c>
      <c r="H1377" s="12" t="s">
        <v>37</v>
      </c>
      <c r="I1377" s="14"/>
      <c r="J1377" s="14"/>
      <c r="K1377" s="14"/>
      <c r="L1377" s="14"/>
      <c r="M1377" s="14"/>
      <c r="N1377" s="14"/>
      <c r="O1377" s="14"/>
      <c r="P1377" s="14"/>
      <c r="Q1377" s="14"/>
      <c r="R1377" s="14"/>
      <c r="S1377" s="14"/>
      <c r="T1377" s="14"/>
      <c r="U1377" s="14"/>
      <c r="V1377" s="14"/>
      <c r="W1377" s="14"/>
      <c r="X1377" s="14"/>
      <c r="Y1377" s="14"/>
      <c r="Z1377" s="14"/>
      <c r="AA1377" s="14"/>
      <c r="AB1377" s="14"/>
      <c r="AC1377" s="14"/>
      <c r="AD1377" s="14"/>
    </row>
    <row r="1378" ht="33.0" hidden="1" customHeight="1">
      <c r="A1378" s="27">
        <v>1488.0</v>
      </c>
      <c r="B1378" s="27" t="s">
        <v>34</v>
      </c>
      <c r="C1378" s="27" t="s">
        <v>1551</v>
      </c>
      <c r="D1378" s="12" t="s">
        <v>107</v>
      </c>
      <c r="E1378" s="14"/>
      <c r="F1378" s="12" t="s">
        <v>9</v>
      </c>
      <c r="G1378" s="12" t="s">
        <v>9</v>
      </c>
      <c r="H1378" s="12" t="s">
        <v>37</v>
      </c>
      <c r="I1378" s="14"/>
      <c r="J1378" s="14"/>
      <c r="K1378" s="14"/>
      <c r="L1378" s="14"/>
      <c r="M1378" s="14"/>
      <c r="N1378" s="14"/>
      <c r="O1378" s="14"/>
      <c r="P1378" s="14"/>
      <c r="Q1378" s="14"/>
      <c r="R1378" s="14"/>
      <c r="S1378" s="14"/>
      <c r="T1378" s="14"/>
      <c r="U1378" s="14"/>
      <c r="V1378" s="14"/>
      <c r="W1378" s="14"/>
      <c r="X1378" s="14"/>
      <c r="Y1378" s="14"/>
      <c r="Z1378" s="14"/>
      <c r="AA1378" s="14"/>
      <c r="AB1378" s="14"/>
      <c r="AC1378" s="14"/>
      <c r="AD1378" s="14"/>
    </row>
    <row r="1379" ht="33.0" hidden="1" customHeight="1">
      <c r="A1379" s="27">
        <v>1489.0</v>
      </c>
      <c r="B1379" s="27" t="s">
        <v>34</v>
      </c>
      <c r="C1379" s="27" t="s">
        <v>1552</v>
      </c>
      <c r="D1379" s="12" t="s">
        <v>107</v>
      </c>
      <c r="E1379" s="14"/>
      <c r="F1379" s="12" t="s">
        <v>9</v>
      </c>
      <c r="G1379" s="12" t="s">
        <v>9</v>
      </c>
      <c r="H1379" s="12" t="s">
        <v>37</v>
      </c>
      <c r="I1379" s="14"/>
      <c r="J1379" s="14"/>
      <c r="K1379" s="14"/>
      <c r="L1379" s="14"/>
      <c r="M1379" s="14"/>
      <c r="N1379" s="14"/>
      <c r="O1379" s="14"/>
      <c r="P1379" s="14"/>
      <c r="Q1379" s="14"/>
      <c r="R1379" s="14"/>
      <c r="S1379" s="14"/>
      <c r="T1379" s="14"/>
      <c r="U1379" s="14"/>
      <c r="V1379" s="14"/>
      <c r="W1379" s="14"/>
      <c r="X1379" s="14"/>
      <c r="Y1379" s="14"/>
      <c r="Z1379" s="14"/>
      <c r="AA1379" s="14"/>
      <c r="AB1379" s="14"/>
      <c r="AC1379" s="14"/>
      <c r="AD1379" s="14"/>
    </row>
    <row r="1380" ht="33.0" hidden="1" customHeight="1">
      <c r="A1380" s="27">
        <v>1490.0</v>
      </c>
      <c r="B1380" s="27" t="s">
        <v>34</v>
      </c>
      <c r="C1380" s="27" t="s">
        <v>1553</v>
      </c>
      <c r="D1380" s="12" t="s">
        <v>107</v>
      </c>
      <c r="E1380" s="14"/>
      <c r="F1380" s="12" t="s">
        <v>9</v>
      </c>
      <c r="G1380" s="12" t="s">
        <v>9</v>
      </c>
      <c r="H1380" s="12" t="s">
        <v>37</v>
      </c>
      <c r="I1380" s="14"/>
      <c r="J1380" s="14"/>
      <c r="K1380" s="14"/>
      <c r="L1380" s="14"/>
      <c r="M1380" s="14"/>
      <c r="N1380" s="14"/>
      <c r="O1380" s="14"/>
      <c r="P1380" s="14"/>
      <c r="Q1380" s="14"/>
      <c r="R1380" s="14"/>
      <c r="S1380" s="14"/>
      <c r="T1380" s="14"/>
      <c r="U1380" s="14"/>
      <c r="V1380" s="14"/>
      <c r="W1380" s="14"/>
      <c r="X1380" s="14"/>
      <c r="Y1380" s="14"/>
      <c r="Z1380" s="14"/>
      <c r="AA1380" s="14"/>
      <c r="AB1380" s="14"/>
      <c r="AC1380" s="14"/>
      <c r="AD1380" s="14"/>
    </row>
    <row r="1381" ht="33.0" hidden="1" customHeight="1">
      <c r="A1381" s="27">
        <v>1491.0</v>
      </c>
      <c r="B1381" s="27" t="s">
        <v>34</v>
      </c>
      <c r="C1381" s="27" t="s">
        <v>1554</v>
      </c>
      <c r="D1381" s="12" t="s">
        <v>107</v>
      </c>
      <c r="E1381" s="14"/>
      <c r="F1381" s="12" t="s">
        <v>9</v>
      </c>
      <c r="G1381" s="12" t="s">
        <v>9</v>
      </c>
      <c r="H1381" s="12" t="s">
        <v>37</v>
      </c>
      <c r="I1381" s="14"/>
      <c r="J1381" s="14"/>
      <c r="K1381" s="14"/>
      <c r="L1381" s="14"/>
      <c r="M1381" s="14"/>
      <c r="N1381" s="14"/>
      <c r="O1381" s="14"/>
      <c r="P1381" s="14"/>
      <c r="Q1381" s="14"/>
      <c r="R1381" s="14"/>
      <c r="S1381" s="14"/>
      <c r="T1381" s="14"/>
      <c r="U1381" s="14"/>
      <c r="V1381" s="14"/>
      <c r="W1381" s="14"/>
      <c r="X1381" s="14"/>
      <c r="Y1381" s="14"/>
      <c r="Z1381" s="14"/>
      <c r="AA1381" s="14"/>
      <c r="AB1381" s="14"/>
      <c r="AC1381" s="14"/>
      <c r="AD1381" s="14"/>
    </row>
    <row r="1382" ht="33.0" hidden="1" customHeight="1">
      <c r="A1382" s="27">
        <v>1492.0</v>
      </c>
      <c r="B1382" s="27" t="s">
        <v>34</v>
      </c>
      <c r="C1382" s="27" t="s">
        <v>1555</v>
      </c>
      <c r="D1382" s="12" t="s">
        <v>107</v>
      </c>
      <c r="E1382" s="14"/>
      <c r="F1382" s="12" t="s">
        <v>9</v>
      </c>
      <c r="G1382" s="12" t="s">
        <v>9</v>
      </c>
      <c r="H1382" s="12" t="s">
        <v>37</v>
      </c>
      <c r="I1382" s="14"/>
      <c r="J1382" s="14"/>
      <c r="K1382" s="14"/>
      <c r="L1382" s="14"/>
      <c r="M1382" s="14"/>
      <c r="N1382" s="14"/>
      <c r="O1382" s="14"/>
      <c r="P1382" s="14"/>
      <c r="Q1382" s="14"/>
      <c r="R1382" s="14"/>
      <c r="S1382" s="14"/>
      <c r="T1382" s="14"/>
      <c r="U1382" s="14"/>
      <c r="V1382" s="14"/>
      <c r="W1382" s="14"/>
      <c r="X1382" s="14"/>
      <c r="Y1382" s="14"/>
      <c r="Z1382" s="14"/>
      <c r="AA1382" s="14"/>
      <c r="AB1382" s="14"/>
      <c r="AC1382" s="14"/>
      <c r="AD1382" s="14"/>
    </row>
    <row r="1383" ht="33.0" hidden="1" customHeight="1">
      <c r="A1383" s="27">
        <v>1493.0</v>
      </c>
      <c r="B1383" s="27" t="s">
        <v>34</v>
      </c>
      <c r="C1383" s="27" t="s">
        <v>1556</v>
      </c>
      <c r="D1383" s="12" t="s">
        <v>107</v>
      </c>
      <c r="E1383" s="14"/>
      <c r="F1383" s="12" t="s">
        <v>9</v>
      </c>
      <c r="G1383" s="12" t="s">
        <v>9</v>
      </c>
      <c r="H1383" s="12" t="s">
        <v>37</v>
      </c>
      <c r="I1383" s="14"/>
      <c r="J1383" s="14"/>
      <c r="K1383" s="14"/>
      <c r="L1383" s="14"/>
      <c r="M1383" s="14"/>
      <c r="N1383" s="14"/>
      <c r="O1383" s="14"/>
      <c r="P1383" s="14"/>
      <c r="Q1383" s="14"/>
      <c r="R1383" s="14"/>
      <c r="S1383" s="14"/>
      <c r="T1383" s="14"/>
      <c r="U1383" s="14"/>
      <c r="V1383" s="14"/>
      <c r="W1383" s="14"/>
      <c r="X1383" s="14"/>
      <c r="Y1383" s="14"/>
      <c r="Z1383" s="14"/>
      <c r="AA1383" s="14"/>
      <c r="AB1383" s="14"/>
      <c r="AC1383" s="14"/>
      <c r="AD1383" s="14"/>
    </row>
    <row r="1384" ht="33.0" hidden="1" customHeight="1">
      <c r="A1384" s="27">
        <v>1494.0</v>
      </c>
      <c r="B1384" s="27" t="s">
        <v>34</v>
      </c>
      <c r="C1384" s="27" t="s">
        <v>1557</v>
      </c>
      <c r="D1384" s="12" t="s">
        <v>107</v>
      </c>
      <c r="E1384" s="14"/>
      <c r="F1384" s="12" t="s">
        <v>9</v>
      </c>
      <c r="G1384" s="12" t="s">
        <v>9</v>
      </c>
      <c r="H1384" s="12" t="s">
        <v>37</v>
      </c>
      <c r="I1384" s="14"/>
      <c r="J1384" s="14"/>
      <c r="K1384" s="14"/>
      <c r="L1384" s="14"/>
      <c r="M1384" s="14"/>
      <c r="N1384" s="14"/>
      <c r="O1384" s="14"/>
      <c r="P1384" s="14"/>
      <c r="Q1384" s="14"/>
      <c r="R1384" s="14"/>
      <c r="S1384" s="14"/>
      <c r="T1384" s="14"/>
      <c r="U1384" s="14"/>
      <c r="V1384" s="14"/>
      <c r="W1384" s="14"/>
      <c r="X1384" s="14"/>
      <c r="Y1384" s="14"/>
      <c r="Z1384" s="14"/>
      <c r="AA1384" s="14"/>
      <c r="AB1384" s="14"/>
      <c r="AC1384" s="14"/>
      <c r="AD1384" s="14"/>
    </row>
    <row r="1385" ht="33.0" hidden="1" customHeight="1">
      <c r="A1385" s="27">
        <v>1495.0</v>
      </c>
      <c r="B1385" s="27" t="s">
        <v>34</v>
      </c>
      <c r="C1385" s="27" t="s">
        <v>1558</v>
      </c>
      <c r="D1385" s="12" t="s">
        <v>1559</v>
      </c>
      <c r="E1385" s="14"/>
      <c r="F1385" s="12" t="s">
        <v>9</v>
      </c>
      <c r="G1385" s="12" t="s">
        <v>9</v>
      </c>
      <c r="H1385" s="12" t="s">
        <v>9</v>
      </c>
      <c r="I1385" s="14"/>
      <c r="J1385" s="14"/>
      <c r="K1385" s="14"/>
      <c r="L1385" s="14"/>
      <c r="M1385" s="14"/>
      <c r="N1385" s="14"/>
      <c r="O1385" s="14"/>
      <c r="P1385" s="14"/>
      <c r="Q1385" s="14"/>
      <c r="R1385" s="14"/>
      <c r="S1385" s="14"/>
      <c r="T1385" s="14"/>
      <c r="U1385" s="14"/>
      <c r="V1385" s="14"/>
      <c r="W1385" s="14"/>
      <c r="X1385" s="14"/>
      <c r="Y1385" s="14"/>
      <c r="Z1385" s="14"/>
      <c r="AA1385" s="14"/>
      <c r="AB1385" s="14"/>
      <c r="AC1385" s="14"/>
      <c r="AD1385" s="14"/>
    </row>
    <row r="1386" ht="33.0" hidden="1" customHeight="1">
      <c r="A1386" s="27">
        <v>1496.0</v>
      </c>
      <c r="B1386" s="27" t="s">
        <v>34</v>
      </c>
      <c r="C1386" s="27" t="s">
        <v>1560</v>
      </c>
      <c r="D1386" s="12" t="s">
        <v>107</v>
      </c>
      <c r="E1386" s="14"/>
      <c r="F1386" s="12" t="s">
        <v>9</v>
      </c>
      <c r="G1386" s="12" t="s">
        <v>9</v>
      </c>
      <c r="H1386" s="12" t="s">
        <v>37</v>
      </c>
      <c r="I1386" s="14"/>
      <c r="J1386" s="14"/>
      <c r="K1386" s="14"/>
      <c r="L1386" s="14"/>
      <c r="M1386" s="14"/>
      <c r="N1386" s="14"/>
      <c r="O1386" s="14"/>
      <c r="P1386" s="14"/>
      <c r="Q1386" s="14"/>
      <c r="R1386" s="14"/>
      <c r="S1386" s="14"/>
      <c r="T1386" s="14"/>
      <c r="U1386" s="14"/>
      <c r="V1386" s="14"/>
      <c r="W1386" s="14"/>
      <c r="X1386" s="14"/>
      <c r="Y1386" s="14"/>
      <c r="Z1386" s="14"/>
      <c r="AA1386" s="14"/>
      <c r="AB1386" s="14"/>
      <c r="AC1386" s="14"/>
      <c r="AD1386" s="14"/>
    </row>
    <row r="1387" ht="33.0" hidden="1" customHeight="1">
      <c r="A1387" s="27">
        <v>1497.0</v>
      </c>
      <c r="B1387" s="27" t="s">
        <v>34</v>
      </c>
      <c r="C1387" s="27" t="s">
        <v>1561</v>
      </c>
      <c r="D1387" s="12" t="s">
        <v>107</v>
      </c>
      <c r="E1387" s="14"/>
      <c r="F1387" s="12" t="s">
        <v>9</v>
      </c>
      <c r="G1387" s="12" t="s">
        <v>9</v>
      </c>
      <c r="H1387" s="12" t="s">
        <v>37</v>
      </c>
      <c r="I1387" s="14"/>
      <c r="J1387" s="14"/>
      <c r="K1387" s="14"/>
      <c r="L1387" s="14"/>
      <c r="M1387" s="14"/>
      <c r="N1387" s="14"/>
      <c r="O1387" s="14"/>
      <c r="P1387" s="14"/>
      <c r="Q1387" s="14"/>
      <c r="R1387" s="14"/>
      <c r="S1387" s="14"/>
      <c r="T1387" s="14"/>
      <c r="U1387" s="14"/>
      <c r="V1387" s="14"/>
      <c r="W1387" s="14"/>
      <c r="X1387" s="14"/>
      <c r="Y1387" s="14"/>
      <c r="Z1387" s="14"/>
      <c r="AA1387" s="14"/>
      <c r="AB1387" s="14"/>
      <c r="AC1387" s="14"/>
      <c r="AD1387" s="14"/>
    </row>
    <row r="1388" ht="33.0" hidden="1" customHeight="1">
      <c r="A1388" s="27">
        <v>1498.0</v>
      </c>
      <c r="B1388" s="27" t="s">
        <v>34</v>
      </c>
      <c r="C1388" s="27" t="s">
        <v>1562</v>
      </c>
      <c r="D1388" s="12" t="s">
        <v>107</v>
      </c>
      <c r="E1388" s="14"/>
      <c r="F1388" s="12" t="s">
        <v>9</v>
      </c>
      <c r="G1388" s="12" t="s">
        <v>9</v>
      </c>
      <c r="H1388" s="12" t="s">
        <v>37</v>
      </c>
      <c r="I1388" s="14"/>
      <c r="J1388" s="14"/>
      <c r="K1388" s="14"/>
      <c r="L1388" s="14"/>
      <c r="M1388" s="14"/>
      <c r="N1388" s="14"/>
      <c r="O1388" s="14"/>
      <c r="P1388" s="14"/>
      <c r="Q1388" s="14"/>
      <c r="R1388" s="14"/>
      <c r="S1388" s="14"/>
      <c r="T1388" s="14"/>
      <c r="U1388" s="14"/>
      <c r="V1388" s="14"/>
      <c r="W1388" s="14"/>
      <c r="X1388" s="14"/>
      <c r="Y1388" s="14"/>
      <c r="Z1388" s="14"/>
      <c r="AA1388" s="14"/>
      <c r="AB1388" s="14"/>
      <c r="AC1388" s="14"/>
      <c r="AD1388" s="14"/>
    </row>
    <row r="1389" ht="33.0" hidden="1" customHeight="1">
      <c r="A1389" s="27">
        <v>1499.0</v>
      </c>
      <c r="B1389" s="27" t="s">
        <v>34</v>
      </c>
      <c r="C1389" s="27" t="s">
        <v>1563</v>
      </c>
      <c r="D1389" s="12" t="s">
        <v>107</v>
      </c>
      <c r="E1389" s="14"/>
      <c r="F1389" s="12" t="s">
        <v>9</v>
      </c>
      <c r="G1389" s="12" t="s">
        <v>9</v>
      </c>
      <c r="H1389" s="12" t="s">
        <v>37</v>
      </c>
      <c r="I1389" s="14"/>
      <c r="J1389" s="14"/>
      <c r="K1389" s="14"/>
      <c r="L1389" s="14"/>
      <c r="M1389" s="14"/>
      <c r="N1389" s="14"/>
      <c r="O1389" s="14"/>
      <c r="P1389" s="14"/>
      <c r="Q1389" s="14"/>
      <c r="R1389" s="14"/>
      <c r="S1389" s="14"/>
      <c r="T1389" s="14"/>
      <c r="U1389" s="14"/>
      <c r="V1389" s="14"/>
      <c r="W1389" s="14"/>
      <c r="X1389" s="14"/>
      <c r="Y1389" s="14"/>
      <c r="Z1389" s="14"/>
      <c r="AA1389" s="14"/>
      <c r="AB1389" s="14"/>
      <c r="AC1389" s="14"/>
      <c r="AD1389" s="14"/>
    </row>
    <row r="1390" ht="33.0" hidden="1" customHeight="1">
      <c r="A1390" s="27">
        <v>1500.0</v>
      </c>
      <c r="B1390" s="27" t="s">
        <v>34</v>
      </c>
      <c r="C1390" s="27" t="s">
        <v>1564</v>
      </c>
      <c r="D1390" s="12" t="s">
        <v>1565</v>
      </c>
      <c r="E1390" s="14"/>
      <c r="F1390" s="12" t="s">
        <v>9</v>
      </c>
      <c r="G1390" s="12" t="s">
        <v>2</v>
      </c>
      <c r="H1390" s="12" t="s">
        <v>37</v>
      </c>
      <c r="I1390" s="14"/>
      <c r="J1390" s="14"/>
      <c r="K1390" s="14"/>
      <c r="L1390" s="14"/>
      <c r="M1390" s="14"/>
      <c r="N1390" s="14"/>
      <c r="O1390" s="14"/>
      <c r="P1390" s="14"/>
      <c r="Q1390" s="14"/>
      <c r="R1390" s="14"/>
      <c r="S1390" s="14"/>
      <c r="T1390" s="14"/>
      <c r="U1390" s="14"/>
      <c r="V1390" s="14"/>
      <c r="W1390" s="14"/>
      <c r="X1390" s="14"/>
      <c r="Y1390" s="14"/>
      <c r="Z1390" s="14"/>
      <c r="AA1390" s="14"/>
      <c r="AB1390" s="14"/>
      <c r="AC1390" s="14"/>
      <c r="AD1390" s="14"/>
    </row>
    <row r="1391" ht="33.0" hidden="1" customHeight="1">
      <c r="A1391" s="27">
        <v>1501.0</v>
      </c>
      <c r="B1391" s="27" t="s">
        <v>34</v>
      </c>
      <c r="C1391" s="27" t="s">
        <v>1566</v>
      </c>
      <c r="D1391" s="12" t="s">
        <v>107</v>
      </c>
      <c r="E1391" s="14"/>
      <c r="F1391" s="12" t="s">
        <v>9</v>
      </c>
      <c r="G1391" s="12" t="s">
        <v>9</v>
      </c>
      <c r="H1391" s="12" t="s">
        <v>37</v>
      </c>
      <c r="I1391" s="14"/>
      <c r="J1391" s="14"/>
      <c r="K1391" s="14"/>
      <c r="L1391" s="14"/>
      <c r="M1391" s="14"/>
      <c r="N1391" s="14"/>
      <c r="O1391" s="14"/>
      <c r="P1391" s="14"/>
      <c r="Q1391" s="14"/>
      <c r="R1391" s="14"/>
      <c r="S1391" s="14"/>
      <c r="T1391" s="14"/>
      <c r="U1391" s="14"/>
      <c r="V1391" s="14"/>
      <c r="W1391" s="14"/>
      <c r="X1391" s="14"/>
      <c r="Y1391" s="14"/>
      <c r="Z1391" s="14"/>
      <c r="AA1391" s="14"/>
      <c r="AB1391" s="14"/>
      <c r="AC1391" s="14"/>
      <c r="AD1391" s="14"/>
    </row>
    <row r="1392" ht="33.0" hidden="1" customHeight="1">
      <c r="A1392" s="27">
        <v>1502.0</v>
      </c>
      <c r="B1392" s="27" t="s">
        <v>34</v>
      </c>
      <c r="C1392" s="27" t="s">
        <v>1567</v>
      </c>
      <c r="D1392" s="12" t="s">
        <v>107</v>
      </c>
      <c r="E1392" s="14"/>
      <c r="F1392" s="12" t="s">
        <v>9</v>
      </c>
      <c r="G1392" s="12" t="s">
        <v>9</v>
      </c>
      <c r="H1392" s="12" t="s">
        <v>37</v>
      </c>
      <c r="I1392" s="14"/>
      <c r="J1392" s="14"/>
      <c r="K1392" s="14"/>
      <c r="L1392" s="14"/>
      <c r="M1392" s="14"/>
      <c r="N1392" s="14"/>
      <c r="O1392" s="14"/>
      <c r="P1392" s="14"/>
      <c r="Q1392" s="14"/>
      <c r="R1392" s="14"/>
      <c r="S1392" s="14"/>
      <c r="T1392" s="14"/>
      <c r="U1392" s="14"/>
      <c r="V1392" s="14"/>
      <c r="W1392" s="14"/>
      <c r="X1392" s="14"/>
      <c r="Y1392" s="14"/>
      <c r="Z1392" s="14"/>
      <c r="AA1392" s="14"/>
      <c r="AB1392" s="14"/>
      <c r="AC1392" s="14"/>
      <c r="AD1392" s="14"/>
    </row>
    <row r="1393" ht="33.0" hidden="1" customHeight="1">
      <c r="A1393" s="27">
        <v>1503.0</v>
      </c>
      <c r="B1393" s="27" t="s">
        <v>34</v>
      </c>
      <c r="C1393" s="27" t="s">
        <v>1568</v>
      </c>
      <c r="D1393" s="12" t="s">
        <v>107</v>
      </c>
      <c r="E1393" s="14"/>
      <c r="F1393" s="12" t="s">
        <v>9</v>
      </c>
      <c r="G1393" s="12" t="s">
        <v>9</v>
      </c>
      <c r="H1393" s="12" t="s">
        <v>37</v>
      </c>
      <c r="I1393" s="14"/>
      <c r="J1393" s="14"/>
      <c r="K1393" s="14"/>
      <c r="L1393" s="14"/>
      <c r="M1393" s="14"/>
      <c r="N1393" s="14"/>
      <c r="O1393" s="14"/>
      <c r="P1393" s="14"/>
      <c r="Q1393" s="14"/>
      <c r="R1393" s="14"/>
      <c r="S1393" s="14"/>
      <c r="T1393" s="14"/>
      <c r="U1393" s="14"/>
      <c r="V1393" s="14"/>
      <c r="W1393" s="14"/>
      <c r="X1393" s="14"/>
      <c r="Y1393" s="14"/>
      <c r="Z1393" s="14"/>
      <c r="AA1393" s="14"/>
      <c r="AB1393" s="14"/>
      <c r="AC1393" s="14"/>
      <c r="AD1393" s="14"/>
    </row>
    <row r="1394" ht="33.0" hidden="1" customHeight="1">
      <c r="A1394" s="27">
        <v>1504.0</v>
      </c>
      <c r="B1394" s="27" t="s">
        <v>34</v>
      </c>
      <c r="C1394" s="27" t="s">
        <v>1569</v>
      </c>
      <c r="D1394" s="12" t="s">
        <v>89</v>
      </c>
      <c r="E1394" s="14"/>
      <c r="F1394" s="12" t="s">
        <v>9</v>
      </c>
      <c r="G1394" s="12" t="s">
        <v>9</v>
      </c>
      <c r="H1394" s="12" t="s">
        <v>52</v>
      </c>
      <c r="I1394" s="14"/>
      <c r="J1394" s="14"/>
      <c r="K1394" s="14"/>
      <c r="L1394" s="14"/>
      <c r="M1394" s="14"/>
      <c r="N1394" s="14"/>
      <c r="O1394" s="14"/>
      <c r="P1394" s="14"/>
      <c r="Q1394" s="14"/>
      <c r="R1394" s="14"/>
      <c r="S1394" s="14"/>
      <c r="T1394" s="14"/>
      <c r="U1394" s="14"/>
      <c r="V1394" s="14"/>
      <c r="W1394" s="14"/>
      <c r="X1394" s="14"/>
      <c r="Y1394" s="14"/>
      <c r="Z1394" s="14"/>
      <c r="AA1394" s="14"/>
      <c r="AB1394" s="14"/>
      <c r="AC1394" s="14"/>
      <c r="AD1394" s="14"/>
    </row>
    <row r="1395" ht="33.0" hidden="1" customHeight="1">
      <c r="A1395" s="27">
        <v>1505.0</v>
      </c>
      <c r="B1395" s="27" t="s">
        <v>34</v>
      </c>
      <c r="C1395" s="27" t="s">
        <v>1570</v>
      </c>
      <c r="D1395" s="12" t="s">
        <v>107</v>
      </c>
      <c r="E1395" s="14"/>
      <c r="F1395" s="12" t="s">
        <v>9</v>
      </c>
      <c r="G1395" s="12" t="s">
        <v>9</v>
      </c>
      <c r="H1395" s="12" t="s">
        <v>37</v>
      </c>
      <c r="I1395" s="14"/>
      <c r="J1395" s="14"/>
      <c r="K1395" s="14"/>
      <c r="L1395" s="14"/>
      <c r="M1395" s="14"/>
      <c r="N1395" s="14"/>
      <c r="O1395" s="14"/>
      <c r="P1395" s="14"/>
      <c r="Q1395" s="14"/>
      <c r="R1395" s="14"/>
      <c r="S1395" s="14"/>
      <c r="T1395" s="14"/>
      <c r="U1395" s="14"/>
      <c r="V1395" s="14"/>
      <c r="W1395" s="14"/>
      <c r="X1395" s="14"/>
      <c r="Y1395" s="14"/>
      <c r="Z1395" s="14"/>
      <c r="AA1395" s="14"/>
      <c r="AB1395" s="14"/>
      <c r="AC1395" s="14"/>
      <c r="AD1395" s="14"/>
    </row>
    <row r="1396" ht="33.0" hidden="1" customHeight="1">
      <c r="A1396" s="27">
        <v>1506.0</v>
      </c>
      <c r="B1396" s="27" t="s">
        <v>34</v>
      </c>
      <c r="C1396" s="27" t="s">
        <v>1571</v>
      </c>
      <c r="D1396" s="12" t="s">
        <v>107</v>
      </c>
      <c r="E1396" s="14"/>
      <c r="F1396" s="12" t="s">
        <v>9</v>
      </c>
      <c r="G1396" s="12" t="s">
        <v>9</v>
      </c>
      <c r="H1396" s="12" t="s">
        <v>37</v>
      </c>
      <c r="I1396" s="14"/>
      <c r="J1396" s="14"/>
      <c r="K1396" s="14"/>
      <c r="L1396" s="14"/>
      <c r="M1396" s="14"/>
      <c r="N1396" s="14"/>
      <c r="O1396" s="14"/>
      <c r="P1396" s="14"/>
      <c r="Q1396" s="14"/>
      <c r="R1396" s="14"/>
      <c r="S1396" s="14"/>
      <c r="T1396" s="14"/>
      <c r="U1396" s="14"/>
      <c r="V1396" s="14"/>
      <c r="W1396" s="14"/>
      <c r="X1396" s="14"/>
      <c r="Y1396" s="14"/>
      <c r="Z1396" s="14"/>
      <c r="AA1396" s="14"/>
      <c r="AB1396" s="14"/>
      <c r="AC1396" s="14"/>
      <c r="AD1396" s="14"/>
    </row>
    <row r="1397" ht="33.0" hidden="1" customHeight="1">
      <c r="A1397" s="27">
        <v>1507.0</v>
      </c>
      <c r="B1397" s="27" t="s">
        <v>34</v>
      </c>
      <c r="C1397" s="27" t="s">
        <v>1572</v>
      </c>
      <c r="D1397" s="12" t="s">
        <v>107</v>
      </c>
      <c r="E1397" s="14"/>
      <c r="F1397" s="12" t="s">
        <v>9</v>
      </c>
      <c r="G1397" s="12" t="s">
        <v>9</v>
      </c>
      <c r="H1397" s="12" t="s">
        <v>37</v>
      </c>
      <c r="I1397" s="14"/>
      <c r="J1397" s="14"/>
      <c r="K1397" s="14"/>
      <c r="L1397" s="14"/>
      <c r="M1397" s="14"/>
      <c r="N1397" s="14"/>
      <c r="O1397" s="14"/>
      <c r="P1397" s="14"/>
      <c r="Q1397" s="14"/>
      <c r="R1397" s="14"/>
      <c r="S1397" s="14"/>
      <c r="T1397" s="14"/>
      <c r="U1397" s="14"/>
      <c r="V1397" s="14"/>
      <c r="W1397" s="14"/>
      <c r="X1397" s="14"/>
      <c r="Y1397" s="14"/>
      <c r="Z1397" s="14"/>
      <c r="AA1397" s="14"/>
      <c r="AB1397" s="14"/>
      <c r="AC1397" s="14"/>
      <c r="AD1397" s="14"/>
    </row>
    <row r="1398" ht="33.0" hidden="1" customHeight="1">
      <c r="A1398" s="27">
        <v>1508.0</v>
      </c>
      <c r="B1398" s="27" t="s">
        <v>34</v>
      </c>
      <c r="C1398" s="27" t="s">
        <v>1573</v>
      </c>
      <c r="D1398" s="12" t="s">
        <v>107</v>
      </c>
      <c r="E1398" s="14"/>
      <c r="F1398" s="12" t="s">
        <v>9</v>
      </c>
      <c r="G1398" s="12" t="s">
        <v>9</v>
      </c>
      <c r="H1398" s="12" t="s">
        <v>37</v>
      </c>
      <c r="I1398" s="14"/>
      <c r="J1398" s="14"/>
      <c r="K1398" s="14"/>
      <c r="L1398" s="14"/>
      <c r="M1398" s="14"/>
      <c r="N1398" s="14"/>
      <c r="O1398" s="14"/>
      <c r="P1398" s="14"/>
      <c r="Q1398" s="14"/>
      <c r="R1398" s="14"/>
      <c r="S1398" s="14"/>
      <c r="T1398" s="14"/>
      <c r="U1398" s="14"/>
      <c r="V1398" s="14"/>
      <c r="W1398" s="14"/>
      <c r="X1398" s="14"/>
      <c r="Y1398" s="14"/>
      <c r="Z1398" s="14"/>
      <c r="AA1398" s="14"/>
      <c r="AB1398" s="14"/>
      <c r="AC1398" s="14"/>
      <c r="AD1398" s="14"/>
    </row>
    <row r="1399" ht="33.0" hidden="1" customHeight="1">
      <c r="A1399" s="27">
        <v>1509.0</v>
      </c>
      <c r="B1399" s="27" t="s">
        <v>34</v>
      </c>
      <c r="C1399" s="27" t="s">
        <v>1574</v>
      </c>
      <c r="D1399" s="12" t="s">
        <v>107</v>
      </c>
      <c r="E1399" s="14"/>
      <c r="F1399" s="12" t="s">
        <v>9</v>
      </c>
      <c r="G1399" s="12" t="s">
        <v>9</v>
      </c>
      <c r="H1399" s="12" t="s">
        <v>37</v>
      </c>
      <c r="I1399" s="14"/>
      <c r="J1399" s="14"/>
      <c r="K1399" s="14"/>
      <c r="L1399" s="14"/>
      <c r="M1399" s="14"/>
      <c r="N1399" s="14"/>
      <c r="O1399" s="14"/>
      <c r="P1399" s="14"/>
      <c r="Q1399" s="14"/>
      <c r="R1399" s="14"/>
      <c r="S1399" s="14"/>
      <c r="T1399" s="14"/>
      <c r="U1399" s="14"/>
      <c r="V1399" s="14"/>
      <c r="W1399" s="14"/>
      <c r="X1399" s="14"/>
      <c r="Y1399" s="14"/>
      <c r="Z1399" s="14"/>
      <c r="AA1399" s="14"/>
      <c r="AB1399" s="14"/>
      <c r="AC1399" s="14"/>
      <c r="AD1399" s="14"/>
    </row>
    <row r="1400" ht="33.0" hidden="1" customHeight="1">
      <c r="A1400" s="27">
        <v>1510.0</v>
      </c>
      <c r="B1400" s="27" t="s">
        <v>34</v>
      </c>
      <c r="C1400" s="27" t="s">
        <v>1575</v>
      </c>
      <c r="D1400" s="12" t="s">
        <v>107</v>
      </c>
      <c r="E1400" s="14"/>
      <c r="F1400" s="12" t="s">
        <v>9</v>
      </c>
      <c r="G1400" s="12" t="s">
        <v>9</v>
      </c>
      <c r="H1400" s="12" t="s">
        <v>37</v>
      </c>
      <c r="I1400" s="14"/>
      <c r="J1400" s="14"/>
      <c r="K1400" s="14"/>
      <c r="L1400" s="14"/>
      <c r="M1400" s="14"/>
      <c r="N1400" s="14"/>
      <c r="O1400" s="14"/>
      <c r="P1400" s="14"/>
      <c r="Q1400" s="14"/>
      <c r="R1400" s="14"/>
      <c r="S1400" s="14"/>
      <c r="T1400" s="14"/>
      <c r="U1400" s="14"/>
      <c r="V1400" s="14"/>
      <c r="W1400" s="14"/>
      <c r="X1400" s="14"/>
      <c r="Y1400" s="14"/>
      <c r="Z1400" s="14"/>
      <c r="AA1400" s="14"/>
      <c r="AB1400" s="14"/>
      <c r="AC1400" s="14"/>
      <c r="AD1400" s="14"/>
    </row>
    <row r="1401" ht="33.0" hidden="1" customHeight="1">
      <c r="A1401" s="27">
        <v>1511.0</v>
      </c>
      <c r="B1401" s="27" t="s">
        <v>34</v>
      </c>
      <c r="C1401" s="27" t="s">
        <v>1576</v>
      </c>
      <c r="D1401" s="12" t="s">
        <v>107</v>
      </c>
      <c r="E1401" s="14"/>
      <c r="F1401" s="12" t="s">
        <v>9</v>
      </c>
      <c r="G1401" s="12" t="s">
        <v>9</v>
      </c>
      <c r="H1401" s="12" t="s">
        <v>37</v>
      </c>
      <c r="I1401" s="14"/>
      <c r="J1401" s="14"/>
      <c r="K1401" s="14"/>
      <c r="L1401" s="14"/>
      <c r="M1401" s="14"/>
      <c r="N1401" s="14"/>
      <c r="O1401" s="14"/>
      <c r="P1401" s="14"/>
      <c r="Q1401" s="14"/>
      <c r="R1401" s="14"/>
      <c r="S1401" s="14"/>
      <c r="T1401" s="14"/>
      <c r="U1401" s="14"/>
      <c r="V1401" s="14"/>
      <c r="W1401" s="14"/>
      <c r="X1401" s="14"/>
      <c r="Y1401" s="14"/>
      <c r="Z1401" s="14"/>
      <c r="AA1401" s="14"/>
      <c r="AB1401" s="14"/>
      <c r="AC1401" s="14"/>
      <c r="AD1401" s="14"/>
    </row>
    <row r="1402" ht="33.0" hidden="1" customHeight="1">
      <c r="A1402" s="27">
        <v>1512.0</v>
      </c>
      <c r="B1402" s="27" t="s">
        <v>34</v>
      </c>
      <c r="C1402" s="27" t="s">
        <v>1577</v>
      </c>
      <c r="D1402" s="12" t="s">
        <v>107</v>
      </c>
      <c r="E1402" s="14"/>
      <c r="F1402" s="12" t="s">
        <v>9</v>
      </c>
      <c r="G1402" s="12" t="s">
        <v>9</v>
      </c>
      <c r="H1402" s="12" t="s">
        <v>37</v>
      </c>
      <c r="I1402" s="14"/>
      <c r="J1402" s="14"/>
      <c r="K1402" s="14"/>
      <c r="L1402" s="14"/>
      <c r="M1402" s="14"/>
      <c r="N1402" s="14"/>
      <c r="O1402" s="14"/>
      <c r="P1402" s="14"/>
      <c r="Q1402" s="14"/>
      <c r="R1402" s="14"/>
      <c r="S1402" s="14"/>
      <c r="T1402" s="14"/>
      <c r="U1402" s="14"/>
      <c r="V1402" s="14"/>
      <c r="W1402" s="14"/>
      <c r="X1402" s="14"/>
      <c r="Y1402" s="14"/>
      <c r="Z1402" s="14"/>
      <c r="AA1402" s="14"/>
      <c r="AB1402" s="14"/>
      <c r="AC1402" s="14"/>
      <c r="AD1402" s="14"/>
    </row>
    <row r="1403" ht="33.0" hidden="1" customHeight="1">
      <c r="A1403" s="27">
        <v>1513.0</v>
      </c>
      <c r="B1403" s="27" t="s">
        <v>34</v>
      </c>
      <c r="C1403" s="27" t="s">
        <v>1578</v>
      </c>
      <c r="D1403" s="12" t="s">
        <v>107</v>
      </c>
      <c r="E1403" s="14"/>
      <c r="F1403" s="12" t="s">
        <v>9</v>
      </c>
      <c r="G1403" s="12" t="s">
        <v>9</v>
      </c>
      <c r="H1403" s="12" t="s">
        <v>37</v>
      </c>
      <c r="I1403" s="14"/>
      <c r="J1403" s="14"/>
      <c r="K1403" s="14"/>
      <c r="L1403" s="14"/>
      <c r="M1403" s="14"/>
      <c r="N1403" s="14"/>
      <c r="O1403" s="14"/>
      <c r="P1403" s="14"/>
      <c r="Q1403" s="14"/>
      <c r="R1403" s="14"/>
      <c r="S1403" s="14"/>
      <c r="T1403" s="14"/>
      <c r="U1403" s="14"/>
      <c r="V1403" s="14"/>
      <c r="W1403" s="14"/>
      <c r="X1403" s="14"/>
      <c r="Y1403" s="14"/>
      <c r="Z1403" s="14"/>
      <c r="AA1403" s="14"/>
      <c r="AB1403" s="14"/>
      <c r="AC1403" s="14"/>
      <c r="AD1403" s="14"/>
    </row>
    <row r="1404" ht="33.0" hidden="1" customHeight="1">
      <c r="A1404" s="27">
        <v>1514.0</v>
      </c>
      <c r="B1404" s="27" t="s">
        <v>34</v>
      </c>
      <c r="C1404" s="27" t="s">
        <v>1579</v>
      </c>
      <c r="D1404" s="12" t="s">
        <v>107</v>
      </c>
      <c r="E1404" s="14"/>
      <c r="F1404" s="12" t="s">
        <v>9</v>
      </c>
      <c r="G1404" s="12" t="s">
        <v>9</v>
      </c>
      <c r="H1404" s="12" t="s">
        <v>37</v>
      </c>
      <c r="I1404" s="14"/>
      <c r="J1404" s="14"/>
      <c r="K1404" s="14"/>
      <c r="L1404" s="14"/>
      <c r="M1404" s="14"/>
      <c r="N1404" s="14"/>
      <c r="O1404" s="14"/>
      <c r="P1404" s="14"/>
      <c r="Q1404" s="14"/>
      <c r="R1404" s="14"/>
      <c r="S1404" s="14"/>
      <c r="T1404" s="14"/>
      <c r="U1404" s="14"/>
      <c r="V1404" s="14"/>
      <c r="W1404" s="14"/>
      <c r="X1404" s="14"/>
      <c r="Y1404" s="14"/>
      <c r="Z1404" s="14"/>
      <c r="AA1404" s="14"/>
      <c r="AB1404" s="14"/>
      <c r="AC1404" s="14"/>
      <c r="AD1404" s="14"/>
    </row>
    <row r="1405" ht="33.0" hidden="1" customHeight="1">
      <c r="A1405" s="27">
        <v>1515.0</v>
      </c>
      <c r="B1405" s="27" t="s">
        <v>34</v>
      </c>
      <c r="C1405" s="27" t="s">
        <v>1580</v>
      </c>
      <c r="D1405" s="12" t="s">
        <v>107</v>
      </c>
      <c r="E1405" s="14"/>
      <c r="F1405" s="12" t="s">
        <v>9</v>
      </c>
      <c r="G1405" s="12" t="s">
        <v>9</v>
      </c>
      <c r="H1405" s="12" t="s">
        <v>37</v>
      </c>
      <c r="I1405" s="14"/>
      <c r="J1405" s="14"/>
      <c r="K1405" s="14"/>
      <c r="L1405" s="14"/>
      <c r="M1405" s="14"/>
      <c r="N1405" s="14"/>
      <c r="O1405" s="14"/>
      <c r="P1405" s="14"/>
      <c r="Q1405" s="14"/>
      <c r="R1405" s="14"/>
      <c r="S1405" s="14"/>
      <c r="T1405" s="14"/>
      <c r="U1405" s="14"/>
      <c r="V1405" s="14"/>
      <c r="W1405" s="14"/>
      <c r="X1405" s="14"/>
      <c r="Y1405" s="14"/>
      <c r="Z1405" s="14"/>
      <c r="AA1405" s="14"/>
      <c r="AB1405" s="14"/>
      <c r="AC1405" s="14"/>
      <c r="AD1405" s="14"/>
    </row>
    <row r="1406" ht="33.0" hidden="1" customHeight="1">
      <c r="A1406" s="27">
        <v>1516.0</v>
      </c>
      <c r="B1406" s="27" t="s">
        <v>34</v>
      </c>
      <c r="C1406" s="27" t="s">
        <v>1581</v>
      </c>
      <c r="D1406" s="12" t="s">
        <v>89</v>
      </c>
      <c r="E1406" s="14"/>
      <c r="F1406" s="12" t="s">
        <v>9</v>
      </c>
      <c r="G1406" s="12" t="s">
        <v>9</v>
      </c>
      <c r="H1406" s="12" t="s">
        <v>52</v>
      </c>
      <c r="I1406" s="14"/>
      <c r="J1406" s="14"/>
      <c r="K1406" s="14"/>
      <c r="L1406" s="14"/>
      <c r="M1406" s="14"/>
      <c r="N1406" s="14"/>
      <c r="O1406" s="14"/>
      <c r="P1406" s="14"/>
      <c r="Q1406" s="14"/>
      <c r="R1406" s="14"/>
      <c r="S1406" s="14"/>
      <c r="T1406" s="14"/>
      <c r="U1406" s="14"/>
      <c r="V1406" s="14"/>
      <c r="W1406" s="14"/>
      <c r="X1406" s="14"/>
      <c r="Y1406" s="14"/>
      <c r="Z1406" s="14"/>
      <c r="AA1406" s="14"/>
      <c r="AB1406" s="14"/>
      <c r="AC1406" s="14"/>
      <c r="AD1406" s="14"/>
    </row>
    <row r="1407" ht="33.0" hidden="1" customHeight="1">
      <c r="A1407" s="27">
        <v>1517.0</v>
      </c>
      <c r="B1407" s="27" t="s">
        <v>34</v>
      </c>
      <c r="C1407" s="27" t="s">
        <v>1582</v>
      </c>
      <c r="D1407" s="12" t="s">
        <v>1171</v>
      </c>
      <c r="E1407" s="14"/>
      <c r="F1407" s="12" t="s">
        <v>9</v>
      </c>
      <c r="G1407" s="12" t="s">
        <v>9</v>
      </c>
      <c r="H1407" s="12" t="s">
        <v>49</v>
      </c>
      <c r="I1407" s="14"/>
      <c r="J1407" s="14"/>
      <c r="K1407" s="14"/>
      <c r="L1407" s="14"/>
      <c r="M1407" s="14"/>
      <c r="N1407" s="14"/>
      <c r="O1407" s="14"/>
      <c r="P1407" s="14"/>
      <c r="Q1407" s="14"/>
      <c r="R1407" s="14"/>
      <c r="S1407" s="14"/>
      <c r="T1407" s="14"/>
      <c r="U1407" s="14"/>
      <c r="V1407" s="14"/>
      <c r="W1407" s="14"/>
      <c r="X1407" s="14"/>
      <c r="Y1407" s="14"/>
      <c r="Z1407" s="14"/>
      <c r="AA1407" s="14"/>
      <c r="AB1407" s="14"/>
      <c r="AC1407" s="14"/>
      <c r="AD1407" s="14"/>
    </row>
    <row r="1408" ht="33.0" hidden="1" customHeight="1">
      <c r="A1408" s="27">
        <v>1518.0</v>
      </c>
      <c r="B1408" s="27" t="s">
        <v>34</v>
      </c>
      <c r="C1408" s="27" t="s">
        <v>1583</v>
      </c>
      <c r="D1408" s="12" t="s">
        <v>107</v>
      </c>
      <c r="E1408" s="14"/>
      <c r="F1408" s="12" t="s">
        <v>9</v>
      </c>
      <c r="G1408" s="12" t="s">
        <v>9</v>
      </c>
      <c r="H1408" s="12" t="s">
        <v>37</v>
      </c>
      <c r="I1408" s="14"/>
      <c r="J1408" s="14"/>
      <c r="K1408" s="14"/>
      <c r="L1408" s="14"/>
      <c r="M1408" s="14"/>
      <c r="N1408" s="14"/>
      <c r="O1408" s="14"/>
      <c r="P1408" s="14"/>
      <c r="Q1408" s="14"/>
      <c r="R1408" s="14"/>
      <c r="S1408" s="14"/>
      <c r="T1408" s="14"/>
      <c r="U1408" s="14"/>
      <c r="V1408" s="14"/>
      <c r="W1408" s="14"/>
      <c r="X1408" s="14"/>
      <c r="Y1408" s="14"/>
      <c r="Z1408" s="14"/>
      <c r="AA1408" s="14"/>
      <c r="AB1408" s="14"/>
      <c r="AC1408" s="14"/>
      <c r="AD1408" s="14"/>
    </row>
    <row r="1409" ht="33.0" hidden="1" customHeight="1">
      <c r="A1409" s="27">
        <v>1519.0</v>
      </c>
      <c r="B1409" s="27" t="s">
        <v>34</v>
      </c>
      <c r="C1409" s="27" t="s">
        <v>1584</v>
      </c>
      <c r="D1409" s="12" t="s">
        <v>107</v>
      </c>
      <c r="E1409" s="14"/>
      <c r="F1409" s="12" t="s">
        <v>9</v>
      </c>
      <c r="G1409" s="12" t="s">
        <v>9</v>
      </c>
      <c r="H1409" s="12" t="s">
        <v>37</v>
      </c>
      <c r="I1409" s="14"/>
      <c r="J1409" s="14"/>
      <c r="K1409" s="14"/>
      <c r="L1409" s="14"/>
      <c r="M1409" s="14"/>
      <c r="N1409" s="14"/>
      <c r="O1409" s="14"/>
      <c r="P1409" s="14"/>
      <c r="Q1409" s="14"/>
      <c r="R1409" s="14"/>
      <c r="S1409" s="14"/>
      <c r="T1409" s="14"/>
      <c r="U1409" s="14"/>
      <c r="V1409" s="14"/>
      <c r="W1409" s="14"/>
      <c r="X1409" s="14"/>
      <c r="Y1409" s="14"/>
      <c r="Z1409" s="14"/>
      <c r="AA1409" s="14"/>
      <c r="AB1409" s="14"/>
      <c r="AC1409" s="14"/>
      <c r="AD1409" s="14"/>
    </row>
    <row r="1410" ht="33.0" hidden="1" customHeight="1">
      <c r="A1410" s="27">
        <v>1521.0</v>
      </c>
      <c r="B1410" s="27" t="s">
        <v>34</v>
      </c>
      <c r="C1410" s="27" t="s">
        <v>1585</v>
      </c>
      <c r="D1410" s="12" t="s">
        <v>107</v>
      </c>
      <c r="E1410" s="14"/>
      <c r="F1410" s="12" t="s">
        <v>9</v>
      </c>
      <c r="G1410" s="12" t="s">
        <v>9</v>
      </c>
      <c r="H1410" s="12" t="s">
        <v>37</v>
      </c>
      <c r="I1410" s="14"/>
      <c r="J1410" s="14"/>
      <c r="K1410" s="14"/>
      <c r="L1410" s="14"/>
      <c r="M1410" s="14"/>
      <c r="N1410" s="14"/>
      <c r="O1410" s="14"/>
      <c r="P1410" s="14"/>
      <c r="Q1410" s="14"/>
      <c r="R1410" s="14"/>
      <c r="S1410" s="14"/>
      <c r="T1410" s="14"/>
      <c r="U1410" s="14"/>
      <c r="V1410" s="14"/>
      <c r="W1410" s="14"/>
      <c r="X1410" s="14"/>
      <c r="Y1410" s="14"/>
      <c r="Z1410" s="14"/>
      <c r="AA1410" s="14"/>
      <c r="AB1410" s="14"/>
      <c r="AC1410" s="14"/>
      <c r="AD1410" s="14"/>
    </row>
    <row r="1411" ht="33.0" hidden="1" customHeight="1">
      <c r="A1411" s="27">
        <v>1522.0</v>
      </c>
      <c r="B1411" s="27" t="s">
        <v>34</v>
      </c>
      <c r="C1411" s="27" t="s">
        <v>1586</v>
      </c>
      <c r="D1411" s="12" t="s">
        <v>107</v>
      </c>
      <c r="E1411" s="14"/>
      <c r="F1411" s="12" t="s">
        <v>9</v>
      </c>
      <c r="G1411" s="12" t="s">
        <v>9</v>
      </c>
      <c r="H1411" s="12" t="s">
        <v>37</v>
      </c>
      <c r="I1411" s="14"/>
      <c r="J1411" s="14"/>
      <c r="K1411" s="14"/>
      <c r="L1411" s="14"/>
      <c r="M1411" s="14"/>
      <c r="N1411" s="14"/>
      <c r="O1411" s="14"/>
      <c r="P1411" s="14"/>
      <c r="Q1411" s="14"/>
      <c r="R1411" s="14"/>
      <c r="S1411" s="14"/>
      <c r="T1411" s="14"/>
      <c r="U1411" s="14"/>
      <c r="V1411" s="14"/>
      <c r="W1411" s="14"/>
      <c r="X1411" s="14"/>
      <c r="Y1411" s="14"/>
      <c r="Z1411" s="14"/>
      <c r="AA1411" s="14"/>
      <c r="AB1411" s="14"/>
      <c r="AC1411" s="14"/>
      <c r="AD1411" s="14"/>
    </row>
    <row r="1412" ht="33.0" customHeight="1">
      <c r="A1412" s="27">
        <v>1523.0</v>
      </c>
      <c r="B1412" s="27" t="s">
        <v>34</v>
      </c>
      <c r="C1412" s="27" t="s">
        <v>1587</v>
      </c>
      <c r="D1412" s="12" t="s">
        <v>525</v>
      </c>
      <c r="E1412" s="14"/>
      <c r="F1412" s="12" t="s">
        <v>16</v>
      </c>
      <c r="G1412" s="12" t="s">
        <v>6</v>
      </c>
      <c r="H1412" s="12" t="s">
        <v>52</v>
      </c>
      <c r="I1412" s="14"/>
      <c r="J1412" s="14"/>
      <c r="K1412" s="14"/>
      <c r="L1412" s="14"/>
      <c r="M1412" s="14"/>
      <c r="N1412" s="14"/>
      <c r="O1412" s="14"/>
      <c r="P1412" s="14"/>
      <c r="Q1412" s="14"/>
      <c r="R1412" s="14"/>
      <c r="S1412" s="14"/>
      <c r="T1412" s="14"/>
      <c r="U1412" s="14"/>
      <c r="V1412" s="14"/>
      <c r="W1412" s="14"/>
      <c r="X1412" s="14"/>
      <c r="Y1412" s="14"/>
      <c r="Z1412" s="14"/>
      <c r="AA1412" s="14"/>
      <c r="AB1412" s="14"/>
      <c r="AC1412" s="14"/>
      <c r="AD1412" s="14"/>
    </row>
    <row r="1413" ht="33.0" hidden="1" customHeight="1">
      <c r="A1413" s="27">
        <v>1524.0</v>
      </c>
      <c r="B1413" s="27" t="s">
        <v>34</v>
      </c>
      <c r="C1413" s="27" t="s">
        <v>1588</v>
      </c>
      <c r="D1413" s="12" t="s">
        <v>107</v>
      </c>
      <c r="E1413" s="14"/>
      <c r="F1413" s="12" t="s">
        <v>9</v>
      </c>
      <c r="G1413" s="12" t="s">
        <v>9</v>
      </c>
      <c r="H1413" s="12" t="s">
        <v>37</v>
      </c>
      <c r="I1413" s="14"/>
      <c r="J1413" s="14"/>
      <c r="K1413" s="14"/>
      <c r="L1413" s="14"/>
      <c r="M1413" s="14"/>
      <c r="N1413" s="14"/>
      <c r="O1413" s="14"/>
      <c r="P1413" s="14"/>
      <c r="Q1413" s="14"/>
      <c r="R1413" s="14"/>
      <c r="S1413" s="14"/>
      <c r="T1413" s="14"/>
      <c r="U1413" s="14"/>
      <c r="V1413" s="14"/>
      <c r="W1413" s="14"/>
      <c r="X1413" s="14"/>
      <c r="Y1413" s="14"/>
      <c r="Z1413" s="14"/>
      <c r="AA1413" s="14"/>
      <c r="AB1413" s="14"/>
      <c r="AC1413" s="14"/>
      <c r="AD1413" s="14"/>
    </row>
    <row r="1414" ht="33.0" hidden="1" customHeight="1">
      <c r="A1414" s="27">
        <v>1525.0</v>
      </c>
      <c r="B1414" s="27" t="s">
        <v>34</v>
      </c>
      <c r="C1414" s="27" t="s">
        <v>1589</v>
      </c>
      <c r="D1414" s="12" t="s">
        <v>107</v>
      </c>
      <c r="E1414" s="14"/>
      <c r="F1414" s="12" t="s">
        <v>9</v>
      </c>
      <c r="G1414" s="12" t="s">
        <v>9</v>
      </c>
      <c r="H1414" s="12" t="s">
        <v>37</v>
      </c>
      <c r="I1414" s="14"/>
      <c r="J1414" s="14"/>
      <c r="K1414" s="14"/>
      <c r="L1414" s="14"/>
      <c r="M1414" s="14"/>
      <c r="N1414" s="14"/>
      <c r="O1414" s="14"/>
      <c r="P1414" s="14"/>
      <c r="Q1414" s="14"/>
      <c r="R1414" s="14"/>
      <c r="S1414" s="14"/>
      <c r="T1414" s="14"/>
      <c r="U1414" s="14"/>
      <c r="V1414" s="14"/>
      <c r="W1414" s="14"/>
      <c r="X1414" s="14"/>
      <c r="Y1414" s="14"/>
      <c r="Z1414" s="14"/>
      <c r="AA1414" s="14"/>
      <c r="AB1414" s="14"/>
      <c r="AC1414" s="14"/>
      <c r="AD1414" s="14"/>
    </row>
    <row r="1415" ht="33.0" hidden="1" customHeight="1">
      <c r="A1415" s="27">
        <v>1526.0</v>
      </c>
      <c r="B1415" s="27" t="s">
        <v>34</v>
      </c>
      <c r="C1415" s="27" t="s">
        <v>1590</v>
      </c>
      <c r="D1415" s="12" t="s">
        <v>107</v>
      </c>
      <c r="E1415" s="14"/>
      <c r="F1415" s="12" t="s">
        <v>9</v>
      </c>
      <c r="G1415" s="12" t="s">
        <v>9</v>
      </c>
      <c r="H1415" s="12" t="s">
        <v>37</v>
      </c>
      <c r="I1415" s="14"/>
      <c r="J1415" s="14"/>
      <c r="K1415" s="14"/>
      <c r="L1415" s="14"/>
      <c r="M1415" s="14"/>
      <c r="N1415" s="14"/>
      <c r="O1415" s="14"/>
      <c r="P1415" s="14"/>
      <c r="Q1415" s="14"/>
      <c r="R1415" s="14"/>
      <c r="S1415" s="14"/>
      <c r="T1415" s="14"/>
      <c r="U1415" s="14"/>
      <c r="V1415" s="14"/>
      <c r="W1415" s="14"/>
      <c r="X1415" s="14"/>
      <c r="Y1415" s="14"/>
      <c r="Z1415" s="14"/>
      <c r="AA1415" s="14"/>
      <c r="AB1415" s="14"/>
      <c r="AC1415" s="14"/>
      <c r="AD1415" s="14"/>
    </row>
    <row r="1416" ht="33.0" hidden="1" customHeight="1">
      <c r="A1416" s="27">
        <v>1527.0</v>
      </c>
      <c r="B1416" s="27" t="s">
        <v>34</v>
      </c>
      <c r="C1416" s="27" t="s">
        <v>1570</v>
      </c>
      <c r="D1416" s="12" t="s">
        <v>107</v>
      </c>
      <c r="E1416" s="14"/>
      <c r="F1416" s="12" t="s">
        <v>9</v>
      </c>
      <c r="G1416" s="12" t="s">
        <v>9</v>
      </c>
      <c r="H1416" s="12" t="s">
        <v>37</v>
      </c>
      <c r="I1416" s="14"/>
      <c r="J1416" s="14"/>
      <c r="K1416" s="14"/>
      <c r="L1416" s="14"/>
      <c r="M1416" s="14"/>
      <c r="N1416" s="14"/>
      <c r="O1416" s="14"/>
      <c r="P1416" s="14"/>
      <c r="Q1416" s="14"/>
      <c r="R1416" s="14"/>
      <c r="S1416" s="14"/>
      <c r="T1416" s="14"/>
      <c r="U1416" s="14"/>
      <c r="V1416" s="14"/>
      <c r="W1416" s="14"/>
      <c r="X1416" s="14"/>
      <c r="Y1416" s="14"/>
      <c r="Z1416" s="14"/>
      <c r="AA1416" s="14"/>
      <c r="AB1416" s="14"/>
      <c r="AC1416" s="14"/>
      <c r="AD1416" s="14"/>
    </row>
    <row r="1417" ht="33.0" hidden="1" customHeight="1">
      <c r="A1417" s="27">
        <v>1528.0</v>
      </c>
      <c r="B1417" s="27" t="s">
        <v>34</v>
      </c>
      <c r="C1417" s="27" t="s">
        <v>1591</v>
      </c>
      <c r="D1417" s="12" t="s">
        <v>107</v>
      </c>
      <c r="E1417" s="14"/>
      <c r="F1417" s="12" t="s">
        <v>9</v>
      </c>
      <c r="G1417" s="12" t="s">
        <v>9</v>
      </c>
      <c r="H1417" s="12" t="s">
        <v>37</v>
      </c>
      <c r="I1417" s="14"/>
      <c r="J1417" s="14"/>
      <c r="K1417" s="14"/>
      <c r="L1417" s="14"/>
      <c r="M1417" s="14"/>
      <c r="N1417" s="14"/>
      <c r="O1417" s="14"/>
      <c r="P1417" s="14"/>
      <c r="Q1417" s="14"/>
      <c r="R1417" s="14"/>
      <c r="S1417" s="14"/>
      <c r="T1417" s="14"/>
      <c r="U1417" s="14"/>
      <c r="V1417" s="14"/>
      <c r="W1417" s="14"/>
      <c r="X1417" s="14"/>
      <c r="Y1417" s="14"/>
      <c r="Z1417" s="14"/>
      <c r="AA1417" s="14"/>
      <c r="AB1417" s="14"/>
      <c r="AC1417" s="14"/>
      <c r="AD1417" s="14"/>
    </row>
    <row r="1418" ht="33.0" hidden="1" customHeight="1">
      <c r="A1418" s="27">
        <v>1529.0</v>
      </c>
      <c r="B1418" s="27" t="s">
        <v>34</v>
      </c>
      <c r="C1418" s="27" t="s">
        <v>1592</v>
      </c>
      <c r="D1418" s="12" t="s">
        <v>107</v>
      </c>
      <c r="E1418" s="14"/>
      <c r="F1418" s="12" t="s">
        <v>9</v>
      </c>
      <c r="G1418" s="12" t="s">
        <v>9</v>
      </c>
      <c r="H1418" s="12" t="s">
        <v>37</v>
      </c>
      <c r="I1418" s="14"/>
      <c r="J1418" s="14"/>
      <c r="K1418" s="14"/>
      <c r="L1418" s="14"/>
      <c r="M1418" s="14"/>
      <c r="N1418" s="14"/>
      <c r="O1418" s="14"/>
      <c r="P1418" s="14"/>
      <c r="Q1418" s="14"/>
      <c r="R1418" s="14"/>
      <c r="S1418" s="14"/>
      <c r="T1418" s="14"/>
      <c r="U1418" s="14"/>
      <c r="V1418" s="14"/>
      <c r="W1418" s="14"/>
      <c r="X1418" s="14"/>
      <c r="Y1418" s="14"/>
      <c r="Z1418" s="14"/>
      <c r="AA1418" s="14"/>
      <c r="AB1418" s="14"/>
      <c r="AC1418" s="14"/>
      <c r="AD1418" s="14"/>
    </row>
    <row r="1419" ht="33.0" hidden="1" customHeight="1">
      <c r="A1419" s="27">
        <v>1530.0</v>
      </c>
      <c r="B1419" s="27" t="s">
        <v>34</v>
      </c>
      <c r="C1419" s="27" t="s">
        <v>1593</v>
      </c>
      <c r="D1419" s="12" t="s">
        <v>89</v>
      </c>
      <c r="E1419" s="14"/>
      <c r="F1419" s="12" t="s">
        <v>9</v>
      </c>
      <c r="G1419" s="12" t="s">
        <v>9</v>
      </c>
      <c r="H1419" s="12" t="s">
        <v>52</v>
      </c>
      <c r="I1419" s="14"/>
      <c r="J1419" s="14"/>
      <c r="K1419" s="14"/>
      <c r="L1419" s="14"/>
      <c r="M1419" s="14"/>
      <c r="N1419" s="14"/>
      <c r="O1419" s="14"/>
      <c r="P1419" s="14"/>
      <c r="Q1419" s="14"/>
      <c r="R1419" s="14"/>
      <c r="S1419" s="14"/>
      <c r="T1419" s="14"/>
      <c r="U1419" s="14"/>
      <c r="V1419" s="14"/>
      <c r="W1419" s="14"/>
      <c r="X1419" s="14"/>
      <c r="Y1419" s="14"/>
      <c r="Z1419" s="14"/>
      <c r="AA1419" s="14"/>
      <c r="AB1419" s="14"/>
      <c r="AC1419" s="14"/>
      <c r="AD1419" s="14"/>
    </row>
    <row r="1420" ht="33.0" hidden="1" customHeight="1">
      <c r="A1420" s="27">
        <v>1531.0</v>
      </c>
      <c r="B1420" s="27" t="s">
        <v>34</v>
      </c>
      <c r="C1420" s="27" t="s">
        <v>1594</v>
      </c>
      <c r="D1420" s="12" t="s">
        <v>139</v>
      </c>
      <c r="E1420" s="14"/>
      <c r="F1420" s="12" t="s">
        <v>23</v>
      </c>
      <c r="G1420" s="12" t="s">
        <v>9</v>
      </c>
      <c r="H1420" s="12" t="s">
        <v>37</v>
      </c>
      <c r="I1420" s="14"/>
      <c r="J1420" s="14"/>
      <c r="K1420" s="14"/>
      <c r="L1420" s="14"/>
      <c r="M1420" s="14"/>
      <c r="N1420" s="14"/>
      <c r="O1420" s="14"/>
      <c r="P1420" s="14"/>
      <c r="Q1420" s="14"/>
      <c r="R1420" s="14"/>
      <c r="S1420" s="14"/>
      <c r="T1420" s="14"/>
      <c r="U1420" s="14"/>
      <c r="V1420" s="14"/>
      <c r="W1420" s="14"/>
      <c r="X1420" s="14"/>
      <c r="Y1420" s="14"/>
      <c r="Z1420" s="14"/>
      <c r="AA1420" s="14"/>
      <c r="AB1420" s="14"/>
      <c r="AC1420" s="14"/>
      <c r="AD1420" s="14"/>
    </row>
    <row r="1421" ht="33.0" hidden="1" customHeight="1">
      <c r="A1421" s="27">
        <v>1532.0</v>
      </c>
      <c r="B1421" s="27" t="s">
        <v>34</v>
      </c>
      <c r="C1421" s="27" t="s">
        <v>1595</v>
      </c>
      <c r="D1421" s="12" t="s">
        <v>730</v>
      </c>
      <c r="E1421" s="14"/>
      <c r="F1421" s="12" t="s">
        <v>18</v>
      </c>
      <c r="G1421" s="12" t="s">
        <v>9</v>
      </c>
      <c r="H1421" s="12" t="s">
        <v>49</v>
      </c>
      <c r="I1421" s="14"/>
      <c r="J1421" s="14"/>
      <c r="K1421" s="14"/>
      <c r="L1421" s="14"/>
      <c r="M1421" s="14"/>
      <c r="N1421" s="14"/>
      <c r="O1421" s="14"/>
      <c r="P1421" s="14"/>
      <c r="Q1421" s="14"/>
      <c r="R1421" s="14"/>
      <c r="S1421" s="14"/>
      <c r="T1421" s="14"/>
      <c r="U1421" s="14"/>
      <c r="V1421" s="14"/>
      <c r="W1421" s="14"/>
      <c r="X1421" s="14"/>
      <c r="Y1421" s="14"/>
      <c r="Z1421" s="14"/>
      <c r="AA1421" s="14"/>
      <c r="AB1421" s="14"/>
      <c r="AC1421" s="14"/>
      <c r="AD1421" s="14"/>
    </row>
    <row r="1422" ht="33.0" hidden="1" customHeight="1">
      <c r="A1422" s="27">
        <v>1533.0</v>
      </c>
      <c r="B1422" s="27" t="s">
        <v>34</v>
      </c>
      <c r="C1422" s="27" t="s">
        <v>1596</v>
      </c>
      <c r="D1422" s="12" t="s">
        <v>107</v>
      </c>
      <c r="E1422" s="14"/>
      <c r="F1422" s="12" t="s">
        <v>9</v>
      </c>
      <c r="G1422" s="12" t="s">
        <v>9</v>
      </c>
      <c r="H1422" s="12" t="s">
        <v>37</v>
      </c>
      <c r="I1422" s="14"/>
      <c r="J1422" s="14"/>
      <c r="K1422" s="14"/>
      <c r="L1422" s="14"/>
      <c r="M1422" s="14"/>
      <c r="N1422" s="14"/>
      <c r="O1422" s="14"/>
      <c r="P1422" s="14"/>
      <c r="Q1422" s="14"/>
      <c r="R1422" s="14"/>
      <c r="S1422" s="14"/>
      <c r="T1422" s="14"/>
      <c r="U1422" s="14"/>
      <c r="V1422" s="14"/>
      <c r="W1422" s="14"/>
      <c r="X1422" s="14"/>
      <c r="Y1422" s="14"/>
      <c r="Z1422" s="14"/>
      <c r="AA1422" s="14"/>
      <c r="AB1422" s="14"/>
      <c r="AC1422" s="14"/>
      <c r="AD1422" s="14"/>
    </row>
    <row r="1423" ht="33.0" hidden="1" customHeight="1">
      <c r="A1423" s="27">
        <v>1534.0</v>
      </c>
      <c r="B1423" s="27" t="s">
        <v>34</v>
      </c>
      <c r="C1423" s="27" t="s">
        <v>1597</v>
      </c>
      <c r="D1423" s="12" t="s">
        <v>107</v>
      </c>
      <c r="E1423" s="14"/>
      <c r="F1423" s="12" t="s">
        <v>9</v>
      </c>
      <c r="G1423" s="12" t="s">
        <v>9</v>
      </c>
      <c r="H1423" s="12" t="s">
        <v>37</v>
      </c>
      <c r="I1423" s="14"/>
      <c r="J1423" s="14"/>
      <c r="K1423" s="14"/>
      <c r="L1423" s="14"/>
      <c r="M1423" s="14"/>
      <c r="N1423" s="14"/>
      <c r="O1423" s="14"/>
      <c r="P1423" s="14"/>
      <c r="Q1423" s="14"/>
      <c r="R1423" s="14"/>
      <c r="S1423" s="14"/>
      <c r="T1423" s="14"/>
      <c r="U1423" s="14"/>
      <c r="V1423" s="14"/>
      <c r="W1423" s="14"/>
      <c r="X1423" s="14"/>
      <c r="Y1423" s="14"/>
      <c r="Z1423" s="14"/>
      <c r="AA1423" s="14"/>
      <c r="AB1423" s="14"/>
      <c r="AC1423" s="14"/>
      <c r="AD1423" s="14"/>
    </row>
    <row r="1424" ht="33.0" hidden="1" customHeight="1">
      <c r="A1424" s="27">
        <v>1535.0</v>
      </c>
      <c r="B1424" s="27" t="s">
        <v>34</v>
      </c>
      <c r="C1424" s="27" t="s">
        <v>1598</v>
      </c>
      <c r="D1424" s="12" t="s">
        <v>107</v>
      </c>
      <c r="E1424" s="14"/>
      <c r="F1424" s="12" t="s">
        <v>9</v>
      </c>
      <c r="G1424" s="12" t="s">
        <v>9</v>
      </c>
      <c r="H1424" s="12" t="s">
        <v>37</v>
      </c>
      <c r="I1424" s="14"/>
      <c r="J1424" s="14"/>
      <c r="K1424" s="14"/>
      <c r="L1424" s="14"/>
      <c r="M1424" s="14"/>
      <c r="N1424" s="14"/>
      <c r="O1424" s="14"/>
      <c r="P1424" s="14"/>
      <c r="Q1424" s="14"/>
      <c r="R1424" s="14"/>
      <c r="S1424" s="14"/>
      <c r="T1424" s="14"/>
      <c r="U1424" s="14"/>
      <c r="V1424" s="14"/>
      <c r="W1424" s="14"/>
      <c r="X1424" s="14"/>
      <c r="Y1424" s="14"/>
      <c r="Z1424" s="14"/>
      <c r="AA1424" s="14"/>
      <c r="AB1424" s="14"/>
      <c r="AC1424" s="14"/>
      <c r="AD1424" s="14"/>
    </row>
    <row r="1425" ht="33.0" hidden="1" customHeight="1">
      <c r="A1425" s="27">
        <v>1536.0</v>
      </c>
      <c r="B1425" s="27" t="s">
        <v>34</v>
      </c>
      <c r="C1425" s="27" t="s">
        <v>1599</v>
      </c>
      <c r="D1425" s="12" t="s">
        <v>107</v>
      </c>
      <c r="E1425" s="14"/>
      <c r="F1425" s="12" t="s">
        <v>9</v>
      </c>
      <c r="G1425" s="12" t="s">
        <v>9</v>
      </c>
      <c r="H1425" s="12" t="s">
        <v>37</v>
      </c>
      <c r="I1425" s="14"/>
      <c r="J1425" s="14"/>
      <c r="K1425" s="14"/>
      <c r="L1425" s="14"/>
      <c r="M1425" s="14"/>
      <c r="N1425" s="14"/>
      <c r="O1425" s="14"/>
      <c r="P1425" s="14"/>
      <c r="Q1425" s="14"/>
      <c r="R1425" s="14"/>
      <c r="S1425" s="14"/>
      <c r="T1425" s="14"/>
      <c r="U1425" s="14"/>
      <c r="V1425" s="14"/>
      <c r="W1425" s="14"/>
      <c r="X1425" s="14"/>
      <c r="Y1425" s="14"/>
      <c r="Z1425" s="14"/>
      <c r="AA1425" s="14"/>
      <c r="AB1425" s="14"/>
      <c r="AC1425" s="14"/>
      <c r="AD1425" s="14"/>
    </row>
    <row r="1426" ht="33.0" hidden="1" customHeight="1">
      <c r="A1426" s="27">
        <v>1537.0</v>
      </c>
      <c r="B1426" s="27" t="s">
        <v>34</v>
      </c>
      <c r="C1426" s="27" t="s">
        <v>1600</v>
      </c>
      <c r="D1426" s="12" t="s">
        <v>107</v>
      </c>
      <c r="E1426" s="14"/>
      <c r="F1426" s="12" t="s">
        <v>9</v>
      </c>
      <c r="G1426" s="12" t="s">
        <v>9</v>
      </c>
      <c r="H1426" s="12" t="s">
        <v>37</v>
      </c>
      <c r="I1426" s="14"/>
      <c r="J1426" s="14"/>
      <c r="K1426" s="14"/>
      <c r="L1426" s="14"/>
      <c r="M1426" s="14"/>
      <c r="N1426" s="14"/>
      <c r="O1426" s="14"/>
      <c r="P1426" s="14"/>
      <c r="Q1426" s="14"/>
      <c r="R1426" s="14"/>
      <c r="S1426" s="14"/>
      <c r="T1426" s="14"/>
      <c r="U1426" s="14"/>
      <c r="V1426" s="14"/>
      <c r="W1426" s="14"/>
      <c r="X1426" s="14"/>
      <c r="Y1426" s="14"/>
      <c r="Z1426" s="14"/>
      <c r="AA1426" s="14"/>
      <c r="AB1426" s="14"/>
      <c r="AC1426" s="14"/>
      <c r="AD1426" s="14"/>
    </row>
    <row r="1427" ht="33.0" hidden="1" customHeight="1">
      <c r="A1427" s="27">
        <v>1538.0</v>
      </c>
      <c r="B1427" s="27" t="s">
        <v>34</v>
      </c>
      <c r="C1427" s="27" t="s">
        <v>1601</v>
      </c>
      <c r="D1427" s="12" t="s">
        <v>107</v>
      </c>
      <c r="E1427" s="14"/>
      <c r="F1427" s="12" t="s">
        <v>9</v>
      </c>
      <c r="G1427" s="12" t="s">
        <v>9</v>
      </c>
      <c r="H1427" s="12" t="s">
        <v>37</v>
      </c>
      <c r="I1427" s="14"/>
      <c r="J1427" s="14"/>
      <c r="K1427" s="14"/>
      <c r="L1427" s="14"/>
      <c r="M1427" s="14"/>
      <c r="N1427" s="14"/>
      <c r="O1427" s="14"/>
      <c r="P1427" s="14"/>
      <c r="Q1427" s="14"/>
      <c r="R1427" s="14"/>
      <c r="S1427" s="14"/>
      <c r="T1427" s="14"/>
      <c r="U1427" s="14"/>
      <c r="V1427" s="14"/>
      <c r="W1427" s="14"/>
      <c r="X1427" s="14"/>
      <c r="Y1427" s="14"/>
      <c r="Z1427" s="14"/>
      <c r="AA1427" s="14"/>
      <c r="AB1427" s="14"/>
      <c r="AC1427" s="14"/>
      <c r="AD1427" s="14"/>
    </row>
    <row r="1428" ht="33.0" hidden="1" customHeight="1">
      <c r="A1428" s="27">
        <v>1539.0</v>
      </c>
      <c r="B1428" s="27" t="s">
        <v>34</v>
      </c>
      <c r="C1428" s="27" t="s">
        <v>1602</v>
      </c>
      <c r="D1428" s="12" t="s">
        <v>107</v>
      </c>
      <c r="E1428" s="14"/>
      <c r="F1428" s="12" t="s">
        <v>9</v>
      </c>
      <c r="G1428" s="12" t="s">
        <v>9</v>
      </c>
      <c r="H1428" s="12" t="s">
        <v>37</v>
      </c>
      <c r="I1428" s="14"/>
      <c r="J1428" s="14"/>
      <c r="K1428" s="14"/>
      <c r="L1428" s="14"/>
      <c r="M1428" s="14"/>
      <c r="N1428" s="14"/>
      <c r="O1428" s="14"/>
      <c r="P1428" s="14"/>
      <c r="Q1428" s="14"/>
      <c r="R1428" s="14"/>
      <c r="S1428" s="14"/>
      <c r="T1428" s="14"/>
      <c r="U1428" s="14"/>
      <c r="V1428" s="14"/>
      <c r="W1428" s="14"/>
      <c r="X1428" s="14"/>
      <c r="Y1428" s="14"/>
      <c r="Z1428" s="14"/>
      <c r="AA1428" s="14"/>
      <c r="AB1428" s="14"/>
      <c r="AC1428" s="14"/>
      <c r="AD1428" s="14"/>
    </row>
    <row r="1429" ht="33.0" hidden="1" customHeight="1">
      <c r="A1429" s="27">
        <v>1540.0</v>
      </c>
      <c r="B1429" s="27" t="s">
        <v>34</v>
      </c>
      <c r="C1429" s="27" t="s">
        <v>1603</v>
      </c>
      <c r="D1429" s="12" t="s">
        <v>89</v>
      </c>
      <c r="E1429" s="14"/>
      <c r="F1429" s="12" t="s">
        <v>9</v>
      </c>
      <c r="G1429" s="12" t="s">
        <v>9</v>
      </c>
      <c r="H1429" s="12" t="s">
        <v>52</v>
      </c>
      <c r="I1429" s="14"/>
      <c r="J1429" s="14"/>
      <c r="K1429" s="14"/>
      <c r="L1429" s="14"/>
      <c r="M1429" s="14"/>
      <c r="N1429" s="14"/>
      <c r="O1429" s="14"/>
      <c r="P1429" s="14"/>
      <c r="Q1429" s="14"/>
      <c r="R1429" s="14"/>
      <c r="S1429" s="14"/>
      <c r="T1429" s="14"/>
      <c r="U1429" s="14"/>
      <c r="V1429" s="14"/>
      <c r="W1429" s="14"/>
      <c r="X1429" s="14"/>
      <c r="Y1429" s="14"/>
      <c r="Z1429" s="14"/>
      <c r="AA1429" s="14"/>
      <c r="AB1429" s="14"/>
      <c r="AC1429" s="14"/>
      <c r="AD1429" s="14"/>
    </row>
    <row r="1430" ht="33.0" hidden="1" customHeight="1">
      <c r="A1430" s="27">
        <v>1541.0</v>
      </c>
      <c r="B1430" s="27" t="s">
        <v>34</v>
      </c>
      <c r="C1430" s="27" t="s">
        <v>1604</v>
      </c>
      <c r="D1430" s="12" t="s">
        <v>107</v>
      </c>
      <c r="E1430" s="14"/>
      <c r="F1430" s="12" t="s">
        <v>9</v>
      </c>
      <c r="G1430" s="12" t="s">
        <v>9</v>
      </c>
      <c r="H1430" s="12" t="s">
        <v>37</v>
      </c>
      <c r="I1430" s="14"/>
      <c r="J1430" s="14"/>
      <c r="K1430" s="14"/>
      <c r="L1430" s="14"/>
      <c r="M1430" s="14"/>
      <c r="N1430" s="14"/>
      <c r="O1430" s="14"/>
      <c r="P1430" s="14"/>
      <c r="Q1430" s="14"/>
      <c r="R1430" s="14"/>
      <c r="S1430" s="14"/>
      <c r="T1430" s="14"/>
      <c r="U1430" s="14"/>
      <c r="V1430" s="14"/>
      <c r="W1430" s="14"/>
      <c r="X1430" s="14"/>
      <c r="Y1430" s="14"/>
      <c r="Z1430" s="14"/>
      <c r="AA1430" s="14"/>
      <c r="AB1430" s="14"/>
      <c r="AC1430" s="14"/>
      <c r="AD1430" s="14"/>
    </row>
    <row r="1431" ht="33.0" hidden="1" customHeight="1">
      <c r="A1431" s="27">
        <v>1542.0</v>
      </c>
      <c r="B1431" s="27" t="s">
        <v>34</v>
      </c>
      <c r="C1431" s="27" t="s">
        <v>1605</v>
      </c>
      <c r="D1431" s="12" t="s">
        <v>89</v>
      </c>
      <c r="E1431" s="14"/>
      <c r="F1431" s="12" t="s">
        <v>9</v>
      </c>
      <c r="G1431" s="12" t="s">
        <v>9</v>
      </c>
      <c r="H1431" s="12" t="s">
        <v>52</v>
      </c>
      <c r="I1431" s="14"/>
      <c r="J1431" s="14"/>
      <c r="K1431" s="14"/>
      <c r="L1431" s="14"/>
      <c r="M1431" s="14"/>
      <c r="N1431" s="14"/>
      <c r="O1431" s="14"/>
      <c r="P1431" s="14"/>
      <c r="Q1431" s="14"/>
      <c r="R1431" s="14"/>
      <c r="S1431" s="14"/>
      <c r="T1431" s="14"/>
      <c r="U1431" s="14"/>
      <c r="V1431" s="14"/>
      <c r="W1431" s="14"/>
      <c r="X1431" s="14"/>
      <c r="Y1431" s="14"/>
      <c r="Z1431" s="14"/>
      <c r="AA1431" s="14"/>
      <c r="AB1431" s="14"/>
      <c r="AC1431" s="14"/>
      <c r="AD1431" s="14"/>
    </row>
    <row r="1432" ht="33.0" hidden="1" customHeight="1">
      <c r="A1432" s="27">
        <v>1543.0</v>
      </c>
      <c r="B1432" s="27" t="s">
        <v>34</v>
      </c>
      <c r="C1432" s="27" t="s">
        <v>1606</v>
      </c>
      <c r="D1432" s="12" t="s">
        <v>107</v>
      </c>
      <c r="E1432" s="14"/>
      <c r="F1432" s="12" t="s">
        <v>9</v>
      </c>
      <c r="G1432" s="12" t="s">
        <v>9</v>
      </c>
      <c r="H1432" s="12" t="s">
        <v>37</v>
      </c>
      <c r="I1432" s="14"/>
      <c r="J1432" s="14"/>
      <c r="K1432" s="14"/>
      <c r="L1432" s="14"/>
      <c r="M1432" s="14"/>
      <c r="N1432" s="14"/>
      <c r="O1432" s="14"/>
      <c r="P1432" s="14"/>
      <c r="Q1432" s="14"/>
      <c r="R1432" s="14"/>
      <c r="S1432" s="14"/>
      <c r="T1432" s="14"/>
      <c r="U1432" s="14"/>
      <c r="V1432" s="14"/>
      <c r="W1432" s="14"/>
      <c r="X1432" s="14"/>
      <c r="Y1432" s="14"/>
      <c r="Z1432" s="14"/>
      <c r="AA1432" s="14"/>
      <c r="AB1432" s="14"/>
      <c r="AC1432" s="14"/>
      <c r="AD1432" s="14"/>
    </row>
    <row r="1433" ht="33.0" hidden="1" customHeight="1">
      <c r="A1433" s="27">
        <v>1544.0</v>
      </c>
      <c r="B1433" s="27" t="s">
        <v>34</v>
      </c>
      <c r="C1433" s="27" t="s">
        <v>1607</v>
      </c>
      <c r="D1433" s="12" t="s">
        <v>1171</v>
      </c>
      <c r="E1433" s="14"/>
      <c r="F1433" s="12" t="s">
        <v>9</v>
      </c>
      <c r="G1433" s="12" t="s">
        <v>9</v>
      </c>
      <c r="H1433" s="12" t="s">
        <v>49</v>
      </c>
      <c r="I1433" s="14"/>
      <c r="J1433" s="14"/>
      <c r="K1433" s="14"/>
      <c r="L1433" s="14"/>
      <c r="M1433" s="14"/>
      <c r="N1433" s="14"/>
      <c r="O1433" s="14"/>
      <c r="P1433" s="14"/>
      <c r="Q1433" s="14"/>
      <c r="R1433" s="14"/>
      <c r="S1433" s="14"/>
      <c r="T1433" s="14"/>
      <c r="U1433" s="14"/>
      <c r="V1433" s="14"/>
      <c r="W1433" s="14"/>
      <c r="X1433" s="14"/>
      <c r="Y1433" s="14"/>
      <c r="Z1433" s="14"/>
      <c r="AA1433" s="14"/>
      <c r="AB1433" s="14"/>
      <c r="AC1433" s="14"/>
      <c r="AD1433" s="14"/>
    </row>
    <row r="1434" ht="33.0" hidden="1" customHeight="1">
      <c r="A1434" s="27">
        <v>1545.0</v>
      </c>
      <c r="B1434" s="27" t="s">
        <v>34</v>
      </c>
      <c r="C1434" s="27" t="s">
        <v>1608</v>
      </c>
      <c r="D1434" s="12" t="s">
        <v>107</v>
      </c>
      <c r="E1434" s="14"/>
      <c r="F1434" s="12" t="s">
        <v>9</v>
      </c>
      <c r="G1434" s="12" t="s">
        <v>9</v>
      </c>
      <c r="H1434" s="12" t="s">
        <v>37</v>
      </c>
      <c r="I1434" s="14"/>
      <c r="J1434" s="14"/>
      <c r="K1434" s="14"/>
      <c r="L1434" s="14"/>
      <c r="M1434" s="14"/>
      <c r="N1434" s="14"/>
      <c r="O1434" s="14"/>
      <c r="P1434" s="14"/>
      <c r="Q1434" s="14"/>
      <c r="R1434" s="14"/>
      <c r="S1434" s="14"/>
      <c r="T1434" s="14"/>
      <c r="U1434" s="14"/>
      <c r="V1434" s="14"/>
      <c r="W1434" s="14"/>
      <c r="X1434" s="14"/>
      <c r="Y1434" s="14"/>
      <c r="Z1434" s="14"/>
      <c r="AA1434" s="14"/>
      <c r="AB1434" s="14"/>
      <c r="AC1434" s="14"/>
      <c r="AD1434" s="14"/>
    </row>
    <row r="1435" ht="33.0" hidden="1" customHeight="1">
      <c r="A1435" s="27">
        <v>1546.0</v>
      </c>
      <c r="B1435" s="27" t="s">
        <v>34</v>
      </c>
      <c r="C1435" s="27" t="s">
        <v>1609</v>
      </c>
      <c r="D1435" s="12" t="s">
        <v>107</v>
      </c>
      <c r="E1435" s="14"/>
      <c r="F1435" s="12" t="s">
        <v>9</v>
      </c>
      <c r="G1435" s="12" t="s">
        <v>9</v>
      </c>
      <c r="H1435" s="12" t="s">
        <v>37</v>
      </c>
      <c r="I1435" s="14"/>
      <c r="J1435" s="14"/>
      <c r="K1435" s="14"/>
      <c r="L1435" s="14"/>
      <c r="M1435" s="14"/>
      <c r="N1435" s="14"/>
      <c r="O1435" s="14"/>
      <c r="P1435" s="14"/>
      <c r="Q1435" s="14"/>
      <c r="R1435" s="14"/>
      <c r="S1435" s="14"/>
      <c r="T1435" s="14"/>
      <c r="U1435" s="14"/>
      <c r="V1435" s="14"/>
      <c r="W1435" s="14"/>
      <c r="X1435" s="14"/>
      <c r="Y1435" s="14"/>
      <c r="Z1435" s="14"/>
      <c r="AA1435" s="14"/>
      <c r="AB1435" s="14"/>
      <c r="AC1435" s="14"/>
      <c r="AD1435" s="14"/>
    </row>
    <row r="1436" ht="33.0" hidden="1" customHeight="1">
      <c r="A1436" s="27">
        <v>1547.0</v>
      </c>
      <c r="B1436" s="27" t="s">
        <v>34</v>
      </c>
      <c r="C1436" s="27" t="s">
        <v>1610</v>
      </c>
      <c r="D1436" s="12" t="s">
        <v>107</v>
      </c>
      <c r="E1436" s="14"/>
      <c r="F1436" s="12" t="s">
        <v>9</v>
      </c>
      <c r="G1436" s="12" t="s">
        <v>9</v>
      </c>
      <c r="H1436" s="12" t="s">
        <v>37</v>
      </c>
      <c r="I1436" s="14"/>
      <c r="J1436" s="14"/>
      <c r="K1436" s="14"/>
      <c r="L1436" s="14"/>
      <c r="M1436" s="14"/>
      <c r="N1436" s="14"/>
      <c r="O1436" s="14"/>
      <c r="P1436" s="14"/>
      <c r="Q1436" s="14"/>
      <c r="R1436" s="14"/>
      <c r="S1436" s="14"/>
      <c r="T1436" s="14"/>
      <c r="U1436" s="14"/>
      <c r="V1436" s="14"/>
      <c r="W1436" s="14"/>
      <c r="X1436" s="14"/>
      <c r="Y1436" s="14"/>
      <c r="Z1436" s="14"/>
      <c r="AA1436" s="14"/>
      <c r="AB1436" s="14"/>
      <c r="AC1436" s="14"/>
      <c r="AD1436" s="14"/>
    </row>
    <row r="1437" ht="33.0" hidden="1" customHeight="1">
      <c r="A1437" s="27">
        <v>1548.0</v>
      </c>
      <c r="B1437" s="27" t="s">
        <v>34</v>
      </c>
      <c r="C1437" s="27" t="s">
        <v>1611</v>
      </c>
      <c r="D1437" s="12" t="s">
        <v>107</v>
      </c>
      <c r="E1437" s="14"/>
      <c r="F1437" s="12" t="s">
        <v>9</v>
      </c>
      <c r="G1437" s="12" t="s">
        <v>9</v>
      </c>
      <c r="H1437" s="12" t="s">
        <v>37</v>
      </c>
      <c r="I1437" s="14"/>
      <c r="J1437" s="14"/>
      <c r="K1437" s="14"/>
      <c r="L1437" s="14"/>
      <c r="M1437" s="14"/>
      <c r="N1437" s="14"/>
      <c r="O1437" s="14"/>
      <c r="P1437" s="14"/>
      <c r="Q1437" s="14"/>
      <c r="R1437" s="14"/>
      <c r="S1437" s="14"/>
      <c r="T1437" s="14"/>
      <c r="U1437" s="14"/>
      <c r="V1437" s="14"/>
      <c r="W1437" s="14"/>
      <c r="X1437" s="14"/>
      <c r="Y1437" s="14"/>
      <c r="Z1437" s="14"/>
      <c r="AA1437" s="14"/>
      <c r="AB1437" s="14"/>
      <c r="AC1437" s="14"/>
      <c r="AD1437" s="14"/>
    </row>
    <row r="1438" ht="33.0" hidden="1" customHeight="1">
      <c r="A1438" s="27">
        <v>1549.0</v>
      </c>
      <c r="B1438" s="27" t="s">
        <v>34</v>
      </c>
      <c r="C1438" s="27" t="s">
        <v>1612</v>
      </c>
      <c r="D1438" s="12" t="s">
        <v>107</v>
      </c>
      <c r="E1438" s="14"/>
      <c r="F1438" s="12" t="s">
        <v>9</v>
      </c>
      <c r="G1438" s="12" t="s">
        <v>9</v>
      </c>
      <c r="H1438" s="12" t="s">
        <v>37</v>
      </c>
      <c r="I1438" s="14"/>
      <c r="J1438" s="14"/>
      <c r="K1438" s="14"/>
      <c r="L1438" s="14"/>
      <c r="M1438" s="14"/>
      <c r="N1438" s="14"/>
      <c r="O1438" s="14"/>
      <c r="P1438" s="14"/>
      <c r="Q1438" s="14"/>
      <c r="R1438" s="14"/>
      <c r="S1438" s="14"/>
      <c r="T1438" s="14"/>
      <c r="U1438" s="14"/>
      <c r="V1438" s="14"/>
      <c r="W1438" s="14"/>
      <c r="X1438" s="14"/>
      <c r="Y1438" s="14"/>
      <c r="Z1438" s="14"/>
      <c r="AA1438" s="14"/>
      <c r="AB1438" s="14"/>
      <c r="AC1438" s="14"/>
      <c r="AD1438" s="14"/>
    </row>
    <row r="1439" ht="33.0" hidden="1" customHeight="1">
      <c r="A1439" s="27">
        <v>1550.0</v>
      </c>
      <c r="B1439" s="27" t="s">
        <v>34</v>
      </c>
      <c r="C1439" s="27" t="s">
        <v>1613</v>
      </c>
      <c r="D1439" s="12" t="s">
        <v>107</v>
      </c>
      <c r="E1439" s="14"/>
      <c r="F1439" s="12" t="s">
        <v>9</v>
      </c>
      <c r="G1439" s="12" t="s">
        <v>9</v>
      </c>
      <c r="H1439" s="12" t="s">
        <v>37</v>
      </c>
      <c r="I1439" s="14"/>
      <c r="J1439" s="14"/>
      <c r="K1439" s="14"/>
      <c r="L1439" s="14"/>
      <c r="M1439" s="14"/>
      <c r="N1439" s="14"/>
      <c r="O1439" s="14"/>
      <c r="P1439" s="14"/>
      <c r="Q1439" s="14"/>
      <c r="R1439" s="14"/>
      <c r="S1439" s="14"/>
      <c r="T1439" s="14"/>
      <c r="U1439" s="14"/>
      <c r="V1439" s="14"/>
      <c r="W1439" s="14"/>
      <c r="X1439" s="14"/>
      <c r="Y1439" s="14"/>
      <c r="Z1439" s="14"/>
      <c r="AA1439" s="14"/>
      <c r="AB1439" s="14"/>
      <c r="AC1439" s="14"/>
      <c r="AD1439" s="14"/>
    </row>
    <row r="1440" ht="33.0" hidden="1" customHeight="1">
      <c r="A1440" s="27">
        <v>1551.0</v>
      </c>
      <c r="B1440" s="27" t="s">
        <v>34</v>
      </c>
      <c r="C1440" s="27" t="s">
        <v>1614</v>
      </c>
      <c r="D1440" s="12" t="s">
        <v>107</v>
      </c>
      <c r="E1440" s="14"/>
      <c r="F1440" s="12" t="s">
        <v>9</v>
      </c>
      <c r="G1440" s="12" t="s">
        <v>9</v>
      </c>
      <c r="H1440" s="12" t="s">
        <v>37</v>
      </c>
      <c r="I1440" s="14"/>
      <c r="J1440" s="14"/>
      <c r="K1440" s="14"/>
      <c r="L1440" s="14"/>
      <c r="M1440" s="14"/>
      <c r="N1440" s="14"/>
      <c r="O1440" s="14"/>
      <c r="P1440" s="14"/>
      <c r="Q1440" s="14"/>
      <c r="R1440" s="14"/>
      <c r="S1440" s="14"/>
      <c r="T1440" s="14"/>
      <c r="U1440" s="14"/>
      <c r="V1440" s="14"/>
      <c r="W1440" s="14"/>
      <c r="X1440" s="14"/>
      <c r="Y1440" s="14"/>
      <c r="Z1440" s="14"/>
      <c r="AA1440" s="14"/>
      <c r="AB1440" s="14"/>
      <c r="AC1440" s="14"/>
      <c r="AD1440" s="14"/>
    </row>
    <row r="1441" ht="33.0" hidden="1" customHeight="1">
      <c r="A1441" s="27">
        <v>1552.0</v>
      </c>
      <c r="B1441" s="27" t="s">
        <v>34</v>
      </c>
      <c r="C1441" s="27" t="s">
        <v>1615</v>
      </c>
      <c r="D1441" s="12" t="s">
        <v>107</v>
      </c>
      <c r="E1441" s="14"/>
      <c r="F1441" s="12" t="s">
        <v>9</v>
      </c>
      <c r="G1441" s="12" t="s">
        <v>9</v>
      </c>
      <c r="H1441" s="12" t="s">
        <v>37</v>
      </c>
      <c r="I1441" s="14"/>
      <c r="J1441" s="14"/>
      <c r="K1441" s="14"/>
      <c r="L1441" s="14"/>
      <c r="M1441" s="14"/>
      <c r="N1441" s="14"/>
      <c r="O1441" s="14"/>
      <c r="P1441" s="14"/>
      <c r="Q1441" s="14"/>
      <c r="R1441" s="14"/>
      <c r="S1441" s="14"/>
      <c r="T1441" s="14"/>
      <c r="U1441" s="14"/>
      <c r="V1441" s="14"/>
      <c r="W1441" s="14"/>
      <c r="X1441" s="14"/>
      <c r="Y1441" s="14"/>
      <c r="Z1441" s="14"/>
      <c r="AA1441" s="14"/>
      <c r="AB1441" s="14"/>
      <c r="AC1441" s="14"/>
      <c r="AD1441" s="14"/>
    </row>
    <row r="1442" ht="33.0" hidden="1" customHeight="1">
      <c r="A1442" s="27">
        <v>1553.0</v>
      </c>
      <c r="B1442" s="27" t="s">
        <v>34</v>
      </c>
      <c r="C1442" s="27" t="s">
        <v>1616</v>
      </c>
      <c r="D1442" s="12" t="s">
        <v>107</v>
      </c>
      <c r="E1442" s="14"/>
      <c r="F1442" s="12" t="s">
        <v>9</v>
      </c>
      <c r="G1442" s="12" t="s">
        <v>9</v>
      </c>
      <c r="H1442" s="12" t="s">
        <v>37</v>
      </c>
      <c r="I1442" s="14"/>
      <c r="J1442" s="14"/>
      <c r="K1442" s="14"/>
      <c r="L1442" s="14"/>
      <c r="M1442" s="14"/>
      <c r="N1442" s="14"/>
      <c r="O1442" s="14"/>
      <c r="P1442" s="14"/>
      <c r="Q1442" s="14"/>
      <c r="R1442" s="14"/>
      <c r="S1442" s="14"/>
      <c r="T1442" s="14"/>
      <c r="U1442" s="14"/>
      <c r="V1442" s="14"/>
      <c r="W1442" s="14"/>
      <c r="X1442" s="14"/>
      <c r="Y1442" s="14"/>
      <c r="Z1442" s="14"/>
      <c r="AA1442" s="14"/>
      <c r="AB1442" s="14"/>
      <c r="AC1442" s="14"/>
      <c r="AD1442" s="14"/>
    </row>
    <row r="1443" ht="33.0" hidden="1" customHeight="1">
      <c r="A1443" s="27">
        <v>1554.0</v>
      </c>
      <c r="B1443" s="27" t="s">
        <v>34</v>
      </c>
      <c r="C1443" s="27" t="s">
        <v>1617</v>
      </c>
      <c r="D1443" s="12" t="s">
        <v>152</v>
      </c>
      <c r="E1443" s="14"/>
      <c r="F1443" s="12" t="s">
        <v>19</v>
      </c>
      <c r="G1443" s="12" t="s">
        <v>9</v>
      </c>
      <c r="H1443" s="12" t="s">
        <v>49</v>
      </c>
      <c r="I1443" s="14"/>
      <c r="J1443" s="14"/>
      <c r="K1443" s="14"/>
      <c r="L1443" s="14"/>
      <c r="M1443" s="14"/>
      <c r="N1443" s="14"/>
      <c r="O1443" s="14"/>
      <c r="P1443" s="14"/>
      <c r="Q1443" s="14"/>
      <c r="R1443" s="14"/>
      <c r="S1443" s="14"/>
      <c r="T1443" s="14"/>
      <c r="U1443" s="14"/>
      <c r="V1443" s="14"/>
      <c r="W1443" s="14"/>
      <c r="X1443" s="14"/>
      <c r="Y1443" s="14"/>
      <c r="Z1443" s="14"/>
      <c r="AA1443" s="14"/>
      <c r="AB1443" s="14"/>
      <c r="AC1443" s="14"/>
      <c r="AD1443" s="14"/>
    </row>
    <row r="1444" ht="33.0" hidden="1" customHeight="1">
      <c r="A1444" s="27">
        <v>1555.0</v>
      </c>
      <c r="B1444" s="27" t="s">
        <v>34</v>
      </c>
      <c r="C1444" s="27" t="s">
        <v>1618</v>
      </c>
      <c r="D1444" s="12" t="s">
        <v>1171</v>
      </c>
      <c r="E1444" s="14"/>
      <c r="F1444" s="12" t="s">
        <v>9</v>
      </c>
      <c r="G1444" s="12" t="s">
        <v>9</v>
      </c>
      <c r="H1444" s="12" t="s">
        <v>49</v>
      </c>
      <c r="I1444" s="14"/>
      <c r="J1444" s="14"/>
      <c r="K1444" s="14"/>
      <c r="L1444" s="14"/>
      <c r="M1444" s="14"/>
      <c r="N1444" s="14"/>
      <c r="O1444" s="14"/>
      <c r="P1444" s="14"/>
      <c r="Q1444" s="14"/>
      <c r="R1444" s="14"/>
      <c r="S1444" s="14"/>
      <c r="T1444" s="14"/>
      <c r="U1444" s="14"/>
      <c r="V1444" s="14"/>
      <c r="W1444" s="14"/>
      <c r="X1444" s="14"/>
      <c r="Y1444" s="14"/>
      <c r="Z1444" s="14"/>
      <c r="AA1444" s="14"/>
      <c r="AB1444" s="14"/>
      <c r="AC1444" s="14"/>
      <c r="AD1444" s="14"/>
    </row>
    <row r="1445" ht="33.0" hidden="1" customHeight="1">
      <c r="A1445" s="27">
        <v>1556.0</v>
      </c>
      <c r="B1445" s="27" t="s">
        <v>34</v>
      </c>
      <c r="C1445" s="27" t="s">
        <v>1619</v>
      </c>
      <c r="D1445" s="12" t="s">
        <v>107</v>
      </c>
      <c r="E1445" s="14"/>
      <c r="F1445" s="12" t="s">
        <v>9</v>
      </c>
      <c r="G1445" s="12" t="s">
        <v>9</v>
      </c>
      <c r="H1445" s="12" t="s">
        <v>37</v>
      </c>
      <c r="I1445" s="14"/>
      <c r="J1445" s="14"/>
      <c r="K1445" s="14"/>
      <c r="L1445" s="14"/>
      <c r="M1445" s="14"/>
      <c r="N1445" s="14"/>
      <c r="O1445" s="14"/>
      <c r="P1445" s="14"/>
      <c r="Q1445" s="14"/>
      <c r="R1445" s="14"/>
      <c r="S1445" s="14"/>
      <c r="T1445" s="14"/>
      <c r="U1445" s="14"/>
      <c r="V1445" s="14"/>
      <c r="W1445" s="14"/>
      <c r="X1445" s="14"/>
      <c r="Y1445" s="14"/>
      <c r="Z1445" s="14"/>
      <c r="AA1445" s="14"/>
      <c r="AB1445" s="14"/>
      <c r="AC1445" s="14"/>
      <c r="AD1445" s="14"/>
    </row>
    <row r="1446" ht="33.0" hidden="1" customHeight="1">
      <c r="A1446" s="27">
        <v>1557.0</v>
      </c>
      <c r="B1446" s="27" t="s">
        <v>34</v>
      </c>
      <c r="C1446" s="27" t="s">
        <v>1620</v>
      </c>
      <c r="D1446" s="12" t="s">
        <v>107</v>
      </c>
      <c r="E1446" s="14"/>
      <c r="F1446" s="12" t="s">
        <v>9</v>
      </c>
      <c r="G1446" s="12" t="s">
        <v>9</v>
      </c>
      <c r="H1446" s="12" t="s">
        <v>37</v>
      </c>
      <c r="I1446" s="14"/>
      <c r="J1446" s="14"/>
      <c r="K1446" s="14"/>
      <c r="L1446" s="14"/>
      <c r="M1446" s="14"/>
      <c r="N1446" s="14"/>
      <c r="O1446" s="14"/>
      <c r="P1446" s="14"/>
      <c r="Q1446" s="14"/>
      <c r="R1446" s="14"/>
      <c r="S1446" s="14"/>
      <c r="T1446" s="14"/>
      <c r="U1446" s="14"/>
      <c r="V1446" s="14"/>
      <c r="W1446" s="14"/>
      <c r="X1446" s="14"/>
      <c r="Y1446" s="14"/>
      <c r="Z1446" s="14"/>
      <c r="AA1446" s="14"/>
      <c r="AB1446" s="14"/>
      <c r="AC1446" s="14"/>
      <c r="AD1446" s="14"/>
    </row>
    <row r="1447" ht="33.0" hidden="1" customHeight="1">
      <c r="A1447" s="27">
        <v>1559.0</v>
      </c>
      <c r="B1447" s="27" t="s">
        <v>34</v>
      </c>
      <c r="C1447" s="27" t="s">
        <v>1621</v>
      </c>
      <c r="D1447" s="12" t="s">
        <v>107</v>
      </c>
      <c r="E1447" s="14"/>
      <c r="F1447" s="12" t="s">
        <v>9</v>
      </c>
      <c r="G1447" s="12" t="s">
        <v>9</v>
      </c>
      <c r="H1447" s="12" t="s">
        <v>37</v>
      </c>
      <c r="I1447" s="14"/>
      <c r="J1447" s="14"/>
      <c r="K1447" s="14"/>
      <c r="L1447" s="14"/>
      <c r="M1447" s="14"/>
      <c r="N1447" s="14"/>
      <c r="O1447" s="14"/>
      <c r="P1447" s="14"/>
      <c r="Q1447" s="14"/>
      <c r="R1447" s="14"/>
      <c r="S1447" s="14"/>
      <c r="T1447" s="14"/>
      <c r="U1447" s="14"/>
      <c r="V1447" s="14"/>
      <c r="W1447" s="14"/>
      <c r="X1447" s="14"/>
      <c r="Y1447" s="14"/>
      <c r="Z1447" s="14"/>
      <c r="AA1447" s="14"/>
      <c r="AB1447" s="14"/>
      <c r="AC1447" s="14"/>
      <c r="AD1447" s="14"/>
    </row>
    <row r="1448" ht="33.0" hidden="1" customHeight="1">
      <c r="A1448" s="27">
        <v>1560.0</v>
      </c>
      <c r="B1448" s="27" t="s">
        <v>34</v>
      </c>
      <c r="C1448" s="27" t="s">
        <v>1622</v>
      </c>
      <c r="D1448" s="12" t="s">
        <v>89</v>
      </c>
      <c r="E1448" s="14"/>
      <c r="F1448" s="12" t="s">
        <v>9</v>
      </c>
      <c r="G1448" s="12" t="s">
        <v>9</v>
      </c>
      <c r="H1448" s="12" t="s">
        <v>52</v>
      </c>
      <c r="I1448" s="14"/>
      <c r="J1448" s="14"/>
      <c r="K1448" s="14"/>
      <c r="L1448" s="14"/>
      <c r="M1448" s="14"/>
      <c r="N1448" s="14"/>
      <c r="O1448" s="14"/>
      <c r="P1448" s="14"/>
      <c r="Q1448" s="14"/>
      <c r="R1448" s="14"/>
      <c r="S1448" s="14"/>
      <c r="T1448" s="14"/>
      <c r="U1448" s="14"/>
      <c r="V1448" s="14"/>
      <c r="W1448" s="14"/>
      <c r="X1448" s="14"/>
      <c r="Y1448" s="14"/>
      <c r="Z1448" s="14"/>
      <c r="AA1448" s="14"/>
      <c r="AB1448" s="14"/>
      <c r="AC1448" s="14"/>
      <c r="AD1448" s="14"/>
    </row>
    <row r="1449" ht="33.0" hidden="1" customHeight="1">
      <c r="A1449" s="27">
        <v>1562.0</v>
      </c>
      <c r="B1449" s="27" t="s">
        <v>34</v>
      </c>
      <c r="C1449" s="27" t="s">
        <v>1623</v>
      </c>
      <c r="D1449" s="12" t="s">
        <v>107</v>
      </c>
      <c r="E1449" s="14"/>
      <c r="F1449" s="12" t="s">
        <v>9</v>
      </c>
      <c r="G1449" s="12" t="s">
        <v>9</v>
      </c>
      <c r="H1449" s="12" t="s">
        <v>37</v>
      </c>
      <c r="I1449" s="14"/>
      <c r="J1449" s="14"/>
      <c r="K1449" s="14"/>
      <c r="L1449" s="14"/>
      <c r="M1449" s="14"/>
      <c r="N1449" s="14"/>
      <c r="O1449" s="14"/>
      <c r="P1449" s="14"/>
      <c r="Q1449" s="14"/>
      <c r="R1449" s="14"/>
      <c r="S1449" s="14"/>
      <c r="T1449" s="14"/>
      <c r="U1449" s="14"/>
      <c r="V1449" s="14"/>
      <c r="W1449" s="14"/>
      <c r="X1449" s="14"/>
      <c r="Y1449" s="14"/>
      <c r="Z1449" s="14"/>
      <c r="AA1449" s="14"/>
      <c r="AB1449" s="14"/>
      <c r="AC1449" s="14"/>
      <c r="AD1449" s="14"/>
    </row>
    <row r="1450" ht="33.0" hidden="1" customHeight="1">
      <c r="A1450" s="27">
        <v>1563.0</v>
      </c>
      <c r="B1450" s="27" t="s">
        <v>34</v>
      </c>
      <c r="C1450" s="27" t="s">
        <v>1624</v>
      </c>
      <c r="D1450" s="12" t="s">
        <v>36</v>
      </c>
      <c r="E1450" s="14"/>
      <c r="F1450" s="12" t="s">
        <v>10</v>
      </c>
      <c r="G1450" s="12" t="s">
        <v>2</v>
      </c>
      <c r="H1450" s="12" t="s">
        <v>37</v>
      </c>
      <c r="I1450" s="14"/>
      <c r="J1450" s="14"/>
      <c r="K1450" s="14"/>
      <c r="L1450" s="14"/>
      <c r="M1450" s="14"/>
      <c r="N1450" s="14"/>
      <c r="O1450" s="14"/>
      <c r="P1450" s="14"/>
      <c r="Q1450" s="14"/>
      <c r="R1450" s="14"/>
      <c r="S1450" s="14"/>
      <c r="T1450" s="14"/>
      <c r="U1450" s="14"/>
      <c r="V1450" s="14"/>
      <c r="W1450" s="14"/>
      <c r="X1450" s="14"/>
      <c r="Y1450" s="14"/>
      <c r="Z1450" s="14"/>
      <c r="AA1450" s="14"/>
      <c r="AB1450" s="14"/>
      <c r="AC1450" s="14"/>
      <c r="AD1450" s="14"/>
    </row>
    <row r="1451" ht="33.0" hidden="1" customHeight="1">
      <c r="A1451" s="27">
        <v>1564.0</v>
      </c>
      <c r="B1451" s="27" t="s">
        <v>34</v>
      </c>
      <c r="C1451" s="27" t="s">
        <v>1625</v>
      </c>
      <c r="D1451" s="12" t="s">
        <v>107</v>
      </c>
      <c r="E1451" s="14"/>
      <c r="F1451" s="12" t="s">
        <v>9</v>
      </c>
      <c r="G1451" s="12" t="s">
        <v>9</v>
      </c>
      <c r="H1451" s="12" t="s">
        <v>37</v>
      </c>
      <c r="I1451" s="14"/>
      <c r="J1451" s="14"/>
      <c r="K1451" s="14"/>
      <c r="L1451" s="14"/>
      <c r="M1451" s="14"/>
      <c r="N1451" s="14"/>
      <c r="O1451" s="14"/>
      <c r="P1451" s="14"/>
      <c r="Q1451" s="14"/>
      <c r="R1451" s="14"/>
      <c r="S1451" s="14"/>
      <c r="T1451" s="14"/>
      <c r="U1451" s="14"/>
      <c r="V1451" s="14"/>
      <c r="W1451" s="14"/>
      <c r="X1451" s="14"/>
      <c r="Y1451" s="14"/>
      <c r="Z1451" s="14"/>
      <c r="AA1451" s="14"/>
      <c r="AB1451" s="14"/>
      <c r="AC1451" s="14"/>
      <c r="AD1451" s="14"/>
    </row>
    <row r="1452" ht="33.0" hidden="1" customHeight="1">
      <c r="A1452" s="27">
        <v>1565.0</v>
      </c>
      <c r="B1452" s="27" t="s">
        <v>34</v>
      </c>
      <c r="C1452" s="27" t="s">
        <v>1626</v>
      </c>
      <c r="D1452" s="12" t="s">
        <v>107</v>
      </c>
      <c r="E1452" s="14"/>
      <c r="F1452" s="12" t="s">
        <v>9</v>
      </c>
      <c r="G1452" s="12" t="s">
        <v>9</v>
      </c>
      <c r="H1452" s="12" t="s">
        <v>37</v>
      </c>
      <c r="I1452" s="14"/>
      <c r="J1452" s="14"/>
      <c r="K1452" s="14"/>
      <c r="L1452" s="14"/>
      <c r="M1452" s="14"/>
      <c r="N1452" s="14"/>
      <c r="O1452" s="14"/>
      <c r="P1452" s="14"/>
      <c r="Q1452" s="14"/>
      <c r="R1452" s="14"/>
      <c r="S1452" s="14"/>
      <c r="T1452" s="14"/>
      <c r="U1452" s="14"/>
      <c r="V1452" s="14"/>
      <c r="W1452" s="14"/>
      <c r="X1452" s="14"/>
      <c r="Y1452" s="14"/>
      <c r="Z1452" s="14"/>
      <c r="AA1452" s="14"/>
      <c r="AB1452" s="14"/>
      <c r="AC1452" s="14"/>
      <c r="AD1452" s="14"/>
    </row>
    <row r="1453" ht="33.0" customHeight="1">
      <c r="A1453" s="27">
        <v>1567.0</v>
      </c>
      <c r="B1453" s="27" t="s">
        <v>34</v>
      </c>
      <c r="C1453" s="27" t="s">
        <v>1627</v>
      </c>
      <c r="D1453" s="12" t="s">
        <v>167</v>
      </c>
      <c r="E1453" s="14"/>
      <c r="F1453" s="12" t="s">
        <v>16</v>
      </c>
      <c r="G1453" s="12" t="s">
        <v>9</v>
      </c>
      <c r="H1453" s="12" t="s">
        <v>37</v>
      </c>
      <c r="I1453" s="14"/>
      <c r="J1453" s="14"/>
      <c r="K1453" s="14"/>
      <c r="L1453" s="14"/>
      <c r="M1453" s="14"/>
      <c r="N1453" s="14"/>
      <c r="O1453" s="14"/>
      <c r="P1453" s="14"/>
      <c r="Q1453" s="14"/>
      <c r="R1453" s="14"/>
      <c r="S1453" s="14"/>
      <c r="T1453" s="14"/>
      <c r="U1453" s="14"/>
      <c r="V1453" s="14"/>
      <c r="W1453" s="14"/>
      <c r="X1453" s="14"/>
      <c r="Y1453" s="14"/>
      <c r="Z1453" s="14"/>
      <c r="AA1453" s="14"/>
      <c r="AB1453" s="14"/>
      <c r="AC1453" s="14"/>
      <c r="AD1453" s="14"/>
    </row>
    <row r="1454" ht="33.0" hidden="1" customHeight="1">
      <c r="A1454" s="27">
        <v>1568.0</v>
      </c>
      <c r="B1454" s="27" t="s">
        <v>34</v>
      </c>
      <c r="C1454" s="27" t="s">
        <v>1628</v>
      </c>
      <c r="D1454" s="12" t="s">
        <v>36</v>
      </c>
      <c r="E1454" s="14"/>
      <c r="F1454" s="12" t="s">
        <v>10</v>
      </c>
      <c r="G1454" s="12" t="s">
        <v>2</v>
      </c>
      <c r="H1454" s="12" t="s">
        <v>37</v>
      </c>
      <c r="I1454" s="14"/>
      <c r="J1454" s="14"/>
      <c r="K1454" s="14"/>
      <c r="L1454" s="14"/>
      <c r="M1454" s="14"/>
      <c r="N1454" s="14"/>
      <c r="O1454" s="14"/>
      <c r="P1454" s="14"/>
      <c r="Q1454" s="14"/>
      <c r="R1454" s="14"/>
      <c r="S1454" s="14"/>
      <c r="T1454" s="14"/>
      <c r="U1454" s="14"/>
      <c r="V1454" s="14"/>
      <c r="W1454" s="14"/>
      <c r="X1454" s="14"/>
      <c r="Y1454" s="14"/>
      <c r="Z1454" s="14"/>
      <c r="AA1454" s="14"/>
      <c r="AB1454" s="14"/>
      <c r="AC1454" s="14"/>
      <c r="AD1454" s="14"/>
    </row>
    <row r="1455" ht="33.0" hidden="1" customHeight="1">
      <c r="A1455" s="27">
        <v>1569.0</v>
      </c>
      <c r="B1455" s="27" t="s">
        <v>34</v>
      </c>
      <c r="C1455" s="27" t="s">
        <v>1629</v>
      </c>
      <c r="D1455" s="12" t="s">
        <v>1559</v>
      </c>
      <c r="E1455" s="14"/>
      <c r="F1455" s="12" t="s">
        <v>9</v>
      </c>
      <c r="G1455" s="12" t="s">
        <v>9</v>
      </c>
      <c r="H1455" s="12" t="s">
        <v>9</v>
      </c>
      <c r="I1455" s="14"/>
      <c r="J1455" s="14"/>
      <c r="K1455" s="14"/>
      <c r="L1455" s="14"/>
      <c r="M1455" s="14"/>
      <c r="N1455" s="14"/>
      <c r="O1455" s="14"/>
      <c r="P1455" s="14"/>
      <c r="Q1455" s="14"/>
      <c r="R1455" s="14"/>
      <c r="S1455" s="14"/>
      <c r="T1455" s="14"/>
      <c r="U1455" s="14"/>
      <c r="V1455" s="14"/>
      <c r="W1455" s="14"/>
      <c r="X1455" s="14"/>
      <c r="Y1455" s="14"/>
      <c r="Z1455" s="14"/>
      <c r="AA1455" s="14"/>
      <c r="AB1455" s="14"/>
      <c r="AC1455" s="14"/>
      <c r="AD1455" s="14"/>
    </row>
    <row r="1456" ht="33.0" hidden="1" customHeight="1">
      <c r="A1456" s="27">
        <v>1572.0</v>
      </c>
      <c r="B1456" s="27" t="s">
        <v>34</v>
      </c>
      <c r="C1456" s="27" t="s">
        <v>1630</v>
      </c>
      <c r="D1456" s="12" t="s">
        <v>107</v>
      </c>
      <c r="E1456" s="14"/>
      <c r="F1456" s="12" t="s">
        <v>9</v>
      </c>
      <c r="G1456" s="12" t="s">
        <v>9</v>
      </c>
      <c r="H1456" s="12" t="s">
        <v>37</v>
      </c>
      <c r="I1456" s="14"/>
      <c r="J1456" s="14"/>
      <c r="K1456" s="14"/>
      <c r="L1456" s="14"/>
      <c r="M1456" s="14"/>
      <c r="N1456" s="14"/>
      <c r="O1456" s="14"/>
      <c r="P1456" s="14"/>
      <c r="Q1456" s="14"/>
      <c r="R1456" s="14"/>
      <c r="S1456" s="14"/>
      <c r="T1456" s="14"/>
      <c r="U1456" s="14"/>
      <c r="V1456" s="14"/>
      <c r="W1456" s="14"/>
      <c r="X1456" s="14"/>
      <c r="Y1456" s="14"/>
      <c r="Z1456" s="14"/>
      <c r="AA1456" s="14"/>
      <c r="AB1456" s="14"/>
      <c r="AC1456" s="14"/>
      <c r="AD1456" s="14"/>
    </row>
    <row r="1457" ht="33.0" hidden="1" customHeight="1">
      <c r="A1457" s="27">
        <v>1573.0</v>
      </c>
      <c r="B1457" s="27" t="s">
        <v>34</v>
      </c>
      <c r="C1457" s="27" t="s">
        <v>1631</v>
      </c>
      <c r="D1457" s="12" t="s">
        <v>36</v>
      </c>
      <c r="E1457" s="14"/>
      <c r="F1457" s="12" t="s">
        <v>10</v>
      </c>
      <c r="G1457" s="12" t="s">
        <v>2</v>
      </c>
      <c r="H1457" s="12" t="s">
        <v>37</v>
      </c>
      <c r="I1457" s="14"/>
      <c r="J1457" s="14"/>
      <c r="K1457" s="14"/>
      <c r="L1457" s="14"/>
      <c r="M1457" s="14"/>
      <c r="N1457" s="14"/>
      <c r="O1457" s="14"/>
      <c r="P1457" s="14"/>
      <c r="Q1457" s="14"/>
      <c r="R1457" s="14"/>
      <c r="S1457" s="14"/>
      <c r="T1457" s="14"/>
      <c r="U1457" s="14"/>
      <c r="V1457" s="14"/>
      <c r="W1457" s="14"/>
      <c r="X1457" s="14"/>
      <c r="Y1457" s="14"/>
      <c r="Z1457" s="14"/>
      <c r="AA1457" s="14"/>
      <c r="AB1457" s="14"/>
      <c r="AC1457" s="14"/>
      <c r="AD1457" s="14"/>
    </row>
    <row r="1458" ht="33.0" customHeight="1">
      <c r="A1458" s="27">
        <v>1574.0</v>
      </c>
      <c r="B1458" s="27" t="s">
        <v>34</v>
      </c>
      <c r="C1458" s="27" t="s">
        <v>1632</v>
      </c>
      <c r="D1458" s="12" t="s">
        <v>1633</v>
      </c>
      <c r="E1458" s="14"/>
      <c r="F1458" s="12" t="s">
        <v>16</v>
      </c>
      <c r="G1458" s="12" t="s">
        <v>2</v>
      </c>
      <c r="H1458" s="12" t="s">
        <v>37</v>
      </c>
      <c r="I1458" s="14"/>
      <c r="J1458" s="14"/>
      <c r="K1458" s="14"/>
      <c r="L1458" s="14"/>
      <c r="M1458" s="14"/>
      <c r="N1458" s="14"/>
      <c r="O1458" s="14"/>
      <c r="P1458" s="14"/>
      <c r="Q1458" s="14"/>
      <c r="R1458" s="14"/>
      <c r="S1458" s="14"/>
      <c r="T1458" s="14"/>
      <c r="U1458" s="14"/>
      <c r="V1458" s="14"/>
      <c r="W1458" s="14"/>
      <c r="X1458" s="14"/>
      <c r="Y1458" s="14"/>
      <c r="Z1458" s="14"/>
      <c r="AA1458" s="14"/>
      <c r="AB1458" s="14"/>
      <c r="AC1458" s="14"/>
      <c r="AD1458" s="14"/>
    </row>
    <row r="1459" ht="33.0" hidden="1" customHeight="1">
      <c r="A1459" s="27">
        <v>1577.0</v>
      </c>
      <c r="B1459" s="27" t="s">
        <v>34</v>
      </c>
      <c r="C1459" s="27" t="s">
        <v>1634</v>
      </c>
      <c r="D1459" s="12" t="s">
        <v>107</v>
      </c>
      <c r="E1459" s="14"/>
      <c r="F1459" s="12" t="s">
        <v>9</v>
      </c>
      <c r="G1459" s="12" t="s">
        <v>9</v>
      </c>
      <c r="H1459" s="12" t="s">
        <v>37</v>
      </c>
      <c r="I1459" s="14"/>
      <c r="J1459" s="14"/>
      <c r="K1459" s="14"/>
      <c r="L1459" s="14"/>
      <c r="M1459" s="14"/>
      <c r="N1459" s="14"/>
      <c r="O1459" s="14"/>
      <c r="P1459" s="14"/>
      <c r="Q1459" s="14"/>
      <c r="R1459" s="14"/>
      <c r="S1459" s="14"/>
      <c r="T1459" s="14"/>
      <c r="U1459" s="14"/>
      <c r="V1459" s="14"/>
      <c r="W1459" s="14"/>
      <c r="X1459" s="14"/>
      <c r="Y1459" s="14"/>
      <c r="Z1459" s="14"/>
      <c r="AA1459" s="14"/>
      <c r="AB1459" s="14"/>
      <c r="AC1459" s="14"/>
      <c r="AD1459" s="14"/>
    </row>
    <row r="1460" ht="33.0" customHeight="1">
      <c r="A1460" s="27">
        <v>1579.0</v>
      </c>
      <c r="B1460" s="27" t="s">
        <v>34</v>
      </c>
      <c r="C1460" s="27" t="s">
        <v>1635</v>
      </c>
      <c r="D1460" s="12" t="s">
        <v>1636</v>
      </c>
      <c r="E1460" s="14"/>
      <c r="F1460" s="12" t="s">
        <v>16</v>
      </c>
      <c r="G1460" s="12" t="s">
        <v>9</v>
      </c>
      <c r="H1460" s="12" t="s">
        <v>49</v>
      </c>
      <c r="I1460" s="14"/>
      <c r="J1460" s="14"/>
      <c r="K1460" s="14"/>
      <c r="L1460" s="14"/>
      <c r="M1460" s="14"/>
      <c r="N1460" s="14"/>
      <c r="O1460" s="14"/>
      <c r="P1460" s="14"/>
      <c r="Q1460" s="14"/>
      <c r="R1460" s="14"/>
      <c r="S1460" s="14"/>
      <c r="T1460" s="14"/>
      <c r="U1460" s="14"/>
      <c r="V1460" s="14"/>
      <c r="W1460" s="14"/>
      <c r="X1460" s="14"/>
      <c r="Y1460" s="14"/>
      <c r="Z1460" s="14"/>
      <c r="AA1460" s="14"/>
      <c r="AB1460" s="14"/>
      <c r="AC1460" s="14"/>
      <c r="AD1460" s="14"/>
    </row>
    <row r="1461" ht="33.0" hidden="1" customHeight="1">
      <c r="A1461" s="27">
        <v>1580.0</v>
      </c>
      <c r="B1461" s="27" t="s">
        <v>34</v>
      </c>
      <c r="C1461" s="27" t="s">
        <v>1637</v>
      </c>
      <c r="D1461" s="12" t="s">
        <v>54</v>
      </c>
      <c r="E1461" s="14"/>
      <c r="F1461" s="12" t="s">
        <v>18</v>
      </c>
      <c r="G1461" s="12" t="s">
        <v>9</v>
      </c>
      <c r="H1461" s="12" t="s">
        <v>37</v>
      </c>
      <c r="I1461" s="14"/>
      <c r="J1461" s="14"/>
      <c r="K1461" s="14"/>
      <c r="L1461" s="14"/>
      <c r="M1461" s="14"/>
      <c r="N1461" s="14"/>
      <c r="O1461" s="14"/>
      <c r="P1461" s="14"/>
      <c r="Q1461" s="14"/>
      <c r="R1461" s="14"/>
      <c r="S1461" s="14"/>
      <c r="T1461" s="14"/>
      <c r="U1461" s="14"/>
      <c r="V1461" s="14"/>
      <c r="W1461" s="14"/>
      <c r="X1461" s="14"/>
      <c r="Y1461" s="14"/>
      <c r="Z1461" s="14"/>
      <c r="AA1461" s="14"/>
      <c r="AB1461" s="14"/>
      <c r="AC1461" s="14"/>
      <c r="AD1461" s="14"/>
    </row>
    <row r="1462" ht="33.0" hidden="1" customHeight="1">
      <c r="A1462" s="27">
        <v>1583.0</v>
      </c>
      <c r="B1462" s="27" t="s">
        <v>34</v>
      </c>
      <c r="C1462" s="27" t="s">
        <v>1638</v>
      </c>
      <c r="D1462" s="12" t="s">
        <v>107</v>
      </c>
      <c r="E1462" s="14"/>
      <c r="F1462" s="12" t="s">
        <v>9</v>
      </c>
      <c r="G1462" s="12" t="s">
        <v>9</v>
      </c>
      <c r="H1462" s="12" t="s">
        <v>37</v>
      </c>
      <c r="I1462" s="14"/>
      <c r="J1462" s="14"/>
      <c r="K1462" s="14"/>
      <c r="L1462" s="14"/>
      <c r="M1462" s="14"/>
      <c r="N1462" s="14"/>
      <c r="O1462" s="14"/>
      <c r="P1462" s="14"/>
      <c r="Q1462" s="14"/>
      <c r="R1462" s="14"/>
      <c r="S1462" s="14"/>
      <c r="T1462" s="14"/>
      <c r="U1462" s="14"/>
      <c r="V1462" s="14"/>
      <c r="W1462" s="14"/>
      <c r="X1462" s="14"/>
      <c r="Y1462" s="14"/>
      <c r="Z1462" s="14"/>
      <c r="AA1462" s="14"/>
      <c r="AB1462" s="14"/>
      <c r="AC1462" s="14"/>
      <c r="AD1462" s="14"/>
    </row>
    <row r="1463" ht="33.0" hidden="1" customHeight="1">
      <c r="A1463" s="27">
        <v>1586.0</v>
      </c>
      <c r="B1463" s="27" t="s">
        <v>34</v>
      </c>
      <c r="C1463" s="27" t="s">
        <v>1639</v>
      </c>
      <c r="D1463" s="12" t="s">
        <v>36</v>
      </c>
      <c r="E1463" s="14"/>
      <c r="F1463" s="12" t="s">
        <v>10</v>
      </c>
      <c r="G1463" s="12" t="s">
        <v>2</v>
      </c>
      <c r="H1463" s="12" t="s">
        <v>37</v>
      </c>
      <c r="I1463" s="14"/>
      <c r="J1463" s="14"/>
      <c r="K1463" s="14"/>
      <c r="L1463" s="14"/>
      <c r="M1463" s="14"/>
      <c r="N1463" s="14"/>
      <c r="O1463" s="14"/>
      <c r="P1463" s="14"/>
      <c r="Q1463" s="14"/>
      <c r="R1463" s="14"/>
      <c r="S1463" s="14"/>
      <c r="T1463" s="14"/>
      <c r="U1463" s="14"/>
      <c r="V1463" s="14"/>
      <c r="W1463" s="14"/>
      <c r="X1463" s="14"/>
      <c r="Y1463" s="14"/>
      <c r="Z1463" s="14"/>
      <c r="AA1463" s="14"/>
      <c r="AB1463" s="14"/>
      <c r="AC1463" s="14"/>
      <c r="AD1463" s="14"/>
    </row>
    <row r="1464" ht="33.0" hidden="1" customHeight="1">
      <c r="A1464" s="27">
        <v>1589.0</v>
      </c>
      <c r="B1464" s="27" t="s">
        <v>34</v>
      </c>
      <c r="C1464" s="27" t="s">
        <v>1640</v>
      </c>
      <c r="D1464" s="12" t="s">
        <v>107</v>
      </c>
      <c r="E1464" s="14"/>
      <c r="F1464" s="12" t="s">
        <v>9</v>
      </c>
      <c r="G1464" s="12" t="s">
        <v>9</v>
      </c>
      <c r="H1464" s="12" t="s">
        <v>37</v>
      </c>
      <c r="I1464" s="14"/>
      <c r="J1464" s="14"/>
      <c r="K1464" s="14"/>
      <c r="L1464" s="14"/>
      <c r="M1464" s="14"/>
      <c r="N1464" s="14"/>
      <c r="O1464" s="14"/>
      <c r="P1464" s="14"/>
      <c r="Q1464" s="14"/>
      <c r="R1464" s="14"/>
      <c r="S1464" s="14"/>
      <c r="T1464" s="14"/>
      <c r="U1464" s="14"/>
      <c r="V1464" s="14"/>
      <c r="W1464" s="14"/>
      <c r="X1464" s="14"/>
      <c r="Y1464" s="14"/>
      <c r="Z1464" s="14"/>
      <c r="AA1464" s="14"/>
      <c r="AB1464" s="14"/>
      <c r="AC1464" s="14"/>
      <c r="AD1464" s="14"/>
    </row>
    <row r="1465" ht="33.0" hidden="1" customHeight="1">
      <c r="A1465" s="27">
        <v>1591.0</v>
      </c>
      <c r="B1465" s="27" t="s">
        <v>34</v>
      </c>
      <c r="C1465" s="27" t="s">
        <v>1641</v>
      </c>
      <c r="D1465" s="12" t="s">
        <v>107</v>
      </c>
      <c r="E1465" s="14"/>
      <c r="F1465" s="12" t="s">
        <v>9</v>
      </c>
      <c r="G1465" s="12" t="s">
        <v>9</v>
      </c>
      <c r="H1465" s="12" t="s">
        <v>37</v>
      </c>
      <c r="I1465" s="14"/>
      <c r="J1465" s="14"/>
      <c r="K1465" s="14"/>
      <c r="L1465" s="14"/>
      <c r="M1465" s="14"/>
      <c r="N1465" s="14"/>
      <c r="O1465" s="14"/>
      <c r="P1465" s="14"/>
      <c r="Q1465" s="14"/>
      <c r="R1465" s="14"/>
      <c r="S1465" s="14"/>
      <c r="T1465" s="14"/>
      <c r="U1465" s="14"/>
      <c r="V1465" s="14"/>
      <c r="W1465" s="14"/>
      <c r="X1465" s="14"/>
      <c r="Y1465" s="14"/>
      <c r="Z1465" s="14"/>
      <c r="AA1465" s="14"/>
      <c r="AB1465" s="14"/>
      <c r="AC1465" s="14"/>
      <c r="AD1465" s="14"/>
    </row>
    <row r="1466" ht="33.0" hidden="1" customHeight="1">
      <c r="A1466" s="27">
        <v>1592.0</v>
      </c>
      <c r="B1466" s="27" t="s">
        <v>34</v>
      </c>
      <c r="C1466" s="27" t="s">
        <v>1642</v>
      </c>
      <c r="D1466" s="12" t="s">
        <v>348</v>
      </c>
      <c r="E1466" s="14"/>
      <c r="F1466" s="12" t="s">
        <v>9</v>
      </c>
      <c r="G1466" s="12" t="s">
        <v>9</v>
      </c>
      <c r="H1466" s="12" t="s">
        <v>349</v>
      </c>
      <c r="I1466" s="14"/>
      <c r="J1466" s="14"/>
      <c r="K1466" s="14"/>
      <c r="L1466" s="14"/>
      <c r="M1466" s="14"/>
      <c r="N1466" s="14"/>
      <c r="O1466" s="14"/>
      <c r="P1466" s="14"/>
      <c r="Q1466" s="14"/>
      <c r="R1466" s="14"/>
      <c r="S1466" s="14"/>
      <c r="T1466" s="14"/>
      <c r="U1466" s="14"/>
      <c r="V1466" s="14"/>
      <c r="W1466" s="14"/>
      <c r="X1466" s="14"/>
      <c r="Y1466" s="14"/>
      <c r="Z1466" s="14"/>
      <c r="AA1466" s="14"/>
      <c r="AB1466" s="14"/>
      <c r="AC1466" s="14"/>
      <c r="AD1466" s="14"/>
    </row>
    <row r="1467" ht="33.0" hidden="1" customHeight="1">
      <c r="A1467" s="27">
        <v>1593.0</v>
      </c>
      <c r="B1467" s="27" t="s">
        <v>34</v>
      </c>
      <c r="C1467" s="27" t="s">
        <v>1643</v>
      </c>
      <c r="D1467" s="12" t="s">
        <v>36</v>
      </c>
      <c r="E1467" s="14"/>
      <c r="F1467" s="12" t="s">
        <v>10</v>
      </c>
      <c r="G1467" s="12" t="s">
        <v>2</v>
      </c>
      <c r="H1467" s="12" t="s">
        <v>37</v>
      </c>
      <c r="I1467" s="14"/>
      <c r="J1467" s="14"/>
      <c r="K1467" s="14"/>
      <c r="L1467" s="14"/>
      <c r="M1467" s="14"/>
      <c r="N1467" s="14"/>
      <c r="O1467" s="14"/>
      <c r="P1467" s="14"/>
      <c r="Q1467" s="14"/>
      <c r="R1467" s="14"/>
      <c r="S1467" s="14"/>
      <c r="T1467" s="14"/>
      <c r="U1467" s="14"/>
      <c r="V1467" s="14"/>
      <c r="W1467" s="14"/>
      <c r="X1467" s="14"/>
      <c r="Y1467" s="14"/>
      <c r="Z1467" s="14"/>
      <c r="AA1467" s="14"/>
      <c r="AB1467" s="14"/>
      <c r="AC1467" s="14"/>
      <c r="AD1467" s="14"/>
    </row>
    <row r="1468" ht="33.0" hidden="1" customHeight="1">
      <c r="A1468" s="27">
        <v>1594.0</v>
      </c>
      <c r="B1468" s="27" t="s">
        <v>34</v>
      </c>
      <c r="C1468" s="27" t="s">
        <v>1644</v>
      </c>
      <c r="D1468" s="12" t="s">
        <v>36</v>
      </c>
      <c r="E1468" s="14"/>
      <c r="F1468" s="12" t="s">
        <v>10</v>
      </c>
      <c r="G1468" s="12" t="s">
        <v>2</v>
      </c>
      <c r="H1468" s="12" t="s">
        <v>37</v>
      </c>
      <c r="I1468" s="14"/>
      <c r="J1468" s="14"/>
      <c r="K1468" s="14"/>
      <c r="L1468" s="14"/>
      <c r="M1468" s="14"/>
      <c r="N1468" s="14"/>
      <c r="O1468" s="14"/>
      <c r="P1468" s="14"/>
      <c r="Q1468" s="14"/>
      <c r="R1468" s="14"/>
      <c r="S1468" s="14"/>
      <c r="T1468" s="14"/>
      <c r="U1468" s="14"/>
      <c r="V1468" s="14"/>
      <c r="W1468" s="14"/>
      <c r="X1468" s="14"/>
      <c r="Y1468" s="14"/>
      <c r="Z1468" s="14"/>
      <c r="AA1468" s="14"/>
      <c r="AB1468" s="14"/>
      <c r="AC1468" s="14"/>
      <c r="AD1468" s="14"/>
    </row>
    <row r="1469" ht="33.0" hidden="1" customHeight="1">
      <c r="A1469" s="27">
        <v>1595.0</v>
      </c>
      <c r="B1469" s="27" t="s">
        <v>34</v>
      </c>
      <c r="C1469" s="27" t="s">
        <v>1645</v>
      </c>
      <c r="D1469" s="12" t="s">
        <v>107</v>
      </c>
      <c r="E1469" s="14"/>
      <c r="F1469" s="12" t="s">
        <v>9</v>
      </c>
      <c r="G1469" s="12" t="s">
        <v>9</v>
      </c>
      <c r="H1469" s="12" t="s">
        <v>37</v>
      </c>
      <c r="I1469" s="14"/>
      <c r="J1469" s="14"/>
      <c r="K1469" s="14"/>
      <c r="L1469" s="14"/>
      <c r="M1469" s="14"/>
      <c r="N1469" s="14"/>
      <c r="O1469" s="14"/>
      <c r="P1469" s="14"/>
      <c r="Q1469" s="14"/>
      <c r="R1469" s="14"/>
      <c r="S1469" s="14"/>
      <c r="T1469" s="14"/>
      <c r="U1469" s="14"/>
      <c r="V1469" s="14"/>
      <c r="W1469" s="14"/>
      <c r="X1469" s="14"/>
      <c r="Y1469" s="14"/>
      <c r="Z1469" s="14"/>
      <c r="AA1469" s="14"/>
      <c r="AB1469" s="14"/>
      <c r="AC1469" s="14"/>
      <c r="AD1469" s="14"/>
    </row>
    <row r="1470" ht="33.0" hidden="1" customHeight="1">
      <c r="A1470" s="27">
        <v>1596.0</v>
      </c>
      <c r="B1470" s="27" t="s">
        <v>34</v>
      </c>
      <c r="C1470" s="27" t="s">
        <v>1646</v>
      </c>
      <c r="D1470" s="12" t="s">
        <v>598</v>
      </c>
      <c r="E1470" s="14"/>
      <c r="F1470" s="12" t="s">
        <v>18</v>
      </c>
      <c r="G1470" s="12" t="s">
        <v>4</v>
      </c>
      <c r="H1470" s="12" t="s">
        <v>49</v>
      </c>
      <c r="I1470" s="14"/>
      <c r="J1470" s="14"/>
      <c r="K1470" s="14"/>
      <c r="L1470" s="14"/>
      <c r="M1470" s="14"/>
      <c r="N1470" s="14"/>
      <c r="O1470" s="14"/>
      <c r="P1470" s="14"/>
      <c r="Q1470" s="14"/>
      <c r="R1470" s="14"/>
      <c r="S1470" s="14"/>
      <c r="T1470" s="14"/>
      <c r="U1470" s="14"/>
      <c r="V1470" s="14"/>
      <c r="W1470" s="14"/>
      <c r="X1470" s="14"/>
      <c r="Y1470" s="14"/>
      <c r="Z1470" s="14"/>
      <c r="AA1470" s="14"/>
      <c r="AB1470" s="14"/>
      <c r="AC1470" s="14"/>
      <c r="AD1470" s="14"/>
    </row>
    <row r="1471" ht="33.0" hidden="1" customHeight="1">
      <c r="A1471" s="27">
        <v>1598.0</v>
      </c>
      <c r="B1471" s="27" t="s">
        <v>34</v>
      </c>
      <c r="C1471" s="27" t="s">
        <v>1647</v>
      </c>
      <c r="D1471" s="12" t="s">
        <v>107</v>
      </c>
      <c r="E1471" s="14"/>
      <c r="F1471" s="12" t="s">
        <v>9</v>
      </c>
      <c r="G1471" s="12" t="s">
        <v>9</v>
      </c>
      <c r="H1471" s="12" t="s">
        <v>37</v>
      </c>
      <c r="I1471" s="14"/>
      <c r="J1471" s="14"/>
      <c r="K1471" s="14"/>
      <c r="L1471" s="14"/>
      <c r="M1471" s="14"/>
      <c r="N1471" s="14"/>
      <c r="O1471" s="14"/>
      <c r="P1471" s="14"/>
      <c r="Q1471" s="14"/>
      <c r="R1471" s="14"/>
      <c r="S1471" s="14"/>
      <c r="T1471" s="14"/>
      <c r="U1471" s="14"/>
      <c r="V1471" s="14"/>
      <c r="W1471" s="14"/>
      <c r="X1471" s="14"/>
      <c r="Y1471" s="14"/>
      <c r="Z1471" s="14"/>
      <c r="AA1471" s="14"/>
      <c r="AB1471" s="14"/>
      <c r="AC1471" s="14"/>
      <c r="AD1471" s="14"/>
    </row>
    <row r="1472" ht="33.0" hidden="1" customHeight="1">
      <c r="A1472" s="27">
        <v>1599.0</v>
      </c>
      <c r="B1472" s="27" t="s">
        <v>34</v>
      </c>
      <c r="C1472" s="27" t="s">
        <v>1648</v>
      </c>
      <c r="D1472" s="12" t="s">
        <v>107</v>
      </c>
      <c r="E1472" s="14"/>
      <c r="F1472" s="12" t="s">
        <v>9</v>
      </c>
      <c r="G1472" s="12" t="s">
        <v>9</v>
      </c>
      <c r="H1472" s="12" t="s">
        <v>37</v>
      </c>
      <c r="I1472" s="14"/>
      <c r="J1472" s="14"/>
      <c r="K1472" s="14"/>
      <c r="L1472" s="14"/>
      <c r="M1472" s="14"/>
      <c r="N1472" s="14"/>
      <c r="O1472" s="14"/>
      <c r="P1472" s="14"/>
      <c r="Q1472" s="14"/>
      <c r="R1472" s="14"/>
      <c r="S1472" s="14"/>
      <c r="T1472" s="14"/>
      <c r="U1472" s="14"/>
      <c r="V1472" s="14"/>
      <c r="W1472" s="14"/>
      <c r="X1472" s="14"/>
      <c r="Y1472" s="14"/>
      <c r="Z1472" s="14"/>
      <c r="AA1472" s="14"/>
      <c r="AB1472" s="14"/>
      <c r="AC1472" s="14"/>
      <c r="AD1472" s="14"/>
    </row>
    <row r="1473" ht="33.0" hidden="1" customHeight="1">
      <c r="A1473" s="27">
        <v>1600.0</v>
      </c>
      <c r="B1473" s="27" t="s">
        <v>34</v>
      </c>
      <c r="C1473" s="27" t="s">
        <v>1649</v>
      </c>
      <c r="D1473" s="12" t="s">
        <v>66</v>
      </c>
      <c r="E1473" s="14"/>
      <c r="F1473" s="12" t="s">
        <v>10</v>
      </c>
      <c r="G1473" s="12" t="s">
        <v>2</v>
      </c>
      <c r="H1473" s="12" t="s">
        <v>52</v>
      </c>
      <c r="I1473" s="14"/>
      <c r="J1473" s="14"/>
      <c r="K1473" s="14"/>
      <c r="L1473" s="14"/>
      <c r="M1473" s="14"/>
      <c r="N1473" s="14"/>
      <c r="O1473" s="14"/>
      <c r="P1473" s="14"/>
      <c r="Q1473" s="14"/>
      <c r="R1473" s="14"/>
      <c r="S1473" s="14"/>
      <c r="T1473" s="14"/>
      <c r="U1473" s="14"/>
      <c r="V1473" s="14"/>
      <c r="W1473" s="14"/>
      <c r="X1473" s="14"/>
      <c r="Y1473" s="14"/>
      <c r="Z1473" s="14"/>
      <c r="AA1473" s="14"/>
      <c r="AB1473" s="14"/>
      <c r="AC1473" s="14"/>
      <c r="AD1473" s="14"/>
    </row>
    <row r="1474" ht="33.0" hidden="1" customHeight="1">
      <c r="A1474" s="27">
        <v>1603.0</v>
      </c>
      <c r="B1474" s="27" t="s">
        <v>34</v>
      </c>
      <c r="C1474" s="27" t="s">
        <v>1650</v>
      </c>
      <c r="D1474" s="12" t="s">
        <v>107</v>
      </c>
      <c r="E1474" s="14"/>
      <c r="F1474" s="12" t="s">
        <v>9</v>
      </c>
      <c r="G1474" s="12" t="s">
        <v>9</v>
      </c>
      <c r="H1474" s="12" t="s">
        <v>37</v>
      </c>
      <c r="I1474" s="14"/>
      <c r="J1474" s="14"/>
      <c r="K1474" s="14"/>
      <c r="L1474" s="14"/>
      <c r="M1474" s="14"/>
      <c r="N1474" s="14"/>
      <c r="O1474" s="14"/>
      <c r="P1474" s="14"/>
      <c r="Q1474" s="14"/>
      <c r="R1474" s="14"/>
      <c r="S1474" s="14"/>
      <c r="T1474" s="14"/>
      <c r="U1474" s="14"/>
      <c r="V1474" s="14"/>
      <c r="W1474" s="14"/>
      <c r="X1474" s="14"/>
      <c r="Y1474" s="14"/>
      <c r="Z1474" s="14"/>
      <c r="AA1474" s="14"/>
      <c r="AB1474" s="14"/>
      <c r="AC1474" s="14"/>
      <c r="AD1474" s="14"/>
    </row>
    <row r="1475" ht="33.0" hidden="1" customHeight="1">
      <c r="A1475" s="27">
        <v>1604.0</v>
      </c>
      <c r="B1475" s="27" t="s">
        <v>34</v>
      </c>
      <c r="C1475" s="27" t="s">
        <v>1651</v>
      </c>
      <c r="D1475" s="12" t="s">
        <v>107</v>
      </c>
      <c r="E1475" s="14"/>
      <c r="F1475" s="12" t="s">
        <v>9</v>
      </c>
      <c r="G1475" s="12" t="s">
        <v>9</v>
      </c>
      <c r="H1475" s="12" t="s">
        <v>37</v>
      </c>
      <c r="I1475" s="14"/>
      <c r="J1475" s="14"/>
      <c r="K1475" s="14"/>
      <c r="L1475" s="14"/>
      <c r="M1475" s="14"/>
      <c r="N1475" s="14"/>
      <c r="O1475" s="14"/>
      <c r="P1475" s="14"/>
      <c r="Q1475" s="14"/>
      <c r="R1475" s="14"/>
      <c r="S1475" s="14"/>
      <c r="T1475" s="14"/>
      <c r="U1475" s="14"/>
      <c r="V1475" s="14"/>
      <c r="W1475" s="14"/>
      <c r="X1475" s="14"/>
      <c r="Y1475" s="14"/>
      <c r="Z1475" s="14"/>
      <c r="AA1475" s="14"/>
      <c r="AB1475" s="14"/>
      <c r="AC1475" s="14"/>
      <c r="AD1475" s="14"/>
    </row>
    <row r="1476" ht="33.0" hidden="1" customHeight="1">
      <c r="A1476" s="27">
        <v>1608.0</v>
      </c>
      <c r="B1476" s="27" t="s">
        <v>34</v>
      </c>
      <c r="C1476" s="27" t="s">
        <v>1652</v>
      </c>
      <c r="D1476" s="12" t="s">
        <v>48</v>
      </c>
      <c r="E1476" s="14"/>
      <c r="F1476" s="12" t="s">
        <v>10</v>
      </c>
      <c r="G1476" s="12" t="s">
        <v>2</v>
      </c>
      <c r="H1476" s="12" t="s">
        <v>49</v>
      </c>
      <c r="I1476" s="14"/>
      <c r="J1476" s="14"/>
      <c r="K1476" s="14"/>
      <c r="L1476" s="14"/>
      <c r="M1476" s="14"/>
      <c r="N1476" s="14"/>
      <c r="O1476" s="14"/>
      <c r="P1476" s="14"/>
      <c r="Q1476" s="14"/>
      <c r="R1476" s="14"/>
      <c r="S1476" s="14"/>
      <c r="T1476" s="14"/>
      <c r="U1476" s="14"/>
      <c r="V1476" s="14"/>
      <c r="W1476" s="14"/>
      <c r="X1476" s="14"/>
      <c r="Y1476" s="14"/>
      <c r="Z1476" s="14"/>
      <c r="AA1476" s="14"/>
      <c r="AB1476" s="14"/>
      <c r="AC1476" s="14"/>
      <c r="AD1476" s="14"/>
    </row>
    <row r="1477" ht="33.0" hidden="1" customHeight="1">
      <c r="A1477" s="27">
        <v>1609.0</v>
      </c>
      <c r="B1477" s="27" t="s">
        <v>34</v>
      </c>
      <c r="C1477" s="27" t="s">
        <v>1653</v>
      </c>
      <c r="D1477" s="12" t="s">
        <v>66</v>
      </c>
      <c r="E1477" s="14"/>
      <c r="F1477" s="12" t="s">
        <v>10</v>
      </c>
      <c r="G1477" s="12" t="s">
        <v>2</v>
      </c>
      <c r="H1477" s="12" t="s">
        <v>52</v>
      </c>
      <c r="I1477" s="14"/>
      <c r="J1477" s="14"/>
      <c r="K1477" s="14"/>
      <c r="L1477" s="14"/>
      <c r="M1477" s="14"/>
      <c r="N1477" s="14"/>
      <c r="O1477" s="14"/>
      <c r="P1477" s="14"/>
      <c r="Q1477" s="14"/>
      <c r="R1477" s="14"/>
      <c r="S1477" s="14"/>
      <c r="T1477" s="14"/>
      <c r="U1477" s="14"/>
      <c r="V1477" s="14"/>
      <c r="W1477" s="14"/>
      <c r="X1477" s="14"/>
      <c r="Y1477" s="14"/>
      <c r="Z1477" s="14"/>
      <c r="AA1477" s="14"/>
      <c r="AB1477" s="14"/>
      <c r="AC1477" s="14"/>
      <c r="AD1477" s="14"/>
    </row>
    <row r="1478" ht="33.0" hidden="1" customHeight="1">
      <c r="A1478" s="27">
        <v>1610.0</v>
      </c>
      <c r="B1478" s="27" t="s">
        <v>34</v>
      </c>
      <c r="C1478" s="27" t="s">
        <v>1654</v>
      </c>
      <c r="D1478" s="12" t="s">
        <v>107</v>
      </c>
      <c r="E1478" s="14"/>
      <c r="F1478" s="12" t="s">
        <v>9</v>
      </c>
      <c r="G1478" s="12" t="s">
        <v>9</v>
      </c>
      <c r="H1478" s="12" t="s">
        <v>37</v>
      </c>
      <c r="I1478" s="14"/>
      <c r="J1478" s="14"/>
      <c r="K1478" s="14"/>
      <c r="L1478" s="14"/>
      <c r="M1478" s="14"/>
      <c r="N1478" s="14"/>
      <c r="O1478" s="14"/>
      <c r="P1478" s="14"/>
      <c r="Q1478" s="14"/>
      <c r="R1478" s="14"/>
      <c r="S1478" s="14"/>
      <c r="T1478" s="14"/>
      <c r="U1478" s="14"/>
      <c r="V1478" s="14"/>
      <c r="W1478" s="14"/>
      <c r="X1478" s="14"/>
      <c r="Y1478" s="14"/>
      <c r="Z1478" s="14"/>
      <c r="AA1478" s="14"/>
      <c r="AB1478" s="14"/>
      <c r="AC1478" s="14"/>
      <c r="AD1478" s="14"/>
    </row>
    <row r="1479" ht="33.0" hidden="1" customHeight="1">
      <c r="A1479" s="27">
        <v>1611.0</v>
      </c>
      <c r="B1479" s="27" t="s">
        <v>34</v>
      </c>
      <c r="C1479" s="27" t="s">
        <v>1655</v>
      </c>
      <c r="D1479" s="12" t="s">
        <v>107</v>
      </c>
      <c r="E1479" s="14"/>
      <c r="F1479" s="12" t="s">
        <v>9</v>
      </c>
      <c r="G1479" s="12" t="s">
        <v>9</v>
      </c>
      <c r="H1479" s="12" t="s">
        <v>37</v>
      </c>
      <c r="I1479" s="14"/>
      <c r="J1479" s="14"/>
      <c r="K1479" s="14"/>
      <c r="L1479" s="14"/>
      <c r="M1479" s="14"/>
      <c r="N1479" s="14"/>
      <c r="O1479" s="14"/>
      <c r="P1479" s="14"/>
      <c r="Q1479" s="14"/>
      <c r="R1479" s="14"/>
      <c r="S1479" s="14"/>
      <c r="T1479" s="14"/>
      <c r="U1479" s="14"/>
      <c r="V1479" s="14"/>
      <c r="W1479" s="14"/>
      <c r="X1479" s="14"/>
      <c r="Y1479" s="14"/>
      <c r="Z1479" s="14"/>
      <c r="AA1479" s="14"/>
      <c r="AB1479" s="14"/>
      <c r="AC1479" s="14"/>
      <c r="AD1479" s="14"/>
    </row>
    <row r="1480" ht="33.0" hidden="1" customHeight="1">
      <c r="A1480" s="27">
        <v>1612.0</v>
      </c>
      <c r="B1480" s="27" t="s">
        <v>34</v>
      </c>
      <c r="C1480" s="27" t="s">
        <v>1656</v>
      </c>
      <c r="D1480" s="12" t="s">
        <v>87</v>
      </c>
      <c r="E1480" s="14"/>
      <c r="F1480" s="12" t="s">
        <v>18</v>
      </c>
      <c r="G1480" s="12" t="s">
        <v>9</v>
      </c>
      <c r="H1480" s="12" t="s">
        <v>52</v>
      </c>
      <c r="I1480" s="14"/>
      <c r="J1480" s="14"/>
      <c r="K1480" s="14"/>
      <c r="L1480" s="14"/>
      <c r="M1480" s="14"/>
      <c r="N1480" s="14"/>
      <c r="O1480" s="14"/>
      <c r="P1480" s="14"/>
      <c r="Q1480" s="14"/>
      <c r="R1480" s="14"/>
      <c r="S1480" s="14"/>
      <c r="T1480" s="14"/>
      <c r="U1480" s="14"/>
      <c r="V1480" s="14"/>
      <c r="W1480" s="14"/>
      <c r="X1480" s="14"/>
      <c r="Y1480" s="14"/>
      <c r="Z1480" s="14"/>
      <c r="AA1480" s="14"/>
      <c r="AB1480" s="14"/>
      <c r="AC1480" s="14"/>
      <c r="AD1480" s="14"/>
    </row>
    <row r="1481" ht="33.0" hidden="1" customHeight="1">
      <c r="A1481" s="27">
        <v>1613.0</v>
      </c>
      <c r="B1481" s="27" t="s">
        <v>34</v>
      </c>
      <c r="C1481" s="27" t="s">
        <v>1657</v>
      </c>
      <c r="D1481" s="12" t="s">
        <v>66</v>
      </c>
      <c r="E1481" s="14"/>
      <c r="F1481" s="12" t="s">
        <v>10</v>
      </c>
      <c r="G1481" s="12" t="s">
        <v>2</v>
      </c>
      <c r="H1481" s="12" t="s">
        <v>52</v>
      </c>
      <c r="I1481" s="14"/>
      <c r="J1481" s="14"/>
      <c r="K1481" s="14"/>
      <c r="L1481" s="14"/>
      <c r="M1481" s="14"/>
      <c r="N1481" s="14"/>
      <c r="O1481" s="14"/>
      <c r="P1481" s="14"/>
      <c r="Q1481" s="14"/>
      <c r="R1481" s="14"/>
      <c r="S1481" s="14"/>
      <c r="T1481" s="14"/>
      <c r="U1481" s="14"/>
      <c r="V1481" s="14"/>
      <c r="W1481" s="14"/>
      <c r="X1481" s="14"/>
      <c r="Y1481" s="14"/>
      <c r="Z1481" s="14"/>
      <c r="AA1481" s="14"/>
      <c r="AB1481" s="14"/>
      <c r="AC1481" s="14"/>
      <c r="AD1481" s="14"/>
    </row>
    <row r="1482" ht="33.0" hidden="1" customHeight="1">
      <c r="A1482" s="27">
        <v>1614.0</v>
      </c>
      <c r="B1482" s="27" t="s">
        <v>34</v>
      </c>
      <c r="C1482" s="27" t="s">
        <v>1658</v>
      </c>
      <c r="D1482" s="12" t="s">
        <v>730</v>
      </c>
      <c r="E1482" s="14"/>
      <c r="F1482" s="12" t="s">
        <v>18</v>
      </c>
      <c r="G1482" s="12" t="s">
        <v>9</v>
      </c>
      <c r="H1482" s="12" t="s">
        <v>49</v>
      </c>
      <c r="I1482" s="14"/>
      <c r="J1482" s="14"/>
      <c r="K1482" s="14"/>
      <c r="L1482" s="14"/>
      <c r="M1482" s="14"/>
      <c r="N1482" s="14"/>
      <c r="O1482" s="14"/>
      <c r="P1482" s="14"/>
      <c r="Q1482" s="14"/>
      <c r="R1482" s="14"/>
      <c r="S1482" s="14"/>
      <c r="T1482" s="14"/>
      <c r="U1482" s="14"/>
      <c r="V1482" s="14"/>
      <c r="W1482" s="14"/>
      <c r="X1482" s="14"/>
      <c r="Y1482" s="14"/>
      <c r="Z1482" s="14"/>
      <c r="AA1482" s="14"/>
      <c r="AB1482" s="14"/>
      <c r="AC1482" s="14"/>
      <c r="AD1482" s="14"/>
    </row>
    <row r="1483" ht="33.0" customHeight="1">
      <c r="A1483" s="27">
        <v>1615.0</v>
      </c>
      <c r="B1483" s="27" t="s">
        <v>34</v>
      </c>
      <c r="C1483" s="27" t="s">
        <v>1659</v>
      </c>
      <c r="D1483" s="12" t="s">
        <v>167</v>
      </c>
      <c r="E1483" s="14"/>
      <c r="F1483" s="12" t="s">
        <v>16</v>
      </c>
      <c r="G1483" s="12" t="s">
        <v>9</v>
      </c>
      <c r="H1483" s="12" t="s">
        <v>37</v>
      </c>
      <c r="I1483" s="14"/>
      <c r="J1483" s="14"/>
      <c r="K1483" s="14"/>
      <c r="L1483" s="14"/>
      <c r="M1483" s="14"/>
      <c r="N1483" s="14"/>
      <c r="O1483" s="14"/>
      <c r="P1483" s="14"/>
      <c r="Q1483" s="14"/>
      <c r="R1483" s="14"/>
      <c r="S1483" s="14"/>
      <c r="T1483" s="14"/>
      <c r="U1483" s="14"/>
      <c r="V1483" s="14"/>
      <c r="W1483" s="14"/>
      <c r="X1483" s="14"/>
      <c r="Y1483" s="14"/>
      <c r="Z1483" s="14"/>
      <c r="AA1483" s="14"/>
      <c r="AB1483" s="14"/>
      <c r="AC1483" s="14"/>
      <c r="AD1483" s="14"/>
    </row>
    <row r="1484" ht="33.0" hidden="1" customHeight="1">
      <c r="A1484" s="27">
        <v>1616.0</v>
      </c>
      <c r="B1484" s="27" t="s">
        <v>34</v>
      </c>
      <c r="C1484" s="27" t="s">
        <v>1660</v>
      </c>
      <c r="D1484" s="12" t="s">
        <v>463</v>
      </c>
      <c r="E1484" s="14"/>
      <c r="F1484" s="12" t="s">
        <v>12</v>
      </c>
      <c r="G1484" s="12" t="s">
        <v>4</v>
      </c>
      <c r="H1484" s="12" t="s">
        <v>42</v>
      </c>
      <c r="I1484" s="14"/>
      <c r="J1484" s="14"/>
      <c r="K1484" s="14"/>
      <c r="L1484" s="14"/>
      <c r="M1484" s="14"/>
      <c r="N1484" s="14"/>
      <c r="O1484" s="14"/>
      <c r="P1484" s="14"/>
      <c r="Q1484" s="14"/>
      <c r="R1484" s="14"/>
      <c r="S1484" s="14"/>
      <c r="T1484" s="14"/>
      <c r="U1484" s="14"/>
      <c r="V1484" s="14"/>
      <c r="W1484" s="14"/>
      <c r="X1484" s="14"/>
      <c r="Y1484" s="14"/>
      <c r="Z1484" s="14"/>
      <c r="AA1484" s="14"/>
      <c r="AB1484" s="14"/>
      <c r="AC1484" s="14"/>
      <c r="AD1484" s="14"/>
    </row>
    <row r="1485" ht="33.0" hidden="1" customHeight="1">
      <c r="A1485" s="27">
        <v>1618.0</v>
      </c>
      <c r="B1485" s="27" t="s">
        <v>34</v>
      </c>
      <c r="C1485" s="27" t="s">
        <v>1661</v>
      </c>
      <c r="D1485" s="12" t="s">
        <v>107</v>
      </c>
      <c r="E1485" s="14"/>
      <c r="F1485" s="12" t="s">
        <v>9</v>
      </c>
      <c r="G1485" s="12" t="s">
        <v>9</v>
      </c>
      <c r="H1485" s="12" t="s">
        <v>37</v>
      </c>
      <c r="I1485" s="14"/>
      <c r="J1485" s="14"/>
      <c r="K1485" s="14"/>
      <c r="L1485" s="14"/>
      <c r="M1485" s="14"/>
      <c r="N1485" s="14"/>
      <c r="O1485" s="14"/>
      <c r="P1485" s="14"/>
      <c r="Q1485" s="14"/>
      <c r="R1485" s="14"/>
      <c r="S1485" s="14"/>
      <c r="T1485" s="14"/>
      <c r="U1485" s="14"/>
      <c r="V1485" s="14"/>
      <c r="W1485" s="14"/>
      <c r="X1485" s="14"/>
      <c r="Y1485" s="14"/>
      <c r="Z1485" s="14"/>
      <c r="AA1485" s="14"/>
      <c r="AB1485" s="14"/>
      <c r="AC1485" s="14"/>
      <c r="AD1485" s="14"/>
    </row>
    <row r="1486" ht="33.0" hidden="1" customHeight="1">
      <c r="A1486" s="27">
        <v>1619.0</v>
      </c>
      <c r="B1486" s="27" t="s">
        <v>34</v>
      </c>
      <c r="C1486" s="27" t="s">
        <v>1662</v>
      </c>
      <c r="D1486" s="12" t="s">
        <v>269</v>
      </c>
      <c r="E1486" s="14"/>
      <c r="F1486" s="12" t="s">
        <v>21</v>
      </c>
      <c r="G1486" s="12" t="s">
        <v>9</v>
      </c>
      <c r="H1486" s="12" t="s">
        <v>37</v>
      </c>
      <c r="I1486" s="14"/>
      <c r="J1486" s="14"/>
      <c r="K1486" s="14"/>
      <c r="L1486" s="14"/>
      <c r="M1486" s="14"/>
      <c r="N1486" s="14"/>
      <c r="O1486" s="14"/>
      <c r="P1486" s="14"/>
      <c r="Q1486" s="14"/>
      <c r="R1486" s="14"/>
      <c r="S1486" s="14"/>
      <c r="T1486" s="14"/>
      <c r="U1486" s="14"/>
      <c r="V1486" s="14"/>
      <c r="W1486" s="14"/>
      <c r="X1486" s="14"/>
      <c r="Y1486" s="14"/>
      <c r="Z1486" s="14"/>
      <c r="AA1486" s="14"/>
      <c r="AB1486" s="14"/>
      <c r="AC1486" s="14"/>
      <c r="AD1486" s="14"/>
    </row>
    <row r="1487" ht="33.0" hidden="1" customHeight="1">
      <c r="A1487" s="27">
        <v>1620.0</v>
      </c>
      <c r="B1487" s="27" t="s">
        <v>34</v>
      </c>
      <c r="C1487" s="27" t="s">
        <v>1663</v>
      </c>
      <c r="D1487" s="12" t="s">
        <v>107</v>
      </c>
      <c r="E1487" s="14"/>
      <c r="F1487" s="12" t="s">
        <v>9</v>
      </c>
      <c r="G1487" s="12" t="s">
        <v>9</v>
      </c>
      <c r="H1487" s="12" t="s">
        <v>37</v>
      </c>
      <c r="I1487" s="14"/>
      <c r="J1487" s="14"/>
      <c r="K1487" s="14"/>
      <c r="L1487" s="14"/>
      <c r="M1487" s="14"/>
      <c r="N1487" s="14"/>
      <c r="O1487" s="14"/>
      <c r="P1487" s="14"/>
      <c r="Q1487" s="14"/>
      <c r="R1487" s="14"/>
      <c r="S1487" s="14"/>
      <c r="T1487" s="14"/>
      <c r="U1487" s="14"/>
      <c r="V1487" s="14"/>
      <c r="W1487" s="14"/>
      <c r="X1487" s="14"/>
      <c r="Y1487" s="14"/>
      <c r="Z1487" s="14"/>
      <c r="AA1487" s="14"/>
      <c r="AB1487" s="14"/>
      <c r="AC1487" s="14"/>
      <c r="AD1487" s="14"/>
    </row>
    <row r="1488" ht="33.0" hidden="1" customHeight="1">
      <c r="A1488" s="27">
        <v>1621.0</v>
      </c>
      <c r="B1488" s="27" t="s">
        <v>34</v>
      </c>
      <c r="C1488" s="27" t="s">
        <v>1664</v>
      </c>
      <c r="D1488" s="12" t="s">
        <v>116</v>
      </c>
      <c r="E1488" s="14"/>
      <c r="F1488" s="12" t="s">
        <v>15</v>
      </c>
      <c r="G1488" s="12" t="s">
        <v>9</v>
      </c>
      <c r="H1488" s="12" t="s">
        <v>52</v>
      </c>
      <c r="I1488" s="14"/>
      <c r="J1488" s="14"/>
      <c r="K1488" s="14"/>
      <c r="L1488" s="14"/>
      <c r="M1488" s="14"/>
      <c r="N1488" s="14"/>
      <c r="O1488" s="14"/>
      <c r="P1488" s="14"/>
      <c r="Q1488" s="14"/>
      <c r="R1488" s="14"/>
      <c r="S1488" s="14"/>
      <c r="T1488" s="14"/>
      <c r="U1488" s="14"/>
      <c r="V1488" s="14"/>
      <c r="W1488" s="14"/>
      <c r="X1488" s="14"/>
      <c r="Y1488" s="14"/>
      <c r="Z1488" s="14"/>
      <c r="AA1488" s="14"/>
      <c r="AB1488" s="14"/>
      <c r="AC1488" s="14"/>
      <c r="AD1488" s="14"/>
    </row>
    <row r="1489" ht="33.0" hidden="1" customHeight="1">
      <c r="A1489" s="27">
        <v>1622.0</v>
      </c>
      <c r="B1489" s="27" t="s">
        <v>34</v>
      </c>
      <c r="C1489" s="27" t="s">
        <v>1665</v>
      </c>
      <c r="D1489" s="12" t="s">
        <v>592</v>
      </c>
      <c r="E1489" s="14"/>
      <c r="F1489" s="12" t="s">
        <v>11</v>
      </c>
      <c r="G1489" s="12" t="s">
        <v>9</v>
      </c>
      <c r="H1489" s="12" t="s">
        <v>37</v>
      </c>
      <c r="I1489" s="14"/>
      <c r="J1489" s="14"/>
      <c r="K1489" s="14"/>
      <c r="L1489" s="14"/>
      <c r="M1489" s="14"/>
      <c r="N1489" s="14"/>
      <c r="O1489" s="14"/>
      <c r="P1489" s="14"/>
      <c r="Q1489" s="14"/>
      <c r="R1489" s="14"/>
      <c r="S1489" s="14"/>
      <c r="T1489" s="14"/>
      <c r="U1489" s="14"/>
      <c r="V1489" s="14"/>
      <c r="W1489" s="14"/>
      <c r="X1489" s="14"/>
      <c r="Y1489" s="14"/>
      <c r="Z1489" s="14"/>
      <c r="AA1489" s="14"/>
      <c r="AB1489" s="14"/>
      <c r="AC1489" s="14"/>
      <c r="AD1489" s="14"/>
    </row>
    <row r="1490" ht="33.0" hidden="1" customHeight="1">
      <c r="A1490" s="27">
        <v>1623.0</v>
      </c>
      <c r="B1490" s="27" t="s">
        <v>34</v>
      </c>
      <c r="C1490" s="27" t="s">
        <v>1666</v>
      </c>
      <c r="D1490" s="12" t="s">
        <v>361</v>
      </c>
      <c r="E1490" s="14"/>
      <c r="F1490" s="12" t="s">
        <v>20</v>
      </c>
      <c r="G1490" s="12" t="s">
        <v>6</v>
      </c>
      <c r="H1490" s="12" t="s">
        <v>52</v>
      </c>
      <c r="I1490" s="14"/>
      <c r="J1490" s="14"/>
      <c r="K1490" s="14"/>
      <c r="L1490" s="14"/>
      <c r="M1490" s="14"/>
      <c r="N1490" s="14"/>
      <c r="O1490" s="14"/>
      <c r="P1490" s="14"/>
      <c r="Q1490" s="14"/>
      <c r="R1490" s="14"/>
      <c r="S1490" s="14"/>
      <c r="T1490" s="14"/>
      <c r="U1490" s="14"/>
      <c r="V1490" s="14"/>
      <c r="W1490" s="14"/>
      <c r="X1490" s="14"/>
      <c r="Y1490" s="14"/>
      <c r="Z1490" s="14"/>
      <c r="AA1490" s="14"/>
      <c r="AB1490" s="14"/>
      <c r="AC1490" s="14"/>
      <c r="AD1490" s="14"/>
    </row>
    <row r="1491" ht="33.0" hidden="1" customHeight="1">
      <c r="A1491" s="27">
        <v>1624.0</v>
      </c>
      <c r="B1491" s="27" t="s">
        <v>34</v>
      </c>
      <c r="C1491" s="27" t="s">
        <v>1667</v>
      </c>
      <c r="D1491" s="12" t="s">
        <v>48</v>
      </c>
      <c r="E1491" s="14"/>
      <c r="F1491" s="12" t="s">
        <v>10</v>
      </c>
      <c r="G1491" s="12" t="s">
        <v>2</v>
      </c>
      <c r="H1491" s="12" t="s">
        <v>49</v>
      </c>
      <c r="I1491" s="14"/>
      <c r="J1491" s="14"/>
      <c r="K1491" s="14"/>
      <c r="L1491" s="14"/>
      <c r="M1491" s="14"/>
      <c r="N1491" s="14"/>
      <c r="O1491" s="14"/>
      <c r="P1491" s="14"/>
      <c r="Q1491" s="14"/>
      <c r="R1491" s="14"/>
      <c r="S1491" s="14"/>
      <c r="T1491" s="14"/>
      <c r="U1491" s="14"/>
      <c r="V1491" s="14"/>
      <c r="W1491" s="14"/>
      <c r="X1491" s="14"/>
      <c r="Y1491" s="14"/>
      <c r="Z1491" s="14"/>
      <c r="AA1491" s="14"/>
      <c r="AB1491" s="14"/>
      <c r="AC1491" s="14"/>
      <c r="AD1491" s="14"/>
    </row>
    <row r="1492" ht="33.0" hidden="1" customHeight="1">
      <c r="A1492" s="27">
        <v>1625.0</v>
      </c>
      <c r="B1492" s="27" t="s">
        <v>34</v>
      </c>
      <c r="C1492" s="27" t="s">
        <v>1668</v>
      </c>
      <c r="D1492" s="12" t="s">
        <v>532</v>
      </c>
      <c r="E1492" s="14"/>
      <c r="F1492" s="12" t="s">
        <v>19</v>
      </c>
      <c r="G1492" s="12" t="s">
        <v>4</v>
      </c>
      <c r="H1492" s="12" t="s">
        <v>37</v>
      </c>
      <c r="I1492" s="14"/>
      <c r="J1492" s="14"/>
      <c r="K1492" s="14"/>
      <c r="L1492" s="14"/>
      <c r="M1492" s="14"/>
      <c r="N1492" s="14"/>
      <c r="O1492" s="14"/>
      <c r="P1492" s="14"/>
      <c r="Q1492" s="14"/>
      <c r="R1492" s="14"/>
      <c r="S1492" s="14"/>
      <c r="T1492" s="14"/>
      <c r="U1492" s="14"/>
      <c r="V1492" s="14"/>
      <c r="W1492" s="14"/>
      <c r="X1492" s="14"/>
      <c r="Y1492" s="14"/>
      <c r="Z1492" s="14"/>
      <c r="AA1492" s="14"/>
      <c r="AB1492" s="14"/>
      <c r="AC1492" s="14"/>
      <c r="AD1492" s="14"/>
    </row>
    <row r="1493" ht="33.0" hidden="1" customHeight="1">
      <c r="A1493" s="27">
        <v>1626.0</v>
      </c>
      <c r="B1493" s="27" t="s">
        <v>34</v>
      </c>
      <c r="C1493" s="27" t="s">
        <v>1669</v>
      </c>
      <c r="D1493" s="12" t="s">
        <v>1670</v>
      </c>
      <c r="E1493" s="14"/>
      <c r="F1493" s="12" t="s">
        <v>21</v>
      </c>
      <c r="G1493" s="12" t="s">
        <v>7</v>
      </c>
      <c r="H1493" s="12" t="s">
        <v>52</v>
      </c>
      <c r="I1493" s="14"/>
      <c r="J1493" s="14"/>
      <c r="K1493" s="14"/>
      <c r="L1493" s="14"/>
      <c r="M1493" s="14"/>
      <c r="N1493" s="14"/>
      <c r="O1493" s="14"/>
      <c r="P1493" s="14"/>
      <c r="Q1493" s="14"/>
      <c r="R1493" s="14"/>
      <c r="S1493" s="14"/>
      <c r="T1493" s="14"/>
      <c r="U1493" s="14"/>
      <c r="V1493" s="14"/>
      <c r="W1493" s="14"/>
      <c r="X1493" s="14"/>
      <c r="Y1493" s="14"/>
      <c r="Z1493" s="14"/>
      <c r="AA1493" s="14"/>
      <c r="AB1493" s="14"/>
      <c r="AC1493" s="14"/>
      <c r="AD1493" s="14"/>
    </row>
    <row r="1494" ht="33.0" hidden="1" customHeight="1">
      <c r="A1494" s="27">
        <v>1627.0</v>
      </c>
      <c r="B1494" s="27" t="s">
        <v>34</v>
      </c>
      <c r="C1494" s="27" t="s">
        <v>1671</v>
      </c>
      <c r="D1494" s="12" t="s">
        <v>1672</v>
      </c>
      <c r="E1494" s="14"/>
      <c r="F1494" s="12" t="s">
        <v>23</v>
      </c>
      <c r="G1494" s="12" t="s">
        <v>7</v>
      </c>
      <c r="H1494" s="12" t="s">
        <v>42</v>
      </c>
      <c r="I1494" s="14"/>
      <c r="J1494" s="14"/>
      <c r="K1494" s="14"/>
      <c r="L1494" s="14"/>
      <c r="M1494" s="14"/>
      <c r="N1494" s="14"/>
      <c r="O1494" s="14"/>
      <c r="P1494" s="14"/>
      <c r="Q1494" s="14"/>
      <c r="R1494" s="14"/>
      <c r="S1494" s="14"/>
      <c r="T1494" s="14"/>
      <c r="U1494" s="14"/>
      <c r="V1494" s="14"/>
      <c r="W1494" s="14"/>
      <c r="X1494" s="14"/>
      <c r="Y1494" s="14"/>
      <c r="Z1494" s="14"/>
      <c r="AA1494" s="14"/>
      <c r="AB1494" s="14"/>
      <c r="AC1494" s="14"/>
      <c r="AD1494" s="14"/>
    </row>
    <row r="1495" ht="33.0" hidden="1" customHeight="1">
      <c r="A1495" s="27">
        <v>1628.0</v>
      </c>
      <c r="B1495" s="27" t="s">
        <v>34</v>
      </c>
      <c r="C1495" s="27" t="s">
        <v>1673</v>
      </c>
      <c r="D1495" s="12" t="s">
        <v>107</v>
      </c>
      <c r="E1495" s="14"/>
      <c r="F1495" s="12" t="s">
        <v>9</v>
      </c>
      <c r="G1495" s="12" t="s">
        <v>9</v>
      </c>
      <c r="H1495" s="12" t="s">
        <v>37</v>
      </c>
      <c r="I1495" s="14"/>
      <c r="J1495" s="14"/>
      <c r="K1495" s="14"/>
      <c r="L1495" s="14"/>
      <c r="M1495" s="14"/>
      <c r="N1495" s="14"/>
      <c r="O1495" s="14"/>
      <c r="P1495" s="14"/>
      <c r="Q1495" s="14"/>
      <c r="R1495" s="14"/>
      <c r="S1495" s="14"/>
      <c r="T1495" s="14"/>
      <c r="U1495" s="14"/>
      <c r="V1495" s="14"/>
      <c r="W1495" s="14"/>
      <c r="X1495" s="14"/>
      <c r="Y1495" s="14"/>
      <c r="Z1495" s="14"/>
      <c r="AA1495" s="14"/>
      <c r="AB1495" s="14"/>
      <c r="AC1495" s="14"/>
      <c r="AD1495" s="14"/>
    </row>
    <row r="1496" ht="33.0" hidden="1" customHeight="1">
      <c r="A1496" s="27">
        <v>1629.0</v>
      </c>
      <c r="B1496" s="27" t="s">
        <v>34</v>
      </c>
      <c r="C1496" s="27" t="s">
        <v>1674</v>
      </c>
      <c r="D1496" s="12" t="s">
        <v>36</v>
      </c>
      <c r="E1496" s="14"/>
      <c r="F1496" s="12" t="s">
        <v>10</v>
      </c>
      <c r="G1496" s="12" t="s">
        <v>2</v>
      </c>
      <c r="H1496" s="12" t="s">
        <v>37</v>
      </c>
      <c r="I1496" s="14"/>
      <c r="J1496" s="14"/>
      <c r="K1496" s="14"/>
      <c r="L1496" s="14"/>
      <c r="M1496" s="14"/>
      <c r="N1496" s="14"/>
      <c r="O1496" s="14"/>
      <c r="P1496" s="14"/>
      <c r="Q1496" s="14"/>
      <c r="R1496" s="14"/>
      <c r="S1496" s="14"/>
      <c r="T1496" s="14"/>
      <c r="U1496" s="14"/>
      <c r="V1496" s="14"/>
      <c r="W1496" s="14"/>
      <c r="X1496" s="14"/>
      <c r="Y1496" s="14"/>
      <c r="Z1496" s="14"/>
      <c r="AA1496" s="14"/>
      <c r="AB1496" s="14"/>
      <c r="AC1496" s="14"/>
      <c r="AD1496" s="14"/>
    </row>
    <row r="1497" ht="33.0" hidden="1" customHeight="1">
      <c r="A1497" s="27">
        <v>1630.0</v>
      </c>
      <c r="B1497" s="27" t="s">
        <v>34</v>
      </c>
      <c r="C1497" s="27" t="s">
        <v>1675</v>
      </c>
      <c r="D1497" s="12" t="s">
        <v>436</v>
      </c>
      <c r="E1497" s="14"/>
      <c r="F1497" s="12" t="s">
        <v>13</v>
      </c>
      <c r="G1497" s="12" t="s">
        <v>9</v>
      </c>
      <c r="H1497" s="12" t="s">
        <v>37</v>
      </c>
      <c r="I1497" s="14"/>
      <c r="J1497" s="14"/>
      <c r="K1497" s="14"/>
      <c r="L1497" s="14"/>
      <c r="M1497" s="14"/>
      <c r="N1497" s="14"/>
      <c r="O1497" s="14"/>
      <c r="P1497" s="14"/>
      <c r="Q1497" s="14"/>
      <c r="R1497" s="14"/>
      <c r="S1497" s="14"/>
      <c r="T1497" s="14"/>
      <c r="U1497" s="14"/>
      <c r="V1497" s="14"/>
      <c r="W1497" s="14"/>
      <c r="X1497" s="14"/>
      <c r="Y1497" s="14"/>
      <c r="Z1497" s="14"/>
      <c r="AA1497" s="14"/>
      <c r="AB1497" s="14"/>
      <c r="AC1497" s="14"/>
      <c r="AD1497" s="14"/>
    </row>
    <row r="1498" ht="33.0" hidden="1" customHeight="1">
      <c r="A1498" s="27">
        <v>1632.0</v>
      </c>
      <c r="B1498" s="27" t="s">
        <v>34</v>
      </c>
      <c r="C1498" s="27" t="s">
        <v>1676</v>
      </c>
      <c r="D1498" s="12" t="s">
        <v>371</v>
      </c>
      <c r="E1498" s="14"/>
      <c r="F1498" s="12" t="s">
        <v>13</v>
      </c>
      <c r="G1498" s="12" t="s">
        <v>9</v>
      </c>
      <c r="H1498" s="12" t="s">
        <v>42</v>
      </c>
      <c r="I1498" s="14"/>
      <c r="J1498" s="14"/>
      <c r="K1498" s="14"/>
      <c r="L1498" s="14"/>
      <c r="M1498" s="14"/>
      <c r="N1498" s="14"/>
      <c r="O1498" s="14"/>
      <c r="P1498" s="14"/>
      <c r="Q1498" s="14"/>
      <c r="R1498" s="14"/>
      <c r="S1498" s="14"/>
      <c r="T1498" s="14"/>
      <c r="U1498" s="14"/>
      <c r="V1498" s="14"/>
      <c r="W1498" s="14"/>
      <c r="X1498" s="14"/>
      <c r="Y1498" s="14"/>
      <c r="Z1498" s="14"/>
      <c r="AA1498" s="14"/>
      <c r="AB1498" s="14"/>
      <c r="AC1498" s="14"/>
      <c r="AD1498" s="14"/>
    </row>
    <row r="1499" ht="33.0" hidden="1" customHeight="1">
      <c r="A1499" s="27">
        <v>1633.0</v>
      </c>
      <c r="B1499" s="27" t="s">
        <v>34</v>
      </c>
      <c r="C1499" s="27" t="s">
        <v>1677</v>
      </c>
      <c r="D1499" s="12" t="s">
        <v>107</v>
      </c>
      <c r="E1499" s="14"/>
      <c r="F1499" s="12" t="s">
        <v>9</v>
      </c>
      <c r="G1499" s="12" t="s">
        <v>9</v>
      </c>
      <c r="H1499" s="12" t="s">
        <v>37</v>
      </c>
      <c r="I1499" s="14"/>
      <c r="J1499" s="14"/>
      <c r="K1499" s="14"/>
      <c r="L1499" s="14"/>
      <c r="M1499" s="14"/>
      <c r="N1499" s="14"/>
      <c r="O1499" s="14"/>
      <c r="P1499" s="14"/>
      <c r="Q1499" s="14"/>
      <c r="R1499" s="14"/>
      <c r="S1499" s="14"/>
      <c r="T1499" s="14"/>
      <c r="U1499" s="14"/>
      <c r="V1499" s="14"/>
      <c r="W1499" s="14"/>
      <c r="X1499" s="14"/>
      <c r="Y1499" s="14"/>
      <c r="Z1499" s="14"/>
      <c r="AA1499" s="14"/>
      <c r="AB1499" s="14"/>
      <c r="AC1499" s="14"/>
      <c r="AD1499" s="14"/>
    </row>
    <row r="1500" ht="33.0" hidden="1" customHeight="1">
      <c r="A1500" s="27">
        <v>1634.0</v>
      </c>
      <c r="B1500" s="27" t="s">
        <v>34</v>
      </c>
      <c r="C1500" s="27" t="s">
        <v>1678</v>
      </c>
      <c r="D1500" s="12" t="s">
        <v>107</v>
      </c>
      <c r="E1500" s="14"/>
      <c r="F1500" s="12" t="s">
        <v>9</v>
      </c>
      <c r="G1500" s="12" t="s">
        <v>9</v>
      </c>
      <c r="H1500" s="12" t="s">
        <v>37</v>
      </c>
      <c r="I1500" s="14"/>
      <c r="J1500" s="14"/>
      <c r="K1500" s="14"/>
      <c r="L1500" s="14"/>
      <c r="M1500" s="14"/>
      <c r="N1500" s="14"/>
      <c r="O1500" s="14"/>
      <c r="P1500" s="14"/>
      <c r="Q1500" s="14"/>
      <c r="R1500" s="14"/>
      <c r="S1500" s="14"/>
      <c r="T1500" s="14"/>
      <c r="U1500" s="14"/>
      <c r="V1500" s="14"/>
      <c r="W1500" s="14"/>
      <c r="X1500" s="14"/>
      <c r="Y1500" s="14"/>
      <c r="Z1500" s="14"/>
      <c r="AA1500" s="14"/>
      <c r="AB1500" s="14"/>
      <c r="AC1500" s="14"/>
      <c r="AD1500" s="14"/>
    </row>
    <row r="1501" ht="33.0" hidden="1" customHeight="1">
      <c r="A1501" s="27">
        <v>1635.0</v>
      </c>
      <c r="B1501" s="27" t="s">
        <v>34</v>
      </c>
      <c r="C1501" s="27" t="s">
        <v>1679</v>
      </c>
      <c r="D1501" s="12" t="s">
        <v>107</v>
      </c>
      <c r="E1501" s="14"/>
      <c r="F1501" s="12" t="s">
        <v>9</v>
      </c>
      <c r="G1501" s="12" t="s">
        <v>9</v>
      </c>
      <c r="H1501" s="12" t="s">
        <v>37</v>
      </c>
      <c r="I1501" s="14"/>
      <c r="J1501" s="14"/>
      <c r="K1501" s="14"/>
      <c r="L1501" s="14"/>
      <c r="M1501" s="14"/>
      <c r="N1501" s="14"/>
      <c r="O1501" s="14"/>
      <c r="P1501" s="14"/>
      <c r="Q1501" s="14"/>
      <c r="R1501" s="14"/>
      <c r="S1501" s="14"/>
      <c r="T1501" s="14"/>
      <c r="U1501" s="14"/>
      <c r="V1501" s="14"/>
      <c r="W1501" s="14"/>
      <c r="X1501" s="14"/>
      <c r="Y1501" s="14"/>
      <c r="Z1501" s="14"/>
      <c r="AA1501" s="14"/>
      <c r="AB1501" s="14"/>
      <c r="AC1501" s="14"/>
      <c r="AD1501" s="14"/>
    </row>
    <row r="1502" ht="33.0" hidden="1" customHeight="1">
      <c r="A1502" s="27">
        <v>1637.0</v>
      </c>
      <c r="B1502" s="27" t="s">
        <v>34</v>
      </c>
      <c r="C1502" s="27" t="s">
        <v>1680</v>
      </c>
      <c r="D1502" s="12" t="s">
        <v>107</v>
      </c>
      <c r="E1502" s="14"/>
      <c r="F1502" s="12" t="s">
        <v>9</v>
      </c>
      <c r="G1502" s="12" t="s">
        <v>9</v>
      </c>
      <c r="H1502" s="12" t="s">
        <v>37</v>
      </c>
      <c r="I1502" s="14"/>
      <c r="J1502" s="14"/>
      <c r="K1502" s="14"/>
      <c r="L1502" s="14"/>
      <c r="M1502" s="14"/>
      <c r="N1502" s="14"/>
      <c r="O1502" s="14"/>
      <c r="P1502" s="14"/>
      <c r="Q1502" s="14"/>
      <c r="R1502" s="14"/>
      <c r="S1502" s="14"/>
      <c r="T1502" s="14"/>
      <c r="U1502" s="14"/>
      <c r="V1502" s="14"/>
      <c r="W1502" s="14"/>
      <c r="X1502" s="14"/>
      <c r="Y1502" s="14"/>
      <c r="Z1502" s="14"/>
      <c r="AA1502" s="14"/>
      <c r="AB1502" s="14"/>
      <c r="AC1502" s="14"/>
      <c r="AD1502" s="14"/>
    </row>
    <row r="1503" ht="33.0" hidden="1" customHeight="1">
      <c r="A1503" s="27">
        <v>1639.0</v>
      </c>
      <c r="B1503" s="27" t="s">
        <v>34</v>
      </c>
      <c r="C1503" s="27" t="s">
        <v>1681</v>
      </c>
      <c r="D1503" s="12" t="s">
        <v>107</v>
      </c>
      <c r="E1503" s="14"/>
      <c r="F1503" s="12" t="s">
        <v>9</v>
      </c>
      <c r="G1503" s="12" t="s">
        <v>9</v>
      </c>
      <c r="H1503" s="12" t="s">
        <v>37</v>
      </c>
      <c r="I1503" s="14"/>
      <c r="J1503" s="14"/>
      <c r="K1503" s="14"/>
      <c r="L1503" s="14"/>
      <c r="M1503" s="14"/>
      <c r="N1503" s="14"/>
      <c r="O1503" s="14"/>
      <c r="P1503" s="14"/>
      <c r="Q1503" s="14"/>
      <c r="R1503" s="14"/>
      <c r="S1503" s="14"/>
      <c r="T1503" s="14"/>
      <c r="U1503" s="14"/>
      <c r="V1503" s="14"/>
      <c r="W1503" s="14"/>
      <c r="X1503" s="14"/>
      <c r="Y1503" s="14"/>
      <c r="Z1503" s="14"/>
      <c r="AA1503" s="14"/>
      <c r="AB1503" s="14"/>
      <c r="AC1503" s="14"/>
      <c r="AD1503" s="14"/>
    </row>
    <row r="1504" ht="33.0" hidden="1" customHeight="1">
      <c r="A1504" s="27">
        <v>1640.0</v>
      </c>
      <c r="B1504" s="27" t="s">
        <v>34</v>
      </c>
      <c r="C1504" s="27" t="s">
        <v>1682</v>
      </c>
      <c r="D1504" s="12" t="s">
        <v>89</v>
      </c>
      <c r="E1504" s="14"/>
      <c r="F1504" s="12" t="s">
        <v>9</v>
      </c>
      <c r="G1504" s="12" t="s">
        <v>9</v>
      </c>
      <c r="H1504" s="12" t="s">
        <v>52</v>
      </c>
      <c r="I1504" s="14"/>
      <c r="J1504" s="14"/>
      <c r="K1504" s="14"/>
      <c r="L1504" s="14"/>
      <c r="M1504" s="14"/>
      <c r="N1504" s="14"/>
      <c r="O1504" s="14"/>
      <c r="P1504" s="14"/>
      <c r="Q1504" s="14"/>
      <c r="R1504" s="14"/>
      <c r="S1504" s="14"/>
      <c r="T1504" s="14"/>
      <c r="U1504" s="14"/>
      <c r="V1504" s="14"/>
      <c r="W1504" s="14"/>
      <c r="X1504" s="14"/>
      <c r="Y1504" s="14"/>
      <c r="Z1504" s="14"/>
      <c r="AA1504" s="14"/>
      <c r="AB1504" s="14"/>
      <c r="AC1504" s="14"/>
      <c r="AD1504" s="14"/>
    </row>
    <row r="1505" ht="33.0" hidden="1" customHeight="1">
      <c r="A1505" s="27">
        <v>1641.0</v>
      </c>
      <c r="B1505" s="27" t="s">
        <v>34</v>
      </c>
      <c r="C1505" s="27" t="s">
        <v>1683</v>
      </c>
      <c r="D1505" s="12" t="s">
        <v>48</v>
      </c>
      <c r="E1505" s="14"/>
      <c r="F1505" s="12" t="s">
        <v>10</v>
      </c>
      <c r="G1505" s="12" t="s">
        <v>2</v>
      </c>
      <c r="H1505" s="12" t="s">
        <v>49</v>
      </c>
      <c r="I1505" s="14"/>
      <c r="J1505" s="14"/>
      <c r="K1505" s="14"/>
      <c r="L1505" s="14"/>
      <c r="M1505" s="14"/>
      <c r="N1505" s="14"/>
      <c r="O1505" s="14"/>
      <c r="P1505" s="14"/>
      <c r="Q1505" s="14"/>
      <c r="R1505" s="14"/>
      <c r="S1505" s="14"/>
      <c r="T1505" s="14"/>
      <c r="U1505" s="14"/>
      <c r="V1505" s="14"/>
      <c r="W1505" s="14"/>
      <c r="X1505" s="14"/>
      <c r="Y1505" s="14"/>
      <c r="Z1505" s="14"/>
      <c r="AA1505" s="14"/>
      <c r="AB1505" s="14"/>
      <c r="AC1505" s="14"/>
      <c r="AD1505" s="14"/>
    </row>
    <row r="1506" ht="33.0" hidden="1" customHeight="1">
      <c r="A1506" s="27">
        <v>1642.0</v>
      </c>
      <c r="B1506" s="27" t="s">
        <v>34</v>
      </c>
      <c r="C1506" s="27" t="s">
        <v>1684</v>
      </c>
      <c r="D1506" s="12" t="s">
        <v>436</v>
      </c>
      <c r="E1506" s="14"/>
      <c r="F1506" s="12" t="s">
        <v>13</v>
      </c>
      <c r="G1506" s="12" t="s">
        <v>9</v>
      </c>
      <c r="H1506" s="12" t="s">
        <v>37</v>
      </c>
      <c r="I1506" s="14"/>
      <c r="J1506" s="14"/>
      <c r="K1506" s="14"/>
      <c r="L1506" s="14"/>
      <c r="M1506" s="14"/>
      <c r="N1506" s="14"/>
      <c r="O1506" s="14"/>
      <c r="P1506" s="14"/>
      <c r="Q1506" s="14"/>
      <c r="R1506" s="14"/>
      <c r="S1506" s="14"/>
      <c r="T1506" s="14"/>
      <c r="U1506" s="14"/>
      <c r="V1506" s="14"/>
      <c r="W1506" s="14"/>
      <c r="X1506" s="14"/>
      <c r="Y1506" s="14"/>
      <c r="Z1506" s="14"/>
      <c r="AA1506" s="14"/>
      <c r="AB1506" s="14"/>
      <c r="AC1506" s="14"/>
      <c r="AD1506" s="14"/>
    </row>
    <row r="1507" ht="33.0" hidden="1" customHeight="1">
      <c r="A1507" s="27">
        <v>1643.0</v>
      </c>
      <c r="B1507" s="27" t="s">
        <v>34</v>
      </c>
      <c r="C1507" s="27" t="s">
        <v>1685</v>
      </c>
      <c r="D1507" s="12" t="s">
        <v>107</v>
      </c>
      <c r="E1507" s="14"/>
      <c r="F1507" s="12" t="s">
        <v>9</v>
      </c>
      <c r="G1507" s="12" t="s">
        <v>9</v>
      </c>
      <c r="H1507" s="12" t="s">
        <v>37</v>
      </c>
      <c r="I1507" s="14"/>
      <c r="J1507" s="14"/>
      <c r="K1507" s="14"/>
      <c r="L1507" s="14"/>
      <c r="M1507" s="14"/>
      <c r="N1507" s="14"/>
      <c r="O1507" s="14"/>
      <c r="P1507" s="14"/>
      <c r="Q1507" s="14"/>
      <c r="R1507" s="14"/>
      <c r="S1507" s="14"/>
      <c r="T1507" s="14"/>
      <c r="U1507" s="14"/>
      <c r="V1507" s="14"/>
      <c r="W1507" s="14"/>
      <c r="X1507" s="14"/>
      <c r="Y1507" s="14"/>
      <c r="Z1507" s="14"/>
      <c r="AA1507" s="14"/>
      <c r="AB1507" s="14"/>
      <c r="AC1507" s="14"/>
      <c r="AD1507" s="14"/>
    </row>
    <row r="1508" ht="33.0" hidden="1" customHeight="1">
      <c r="A1508" s="27">
        <v>1644.0</v>
      </c>
      <c r="B1508" s="27" t="s">
        <v>34</v>
      </c>
      <c r="C1508" s="27" t="s">
        <v>1686</v>
      </c>
      <c r="D1508" s="12" t="s">
        <v>66</v>
      </c>
      <c r="E1508" s="14"/>
      <c r="F1508" s="12" t="s">
        <v>10</v>
      </c>
      <c r="G1508" s="12" t="s">
        <v>2</v>
      </c>
      <c r="H1508" s="12" t="s">
        <v>52</v>
      </c>
      <c r="I1508" s="14"/>
      <c r="J1508" s="14"/>
      <c r="K1508" s="14"/>
      <c r="L1508" s="14"/>
      <c r="M1508" s="14"/>
      <c r="N1508" s="14"/>
      <c r="O1508" s="14"/>
      <c r="P1508" s="14"/>
      <c r="Q1508" s="14"/>
      <c r="R1508" s="14"/>
      <c r="S1508" s="14"/>
      <c r="T1508" s="14"/>
      <c r="U1508" s="14"/>
      <c r="V1508" s="14"/>
      <c r="W1508" s="14"/>
      <c r="X1508" s="14"/>
      <c r="Y1508" s="14"/>
      <c r="Z1508" s="14"/>
      <c r="AA1508" s="14"/>
      <c r="AB1508" s="14"/>
      <c r="AC1508" s="14"/>
      <c r="AD1508" s="14"/>
    </row>
    <row r="1509" ht="33.0" hidden="1" customHeight="1">
      <c r="A1509" s="27">
        <v>1645.0</v>
      </c>
      <c r="B1509" s="27" t="s">
        <v>34</v>
      </c>
      <c r="C1509" s="27" t="s">
        <v>1687</v>
      </c>
      <c r="D1509" s="12" t="s">
        <v>87</v>
      </c>
      <c r="E1509" s="14"/>
      <c r="F1509" s="12" t="s">
        <v>18</v>
      </c>
      <c r="G1509" s="12" t="s">
        <v>9</v>
      </c>
      <c r="H1509" s="12" t="s">
        <v>52</v>
      </c>
      <c r="I1509" s="14"/>
      <c r="J1509" s="14"/>
      <c r="K1509" s="14"/>
      <c r="L1509" s="14"/>
      <c r="M1509" s="14"/>
      <c r="N1509" s="14"/>
      <c r="O1509" s="14"/>
      <c r="P1509" s="14"/>
      <c r="Q1509" s="14"/>
      <c r="R1509" s="14"/>
      <c r="S1509" s="14"/>
      <c r="T1509" s="14"/>
      <c r="U1509" s="14"/>
      <c r="V1509" s="14"/>
      <c r="W1509" s="14"/>
      <c r="X1509" s="14"/>
      <c r="Y1509" s="14"/>
      <c r="Z1509" s="14"/>
      <c r="AA1509" s="14"/>
      <c r="AB1509" s="14"/>
      <c r="AC1509" s="14"/>
      <c r="AD1509" s="14"/>
    </row>
    <row r="1510" ht="33.0" hidden="1" customHeight="1">
      <c r="A1510" s="27">
        <v>1646.0</v>
      </c>
      <c r="B1510" s="27" t="s">
        <v>34</v>
      </c>
      <c r="C1510" s="27" t="s">
        <v>1688</v>
      </c>
      <c r="D1510" s="12" t="s">
        <v>371</v>
      </c>
      <c r="E1510" s="14"/>
      <c r="F1510" s="12" t="s">
        <v>13</v>
      </c>
      <c r="G1510" s="12" t="s">
        <v>9</v>
      </c>
      <c r="H1510" s="12" t="s">
        <v>42</v>
      </c>
      <c r="I1510" s="14"/>
      <c r="J1510" s="14"/>
      <c r="K1510" s="14"/>
      <c r="L1510" s="14"/>
      <c r="M1510" s="14"/>
      <c r="N1510" s="14"/>
      <c r="O1510" s="14"/>
      <c r="P1510" s="14"/>
      <c r="Q1510" s="14"/>
      <c r="R1510" s="14"/>
      <c r="S1510" s="14"/>
      <c r="T1510" s="14"/>
      <c r="U1510" s="14"/>
      <c r="V1510" s="14"/>
      <c r="W1510" s="14"/>
      <c r="X1510" s="14"/>
      <c r="Y1510" s="14"/>
      <c r="Z1510" s="14"/>
      <c r="AA1510" s="14"/>
      <c r="AB1510" s="14"/>
      <c r="AC1510" s="14"/>
      <c r="AD1510" s="14"/>
    </row>
    <row r="1511" ht="33.0" hidden="1" customHeight="1">
      <c r="A1511" s="27">
        <v>1647.0</v>
      </c>
      <c r="B1511" s="27" t="s">
        <v>34</v>
      </c>
      <c r="C1511" s="27" t="s">
        <v>1689</v>
      </c>
      <c r="D1511" s="12" t="s">
        <v>765</v>
      </c>
      <c r="E1511" s="14"/>
      <c r="F1511" s="12" t="s">
        <v>19</v>
      </c>
      <c r="G1511" s="12" t="s">
        <v>9</v>
      </c>
      <c r="H1511" s="12" t="s">
        <v>37</v>
      </c>
      <c r="I1511" s="14"/>
      <c r="J1511" s="14"/>
      <c r="K1511" s="14"/>
      <c r="L1511" s="14"/>
      <c r="M1511" s="14"/>
      <c r="N1511" s="14"/>
      <c r="O1511" s="14"/>
      <c r="P1511" s="14"/>
      <c r="Q1511" s="14"/>
      <c r="R1511" s="14"/>
      <c r="S1511" s="14"/>
      <c r="T1511" s="14"/>
      <c r="U1511" s="14"/>
      <c r="V1511" s="14"/>
      <c r="W1511" s="14"/>
      <c r="X1511" s="14"/>
      <c r="Y1511" s="14"/>
      <c r="Z1511" s="14"/>
      <c r="AA1511" s="14"/>
      <c r="AB1511" s="14"/>
      <c r="AC1511" s="14"/>
      <c r="AD1511" s="14"/>
    </row>
    <row r="1512" ht="33.0" customHeight="1">
      <c r="A1512" s="27">
        <v>1648.0</v>
      </c>
      <c r="B1512" s="27" t="s">
        <v>34</v>
      </c>
      <c r="C1512" s="27" t="s">
        <v>1690</v>
      </c>
      <c r="D1512" s="12" t="s">
        <v>1691</v>
      </c>
      <c r="E1512" s="14"/>
      <c r="F1512" s="12" t="s">
        <v>16</v>
      </c>
      <c r="G1512" s="12" t="s">
        <v>8</v>
      </c>
      <c r="H1512" s="12" t="s">
        <v>42</v>
      </c>
      <c r="I1512" s="14"/>
      <c r="J1512" s="14"/>
      <c r="K1512" s="14"/>
      <c r="L1512" s="14"/>
      <c r="M1512" s="14"/>
      <c r="N1512" s="14"/>
      <c r="O1512" s="14"/>
      <c r="P1512" s="14"/>
      <c r="Q1512" s="14"/>
      <c r="R1512" s="14"/>
      <c r="S1512" s="14"/>
      <c r="T1512" s="14"/>
      <c r="U1512" s="14"/>
      <c r="V1512" s="14"/>
      <c r="W1512" s="14"/>
      <c r="X1512" s="14"/>
      <c r="Y1512" s="14"/>
      <c r="Z1512" s="14"/>
      <c r="AA1512" s="14"/>
      <c r="AB1512" s="14"/>
      <c r="AC1512" s="14"/>
      <c r="AD1512" s="14"/>
    </row>
    <row r="1513" ht="33.0" hidden="1" customHeight="1">
      <c r="A1513" s="27">
        <v>1649.0</v>
      </c>
      <c r="B1513" s="27" t="s">
        <v>34</v>
      </c>
      <c r="C1513" s="27" t="s">
        <v>1692</v>
      </c>
      <c r="D1513" s="12" t="s">
        <v>107</v>
      </c>
      <c r="E1513" s="14"/>
      <c r="F1513" s="12" t="s">
        <v>9</v>
      </c>
      <c r="G1513" s="12" t="s">
        <v>9</v>
      </c>
      <c r="H1513" s="12" t="s">
        <v>37</v>
      </c>
      <c r="I1513" s="14"/>
      <c r="J1513" s="14"/>
      <c r="K1513" s="14"/>
      <c r="L1513" s="14"/>
      <c r="M1513" s="14"/>
      <c r="N1513" s="14"/>
      <c r="O1513" s="14"/>
      <c r="P1513" s="14"/>
      <c r="Q1513" s="14"/>
      <c r="R1513" s="14"/>
      <c r="S1513" s="14"/>
      <c r="T1513" s="14"/>
      <c r="U1513" s="14"/>
      <c r="V1513" s="14"/>
      <c r="W1513" s="14"/>
      <c r="X1513" s="14"/>
      <c r="Y1513" s="14"/>
      <c r="Z1513" s="14"/>
      <c r="AA1513" s="14"/>
      <c r="AB1513" s="14"/>
      <c r="AC1513" s="14"/>
      <c r="AD1513" s="14"/>
    </row>
    <row r="1514" ht="33.0" hidden="1" customHeight="1">
      <c r="A1514" s="27">
        <v>1650.0</v>
      </c>
      <c r="B1514" s="27" t="s">
        <v>34</v>
      </c>
      <c r="C1514" s="27" t="s">
        <v>1693</v>
      </c>
      <c r="D1514" s="12" t="s">
        <v>284</v>
      </c>
      <c r="E1514" s="14"/>
      <c r="F1514" s="12" t="s">
        <v>19</v>
      </c>
      <c r="G1514" s="12" t="s">
        <v>9</v>
      </c>
      <c r="H1514" s="12" t="s">
        <v>52</v>
      </c>
      <c r="I1514" s="14"/>
      <c r="J1514" s="14"/>
      <c r="K1514" s="14"/>
      <c r="L1514" s="14"/>
      <c r="M1514" s="14"/>
      <c r="N1514" s="14"/>
      <c r="O1514" s="14"/>
      <c r="P1514" s="14"/>
      <c r="Q1514" s="14"/>
      <c r="R1514" s="14"/>
      <c r="S1514" s="14"/>
      <c r="T1514" s="14"/>
      <c r="U1514" s="14"/>
      <c r="V1514" s="14"/>
      <c r="W1514" s="14"/>
      <c r="X1514" s="14"/>
      <c r="Y1514" s="14"/>
      <c r="Z1514" s="14"/>
      <c r="AA1514" s="14"/>
      <c r="AB1514" s="14"/>
      <c r="AC1514" s="14"/>
      <c r="AD1514" s="14"/>
    </row>
    <row r="1515" ht="33.0" hidden="1" customHeight="1">
      <c r="A1515" s="27">
        <v>1651.0</v>
      </c>
      <c r="B1515" s="27" t="s">
        <v>34</v>
      </c>
      <c r="C1515" s="27" t="s">
        <v>1694</v>
      </c>
      <c r="D1515" s="12" t="s">
        <v>107</v>
      </c>
      <c r="E1515" s="14"/>
      <c r="F1515" s="12" t="s">
        <v>9</v>
      </c>
      <c r="G1515" s="12" t="s">
        <v>9</v>
      </c>
      <c r="H1515" s="12" t="s">
        <v>37</v>
      </c>
      <c r="I1515" s="14"/>
      <c r="J1515" s="14"/>
      <c r="K1515" s="14"/>
      <c r="L1515" s="14"/>
      <c r="M1515" s="14"/>
      <c r="N1515" s="14"/>
      <c r="O1515" s="14"/>
      <c r="P1515" s="14"/>
      <c r="Q1515" s="14"/>
      <c r="R1515" s="14"/>
      <c r="S1515" s="14"/>
      <c r="T1515" s="14"/>
      <c r="U1515" s="14"/>
      <c r="V1515" s="14"/>
      <c r="W1515" s="14"/>
      <c r="X1515" s="14"/>
      <c r="Y1515" s="14"/>
      <c r="Z1515" s="14"/>
      <c r="AA1515" s="14"/>
      <c r="AB1515" s="14"/>
      <c r="AC1515" s="14"/>
      <c r="AD1515" s="14"/>
    </row>
    <row r="1516" ht="33.0" hidden="1" customHeight="1">
      <c r="A1516" s="27">
        <v>1652.0</v>
      </c>
      <c r="B1516" s="27" t="s">
        <v>34</v>
      </c>
      <c r="C1516" s="27" t="s">
        <v>1695</v>
      </c>
      <c r="D1516" s="12" t="s">
        <v>139</v>
      </c>
      <c r="E1516" s="14"/>
      <c r="F1516" s="12" t="s">
        <v>23</v>
      </c>
      <c r="G1516" s="12" t="s">
        <v>9</v>
      </c>
      <c r="H1516" s="12" t="s">
        <v>37</v>
      </c>
      <c r="I1516" s="14"/>
      <c r="J1516" s="14"/>
      <c r="K1516" s="14"/>
      <c r="L1516" s="14"/>
      <c r="M1516" s="14"/>
      <c r="N1516" s="14"/>
      <c r="O1516" s="14"/>
      <c r="P1516" s="14"/>
      <c r="Q1516" s="14"/>
      <c r="R1516" s="14"/>
      <c r="S1516" s="14"/>
      <c r="T1516" s="14"/>
      <c r="U1516" s="14"/>
      <c r="V1516" s="14"/>
      <c r="W1516" s="14"/>
      <c r="X1516" s="14"/>
      <c r="Y1516" s="14"/>
      <c r="Z1516" s="14"/>
      <c r="AA1516" s="14"/>
      <c r="AB1516" s="14"/>
      <c r="AC1516" s="14"/>
      <c r="AD1516" s="14"/>
    </row>
    <row r="1517" ht="33.0" hidden="1" customHeight="1">
      <c r="A1517" s="27">
        <v>1653.0</v>
      </c>
      <c r="B1517" s="27" t="s">
        <v>34</v>
      </c>
      <c r="C1517" s="27" t="s">
        <v>1696</v>
      </c>
      <c r="D1517" s="12" t="s">
        <v>436</v>
      </c>
      <c r="E1517" s="14"/>
      <c r="F1517" s="12" t="s">
        <v>13</v>
      </c>
      <c r="G1517" s="12" t="s">
        <v>9</v>
      </c>
      <c r="H1517" s="12" t="s">
        <v>37</v>
      </c>
      <c r="I1517" s="14"/>
      <c r="J1517" s="14"/>
      <c r="K1517" s="14"/>
      <c r="L1517" s="14"/>
      <c r="M1517" s="14"/>
      <c r="N1517" s="14"/>
      <c r="O1517" s="14"/>
      <c r="P1517" s="14"/>
      <c r="Q1517" s="14"/>
      <c r="R1517" s="14"/>
      <c r="S1517" s="14"/>
      <c r="T1517" s="14"/>
      <c r="U1517" s="14"/>
      <c r="V1517" s="14"/>
      <c r="W1517" s="14"/>
      <c r="X1517" s="14"/>
      <c r="Y1517" s="14"/>
      <c r="Z1517" s="14"/>
      <c r="AA1517" s="14"/>
      <c r="AB1517" s="14"/>
      <c r="AC1517" s="14"/>
      <c r="AD1517" s="14"/>
    </row>
    <row r="1518" ht="33.0" hidden="1" customHeight="1">
      <c r="A1518" s="27">
        <v>1654.0</v>
      </c>
      <c r="B1518" s="27" t="s">
        <v>34</v>
      </c>
      <c r="C1518" s="27" t="s">
        <v>1697</v>
      </c>
      <c r="D1518" s="12" t="s">
        <v>107</v>
      </c>
      <c r="E1518" s="14"/>
      <c r="F1518" s="12" t="s">
        <v>9</v>
      </c>
      <c r="G1518" s="12" t="s">
        <v>9</v>
      </c>
      <c r="H1518" s="12" t="s">
        <v>37</v>
      </c>
      <c r="I1518" s="14"/>
      <c r="J1518" s="14"/>
      <c r="K1518" s="14"/>
      <c r="L1518" s="14"/>
      <c r="M1518" s="14"/>
      <c r="N1518" s="14"/>
      <c r="O1518" s="14"/>
      <c r="P1518" s="14"/>
      <c r="Q1518" s="14"/>
      <c r="R1518" s="14"/>
      <c r="S1518" s="14"/>
      <c r="T1518" s="14"/>
      <c r="U1518" s="14"/>
      <c r="V1518" s="14"/>
      <c r="W1518" s="14"/>
      <c r="X1518" s="14"/>
      <c r="Y1518" s="14"/>
      <c r="Z1518" s="14"/>
      <c r="AA1518" s="14"/>
      <c r="AB1518" s="14"/>
      <c r="AC1518" s="14"/>
      <c r="AD1518" s="14"/>
    </row>
    <row r="1519" ht="33.0" hidden="1" customHeight="1">
      <c r="A1519" s="27">
        <v>1655.0</v>
      </c>
      <c r="B1519" s="27" t="s">
        <v>34</v>
      </c>
      <c r="C1519" s="27" t="s">
        <v>1698</v>
      </c>
      <c r="D1519" s="12" t="s">
        <v>612</v>
      </c>
      <c r="E1519" s="14"/>
      <c r="F1519" s="12" t="s">
        <v>15</v>
      </c>
      <c r="G1519" s="12" t="s">
        <v>9</v>
      </c>
      <c r="H1519" s="12" t="s">
        <v>49</v>
      </c>
      <c r="I1519" s="14"/>
      <c r="J1519" s="14"/>
      <c r="K1519" s="14"/>
      <c r="L1519" s="14"/>
      <c r="M1519" s="14"/>
      <c r="N1519" s="14"/>
      <c r="O1519" s="14"/>
      <c r="P1519" s="14"/>
      <c r="Q1519" s="14"/>
      <c r="R1519" s="14"/>
      <c r="S1519" s="14"/>
      <c r="T1519" s="14"/>
      <c r="U1519" s="14"/>
      <c r="V1519" s="14"/>
      <c r="W1519" s="14"/>
      <c r="X1519" s="14"/>
      <c r="Y1519" s="14"/>
      <c r="Z1519" s="14"/>
      <c r="AA1519" s="14"/>
      <c r="AB1519" s="14"/>
      <c r="AC1519" s="14"/>
      <c r="AD1519" s="14"/>
    </row>
    <row r="1520" ht="33.0" hidden="1" customHeight="1">
      <c r="A1520" s="27">
        <v>1656.0</v>
      </c>
      <c r="B1520" s="27" t="s">
        <v>34</v>
      </c>
      <c r="C1520" s="27" t="s">
        <v>1699</v>
      </c>
      <c r="D1520" s="12" t="s">
        <v>107</v>
      </c>
      <c r="E1520" s="14"/>
      <c r="F1520" s="12" t="s">
        <v>9</v>
      </c>
      <c r="G1520" s="12" t="s">
        <v>9</v>
      </c>
      <c r="H1520" s="12" t="s">
        <v>37</v>
      </c>
      <c r="I1520" s="14"/>
      <c r="J1520" s="14"/>
      <c r="K1520" s="14"/>
      <c r="L1520" s="14"/>
      <c r="M1520" s="14"/>
      <c r="N1520" s="14"/>
      <c r="O1520" s="14"/>
      <c r="P1520" s="14"/>
      <c r="Q1520" s="14"/>
      <c r="R1520" s="14"/>
      <c r="S1520" s="14"/>
      <c r="T1520" s="14"/>
      <c r="U1520" s="14"/>
      <c r="V1520" s="14"/>
      <c r="W1520" s="14"/>
      <c r="X1520" s="14"/>
      <c r="Y1520" s="14"/>
      <c r="Z1520" s="14"/>
      <c r="AA1520" s="14"/>
      <c r="AB1520" s="14"/>
      <c r="AC1520" s="14"/>
      <c r="AD1520" s="14"/>
    </row>
    <row r="1521" ht="33.0" hidden="1" customHeight="1">
      <c r="A1521" s="27">
        <v>1657.0</v>
      </c>
      <c r="B1521" s="27" t="s">
        <v>34</v>
      </c>
      <c r="C1521" s="27" t="s">
        <v>1700</v>
      </c>
      <c r="D1521" s="12" t="s">
        <v>302</v>
      </c>
      <c r="E1521" s="14"/>
      <c r="F1521" s="12" t="s">
        <v>15</v>
      </c>
      <c r="G1521" s="12" t="s">
        <v>9</v>
      </c>
      <c r="H1521" s="12" t="s">
        <v>42</v>
      </c>
      <c r="I1521" s="14"/>
      <c r="J1521" s="14"/>
      <c r="K1521" s="14"/>
      <c r="L1521" s="14"/>
      <c r="M1521" s="14"/>
      <c r="N1521" s="14"/>
      <c r="O1521" s="14"/>
      <c r="P1521" s="14"/>
      <c r="Q1521" s="14"/>
      <c r="R1521" s="14"/>
      <c r="S1521" s="14"/>
      <c r="T1521" s="14"/>
      <c r="U1521" s="14"/>
      <c r="V1521" s="14"/>
      <c r="W1521" s="14"/>
      <c r="X1521" s="14"/>
      <c r="Y1521" s="14"/>
      <c r="Z1521" s="14"/>
      <c r="AA1521" s="14"/>
      <c r="AB1521" s="14"/>
      <c r="AC1521" s="14"/>
      <c r="AD1521" s="14"/>
    </row>
    <row r="1522" ht="33.0" hidden="1" customHeight="1">
      <c r="A1522" s="27">
        <v>1658.0</v>
      </c>
      <c r="B1522" s="27" t="s">
        <v>34</v>
      </c>
      <c r="C1522" s="27" t="s">
        <v>1699</v>
      </c>
      <c r="D1522" s="12" t="s">
        <v>107</v>
      </c>
      <c r="E1522" s="14"/>
      <c r="F1522" s="12" t="s">
        <v>9</v>
      </c>
      <c r="G1522" s="12" t="s">
        <v>9</v>
      </c>
      <c r="H1522" s="12" t="s">
        <v>37</v>
      </c>
      <c r="I1522" s="14"/>
      <c r="J1522" s="14"/>
      <c r="K1522" s="14"/>
      <c r="L1522" s="14"/>
      <c r="M1522" s="14"/>
      <c r="N1522" s="14"/>
      <c r="O1522" s="14"/>
      <c r="P1522" s="14"/>
      <c r="Q1522" s="14"/>
      <c r="R1522" s="14"/>
      <c r="S1522" s="14"/>
      <c r="T1522" s="14"/>
      <c r="U1522" s="14"/>
      <c r="V1522" s="14"/>
      <c r="W1522" s="14"/>
      <c r="X1522" s="14"/>
      <c r="Y1522" s="14"/>
      <c r="Z1522" s="14"/>
      <c r="AA1522" s="14"/>
      <c r="AB1522" s="14"/>
      <c r="AC1522" s="14"/>
      <c r="AD1522" s="14"/>
    </row>
    <row r="1523" ht="33.0" hidden="1" customHeight="1">
      <c r="A1523" s="27">
        <v>1659.0</v>
      </c>
      <c r="B1523" s="27" t="s">
        <v>34</v>
      </c>
      <c r="C1523" s="27" t="s">
        <v>1701</v>
      </c>
      <c r="D1523" s="12" t="s">
        <v>62</v>
      </c>
      <c r="E1523" s="14"/>
      <c r="F1523" s="12" t="s">
        <v>13</v>
      </c>
      <c r="G1523" s="12" t="s">
        <v>9</v>
      </c>
      <c r="H1523" s="12" t="s">
        <v>49</v>
      </c>
      <c r="I1523" s="14"/>
      <c r="J1523" s="14"/>
      <c r="K1523" s="14"/>
      <c r="L1523" s="14"/>
      <c r="M1523" s="14"/>
      <c r="N1523" s="14"/>
      <c r="O1523" s="14"/>
      <c r="P1523" s="14"/>
      <c r="Q1523" s="14"/>
      <c r="R1523" s="14"/>
      <c r="S1523" s="14"/>
      <c r="T1523" s="14"/>
      <c r="U1523" s="14"/>
      <c r="V1523" s="14"/>
      <c r="W1523" s="14"/>
      <c r="X1523" s="14"/>
      <c r="Y1523" s="14"/>
      <c r="Z1523" s="14"/>
      <c r="AA1523" s="14"/>
      <c r="AB1523" s="14"/>
      <c r="AC1523" s="14"/>
      <c r="AD1523" s="14"/>
    </row>
    <row r="1524" ht="33.0" hidden="1" customHeight="1">
      <c r="A1524" s="27">
        <v>1660.0</v>
      </c>
      <c r="B1524" s="27" t="s">
        <v>34</v>
      </c>
      <c r="C1524" s="27" t="s">
        <v>1702</v>
      </c>
      <c r="D1524" s="12" t="s">
        <v>637</v>
      </c>
      <c r="E1524" s="14"/>
      <c r="F1524" s="12" t="s">
        <v>13</v>
      </c>
      <c r="G1524" s="12" t="s">
        <v>9</v>
      </c>
      <c r="H1524" s="12" t="s">
        <v>52</v>
      </c>
      <c r="I1524" s="14"/>
      <c r="J1524" s="14"/>
      <c r="K1524" s="14"/>
      <c r="L1524" s="14"/>
      <c r="M1524" s="14"/>
      <c r="N1524" s="14"/>
      <c r="O1524" s="14"/>
      <c r="P1524" s="14"/>
      <c r="Q1524" s="14"/>
      <c r="R1524" s="14"/>
      <c r="S1524" s="14"/>
      <c r="T1524" s="14"/>
      <c r="U1524" s="14"/>
      <c r="V1524" s="14"/>
      <c r="W1524" s="14"/>
      <c r="X1524" s="14"/>
      <c r="Y1524" s="14"/>
      <c r="Z1524" s="14"/>
      <c r="AA1524" s="14"/>
      <c r="AB1524" s="14"/>
      <c r="AC1524" s="14"/>
      <c r="AD1524" s="14"/>
    </row>
    <row r="1525" ht="33.0" hidden="1" customHeight="1">
      <c r="A1525" s="27">
        <v>1661.0</v>
      </c>
      <c r="B1525" s="27" t="s">
        <v>34</v>
      </c>
      <c r="C1525" s="27" t="s">
        <v>1703</v>
      </c>
      <c r="D1525" s="12" t="s">
        <v>1704</v>
      </c>
      <c r="E1525" s="14"/>
      <c r="F1525" s="12" t="s">
        <v>11</v>
      </c>
      <c r="G1525" s="12" t="s">
        <v>7</v>
      </c>
      <c r="H1525" s="12" t="s">
        <v>37</v>
      </c>
      <c r="I1525" s="14"/>
      <c r="J1525" s="14"/>
      <c r="K1525" s="14"/>
      <c r="L1525" s="14"/>
      <c r="M1525" s="14"/>
      <c r="N1525" s="14"/>
      <c r="O1525" s="14"/>
      <c r="P1525" s="14"/>
      <c r="Q1525" s="14"/>
      <c r="R1525" s="14"/>
      <c r="S1525" s="14"/>
      <c r="T1525" s="14"/>
      <c r="U1525" s="14"/>
      <c r="V1525" s="14"/>
      <c r="W1525" s="14"/>
      <c r="X1525" s="14"/>
      <c r="Y1525" s="14"/>
      <c r="Z1525" s="14"/>
      <c r="AA1525" s="14"/>
      <c r="AB1525" s="14"/>
      <c r="AC1525" s="14"/>
      <c r="AD1525" s="14"/>
    </row>
    <row r="1526" ht="33.0" hidden="1" customHeight="1">
      <c r="A1526" s="27">
        <v>1662.0</v>
      </c>
      <c r="B1526" s="27" t="s">
        <v>34</v>
      </c>
      <c r="C1526" s="27" t="s">
        <v>1705</v>
      </c>
      <c r="D1526" s="12" t="s">
        <v>212</v>
      </c>
      <c r="E1526" s="14"/>
      <c r="F1526" s="12" t="s">
        <v>12</v>
      </c>
      <c r="G1526" s="12" t="s">
        <v>9</v>
      </c>
      <c r="H1526" s="12" t="s">
        <v>52</v>
      </c>
      <c r="I1526" s="14"/>
      <c r="J1526" s="14"/>
      <c r="K1526" s="14"/>
      <c r="L1526" s="14"/>
      <c r="M1526" s="14"/>
      <c r="N1526" s="14"/>
      <c r="O1526" s="14"/>
      <c r="P1526" s="14"/>
      <c r="Q1526" s="14"/>
      <c r="R1526" s="14"/>
      <c r="S1526" s="14"/>
      <c r="T1526" s="14"/>
      <c r="U1526" s="14"/>
      <c r="V1526" s="14"/>
      <c r="W1526" s="14"/>
      <c r="X1526" s="14"/>
      <c r="Y1526" s="14"/>
      <c r="Z1526" s="14"/>
      <c r="AA1526" s="14"/>
      <c r="AB1526" s="14"/>
      <c r="AC1526" s="14"/>
      <c r="AD1526" s="14"/>
    </row>
    <row r="1527" ht="33.0" hidden="1" customHeight="1">
      <c r="A1527" s="27">
        <v>1663.0</v>
      </c>
      <c r="B1527" s="27" t="s">
        <v>34</v>
      </c>
      <c r="C1527" s="27" t="s">
        <v>1706</v>
      </c>
      <c r="D1527" s="12" t="s">
        <v>99</v>
      </c>
      <c r="E1527" s="14"/>
      <c r="F1527" s="12" t="s">
        <v>12</v>
      </c>
      <c r="G1527" s="12" t="s">
        <v>9</v>
      </c>
      <c r="H1527" s="12" t="s">
        <v>37</v>
      </c>
      <c r="I1527" s="14"/>
      <c r="J1527" s="14"/>
      <c r="K1527" s="14"/>
      <c r="L1527" s="14"/>
      <c r="M1527" s="14"/>
      <c r="N1527" s="14"/>
      <c r="O1527" s="14"/>
      <c r="P1527" s="14"/>
      <c r="Q1527" s="14"/>
      <c r="R1527" s="14"/>
      <c r="S1527" s="14"/>
      <c r="T1527" s="14"/>
      <c r="U1527" s="14"/>
      <c r="V1527" s="14"/>
      <c r="W1527" s="14"/>
      <c r="X1527" s="14"/>
      <c r="Y1527" s="14"/>
      <c r="Z1527" s="14"/>
      <c r="AA1527" s="14"/>
      <c r="AB1527" s="14"/>
      <c r="AC1527" s="14"/>
      <c r="AD1527" s="14"/>
    </row>
    <row r="1528" ht="33.0" hidden="1" customHeight="1">
      <c r="A1528" s="27">
        <v>1664.0</v>
      </c>
      <c r="B1528" s="27" t="s">
        <v>34</v>
      </c>
      <c r="C1528" s="27" t="s">
        <v>1707</v>
      </c>
      <c r="D1528" s="12" t="s">
        <v>514</v>
      </c>
      <c r="E1528" s="14"/>
      <c r="F1528" s="12" t="s">
        <v>15</v>
      </c>
      <c r="G1528" s="12" t="s">
        <v>9</v>
      </c>
      <c r="H1528" s="12" t="s">
        <v>37</v>
      </c>
      <c r="I1528" s="14"/>
      <c r="J1528" s="14"/>
      <c r="K1528" s="14"/>
      <c r="L1528" s="14"/>
      <c r="M1528" s="14"/>
      <c r="N1528" s="14"/>
      <c r="O1528" s="14"/>
      <c r="P1528" s="14"/>
      <c r="Q1528" s="14"/>
      <c r="R1528" s="14"/>
      <c r="S1528" s="14"/>
      <c r="T1528" s="14"/>
      <c r="U1528" s="14"/>
      <c r="V1528" s="14"/>
      <c r="W1528" s="14"/>
      <c r="X1528" s="14"/>
      <c r="Y1528" s="14"/>
      <c r="Z1528" s="14"/>
      <c r="AA1528" s="14"/>
      <c r="AB1528" s="14"/>
      <c r="AC1528" s="14"/>
      <c r="AD1528" s="14"/>
    </row>
    <row r="1529" ht="33.0" hidden="1" customHeight="1">
      <c r="A1529" s="27">
        <v>1665.0</v>
      </c>
      <c r="B1529" s="27" t="s">
        <v>34</v>
      </c>
      <c r="C1529" s="27" t="s">
        <v>1708</v>
      </c>
      <c r="D1529" s="12" t="s">
        <v>114</v>
      </c>
      <c r="E1529" s="14"/>
      <c r="F1529" s="12" t="s">
        <v>19</v>
      </c>
      <c r="G1529" s="12" t="s">
        <v>4</v>
      </c>
      <c r="H1529" s="12" t="s">
        <v>52</v>
      </c>
      <c r="I1529" s="14"/>
      <c r="J1529" s="14"/>
      <c r="K1529" s="14"/>
      <c r="L1529" s="14"/>
      <c r="M1529" s="14"/>
      <c r="N1529" s="14"/>
      <c r="O1529" s="14"/>
      <c r="P1529" s="14"/>
      <c r="Q1529" s="14"/>
      <c r="R1529" s="14"/>
      <c r="S1529" s="14"/>
      <c r="T1529" s="14"/>
      <c r="U1529" s="14"/>
      <c r="V1529" s="14"/>
      <c r="W1529" s="14"/>
      <c r="X1529" s="14"/>
      <c r="Y1529" s="14"/>
      <c r="Z1529" s="14"/>
      <c r="AA1529" s="14"/>
      <c r="AB1529" s="14"/>
      <c r="AC1529" s="14"/>
      <c r="AD1529" s="14"/>
    </row>
    <row r="1530" ht="33.0" hidden="1" customHeight="1">
      <c r="A1530" s="27">
        <v>1666.0</v>
      </c>
      <c r="B1530" s="27" t="s">
        <v>34</v>
      </c>
      <c r="C1530" s="27" t="s">
        <v>1709</v>
      </c>
      <c r="D1530" s="12" t="s">
        <v>302</v>
      </c>
      <c r="E1530" s="14"/>
      <c r="F1530" s="12" t="s">
        <v>15</v>
      </c>
      <c r="G1530" s="12" t="s">
        <v>9</v>
      </c>
      <c r="H1530" s="12" t="s">
        <v>42</v>
      </c>
      <c r="I1530" s="14"/>
      <c r="J1530" s="14"/>
      <c r="K1530" s="14"/>
      <c r="L1530" s="14"/>
      <c r="M1530" s="14"/>
      <c r="N1530" s="14"/>
      <c r="O1530" s="14"/>
      <c r="P1530" s="14"/>
      <c r="Q1530" s="14"/>
      <c r="R1530" s="14"/>
      <c r="S1530" s="14"/>
      <c r="T1530" s="14"/>
      <c r="U1530" s="14"/>
      <c r="V1530" s="14"/>
      <c r="W1530" s="14"/>
      <c r="X1530" s="14"/>
      <c r="Y1530" s="14"/>
      <c r="Z1530" s="14"/>
      <c r="AA1530" s="14"/>
      <c r="AB1530" s="14"/>
      <c r="AC1530" s="14"/>
      <c r="AD1530" s="14"/>
    </row>
    <row r="1531" ht="33.0" hidden="1" customHeight="1">
      <c r="A1531" s="27">
        <v>1667.0</v>
      </c>
      <c r="B1531" s="27" t="s">
        <v>34</v>
      </c>
      <c r="C1531" s="27" t="s">
        <v>1710</v>
      </c>
      <c r="D1531" s="12" t="s">
        <v>139</v>
      </c>
      <c r="E1531" s="14"/>
      <c r="F1531" s="12" t="s">
        <v>23</v>
      </c>
      <c r="G1531" s="12" t="s">
        <v>9</v>
      </c>
      <c r="H1531" s="12" t="s">
        <v>37</v>
      </c>
      <c r="I1531" s="14"/>
      <c r="J1531" s="14"/>
      <c r="K1531" s="14"/>
      <c r="L1531" s="14"/>
      <c r="M1531" s="14"/>
      <c r="N1531" s="14"/>
      <c r="O1531" s="14"/>
      <c r="P1531" s="14"/>
      <c r="Q1531" s="14"/>
      <c r="R1531" s="14"/>
      <c r="S1531" s="14"/>
      <c r="T1531" s="14"/>
      <c r="U1531" s="14"/>
      <c r="V1531" s="14"/>
      <c r="W1531" s="14"/>
      <c r="X1531" s="14"/>
      <c r="Y1531" s="14"/>
      <c r="Z1531" s="14"/>
      <c r="AA1531" s="14"/>
      <c r="AB1531" s="14"/>
      <c r="AC1531" s="14"/>
      <c r="AD1531" s="14"/>
    </row>
    <row r="1532" ht="33.0" hidden="1" customHeight="1">
      <c r="A1532" s="27">
        <v>1668.0</v>
      </c>
      <c r="B1532" s="27" t="s">
        <v>34</v>
      </c>
      <c r="C1532" s="27" t="s">
        <v>1711</v>
      </c>
      <c r="D1532" s="12" t="s">
        <v>1712</v>
      </c>
      <c r="E1532" s="14"/>
      <c r="F1532" s="12" t="s">
        <v>13</v>
      </c>
      <c r="G1532" s="12" t="s">
        <v>2</v>
      </c>
      <c r="H1532" s="12" t="s">
        <v>37</v>
      </c>
      <c r="I1532" s="14"/>
      <c r="J1532" s="14"/>
      <c r="K1532" s="14"/>
      <c r="L1532" s="14"/>
      <c r="M1532" s="14"/>
      <c r="N1532" s="14"/>
      <c r="O1532" s="14"/>
      <c r="P1532" s="14"/>
      <c r="Q1532" s="14"/>
      <c r="R1532" s="14"/>
      <c r="S1532" s="14"/>
      <c r="T1532" s="14"/>
      <c r="U1532" s="14"/>
      <c r="V1532" s="14"/>
      <c r="W1532" s="14"/>
      <c r="X1532" s="14"/>
      <c r="Y1532" s="14"/>
      <c r="Z1532" s="14"/>
      <c r="AA1532" s="14"/>
      <c r="AB1532" s="14"/>
      <c r="AC1532" s="14"/>
      <c r="AD1532" s="14"/>
    </row>
    <row r="1533" ht="33.0" customHeight="1">
      <c r="A1533" s="27">
        <v>1669.0</v>
      </c>
      <c r="B1533" s="27" t="s">
        <v>34</v>
      </c>
      <c r="C1533" s="27" t="s">
        <v>1713</v>
      </c>
      <c r="D1533" s="12" t="s">
        <v>167</v>
      </c>
      <c r="E1533" s="14"/>
      <c r="F1533" s="12" t="s">
        <v>16</v>
      </c>
      <c r="G1533" s="12" t="s">
        <v>9</v>
      </c>
      <c r="H1533" s="12" t="s">
        <v>37</v>
      </c>
      <c r="I1533" s="14"/>
      <c r="J1533" s="14"/>
      <c r="K1533" s="14"/>
      <c r="L1533" s="14"/>
      <c r="M1533" s="14"/>
      <c r="N1533" s="14"/>
      <c r="O1533" s="14"/>
      <c r="P1533" s="14"/>
      <c r="Q1533" s="14"/>
      <c r="R1533" s="14"/>
      <c r="S1533" s="14"/>
      <c r="T1533" s="14"/>
      <c r="U1533" s="14"/>
      <c r="V1533" s="14"/>
      <c r="W1533" s="14"/>
      <c r="X1533" s="14"/>
      <c r="Y1533" s="14"/>
      <c r="Z1533" s="14"/>
      <c r="AA1533" s="14"/>
      <c r="AB1533" s="14"/>
      <c r="AC1533" s="14"/>
      <c r="AD1533" s="14"/>
    </row>
    <row r="1534" ht="33.0" hidden="1" customHeight="1">
      <c r="A1534" s="27">
        <v>1670.0</v>
      </c>
      <c r="B1534" s="27" t="s">
        <v>34</v>
      </c>
      <c r="C1534" s="27" t="s">
        <v>1714</v>
      </c>
      <c r="D1534" s="12" t="s">
        <v>120</v>
      </c>
      <c r="E1534" s="14"/>
      <c r="F1534" s="12" t="s">
        <v>20</v>
      </c>
      <c r="G1534" s="12" t="s">
        <v>9</v>
      </c>
      <c r="H1534" s="12" t="s">
        <v>42</v>
      </c>
      <c r="I1534" s="14"/>
      <c r="J1534" s="14"/>
      <c r="K1534" s="14"/>
      <c r="L1534" s="14"/>
      <c r="M1534" s="14"/>
      <c r="N1534" s="14"/>
      <c r="O1534" s="14"/>
      <c r="P1534" s="14"/>
      <c r="Q1534" s="14"/>
      <c r="R1534" s="14"/>
      <c r="S1534" s="14"/>
      <c r="T1534" s="14"/>
      <c r="U1534" s="14"/>
      <c r="V1534" s="14"/>
      <c r="W1534" s="14"/>
      <c r="X1534" s="14"/>
      <c r="Y1534" s="14"/>
      <c r="Z1534" s="14"/>
      <c r="AA1534" s="14"/>
      <c r="AB1534" s="14"/>
      <c r="AC1534" s="14"/>
      <c r="AD1534" s="14"/>
    </row>
    <row r="1535" ht="33.0" hidden="1" customHeight="1">
      <c r="A1535" s="27">
        <v>1672.0</v>
      </c>
      <c r="B1535" s="27" t="s">
        <v>34</v>
      </c>
      <c r="C1535" s="27" t="s">
        <v>1715</v>
      </c>
      <c r="D1535" s="12" t="s">
        <v>39</v>
      </c>
      <c r="E1535" s="14"/>
      <c r="F1535" s="12" t="s">
        <v>20</v>
      </c>
      <c r="G1535" s="12" t="s">
        <v>9</v>
      </c>
      <c r="H1535" s="12" t="s">
        <v>37</v>
      </c>
      <c r="I1535" s="14"/>
      <c r="J1535" s="14"/>
      <c r="K1535" s="14"/>
      <c r="L1535" s="14"/>
      <c r="M1535" s="14"/>
      <c r="N1535" s="14"/>
      <c r="O1535" s="14"/>
      <c r="P1535" s="14"/>
      <c r="Q1535" s="14"/>
      <c r="R1535" s="14"/>
      <c r="S1535" s="14"/>
      <c r="T1535" s="14"/>
      <c r="U1535" s="14"/>
      <c r="V1535" s="14"/>
      <c r="W1535" s="14"/>
      <c r="X1535" s="14"/>
      <c r="Y1535" s="14"/>
      <c r="Z1535" s="14"/>
      <c r="AA1535" s="14"/>
      <c r="AB1535" s="14"/>
      <c r="AC1535" s="14"/>
      <c r="AD1535" s="14"/>
    </row>
    <row r="1536" ht="33.0" hidden="1" customHeight="1">
      <c r="A1536" s="27">
        <v>1673.0</v>
      </c>
      <c r="B1536" s="27" t="s">
        <v>34</v>
      </c>
      <c r="C1536" s="27" t="s">
        <v>1716</v>
      </c>
      <c r="D1536" s="12" t="s">
        <v>36</v>
      </c>
      <c r="E1536" s="14"/>
      <c r="F1536" s="12" t="s">
        <v>10</v>
      </c>
      <c r="G1536" s="12" t="s">
        <v>2</v>
      </c>
      <c r="H1536" s="12" t="s">
        <v>37</v>
      </c>
      <c r="I1536" s="14"/>
      <c r="J1536" s="14"/>
      <c r="K1536" s="14"/>
      <c r="L1536" s="14"/>
      <c r="M1536" s="14"/>
      <c r="N1536" s="14"/>
      <c r="O1536" s="14"/>
      <c r="P1536" s="14"/>
      <c r="Q1536" s="14"/>
      <c r="R1536" s="14"/>
      <c r="S1536" s="14"/>
      <c r="T1536" s="14"/>
      <c r="U1536" s="14"/>
      <c r="V1536" s="14"/>
      <c r="W1536" s="14"/>
      <c r="X1536" s="14"/>
      <c r="Y1536" s="14"/>
      <c r="Z1536" s="14"/>
      <c r="AA1536" s="14"/>
      <c r="AB1536" s="14"/>
      <c r="AC1536" s="14"/>
      <c r="AD1536" s="14"/>
    </row>
    <row r="1537" ht="33.0" customHeight="1">
      <c r="A1537" s="27">
        <v>1678.0</v>
      </c>
      <c r="B1537" s="27" t="s">
        <v>34</v>
      </c>
      <c r="C1537" s="27" t="s">
        <v>1717</v>
      </c>
      <c r="D1537" s="12" t="s">
        <v>167</v>
      </c>
      <c r="E1537" s="14"/>
      <c r="F1537" s="12" t="s">
        <v>16</v>
      </c>
      <c r="G1537" s="12" t="s">
        <v>9</v>
      </c>
      <c r="H1537" s="12" t="s">
        <v>37</v>
      </c>
      <c r="I1537" s="14"/>
      <c r="J1537" s="14"/>
      <c r="K1537" s="14"/>
      <c r="L1537" s="14"/>
      <c r="M1537" s="14"/>
      <c r="N1537" s="14"/>
      <c r="O1537" s="14"/>
      <c r="P1537" s="14"/>
      <c r="Q1537" s="14"/>
      <c r="R1537" s="14"/>
      <c r="S1537" s="14"/>
      <c r="T1537" s="14"/>
      <c r="U1537" s="14"/>
      <c r="V1537" s="14"/>
      <c r="W1537" s="14"/>
      <c r="X1537" s="14"/>
      <c r="Y1537" s="14"/>
      <c r="Z1537" s="14"/>
      <c r="AA1537" s="14"/>
      <c r="AB1537" s="14"/>
      <c r="AC1537" s="14"/>
      <c r="AD1537" s="14"/>
    </row>
    <row r="1538" ht="33.0" hidden="1" customHeight="1">
      <c r="A1538" s="27">
        <v>1680.0</v>
      </c>
      <c r="B1538" s="27" t="s">
        <v>34</v>
      </c>
      <c r="C1538" s="27" t="s">
        <v>1718</v>
      </c>
      <c r="D1538" s="12" t="s">
        <v>1719</v>
      </c>
      <c r="E1538" s="14"/>
      <c r="F1538" s="12" t="s">
        <v>13</v>
      </c>
      <c r="G1538" s="12" t="s">
        <v>7</v>
      </c>
      <c r="H1538" s="12" t="s">
        <v>42</v>
      </c>
      <c r="I1538" s="14"/>
      <c r="J1538" s="14"/>
      <c r="K1538" s="14"/>
      <c r="L1538" s="14"/>
      <c r="M1538" s="14"/>
      <c r="N1538" s="14"/>
      <c r="O1538" s="14"/>
      <c r="P1538" s="14"/>
      <c r="Q1538" s="14"/>
      <c r="R1538" s="14"/>
      <c r="S1538" s="14"/>
      <c r="T1538" s="14"/>
      <c r="U1538" s="14"/>
      <c r="V1538" s="14"/>
      <c r="W1538" s="14"/>
      <c r="X1538" s="14"/>
      <c r="Y1538" s="14"/>
      <c r="Z1538" s="14"/>
      <c r="AA1538" s="14"/>
      <c r="AB1538" s="14"/>
      <c r="AC1538" s="14"/>
      <c r="AD1538" s="14"/>
    </row>
    <row r="1539" ht="33.0" hidden="1" customHeight="1">
      <c r="A1539" s="27">
        <v>1682.0</v>
      </c>
      <c r="B1539" s="27" t="s">
        <v>34</v>
      </c>
      <c r="C1539" s="27" t="s">
        <v>1720</v>
      </c>
      <c r="D1539" s="12" t="s">
        <v>54</v>
      </c>
      <c r="E1539" s="14"/>
      <c r="F1539" s="12" t="s">
        <v>18</v>
      </c>
      <c r="G1539" s="12" t="s">
        <v>9</v>
      </c>
      <c r="H1539" s="12" t="s">
        <v>37</v>
      </c>
      <c r="I1539" s="14"/>
      <c r="J1539" s="14"/>
      <c r="K1539" s="14"/>
      <c r="L1539" s="14"/>
      <c r="M1539" s="14"/>
      <c r="N1539" s="14"/>
      <c r="O1539" s="14"/>
      <c r="P1539" s="14"/>
      <c r="Q1539" s="14"/>
      <c r="R1539" s="14"/>
      <c r="S1539" s="14"/>
      <c r="T1539" s="14"/>
      <c r="U1539" s="14"/>
      <c r="V1539" s="14"/>
      <c r="W1539" s="14"/>
      <c r="X1539" s="14"/>
      <c r="Y1539" s="14"/>
      <c r="Z1539" s="14"/>
      <c r="AA1539" s="14"/>
      <c r="AB1539" s="14"/>
      <c r="AC1539" s="14"/>
      <c r="AD1539" s="14"/>
    </row>
    <row r="1540" ht="33.0" hidden="1" customHeight="1">
      <c r="A1540" s="27">
        <v>1683.0</v>
      </c>
      <c r="B1540" s="27" t="s">
        <v>34</v>
      </c>
      <c r="C1540" s="27" t="s">
        <v>1721</v>
      </c>
      <c r="D1540" s="12" t="s">
        <v>66</v>
      </c>
      <c r="E1540" s="14"/>
      <c r="F1540" s="12" t="s">
        <v>10</v>
      </c>
      <c r="G1540" s="12" t="s">
        <v>2</v>
      </c>
      <c r="H1540" s="12" t="s">
        <v>52</v>
      </c>
      <c r="I1540" s="14"/>
      <c r="J1540" s="14"/>
      <c r="K1540" s="14"/>
      <c r="L1540" s="14"/>
      <c r="M1540" s="14"/>
      <c r="N1540" s="14"/>
      <c r="O1540" s="14"/>
      <c r="P1540" s="14"/>
      <c r="Q1540" s="14"/>
      <c r="R1540" s="14"/>
      <c r="S1540" s="14"/>
      <c r="T1540" s="14"/>
      <c r="U1540" s="14"/>
      <c r="V1540" s="14"/>
      <c r="W1540" s="14"/>
      <c r="X1540" s="14"/>
      <c r="Y1540" s="14"/>
      <c r="Z1540" s="14"/>
      <c r="AA1540" s="14"/>
      <c r="AB1540" s="14"/>
      <c r="AC1540" s="14"/>
      <c r="AD1540" s="14"/>
    </row>
    <row r="1541" ht="33.0" hidden="1" customHeight="1">
      <c r="A1541" s="27">
        <v>1684.0</v>
      </c>
      <c r="B1541" s="27" t="s">
        <v>34</v>
      </c>
      <c r="C1541" s="27" t="s">
        <v>1722</v>
      </c>
      <c r="D1541" s="12" t="s">
        <v>126</v>
      </c>
      <c r="E1541" s="14"/>
      <c r="F1541" s="12" t="s">
        <v>11</v>
      </c>
      <c r="G1541" s="12" t="s">
        <v>9</v>
      </c>
      <c r="H1541" s="12" t="s">
        <v>42</v>
      </c>
      <c r="I1541" s="14"/>
      <c r="J1541" s="14"/>
      <c r="K1541" s="14"/>
      <c r="L1541" s="14"/>
      <c r="M1541" s="14"/>
      <c r="N1541" s="14"/>
      <c r="O1541" s="14"/>
      <c r="P1541" s="14"/>
      <c r="Q1541" s="14"/>
      <c r="R1541" s="14"/>
      <c r="S1541" s="14"/>
      <c r="T1541" s="14"/>
      <c r="U1541" s="14"/>
      <c r="V1541" s="14"/>
      <c r="W1541" s="14"/>
      <c r="X1541" s="14"/>
      <c r="Y1541" s="14"/>
      <c r="Z1541" s="14"/>
      <c r="AA1541" s="14"/>
      <c r="AB1541" s="14"/>
      <c r="AC1541" s="14"/>
      <c r="AD1541" s="14"/>
    </row>
    <row r="1542" ht="33.0" hidden="1" customHeight="1">
      <c r="A1542" s="27">
        <v>1685.0</v>
      </c>
      <c r="B1542" s="27" t="s">
        <v>34</v>
      </c>
      <c r="C1542" s="27" t="s">
        <v>1723</v>
      </c>
      <c r="D1542" s="12" t="s">
        <v>89</v>
      </c>
      <c r="E1542" s="14"/>
      <c r="F1542" s="12" t="s">
        <v>9</v>
      </c>
      <c r="G1542" s="12" t="s">
        <v>9</v>
      </c>
      <c r="H1542" s="12" t="s">
        <v>52</v>
      </c>
      <c r="I1542" s="14"/>
      <c r="J1542" s="14"/>
      <c r="K1542" s="14"/>
      <c r="L1542" s="14"/>
      <c r="M1542" s="14"/>
      <c r="N1542" s="14"/>
      <c r="O1542" s="14"/>
      <c r="P1542" s="14"/>
      <c r="Q1542" s="14"/>
      <c r="R1542" s="14"/>
      <c r="S1542" s="14"/>
      <c r="T1542" s="14"/>
      <c r="U1542" s="14"/>
      <c r="V1542" s="14"/>
      <c r="W1542" s="14"/>
      <c r="X1542" s="14"/>
      <c r="Y1542" s="14"/>
      <c r="Z1542" s="14"/>
      <c r="AA1542" s="14"/>
      <c r="AB1542" s="14"/>
      <c r="AC1542" s="14"/>
      <c r="AD1542" s="14"/>
    </row>
    <row r="1543" ht="33.0" hidden="1" customHeight="1">
      <c r="A1543" s="27">
        <v>1686.0</v>
      </c>
      <c r="B1543" s="27" t="s">
        <v>34</v>
      </c>
      <c r="C1543" s="27" t="s">
        <v>1724</v>
      </c>
      <c r="D1543" s="12" t="s">
        <v>765</v>
      </c>
      <c r="E1543" s="14"/>
      <c r="F1543" s="12" t="s">
        <v>19</v>
      </c>
      <c r="G1543" s="12" t="s">
        <v>9</v>
      </c>
      <c r="H1543" s="12" t="s">
        <v>37</v>
      </c>
      <c r="I1543" s="14"/>
      <c r="J1543" s="14"/>
      <c r="K1543" s="14"/>
      <c r="L1543" s="14"/>
      <c r="M1543" s="14"/>
      <c r="N1543" s="14"/>
      <c r="O1543" s="14"/>
      <c r="P1543" s="14"/>
      <c r="Q1543" s="14"/>
      <c r="R1543" s="14"/>
      <c r="S1543" s="14"/>
      <c r="T1543" s="14"/>
      <c r="U1543" s="14"/>
      <c r="V1543" s="14"/>
      <c r="W1543" s="14"/>
      <c r="X1543" s="14"/>
      <c r="Y1543" s="14"/>
      <c r="Z1543" s="14"/>
      <c r="AA1543" s="14"/>
      <c r="AB1543" s="14"/>
      <c r="AC1543" s="14"/>
      <c r="AD1543" s="14"/>
    </row>
    <row r="1544" ht="33.0" hidden="1" customHeight="1">
      <c r="A1544" s="27">
        <v>1687.0</v>
      </c>
      <c r="B1544" s="27" t="s">
        <v>34</v>
      </c>
      <c r="C1544" s="27" t="s">
        <v>1725</v>
      </c>
      <c r="D1544" s="12" t="s">
        <v>66</v>
      </c>
      <c r="E1544" s="14"/>
      <c r="F1544" s="12" t="s">
        <v>10</v>
      </c>
      <c r="G1544" s="12" t="s">
        <v>2</v>
      </c>
      <c r="H1544" s="12" t="s">
        <v>52</v>
      </c>
      <c r="I1544" s="14"/>
      <c r="J1544" s="14"/>
      <c r="K1544" s="14"/>
      <c r="L1544" s="14"/>
      <c r="M1544" s="14"/>
      <c r="N1544" s="14"/>
      <c r="O1544" s="14"/>
      <c r="P1544" s="14"/>
      <c r="Q1544" s="14"/>
      <c r="R1544" s="14"/>
      <c r="S1544" s="14"/>
      <c r="T1544" s="14"/>
      <c r="U1544" s="14"/>
      <c r="V1544" s="14"/>
      <c r="W1544" s="14"/>
      <c r="X1544" s="14"/>
      <c r="Y1544" s="14"/>
      <c r="Z1544" s="14"/>
      <c r="AA1544" s="14"/>
      <c r="AB1544" s="14"/>
      <c r="AC1544" s="14"/>
      <c r="AD1544" s="14"/>
    </row>
    <row r="1545" ht="33.0" hidden="1" customHeight="1">
      <c r="A1545" s="27">
        <v>1688.0</v>
      </c>
      <c r="B1545" s="27" t="s">
        <v>34</v>
      </c>
      <c r="C1545" s="27" t="s">
        <v>1726</v>
      </c>
      <c r="D1545" s="12" t="s">
        <v>66</v>
      </c>
      <c r="E1545" s="14"/>
      <c r="F1545" s="12" t="s">
        <v>10</v>
      </c>
      <c r="G1545" s="12" t="s">
        <v>2</v>
      </c>
      <c r="H1545" s="12" t="s">
        <v>52</v>
      </c>
      <c r="I1545" s="14"/>
      <c r="J1545" s="14"/>
      <c r="K1545" s="14"/>
      <c r="L1545" s="14"/>
      <c r="M1545" s="14"/>
      <c r="N1545" s="14"/>
      <c r="O1545" s="14"/>
      <c r="P1545" s="14"/>
      <c r="Q1545" s="14"/>
      <c r="R1545" s="14"/>
      <c r="S1545" s="14"/>
      <c r="T1545" s="14"/>
      <c r="U1545" s="14"/>
      <c r="V1545" s="14"/>
      <c r="W1545" s="14"/>
      <c r="X1545" s="14"/>
      <c r="Y1545" s="14"/>
      <c r="Z1545" s="14"/>
      <c r="AA1545" s="14"/>
      <c r="AB1545" s="14"/>
      <c r="AC1545" s="14"/>
      <c r="AD1545" s="14"/>
    </row>
    <row r="1546" ht="33.0" hidden="1" customHeight="1">
      <c r="A1546" s="27">
        <v>1690.0</v>
      </c>
      <c r="B1546" s="27" t="s">
        <v>34</v>
      </c>
      <c r="C1546" s="27" t="s">
        <v>1727</v>
      </c>
      <c r="D1546" s="12" t="s">
        <v>158</v>
      </c>
      <c r="E1546" s="14"/>
      <c r="F1546" s="12" t="s">
        <v>9</v>
      </c>
      <c r="G1546" s="12" t="s">
        <v>9</v>
      </c>
      <c r="H1546" s="12" t="s">
        <v>42</v>
      </c>
      <c r="I1546" s="14"/>
      <c r="J1546" s="14"/>
      <c r="K1546" s="14"/>
      <c r="L1546" s="14"/>
      <c r="M1546" s="14"/>
      <c r="N1546" s="14"/>
      <c r="O1546" s="14"/>
      <c r="P1546" s="14"/>
      <c r="Q1546" s="14"/>
      <c r="R1546" s="14"/>
      <c r="S1546" s="14"/>
      <c r="T1546" s="14"/>
      <c r="U1546" s="14"/>
      <c r="V1546" s="14"/>
      <c r="W1546" s="14"/>
      <c r="X1546" s="14"/>
      <c r="Y1546" s="14"/>
      <c r="Z1546" s="14"/>
      <c r="AA1546" s="14"/>
      <c r="AB1546" s="14"/>
      <c r="AC1546" s="14"/>
      <c r="AD1546" s="14"/>
    </row>
    <row r="1547" ht="33.0" customHeight="1">
      <c r="A1547" s="27">
        <v>1691.0</v>
      </c>
      <c r="B1547" s="27" t="s">
        <v>34</v>
      </c>
      <c r="C1547" s="27" t="s">
        <v>1728</v>
      </c>
      <c r="D1547" s="12" t="s">
        <v>291</v>
      </c>
      <c r="E1547" s="14"/>
      <c r="F1547" s="12" t="s">
        <v>16</v>
      </c>
      <c r="G1547" s="12" t="s">
        <v>4</v>
      </c>
      <c r="H1547" s="12" t="s">
        <v>37</v>
      </c>
      <c r="I1547" s="14"/>
      <c r="J1547" s="14"/>
      <c r="K1547" s="14"/>
      <c r="L1547" s="14"/>
      <c r="M1547" s="14"/>
      <c r="N1547" s="14"/>
      <c r="O1547" s="14"/>
      <c r="P1547" s="14"/>
      <c r="Q1547" s="14"/>
      <c r="R1547" s="14"/>
      <c r="S1547" s="14"/>
      <c r="T1547" s="14"/>
      <c r="U1547" s="14"/>
      <c r="V1547" s="14"/>
      <c r="W1547" s="14"/>
      <c r="X1547" s="14"/>
      <c r="Y1547" s="14"/>
      <c r="Z1547" s="14"/>
      <c r="AA1547" s="14"/>
      <c r="AB1547" s="14"/>
      <c r="AC1547" s="14"/>
      <c r="AD1547" s="14"/>
    </row>
    <row r="1548" ht="33.0" hidden="1" customHeight="1">
      <c r="A1548" s="27">
        <v>1692.0</v>
      </c>
      <c r="B1548" s="27" t="s">
        <v>34</v>
      </c>
      <c r="C1548" s="27" t="s">
        <v>1729</v>
      </c>
      <c r="D1548" s="12" t="s">
        <v>572</v>
      </c>
      <c r="E1548" s="14"/>
      <c r="F1548" s="12" t="s">
        <v>18</v>
      </c>
      <c r="G1548" s="12" t="s">
        <v>2</v>
      </c>
      <c r="H1548" s="12" t="s">
        <v>49</v>
      </c>
      <c r="I1548" s="14"/>
      <c r="J1548" s="14"/>
      <c r="K1548" s="14"/>
      <c r="L1548" s="14"/>
      <c r="M1548" s="14"/>
      <c r="N1548" s="14"/>
      <c r="O1548" s="14"/>
      <c r="P1548" s="14"/>
      <c r="Q1548" s="14"/>
      <c r="R1548" s="14"/>
      <c r="S1548" s="14"/>
      <c r="T1548" s="14"/>
      <c r="U1548" s="14"/>
      <c r="V1548" s="14"/>
      <c r="W1548" s="14"/>
      <c r="X1548" s="14"/>
      <c r="Y1548" s="14"/>
      <c r="Z1548" s="14"/>
      <c r="AA1548" s="14"/>
      <c r="AB1548" s="14"/>
      <c r="AC1548" s="14"/>
      <c r="AD1548" s="14"/>
    </row>
    <row r="1549" ht="33.0" hidden="1" customHeight="1">
      <c r="A1549" s="27">
        <v>1693.0</v>
      </c>
      <c r="B1549" s="27" t="s">
        <v>34</v>
      </c>
      <c r="C1549" s="27" t="s">
        <v>1730</v>
      </c>
      <c r="D1549" s="12" t="s">
        <v>227</v>
      </c>
      <c r="E1549" s="14"/>
      <c r="F1549" s="12" t="s">
        <v>20</v>
      </c>
      <c r="G1549" s="12" t="s">
        <v>4</v>
      </c>
      <c r="H1549" s="12" t="s">
        <v>37</v>
      </c>
      <c r="I1549" s="14"/>
      <c r="J1549" s="14"/>
      <c r="K1549" s="14"/>
      <c r="L1549" s="14"/>
      <c r="M1549" s="14"/>
      <c r="N1549" s="14"/>
      <c r="O1549" s="14"/>
      <c r="P1549" s="14"/>
      <c r="Q1549" s="14"/>
      <c r="R1549" s="14"/>
      <c r="S1549" s="14"/>
      <c r="T1549" s="14"/>
      <c r="U1549" s="14"/>
      <c r="V1549" s="14"/>
      <c r="W1549" s="14"/>
      <c r="X1549" s="14"/>
      <c r="Y1549" s="14"/>
      <c r="Z1549" s="14"/>
      <c r="AA1549" s="14"/>
      <c r="AB1549" s="14"/>
      <c r="AC1549" s="14"/>
      <c r="AD1549" s="14"/>
    </row>
    <row r="1550" ht="33.0" hidden="1" customHeight="1">
      <c r="A1550" s="27">
        <v>1694.0</v>
      </c>
      <c r="B1550" s="27" t="s">
        <v>34</v>
      </c>
      <c r="C1550" s="27" t="s">
        <v>1731</v>
      </c>
      <c r="D1550" s="12" t="s">
        <v>107</v>
      </c>
      <c r="E1550" s="14"/>
      <c r="F1550" s="12" t="s">
        <v>9</v>
      </c>
      <c r="G1550" s="12" t="s">
        <v>9</v>
      </c>
      <c r="H1550" s="12" t="s">
        <v>37</v>
      </c>
      <c r="I1550" s="14"/>
      <c r="J1550" s="14"/>
      <c r="K1550" s="14"/>
      <c r="L1550" s="14"/>
      <c r="M1550" s="14"/>
      <c r="N1550" s="14"/>
      <c r="O1550" s="14"/>
      <c r="P1550" s="14"/>
      <c r="Q1550" s="14"/>
      <c r="R1550" s="14"/>
      <c r="S1550" s="14"/>
      <c r="T1550" s="14"/>
      <c r="U1550" s="14"/>
      <c r="V1550" s="14"/>
      <c r="W1550" s="14"/>
      <c r="X1550" s="14"/>
      <c r="Y1550" s="14"/>
      <c r="Z1550" s="14"/>
      <c r="AA1550" s="14"/>
      <c r="AB1550" s="14"/>
      <c r="AC1550" s="14"/>
      <c r="AD1550" s="14"/>
    </row>
    <row r="1551" ht="33.0" hidden="1" customHeight="1">
      <c r="A1551" s="27">
        <v>1695.0</v>
      </c>
      <c r="B1551" s="27" t="s">
        <v>34</v>
      </c>
      <c r="C1551" s="27" t="s">
        <v>1732</v>
      </c>
      <c r="D1551" s="12" t="s">
        <v>637</v>
      </c>
      <c r="E1551" s="14"/>
      <c r="F1551" s="12" t="s">
        <v>13</v>
      </c>
      <c r="G1551" s="12" t="s">
        <v>9</v>
      </c>
      <c r="H1551" s="12" t="s">
        <v>52</v>
      </c>
      <c r="I1551" s="14"/>
      <c r="J1551" s="14"/>
      <c r="K1551" s="14"/>
      <c r="L1551" s="14"/>
      <c r="M1551" s="14"/>
      <c r="N1551" s="14"/>
      <c r="O1551" s="14"/>
      <c r="P1551" s="14"/>
      <c r="Q1551" s="14"/>
      <c r="R1551" s="14"/>
      <c r="S1551" s="14"/>
      <c r="T1551" s="14"/>
      <c r="U1551" s="14"/>
      <c r="V1551" s="14"/>
      <c r="W1551" s="14"/>
      <c r="X1551" s="14"/>
      <c r="Y1551" s="14"/>
      <c r="Z1551" s="14"/>
      <c r="AA1551" s="14"/>
      <c r="AB1551" s="14"/>
      <c r="AC1551" s="14"/>
      <c r="AD1551" s="14"/>
    </row>
    <row r="1552" ht="33.0" hidden="1" customHeight="1">
      <c r="A1552" s="27">
        <v>1696.0</v>
      </c>
      <c r="B1552" s="27" t="s">
        <v>34</v>
      </c>
      <c r="C1552" s="27" t="s">
        <v>1733</v>
      </c>
      <c r="D1552" s="12" t="s">
        <v>612</v>
      </c>
      <c r="E1552" s="14"/>
      <c r="F1552" s="12" t="s">
        <v>15</v>
      </c>
      <c r="G1552" s="12" t="s">
        <v>9</v>
      </c>
      <c r="H1552" s="12" t="s">
        <v>49</v>
      </c>
      <c r="I1552" s="14"/>
      <c r="J1552" s="14"/>
      <c r="K1552" s="14"/>
      <c r="L1552" s="14"/>
      <c r="M1552" s="14"/>
      <c r="N1552" s="14"/>
      <c r="O1552" s="14"/>
      <c r="P1552" s="14"/>
      <c r="Q1552" s="14"/>
      <c r="R1552" s="14"/>
      <c r="S1552" s="14"/>
      <c r="T1552" s="14"/>
      <c r="U1552" s="14"/>
      <c r="V1552" s="14"/>
      <c r="W1552" s="14"/>
      <c r="X1552" s="14"/>
      <c r="Y1552" s="14"/>
      <c r="Z1552" s="14"/>
      <c r="AA1552" s="14"/>
      <c r="AB1552" s="14"/>
      <c r="AC1552" s="14"/>
      <c r="AD1552" s="14"/>
    </row>
    <row r="1553" ht="33.0" hidden="1" customHeight="1">
      <c r="A1553" s="27">
        <v>1697.0</v>
      </c>
      <c r="B1553" s="27" t="s">
        <v>34</v>
      </c>
      <c r="C1553" s="27" t="s">
        <v>1734</v>
      </c>
      <c r="D1553" s="12" t="s">
        <v>1735</v>
      </c>
      <c r="E1553" s="14"/>
      <c r="F1553" s="12" t="s">
        <v>15</v>
      </c>
      <c r="G1553" s="12" t="s">
        <v>7</v>
      </c>
      <c r="H1553" s="12" t="s">
        <v>42</v>
      </c>
      <c r="I1553" s="14"/>
      <c r="J1553" s="14"/>
      <c r="K1553" s="14"/>
      <c r="L1553" s="14"/>
      <c r="M1553" s="14"/>
      <c r="N1553" s="14"/>
      <c r="O1553" s="14"/>
      <c r="P1553" s="14"/>
      <c r="Q1553" s="14"/>
      <c r="R1553" s="14"/>
      <c r="S1553" s="14"/>
      <c r="T1553" s="14"/>
      <c r="U1553" s="14"/>
      <c r="V1553" s="14"/>
      <c r="W1553" s="14"/>
      <c r="X1553" s="14"/>
      <c r="Y1553" s="14"/>
      <c r="Z1553" s="14"/>
      <c r="AA1553" s="14"/>
      <c r="AB1553" s="14"/>
      <c r="AC1553" s="14"/>
      <c r="AD1553" s="14"/>
    </row>
    <row r="1554" ht="33.0" hidden="1" customHeight="1">
      <c r="A1554" s="27">
        <v>1698.0</v>
      </c>
      <c r="B1554" s="27" t="s">
        <v>34</v>
      </c>
      <c r="C1554" s="27" t="s">
        <v>1736</v>
      </c>
      <c r="D1554" s="12" t="s">
        <v>124</v>
      </c>
      <c r="E1554" s="14"/>
      <c r="F1554" s="12" t="s">
        <v>11</v>
      </c>
      <c r="G1554" s="12" t="s">
        <v>9</v>
      </c>
      <c r="H1554" s="12" t="s">
        <v>49</v>
      </c>
      <c r="I1554" s="14"/>
      <c r="J1554" s="14"/>
      <c r="K1554" s="14"/>
      <c r="L1554" s="14"/>
      <c r="M1554" s="14"/>
      <c r="N1554" s="14"/>
      <c r="O1554" s="14"/>
      <c r="P1554" s="14"/>
      <c r="Q1554" s="14"/>
      <c r="R1554" s="14"/>
      <c r="S1554" s="14"/>
      <c r="T1554" s="14"/>
      <c r="U1554" s="14"/>
      <c r="V1554" s="14"/>
      <c r="W1554" s="14"/>
      <c r="X1554" s="14"/>
      <c r="Y1554" s="14"/>
      <c r="Z1554" s="14"/>
      <c r="AA1554" s="14"/>
      <c r="AB1554" s="14"/>
      <c r="AC1554" s="14"/>
      <c r="AD1554" s="14"/>
    </row>
    <row r="1555" ht="33.0" hidden="1" customHeight="1">
      <c r="A1555" s="27">
        <v>1699.0</v>
      </c>
      <c r="B1555" s="27" t="s">
        <v>34</v>
      </c>
      <c r="C1555" s="27" t="s">
        <v>1737</v>
      </c>
      <c r="D1555" s="12" t="s">
        <v>56</v>
      </c>
      <c r="E1555" s="14"/>
      <c r="F1555" s="12" t="s">
        <v>11</v>
      </c>
      <c r="G1555" s="12" t="s">
        <v>9</v>
      </c>
      <c r="H1555" s="12" t="s">
        <v>52</v>
      </c>
      <c r="I1555" s="14"/>
      <c r="J1555" s="14"/>
      <c r="K1555" s="14"/>
      <c r="L1555" s="14"/>
      <c r="M1555" s="14"/>
      <c r="N1555" s="14"/>
      <c r="O1555" s="14"/>
      <c r="P1555" s="14"/>
      <c r="Q1555" s="14"/>
      <c r="R1555" s="14"/>
      <c r="S1555" s="14"/>
      <c r="T1555" s="14"/>
      <c r="U1555" s="14"/>
      <c r="V1555" s="14"/>
      <c r="W1555" s="14"/>
      <c r="X1555" s="14"/>
      <c r="Y1555" s="14"/>
      <c r="Z1555" s="14"/>
      <c r="AA1555" s="14"/>
      <c r="AB1555" s="14"/>
      <c r="AC1555" s="14"/>
      <c r="AD1555" s="14"/>
    </row>
    <row r="1556" ht="33.0" hidden="1" customHeight="1">
      <c r="A1556" s="27">
        <v>1700.0</v>
      </c>
      <c r="B1556" s="27" t="s">
        <v>34</v>
      </c>
      <c r="C1556" s="27" t="s">
        <v>1738</v>
      </c>
      <c r="D1556" s="12" t="s">
        <v>592</v>
      </c>
      <c r="E1556" s="14"/>
      <c r="F1556" s="12" t="s">
        <v>11</v>
      </c>
      <c r="G1556" s="12" t="s">
        <v>9</v>
      </c>
      <c r="H1556" s="12" t="s">
        <v>37</v>
      </c>
      <c r="I1556" s="14"/>
      <c r="J1556" s="14"/>
      <c r="K1556" s="14"/>
      <c r="L1556" s="14"/>
      <c r="M1556" s="14"/>
      <c r="N1556" s="14"/>
      <c r="O1556" s="14"/>
      <c r="P1556" s="14"/>
      <c r="Q1556" s="14"/>
      <c r="R1556" s="14"/>
      <c r="S1556" s="14"/>
      <c r="T1556" s="14"/>
      <c r="U1556" s="14"/>
      <c r="V1556" s="14"/>
      <c r="W1556" s="14"/>
      <c r="X1556" s="14"/>
      <c r="Y1556" s="14"/>
      <c r="Z1556" s="14"/>
      <c r="AA1556" s="14"/>
      <c r="AB1556" s="14"/>
      <c r="AC1556" s="14"/>
      <c r="AD1556" s="14"/>
    </row>
    <row r="1557" ht="33.0" hidden="1" customHeight="1">
      <c r="A1557" s="27">
        <v>1701.0</v>
      </c>
      <c r="B1557" s="27" t="s">
        <v>34</v>
      </c>
      <c r="C1557" s="27" t="s">
        <v>1739</v>
      </c>
      <c r="D1557" s="12" t="s">
        <v>139</v>
      </c>
      <c r="E1557" s="14"/>
      <c r="F1557" s="12" t="s">
        <v>23</v>
      </c>
      <c r="G1557" s="12" t="s">
        <v>9</v>
      </c>
      <c r="H1557" s="12" t="s">
        <v>37</v>
      </c>
      <c r="I1557" s="14"/>
      <c r="J1557" s="14"/>
      <c r="K1557" s="14"/>
      <c r="L1557" s="14"/>
      <c r="M1557" s="14"/>
      <c r="N1557" s="14"/>
      <c r="O1557" s="14"/>
      <c r="P1557" s="14"/>
      <c r="Q1557" s="14"/>
      <c r="R1557" s="14"/>
      <c r="S1557" s="14"/>
      <c r="T1557" s="14"/>
      <c r="U1557" s="14"/>
      <c r="V1557" s="14"/>
      <c r="W1557" s="14"/>
      <c r="X1557" s="14"/>
      <c r="Y1557" s="14"/>
      <c r="Z1557" s="14"/>
      <c r="AA1557" s="14"/>
      <c r="AB1557" s="14"/>
      <c r="AC1557" s="14"/>
      <c r="AD1557" s="14"/>
    </row>
    <row r="1558" ht="33.0" hidden="1" customHeight="1">
      <c r="A1558" s="27">
        <v>1702.0</v>
      </c>
      <c r="B1558" s="27" t="s">
        <v>34</v>
      </c>
      <c r="C1558" s="27" t="s">
        <v>1740</v>
      </c>
      <c r="D1558" s="12" t="s">
        <v>1741</v>
      </c>
      <c r="E1558" s="14"/>
      <c r="F1558" s="12" t="s">
        <v>17</v>
      </c>
      <c r="G1558" s="12" t="s">
        <v>9</v>
      </c>
      <c r="H1558" s="12" t="s">
        <v>52</v>
      </c>
      <c r="I1558" s="14"/>
      <c r="J1558" s="14"/>
      <c r="K1558" s="14"/>
      <c r="L1558" s="14"/>
      <c r="M1558" s="14"/>
      <c r="N1558" s="14"/>
      <c r="O1558" s="14"/>
      <c r="P1558" s="14"/>
      <c r="Q1558" s="14"/>
      <c r="R1558" s="14"/>
      <c r="S1558" s="14"/>
      <c r="T1558" s="14"/>
      <c r="U1558" s="14"/>
      <c r="V1558" s="14"/>
      <c r="W1558" s="14"/>
      <c r="X1558" s="14"/>
      <c r="Y1558" s="14"/>
      <c r="Z1558" s="14"/>
      <c r="AA1558" s="14"/>
      <c r="AB1558" s="14"/>
      <c r="AC1558" s="14"/>
      <c r="AD1558" s="14"/>
    </row>
    <row r="1559" ht="33.0" hidden="1" customHeight="1">
      <c r="A1559" s="27">
        <v>1703.0</v>
      </c>
      <c r="B1559" s="27" t="s">
        <v>34</v>
      </c>
      <c r="C1559" s="27" t="s">
        <v>1742</v>
      </c>
      <c r="D1559" s="12" t="s">
        <v>62</v>
      </c>
      <c r="E1559" s="14"/>
      <c r="F1559" s="12" t="s">
        <v>13</v>
      </c>
      <c r="G1559" s="12" t="s">
        <v>9</v>
      </c>
      <c r="H1559" s="12" t="s">
        <v>49</v>
      </c>
      <c r="I1559" s="14"/>
      <c r="J1559" s="14"/>
      <c r="K1559" s="14"/>
      <c r="L1559" s="14"/>
      <c r="M1559" s="14"/>
      <c r="N1559" s="14"/>
      <c r="O1559" s="14"/>
      <c r="P1559" s="14"/>
      <c r="Q1559" s="14"/>
      <c r="R1559" s="14"/>
      <c r="S1559" s="14"/>
      <c r="T1559" s="14"/>
      <c r="U1559" s="14"/>
      <c r="V1559" s="14"/>
      <c r="W1559" s="14"/>
      <c r="X1559" s="14"/>
      <c r="Y1559" s="14"/>
      <c r="Z1559" s="14"/>
      <c r="AA1559" s="14"/>
      <c r="AB1559" s="14"/>
      <c r="AC1559" s="14"/>
      <c r="AD1559" s="14"/>
    </row>
    <row r="1560" ht="33.0" hidden="1" customHeight="1">
      <c r="A1560" s="27">
        <v>1704.0</v>
      </c>
      <c r="B1560" s="27" t="s">
        <v>34</v>
      </c>
      <c r="C1560" s="27" t="s">
        <v>1743</v>
      </c>
      <c r="D1560" s="12" t="s">
        <v>436</v>
      </c>
      <c r="E1560" s="14"/>
      <c r="F1560" s="12" t="s">
        <v>13</v>
      </c>
      <c r="G1560" s="12" t="s">
        <v>9</v>
      </c>
      <c r="H1560" s="12" t="s">
        <v>37</v>
      </c>
      <c r="I1560" s="14"/>
      <c r="J1560" s="14"/>
      <c r="K1560" s="14"/>
      <c r="L1560" s="14"/>
      <c r="M1560" s="14"/>
      <c r="N1560" s="14"/>
      <c r="O1560" s="14"/>
      <c r="P1560" s="14"/>
      <c r="Q1560" s="14"/>
      <c r="R1560" s="14"/>
      <c r="S1560" s="14"/>
      <c r="T1560" s="14"/>
      <c r="U1560" s="14"/>
      <c r="V1560" s="14"/>
      <c r="W1560" s="14"/>
      <c r="X1560" s="14"/>
      <c r="Y1560" s="14"/>
      <c r="Z1560" s="14"/>
      <c r="AA1560" s="14"/>
      <c r="AB1560" s="14"/>
      <c r="AC1560" s="14"/>
      <c r="AD1560" s="14"/>
    </row>
    <row r="1561" ht="33.0" customHeight="1">
      <c r="A1561" s="27">
        <v>1705.0</v>
      </c>
      <c r="B1561" s="27" t="s">
        <v>34</v>
      </c>
      <c r="C1561" s="27" t="s">
        <v>1744</v>
      </c>
      <c r="D1561" s="12" t="s">
        <v>214</v>
      </c>
      <c r="E1561" s="14"/>
      <c r="F1561" s="12" t="s">
        <v>16</v>
      </c>
      <c r="G1561" s="12" t="s">
        <v>9</v>
      </c>
      <c r="H1561" s="12" t="s">
        <v>52</v>
      </c>
      <c r="I1561" s="14"/>
      <c r="J1561" s="14"/>
      <c r="K1561" s="14"/>
      <c r="L1561" s="14"/>
      <c r="M1561" s="14"/>
      <c r="N1561" s="14"/>
      <c r="O1561" s="14"/>
      <c r="P1561" s="14"/>
      <c r="Q1561" s="14"/>
      <c r="R1561" s="14"/>
      <c r="S1561" s="14"/>
      <c r="T1561" s="14"/>
      <c r="U1561" s="14"/>
      <c r="V1561" s="14"/>
      <c r="W1561" s="14"/>
      <c r="X1561" s="14"/>
      <c r="Y1561" s="14"/>
      <c r="Z1561" s="14"/>
      <c r="AA1561" s="14"/>
      <c r="AB1561" s="14"/>
      <c r="AC1561" s="14"/>
      <c r="AD1561" s="14"/>
    </row>
    <row r="1562" ht="33.0" customHeight="1">
      <c r="A1562" s="27">
        <v>1706.0</v>
      </c>
      <c r="B1562" s="27" t="s">
        <v>34</v>
      </c>
      <c r="C1562" s="27" t="s">
        <v>1745</v>
      </c>
      <c r="D1562" s="12" t="s">
        <v>167</v>
      </c>
      <c r="E1562" s="14"/>
      <c r="F1562" s="12" t="s">
        <v>16</v>
      </c>
      <c r="G1562" s="12" t="s">
        <v>9</v>
      </c>
      <c r="H1562" s="12" t="s">
        <v>37</v>
      </c>
      <c r="I1562" s="14"/>
      <c r="J1562" s="14"/>
      <c r="K1562" s="14"/>
      <c r="L1562" s="14"/>
      <c r="M1562" s="14"/>
      <c r="N1562" s="14"/>
      <c r="O1562" s="14"/>
      <c r="P1562" s="14"/>
      <c r="Q1562" s="14"/>
      <c r="R1562" s="14"/>
      <c r="S1562" s="14"/>
      <c r="T1562" s="14"/>
      <c r="U1562" s="14"/>
      <c r="V1562" s="14"/>
      <c r="W1562" s="14"/>
      <c r="X1562" s="14"/>
      <c r="Y1562" s="14"/>
      <c r="Z1562" s="14"/>
      <c r="AA1562" s="14"/>
      <c r="AB1562" s="14"/>
      <c r="AC1562" s="14"/>
      <c r="AD1562" s="14"/>
    </row>
    <row r="1563" ht="33.0" hidden="1" customHeight="1">
      <c r="A1563" s="27">
        <v>1707.0</v>
      </c>
      <c r="B1563" s="27" t="s">
        <v>34</v>
      </c>
      <c r="C1563" s="27" t="s">
        <v>1746</v>
      </c>
      <c r="D1563" s="12" t="s">
        <v>592</v>
      </c>
      <c r="E1563" s="14"/>
      <c r="F1563" s="12" t="s">
        <v>11</v>
      </c>
      <c r="G1563" s="12" t="s">
        <v>9</v>
      </c>
      <c r="H1563" s="12" t="s">
        <v>37</v>
      </c>
      <c r="I1563" s="14"/>
      <c r="J1563" s="14"/>
      <c r="K1563" s="14"/>
      <c r="L1563" s="14"/>
      <c r="M1563" s="14"/>
      <c r="N1563" s="14"/>
      <c r="O1563" s="14"/>
      <c r="P1563" s="14"/>
      <c r="Q1563" s="14"/>
      <c r="R1563" s="14"/>
      <c r="S1563" s="14"/>
      <c r="T1563" s="14"/>
      <c r="U1563" s="14"/>
      <c r="V1563" s="14"/>
      <c r="W1563" s="14"/>
      <c r="X1563" s="14"/>
      <c r="Y1563" s="14"/>
      <c r="Z1563" s="14"/>
      <c r="AA1563" s="14"/>
      <c r="AB1563" s="14"/>
      <c r="AC1563" s="14"/>
      <c r="AD1563" s="14"/>
    </row>
    <row r="1564" ht="33.0" customHeight="1">
      <c r="A1564" s="27">
        <v>1708.0</v>
      </c>
      <c r="B1564" s="27" t="s">
        <v>34</v>
      </c>
      <c r="C1564" s="27" t="s">
        <v>1747</v>
      </c>
      <c r="D1564" s="12" t="s">
        <v>134</v>
      </c>
      <c r="E1564" s="14"/>
      <c r="F1564" s="12" t="s">
        <v>16</v>
      </c>
      <c r="G1564" s="12" t="s">
        <v>9</v>
      </c>
      <c r="H1564" s="12" t="s">
        <v>42</v>
      </c>
      <c r="I1564" s="14"/>
      <c r="J1564" s="14"/>
      <c r="K1564" s="14"/>
      <c r="L1564" s="14"/>
      <c r="M1564" s="14"/>
      <c r="N1564" s="14"/>
      <c r="O1564" s="14"/>
      <c r="P1564" s="14"/>
      <c r="Q1564" s="14"/>
      <c r="R1564" s="14"/>
      <c r="S1564" s="14"/>
      <c r="T1564" s="14"/>
      <c r="U1564" s="14"/>
      <c r="V1564" s="14"/>
      <c r="W1564" s="14"/>
      <c r="X1564" s="14"/>
      <c r="Y1564" s="14"/>
      <c r="Z1564" s="14"/>
      <c r="AA1564" s="14"/>
      <c r="AB1564" s="14"/>
      <c r="AC1564" s="14"/>
      <c r="AD1564" s="14"/>
    </row>
    <row r="1565" ht="33.0" customHeight="1">
      <c r="A1565" s="27">
        <v>1709.0</v>
      </c>
      <c r="B1565" s="27" t="s">
        <v>34</v>
      </c>
      <c r="C1565" s="27" t="s">
        <v>1748</v>
      </c>
      <c r="D1565" s="12" t="s">
        <v>167</v>
      </c>
      <c r="E1565" s="14"/>
      <c r="F1565" s="12" t="s">
        <v>16</v>
      </c>
      <c r="G1565" s="12" t="s">
        <v>9</v>
      </c>
      <c r="H1565" s="12" t="s">
        <v>37</v>
      </c>
      <c r="I1565" s="14"/>
      <c r="J1565" s="14"/>
      <c r="K1565" s="14"/>
      <c r="L1565" s="14"/>
      <c r="M1565" s="14"/>
      <c r="N1565" s="14"/>
      <c r="O1565" s="14"/>
      <c r="P1565" s="14"/>
      <c r="Q1565" s="14"/>
      <c r="R1565" s="14"/>
      <c r="S1565" s="14"/>
      <c r="T1565" s="14"/>
      <c r="U1565" s="14"/>
      <c r="V1565" s="14"/>
      <c r="W1565" s="14"/>
      <c r="X1565" s="14"/>
      <c r="Y1565" s="14"/>
      <c r="Z1565" s="14"/>
      <c r="AA1565" s="14"/>
      <c r="AB1565" s="14"/>
      <c r="AC1565" s="14"/>
      <c r="AD1565" s="14"/>
    </row>
    <row r="1566" ht="33.0" hidden="1" customHeight="1">
      <c r="A1566" s="27">
        <v>1710.0</v>
      </c>
      <c r="B1566" s="27" t="s">
        <v>34</v>
      </c>
      <c r="C1566" s="27" t="s">
        <v>1749</v>
      </c>
      <c r="D1566" s="12" t="s">
        <v>36</v>
      </c>
      <c r="E1566" s="14"/>
      <c r="F1566" s="12" t="s">
        <v>10</v>
      </c>
      <c r="G1566" s="12" t="s">
        <v>2</v>
      </c>
      <c r="H1566" s="12" t="s">
        <v>37</v>
      </c>
      <c r="I1566" s="14"/>
      <c r="J1566" s="14"/>
      <c r="K1566" s="14"/>
      <c r="L1566" s="14"/>
      <c r="M1566" s="14"/>
      <c r="N1566" s="14"/>
      <c r="O1566" s="14"/>
      <c r="P1566" s="14"/>
      <c r="Q1566" s="14"/>
      <c r="R1566" s="14"/>
      <c r="S1566" s="14"/>
      <c r="T1566" s="14"/>
      <c r="U1566" s="14"/>
      <c r="V1566" s="14"/>
      <c r="W1566" s="14"/>
      <c r="X1566" s="14"/>
      <c r="Y1566" s="14"/>
      <c r="Z1566" s="14"/>
      <c r="AA1566" s="14"/>
      <c r="AB1566" s="14"/>
      <c r="AC1566" s="14"/>
      <c r="AD1566" s="14"/>
    </row>
    <row r="1567" ht="33.0" hidden="1" customHeight="1">
      <c r="A1567" s="27">
        <v>1711.0</v>
      </c>
      <c r="B1567" s="27" t="s">
        <v>34</v>
      </c>
      <c r="C1567" s="27" t="s">
        <v>1750</v>
      </c>
      <c r="D1567" s="12" t="s">
        <v>36</v>
      </c>
      <c r="E1567" s="14"/>
      <c r="F1567" s="12" t="s">
        <v>10</v>
      </c>
      <c r="G1567" s="12" t="s">
        <v>2</v>
      </c>
      <c r="H1567" s="12" t="s">
        <v>37</v>
      </c>
      <c r="I1567" s="14"/>
      <c r="J1567" s="14"/>
      <c r="K1567" s="14"/>
      <c r="L1567" s="14"/>
      <c r="M1567" s="14"/>
      <c r="N1567" s="14"/>
      <c r="O1567" s="14"/>
      <c r="P1567" s="14"/>
      <c r="Q1567" s="14"/>
      <c r="R1567" s="14"/>
      <c r="S1567" s="14"/>
      <c r="T1567" s="14"/>
      <c r="U1567" s="14"/>
      <c r="V1567" s="14"/>
      <c r="W1567" s="14"/>
      <c r="X1567" s="14"/>
      <c r="Y1567" s="14"/>
      <c r="Z1567" s="14"/>
      <c r="AA1567" s="14"/>
      <c r="AB1567" s="14"/>
      <c r="AC1567" s="14"/>
      <c r="AD1567" s="14"/>
    </row>
    <row r="1568" ht="33.0" hidden="1" customHeight="1">
      <c r="A1568" s="27">
        <v>1712.0</v>
      </c>
      <c r="B1568" s="27" t="s">
        <v>34</v>
      </c>
      <c r="C1568" s="27" t="s">
        <v>1751</v>
      </c>
      <c r="D1568" s="12" t="s">
        <v>144</v>
      </c>
      <c r="E1568" s="14"/>
      <c r="F1568" s="12" t="s">
        <v>11</v>
      </c>
      <c r="G1568" s="12" t="s">
        <v>7</v>
      </c>
      <c r="H1568" s="12" t="s">
        <v>42</v>
      </c>
      <c r="I1568" s="14"/>
      <c r="J1568" s="14"/>
      <c r="K1568" s="14"/>
      <c r="L1568" s="14"/>
      <c r="M1568" s="14"/>
      <c r="N1568" s="14"/>
      <c r="O1568" s="14"/>
      <c r="P1568" s="14"/>
      <c r="Q1568" s="14"/>
      <c r="R1568" s="14"/>
      <c r="S1568" s="14"/>
      <c r="T1568" s="14"/>
      <c r="U1568" s="14"/>
      <c r="V1568" s="14"/>
      <c r="W1568" s="14"/>
      <c r="X1568" s="14"/>
      <c r="Y1568" s="14"/>
      <c r="Z1568" s="14"/>
      <c r="AA1568" s="14"/>
      <c r="AB1568" s="14"/>
      <c r="AC1568" s="14"/>
      <c r="AD1568" s="14"/>
    </row>
    <row r="1569" ht="33.0" hidden="1" customHeight="1">
      <c r="A1569" s="27">
        <v>1713.0</v>
      </c>
      <c r="B1569" s="27" t="s">
        <v>34</v>
      </c>
      <c r="C1569" s="27" t="s">
        <v>1752</v>
      </c>
      <c r="D1569" s="12" t="s">
        <v>160</v>
      </c>
      <c r="E1569" s="14"/>
      <c r="F1569" s="12" t="s">
        <v>23</v>
      </c>
      <c r="G1569" s="12" t="s">
        <v>9</v>
      </c>
      <c r="H1569" s="12" t="s">
        <v>49</v>
      </c>
      <c r="I1569" s="14"/>
      <c r="J1569" s="14"/>
      <c r="K1569" s="14"/>
      <c r="L1569" s="14"/>
      <c r="M1569" s="14"/>
      <c r="N1569" s="14"/>
      <c r="O1569" s="14"/>
      <c r="P1569" s="14"/>
      <c r="Q1569" s="14"/>
      <c r="R1569" s="14"/>
      <c r="S1569" s="14"/>
      <c r="T1569" s="14"/>
      <c r="U1569" s="14"/>
      <c r="V1569" s="14"/>
      <c r="W1569" s="14"/>
      <c r="X1569" s="14"/>
      <c r="Y1569" s="14"/>
      <c r="Z1569" s="14"/>
      <c r="AA1569" s="14"/>
      <c r="AB1569" s="14"/>
      <c r="AC1569" s="14"/>
      <c r="AD1569" s="14"/>
    </row>
    <row r="1570" ht="33.0" hidden="1" customHeight="1">
      <c r="A1570" s="27">
        <v>1714.0</v>
      </c>
      <c r="B1570" s="27" t="s">
        <v>34</v>
      </c>
      <c r="C1570" s="27" t="s">
        <v>1753</v>
      </c>
      <c r="D1570" s="12" t="s">
        <v>87</v>
      </c>
      <c r="E1570" s="14"/>
      <c r="F1570" s="12" t="s">
        <v>18</v>
      </c>
      <c r="G1570" s="12" t="s">
        <v>9</v>
      </c>
      <c r="H1570" s="12" t="s">
        <v>52</v>
      </c>
      <c r="I1570" s="14"/>
      <c r="J1570" s="14"/>
      <c r="K1570" s="14"/>
      <c r="L1570" s="14"/>
      <c r="M1570" s="14"/>
      <c r="N1570" s="14"/>
      <c r="O1570" s="14"/>
      <c r="P1570" s="14"/>
      <c r="Q1570" s="14"/>
      <c r="R1570" s="14"/>
      <c r="S1570" s="14"/>
      <c r="T1570" s="14"/>
      <c r="U1570" s="14"/>
      <c r="V1570" s="14"/>
      <c r="W1570" s="14"/>
      <c r="X1570" s="14"/>
      <c r="Y1570" s="14"/>
      <c r="Z1570" s="14"/>
      <c r="AA1570" s="14"/>
      <c r="AB1570" s="14"/>
      <c r="AC1570" s="14"/>
      <c r="AD1570" s="14"/>
    </row>
    <row r="1571" ht="33.0" hidden="1" customHeight="1">
      <c r="A1571" s="27">
        <v>1715.0</v>
      </c>
      <c r="B1571" s="27" t="s">
        <v>34</v>
      </c>
      <c r="C1571" s="27" t="s">
        <v>1754</v>
      </c>
      <c r="D1571" s="12" t="s">
        <v>126</v>
      </c>
      <c r="E1571" s="14"/>
      <c r="F1571" s="12" t="s">
        <v>11</v>
      </c>
      <c r="G1571" s="12" t="s">
        <v>9</v>
      </c>
      <c r="H1571" s="12" t="s">
        <v>42</v>
      </c>
      <c r="I1571" s="14"/>
      <c r="J1571" s="14"/>
      <c r="K1571" s="14"/>
      <c r="L1571" s="14"/>
      <c r="M1571" s="14"/>
      <c r="N1571" s="14"/>
      <c r="O1571" s="14"/>
      <c r="P1571" s="14"/>
      <c r="Q1571" s="14"/>
      <c r="R1571" s="14"/>
      <c r="S1571" s="14"/>
      <c r="T1571" s="14"/>
      <c r="U1571" s="14"/>
      <c r="V1571" s="14"/>
      <c r="W1571" s="14"/>
      <c r="X1571" s="14"/>
      <c r="Y1571" s="14"/>
      <c r="Z1571" s="14"/>
      <c r="AA1571" s="14"/>
      <c r="AB1571" s="14"/>
      <c r="AC1571" s="14"/>
      <c r="AD1571" s="14"/>
    </row>
    <row r="1572" ht="33.0" hidden="1" customHeight="1">
      <c r="A1572" s="27">
        <v>1716.0</v>
      </c>
      <c r="B1572" s="27" t="s">
        <v>34</v>
      </c>
      <c r="C1572" s="27" t="s">
        <v>1755</v>
      </c>
      <c r="D1572" s="12" t="s">
        <v>48</v>
      </c>
      <c r="E1572" s="14"/>
      <c r="F1572" s="12" t="s">
        <v>10</v>
      </c>
      <c r="G1572" s="12" t="s">
        <v>2</v>
      </c>
      <c r="H1572" s="12" t="s">
        <v>49</v>
      </c>
      <c r="I1572" s="14"/>
      <c r="J1572" s="14"/>
      <c r="K1572" s="14"/>
      <c r="L1572" s="14"/>
      <c r="M1572" s="14"/>
      <c r="N1572" s="14"/>
      <c r="O1572" s="14"/>
      <c r="P1572" s="14"/>
      <c r="Q1572" s="14"/>
      <c r="R1572" s="14"/>
      <c r="S1572" s="14"/>
      <c r="T1572" s="14"/>
      <c r="U1572" s="14"/>
      <c r="V1572" s="14"/>
      <c r="W1572" s="14"/>
      <c r="X1572" s="14"/>
      <c r="Y1572" s="14"/>
      <c r="Z1572" s="14"/>
      <c r="AA1572" s="14"/>
      <c r="AB1572" s="14"/>
      <c r="AC1572" s="14"/>
      <c r="AD1572" s="14"/>
    </row>
    <row r="1573" ht="33.0" hidden="1" customHeight="1">
      <c r="A1573" s="27">
        <v>1717.0</v>
      </c>
      <c r="B1573" s="27" t="s">
        <v>34</v>
      </c>
      <c r="C1573" s="27" t="s">
        <v>1756</v>
      </c>
      <c r="D1573" s="12" t="s">
        <v>344</v>
      </c>
      <c r="E1573" s="14"/>
      <c r="F1573" s="12" t="s">
        <v>21</v>
      </c>
      <c r="G1573" s="12" t="s">
        <v>9</v>
      </c>
      <c r="H1573" s="12" t="s">
        <v>52</v>
      </c>
      <c r="I1573" s="14"/>
      <c r="J1573" s="14"/>
      <c r="K1573" s="14"/>
      <c r="L1573" s="14"/>
      <c r="M1573" s="14"/>
      <c r="N1573" s="14"/>
      <c r="O1573" s="14"/>
      <c r="P1573" s="14"/>
      <c r="Q1573" s="14"/>
      <c r="R1573" s="14"/>
      <c r="S1573" s="14"/>
      <c r="T1573" s="14"/>
      <c r="U1573" s="14"/>
      <c r="V1573" s="14"/>
      <c r="W1573" s="14"/>
      <c r="X1573" s="14"/>
      <c r="Y1573" s="14"/>
      <c r="Z1573" s="14"/>
      <c r="AA1573" s="14"/>
      <c r="AB1573" s="14"/>
      <c r="AC1573" s="14"/>
      <c r="AD1573" s="14"/>
    </row>
    <row r="1574" ht="33.0" hidden="1" customHeight="1">
      <c r="A1574" s="27">
        <v>1718.0</v>
      </c>
      <c r="B1574" s="27" t="s">
        <v>34</v>
      </c>
      <c r="C1574" s="27" t="s">
        <v>1757</v>
      </c>
      <c r="D1574" s="12" t="s">
        <v>178</v>
      </c>
      <c r="E1574" s="14"/>
      <c r="F1574" s="12" t="s">
        <v>11</v>
      </c>
      <c r="G1574" s="12" t="s">
        <v>4</v>
      </c>
      <c r="H1574" s="12" t="s">
        <v>49</v>
      </c>
      <c r="I1574" s="14"/>
      <c r="J1574" s="14"/>
      <c r="K1574" s="14"/>
      <c r="L1574" s="14"/>
      <c r="M1574" s="14"/>
      <c r="N1574" s="14"/>
      <c r="O1574" s="14"/>
      <c r="P1574" s="14"/>
      <c r="Q1574" s="14"/>
      <c r="R1574" s="14"/>
      <c r="S1574" s="14"/>
      <c r="T1574" s="14"/>
      <c r="U1574" s="14"/>
      <c r="V1574" s="14"/>
      <c r="W1574" s="14"/>
      <c r="X1574" s="14"/>
      <c r="Y1574" s="14"/>
      <c r="Z1574" s="14"/>
      <c r="AA1574" s="14"/>
      <c r="AB1574" s="14"/>
      <c r="AC1574" s="14"/>
      <c r="AD1574" s="14"/>
    </row>
    <row r="1575" ht="33.0" hidden="1" customHeight="1">
      <c r="A1575" s="27">
        <v>1719.0</v>
      </c>
      <c r="B1575" s="27" t="s">
        <v>34</v>
      </c>
      <c r="C1575" s="27" t="s">
        <v>1758</v>
      </c>
      <c r="D1575" s="12" t="s">
        <v>36</v>
      </c>
      <c r="E1575" s="14"/>
      <c r="F1575" s="12" t="s">
        <v>10</v>
      </c>
      <c r="G1575" s="12" t="s">
        <v>2</v>
      </c>
      <c r="H1575" s="12" t="s">
        <v>37</v>
      </c>
      <c r="I1575" s="14"/>
      <c r="J1575" s="14"/>
      <c r="K1575" s="14"/>
      <c r="L1575" s="14"/>
      <c r="M1575" s="14"/>
      <c r="N1575" s="14"/>
      <c r="O1575" s="14"/>
      <c r="P1575" s="14"/>
      <c r="Q1575" s="14"/>
      <c r="R1575" s="14"/>
      <c r="S1575" s="14"/>
      <c r="T1575" s="14"/>
      <c r="U1575" s="14"/>
      <c r="V1575" s="14"/>
      <c r="W1575" s="14"/>
      <c r="X1575" s="14"/>
      <c r="Y1575" s="14"/>
      <c r="Z1575" s="14"/>
      <c r="AA1575" s="14"/>
      <c r="AB1575" s="14"/>
      <c r="AC1575" s="14"/>
      <c r="AD1575" s="14"/>
    </row>
    <row r="1576" ht="33.0" hidden="1" customHeight="1">
      <c r="A1576" s="27">
        <v>1720.0</v>
      </c>
      <c r="B1576" s="27" t="s">
        <v>34</v>
      </c>
      <c r="C1576" s="27" t="s">
        <v>1759</v>
      </c>
      <c r="D1576" s="12" t="s">
        <v>107</v>
      </c>
      <c r="E1576" s="14"/>
      <c r="F1576" s="12" t="s">
        <v>9</v>
      </c>
      <c r="G1576" s="12" t="s">
        <v>9</v>
      </c>
      <c r="H1576" s="12" t="s">
        <v>37</v>
      </c>
      <c r="I1576" s="14"/>
      <c r="J1576" s="14"/>
      <c r="K1576" s="14"/>
      <c r="L1576" s="14"/>
      <c r="M1576" s="14"/>
      <c r="N1576" s="14"/>
      <c r="O1576" s="14"/>
      <c r="P1576" s="14"/>
      <c r="Q1576" s="14"/>
      <c r="R1576" s="14"/>
      <c r="S1576" s="14"/>
      <c r="T1576" s="14"/>
      <c r="U1576" s="14"/>
      <c r="V1576" s="14"/>
      <c r="W1576" s="14"/>
      <c r="X1576" s="14"/>
      <c r="Y1576" s="14"/>
      <c r="Z1576" s="14"/>
      <c r="AA1576" s="14"/>
      <c r="AB1576" s="14"/>
      <c r="AC1576" s="14"/>
      <c r="AD1576" s="14"/>
    </row>
    <row r="1577" ht="33.0" hidden="1" customHeight="1">
      <c r="A1577" s="27">
        <v>1721.0</v>
      </c>
      <c r="B1577" s="27" t="s">
        <v>34</v>
      </c>
      <c r="C1577" s="27" t="s">
        <v>1760</v>
      </c>
      <c r="D1577" s="12" t="s">
        <v>107</v>
      </c>
      <c r="E1577" s="14"/>
      <c r="F1577" s="12" t="s">
        <v>9</v>
      </c>
      <c r="G1577" s="12" t="s">
        <v>9</v>
      </c>
      <c r="H1577" s="12" t="s">
        <v>37</v>
      </c>
      <c r="I1577" s="14"/>
      <c r="J1577" s="14"/>
      <c r="K1577" s="14"/>
      <c r="L1577" s="14"/>
      <c r="M1577" s="14"/>
      <c r="N1577" s="14"/>
      <c r="O1577" s="14"/>
      <c r="P1577" s="14"/>
      <c r="Q1577" s="14"/>
      <c r="R1577" s="14"/>
      <c r="S1577" s="14"/>
      <c r="T1577" s="14"/>
      <c r="U1577" s="14"/>
      <c r="V1577" s="14"/>
      <c r="W1577" s="14"/>
      <c r="X1577" s="14"/>
      <c r="Y1577" s="14"/>
      <c r="Z1577" s="14"/>
      <c r="AA1577" s="14"/>
      <c r="AB1577" s="14"/>
      <c r="AC1577" s="14"/>
      <c r="AD1577" s="14"/>
    </row>
    <row r="1578" ht="33.0" hidden="1" customHeight="1">
      <c r="A1578" s="27">
        <v>1722.0</v>
      </c>
      <c r="B1578" s="27" t="s">
        <v>34</v>
      </c>
      <c r="C1578" s="27" t="s">
        <v>1761</v>
      </c>
      <c r="D1578" s="12" t="s">
        <v>89</v>
      </c>
      <c r="E1578" s="14"/>
      <c r="F1578" s="12" t="s">
        <v>9</v>
      </c>
      <c r="G1578" s="12" t="s">
        <v>9</v>
      </c>
      <c r="H1578" s="12" t="s">
        <v>52</v>
      </c>
      <c r="I1578" s="14"/>
      <c r="J1578" s="14"/>
      <c r="K1578" s="14"/>
      <c r="L1578" s="14"/>
      <c r="M1578" s="14"/>
      <c r="N1578" s="14"/>
      <c r="O1578" s="14"/>
      <c r="P1578" s="14"/>
      <c r="Q1578" s="14"/>
      <c r="R1578" s="14"/>
      <c r="S1578" s="14"/>
      <c r="T1578" s="14"/>
      <c r="U1578" s="14"/>
      <c r="V1578" s="14"/>
      <c r="W1578" s="14"/>
      <c r="X1578" s="14"/>
      <c r="Y1578" s="14"/>
      <c r="Z1578" s="14"/>
      <c r="AA1578" s="14"/>
      <c r="AB1578" s="14"/>
      <c r="AC1578" s="14"/>
      <c r="AD1578" s="14"/>
    </row>
    <row r="1579" ht="33.0" hidden="1" customHeight="1">
      <c r="A1579" s="27">
        <v>1723.0</v>
      </c>
      <c r="B1579" s="27" t="s">
        <v>34</v>
      </c>
      <c r="C1579" s="27" t="s">
        <v>1762</v>
      </c>
      <c r="D1579" s="12" t="s">
        <v>87</v>
      </c>
      <c r="E1579" s="14"/>
      <c r="F1579" s="12" t="s">
        <v>18</v>
      </c>
      <c r="G1579" s="12" t="s">
        <v>9</v>
      </c>
      <c r="H1579" s="12" t="s">
        <v>52</v>
      </c>
      <c r="I1579" s="14"/>
      <c r="J1579" s="14"/>
      <c r="K1579" s="14"/>
      <c r="L1579" s="14"/>
      <c r="M1579" s="14"/>
      <c r="N1579" s="14"/>
      <c r="O1579" s="14"/>
      <c r="P1579" s="14"/>
      <c r="Q1579" s="14"/>
      <c r="R1579" s="14"/>
      <c r="S1579" s="14"/>
      <c r="T1579" s="14"/>
      <c r="U1579" s="14"/>
      <c r="V1579" s="14"/>
      <c r="W1579" s="14"/>
      <c r="X1579" s="14"/>
      <c r="Y1579" s="14"/>
      <c r="Z1579" s="14"/>
      <c r="AA1579" s="14"/>
      <c r="AB1579" s="14"/>
      <c r="AC1579" s="14"/>
      <c r="AD1579" s="14"/>
    </row>
    <row r="1580" ht="33.0" customHeight="1">
      <c r="A1580" s="27">
        <v>1724.0</v>
      </c>
      <c r="B1580" s="27" t="s">
        <v>34</v>
      </c>
      <c r="C1580" s="27" t="s">
        <v>1763</v>
      </c>
      <c r="D1580" s="12" t="s">
        <v>214</v>
      </c>
      <c r="E1580" s="14"/>
      <c r="F1580" s="12" t="s">
        <v>16</v>
      </c>
      <c r="G1580" s="12" t="s">
        <v>9</v>
      </c>
      <c r="H1580" s="12" t="s">
        <v>52</v>
      </c>
      <c r="I1580" s="14"/>
      <c r="J1580" s="14"/>
      <c r="K1580" s="14"/>
      <c r="L1580" s="14"/>
      <c r="M1580" s="14"/>
      <c r="N1580" s="14"/>
      <c r="O1580" s="14"/>
      <c r="P1580" s="14"/>
      <c r="Q1580" s="14"/>
      <c r="R1580" s="14"/>
      <c r="S1580" s="14"/>
      <c r="T1580" s="14"/>
      <c r="U1580" s="14"/>
      <c r="V1580" s="14"/>
      <c r="W1580" s="14"/>
      <c r="X1580" s="14"/>
      <c r="Y1580" s="14"/>
      <c r="Z1580" s="14"/>
      <c r="AA1580" s="14"/>
      <c r="AB1580" s="14"/>
      <c r="AC1580" s="14"/>
      <c r="AD1580" s="14"/>
    </row>
    <row r="1581" ht="33.0" hidden="1" customHeight="1">
      <c r="A1581" s="27">
        <v>1725.0</v>
      </c>
      <c r="B1581" s="27" t="s">
        <v>34</v>
      </c>
      <c r="C1581" s="27" t="s">
        <v>1764</v>
      </c>
      <c r="D1581" s="12" t="s">
        <v>302</v>
      </c>
      <c r="E1581" s="14"/>
      <c r="F1581" s="12" t="s">
        <v>15</v>
      </c>
      <c r="G1581" s="12" t="s">
        <v>9</v>
      </c>
      <c r="H1581" s="12" t="s">
        <v>42</v>
      </c>
      <c r="I1581" s="14"/>
      <c r="J1581" s="14"/>
      <c r="K1581" s="14"/>
      <c r="L1581" s="14"/>
      <c r="M1581" s="14"/>
      <c r="N1581" s="14"/>
      <c r="O1581" s="14"/>
      <c r="P1581" s="14"/>
      <c r="Q1581" s="14"/>
      <c r="R1581" s="14"/>
      <c r="S1581" s="14"/>
      <c r="T1581" s="14"/>
      <c r="U1581" s="14"/>
      <c r="V1581" s="14"/>
      <c r="W1581" s="14"/>
      <c r="X1581" s="14"/>
      <c r="Y1581" s="14"/>
      <c r="Z1581" s="14"/>
      <c r="AA1581" s="14"/>
      <c r="AB1581" s="14"/>
      <c r="AC1581" s="14"/>
      <c r="AD1581" s="14"/>
    </row>
    <row r="1582" ht="33.0" hidden="1" customHeight="1">
      <c r="A1582" s="27">
        <v>1726.0</v>
      </c>
      <c r="B1582" s="27" t="s">
        <v>34</v>
      </c>
      <c r="C1582" s="27" t="s">
        <v>1765</v>
      </c>
      <c r="D1582" s="12" t="s">
        <v>89</v>
      </c>
      <c r="E1582" s="14"/>
      <c r="F1582" s="12" t="s">
        <v>9</v>
      </c>
      <c r="G1582" s="12" t="s">
        <v>9</v>
      </c>
      <c r="H1582" s="12" t="s">
        <v>52</v>
      </c>
      <c r="I1582" s="14"/>
      <c r="J1582" s="14"/>
      <c r="K1582" s="14"/>
      <c r="L1582" s="14"/>
      <c r="M1582" s="14"/>
      <c r="N1582" s="14"/>
      <c r="O1582" s="14"/>
      <c r="P1582" s="14"/>
      <c r="Q1582" s="14"/>
      <c r="R1582" s="14"/>
      <c r="S1582" s="14"/>
      <c r="T1582" s="14"/>
      <c r="U1582" s="14"/>
      <c r="V1582" s="14"/>
      <c r="W1582" s="14"/>
      <c r="X1582" s="14"/>
      <c r="Y1582" s="14"/>
      <c r="Z1582" s="14"/>
      <c r="AA1582" s="14"/>
      <c r="AB1582" s="14"/>
      <c r="AC1582" s="14"/>
      <c r="AD1582" s="14"/>
    </row>
    <row r="1583" ht="33.0" hidden="1" customHeight="1">
      <c r="A1583" s="27">
        <v>1727.0</v>
      </c>
      <c r="B1583" s="27" t="s">
        <v>34</v>
      </c>
      <c r="C1583" s="27" t="s">
        <v>1766</v>
      </c>
      <c r="D1583" s="12" t="s">
        <v>36</v>
      </c>
      <c r="E1583" s="14"/>
      <c r="F1583" s="12" t="s">
        <v>10</v>
      </c>
      <c r="G1583" s="12" t="s">
        <v>2</v>
      </c>
      <c r="H1583" s="12" t="s">
        <v>37</v>
      </c>
      <c r="I1583" s="14"/>
      <c r="J1583" s="14"/>
      <c r="K1583" s="14"/>
      <c r="L1583" s="14"/>
      <c r="M1583" s="14"/>
      <c r="N1583" s="14"/>
      <c r="O1583" s="14"/>
      <c r="P1583" s="14"/>
      <c r="Q1583" s="14"/>
      <c r="R1583" s="14"/>
      <c r="S1583" s="14"/>
      <c r="T1583" s="14"/>
      <c r="U1583" s="14"/>
      <c r="V1583" s="14"/>
      <c r="W1583" s="14"/>
      <c r="X1583" s="14"/>
      <c r="Y1583" s="14"/>
      <c r="Z1583" s="14"/>
      <c r="AA1583" s="14"/>
      <c r="AB1583" s="14"/>
      <c r="AC1583" s="14"/>
      <c r="AD1583" s="14"/>
    </row>
    <row r="1584" ht="33.0" hidden="1" customHeight="1">
      <c r="A1584" s="27">
        <v>1728.0</v>
      </c>
      <c r="B1584" s="27" t="s">
        <v>34</v>
      </c>
      <c r="C1584" s="27" t="s">
        <v>1767</v>
      </c>
      <c r="D1584" s="12" t="s">
        <v>509</v>
      </c>
      <c r="E1584" s="14"/>
      <c r="F1584" s="12" t="s">
        <v>13</v>
      </c>
      <c r="G1584" s="12" t="s">
        <v>4</v>
      </c>
      <c r="H1584" s="12" t="s">
        <v>52</v>
      </c>
      <c r="I1584" s="14"/>
      <c r="J1584" s="14"/>
      <c r="K1584" s="14"/>
      <c r="L1584" s="14"/>
      <c r="M1584" s="14"/>
      <c r="N1584" s="14"/>
      <c r="O1584" s="14"/>
      <c r="P1584" s="14"/>
      <c r="Q1584" s="14"/>
      <c r="R1584" s="14"/>
      <c r="S1584" s="14"/>
      <c r="T1584" s="14"/>
      <c r="U1584" s="14"/>
      <c r="V1584" s="14"/>
      <c r="W1584" s="14"/>
      <c r="X1584" s="14"/>
      <c r="Y1584" s="14"/>
      <c r="Z1584" s="14"/>
      <c r="AA1584" s="14"/>
      <c r="AB1584" s="14"/>
      <c r="AC1584" s="14"/>
      <c r="AD1584" s="14"/>
    </row>
    <row r="1585" ht="33.0" hidden="1" customHeight="1">
      <c r="A1585" s="27">
        <v>1729.0</v>
      </c>
      <c r="B1585" s="27" t="s">
        <v>34</v>
      </c>
      <c r="C1585" s="27" t="s">
        <v>1768</v>
      </c>
      <c r="D1585" s="12" t="s">
        <v>48</v>
      </c>
      <c r="E1585" s="14"/>
      <c r="F1585" s="12" t="s">
        <v>10</v>
      </c>
      <c r="G1585" s="12" t="s">
        <v>2</v>
      </c>
      <c r="H1585" s="12" t="s">
        <v>49</v>
      </c>
      <c r="I1585" s="14"/>
      <c r="J1585" s="14"/>
      <c r="K1585" s="14"/>
      <c r="L1585" s="14"/>
      <c r="M1585" s="14"/>
      <c r="N1585" s="14"/>
      <c r="O1585" s="14"/>
      <c r="P1585" s="14"/>
      <c r="Q1585" s="14"/>
      <c r="R1585" s="14"/>
      <c r="S1585" s="14"/>
      <c r="T1585" s="14"/>
      <c r="U1585" s="14"/>
      <c r="V1585" s="14"/>
      <c r="W1585" s="14"/>
      <c r="X1585" s="14"/>
      <c r="Y1585" s="14"/>
      <c r="Z1585" s="14"/>
      <c r="AA1585" s="14"/>
      <c r="AB1585" s="14"/>
      <c r="AC1585" s="14"/>
      <c r="AD1585" s="14"/>
    </row>
    <row r="1586" ht="33.0" hidden="1" customHeight="1">
      <c r="A1586" s="27">
        <v>1730.0</v>
      </c>
      <c r="B1586" s="27" t="s">
        <v>34</v>
      </c>
      <c r="C1586" s="27" t="s">
        <v>1769</v>
      </c>
      <c r="D1586" s="12" t="s">
        <v>124</v>
      </c>
      <c r="E1586" s="14"/>
      <c r="F1586" s="12" t="s">
        <v>11</v>
      </c>
      <c r="G1586" s="12" t="s">
        <v>9</v>
      </c>
      <c r="H1586" s="12" t="s">
        <v>49</v>
      </c>
      <c r="I1586" s="14"/>
      <c r="J1586" s="14"/>
      <c r="K1586" s="14"/>
      <c r="L1586" s="14"/>
      <c r="M1586" s="14"/>
      <c r="N1586" s="14"/>
      <c r="O1586" s="14"/>
      <c r="P1586" s="14"/>
      <c r="Q1586" s="14"/>
      <c r="R1586" s="14"/>
      <c r="S1586" s="14"/>
      <c r="T1586" s="14"/>
      <c r="U1586" s="14"/>
      <c r="V1586" s="14"/>
      <c r="W1586" s="14"/>
      <c r="X1586" s="14"/>
      <c r="Y1586" s="14"/>
      <c r="Z1586" s="14"/>
      <c r="AA1586" s="14"/>
      <c r="AB1586" s="14"/>
      <c r="AC1586" s="14"/>
      <c r="AD1586" s="14"/>
    </row>
    <row r="1587" ht="33.0" customHeight="1">
      <c r="A1587" s="27">
        <v>1731.0</v>
      </c>
      <c r="B1587" s="27" t="s">
        <v>34</v>
      </c>
      <c r="C1587" s="27" t="s">
        <v>1770</v>
      </c>
      <c r="D1587" s="12" t="s">
        <v>167</v>
      </c>
      <c r="E1587" s="14"/>
      <c r="F1587" s="12" t="s">
        <v>16</v>
      </c>
      <c r="G1587" s="12" t="s">
        <v>9</v>
      </c>
      <c r="H1587" s="12" t="s">
        <v>37</v>
      </c>
      <c r="I1587" s="14"/>
      <c r="J1587" s="14"/>
      <c r="K1587" s="14"/>
      <c r="L1587" s="14"/>
      <c r="M1587" s="14"/>
      <c r="N1587" s="14"/>
      <c r="O1587" s="14"/>
      <c r="P1587" s="14"/>
      <c r="Q1587" s="14"/>
      <c r="R1587" s="14"/>
      <c r="S1587" s="14"/>
      <c r="T1587" s="14"/>
      <c r="U1587" s="14"/>
      <c r="V1587" s="14"/>
      <c r="W1587" s="14"/>
      <c r="X1587" s="14"/>
      <c r="Y1587" s="14"/>
      <c r="Z1587" s="14"/>
      <c r="AA1587" s="14"/>
      <c r="AB1587" s="14"/>
      <c r="AC1587" s="14"/>
      <c r="AD1587" s="14"/>
    </row>
    <row r="1588" ht="33.0" customHeight="1">
      <c r="A1588" s="27">
        <v>1732.0</v>
      </c>
      <c r="B1588" s="27" t="s">
        <v>34</v>
      </c>
      <c r="C1588" s="27" t="s">
        <v>1771</v>
      </c>
      <c r="D1588" s="12" t="s">
        <v>167</v>
      </c>
      <c r="E1588" s="14"/>
      <c r="F1588" s="12" t="s">
        <v>16</v>
      </c>
      <c r="G1588" s="12" t="s">
        <v>9</v>
      </c>
      <c r="H1588" s="12" t="s">
        <v>37</v>
      </c>
      <c r="I1588" s="14"/>
      <c r="J1588" s="14"/>
      <c r="K1588" s="14"/>
      <c r="L1588" s="14"/>
      <c r="M1588" s="14"/>
      <c r="N1588" s="14"/>
      <c r="O1588" s="14"/>
      <c r="P1588" s="14"/>
      <c r="Q1588" s="14"/>
      <c r="R1588" s="14"/>
      <c r="S1588" s="14"/>
      <c r="T1588" s="14"/>
      <c r="U1588" s="14"/>
      <c r="V1588" s="14"/>
      <c r="W1588" s="14"/>
      <c r="X1588" s="14"/>
      <c r="Y1588" s="14"/>
      <c r="Z1588" s="14"/>
      <c r="AA1588" s="14"/>
      <c r="AB1588" s="14"/>
      <c r="AC1588" s="14"/>
      <c r="AD1588" s="14"/>
    </row>
    <row r="1589" ht="33.0" hidden="1" customHeight="1">
      <c r="A1589" s="27">
        <v>1733.0</v>
      </c>
      <c r="B1589" s="27" t="s">
        <v>34</v>
      </c>
      <c r="C1589" s="27" t="s">
        <v>1772</v>
      </c>
      <c r="D1589" s="12" t="s">
        <v>36</v>
      </c>
      <c r="E1589" s="14"/>
      <c r="F1589" s="12" t="s">
        <v>10</v>
      </c>
      <c r="G1589" s="12" t="s">
        <v>2</v>
      </c>
      <c r="H1589" s="12" t="s">
        <v>37</v>
      </c>
      <c r="I1589" s="14"/>
      <c r="J1589" s="14"/>
      <c r="K1589" s="14"/>
      <c r="L1589" s="14"/>
      <c r="M1589" s="14"/>
      <c r="N1589" s="14"/>
      <c r="O1589" s="14"/>
      <c r="P1589" s="14"/>
      <c r="Q1589" s="14"/>
      <c r="R1589" s="14"/>
      <c r="S1589" s="14"/>
      <c r="T1589" s="14"/>
      <c r="U1589" s="14"/>
      <c r="V1589" s="14"/>
      <c r="W1589" s="14"/>
      <c r="X1589" s="14"/>
      <c r="Y1589" s="14"/>
      <c r="Z1589" s="14"/>
      <c r="AA1589" s="14"/>
      <c r="AB1589" s="14"/>
      <c r="AC1589" s="14"/>
      <c r="AD1589" s="14"/>
    </row>
    <row r="1590" ht="33.0" hidden="1" customHeight="1">
      <c r="A1590" s="27">
        <v>1735.0</v>
      </c>
      <c r="B1590" s="27" t="s">
        <v>34</v>
      </c>
      <c r="C1590" s="27" t="s">
        <v>1773</v>
      </c>
      <c r="D1590" s="12" t="s">
        <v>371</v>
      </c>
      <c r="E1590" s="14"/>
      <c r="F1590" s="12" t="s">
        <v>13</v>
      </c>
      <c r="G1590" s="12" t="s">
        <v>9</v>
      </c>
      <c r="H1590" s="12" t="s">
        <v>42</v>
      </c>
      <c r="I1590" s="14"/>
      <c r="J1590" s="14"/>
      <c r="K1590" s="14"/>
      <c r="L1590" s="14"/>
      <c r="M1590" s="14"/>
      <c r="N1590" s="14"/>
      <c r="O1590" s="14"/>
      <c r="P1590" s="14"/>
      <c r="Q1590" s="14"/>
      <c r="R1590" s="14"/>
      <c r="S1590" s="14"/>
      <c r="T1590" s="14"/>
      <c r="U1590" s="14"/>
      <c r="V1590" s="14"/>
      <c r="W1590" s="14"/>
      <c r="X1590" s="14"/>
      <c r="Y1590" s="14"/>
      <c r="Z1590" s="14"/>
      <c r="AA1590" s="14"/>
      <c r="AB1590" s="14"/>
      <c r="AC1590" s="14"/>
      <c r="AD1590" s="14"/>
    </row>
    <row r="1591" ht="33.0" hidden="1" customHeight="1">
      <c r="A1591" s="27">
        <v>1736.0</v>
      </c>
      <c r="B1591" s="27" t="s">
        <v>34</v>
      </c>
      <c r="C1591" s="27" t="s">
        <v>1774</v>
      </c>
      <c r="D1591" s="12" t="s">
        <v>66</v>
      </c>
      <c r="E1591" s="14"/>
      <c r="F1591" s="12" t="s">
        <v>10</v>
      </c>
      <c r="G1591" s="12" t="s">
        <v>2</v>
      </c>
      <c r="H1591" s="12" t="s">
        <v>52</v>
      </c>
      <c r="I1591" s="14"/>
      <c r="J1591" s="14"/>
      <c r="K1591" s="14"/>
      <c r="L1591" s="14"/>
      <c r="M1591" s="14"/>
      <c r="N1591" s="14"/>
      <c r="O1591" s="14"/>
      <c r="P1591" s="14"/>
      <c r="Q1591" s="14"/>
      <c r="R1591" s="14"/>
      <c r="S1591" s="14"/>
      <c r="T1591" s="14"/>
      <c r="U1591" s="14"/>
      <c r="V1591" s="14"/>
      <c r="W1591" s="14"/>
      <c r="X1591" s="14"/>
      <c r="Y1591" s="14"/>
      <c r="Z1591" s="14"/>
      <c r="AA1591" s="14"/>
      <c r="AB1591" s="14"/>
      <c r="AC1591" s="14"/>
      <c r="AD1591" s="14"/>
    </row>
    <row r="1592" ht="33.0" hidden="1" customHeight="1">
      <c r="A1592" s="27">
        <v>1737.0</v>
      </c>
      <c r="B1592" s="27" t="s">
        <v>34</v>
      </c>
      <c r="C1592" s="27" t="s">
        <v>1775</v>
      </c>
      <c r="D1592" s="12" t="s">
        <v>77</v>
      </c>
      <c r="E1592" s="14"/>
      <c r="F1592" s="12" t="s">
        <v>9</v>
      </c>
      <c r="G1592" s="12" t="s">
        <v>7</v>
      </c>
      <c r="H1592" s="12" t="s">
        <v>52</v>
      </c>
      <c r="I1592" s="14"/>
      <c r="J1592" s="14"/>
      <c r="K1592" s="14"/>
      <c r="L1592" s="14"/>
      <c r="M1592" s="14"/>
      <c r="N1592" s="14"/>
      <c r="O1592" s="14"/>
      <c r="P1592" s="14"/>
      <c r="Q1592" s="14"/>
      <c r="R1592" s="14"/>
      <c r="S1592" s="14"/>
      <c r="T1592" s="14"/>
      <c r="U1592" s="14"/>
      <c r="V1592" s="14"/>
      <c r="W1592" s="14"/>
      <c r="X1592" s="14"/>
      <c r="Y1592" s="14"/>
      <c r="Z1592" s="14"/>
      <c r="AA1592" s="14"/>
      <c r="AB1592" s="14"/>
      <c r="AC1592" s="14"/>
      <c r="AD1592" s="14"/>
    </row>
    <row r="1593" ht="33.0" hidden="1" customHeight="1">
      <c r="A1593" s="27">
        <v>1738.0</v>
      </c>
      <c r="B1593" s="27" t="s">
        <v>34</v>
      </c>
      <c r="C1593" s="27" t="s">
        <v>1776</v>
      </c>
      <c r="D1593" s="12" t="s">
        <v>1777</v>
      </c>
      <c r="E1593" s="14"/>
      <c r="F1593" s="12" t="s">
        <v>14</v>
      </c>
      <c r="G1593" s="12" t="s">
        <v>2</v>
      </c>
      <c r="H1593" s="12" t="s">
        <v>37</v>
      </c>
      <c r="I1593" s="14"/>
      <c r="J1593" s="14"/>
      <c r="K1593" s="14"/>
      <c r="L1593" s="14"/>
      <c r="M1593" s="14"/>
      <c r="N1593" s="14"/>
      <c r="O1593" s="14"/>
      <c r="P1593" s="14"/>
      <c r="Q1593" s="14"/>
      <c r="R1593" s="14"/>
      <c r="S1593" s="14"/>
      <c r="T1593" s="14"/>
      <c r="U1593" s="14"/>
      <c r="V1593" s="14"/>
      <c r="W1593" s="14"/>
      <c r="X1593" s="14"/>
      <c r="Y1593" s="14"/>
      <c r="Z1593" s="14"/>
      <c r="AA1593" s="14"/>
      <c r="AB1593" s="14"/>
      <c r="AC1593" s="14"/>
      <c r="AD1593" s="14"/>
    </row>
    <row r="1594" ht="33.0" hidden="1" customHeight="1">
      <c r="A1594" s="27">
        <v>1739.0</v>
      </c>
      <c r="B1594" s="27" t="s">
        <v>34</v>
      </c>
      <c r="C1594" s="27" t="s">
        <v>1778</v>
      </c>
      <c r="D1594" s="12" t="s">
        <v>1779</v>
      </c>
      <c r="E1594" s="14"/>
      <c r="F1594" s="12" t="s">
        <v>22</v>
      </c>
      <c r="G1594" s="12" t="s">
        <v>9</v>
      </c>
      <c r="H1594" s="12" t="s">
        <v>49</v>
      </c>
      <c r="I1594" s="14"/>
      <c r="J1594" s="14"/>
      <c r="K1594" s="14"/>
      <c r="L1594" s="14"/>
      <c r="M1594" s="14"/>
      <c r="N1594" s="14"/>
      <c r="O1594" s="14"/>
      <c r="P1594" s="14"/>
      <c r="Q1594" s="14"/>
      <c r="R1594" s="14"/>
      <c r="S1594" s="14"/>
      <c r="T1594" s="14"/>
      <c r="U1594" s="14"/>
      <c r="V1594" s="14"/>
      <c r="W1594" s="14"/>
      <c r="X1594" s="14"/>
      <c r="Y1594" s="14"/>
      <c r="Z1594" s="14"/>
      <c r="AA1594" s="14"/>
      <c r="AB1594" s="14"/>
      <c r="AC1594" s="14"/>
      <c r="AD1594" s="14"/>
    </row>
    <row r="1595" ht="33.0" hidden="1" customHeight="1">
      <c r="A1595" s="27">
        <v>1740.0</v>
      </c>
      <c r="B1595" s="27" t="s">
        <v>34</v>
      </c>
      <c r="C1595" s="27" t="s">
        <v>1780</v>
      </c>
      <c r="D1595" s="12" t="s">
        <v>126</v>
      </c>
      <c r="E1595" s="14"/>
      <c r="F1595" s="12" t="s">
        <v>11</v>
      </c>
      <c r="G1595" s="12" t="s">
        <v>9</v>
      </c>
      <c r="H1595" s="12" t="s">
        <v>42</v>
      </c>
      <c r="I1595" s="14"/>
      <c r="J1595" s="14"/>
      <c r="K1595" s="14"/>
      <c r="L1595" s="14"/>
      <c r="M1595" s="14"/>
      <c r="N1595" s="14"/>
      <c r="O1595" s="14"/>
      <c r="P1595" s="14"/>
      <c r="Q1595" s="14"/>
      <c r="R1595" s="14"/>
      <c r="S1595" s="14"/>
      <c r="T1595" s="14"/>
      <c r="U1595" s="14"/>
      <c r="V1595" s="14"/>
      <c r="W1595" s="14"/>
      <c r="X1595" s="14"/>
      <c r="Y1595" s="14"/>
      <c r="Z1595" s="14"/>
      <c r="AA1595" s="14"/>
      <c r="AB1595" s="14"/>
      <c r="AC1595" s="14"/>
      <c r="AD1595" s="14"/>
    </row>
    <row r="1596" ht="33.0" hidden="1" customHeight="1">
      <c r="A1596" s="27">
        <v>1742.0</v>
      </c>
      <c r="B1596" s="27" t="s">
        <v>34</v>
      </c>
      <c r="C1596" s="27" t="s">
        <v>1781</v>
      </c>
      <c r="D1596" s="12" t="s">
        <v>172</v>
      </c>
      <c r="E1596" s="14"/>
      <c r="F1596" s="12" t="s">
        <v>20</v>
      </c>
      <c r="G1596" s="12" t="s">
        <v>9</v>
      </c>
      <c r="H1596" s="12" t="s">
        <v>49</v>
      </c>
      <c r="I1596" s="14"/>
      <c r="J1596" s="14"/>
      <c r="K1596" s="14"/>
      <c r="L1596" s="14"/>
      <c r="M1596" s="14"/>
      <c r="N1596" s="14"/>
      <c r="O1596" s="14"/>
      <c r="P1596" s="14"/>
      <c r="Q1596" s="14"/>
      <c r="R1596" s="14"/>
      <c r="S1596" s="14"/>
      <c r="T1596" s="14"/>
      <c r="U1596" s="14"/>
      <c r="V1596" s="14"/>
      <c r="W1596" s="14"/>
      <c r="X1596" s="14"/>
      <c r="Y1596" s="14"/>
      <c r="Z1596" s="14"/>
      <c r="AA1596" s="14"/>
      <c r="AB1596" s="14"/>
      <c r="AC1596" s="14"/>
      <c r="AD1596" s="14"/>
    </row>
    <row r="1597" ht="33.0" hidden="1" customHeight="1">
      <c r="A1597" s="27">
        <v>1743.0</v>
      </c>
      <c r="B1597" s="27" t="s">
        <v>34</v>
      </c>
      <c r="C1597" s="27" t="s">
        <v>1782</v>
      </c>
      <c r="D1597" s="12" t="s">
        <v>107</v>
      </c>
      <c r="E1597" s="14"/>
      <c r="F1597" s="12" t="s">
        <v>9</v>
      </c>
      <c r="G1597" s="12" t="s">
        <v>9</v>
      </c>
      <c r="H1597" s="12" t="s">
        <v>37</v>
      </c>
      <c r="I1597" s="14"/>
      <c r="J1597" s="14"/>
      <c r="K1597" s="14"/>
      <c r="L1597" s="14"/>
      <c r="M1597" s="14"/>
      <c r="N1597" s="14"/>
      <c r="O1597" s="14"/>
      <c r="P1597" s="14"/>
      <c r="Q1597" s="14"/>
      <c r="R1597" s="14"/>
      <c r="S1597" s="14"/>
      <c r="T1597" s="14"/>
      <c r="U1597" s="14"/>
      <c r="V1597" s="14"/>
      <c r="W1597" s="14"/>
      <c r="X1597" s="14"/>
      <c r="Y1597" s="14"/>
      <c r="Z1597" s="14"/>
      <c r="AA1597" s="14"/>
      <c r="AB1597" s="14"/>
      <c r="AC1597" s="14"/>
      <c r="AD1597" s="14"/>
    </row>
    <row r="1598" ht="33.0" customHeight="1">
      <c r="A1598" s="27">
        <v>1744.0</v>
      </c>
      <c r="B1598" s="27" t="s">
        <v>34</v>
      </c>
      <c r="C1598" s="27" t="s">
        <v>1783</v>
      </c>
      <c r="D1598" s="12" t="s">
        <v>131</v>
      </c>
      <c r="E1598" s="14"/>
      <c r="F1598" s="12" t="s">
        <v>16</v>
      </c>
      <c r="G1598" s="12" t="s">
        <v>7</v>
      </c>
      <c r="H1598" s="12" t="s">
        <v>52</v>
      </c>
      <c r="I1598" s="14"/>
      <c r="J1598" s="14"/>
      <c r="K1598" s="14"/>
      <c r="L1598" s="14"/>
      <c r="M1598" s="14"/>
      <c r="N1598" s="14"/>
      <c r="O1598" s="14"/>
      <c r="P1598" s="14"/>
      <c r="Q1598" s="14"/>
      <c r="R1598" s="14"/>
      <c r="S1598" s="14"/>
      <c r="T1598" s="14"/>
      <c r="U1598" s="14"/>
      <c r="V1598" s="14"/>
      <c r="W1598" s="14"/>
      <c r="X1598" s="14"/>
      <c r="Y1598" s="14"/>
      <c r="Z1598" s="14"/>
      <c r="AA1598" s="14"/>
      <c r="AB1598" s="14"/>
      <c r="AC1598" s="14"/>
      <c r="AD1598" s="14"/>
    </row>
    <row r="1599" ht="33.0" hidden="1" customHeight="1">
      <c r="A1599" s="27">
        <v>1746.0</v>
      </c>
      <c r="B1599" s="27" t="s">
        <v>34</v>
      </c>
      <c r="C1599" s="27" t="s">
        <v>1784</v>
      </c>
      <c r="D1599" s="12" t="s">
        <v>637</v>
      </c>
      <c r="E1599" s="14"/>
      <c r="F1599" s="12" t="s">
        <v>13</v>
      </c>
      <c r="G1599" s="12" t="s">
        <v>9</v>
      </c>
      <c r="H1599" s="12" t="s">
        <v>52</v>
      </c>
      <c r="I1599" s="14"/>
      <c r="J1599" s="14"/>
      <c r="K1599" s="14"/>
      <c r="L1599" s="14"/>
      <c r="M1599" s="14"/>
      <c r="N1599" s="14"/>
      <c r="O1599" s="14"/>
      <c r="P1599" s="14"/>
      <c r="Q1599" s="14"/>
      <c r="R1599" s="14"/>
      <c r="S1599" s="14"/>
      <c r="T1599" s="14"/>
      <c r="U1599" s="14"/>
      <c r="V1599" s="14"/>
      <c r="W1599" s="14"/>
      <c r="X1599" s="14"/>
      <c r="Y1599" s="14"/>
      <c r="Z1599" s="14"/>
      <c r="AA1599" s="14"/>
      <c r="AB1599" s="14"/>
      <c r="AC1599" s="14"/>
      <c r="AD1599" s="14"/>
    </row>
    <row r="1600" ht="33.0" hidden="1" customHeight="1">
      <c r="A1600" s="27">
        <v>1747.0</v>
      </c>
      <c r="B1600" s="27" t="s">
        <v>34</v>
      </c>
      <c r="C1600" s="27" t="s">
        <v>1785</v>
      </c>
      <c r="D1600" s="12" t="s">
        <v>107</v>
      </c>
      <c r="E1600" s="14"/>
      <c r="F1600" s="12" t="s">
        <v>9</v>
      </c>
      <c r="G1600" s="12" t="s">
        <v>9</v>
      </c>
      <c r="H1600" s="12" t="s">
        <v>37</v>
      </c>
      <c r="I1600" s="14"/>
      <c r="J1600" s="14"/>
      <c r="K1600" s="14"/>
      <c r="L1600" s="14"/>
      <c r="M1600" s="14"/>
      <c r="N1600" s="14"/>
      <c r="O1600" s="14"/>
      <c r="P1600" s="14"/>
      <c r="Q1600" s="14"/>
      <c r="R1600" s="14"/>
      <c r="S1600" s="14"/>
      <c r="T1600" s="14"/>
      <c r="U1600" s="14"/>
      <c r="V1600" s="14"/>
      <c r="W1600" s="14"/>
      <c r="X1600" s="14"/>
      <c r="Y1600" s="14"/>
      <c r="Z1600" s="14"/>
      <c r="AA1600" s="14"/>
      <c r="AB1600" s="14"/>
      <c r="AC1600" s="14"/>
      <c r="AD1600" s="14"/>
    </row>
    <row r="1601" ht="33.0" hidden="1" customHeight="1">
      <c r="A1601" s="27">
        <v>1748.0</v>
      </c>
      <c r="B1601" s="27" t="s">
        <v>34</v>
      </c>
      <c r="C1601" s="27" t="s">
        <v>1786</v>
      </c>
      <c r="D1601" s="12" t="s">
        <v>1787</v>
      </c>
      <c r="E1601" s="14"/>
      <c r="F1601" s="12" t="s">
        <v>21</v>
      </c>
      <c r="G1601" s="12" t="s">
        <v>2</v>
      </c>
      <c r="H1601" s="12" t="s">
        <v>52</v>
      </c>
      <c r="I1601" s="14"/>
      <c r="J1601" s="14"/>
      <c r="K1601" s="14"/>
      <c r="L1601" s="14"/>
      <c r="M1601" s="14"/>
      <c r="N1601" s="14"/>
      <c r="O1601" s="14"/>
      <c r="P1601" s="14"/>
      <c r="Q1601" s="14"/>
      <c r="R1601" s="14"/>
      <c r="S1601" s="14"/>
      <c r="T1601" s="14"/>
      <c r="U1601" s="14"/>
      <c r="V1601" s="14"/>
      <c r="W1601" s="14"/>
      <c r="X1601" s="14"/>
      <c r="Y1601" s="14"/>
      <c r="Z1601" s="14"/>
      <c r="AA1601" s="14"/>
      <c r="AB1601" s="14"/>
      <c r="AC1601" s="14"/>
      <c r="AD1601" s="14"/>
    </row>
    <row r="1602" ht="33.0" hidden="1" customHeight="1">
      <c r="A1602" s="27">
        <v>1750.0</v>
      </c>
      <c r="B1602" s="27" t="s">
        <v>34</v>
      </c>
      <c r="C1602" s="27" t="s">
        <v>1788</v>
      </c>
      <c r="D1602" s="12" t="s">
        <v>436</v>
      </c>
      <c r="E1602" s="14"/>
      <c r="F1602" s="12" t="s">
        <v>13</v>
      </c>
      <c r="G1602" s="12" t="s">
        <v>9</v>
      </c>
      <c r="H1602" s="12" t="s">
        <v>37</v>
      </c>
      <c r="I1602" s="14"/>
      <c r="J1602" s="14"/>
      <c r="K1602" s="14"/>
      <c r="L1602" s="14"/>
      <c r="M1602" s="14"/>
      <c r="N1602" s="14"/>
      <c r="O1602" s="14"/>
      <c r="P1602" s="14"/>
      <c r="Q1602" s="14"/>
      <c r="R1602" s="14"/>
      <c r="S1602" s="14"/>
      <c r="T1602" s="14"/>
      <c r="U1602" s="14"/>
      <c r="V1602" s="14"/>
      <c r="W1602" s="14"/>
      <c r="X1602" s="14"/>
      <c r="Y1602" s="14"/>
      <c r="Z1602" s="14"/>
      <c r="AA1602" s="14"/>
      <c r="AB1602" s="14"/>
      <c r="AC1602" s="14"/>
      <c r="AD1602" s="14"/>
    </row>
    <row r="1603" ht="33.0" hidden="1" customHeight="1">
      <c r="A1603" s="27">
        <v>1751.0</v>
      </c>
      <c r="B1603" s="27" t="s">
        <v>34</v>
      </c>
      <c r="C1603" s="27" t="s">
        <v>1789</v>
      </c>
      <c r="D1603" s="12" t="s">
        <v>637</v>
      </c>
      <c r="E1603" s="14"/>
      <c r="F1603" s="12" t="s">
        <v>13</v>
      </c>
      <c r="G1603" s="12" t="s">
        <v>9</v>
      </c>
      <c r="H1603" s="12" t="s">
        <v>52</v>
      </c>
      <c r="I1603" s="14"/>
      <c r="J1603" s="14"/>
      <c r="K1603" s="14"/>
      <c r="L1603" s="14"/>
      <c r="M1603" s="14"/>
      <c r="N1603" s="14"/>
      <c r="O1603" s="14"/>
      <c r="P1603" s="14"/>
      <c r="Q1603" s="14"/>
      <c r="R1603" s="14"/>
      <c r="S1603" s="14"/>
      <c r="T1603" s="14"/>
      <c r="U1603" s="14"/>
      <c r="V1603" s="14"/>
      <c r="W1603" s="14"/>
      <c r="X1603" s="14"/>
      <c r="Y1603" s="14"/>
      <c r="Z1603" s="14"/>
      <c r="AA1603" s="14"/>
      <c r="AB1603" s="14"/>
      <c r="AC1603" s="14"/>
      <c r="AD1603" s="14"/>
    </row>
    <row r="1604" ht="33.0" hidden="1" customHeight="1">
      <c r="A1604" s="27">
        <v>1752.0</v>
      </c>
      <c r="B1604" s="27" t="s">
        <v>34</v>
      </c>
      <c r="C1604" s="27" t="s">
        <v>1790</v>
      </c>
      <c r="D1604" s="12" t="s">
        <v>36</v>
      </c>
      <c r="E1604" s="14"/>
      <c r="F1604" s="12" t="s">
        <v>10</v>
      </c>
      <c r="G1604" s="12" t="s">
        <v>2</v>
      </c>
      <c r="H1604" s="12" t="s">
        <v>37</v>
      </c>
      <c r="I1604" s="14"/>
      <c r="J1604" s="14"/>
      <c r="K1604" s="14"/>
      <c r="L1604" s="14"/>
      <c r="M1604" s="14"/>
      <c r="N1604" s="14"/>
      <c r="O1604" s="14"/>
      <c r="P1604" s="14"/>
      <c r="Q1604" s="14"/>
      <c r="R1604" s="14"/>
      <c r="S1604" s="14"/>
      <c r="T1604" s="14"/>
      <c r="U1604" s="14"/>
      <c r="V1604" s="14"/>
      <c r="W1604" s="14"/>
      <c r="X1604" s="14"/>
      <c r="Y1604" s="14"/>
      <c r="Z1604" s="14"/>
      <c r="AA1604" s="14"/>
      <c r="AB1604" s="14"/>
      <c r="AC1604" s="14"/>
      <c r="AD1604" s="14"/>
    </row>
    <row r="1605" ht="33.0" customHeight="1">
      <c r="A1605" s="27">
        <v>1753.0</v>
      </c>
      <c r="B1605" s="27" t="s">
        <v>34</v>
      </c>
      <c r="C1605" s="27" t="s">
        <v>1791</v>
      </c>
      <c r="D1605" s="12" t="s">
        <v>175</v>
      </c>
      <c r="E1605" s="14"/>
      <c r="F1605" s="12" t="s">
        <v>16</v>
      </c>
      <c r="G1605" s="12" t="s">
        <v>4</v>
      </c>
      <c r="H1605" s="12" t="s">
        <v>52</v>
      </c>
      <c r="I1605" s="14"/>
      <c r="J1605" s="14"/>
      <c r="K1605" s="14"/>
      <c r="L1605" s="14"/>
      <c r="M1605" s="14"/>
      <c r="N1605" s="14"/>
      <c r="O1605" s="14"/>
      <c r="P1605" s="14"/>
      <c r="Q1605" s="14"/>
      <c r="R1605" s="14"/>
      <c r="S1605" s="14"/>
      <c r="T1605" s="14"/>
      <c r="U1605" s="14"/>
      <c r="V1605" s="14"/>
      <c r="W1605" s="14"/>
      <c r="X1605" s="14"/>
      <c r="Y1605" s="14"/>
      <c r="Z1605" s="14"/>
      <c r="AA1605" s="14"/>
      <c r="AB1605" s="14"/>
      <c r="AC1605" s="14"/>
      <c r="AD1605" s="14"/>
    </row>
    <row r="1606" ht="33.0" hidden="1" customHeight="1">
      <c r="A1606" s="27">
        <v>1754.0</v>
      </c>
      <c r="B1606" s="27" t="s">
        <v>34</v>
      </c>
      <c r="C1606" s="27" t="s">
        <v>1792</v>
      </c>
      <c r="D1606" s="12" t="s">
        <v>1793</v>
      </c>
      <c r="E1606" s="14"/>
      <c r="F1606" s="12" t="s">
        <v>11</v>
      </c>
      <c r="G1606" s="12" t="s">
        <v>2</v>
      </c>
      <c r="H1606" s="12" t="s">
        <v>52</v>
      </c>
      <c r="I1606" s="14"/>
      <c r="J1606" s="14"/>
      <c r="K1606" s="14"/>
      <c r="L1606" s="14"/>
      <c r="M1606" s="14"/>
      <c r="N1606" s="14"/>
      <c r="O1606" s="14"/>
      <c r="P1606" s="14"/>
      <c r="Q1606" s="14"/>
      <c r="R1606" s="14"/>
      <c r="S1606" s="14"/>
      <c r="T1606" s="14"/>
      <c r="U1606" s="14"/>
      <c r="V1606" s="14"/>
      <c r="W1606" s="14"/>
      <c r="X1606" s="14"/>
      <c r="Y1606" s="14"/>
      <c r="Z1606" s="14"/>
      <c r="AA1606" s="14"/>
      <c r="AB1606" s="14"/>
      <c r="AC1606" s="14"/>
      <c r="AD1606" s="14"/>
    </row>
    <row r="1607" ht="33.0" hidden="1" customHeight="1">
      <c r="A1607" s="27">
        <v>1756.0</v>
      </c>
      <c r="B1607" s="27" t="s">
        <v>34</v>
      </c>
      <c r="C1607" s="27" t="s">
        <v>1794</v>
      </c>
      <c r="D1607" s="12" t="s">
        <v>36</v>
      </c>
      <c r="E1607" s="14"/>
      <c r="F1607" s="12" t="s">
        <v>10</v>
      </c>
      <c r="G1607" s="12" t="s">
        <v>2</v>
      </c>
      <c r="H1607" s="12" t="s">
        <v>37</v>
      </c>
      <c r="I1607" s="14"/>
      <c r="J1607" s="14"/>
      <c r="K1607" s="14"/>
      <c r="L1607" s="14"/>
      <c r="M1607" s="14"/>
      <c r="N1607" s="14"/>
      <c r="O1607" s="14"/>
      <c r="P1607" s="14"/>
      <c r="Q1607" s="14"/>
      <c r="R1607" s="14"/>
      <c r="S1607" s="14"/>
      <c r="T1607" s="14"/>
      <c r="U1607" s="14"/>
      <c r="V1607" s="14"/>
      <c r="W1607" s="14"/>
      <c r="X1607" s="14"/>
      <c r="Y1607" s="14"/>
      <c r="Z1607" s="14"/>
      <c r="AA1607" s="14"/>
      <c r="AB1607" s="14"/>
      <c r="AC1607" s="14"/>
      <c r="AD1607" s="14"/>
    </row>
    <row r="1608" ht="33.0" hidden="1" customHeight="1">
      <c r="A1608" s="27">
        <v>1757.0</v>
      </c>
      <c r="B1608" s="27" t="s">
        <v>34</v>
      </c>
      <c r="C1608" s="27" t="s">
        <v>1795</v>
      </c>
      <c r="D1608" s="12" t="s">
        <v>1796</v>
      </c>
      <c r="E1608" s="14"/>
      <c r="F1608" s="12" t="s">
        <v>13</v>
      </c>
      <c r="G1608" s="12" t="s">
        <v>2</v>
      </c>
      <c r="H1608" s="12" t="s">
        <v>52</v>
      </c>
      <c r="I1608" s="14"/>
      <c r="J1608" s="14"/>
      <c r="K1608" s="14"/>
      <c r="L1608" s="14"/>
      <c r="M1608" s="14"/>
      <c r="N1608" s="14"/>
      <c r="O1608" s="14"/>
      <c r="P1608" s="14"/>
      <c r="Q1608" s="14"/>
      <c r="R1608" s="14"/>
      <c r="S1608" s="14"/>
      <c r="T1608" s="14"/>
      <c r="U1608" s="14"/>
      <c r="V1608" s="14"/>
      <c r="W1608" s="14"/>
      <c r="X1608" s="14"/>
      <c r="Y1608" s="14"/>
      <c r="Z1608" s="14"/>
      <c r="AA1608" s="14"/>
      <c r="AB1608" s="14"/>
      <c r="AC1608" s="14"/>
      <c r="AD1608" s="14"/>
    </row>
    <row r="1609" ht="33.0" hidden="1" customHeight="1">
      <c r="A1609" s="27">
        <v>1758.0</v>
      </c>
      <c r="B1609" s="27" t="s">
        <v>34</v>
      </c>
      <c r="C1609" s="27" t="s">
        <v>1797</v>
      </c>
      <c r="D1609" s="12" t="s">
        <v>124</v>
      </c>
      <c r="E1609" s="14"/>
      <c r="F1609" s="12" t="s">
        <v>11</v>
      </c>
      <c r="G1609" s="12" t="s">
        <v>9</v>
      </c>
      <c r="H1609" s="12" t="s">
        <v>49</v>
      </c>
      <c r="I1609" s="14"/>
      <c r="J1609" s="14"/>
      <c r="K1609" s="14"/>
      <c r="L1609" s="14"/>
      <c r="M1609" s="14"/>
      <c r="N1609" s="14"/>
      <c r="O1609" s="14"/>
      <c r="P1609" s="14"/>
      <c r="Q1609" s="14"/>
      <c r="R1609" s="14"/>
      <c r="S1609" s="14"/>
      <c r="T1609" s="14"/>
      <c r="U1609" s="14"/>
      <c r="V1609" s="14"/>
      <c r="W1609" s="14"/>
      <c r="X1609" s="14"/>
      <c r="Y1609" s="14"/>
      <c r="Z1609" s="14"/>
      <c r="AA1609" s="14"/>
      <c r="AB1609" s="14"/>
      <c r="AC1609" s="14"/>
      <c r="AD1609" s="14"/>
    </row>
    <row r="1610" ht="33.0" hidden="1" customHeight="1">
      <c r="A1610" s="27">
        <v>1759.0</v>
      </c>
      <c r="B1610" s="27" t="s">
        <v>34</v>
      </c>
      <c r="C1610" s="27" t="s">
        <v>1798</v>
      </c>
      <c r="D1610" s="12" t="s">
        <v>1799</v>
      </c>
      <c r="E1610" s="14"/>
      <c r="F1610" s="12" t="s">
        <v>21</v>
      </c>
      <c r="G1610" s="12" t="s">
        <v>7</v>
      </c>
      <c r="H1610" s="12" t="s">
        <v>49</v>
      </c>
      <c r="I1610" s="14"/>
      <c r="J1610" s="14"/>
      <c r="K1610" s="14"/>
      <c r="L1610" s="14"/>
      <c r="M1610" s="14"/>
      <c r="N1610" s="14"/>
      <c r="O1610" s="14"/>
      <c r="P1610" s="14"/>
      <c r="Q1610" s="14"/>
      <c r="R1610" s="14"/>
      <c r="S1610" s="14"/>
      <c r="T1610" s="14"/>
      <c r="U1610" s="14"/>
      <c r="V1610" s="14"/>
      <c r="W1610" s="14"/>
      <c r="X1610" s="14"/>
      <c r="Y1610" s="14"/>
      <c r="Z1610" s="14"/>
      <c r="AA1610" s="14"/>
      <c r="AB1610" s="14"/>
      <c r="AC1610" s="14"/>
      <c r="AD1610" s="14"/>
    </row>
    <row r="1611" ht="33.0" hidden="1" customHeight="1">
      <c r="A1611" s="27">
        <v>1760.0</v>
      </c>
      <c r="B1611" s="27" t="s">
        <v>34</v>
      </c>
      <c r="C1611" s="27" t="s">
        <v>1800</v>
      </c>
      <c r="D1611" s="12" t="s">
        <v>62</v>
      </c>
      <c r="E1611" s="14"/>
      <c r="F1611" s="12" t="s">
        <v>13</v>
      </c>
      <c r="G1611" s="12" t="s">
        <v>9</v>
      </c>
      <c r="H1611" s="12" t="s">
        <v>49</v>
      </c>
      <c r="I1611" s="14"/>
      <c r="J1611" s="14"/>
      <c r="K1611" s="14"/>
      <c r="L1611" s="14"/>
      <c r="M1611" s="14"/>
      <c r="N1611" s="14"/>
      <c r="O1611" s="14"/>
      <c r="P1611" s="14"/>
      <c r="Q1611" s="14"/>
      <c r="R1611" s="14"/>
      <c r="S1611" s="14"/>
      <c r="T1611" s="14"/>
      <c r="U1611" s="14"/>
      <c r="V1611" s="14"/>
      <c r="W1611" s="14"/>
      <c r="X1611" s="14"/>
      <c r="Y1611" s="14"/>
      <c r="Z1611" s="14"/>
      <c r="AA1611" s="14"/>
      <c r="AB1611" s="14"/>
      <c r="AC1611" s="14"/>
      <c r="AD1611" s="14"/>
    </row>
    <row r="1612" ht="33.0" hidden="1" customHeight="1">
      <c r="A1612" s="27">
        <v>1761.0</v>
      </c>
      <c r="B1612" s="27" t="s">
        <v>34</v>
      </c>
      <c r="C1612" s="27" t="s">
        <v>1801</v>
      </c>
      <c r="D1612" s="12" t="s">
        <v>107</v>
      </c>
      <c r="E1612" s="14"/>
      <c r="F1612" s="12" t="s">
        <v>9</v>
      </c>
      <c r="G1612" s="12" t="s">
        <v>9</v>
      </c>
      <c r="H1612" s="12" t="s">
        <v>37</v>
      </c>
      <c r="I1612" s="14"/>
      <c r="J1612" s="14"/>
      <c r="K1612" s="14"/>
      <c r="L1612" s="14"/>
      <c r="M1612" s="14"/>
      <c r="N1612" s="14"/>
      <c r="O1612" s="14"/>
      <c r="P1612" s="14"/>
      <c r="Q1612" s="14"/>
      <c r="R1612" s="14"/>
      <c r="S1612" s="14"/>
      <c r="T1612" s="14"/>
      <c r="U1612" s="14"/>
      <c r="V1612" s="14"/>
      <c r="W1612" s="14"/>
      <c r="X1612" s="14"/>
      <c r="Y1612" s="14"/>
      <c r="Z1612" s="14"/>
      <c r="AA1612" s="14"/>
      <c r="AB1612" s="14"/>
      <c r="AC1612" s="14"/>
      <c r="AD1612" s="14"/>
    </row>
    <row r="1613" ht="33.0" hidden="1" customHeight="1">
      <c r="A1613" s="27">
        <v>1762.0</v>
      </c>
      <c r="B1613" s="27" t="s">
        <v>34</v>
      </c>
      <c r="C1613" s="27" t="s">
        <v>1802</v>
      </c>
      <c r="D1613" s="12" t="s">
        <v>438</v>
      </c>
      <c r="E1613" s="14"/>
      <c r="F1613" s="12" t="s">
        <v>20</v>
      </c>
      <c r="G1613" s="12" t="s">
        <v>9</v>
      </c>
      <c r="H1613" s="12" t="s">
        <v>52</v>
      </c>
      <c r="I1613" s="14"/>
      <c r="J1613" s="14"/>
      <c r="K1613" s="14"/>
      <c r="L1613" s="14"/>
      <c r="M1613" s="14"/>
      <c r="N1613" s="14"/>
      <c r="O1613" s="14"/>
      <c r="P1613" s="14"/>
      <c r="Q1613" s="14"/>
      <c r="R1613" s="14"/>
      <c r="S1613" s="14"/>
      <c r="T1613" s="14"/>
      <c r="U1613" s="14"/>
      <c r="V1613" s="14"/>
      <c r="W1613" s="14"/>
      <c r="X1613" s="14"/>
      <c r="Y1613" s="14"/>
      <c r="Z1613" s="14"/>
      <c r="AA1613" s="14"/>
      <c r="AB1613" s="14"/>
      <c r="AC1613" s="14"/>
      <c r="AD1613" s="14"/>
    </row>
    <row r="1614" ht="33.0" hidden="1" customHeight="1">
      <c r="A1614" s="27">
        <v>1763.0</v>
      </c>
      <c r="B1614" s="27" t="s">
        <v>34</v>
      </c>
      <c r="C1614" s="27" t="s">
        <v>1803</v>
      </c>
      <c r="D1614" s="12" t="s">
        <v>124</v>
      </c>
      <c r="E1614" s="14"/>
      <c r="F1614" s="12" t="s">
        <v>11</v>
      </c>
      <c r="G1614" s="12" t="s">
        <v>9</v>
      </c>
      <c r="H1614" s="12" t="s">
        <v>49</v>
      </c>
      <c r="I1614" s="14"/>
      <c r="J1614" s="14"/>
      <c r="K1614" s="14"/>
      <c r="L1614" s="14"/>
      <c r="M1614" s="14"/>
      <c r="N1614" s="14"/>
      <c r="O1614" s="14"/>
      <c r="P1614" s="14"/>
      <c r="Q1614" s="14"/>
      <c r="R1614" s="14"/>
      <c r="S1614" s="14"/>
      <c r="T1614" s="14"/>
      <c r="U1614" s="14"/>
      <c r="V1614" s="14"/>
      <c r="W1614" s="14"/>
      <c r="X1614" s="14"/>
      <c r="Y1614" s="14"/>
      <c r="Z1614" s="14"/>
      <c r="AA1614" s="14"/>
      <c r="AB1614" s="14"/>
      <c r="AC1614" s="14"/>
      <c r="AD1614" s="14"/>
    </row>
    <row r="1615" ht="33.0" hidden="1" customHeight="1">
      <c r="A1615" s="27">
        <v>1764.0</v>
      </c>
      <c r="B1615" s="27" t="s">
        <v>34</v>
      </c>
      <c r="C1615" s="27" t="s">
        <v>1804</v>
      </c>
      <c r="D1615" s="12" t="s">
        <v>1805</v>
      </c>
      <c r="E1615" s="14"/>
      <c r="F1615" s="12" t="s">
        <v>21</v>
      </c>
      <c r="G1615" s="12" t="s">
        <v>4</v>
      </c>
      <c r="H1615" s="12" t="s">
        <v>37</v>
      </c>
      <c r="I1615" s="14"/>
      <c r="J1615" s="14"/>
      <c r="K1615" s="14"/>
      <c r="L1615" s="14"/>
      <c r="M1615" s="14"/>
      <c r="N1615" s="14"/>
      <c r="O1615" s="14"/>
      <c r="P1615" s="14"/>
      <c r="Q1615" s="14"/>
      <c r="R1615" s="14"/>
      <c r="S1615" s="14"/>
      <c r="T1615" s="14"/>
      <c r="U1615" s="14"/>
      <c r="V1615" s="14"/>
      <c r="W1615" s="14"/>
      <c r="X1615" s="14"/>
      <c r="Y1615" s="14"/>
      <c r="Z1615" s="14"/>
      <c r="AA1615" s="14"/>
      <c r="AB1615" s="14"/>
      <c r="AC1615" s="14"/>
      <c r="AD1615" s="14"/>
    </row>
    <row r="1616" ht="33.0" customHeight="1">
      <c r="A1616" s="27">
        <v>1765.0</v>
      </c>
      <c r="B1616" s="27" t="s">
        <v>34</v>
      </c>
      <c r="C1616" s="27" t="s">
        <v>1806</v>
      </c>
      <c r="D1616" s="12" t="s">
        <v>214</v>
      </c>
      <c r="E1616" s="14"/>
      <c r="F1616" s="12" t="s">
        <v>16</v>
      </c>
      <c r="G1616" s="12" t="s">
        <v>9</v>
      </c>
      <c r="H1616" s="12" t="s">
        <v>52</v>
      </c>
      <c r="I1616" s="14"/>
      <c r="J1616" s="14"/>
      <c r="K1616" s="14"/>
      <c r="L1616" s="14"/>
      <c r="M1616" s="14"/>
      <c r="N1616" s="14"/>
      <c r="O1616" s="14"/>
      <c r="P1616" s="14"/>
      <c r="Q1616" s="14"/>
      <c r="R1616" s="14"/>
      <c r="S1616" s="14"/>
      <c r="T1616" s="14"/>
      <c r="U1616" s="14"/>
      <c r="V1616" s="14"/>
      <c r="W1616" s="14"/>
      <c r="X1616" s="14"/>
      <c r="Y1616" s="14"/>
      <c r="Z1616" s="14"/>
      <c r="AA1616" s="14"/>
      <c r="AB1616" s="14"/>
      <c r="AC1616" s="14"/>
      <c r="AD1616" s="14"/>
    </row>
    <row r="1617" ht="33.0" hidden="1" customHeight="1">
      <c r="A1617" s="27">
        <v>1766.0</v>
      </c>
      <c r="B1617" s="27" t="s">
        <v>34</v>
      </c>
      <c r="C1617" s="27" t="s">
        <v>1807</v>
      </c>
      <c r="D1617" s="12" t="s">
        <v>592</v>
      </c>
      <c r="E1617" s="14"/>
      <c r="F1617" s="12" t="s">
        <v>11</v>
      </c>
      <c r="G1617" s="12" t="s">
        <v>9</v>
      </c>
      <c r="H1617" s="12" t="s">
        <v>37</v>
      </c>
      <c r="I1617" s="14"/>
      <c r="J1617" s="14"/>
      <c r="K1617" s="14"/>
      <c r="L1617" s="14"/>
      <c r="M1617" s="14"/>
      <c r="N1617" s="14"/>
      <c r="O1617" s="14"/>
      <c r="P1617" s="14"/>
      <c r="Q1617" s="14"/>
      <c r="R1617" s="14"/>
      <c r="S1617" s="14"/>
      <c r="T1617" s="14"/>
      <c r="U1617" s="14"/>
      <c r="V1617" s="14"/>
      <c r="W1617" s="14"/>
      <c r="X1617" s="14"/>
      <c r="Y1617" s="14"/>
      <c r="Z1617" s="14"/>
      <c r="AA1617" s="14"/>
      <c r="AB1617" s="14"/>
      <c r="AC1617" s="14"/>
      <c r="AD1617" s="14"/>
    </row>
    <row r="1618" ht="33.0" hidden="1" customHeight="1">
      <c r="A1618" s="27">
        <v>1767.0</v>
      </c>
      <c r="B1618" s="27" t="s">
        <v>34</v>
      </c>
      <c r="C1618" s="27" t="s">
        <v>1808</v>
      </c>
      <c r="D1618" s="12" t="s">
        <v>36</v>
      </c>
      <c r="E1618" s="14"/>
      <c r="F1618" s="12" t="s">
        <v>10</v>
      </c>
      <c r="G1618" s="12" t="s">
        <v>2</v>
      </c>
      <c r="H1618" s="12" t="s">
        <v>37</v>
      </c>
      <c r="I1618" s="14"/>
      <c r="J1618" s="14"/>
      <c r="K1618" s="14"/>
      <c r="L1618" s="14"/>
      <c r="M1618" s="14"/>
      <c r="N1618" s="14"/>
      <c r="O1618" s="14"/>
      <c r="P1618" s="14"/>
      <c r="Q1618" s="14"/>
      <c r="R1618" s="14"/>
      <c r="S1618" s="14"/>
      <c r="T1618" s="14"/>
      <c r="U1618" s="14"/>
      <c r="V1618" s="14"/>
      <c r="W1618" s="14"/>
      <c r="X1618" s="14"/>
      <c r="Y1618" s="14"/>
      <c r="Z1618" s="14"/>
      <c r="AA1618" s="14"/>
      <c r="AB1618" s="14"/>
      <c r="AC1618" s="14"/>
      <c r="AD1618" s="14"/>
    </row>
    <row r="1619" ht="33.0" hidden="1" customHeight="1">
      <c r="A1619" s="27">
        <v>1768.0</v>
      </c>
      <c r="B1619" s="27" t="s">
        <v>34</v>
      </c>
      <c r="C1619" s="27" t="s">
        <v>1809</v>
      </c>
      <c r="D1619" s="12" t="s">
        <v>178</v>
      </c>
      <c r="E1619" s="14"/>
      <c r="F1619" s="12" t="s">
        <v>11</v>
      </c>
      <c r="G1619" s="12" t="s">
        <v>4</v>
      </c>
      <c r="H1619" s="12" t="s">
        <v>49</v>
      </c>
      <c r="I1619" s="14"/>
      <c r="J1619" s="14"/>
      <c r="K1619" s="14"/>
      <c r="L1619" s="14"/>
      <c r="M1619" s="14"/>
      <c r="N1619" s="14"/>
      <c r="O1619" s="14"/>
      <c r="P1619" s="14"/>
      <c r="Q1619" s="14"/>
      <c r="R1619" s="14"/>
      <c r="S1619" s="14"/>
      <c r="T1619" s="14"/>
      <c r="U1619" s="14"/>
      <c r="V1619" s="14"/>
      <c r="W1619" s="14"/>
      <c r="X1619" s="14"/>
      <c r="Y1619" s="14"/>
      <c r="Z1619" s="14"/>
      <c r="AA1619" s="14"/>
      <c r="AB1619" s="14"/>
      <c r="AC1619" s="14"/>
      <c r="AD1619" s="14"/>
    </row>
    <row r="1620" ht="33.0" hidden="1" customHeight="1">
      <c r="A1620" s="27">
        <v>1769.0</v>
      </c>
      <c r="B1620" s="27" t="s">
        <v>34</v>
      </c>
      <c r="C1620" s="27" t="s">
        <v>1810</v>
      </c>
      <c r="D1620" s="12" t="s">
        <v>1811</v>
      </c>
      <c r="E1620" s="14"/>
      <c r="F1620" s="12" t="s">
        <v>23</v>
      </c>
      <c r="G1620" s="12" t="s">
        <v>9</v>
      </c>
      <c r="H1620" s="12" t="s">
        <v>42</v>
      </c>
      <c r="I1620" s="14"/>
      <c r="J1620" s="14"/>
      <c r="K1620" s="14"/>
      <c r="L1620" s="14"/>
      <c r="M1620" s="14"/>
      <c r="N1620" s="14"/>
      <c r="O1620" s="14"/>
      <c r="P1620" s="14"/>
      <c r="Q1620" s="14"/>
      <c r="R1620" s="14"/>
      <c r="S1620" s="14"/>
      <c r="T1620" s="14"/>
      <c r="U1620" s="14"/>
      <c r="V1620" s="14"/>
      <c r="W1620" s="14"/>
      <c r="X1620" s="14"/>
      <c r="Y1620" s="14"/>
      <c r="Z1620" s="14"/>
      <c r="AA1620" s="14"/>
      <c r="AB1620" s="14"/>
      <c r="AC1620" s="14"/>
      <c r="AD1620" s="14"/>
    </row>
    <row r="1621" ht="33.0" hidden="1" customHeight="1">
      <c r="A1621" s="27">
        <v>1770.0</v>
      </c>
      <c r="B1621" s="27" t="s">
        <v>34</v>
      </c>
      <c r="C1621" s="27" t="s">
        <v>1812</v>
      </c>
      <c r="D1621" s="12" t="s">
        <v>89</v>
      </c>
      <c r="E1621" s="14"/>
      <c r="F1621" s="12" t="s">
        <v>9</v>
      </c>
      <c r="G1621" s="12" t="s">
        <v>9</v>
      </c>
      <c r="H1621" s="12" t="s">
        <v>52</v>
      </c>
      <c r="I1621" s="14"/>
      <c r="J1621" s="14"/>
      <c r="K1621" s="14"/>
      <c r="L1621" s="14"/>
      <c r="M1621" s="14"/>
      <c r="N1621" s="14"/>
      <c r="O1621" s="14"/>
      <c r="P1621" s="14"/>
      <c r="Q1621" s="14"/>
      <c r="R1621" s="14"/>
      <c r="S1621" s="14"/>
      <c r="T1621" s="14"/>
      <c r="U1621" s="14"/>
      <c r="V1621" s="14"/>
      <c r="W1621" s="14"/>
      <c r="X1621" s="14"/>
      <c r="Y1621" s="14"/>
      <c r="Z1621" s="14"/>
      <c r="AA1621" s="14"/>
      <c r="AB1621" s="14"/>
      <c r="AC1621" s="14"/>
      <c r="AD1621" s="14"/>
    </row>
    <row r="1622" ht="33.0" hidden="1" customHeight="1">
      <c r="A1622" s="27">
        <v>1771.0</v>
      </c>
      <c r="B1622" s="27" t="s">
        <v>34</v>
      </c>
      <c r="C1622" s="27" t="s">
        <v>1813</v>
      </c>
      <c r="D1622" s="12" t="s">
        <v>36</v>
      </c>
      <c r="E1622" s="14"/>
      <c r="F1622" s="12" t="s">
        <v>10</v>
      </c>
      <c r="G1622" s="12" t="s">
        <v>2</v>
      </c>
      <c r="H1622" s="12" t="s">
        <v>37</v>
      </c>
      <c r="I1622" s="14"/>
      <c r="J1622" s="14"/>
      <c r="K1622" s="14"/>
      <c r="L1622" s="14"/>
      <c r="M1622" s="14"/>
      <c r="N1622" s="14"/>
      <c r="O1622" s="14"/>
      <c r="P1622" s="14"/>
      <c r="Q1622" s="14"/>
      <c r="R1622" s="14"/>
      <c r="S1622" s="14"/>
      <c r="T1622" s="14"/>
      <c r="U1622" s="14"/>
      <c r="V1622" s="14"/>
      <c r="W1622" s="14"/>
      <c r="X1622" s="14"/>
      <c r="Y1622" s="14"/>
      <c r="Z1622" s="14"/>
      <c r="AA1622" s="14"/>
      <c r="AB1622" s="14"/>
      <c r="AC1622" s="14"/>
      <c r="AD1622" s="14"/>
    </row>
    <row r="1623" ht="33.0" hidden="1" customHeight="1">
      <c r="A1623" s="27">
        <v>1772.0</v>
      </c>
      <c r="B1623" s="27" t="s">
        <v>34</v>
      </c>
      <c r="C1623" s="27" t="s">
        <v>1814</v>
      </c>
      <c r="D1623" s="12" t="s">
        <v>1815</v>
      </c>
      <c r="E1623" s="14"/>
      <c r="F1623" s="12" t="s">
        <v>21</v>
      </c>
      <c r="G1623" s="12" t="s">
        <v>2</v>
      </c>
      <c r="H1623" s="12" t="s">
        <v>37</v>
      </c>
      <c r="I1623" s="14"/>
      <c r="J1623" s="14"/>
      <c r="K1623" s="14"/>
      <c r="L1623" s="14"/>
      <c r="M1623" s="14"/>
      <c r="N1623" s="14"/>
      <c r="O1623" s="14"/>
      <c r="P1623" s="14"/>
      <c r="Q1623" s="14"/>
      <c r="R1623" s="14"/>
      <c r="S1623" s="14"/>
      <c r="T1623" s="14"/>
      <c r="U1623" s="14"/>
      <c r="V1623" s="14"/>
      <c r="W1623" s="14"/>
      <c r="X1623" s="14"/>
      <c r="Y1623" s="14"/>
      <c r="Z1623" s="14"/>
      <c r="AA1623" s="14"/>
      <c r="AB1623" s="14"/>
      <c r="AC1623" s="14"/>
      <c r="AD1623" s="14"/>
    </row>
    <row r="1624" ht="33.0" hidden="1" customHeight="1">
      <c r="A1624" s="27">
        <v>1773.0</v>
      </c>
      <c r="B1624" s="27" t="s">
        <v>34</v>
      </c>
      <c r="C1624" s="27" t="s">
        <v>1816</v>
      </c>
      <c r="D1624" s="12" t="s">
        <v>1817</v>
      </c>
      <c r="E1624" s="14"/>
      <c r="F1624" s="12" t="s">
        <v>19</v>
      </c>
      <c r="G1624" s="12" t="s">
        <v>6</v>
      </c>
      <c r="H1624" s="12" t="s">
        <v>52</v>
      </c>
      <c r="I1624" s="14"/>
      <c r="J1624" s="14"/>
      <c r="K1624" s="14"/>
      <c r="L1624" s="14"/>
      <c r="M1624" s="14"/>
      <c r="N1624" s="14"/>
      <c r="O1624" s="14"/>
      <c r="P1624" s="14"/>
      <c r="Q1624" s="14"/>
      <c r="R1624" s="14"/>
      <c r="S1624" s="14"/>
      <c r="T1624" s="14"/>
      <c r="U1624" s="14"/>
      <c r="V1624" s="14"/>
      <c r="W1624" s="14"/>
      <c r="X1624" s="14"/>
      <c r="Y1624" s="14"/>
      <c r="Z1624" s="14"/>
      <c r="AA1624" s="14"/>
      <c r="AB1624" s="14"/>
      <c r="AC1624" s="14"/>
      <c r="AD1624" s="14"/>
    </row>
    <row r="1625" ht="33.0" hidden="1" customHeight="1">
      <c r="A1625" s="27">
        <v>1774.0</v>
      </c>
      <c r="B1625" s="27" t="s">
        <v>34</v>
      </c>
      <c r="C1625" s="27" t="s">
        <v>1818</v>
      </c>
      <c r="D1625" s="12" t="s">
        <v>436</v>
      </c>
      <c r="E1625" s="14"/>
      <c r="F1625" s="12" t="s">
        <v>13</v>
      </c>
      <c r="G1625" s="12" t="s">
        <v>9</v>
      </c>
      <c r="H1625" s="12" t="s">
        <v>37</v>
      </c>
      <c r="I1625" s="14"/>
      <c r="J1625" s="14"/>
      <c r="K1625" s="14"/>
      <c r="L1625" s="14"/>
      <c r="M1625" s="14"/>
      <c r="N1625" s="14"/>
      <c r="O1625" s="14"/>
      <c r="P1625" s="14"/>
      <c r="Q1625" s="14"/>
      <c r="R1625" s="14"/>
      <c r="S1625" s="14"/>
      <c r="T1625" s="14"/>
      <c r="U1625" s="14"/>
      <c r="V1625" s="14"/>
      <c r="W1625" s="14"/>
      <c r="X1625" s="14"/>
      <c r="Y1625" s="14"/>
      <c r="Z1625" s="14"/>
      <c r="AA1625" s="14"/>
      <c r="AB1625" s="14"/>
      <c r="AC1625" s="14"/>
      <c r="AD1625" s="14"/>
    </row>
    <row r="1626" ht="33.0" hidden="1" customHeight="1">
      <c r="A1626" s="27">
        <v>1775.0</v>
      </c>
      <c r="B1626" s="27" t="s">
        <v>34</v>
      </c>
      <c r="C1626" s="27" t="s">
        <v>1819</v>
      </c>
      <c r="D1626" s="12" t="s">
        <v>124</v>
      </c>
      <c r="E1626" s="14"/>
      <c r="F1626" s="12" t="s">
        <v>11</v>
      </c>
      <c r="G1626" s="12" t="s">
        <v>9</v>
      </c>
      <c r="H1626" s="12" t="s">
        <v>49</v>
      </c>
      <c r="I1626" s="14"/>
      <c r="J1626" s="14"/>
      <c r="K1626" s="14"/>
      <c r="L1626" s="14"/>
      <c r="M1626" s="14"/>
      <c r="N1626" s="14"/>
      <c r="O1626" s="14"/>
      <c r="P1626" s="14"/>
      <c r="Q1626" s="14"/>
      <c r="R1626" s="14"/>
      <c r="S1626" s="14"/>
      <c r="T1626" s="14"/>
      <c r="U1626" s="14"/>
      <c r="V1626" s="14"/>
      <c r="W1626" s="14"/>
      <c r="X1626" s="14"/>
      <c r="Y1626" s="14"/>
      <c r="Z1626" s="14"/>
      <c r="AA1626" s="14"/>
      <c r="AB1626" s="14"/>
      <c r="AC1626" s="14"/>
      <c r="AD1626" s="14"/>
    </row>
    <row r="1627" ht="33.0" hidden="1" customHeight="1">
      <c r="A1627" s="27">
        <v>1776.0</v>
      </c>
      <c r="B1627" s="27" t="s">
        <v>34</v>
      </c>
      <c r="C1627" s="27" t="s">
        <v>1820</v>
      </c>
      <c r="D1627" s="12" t="s">
        <v>36</v>
      </c>
      <c r="E1627" s="14"/>
      <c r="F1627" s="12" t="s">
        <v>10</v>
      </c>
      <c r="G1627" s="12" t="s">
        <v>2</v>
      </c>
      <c r="H1627" s="12" t="s">
        <v>37</v>
      </c>
      <c r="I1627" s="14"/>
      <c r="J1627" s="14"/>
      <c r="K1627" s="14"/>
      <c r="L1627" s="14"/>
      <c r="M1627" s="14"/>
      <c r="N1627" s="14"/>
      <c r="O1627" s="14"/>
      <c r="P1627" s="14"/>
      <c r="Q1627" s="14"/>
      <c r="R1627" s="14"/>
      <c r="S1627" s="14"/>
      <c r="T1627" s="14"/>
      <c r="U1627" s="14"/>
      <c r="V1627" s="14"/>
      <c r="W1627" s="14"/>
      <c r="X1627" s="14"/>
      <c r="Y1627" s="14"/>
      <c r="Z1627" s="14"/>
      <c r="AA1627" s="14"/>
      <c r="AB1627" s="14"/>
      <c r="AC1627" s="14"/>
      <c r="AD1627" s="14"/>
    </row>
    <row r="1628" ht="33.0" hidden="1" customHeight="1">
      <c r="A1628" s="27">
        <v>1777.0</v>
      </c>
      <c r="B1628" s="27" t="s">
        <v>34</v>
      </c>
      <c r="C1628" s="27" t="s">
        <v>1821</v>
      </c>
      <c r="D1628" s="12" t="s">
        <v>48</v>
      </c>
      <c r="E1628" s="14"/>
      <c r="F1628" s="12" t="s">
        <v>10</v>
      </c>
      <c r="G1628" s="12" t="s">
        <v>2</v>
      </c>
      <c r="H1628" s="12" t="s">
        <v>49</v>
      </c>
      <c r="I1628" s="14"/>
      <c r="J1628" s="14"/>
      <c r="K1628" s="14"/>
      <c r="L1628" s="14"/>
      <c r="M1628" s="14"/>
      <c r="N1628" s="14"/>
      <c r="O1628" s="14"/>
      <c r="P1628" s="14"/>
      <c r="Q1628" s="14"/>
      <c r="R1628" s="14"/>
      <c r="S1628" s="14"/>
      <c r="T1628" s="14"/>
      <c r="U1628" s="14"/>
      <c r="V1628" s="14"/>
      <c r="W1628" s="14"/>
      <c r="X1628" s="14"/>
      <c r="Y1628" s="14"/>
      <c r="Z1628" s="14"/>
      <c r="AA1628" s="14"/>
      <c r="AB1628" s="14"/>
      <c r="AC1628" s="14"/>
      <c r="AD1628" s="14"/>
    </row>
    <row r="1629" ht="33.0" hidden="1" customHeight="1">
      <c r="A1629" s="27">
        <v>1778.0</v>
      </c>
      <c r="B1629" s="27" t="s">
        <v>34</v>
      </c>
      <c r="C1629" s="27" t="s">
        <v>1822</v>
      </c>
      <c r="D1629" s="12" t="s">
        <v>637</v>
      </c>
      <c r="E1629" s="14"/>
      <c r="F1629" s="12" t="s">
        <v>13</v>
      </c>
      <c r="G1629" s="12" t="s">
        <v>9</v>
      </c>
      <c r="H1629" s="12" t="s">
        <v>52</v>
      </c>
      <c r="I1629" s="14"/>
      <c r="J1629" s="14"/>
      <c r="K1629" s="14"/>
      <c r="L1629" s="14"/>
      <c r="M1629" s="14"/>
      <c r="N1629" s="14"/>
      <c r="O1629" s="14"/>
      <c r="P1629" s="14"/>
      <c r="Q1629" s="14"/>
      <c r="R1629" s="14"/>
      <c r="S1629" s="14"/>
      <c r="T1629" s="14"/>
      <c r="U1629" s="14"/>
      <c r="V1629" s="14"/>
      <c r="W1629" s="14"/>
      <c r="X1629" s="14"/>
      <c r="Y1629" s="14"/>
      <c r="Z1629" s="14"/>
      <c r="AA1629" s="14"/>
      <c r="AB1629" s="14"/>
      <c r="AC1629" s="14"/>
      <c r="AD1629" s="14"/>
    </row>
    <row r="1630" ht="33.0" hidden="1" customHeight="1">
      <c r="A1630" s="27">
        <v>1779.0</v>
      </c>
      <c r="B1630" s="27" t="s">
        <v>34</v>
      </c>
      <c r="C1630" s="27" t="s">
        <v>1823</v>
      </c>
      <c r="D1630" s="12" t="s">
        <v>1824</v>
      </c>
      <c r="E1630" s="14"/>
      <c r="F1630" s="12" t="s">
        <v>23</v>
      </c>
      <c r="G1630" s="12" t="s">
        <v>6</v>
      </c>
      <c r="H1630" s="12" t="s">
        <v>49</v>
      </c>
      <c r="I1630" s="14"/>
      <c r="J1630" s="14"/>
      <c r="K1630" s="14"/>
      <c r="L1630" s="14"/>
      <c r="M1630" s="14"/>
      <c r="N1630" s="14"/>
      <c r="O1630" s="14"/>
      <c r="P1630" s="14"/>
      <c r="Q1630" s="14"/>
      <c r="R1630" s="14"/>
      <c r="S1630" s="14"/>
      <c r="T1630" s="14"/>
      <c r="U1630" s="14"/>
      <c r="V1630" s="14"/>
      <c r="W1630" s="14"/>
      <c r="X1630" s="14"/>
      <c r="Y1630" s="14"/>
      <c r="Z1630" s="14"/>
      <c r="AA1630" s="14"/>
      <c r="AB1630" s="14"/>
      <c r="AC1630" s="14"/>
      <c r="AD1630" s="14"/>
    </row>
    <row r="1631" ht="33.0" hidden="1" customHeight="1">
      <c r="A1631" s="27">
        <v>1781.0</v>
      </c>
      <c r="B1631" s="27" t="s">
        <v>34</v>
      </c>
      <c r="C1631" s="27" t="s">
        <v>1825</v>
      </c>
      <c r="D1631" s="12" t="s">
        <v>730</v>
      </c>
      <c r="E1631" s="14"/>
      <c r="F1631" s="12" t="s">
        <v>18</v>
      </c>
      <c r="G1631" s="12" t="s">
        <v>9</v>
      </c>
      <c r="H1631" s="12" t="s">
        <v>49</v>
      </c>
      <c r="I1631" s="14"/>
      <c r="J1631" s="14"/>
      <c r="K1631" s="14"/>
      <c r="L1631" s="14"/>
      <c r="M1631" s="14"/>
      <c r="N1631" s="14"/>
      <c r="O1631" s="14"/>
      <c r="P1631" s="14"/>
      <c r="Q1631" s="14"/>
      <c r="R1631" s="14"/>
      <c r="S1631" s="14"/>
      <c r="T1631" s="14"/>
      <c r="U1631" s="14"/>
      <c r="V1631" s="14"/>
      <c r="W1631" s="14"/>
      <c r="X1631" s="14"/>
      <c r="Y1631" s="14"/>
      <c r="Z1631" s="14"/>
      <c r="AA1631" s="14"/>
      <c r="AB1631" s="14"/>
      <c r="AC1631" s="14"/>
      <c r="AD1631" s="14"/>
    </row>
    <row r="1632" ht="33.0" hidden="1" customHeight="1">
      <c r="A1632" s="27">
        <v>1782.0</v>
      </c>
      <c r="B1632" s="27" t="s">
        <v>34</v>
      </c>
      <c r="C1632" s="27" t="s">
        <v>1826</v>
      </c>
      <c r="D1632" s="12" t="s">
        <v>1805</v>
      </c>
      <c r="E1632" s="14"/>
      <c r="F1632" s="12" t="s">
        <v>21</v>
      </c>
      <c r="G1632" s="12" t="s">
        <v>4</v>
      </c>
      <c r="H1632" s="12" t="s">
        <v>37</v>
      </c>
      <c r="I1632" s="14"/>
      <c r="J1632" s="14"/>
      <c r="K1632" s="14"/>
      <c r="L1632" s="14"/>
      <c r="M1632" s="14"/>
      <c r="N1632" s="14"/>
      <c r="O1632" s="14"/>
      <c r="P1632" s="14"/>
      <c r="Q1632" s="14"/>
      <c r="R1632" s="14"/>
      <c r="S1632" s="14"/>
      <c r="T1632" s="14"/>
      <c r="U1632" s="14"/>
      <c r="V1632" s="14"/>
      <c r="W1632" s="14"/>
      <c r="X1632" s="14"/>
      <c r="Y1632" s="14"/>
      <c r="Z1632" s="14"/>
      <c r="AA1632" s="14"/>
      <c r="AB1632" s="14"/>
      <c r="AC1632" s="14"/>
      <c r="AD1632" s="14"/>
    </row>
    <row r="1633" ht="33.0" hidden="1" customHeight="1">
      <c r="A1633" s="27">
        <v>1783.0</v>
      </c>
      <c r="B1633" s="27" t="s">
        <v>34</v>
      </c>
      <c r="C1633" s="27" t="s">
        <v>1827</v>
      </c>
      <c r="D1633" s="12" t="s">
        <v>48</v>
      </c>
      <c r="E1633" s="14"/>
      <c r="F1633" s="12" t="s">
        <v>10</v>
      </c>
      <c r="G1633" s="12" t="s">
        <v>2</v>
      </c>
      <c r="H1633" s="12" t="s">
        <v>49</v>
      </c>
      <c r="I1633" s="14"/>
      <c r="J1633" s="14"/>
      <c r="K1633" s="14"/>
      <c r="L1633" s="14"/>
      <c r="M1633" s="14"/>
      <c r="N1633" s="14"/>
      <c r="O1633" s="14"/>
      <c r="P1633" s="14"/>
      <c r="Q1633" s="14"/>
      <c r="R1633" s="14"/>
      <c r="S1633" s="14"/>
      <c r="T1633" s="14"/>
      <c r="U1633" s="14"/>
      <c r="V1633" s="14"/>
      <c r="W1633" s="14"/>
      <c r="X1633" s="14"/>
      <c r="Y1633" s="14"/>
      <c r="Z1633" s="14"/>
      <c r="AA1633" s="14"/>
      <c r="AB1633" s="14"/>
      <c r="AC1633" s="14"/>
      <c r="AD1633" s="14"/>
    </row>
    <row r="1634" ht="33.0" customHeight="1">
      <c r="A1634" s="27">
        <v>1784.0</v>
      </c>
      <c r="B1634" s="27" t="s">
        <v>34</v>
      </c>
      <c r="C1634" s="27" t="s">
        <v>1828</v>
      </c>
      <c r="D1634" s="12" t="s">
        <v>134</v>
      </c>
      <c r="E1634" s="14"/>
      <c r="F1634" s="12" t="s">
        <v>16</v>
      </c>
      <c r="G1634" s="12" t="s">
        <v>9</v>
      </c>
      <c r="H1634" s="12" t="s">
        <v>42</v>
      </c>
      <c r="I1634" s="14"/>
      <c r="J1634" s="14"/>
      <c r="K1634" s="14"/>
      <c r="L1634" s="14"/>
      <c r="M1634" s="14"/>
      <c r="N1634" s="14"/>
      <c r="O1634" s="14"/>
      <c r="P1634" s="14"/>
      <c r="Q1634" s="14"/>
      <c r="R1634" s="14"/>
      <c r="S1634" s="14"/>
      <c r="T1634" s="14"/>
      <c r="U1634" s="14"/>
      <c r="V1634" s="14"/>
      <c r="W1634" s="14"/>
      <c r="X1634" s="14"/>
      <c r="Y1634" s="14"/>
      <c r="Z1634" s="14"/>
      <c r="AA1634" s="14"/>
      <c r="AB1634" s="14"/>
      <c r="AC1634" s="14"/>
      <c r="AD1634" s="14"/>
    </row>
    <row r="1635" ht="33.0" hidden="1" customHeight="1">
      <c r="A1635" s="27">
        <v>1785.0</v>
      </c>
      <c r="B1635" s="27" t="s">
        <v>34</v>
      </c>
      <c r="C1635" s="27" t="s">
        <v>1829</v>
      </c>
      <c r="D1635" s="12" t="s">
        <v>107</v>
      </c>
      <c r="E1635" s="14"/>
      <c r="F1635" s="12" t="s">
        <v>9</v>
      </c>
      <c r="G1635" s="12" t="s">
        <v>9</v>
      </c>
      <c r="H1635" s="12" t="s">
        <v>37</v>
      </c>
      <c r="I1635" s="14"/>
      <c r="J1635" s="14"/>
      <c r="K1635" s="14"/>
      <c r="L1635" s="14"/>
      <c r="M1635" s="14"/>
      <c r="N1635" s="14"/>
      <c r="O1635" s="14"/>
      <c r="P1635" s="14"/>
      <c r="Q1635" s="14"/>
      <c r="R1635" s="14"/>
      <c r="S1635" s="14"/>
      <c r="T1635" s="14"/>
      <c r="U1635" s="14"/>
      <c r="V1635" s="14"/>
      <c r="W1635" s="14"/>
      <c r="X1635" s="14"/>
      <c r="Y1635" s="14"/>
      <c r="Z1635" s="14"/>
      <c r="AA1635" s="14"/>
      <c r="AB1635" s="14"/>
      <c r="AC1635" s="14"/>
      <c r="AD1635" s="14"/>
    </row>
    <row r="1636" ht="33.0" hidden="1" customHeight="1">
      <c r="A1636" s="27">
        <v>1786.0</v>
      </c>
      <c r="B1636" s="27" t="s">
        <v>34</v>
      </c>
      <c r="C1636" s="27" t="s">
        <v>1830</v>
      </c>
      <c r="D1636" s="12" t="s">
        <v>348</v>
      </c>
      <c r="E1636" s="14"/>
      <c r="F1636" s="12" t="s">
        <v>9</v>
      </c>
      <c r="G1636" s="12" t="s">
        <v>9</v>
      </c>
      <c r="H1636" s="12" t="s">
        <v>349</v>
      </c>
      <c r="I1636" s="14"/>
      <c r="J1636" s="14"/>
      <c r="K1636" s="14"/>
      <c r="L1636" s="14"/>
      <c r="M1636" s="14"/>
      <c r="N1636" s="14"/>
      <c r="O1636" s="14"/>
      <c r="P1636" s="14"/>
      <c r="Q1636" s="14"/>
      <c r="R1636" s="14"/>
      <c r="S1636" s="14"/>
      <c r="T1636" s="14"/>
      <c r="U1636" s="14"/>
      <c r="V1636" s="14"/>
      <c r="W1636" s="14"/>
      <c r="X1636" s="14"/>
      <c r="Y1636" s="14"/>
      <c r="Z1636" s="14"/>
      <c r="AA1636" s="14"/>
      <c r="AB1636" s="14"/>
      <c r="AC1636" s="14"/>
      <c r="AD1636" s="14"/>
    </row>
    <row r="1637" ht="33.0" customHeight="1">
      <c r="A1637" s="27">
        <v>1787.0</v>
      </c>
      <c r="B1637" s="27" t="s">
        <v>34</v>
      </c>
      <c r="C1637" s="27" t="s">
        <v>1831</v>
      </c>
      <c r="D1637" s="12" t="s">
        <v>167</v>
      </c>
      <c r="E1637" s="14"/>
      <c r="F1637" s="12" t="s">
        <v>16</v>
      </c>
      <c r="G1637" s="12" t="s">
        <v>9</v>
      </c>
      <c r="H1637" s="12" t="s">
        <v>37</v>
      </c>
      <c r="I1637" s="14"/>
      <c r="J1637" s="14"/>
      <c r="K1637" s="14"/>
      <c r="L1637" s="14"/>
      <c r="M1637" s="14"/>
      <c r="N1637" s="14"/>
      <c r="O1637" s="14"/>
      <c r="P1637" s="14"/>
      <c r="Q1637" s="14"/>
      <c r="R1637" s="14"/>
      <c r="S1637" s="14"/>
      <c r="T1637" s="14"/>
      <c r="U1637" s="14"/>
      <c r="V1637" s="14"/>
      <c r="W1637" s="14"/>
      <c r="X1637" s="14"/>
      <c r="Y1637" s="14"/>
      <c r="Z1637" s="14"/>
      <c r="AA1637" s="14"/>
      <c r="AB1637" s="14"/>
      <c r="AC1637" s="14"/>
      <c r="AD1637" s="14"/>
    </row>
    <row r="1638" ht="33.0" customHeight="1">
      <c r="A1638" s="27">
        <v>1788.0</v>
      </c>
      <c r="B1638" s="27" t="s">
        <v>34</v>
      </c>
      <c r="C1638" s="27" t="s">
        <v>1832</v>
      </c>
      <c r="D1638" s="12" t="s">
        <v>1636</v>
      </c>
      <c r="E1638" s="14"/>
      <c r="F1638" s="12" t="s">
        <v>16</v>
      </c>
      <c r="G1638" s="12" t="s">
        <v>9</v>
      </c>
      <c r="H1638" s="12" t="s">
        <v>49</v>
      </c>
      <c r="I1638" s="14"/>
      <c r="J1638" s="14"/>
      <c r="K1638" s="14"/>
      <c r="L1638" s="14"/>
      <c r="M1638" s="14"/>
      <c r="N1638" s="14"/>
      <c r="O1638" s="14"/>
      <c r="P1638" s="14"/>
      <c r="Q1638" s="14"/>
      <c r="R1638" s="14"/>
      <c r="S1638" s="14"/>
      <c r="T1638" s="14"/>
      <c r="U1638" s="14"/>
      <c r="V1638" s="14"/>
      <c r="W1638" s="14"/>
      <c r="X1638" s="14"/>
      <c r="Y1638" s="14"/>
      <c r="Z1638" s="14"/>
      <c r="AA1638" s="14"/>
      <c r="AB1638" s="14"/>
      <c r="AC1638" s="14"/>
      <c r="AD1638" s="14"/>
    </row>
    <row r="1639" ht="33.0" hidden="1" customHeight="1">
      <c r="A1639" s="27">
        <v>1789.0</v>
      </c>
      <c r="B1639" s="27" t="s">
        <v>34</v>
      </c>
      <c r="C1639" s="27" t="s">
        <v>1833</v>
      </c>
      <c r="D1639" s="12" t="s">
        <v>36</v>
      </c>
      <c r="E1639" s="14"/>
      <c r="F1639" s="12" t="s">
        <v>10</v>
      </c>
      <c r="G1639" s="12" t="s">
        <v>2</v>
      </c>
      <c r="H1639" s="12" t="s">
        <v>37</v>
      </c>
      <c r="I1639" s="14"/>
      <c r="J1639" s="14"/>
      <c r="K1639" s="14"/>
      <c r="L1639" s="14"/>
      <c r="M1639" s="14"/>
      <c r="N1639" s="14"/>
      <c r="O1639" s="14"/>
      <c r="P1639" s="14"/>
      <c r="Q1639" s="14"/>
      <c r="R1639" s="14"/>
      <c r="S1639" s="14"/>
      <c r="T1639" s="14"/>
      <c r="U1639" s="14"/>
      <c r="V1639" s="14"/>
      <c r="W1639" s="14"/>
      <c r="X1639" s="14"/>
      <c r="Y1639" s="14"/>
      <c r="Z1639" s="14"/>
      <c r="AA1639" s="14"/>
      <c r="AB1639" s="14"/>
      <c r="AC1639" s="14"/>
      <c r="AD1639" s="14"/>
    </row>
    <row r="1640" ht="33.0" hidden="1" customHeight="1">
      <c r="A1640" s="27">
        <v>1790.0</v>
      </c>
      <c r="B1640" s="27" t="s">
        <v>34</v>
      </c>
      <c r="C1640" s="27" t="s">
        <v>1834</v>
      </c>
      <c r="D1640" s="12" t="s">
        <v>1835</v>
      </c>
      <c r="E1640" s="14"/>
      <c r="F1640" s="12" t="s">
        <v>18</v>
      </c>
      <c r="G1640" s="12" t="s">
        <v>2</v>
      </c>
      <c r="H1640" s="12" t="s">
        <v>37</v>
      </c>
      <c r="I1640" s="14"/>
      <c r="J1640" s="14"/>
      <c r="K1640" s="14"/>
      <c r="L1640" s="14"/>
      <c r="M1640" s="14"/>
      <c r="N1640" s="14"/>
      <c r="O1640" s="14"/>
      <c r="P1640" s="14"/>
      <c r="Q1640" s="14"/>
      <c r="R1640" s="14"/>
      <c r="S1640" s="14"/>
      <c r="T1640" s="14"/>
      <c r="U1640" s="14"/>
      <c r="V1640" s="14"/>
      <c r="W1640" s="14"/>
      <c r="X1640" s="14"/>
      <c r="Y1640" s="14"/>
      <c r="Z1640" s="14"/>
      <c r="AA1640" s="14"/>
      <c r="AB1640" s="14"/>
      <c r="AC1640" s="14"/>
      <c r="AD1640" s="14"/>
    </row>
    <row r="1641" ht="33.0" hidden="1" customHeight="1">
      <c r="A1641" s="27">
        <v>1791.0</v>
      </c>
      <c r="B1641" s="27" t="s">
        <v>34</v>
      </c>
      <c r="C1641" s="27" t="s">
        <v>1836</v>
      </c>
      <c r="D1641" s="12" t="s">
        <v>36</v>
      </c>
      <c r="E1641" s="14"/>
      <c r="F1641" s="12" t="s">
        <v>10</v>
      </c>
      <c r="G1641" s="12" t="s">
        <v>2</v>
      </c>
      <c r="H1641" s="12" t="s">
        <v>37</v>
      </c>
      <c r="I1641" s="14"/>
      <c r="J1641" s="14"/>
      <c r="K1641" s="14"/>
      <c r="L1641" s="14"/>
      <c r="M1641" s="14"/>
      <c r="N1641" s="14"/>
      <c r="O1641" s="14"/>
      <c r="P1641" s="14"/>
      <c r="Q1641" s="14"/>
      <c r="R1641" s="14"/>
      <c r="S1641" s="14"/>
      <c r="T1641" s="14"/>
      <c r="U1641" s="14"/>
      <c r="V1641" s="14"/>
      <c r="W1641" s="14"/>
      <c r="X1641" s="14"/>
      <c r="Y1641" s="14"/>
      <c r="Z1641" s="14"/>
      <c r="AA1641" s="14"/>
      <c r="AB1641" s="14"/>
      <c r="AC1641" s="14"/>
      <c r="AD1641" s="14"/>
    </row>
    <row r="1642" ht="33.0" hidden="1" customHeight="1">
      <c r="A1642" s="27">
        <v>1792.0</v>
      </c>
      <c r="B1642" s="27" t="s">
        <v>34</v>
      </c>
      <c r="C1642" s="27" t="s">
        <v>1837</v>
      </c>
      <c r="D1642" s="12" t="s">
        <v>139</v>
      </c>
      <c r="E1642" s="14"/>
      <c r="F1642" s="12" t="s">
        <v>23</v>
      </c>
      <c r="G1642" s="12" t="s">
        <v>9</v>
      </c>
      <c r="H1642" s="12" t="s">
        <v>37</v>
      </c>
      <c r="I1642" s="14"/>
      <c r="J1642" s="14"/>
      <c r="K1642" s="14"/>
      <c r="L1642" s="14"/>
      <c r="M1642" s="14"/>
      <c r="N1642" s="14"/>
      <c r="O1642" s="14"/>
      <c r="P1642" s="14"/>
      <c r="Q1642" s="14"/>
      <c r="R1642" s="14"/>
      <c r="S1642" s="14"/>
      <c r="T1642" s="14"/>
      <c r="U1642" s="14"/>
      <c r="V1642" s="14"/>
      <c r="W1642" s="14"/>
      <c r="X1642" s="14"/>
      <c r="Y1642" s="14"/>
      <c r="Z1642" s="14"/>
      <c r="AA1642" s="14"/>
      <c r="AB1642" s="14"/>
      <c r="AC1642" s="14"/>
      <c r="AD1642" s="14"/>
    </row>
    <row r="1643" ht="33.0" hidden="1" customHeight="1">
      <c r="A1643" s="27">
        <v>1793.0</v>
      </c>
      <c r="B1643" s="27" t="s">
        <v>34</v>
      </c>
      <c r="C1643" s="27" t="s">
        <v>1838</v>
      </c>
      <c r="D1643" s="12" t="s">
        <v>592</v>
      </c>
      <c r="E1643" s="14"/>
      <c r="F1643" s="12" t="s">
        <v>11</v>
      </c>
      <c r="G1643" s="12" t="s">
        <v>9</v>
      </c>
      <c r="H1643" s="12" t="s">
        <v>37</v>
      </c>
      <c r="I1643" s="14"/>
      <c r="J1643" s="14"/>
      <c r="K1643" s="14"/>
      <c r="L1643" s="14"/>
      <c r="M1643" s="14"/>
      <c r="N1643" s="14"/>
      <c r="O1643" s="14"/>
      <c r="P1643" s="14"/>
      <c r="Q1643" s="14"/>
      <c r="R1643" s="14"/>
      <c r="S1643" s="14"/>
      <c r="T1643" s="14"/>
      <c r="U1643" s="14"/>
      <c r="V1643" s="14"/>
      <c r="W1643" s="14"/>
      <c r="X1643" s="14"/>
      <c r="Y1643" s="14"/>
      <c r="Z1643" s="14"/>
      <c r="AA1643" s="14"/>
      <c r="AB1643" s="14"/>
      <c r="AC1643" s="14"/>
      <c r="AD1643" s="14"/>
    </row>
    <row r="1644" ht="33.0" hidden="1" customHeight="1">
      <c r="A1644" s="27">
        <v>1794.0</v>
      </c>
      <c r="B1644" s="27" t="s">
        <v>34</v>
      </c>
      <c r="C1644" s="27" t="s">
        <v>1839</v>
      </c>
      <c r="D1644" s="12" t="s">
        <v>62</v>
      </c>
      <c r="E1644" s="14"/>
      <c r="F1644" s="12" t="s">
        <v>13</v>
      </c>
      <c r="G1644" s="12" t="s">
        <v>9</v>
      </c>
      <c r="H1644" s="12" t="s">
        <v>49</v>
      </c>
      <c r="I1644" s="14"/>
      <c r="J1644" s="14"/>
      <c r="K1644" s="14"/>
      <c r="L1644" s="14"/>
      <c r="M1644" s="14"/>
      <c r="N1644" s="14"/>
      <c r="O1644" s="14"/>
      <c r="P1644" s="14"/>
      <c r="Q1644" s="14"/>
      <c r="R1644" s="14"/>
      <c r="S1644" s="14"/>
      <c r="T1644" s="14"/>
      <c r="U1644" s="14"/>
      <c r="V1644" s="14"/>
      <c r="W1644" s="14"/>
      <c r="X1644" s="14"/>
      <c r="Y1644" s="14"/>
      <c r="Z1644" s="14"/>
      <c r="AA1644" s="14"/>
      <c r="AB1644" s="14"/>
      <c r="AC1644" s="14"/>
      <c r="AD1644" s="14"/>
    </row>
    <row r="1645" ht="33.0" customHeight="1">
      <c r="A1645" s="27">
        <v>1795.0</v>
      </c>
      <c r="B1645" s="27" t="s">
        <v>34</v>
      </c>
      <c r="C1645" s="27" t="s">
        <v>1840</v>
      </c>
      <c r="D1645" s="12" t="s">
        <v>167</v>
      </c>
      <c r="E1645" s="14"/>
      <c r="F1645" s="12" t="s">
        <v>16</v>
      </c>
      <c r="G1645" s="12" t="s">
        <v>9</v>
      </c>
      <c r="H1645" s="12" t="s">
        <v>37</v>
      </c>
      <c r="I1645" s="14"/>
      <c r="J1645" s="14"/>
      <c r="K1645" s="14"/>
      <c r="L1645" s="14"/>
      <c r="M1645" s="14"/>
      <c r="N1645" s="14"/>
      <c r="O1645" s="14"/>
      <c r="P1645" s="14"/>
      <c r="Q1645" s="14"/>
      <c r="R1645" s="14"/>
      <c r="S1645" s="14"/>
      <c r="T1645" s="14"/>
      <c r="U1645" s="14"/>
      <c r="V1645" s="14"/>
      <c r="W1645" s="14"/>
      <c r="X1645" s="14"/>
      <c r="Y1645" s="14"/>
      <c r="Z1645" s="14"/>
      <c r="AA1645" s="14"/>
      <c r="AB1645" s="14"/>
      <c r="AC1645" s="14"/>
      <c r="AD1645" s="14"/>
    </row>
    <row r="1646" ht="33.0" customHeight="1">
      <c r="A1646" s="27">
        <v>1796.0</v>
      </c>
      <c r="B1646" s="27" t="s">
        <v>34</v>
      </c>
      <c r="C1646" s="27" t="s">
        <v>1841</v>
      </c>
      <c r="D1646" s="12" t="s">
        <v>167</v>
      </c>
      <c r="E1646" s="14"/>
      <c r="F1646" s="12" t="s">
        <v>16</v>
      </c>
      <c r="G1646" s="12" t="s">
        <v>9</v>
      </c>
      <c r="H1646" s="12" t="s">
        <v>37</v>
      </c>
      <c r="I1646" s="14"/>
      <c r="J1646" s="14"/>
      <c r="K1646" s="14"/>
      <c r="L1646" s="14"/>
      <c r="M1646" s="14"/>
      <c r="N1646" s="14"/>
      <c r="O1646" s="14"/>
      <c r="P1646" s="14"/>
      <c r="Q1646" s="14"/>
      <c r="R1646" s="14"/>
      <c r="S1646" s="14"/>
      <c r="T1646" s="14"/>
      <c r="U1646" s="14"/>
      <c r="V1646" s="14"/>
      <c r="W1646" s="14"/>
      <c r="X1646" s="14"/>
      <c r="Y1646" s="14"/>
      <c r="Z1646" s="14"/>
      <c r="AA1646" s="14"/>
      <c r="AB1646" s="14"/>
      <c r="AC1646" s="14"/>
      <c r="AD1646" s="14"/>
    </row>
    <row r="1647" ht="33.0" hidden="1" customHeight="1">
      <c r="A1647" s="27">
        <v>1797.0</v>
      </c>
      <c r="B1647" s="27" t="s">
        <v>34</v>
      </c>
      <c r="C1647" s="27" t="s">
        <v>1842</v>
      </c>
      <c r="D1647" s="12" t="s">
        <v>107</v>
      </c>
      <c r="E1647" s="14"/>
      <c r="F1647" s="12" t="s">
        <v>9</v>
      </c>
      <c r="G1647" s="12" t="s">
        <v>9</v>
      </c>
      <c r="H1647" s="12" t="s">
        <v>37</v>
      </c>
      <c r="I1647" s="14"/>
      <c r="J1647" s="14"/>
      <c r="K1647" s="14"/>
      <c r="L1647" s="14"/>
      <c r="M1647" s="14"/>
      <c r="N1647" s="14"/>
      <c r="O1647" s="14"/>
      <c r="P1647" s="14"/>
      <c r="Q1647" s="14"/>
      <c r="R1647" s="14"/>
      <c r="S1647" s="14"/>
      <c r="T1647" s="14"/>
      <c r="U1647" s="14"/>
      <c r="V1647" s="14"/>
      <c r="W1647" s="14"/>
      <c r="X1647" s="14"/>
      <c r="Y1647" s="14"/>
      <c r="Z1647" s="14"/>
      <c r="AA1647" s="14"/>
      <c r="AB1647" s="14"/>
      <c r="AC1647" s="14"/>
      <c r="AD1647" s="14"/>
    </row>
    <row r="1648" ht="33.0" hidden="1" customHeight="1">
      <c r="A1648" s="27">
        <v>1798.0</v>
      </c>
      <c r="B1648" s="27" t="s">
        <v>34</v>
      </c>
      <c r="C1648" s="27" t="s">
        <v>1843</v>
      </c>
      <c r="D1648" s="12" t="s">
        <v>231</v>
      </c>
      <c r="E1648" s="14"/>
      <c r="F1648" s="12" t="s">
        <v>18</v>
      </c>
      <c r="G1648" s="12" t="s">
        <v>6</v>
      </c>
      <c r="H1648" s="12" t="s">
        <v>42</v>
      </c>
      <c r="I1648" s="14"/>
      <c r="J1648" s="14"/>
      <c r="K1648" s="14"/>
      <c r="L1648" s="14"/>
      <c r="M1648" s="14"/>
      <c r="N1648" s="14"/>
      <c r="O1648" s="14"/>
      <c r="P1648" s="14"/>
      <c r="Q1648" s="14"/>
      <c r="R1648" s="14"/>
      <c r="S1648" s="14"/>
      <c r="T1648" s="14"/>
      <c r="U1648" s="14"/>
      <c r="V1648" s="14"/>
      <c r="W1648" s="14"/>
      <c r="X1648" s="14"/>
      <c r="Y1648" s="14"/>
      <c r="Z1648" s="14"/>
      <c r="AA1648" s="14"/>
      <c r="AB1648" s="14"/>
      <c r="AC1648" s="14"/>
      <c r="AD1648" s="14"/>
    </row>
    <row r="1649" ht="33.0" hidden="1" customHeight="1">
      <c r="A1649" s="27">
        <v>1800.0</v>
      </c>
      <c r="B1649" s="27" t="s">
        <v>34</v>
      </c>
      <c r="C1649" s="27" t="s">
        <v>1844</v>
      </c>
      <c r="D1649" s="12" t="s">
        <v>107</v>
      </c>
      <c r="E1649" s="14"/>
      <c r="F1649" s="12" t="s">
        <v>9</v>
      </c>
      <c r="G1649" s="12" t="s">
        <v>9</v>
      </c>
      <c r="H1649" s="12" t="s">
        <v>37</v>
      </c>
      <c r="I1649" s="14"/>
      <c r="J1649" s="14"/>
      <c r="K1649" s="14"/>
      <c r="L1649" s="14"/>
      <c r="M1649" s="14"/>
      <c r="N1649" s="14"/>
      <c r="O1649" s="14"/>
      <c r="P1649" s="14"/>
      <c r="Q1649" s="14"/>
      <c r="R1649" s="14"/>
      <c r="S1649" s="14"/>
      <c r="T1649" s="14"/>
      <c r="U1649" s="14"/>
      <c r="V1649" s="14"/>
      <c r="W1649" s="14"/>
      <c r="X1649" s="14"/>
      <c r="Y1649" s="14"/>
      <c r="Z1649" s="14"/>
      <c r="AA1649" s="14"/>
      <c r="AB1649" s="14"/>
      <c r="AC1649" s="14"/>
      <c r="AD1649" s="14"/>
    </row>
    <row r="1650" ht="33.0" hidden="1" customHeight="1">
      <c r="A1650" s="27">
        <v>1801.0</v>
      </c>
      <c r="B1650" s="27" t="s">
        <v>34</v>
      </c>
      <c r="C1650" s="27" t="s">
        <v>1845</v>
      </c>
      <c r="D1650" s="12" t="s">
        <v>87</v>
      </c>
      <c r="E1650" s="14"/>
      <c r="F1650" s="12" t="s">
        <v>18</v>
      </c>
      <c r="G1650" s="12" t="s">
        <v>9</v>
      </c>
      <c r="H1650" s="12" t="s">
        <v>52</v>
      </c>
      <c r="I1650" s="14"/>
      <c r="J1650" s="14"/>
      <c r="K1650" s="14"/>
      <c r="L1650" s="14"/>
      <c r="M1650" s="14"/>
      <c r="N1650" s="14"/>
      <c r="O1650" s="14"/>
      <c r="P1650" s="14"/>
      <c r="Q1650" s="14"/>
      <c r="R1650" s="14"/>
      <c r="S1650" s="14"/>
      <c r="T1650" s="14"/>
      <c r="U1650" s="14"/>
      <c r="V1650" s="14"/>
      <c r="W1650" s="14"/>
      <c r="X1650" s="14"/>
      <c r="Y1650" s="14"/>
      <c r="Z1650" s="14"/>
      <c r="AA1650" s="14"/>
      <c r="AB1650" s="14"/>
      <c r="AC1650" s="14"/>
      <c r="AD1650" s="14"/>
    </row>
    <row r="1651" ht="33.0" hidden="1" customHeight="1">
      <c r="A1651" s="27">
        <v>1802.0</v>
      </c>
      <c r="B1651" s="27" t="s">
        <v>34</v>
      </c>
      <c r="C1651" s="27" t="s">
        <v>1846</v>
      </c>
      <c r="D1651" s="12" t="s">
        <v>66</v>
      </c>
      <c r="E1651" s="14"/>
      <c r="F1651" s="12" t="s">
        <v>10</v>
      </c>
      <c r="G1651" s="12" t="s">
        <v>2</v>
      </c>
      <c r="H1651" s="12" t="s">
        <v>52</v>
      </c>
      <c r="I1651" s="14"/>
      <c r="J1651" s="14"/>
      <c r="K1651" s="14"/>
      <c r="L1651" s="14"/>
      <c r="M1651" s="14"/>
      <c r="N1651" s="14"/>
      <c r="O1651" s="14"/>
      <c r="P1651" s="14"/>
      <c r="Q1651" s="14"/>
      <c r="R1651" s="14"/>
      <c r="S1651" s="14"/>
      <c r="T1651" s="14"/>
      <c r="U1651" s="14"/>
      <c r="V1651" s="14"/>
      <c r="W1651" s="14"/>
      <c r="X1651" s="14"/>
      <c r="Y1651" s="14"/>
      <c r="Z1651" s="14"/>
      <c r="AA1651" s="14"/>
      <c r="AB1651" s="14"/>
      <c r="AC1651" s="14"/>
      <c r="AD1651" s="14"/>
    </row>
    <row r="1652" ht="33.0" hidden="1" customHeight="1">
      <c r="A1652" s="27">
        <v>1803.0</v>
      </c>
      <c r="B1652" s="27" t="s">
        <v>34</v>
      </c>
      <c r="C1652" s="27" t="s">
        <v>1847</v>
      </c>
      <c r="D1652" s="12" t="s">
        <v>548</v>
      </c>
      <c r="E1652" s="14"/>
      <c r="F1652" s="12" t="s">
        <v>23</v>
      </c>
      <c r="G1652" s="12" t="s">
        <v>4</v>
      </c>
      <c r="H1652" s="12" t="s">
        <v>52</v>
      </c>
      <c r="I1652" s="14"/>
      <c r="J1652" s="14"/>
      <c r="K1652" s="14"/>
      <c r="L1652" s="14"/>
      <c r="M1652" s="14"/>
      <c r="N1652" s="14"/>
      <c r="O1652" s="14"/>
      <c r="P1652" s="14"/>
      <c r="Q1652" s="14"/>
      <c r="R1652" s="14"/>
      <c r="S1652" s="14"/>
      <c r="T1652" s="14"/>
      <c r="U1652" s="14"/>
      <c r="V1652" s="14"/>
      <c r="W1652" s="14"/>
      <c r="X1652" s="14"/>
      <c r="Y1652" s="14"/>
      <c r="Z1652" s="14"/>
      <c r="AA1652" s="14"/>
      <c r="AB1652" s="14"/>
      <c r="AC1652" s="14"/>
      <c r="AD1652" s="14"/>
    </row>
    <row r="1653" ht="33.0" hidden="1" customHeight="1">
      <c r="A1653" s="27">
        <v>1804.0</v>
      </c>
      <c r="B1653" s="27" t="s">
        <v>34</v>
      </c>
      <c r="C1653" s="27" t="s">
        <v>1848</v>
      </c>
      <c r="D1653" s="12" t="s">
        <v>322</v>
      </c>
      <c r="E1653" s="14"/>
      <c r="F1653" s="12" t="s">
        <v>23</v>
      </c>
      <c r="G1653" s="12" t="s">
        <v>9</v>
      </c>
      <c r="H1653" s="12" t="s">
        <v>52</v>
      </c>
      <c r="I1653" s="14"/>
      <c r="J1653" s="14"/>
      <c r="K1653" s="14"/>
      <c r="L1653" s="14"/>
      <c r="M1653" s="14"/>
      <c r="N1653" s="14"/>
      <c r="O1653" s="14"/>
      <c r="P1653" s="14"/>
      <c r="Q1653" s="14"/>
      <c r="R1653" s="14"/>
      <c r="S1653" s="14"/>
      <c r="T1653" s="14"/>
      <c r="U1653" s="14"/>
      <c r="V1653" s="14"/>
      <c r="W1653" s="14"/>
      <c r="X1653" s="14"/>
      <c r="Y1653" s="14"/>
      <c r="Z1653" s="14"/>
      <c r="AA1653" s="14"/>
      <c r="AB1653" s="14"/>
      <c r="AC1653" s="14"/>
      <c r="AD1653" s="14"/>
    </row>
    <row r="1654" ht="33.0" hidden="1" customHeight="1">
      <c r="A1654" s="27">
        <v>1805.0</v>
      </c>
      <c r="B1654" s="27" t="s">
        <v>34</v>
      </c>
      <c r="C1654" s="27" t="s">
        <v>1849</v>
      </c>
      <c r="D1654" s="12" t="s">
        <v>64</v>
      </c>
      <c r="E1654" s="14"/>
      <c r="F1654" s="12" t="s">
        <v>13</v>
      </c>
      <c r="G1654" s="12" t="s">
        <v>5</v>
      </c>
      <c r="H1654" s="12" t="s">
        <v>52</v>
      </c>
      <c r="I1654" s="14"/>
      <c r="J1654" s="14"/>
      <c r="K1654" s="14"/>
      <c r="L1654" s="14"/>
      <c r="M1654" s="14"/>
      <c r="N1654" s="14"/>
      <c r="O1654" s="14"/>
      <c r="P1654" s="14"/>
      <c r="Q1654" s="14"/>
      <c r="R1654" s="14"/>
      <c r="S1654" s="14"/>
      <c r="T1654" s="14"/>
      <c r="U1654" s="14"/>
      <c r="V1654" s="14"/>
      <c r="W1654" s="14"/>
      <c r="X1654" s="14"/>
      <c r="Y1654" s="14"/>
      <c r="Z1654" s="14"/>
      <c r="AA1654" s="14"/>
      <c r="AB1654" s="14"/>
      <c r="AC1654" s="14"/>
      <c r="AD1654" s="14"/>
    </row>
    <row r="1655" ht="33.0" hidden="1" customHeight="1">
      <c r="A1655" s="27">
        <v>1806.0</v>
      </c>
      <c r="B1655" s="27" t="s">
        <v>34</v>
      </c>
      <c r="C1655" s="27" t="s">
        <v>1850</v>
      </c>
      <c r="D1655" s="12" t="s">
        <v>126</v>
      </c>
      <c r="E1655" s="14"/>
      <c r="F1655" s="12" t="s">
        <v>11</v>
      </c>
      <c r="G1655" s="12" t="s">
        <v>9</v>
      </c>
      <c r="H1655" s="12" t="s">
        <v>42</v>
      </c>
      <c r="I1655" s="14"/>
      <c r="J1655" s="14"/>
      <c r="K1655" s="14"/>
      <c r="L1655" s="14"/>
      <c r="M1655" s="14"/>
      <c r="N1655" s="14"/>
      <c r="O1655" s="14"/>
      <c r="P1655" s="14"/>
      <c r="Q1655" s="14"/>
      <c r="R1655" s="14"/>
      <c r="S1655" s="14"/>
      <c r="T1655" s="14"/>
      <c r="U1655" s="14"/>
      <c r="V1655" s="14"/>
      <c r="W1655" s="14"/>
      <c r="X1655" s="14"/>
      <c r="Y1655" s="14"/>
      <c r="Z1655" s="14"/>
      <c r="AA1655" s="14"/>
      <c r="AB1655" s="14"/>
      <c r="AC1655" s="14"/>
      <c r="AD1655" s="14"/>
    </row>
    <row r="1656" ht="33.0" hidden="1" customHeight="1">
      <c r="A1656" s="27">
        <v>1807.0</v>
      </c>
      <c r="B1656" s="27" t="s">
        <v>34</v>
      </c>
      <c r="C1656" s="27" t="s">
        <v>1851</v>
      </c>
      <c r="D1656" s="12" t="s">
        <v>144</v>
      </c>
      <c r="E1656" s="14"/>
      <c r="F1656" s="12" t="s">
        <v>11</v>
      </c>
      <c r="G1656" s="12" t="s">
        <v>7</v>
      </c>
      <c r="H1656" s="12" t="s">
        <v>42</v>
      </c>
      <c r="I1656" s="14"/>
      <c r="J1656" s="14"/>
      <c r="K1656" s="14"/>
      <c r="L1656" s="14"/>
      <c r="M1656" s="14"/>
      <c r="N1656" s="14"/>
      <c r="O1656" s="14"/>
      <c r="P1656" s="14"/>
      <c r="Q1656" s="14"/>
      <c r="R1656" s="14"/>
      <c r="S1656" s="14"/>
      <c r="T1656" s="14"/>
      <c r="U1656" s="14"/>
      <c r="V1656" s="14"/>
      <c r="W1656" s="14"/>
      <c r="X1656" s="14"/>
      <c r="Y1656" s="14"/>
      <c r="Z1656" s="14"/>
      <c r="AA1656" s="14"/>
      <c r="AB1656" s="14"/>
      <c r="AC1656" s="14"/>
      <c r="AD1656" s="14"/>
    </row>
    <row r="1657" ht="33.0" hidden="1" customHeight="1">
      <c r="A1657" s="27">
        <v>1808.0</v>
      </c>
      <c r="B1657" s="27" t="s">
        <v>34</v>
      </c>
      <c r="C1657" s="27" t="s">
        <v>1852</v>
      </c>
      <c r="D1657" s="12" t="s">
        <v>1329</v>
      </c>
      <c r="E1657" s="14"/>
      <c r="F1657" s="12" t="s">
        <v>18</v>
      </c>
      <c r="G1657" s="12" t="s">
        <v>9</v>
      </c>
      <c r="H1657" s="12" t="s">
        <v>42</v>
      </c>
      <c r="I1657" s="14"/>
      <c r="J1657" s="14"/>
      <c r="K1657" s="14"/>
      <c r="L1657" s="14"/>
      <c r="M1657" s="14"/>
      <c r="N1657" s="14"/>
      <c r="O1657" s="14"/>
      <c r="P1657" s="14"/>
      <c r="Q1657" s="14"/>
      <c r="R1657" s="14"/>
      <c r="S1657" s="14"/>
      <c r="T1657" s="14"/>
      <c r="U1657" s="14"/>
      <c r="V1657" s="14"/>
      <c r="W1657" s="14"/>
      <c r="X1657" s="14"/>
      <c r="Y1657" s="14"/>
      <c r="Z1657" s="14"/>
      <c r="AA1657" s="14"/>
      <c r="AB1657" s="14"/>
      <c r="AC1657" s="14"/>
      <c r="AD1657" s="14"/>
    </row>
    <row r="1658" ht="33.0" hidden="1" customHeight="1">
      <c r="A1658" s="27">
        <v>1809.0</v>
      </c>
      <c r="B1658" s="27" t="s">
        <v>34</v>
      </c>
      <c r="C1658" s="27" t="s">
        <v>1853</v>
      </c>
      <c r="D1658" s="12" t="s">
        <v>432</v>
      </c>
      <c r="E1658" s="14"/>
      <c r="F1658" s="12" t="s">
        <v>12</v>
      </c>
      <c r="G1658" s="12" t="s">
        <v>4</v>
      </c>
      <c r="H1658" s="12" t="s">
        <v>49</v>
      </c>
      <c r="I1658" s="14"/>
      <c r="J1658" s="14"/>
      <c r="K1658" s="14"/>
      <c r="L1658" s="14"/>
      <c r="M1658" s="14"/>
      <c r="N1658" s="14"/>
      <c r="O1658" s="14"/>
      <c r="P1658" s="14"/>
      <c r="Q1658" s="14"/>
      <c r="R1658" s="14"/>
      <c r="S1658" s="14"/>
      <c r="T1658" s="14"/>
      <c r="U1658" s="14"/>
      <c r="V1658" s="14"/>
      <c r="W1658" s="14"/>
      <c r="X1658" s="14"/>
      <c r="Y1658" s="14"/>
      <c r="Z1658" s="14"/>
      <c r="AA1658" s="14"/>
      <c r="AB1658" s="14"/>
      <c r="AC1658" s="14"/>
      <c r="AD1658" s="14"/>
    </row>
    <row r="1659" ht="33.0" hidden="1" customHeight="1">
      <c r="A1659" s="27">
        <v>1810.0</v>
      </c>
      <c r="B1659" s="27" t="s">
        <v>34</v>
      </c>
      <c r="C1659" s="27" t="s">
        <v>1854</v>
      </c>
      <c r="D1659" s="12" t="s">
        <v>894</v>
      </c>
      <c r="E1659" s="14"/>
      <c r="F1659" s="12" t="s">
        <v>14</v>
      </c>
      <c r="G1659" s="12" t="s">
        <v>9</v>
      </c>
      <c r="H1659" s="12" t="s">
        <v>52</v>
      </c>
      <c r="I1659" s="14"/>
      <c r="J1659" s="14"/>
      <c r="K1659" s="14"/>
      <c r="L1659" s="14"/>
      <c r="M1659" s="14"/>
      <c r="N1659" s="14"/>
      <c r="O1659" s="14"/>
      <c r="P1659" s="14"/>
      <c r="Q1659" s="14"/>
      <c r="R1659" s="14"/>
      <c r="S1659" s="14"/>
      <c r="T1659" s="14"/>
      <c r="U1659" s="14"/>
      <c r="V1659" s="14"/>
      <c r="W1659" s="14"/>
      <c r="X1659" s="14"/>
      <c r="Y1659" s="14"/>
      <c r="Z1659" s="14"/>
      <c r="AA1659" s="14"/>
      <c r="AB1659" s="14"/>
      <c r="AC1659" s="14"/>
      <c r="AD1659" s="14"/>
    </row>
    <row r="1660" ht="33.0" hidden="1" customHeight="1">
      <c r="A1660" s="27">
        <v>1812.0</v>
      </c>
      <c r="B1660" s="27" t="s">
        <v>34</v>
      </c>
      <c r="C1660" s="27" t="s">
        <v>1855</v>
      </c>
      <c r="D1660" s="12" t="s">
        <v>1704</v>
      </c>
      <c r="E1660" s="14"/>
      <c r="F1660" s="12" t="s">
        <v>11</v>
      </c>
      <c r="G1660" s="12" t="s">
        <v>7</v>
      </c>
      <c r="H1660" s="12" t="s">
        <v>37</v>
      </c>
      <c r="I1660" s="14"/>
      <c r="J1660" s="14"/>
      <c r="K1660" s="14"/>
      <c r="L1660" s="14"/>
      <c r="M1660" s="14"/>
      <c r="N1660" s="14"/>
      <c r="O1660" s="14"/>
      <c r="P1660" s="14"/>
      <c r="Q1660" s="14"/>
      <c r="R1660" s="14"/>
      <c r="S1660" s="14"/>
      <c r="T1660" s="14"/>
      <c r="U1660" s="14"/>
      <c r="V1660" s="14"/>
      <c r="W1660" s="14"/>
      <c r="X1660" s="14"/>
      <c r="Y1660" s="14"/>
      <c r="Z1660" s="14"/>
      <c r="AA1660" s="14"/>
      <c r="AB1660" s="14"/>
      <c r="AC1660" s="14"/>
      <c r="AD1660" s="14"/>
    </row>
    <row r="1661" ht="33.0" hidden="1" customHeight="1">
      <c r="A1661" s="27">
        <v>1813.0</v>
      </c>
      <c r="B1661" s="27" t="s">
        <v>34</v>
      </c>
      <c r="C1661" s="27" t="s">
        <v>1856</v>
      </c>
      <c r="D1661" s="12" t="s">
        <v>89</v>
      </c>
      <c r="E1661" s="14"/>
      <c r="F1661" s="12" t="s">
        <v>9</v>
      </c>
      <c r="G1661" s="12" t="s">
        <v>9</v>
      </c>
      <c r="H1661" s="12" t="s">
        <v>52</v>
      </c>
      <c r="I1661" s="14"/>
      <c r="J1661" s="14"/>
      <c r="K1661" s="14"/>
      <c r="L1661" s="14"/>
      <c r="M1661" s="14"/>
      <c r="N1661" s="14"/>
      <c r="O1661" s="14"/>
      <c r="P1661" s="14"/>
      <c r="Q1661" s="14"/>
      <c r="R1661" s="14"/>
      <c r="S1661" s="14"/>
      <c r="T1661" s="14"/>
      <c r="U1661" s="14"/>
      <c r="V1661" s="14"/>
      <c r="W1661" s="14"/>
      <c r="X1661" s="14"/>
      <c r="Y1661" s="14"/>
      <c r="Z1661" s="14"/>
      <c r="AA1661" s="14"/>
      <c r="AB1661" s="14"/>
      <c r="AC1661" s="14"/>
      <c r="AD1661" s="14"/>
    </row>
    <row r="1662" ht="33.0" hidden="1" customHeight="1">
      <c r="A1662" s="27">
        <v>1814.0</v>
      </c>
      <c r="B1662" s="27" t="s">
        <v>34</v>
      </c>
      <c r="C1662" s="27" t="s">
        <v>1857</v>
      </c>
      <c r="D1662" s="12" t="s">
        <v>66</v>
      </c>
      <c r="E1662" s="14"/>
      <c r="F1662" s="12" t="s">
        <v>10</v>
      </c>
      <c r="G1662" s="12" t="s">
        <v>2</v>
      </c>
      <c r="H1662" s="12" t="s">
        <v>52</v>
      </c>
      <c r="I1662" s="14"/>
      <c r="J1662" s="14"/>
      <c r="K1662" s="14"/>
      <c r="L1662" s="14"/>
      <c r="M1662" s="14"/>
      <c r="N1662" s="14"/>
      <c r="O1662" s="14"/>
      <c r="P1662" s="14"/>
      <c r="Q1662" s="14"/>
      <c r="R1662" s="14"/>
      <c r="S1662" s="14"/>
      <c r="T1662" s="14"/>
      <c r="U1662" s="14"/>
      <c r="V1662" s="14"/>
      <c r="W1662" s="14"/>
      <c r="X1662" s="14"/>
      <c r="Y1662" s="14"/>
      <c r="Z1662" s="14"/>
      <c r="AA1662" s="14"/>
      <c r="AB1662" s="14"/>
      <c r="AC1662" s="14"/>
      <c r="AD1662" s="14"/>
    </row>
    <row r="1663" ht="33.0" hidden="1" customHeight="1">
      <c r="A1663" s="27">
        <v>1815.0</v>
      </c>
      <c r="B1663" s="27" t="s">
        <v>34</v>
      </c>
      <c r="C1663" s="27" t="s">
        <v>1858</v>
      </c>
      <c r="D1663" s="12" t="s">
        <v>322</v>
      </c>
      <c r="E1663" s="14"/>
      <c r="F1663" s="12" t="s">
        <v>23</v>
      </c>
      <c r="G1663" s="12" t="s">
        <v>9</v>
      </c>
      <c r="H1663" s="12" t="s">
        <v>52</v>
      </c>
      <c r="I1663" s="14"/>
      <c r="J1663" s="14"/>
      <c r="K1663" s="14"/>
      <c r="L1663" s="14"/>
      <c r="M1663" s="14"/>
      <c r="N1663" s="14"/>
      <c r="O1663" s="14"/>
      <c r="P1663" s="14"/>
      <c r="Q1663" s="14"/>
      <c r="R1663" s="14"/>
      <c r="S1663" s="14"/>
      <c r="T1663" s="14"/>
      <c r="U1663" s="14"/>
      <c r="V1663" s="14"/>
      <c r="W1663" s="14"/>
      <c r="X1663" s="14"/>
      <c r="Y1663" s="14"/>
      <c r="Z1663" s="14"/>
      <c r="AA1663" s="14"/>
      <c r="AB1663" s="14"/>
      <c r="AC1663" s="14"/>
      <c r="AD1663" s="14"/>
    </row>
    <row r="1664" ht="33.0" hidden="1" customHeight="1">
      <c r="A1664" s="27">
        <v>1816.0</v>
      </c>
      <c r="B1664" s="27" t="s">
        <v>34</v>
      </c>
      <c r="C1664" s="27" t="s">
        <v>1859</v>
      </c>
      <c r="D1664" s="12" t="s">
        <v>637</v>
      </c>
      <c r="E1664" s="14"/>
      <c r="F1664" s="12" t="s">
        <v>13</v>
      </c>
      <c r="G1664" s="12" t="s">
        <v>9</v>
      </c>
      <c r="H1664" s="12" t="s">
        <v>52</v>
      </c>
      <c r="I1664" s="14"/>
      <c r="J1664" s="14"/>
      <c r="K1664" s="14"/>
      <c r="L1664" s="14"/>
      <c r="M1664" s="14"/>
      <c r="N1664" s="14"/>
      <c r="O1664" s="14"/>
      <c r="P1664" s="14"/>
      <c r="Q1664" s="14"/>
      <c r="R1664" s="14"/>
      <c r="S1664" s="14"/>
      <c r="T1664" s="14"/>
      <c r="U1664" s="14"/>
      <c r="V1664" s="14"/>
      <c r="W1664" s="14"/>
      <c r="X1664" s="14"/>
      <c r="Y1664" s="14"/>
      <c r="Z1664" s="14"/>
      <c r="AA1664" s="14"/>
      <c r="AB1664" s="14"/>
      <c r="AC1664" s="14"/>
      <c r="AD1664" s="14"/>
    </row>
    <row r="1665" ht="33.0" customHeight="1">
      <c r="A1665" s="27">
        <v>1817.0</v>
      </c>
      <c r="B1665" s="27" t="s">
        <v>34</v>
      </c>
      <c r="C1665" s="27" t="s">
        <v>1860</v>
      </c>
      <c r="D1665" s="12" t="s">
        <v>167</v>
      </c>
      <c r="E1665" s="14"/>
      <c r="F1665" s="12" t="s">
        <v>16</v>
      </c>
      <c r="G1665" s="12" t="s">
        <v>9</v>
      </c>
      <c r="H1665" s="12" t="s">
        <v>37</v>
      </c>
      <c r="I1665" s="14"/>
      <c r="J1665" s="14"/>
      <c r="K1665" s="14"/>
      <c r="L1665" s="14"/>
      <c r="M1665" s="14"/>
      <c r="N1665" s="14"/>
      <c r="O1665" s="14"/>
      <c r="P1665" s="14"/>
      <c r="Q1665" s="14"/>
      <c r="R1665" s="14"/>
      <c r="S1665" s="14"/>
      <c r="T1665" s="14"/>
      <c r="U1665" s="14"/>
      <c r="V1665" s="14"/>
      <c r="W1665" s="14"/>
      <c r="X1665" s="14"/>
      <c r="Y1665" s="14"/>
      <c r="Z1665" s="14"/>
      <c r="AA1665" s="14"/>
      <c r="AB1665" s="14"/>
      <c r="AC1665" s="14"/>
      <c r="AD1665" s="14"/>
    </row>
    <row r="1666" ht="33.0" hidden="1" customHeight="1">
      <c r="A1666" s="27">
        <v>1818.0</v>
      </c>
      <c r="B1666" s="27" t="s">
        <v>34</v>
      </c>
      <c r="C1666" s="27" t="s">
        <v>1861</v>
      </c>
      <c r="D1666" s="12" t="s">
        <v>661</v>
      </c>
      <c r="E1666" s="14"/>
      <c r="F1666" s="12" t="s">
        <v>10</v>
      </c>
      <c r="G1666" s="12" t="s">
        <v>2</v>
      </c>
      <c r="H1666" s="12" t="s">
        <v>42</v>
      </c>
      <c r="I1666" s="14"/>
      <c r="J1666" s="14"/>
      <c r="K1666" s="14"/>
      <c r="L1666" s="14"/>
      <c r="M1666" s="14"/>
      <c r="N1666" s="14"/>
      <c r="O1666" s="14"/>
      <c r="P1666" s="14"/>
      <c r="Q1666" s="14"/>
      <c r="R1666" s="14"/>
      <c r="S1666" s="14"/>
      <c r="T1666" s="14"/>
      <c r="U1666" s="14"/>
      <c r="V1666" s="14"/>
      <c r="W1666" s="14"/>
      <c r="X1666" s="14"/>
      <c r="Y1666" s="14"/>
      <c r="Z1666" s="14"/>
      <c r="AA1666" s="14"/>
      <c r="AB1666" s="14"/>
      <c r="AC1666" s="14"/>
      <c r="AD1666" s="14"/>
    </row>
    <row r="1667" ht="33.0" customHeight="1">
      <c r="A1667" s="27">
        <v>1819.0</v>
      </c>
      <c r="B1667" s="27" t="s">
        <v>34</v>
      </c>
      <c r="C1667" s="27" t="s">
        <v>1862</v>
      </c>
      <c r="D1667" s="12" t="s">
        <v>1636</v>
      </c>
      <c r="E1667" s="14"/>
      <c r="F1667" s="12" t="s">
        <v>16</v>
      </c>
      <c r="G1667" s="12" t="s">
        <v>9</v>
      </c>
      <c r="H1667" s="12" t="s">
        <v>49</v>
      </c>
      <c r="I1667" s="14"/>
      <c r="J1667" s="14"/>
      <c r="K1667" s="14"/>
      <c r="L1667" s="14"/>
      <c r="M1667" s="14"/>
      <c r="N1667" s="14"/>
      <c r="O1667" s="14"/>
      <c r="P1667" s="14"/>
      <c r="Q1667" s="14"/>
      <c r="R1667" s="14"/>
      <c r="S1667" s="14"/>
      <c r="T1667" s="14"/>
      <c r="U1667" s="14"/>
      <c r="V1667" s="14"/>
      <c r="W1667" s="14"/>
      <c r="X1667" s="14"/>
      <c r="Y1667" s="14"/>
      <c r="Z1667" s="14"/>
      <c r="AA1667" s="14"/>
      <c r="AB1667" s="14"/>
      <c r="AC1667" s="14"/>
      <c r="AD1667" s="14"/>
    </row>
    <row r="1668" ht="33.0" hidden="1" customHeight="1">
      <c r="A1668" s="27">
        <v>1820.0</v>
      </c>
      <c r="B1668" s="27" t="s">
        <v>34</v>
      </c>
      <c r="C1668" s="27" t="s">
        <v>1863</v>
      </c>
      <c r="D1668" s="12" t="s">
        <v>87</v>
      </c>
      <c r="E1668" s="14"/>
      <c r="F1668" s="12" t="s">
        <v>18</v>
      </c>
      <c r="G1668" s="12" t="s">
        <v>9</v>
      </c>
      <c r="H1668" s="12" t="s">
        <v>52</v>
      </c>
      <c r="I1668" s="14"/>
      <c r="J1668" s="14"/>
      <c r="K1668" s="14"/>
      <c r="L1668" s="14"/>
      <c r="M1668" s="14"/>
      <c r="N1668" s="14"/>
      <c r="O1668" s="14"/>
      <c r="P1668" s="14"/>
      <c r="Q1668" s="14"/>
      <c r="R1668" s="14"/>
      <c r="S1668" s="14"/>
      <c r="T1668" s="14"/>
      <c r="U1668" s="14"/>
      <c r="V1668" s="14"/>
      <c r="W1668" s="14"/>
      <c r="X1668" s="14"/>
      <c r="Y1668" s="14"/>
      <c r="Z1668" s="14"/>
      <c r="AA1668" s="14"/>
      <c r="AB1668" s="14"/>
      <c r="AC1668" s="14"/>
      <c r="AD1668" s="14"/>
    </row>
    <row r="1669" ht="33.0" hidden="1" customHeight="1">
      <c r="A1669" s="27">
        <v>1822.0</v>
      </c>
      <c r="B1669" s="27" t="s">
        <v>34</v>
      </c>
      <c r="C1669" s="27" t="s">
        <v>1864</v>
      </c>
      <c r="D1669" s="12" t="s">
        <v>99</v>
      </c>
      <c r="E1669" s="14"/>
      <c r="F1669" s="12" t="s">
        <v>12</v>
      </c>
      <c r="G1669" s="12" t="s">
        <v>9</v>
      </c>
      <c r="H1669" s="12" t="s">
        <v>37</v>
      </c>
      <c r="I1669" s="14"/>
      <c r="J1669" s="14"/>
      <c r="K1669" s="14"/>
      <c r="L1669" s="14"/>
      <c r="M1669" s="14"/>
      <c r="N1669" s="14"/>
      <c r="O1669" s="14"/>
      <c r="P1669" s="14"/>
      <c r="Q1669" s="14"/>
      <c r="R1669" s="14"/>
      <c r="S1669" s="14"/>
      <c r="T1669" s="14"/>
      <c r="U1669" s="14"/>
      <c r="V1669" s="14"/>
      <c r="W1669" s="14"/>
      <c r="X1669" s="14"/>
      <c r="Y1669" s="14"/>
      <c r="Z1669" s="14"/>
      <c r="AA1669" s="14"/>
      <c r="AB1669" s="14"/>
      <c r="AC1669" s="14"/>
      <c r="AD1669" s="14"/>
    </row>
    <row r="1670" ht="33.0" hidden="1" customHeight="1">
      <c r="A1670" s="27">
        <v>1823.0</v>
      </c>
      <c r="B1670" s="27" t="s">
        <v>34</v>
      </c>
      <c r="C1670" s="27" t="s">
        <v>1865</v>
      </c>
      <c r="D1670" s="12" t="s">
        <v>54</v>
      </c>
      <c r="E1670" s="14"/>
      <c r="F1670" s="12" t="s">
        <v>18</v>
      </c>
      <c r="G1670" s="12" t="s">
        <v>9</v>
      </c>
      <c r="H1670" s="12" t="s">
        <v>37</v>
      </c>
      <c r="I1670" s="14"/>
      <c r="J1670" s="14"/>
      <c r="K1670" s="14"/>
      <c r="L1670" s="14"/>
      <c r="M1670" s="14"/>
      <c r="N1670" s="14"/>
      <c r="O1670" s="14"/>
      <c r="P1670" s="14"/>
      <c r="Q1670" s="14"/>
      <c r="R1670" s="14"/>
      <c r="S1670" s="14"/>
      <c r="T1670" s="14"/>
      <c r="U1670" s="14"/>
      <c r="V1670" s="14"/>
      <c r="W1670" s="14"/>
      <c r="X1670" s="14"/>
      <c r="Y1670" s="14"/>
      <c r="Z1670" s="14"/>
      <c r="AA1670" s="14"/>
      <c r="AB1670" s="14"/>
      <c r="AC1670" s="14"/>
      <c r="AD1670" s="14"/>
    </row>
    <row r="1671" ht="33.0" hidden="1" customHeight="1">
      <c r="A1671" s="27">
        <v>1824.0</v>
      </c>
      <c r="B1671" s="27" t="s">
        <v>34</v>
      </c>
      <c r="C1671" s="27" t="s">
        <v>1866</v>
      </c>
      <c r="D1671" s="12" t="s">
        <v>592</v>
      </c>
      <c r="E1671" s="14"/>
      <c r="F1671" s="12" t="s">
        <v>11</v>
      </c>
      <c r="G1671" s="12" t="s">
        <v>9</v>
      </c>
      <c r="H1671" s="12" t="s">
        <v>37</v>
      </c>
      <c r="I1671" s="14"/>
      <c r="J1671" s="14"/>
      <c r="K1671" s="14"/>
      <c r="L1671" s="14"/>
      <c r="M1671" s="14"/>
      <c r="N1671" s="14"/>
      <c r="O1671" s="14"/>
      <c r="P1671" s="14"/>
      <c r="Q1671" s="14"/>
      <c r="R1671" s="14"/>
      <c r="S1671" s="14"/>
      <c r="T1671" s="14"/>
      <c r="U1671" s="14"/>
      <c r="V1671" s="14"/>
      <c r="W1671" s="14"/>
      <c r="X1671" s="14"/>
      <c r="Y1671" s="14"/>
      <c r="Z1671" s="14"/>
      <c r="AA1671" s="14"/>
      <c r="AB1671" s="14"/>
      <c r="AC1671" s="14"/>
      <c r="AD1671" s="14"/>
    </row>
    <row r="1672" ht="33.0" hidden="1" customHeight="1">
      <c r="A1672" s="27">
        <v>1825.0</v>
      </c>
      <c r="B1672" s="27" t="s">
        <v>34</v>
      </c>
      <c r="C1672" s="27" t="s">
        <v>1867</v>
      </c>
      <c r="D1672" s="12" t="s">
        <v>436</v>
      </c>
      <c r="E1672" s="14"/>
      <c r="F1672" s="12" t="s">
        <v>13</v>
      </c>
      <c r="G1672" s="12" t="s">
        <v>9</v>
      </c>
      <c r="H1672" s="12" t="s">
        <v>37</v>
      </c>
      <c r="I1672" s="14"/>
      <c r="J1672" s="14"/>
      <c r="K1672" s="14"/>
      <c r="L1672" s="14"/>
      <c r="M1672" s="14"/>
      <c r="N1672" s="14"/>
      <c r="O1672" s="14"/>
      <c r="P1672" s="14"/>
      <c r="Q1672" s="14"/>
      <c r="R1672" s="14"/>
      <c r="S1672" s="14"/>
      <c r="T1672" s="14"/>
      <c r="U1672" s="14"/>
      <c r="V1672" s="14"/>
      <c r="W1672" s="14"/>
      <c r="X1672" s="14"/>
      <c r="Y1672" s="14"/>
      <c r="Z1672" s="14"/>
      <c r="AA1672" s="14"/>
      <c r="AB1672" s="14"/>
      <c r="AC1672" s="14"/>
      <c r="AD1672" s="14"/>
    </row>
    <row r="1673" ht="33.0" hidden="1" customHeight="1">
      <c r="A1673" s="27">
        <v>1827.0</v>
      </c>
      <c r="B1673" s="27" t="s">
        <v>34</v>
      </c>
      <c r="C1673" s="27" t="s">
        <v>1868</v>
      </c>
      <c r="D1673" s="12" t="s">
        <v>54</v>
      </c>
      <c r="E1673" s="14"/>
      <c r="F1673" s="12" t="s">
        <v>18</v>
      </c>
      <c r="G1673" s="12" t="s">
        <v>9</v>
      </c>
      <c r="H1673" s="12" t="s">
        <v>37</v>
      </c>
      <c r="I1673" s="14"/>
      <c r="J1673" s="14"/>
      <c r="K1673" s="14"/>
      <c r="L1673" s="14"/>
      <c r="M1673" s="14"/>
      <c r="N1673" s="14"/>
      <c r="O1673" s="14"/>
      <c r="P1673" s="14"/>
      <c r="Q1673" s="14"/>
      <c r="R1673" s="14"/>
      <c r="S1673" s="14"/>
      <c r="T1673" s="14"/>
      <c r="U1673" s="14"/>
      <c r="V1673" s="14"/>
      <c r="W1673" s="14"/>
      <c r="X1673" s="14"/>
      <c r="Y1673" s="14"/>
      <c r="Z1673" s="14"/>
      <c r="AA1673" s="14"/>
      <c r="AB1673" s="14"/>
      <c r="AC1673" s="14"/>
      <c r="AD1673" s="14"/>
    </row>
    <row r="1674" ht="33.0" hidden="1" customHeight="1">
      <c r="A1674" s="27">
        <v>1828.0</v>
      </c>
      <c r="B1674" s="27" t="s">
        <v>34</v>
      </c>
      <c r="C1674" s="27" t="s">
        <v>1869</v>
      </c>
      <c r="D1674" s="12" t="s">
        <v>1870</v>
      </c>
      <c r="E1674" s="14"/>
      <c r="F1674" s="12" t="s">
        <v>22</v>
      </c>
      <c r="G1674" s="12" t="s">
        <v>2</v>
      </c>
      <c r="H1674" s="12" t="s">
        <v>37</v>
      </c>
      <c r="I1674" s="14"/>
      <c r="J1674" s="14"/>
      <c r="K1674" s="14"/>
      <c r="L1674" s="14"/>
      <c r="M1674" s="14"/>
      <c r="N1674" s="14"/>
      <c r="O1674" s="14"/>
      <c r="P1674" s="14"/>
      <c r="Q1674" s="14"/>
      <c r="R1674" s="14"/>
      <c r="S1674" s="14"/>
      <c r="T1674" s="14"/>
      <c r="U1674" s="14"/>
      <c r="V1674" s="14"/>
      <c r="W1674" s="14"/>
      <c r="X1674" s="14"/>
      <c r="Y1674" s="14"/>
      <c r="Z1674" s="14"/>
      <c r="AA1674" s="14"/>
      <c r="AB1674" s="14"/>
      <c r="AC1674" s="14"/>
      <c r="AD1674" s="14"/>
    </row>
    <row r="1675" ht="33.0" hidden="1" customHeight="1">
      <c r="A1675" s="27">
        <v>1829.0</v>
      </c>
      <c r="B1675" s="27" t="s">
        <v>34</v>
      </c>
      <c r="C1675" s="27" t="s">
        <v>1871</v>
      </c>
      <c r="D1675" s="12" t="s">
        <v>438</v>
      </c>
      <c r="E1675" s="14"/>
      <c r="F1675" s="12" t="s">
        <v>20</v>
      </c>
      <c r="G1675" s="12" t="s">
        <v>9</v>
      </c>
      <c r="H1675" s="12" t="s">
        <v>52</v>
      </c>
      <c r="I1675" s="14"/>
      <c r="J1675" s="14"/>
      <c r="K1675" s="14"/>
      <c r="L1675" s="14"/>
      <c r="M1675" s="14"/>
      <c r="N1675" s="14"/>
      <c r="O1675" s="14"/>
      <c r="P1675" s="14"/>
      <c r="Q1675" s="14"/>
      <c r="R1675" s="14"/>
      <c r="S1675" s="14"/>
      <c r="T1675" s="14"/>
      <c r="U1675" s="14"/>
      <c r="V1675" s="14"/>
      <c r="W1675" s="14"/>
      <c r="X1675" s="14"/>
      <c r="Y1675" s="14"/>
      <c r="Z1675" s="14"/>
      <c r="AA1675" s="14"/>
      <c r="AB1675" s="14"/>
      <c r="AC1675" s="14"/>
      <c r="AD1675" s="14"/>
    </row>
    <row r="1676" ht="33.0" hidden="1" customHeight="1">
      <c r="A1676" s="27">
        <v>1830.0</v>
      </c>
      <c r="B1676" s="27" t="s">
        <v>34</v>
      </c>
      <c r="C1676" s="27" t="s">
        <v>1872</v>
      </c>
      <c r="D1676" s="12" t="s">
        <v>436</v>
      </c>
      <c r="E1676" s="14"/>
      <c r="F1676" s="12" t="s">
        <v>13</v>
      </c>
      <c r="G1676" s="12" t="s">
        <v>9</v>
      </c>
      <c r="H1676" s="12" t="s">
        <v>37</v>
      </c>
      <c r="I1676" s="14"/>
      <c r="J1676" s="14"/>
      <c r="K1676" s="14"/>
      <c r="L1676" s="14"/>
      <c r="M1676" s="14"/>
      <c r="N1676" s="14"/>
      <c r="O1676" s="14"/>
      <c r="P1676" s="14"/>
      <c r="Q1676" s="14"/>
      <c r="R1676" s="14"/>
      <c r="S1676" s="14"/>
      <c r="T1676" s="14"/>
      <c r="U1676" s="14"/>
      <c r="V1676" s="14"/>
      <c r="W1676" s="14"/>
      <c r="X1676" s="14"/>
      <c r="Y1676" s="14"/>
      <c r="Z1676" s="14"/>
      <c r="AA1676" s="14"/>
      <c r="AB1676" s="14"/>
      <c r="AC1676" s="14"/>
      <c r="AD1676" s="14"/>
    </row>
    <row r="1677" ht="33.0" hidden="1" customHeight="1">
      <c r="A1677" s="27">
        <v>1831.0</v>
      </c>
      <c r="B1677" s="27" t="s">
        <v>34</v>
      </c>
      <c r="C1677" s="27" t="s">
        <v>1873</v>
      </c>
      <c r="D1677" s="12" t="s">
        <v>592</v>
      </c>
      <c r="E1677" s="14"/>
      <c r="F1677" s="12" t="s">
        <v>11</v>
      </c>
      <c r="G1677" s="12" t="s">
        <v>9</v>
      </c>
      <c r="H1677" s="12" t="s">
        <v>37</v>
      </c>
      <c r="I1677" s="14"/>
      <c r="J1677" s="14"/>
      <c r="K1677" s="14"/>
      <c r="L1677" s="14"/>
      <c r="M1677" s="14"/>
      <c r="N1677" s="14"/>
      <c r="O1677" s="14"/>
      <c r="P1677" s="14"/>
      <c r="Q1677" s="14"/>
      <c r="R1677" s="14"/>
      <c r="S1677" s="14"/>
      <c r="T1677" s="14"/>
      <c r="U1677" s="14"/>
      <c r="V1677" s="14"/>
      <c r="W1677" s="14"/>
      <c r="X1677" s="14"/>
      <c r="Y1677" s="14"/>
      <c r="Z1677" s="14"/>
      <c r="AA1677" s="14"/>
      <c r="AB1677" s="14"/>
      <c r="AC1677" s="14"/>
      <c r="AD1677" s="14"/>
    </row>
    <row r="1678" ht="33.0" hidden="1" customHeight="1">
      <c r="A1678" s="27">
        <v>1832.0</v>
      </c>
      <c r="B1678" s="27" t="s">
        <v>34</v>
      </c>
      <c r="C1678" s="27" t="s">
        <v>1874</v>
      </c>
      <c r="D1678" s="12" t="s">
        <v>592</v>
      </c>
      <c r="E1678" s="14"/>
      <c r="F1678" s="12" t="s">
        <v>11</v>
      </c>
      <c r="G1678" s="12" t="s">
        <v>9</v>
      </c>
      <c r="H1678" s="12" t="s">
        <v>37</v>
      </c>
      <c r="I1678" s="14"/>
      <c r="J1678" s="14"/>
      <c r="K1678" s="14"/>
      <c r="L1678" s="14"/>
      <c r="M1678" s="14"/>
      <c r="N1678" s="14"/>
      <c r="O1678" s="14"/>
      <c r="P1678" s="14"/>
      <c r="Q1678" s="14"/>
      <c r="R1678" s="14"/>
      <c r="S1678" s="14"/>
      <c r="T1678" s="14"/>
      <c r="U1678" s="14"/>
      <c r="V1678" s="14"/>
      <c r="W1678" s="14"/>
      <c r="X1678" s="14"/>
      <c r="Y1678" s="14"/>
      <c r="Z1678" s="14"/>
      <c r="AA1678" s="14"/>
      <c r="AB1678" s="14"/>
      <c r="AC1678" s="14"/>
      <c r="AD1678" s="14"/>
    </row>
    <row r="1679" ht="33.0" hidden="1" customHeight="1">
      <c r="A1679" s="27">
        <v>1833.0</v>
      </c>
      <c r="B1679" s="27" t="s">
        <v>34</v>
      </c>
      <c r="C1679" s="27" t="s">
        <v>1875</v>
      </c>
      <c r="D1679" s="12" t="s">
        <v>48</v>
      </c>
      <c r="E1679" s="14"/>
      <c r="F1679" s="12" t="s">
        <v>10</v>
      </c>
      <c r="G1679" s="12" t="s">
        <v>2</v>
      </c>
      <c r="H1679" s="12" t="s">
        <v>49</v>
      </c>
      <c r="I1679" s="14"/>
      <c r="J1679" s="14"/>
      <c r="K1679" s="14"/>
      <c r="L1679" s="14"/>
      <c r="M1679" s="14"/>
      <c r="N1679" s="14"/>
      <c r="O1679" s="14"/>
      <c r="P1679" s="14"/>
      <c r="Q1679" s="14"/>
      <c r="R1679" s="14"/>
      <c r="S1679" s="14"/>
      <c r="T1679" s="14"/>
      <c r="U1679" s="14"/>
      <c r="V1679" s="14"/>
      <c r="W1679" s="14"/>
      <c r="X1679" s="14"/>
      <c r="Y1679" s="14"/>
      <c r="Z1679" s="14"/>
      <c r="AA1679" s="14"/>
      <c r="AB1679" s="14"/>
      <c r="AC1679" s="14"/>
      <c r="AD1679" s="14"/>
    </row>
    <row r="1680" ht="33.0" hidden="1" customHeight="1">
      <c r="A1680" s="27">
        <v>1834.0</v>
      </c>
      <c r="B1680" s="27" t="s">
        <v>34</v>
      </c>
      <c r="C1680" s="27" t="s">
        <v>1876</v>
      </c>
      <c r="D1680" s="12" t="s">
        <v>172</v>
      </c>
      <c r="E1680" s="14"/>
      <c r="F1680" s="12" t="s">
        <v>20</v>
      </c>
      <c r="G1680" s="12" t="s">
        <v>9</v>
      </c>
      <c r="H1680" s="12" t="s">
        <v>49</v>
      </c>
      <c r="I1680" s="14"/>
      <c r="J1680" s="14"/>
      <c r="K1680" s="14"/>
      <c r="L1680" s="14"/>
      <c r="M1680" s="14"/>
      <c r="N1680" s="14"/>
      <c r="O1680" s="14"/>
      <c r="P1680" s="14"/>
      <c r="Q1680" s="14"/>
      <c r="R1680" s="14"/>
      <c r="S1680" s="14"/>
      <c r="T1680" s="14"/>
      <c r="U1680" s="14"/>
      <c r="V1680" s="14"/>
      <c r="W1680" s="14"/>
      <c r="X1680" s="14"/>
      <c r="Y1680" s="14"/>
      <c r="Z1680" s="14"/>
      <c r="AA1680" s="14"/>
      <c r="AB1680" s="14"/>
      <c r="AC1680" s="14"/>
      <c r="AD1680" s="14"/>
    </row>
    <row r="1681" ht="33.0" hidden="1" customHeight="1">
      <c r="A1681" s="27">
        <v>1835.0</v>
      </c>
      <c r="B1681" s="27" t="s">
        <v>34</v>
      </c>
      <c r="C1681" s="27" t="s">
        <v>1877</v>
      </c>
      <c r="D1681" s="12" t="s">
        <v>36</v>
      </c>
      <c r="E1681" s="14"/>
      <c r="F1681" s="12" t="s">
        <v>10</v>
      </c>
      <c r="G1681" s="12" t="s">
        <v>2</v>
      </c>
      <c r="H1681" s="12" t="s">
        <v>37</v>
      </c>
      <c r="I1681" s="14"/>
      <c r="J1681" s="14"/>
      <c r="K1681" s="14"/>
      <c r="L1681" s="14"/>
      <c r="M1681" s="14"/>
      <c r="N1681" s="14"/>
      <c r="O1681" s="14"/>
      <c r="P1681" s="14"/>
      <c r="Q1681" s="14"/>
      <c r="R1681" s="14"/>
      <c r="S1681" s="14"/>
      <c r="T1681" s="14"/>
      <c r="U1681" s="14"/>
      <c r="V1681" s="14"/>
      <c r="W1681" s="14"/>
      <c r="X1681" s="14"/>
      <c r="Y1681" s="14"/>
      <c r="Z1681" s="14"/>
      <c r="AA1681" s="14"/>
      <c r="AB1681" s="14"/>
      <c r="AC1681" s="14"/>
      <c r="AD1681" s="14"/>
    </row>
    <row r="1682" ht="33.0" hidden="1" customHeight="1">
      <c r="A1682" s="27">
        <v>1836.0</v>
      </c>
      <c r="B1682" s="27" t="s">
        <v>34</v>
      </c>
      <c r="C1682" s="27" t="s">
        <v>1878</v>
      </c>
      <c r="D1682" s="12" t="s">
        <v>36</v>
      </c>
      <c r="E1682" s="14"/>
      <c r="F1682" s="12" t="s">
        <v>10</v>
      </c>
      <c r="G1682" s="12" t="s">
        <v>2</v>
      </c>
      <c r="H1682" s="12" t="s">
        <v>37</v>
      </c>
      <c r="I1682" s="14"/>
      <c r="J1682" s="14"/>
      <c r="K1682" s="14"/>
      <c r="L1682" s="14"/>
      <c r="M1682" s="14"/>
      <c r="N1682" s="14"/>
      <c r="O1682" s="14"/>
      <c r="P1682" s="14"/>
      <c r="Q1682" s="14"/>
      <c r="R1682" s="14"/>
      <c r="S1682" s="14"/>
      <c r="T1682" s="14"/>
      <c r="U1682" s="14"/>
      <c r="V1682" s="14"/>
      <c r="W1682" s="14"/>
      <c r="X1682" s="14"/>
      <c r="Y1682" s="14"/>
      <c r="Z1682" s="14"/>
      <c r="AA1682" s="14"/>
      <c r="AB1682" s="14"/>
      <c r="AC1682" s="14"/>
      <c r="AD1682" s="14"/>
    </row>
    <row r="1683" ht="33.0" hidden="1" customHeight="1">
      <c r="A1683" s="27">
        <v>1837.0</v>
      </c>
      <c r="B1683" s="27" t="s">
        <v>34</v>
      </c>
      <c r="C1683" s="27" t="s">
        <v>1879</v>
      </c>
      <c r="D1683" s="12" t="s">
        <v>284</v>
      </c>
      <c r="E1683" s="14"/>
      <c r="F1683" s="12" t="s">
        <v>19</v>
      </c>
      <c r="G1683" s="12" t="s">
        <v>9</v>
      </c>
      <c r="H1683" s="12" t="s">
        <v>52</v>
      </c>
      <c r="I1683" s="14"/>
      <c r="J1683" s="14"/>
      <c r="K1683" s="14"/>
      <c r="L1683" s="14"/>
      <c r="M1683" s="14"/>
      <c r="N1683" s="14"/>
      <c r="O1683" s="14"/>
      <c r="P1683" s="14"/>
      <c r="Q1683" s="14"/>
      <c r="R1683" s="14"/>
      <c r="S1683" s="14"/>
      <c r="T1683" s="14"/>
      <c r="U1683" s="14"/>
      <c r="V1683" s="14"/>
      <c r="W1683" s="14"/>
      <c r="X1683" s="14"/>
      <c r="Y1683" s="14"/>
      <c r="Z1683" s="14"/>
      <c r="AA1683" s="14"/>
      <c r="AB1683" s="14"/>
      <c r="AC1683" s="14"/>
      <c r="AD1683" s="14"/>
    </row>
    <row r="1684" ht="33.0" hidden="1" customHeight="1">
      <c r="A1684" s="27">
        <v>1838.0</v>
      </c>
      <c r="B1684" s="27" t="s">
        <v>34</v>
      </c>
      <c r="C1684" s="27" t="s">
        <v>1880</v>
      </c>
      <c r="D1684" s="12" t="s">
        <v>107</v>
      </c>
      <c r="E1684" s="14"/>
      <c r="F1684" s="12" t="s">
        <v>9</v>
      </c>
      <c r="G1684" s="12" t="s">
        <v>9</v>
      </c>
      <c r="H1684" s="12" t="s">
        <v>37</v>
      </c>
      <c r="I1684" s="14"/>
      <c r="J1684" s="14"/>
      <c r="K1684" s="14"/>
      <c r="L1684" s="14"/>
      <c r="M1684" s="14"/>
      <c r="N1684" s="14"/>
      <c r="O1684" s="14"/>
      <c r="P1684" s="14"/>
      <c r="Q1684" s="14"/>
      <c r="R1684" s="14"/>
      <c r="S1684" s="14"/>
      <c r="T1684" s="14"/>
      <c r="U1684" s="14"/>
      <c r="V1684" s="14"/>
      <c r="W1684" s="14"/>
      <c r="X1684" s="14"/>
      <c r="Y1684" s="14"/>
      <c r="Z1684" s="14"/>
      <c r="AA1684" s="14"/>
      <c r="AB1684" s="14"/>
      <c r="AC1684" s="14"/>
      <c r="AD1684" s="14"/>
    </row>
    <row r="1685" ht="33.0" hidden="1" customHeight="1">
      <c r="A1685" s="27">
        <v>1839.0</v>
      </c>
      <c r="B1685" s="27" t="s">
        <v>34</v>
      </c>
      <c r="C1685" s="27" t="s">
        <v>1881</v>
      </c>
      <c r="D1685" s="12" t="s">
        <v>1414</v>
      </c>
      <c r="E1685" s="14"/>
      <c r="F1685" s="12" t="s">
        <v>11</v>
      </c>
      <c r="G1685" s="12" t="s">
        <v>2</v>
      </c>
      <c r="H1685" s="12" t="s">
        <v>37</v>
      </c>
      <c r="I1685" s="14"/>
      <c r="J1685" s="14"/>
      <c r="K1685" s="14"/>
      <c r="L1685" s="14"/>
      <c r="M1685" s="14"/>
      <c r="N1685" s="14"/>
      <c r="O1685" s="14"/>
      <c r="P1685" s="14"/>
      <c r="Q1685" s="14"/>
      <c r="R1685" s="14"/>
      <c r="S1685" s="14"/>
      <c r="T1685" s="14"/>
      <c r="U1685" s="14"/>
      <c r="V1685" s="14"/>
      <c r="W1685" s="14"/>
      <c r="X1685" s="14"/>
      <c r="Y1685" s="14"/>
      <c r="Z1685" s="14"/>
      <c r="AA1685" s="14"/>
      <c r="AB1685" s="14"/>
      <c r="AC1685" s="14"/>
      <c r="AD1685" s="14"/>
    </row>
    <row r="1686" ht="33.0" hidden="1" customHeight="1">
      <c r="A1686" s="27">
        <v>1840.0</v>
      </c>
      <c r="B1686" s="27" t="s">
        <v>34</v>
      </c>
      <c r="C1686" s="27" t="s">
        <v>1882</v>
      </c>
      <c r="D1686" s="12" t="s">
        <v>87</v>
      </c>
      <c r="E1686" s="14"/>
      <c r="F1686" s="12" t="s">
        <v>18</v>
      </c>
      <c r="G1686" s="12" t="s">
        <v>9</v>
      </c>
      <c r="H1686" s="12" t="s">
        <v>52</v>
      </c>
      <c r="I1686" s="14"/>
      <c r="J1686" s="14"/>
      <c r="K1686" s="14"/>
      <c r="L1686" s="14"/>
      <c r="M1686" s="14"/>
      <c r="N1686" s="14"/>
      <c r="O1686" s="14"/>
      <c r="P1686" s="14"/>
      <c r="Q1686" s="14"/>
      <c r="R1686" s="14"/>
      <c r="S1686" s="14"/>
      <c r="T1686" s="14"/>
      <c r="U1686" s="14"/>
      <c r="V1686" s="14"/>
      <c r="W1686" s="14"/>
      <c r="X1686" s="14"/>
      <c r="Y1686" s="14"/>
      <c r="Z1686" s="14"/>
      <c r="AA1686" s="14"/>
      <c r="AB1686" s="14"/>
      <c r="AC1686" s="14"/>
      <c r="AD1686" s="14"/>
    </row>
    <row r="1687" ht="33.0" customHeight="1">
      <c r="A1687" s="27">
        <v>1841.0</v>
      </c>
      <c r="B1687" s="27" t="s">
        <v>34</v>
      </c>
      <c r="C1687" s="27" t="s">
        <v>1883</v>
      </c>
      <c r="D1687" s="12" t="s">
        <v>214</v>
      </c>
      <c r="E1687" s="14"/>
      <c r="F1687" s="12" t="s">
        <v>16</v>
      </c>
      <c r="G1687" s="12" t="s">
        <v>9</v>
      </c>
      <c r="H1687" s="12" t="s">
        <v>52</v>
      </c>
      <c r="I1687" s="14"/>
      <c r="J1687" s="14"/>
      <c r="K1687" s="14"/>
      <c r="L1687" s="14"/>
      <c r="M1687" s="14"/>
      <c r="N1687" s="14"/>
      <c r="O1687" s="14"/>
      <c r="P1687" s="14"/>
      <c r="Q1687" s="14"/>
      <c r="R1687" s="14"/>
      <c r="S1687" s="14"/>
      <c r="T1687" s="14"/>
      <c r="U1687" s="14"/>
      <c r="V1687" s="14"/>
      <c r="W1687" s="14"/>
      <c r="X1687" s="14"/>
      <c r="Y1687" s="14"/>
      <c r="Z1687" s="14"/>
      <c r="AA1687" s="14"/>
      <c r="AB1687" s="14"/>
      <c r="AC1687" s="14"/>
      <c r="AD1687" s="14"/>
    </row>
    <row r="1688" ht="33.0" hidden="1" customHeight="1">
      <c r="A1688" s="27">
        <v>1842.0</v>
      </c>
      <c r="B1688" s="27" t="s">
        <v>34</v>
      </c>
      <c r="C1688" s="27" t="s">
        <v>1884</v>
      </c>
      <c r="D1688" s="12" t="s">
        <v>89</v>
      </c>
      <c r="E1688" s="14"/>
      <c r="F1688" s="12" t="s">
        <v>9</v>
      </c>
      <c r="G1688" s="12" t="s">
        <v>9</v>
      </c>
      <c r="H1688" s="12" t="s">
        <v>52</v>
      </c>
      <c r="I1688" s="14"/>
      <c r="J1688" s="14"/>
      <c r="K1688" s="14"/>
      <c r="L1688" s="14"/>
      <c r="M1688" s="14"/>
      <c r="N1688" s="14"/>
      <c r="O1688" s="14"/>
      <c r="P1688" s="14"/>
      <c r="Q1688" s="14"/>
      <c r="R1688" s="14"/>
      <c r="S1688" s="14"/>
      <c r="T1688" s="14"/>
      <c r="U1688" s="14"/>
      <c r="V1688" s="14"/>
      <c r="W1688" s="14"/>
      <c r="X1688" s="14"/>
      <c r="Y1688" s="14"/>
      <c r="Z1688" s="14"/>
      <c r="AA1688" s="14"/>
      <c r="AB1688" s="14"/>
      <c r="AC1688" s="14"/>
      <c r="AD1688" s="14"/>
    </row>
    <row r="1689" ht="33.0" hidden="1" customHeight="1">
      <c r="A1689" s="27">
        <v>1844.0</v>
      </c>
      <c r="B1689" s="27" t="s">
        <v>34</v>
      </c>
      <c r="C1689" s="27" t="s">
        <v>1885</v>
      </c>
      <c r="D1689" s="12" t="s">
        <v>344</v>
      </c>
      <c r="E1689" s="14"/>
      <c r="F1689" s="12" t="s">
        <v>21</v>
      </c>
      <c r="G1689" s="12" t="s">
        <v>9</v>
      </c>
      <c r="H1689" s="12" t="s">
        <v>52</v>
      </c>
      <c r="I1689" s="14"/>
      <c r="J1689" s="14"/>
      <c r="K1689" s="14"/>
      <c r="L1689" s="14"/>
      <c r="M1689" s="14"/>
      <c r="N1689" s="14"/>
      <c r="O1689" s="14"/>
      <c r="P1689" s="14"/>
      <c r="Q1689" s="14"/>
      <c r="R1689" s="14"/>
      <c r="S1689" s="14"/>
      <c r="T1689" s="14"/>
      <c r="U1689" s="14"/>
      <c r="V1689" s="14"/>
      <c r="W1689" s="14"/>
      <c r="X1689" s="14"/>
      <c r="Y1689" s="14"/>
      <c r="Z1689" s="14"/>
      <c r="AA1689" s="14"/>
      <c r="AB1689" s="14"/>
      <c r="AC1689" s="14"/>
      <c r="AD1689" s="14"/>
    </row>
    <row r="1690" ht="33.0" hidden="1" customHeight="1">
      <c r="A1690" s="27">
        <v>1846.0</v>
      </c>
      <c r="B1690" s="27" t="s">
        <v>34</v>
      </c>
      <c r="C1690" s="27" t="s">
        <v>1886</v>
      </c>
      <c r="D1690" s="12" t="s">
        <v>1029</v>
      </c>
      <c r="E1690" s="14"/>
      <c r="F1690" s="12" t="s">
        <v>14</v>
      </c>
      <c r="G1690" s="12" t="s">
        <v>9</v>
      </c>
      <c r="H1690" s="12" t="s">
        <v>49</v>
      </c>
      <c r="I1690" s="14"/>
      <c r="J1690" s="14"/>
      <c r="K1690" s="14"/>
      <c r="L1690" s="14"/>
      <c r="M1690" s="14"/>
      <c r="N1690" s="14"/>
      <c r="O1690" s="14"/>
      <c r="P1690" s="14"/>
      <c r="Q1690" s="14"/>
      <c r="R1690" s="14"/>
      <c r="S1690" s="14"/>
      <c r="T1690" s="14"/>
      <c r="U1690" s="14"/>
      <c r="V1690" s="14"/>
      <c r="W1690" s="14"/>
      <c r="X1690" s="14"/>
      <c r="Y1690" s="14"/>
      <c r="Z1690" s="14"/>
      <c r="AA1690" s="14"/>
      <c r="AB1690" s="14"/>
      <c r="AC1690" s="14"/>
      <c r="AD1690" s="14"/>
    </row>
    <row r="1691" ht="33.0" hidden="1" customHeight="1">
      <c r="A1691" s="27">
        <v>1847.0</v>
      </c>
      <c r="B1691" s="27" t="s">
        <v>34</v>
      </c>
      <c r="C1691" s="27" t="s">
        <v>1887</v>
      </c>
      <c r="D1691" s="12" t="s">
        <v>438</v>
      </c>
      <c r="E1691" s="14"/>
      <c r="F1691" s="12" t="s">
        <v>20</v>
      </c>
      <c r="G1691" s="12" t="s">
        <v>9</v>
      </c>
      <c r="H1691" s="12" t="s">
        <v>52</v>
      </c>
      <c r="I1691" s="14"/>
      <c r="J1691" s="14"/>
      <c r="K1691" s="14"/>
      <c r="L1691" s="14"/>
      <c r="M1691" s="14"/>
      <c r="N1691" s="14"/>
      <c r="O1691" s="14"/>
      <c r="P1691" s="14"/>
      <c r="Q1691" s="14"/>
      <c r="R1691" s="14"/>
      <c r="S1691" s="14"/>
      <c r="T1691" s="14"/>
      <c r="U1691" s="14"/>
      <c r="V1691" s="14"/>
      <c r="W1691" s="14"/>
      <c r="X1691" s="14"/>
      <c r="Y1691" s="14"/>
      <c r="Z1691" s="14"/>
      <c r="AA1691" s="14"/>
      <c r="AB1691" s="14"/>
      <c r="AC1691" s="14"/>
      <c r="AD1691" s="14"/>
    </row>
    <row r="1692" ht="33.0" hidden="1" customHeight="1">
      <c r="A1692" s="27">
        <v>1848.0</v>
      </c>
      <c r="B1692" s="27" t="s">
        <v>34</v>
      </c>
      <c r="C1692" s="27" t="s">
        <v>1888</v>
      </c>
      <c r="D1692" s="12" t="s">
        <v>302</v>
      </c>
      <c r="E1692" s="14"/>
      <c r="F1692" s="12" t="s">
        <v>15</v>
      </c>
      <c r="G1692" s="12" t="s">
        <v>9</v>
      </c>
      <c r="H1692" s="12" t="s">
        <v>42</v>
      </c>
      <c r="I1692" s="14"/>
      <c r="J1692" s="14"/>
      <c r="K1692" s="14"/>
      <c r="L1692" s="14"/>
      <c r="M1692" s="14"/>
      <c r="N1692" s="14"/>
      <c r="O1692" s="14"/>
      <c r="P1692" s="14"/>
      <c r="Q1692" s="14"/>
      <c r="R1692" s="14"/>
      <c r="S1692" s="14"/>
      <c r="T1692" s="14"/>
      <c r="U1692" s="14"/>
      <c r="V1692" s="14"/>
      <c r="W1692" s="14"/>
      <c r="X1692" s="14"/>
      <c r="Y1692" s="14"/>
      <c r="Z1692" s="14"/>
      <c r="AA1692" s="14"/>
      <c r="AB1692" s="14"/>
      <c r="AC1692" s="14"/>
      <c r="AD1692" s="14"/>
    </row>
    <row r="1693" ht="33.0" customHeight="1">
      <c r="A1693" s="27">
        <v>1849.0</v>
      </c>
      <c r="B1693" s="27" t="s">
        <v>34</v>
      </c>
      <c r="C1693" s="27" t="s">
        <v>1889</v>
      </c>
      <c r="D1693" s="12" t="s">
        <v>291</v>
      </c>
      <c r="E1693" s="14"/>
      <c r="F1693" s="12" t="s">
        <v>16</v>
      </c>
      <c r="G1693" s="12" t="s">
        <v>4</v>
      </c>
      <c r="H1693" s="12" t="s">
        <v>37</v>
      </c>
      <c r="I1693" s="14"/>
      <c r="J1693" s="14"/>
      <c r="K1693" s="14"/>
      <c r="L1693" s="14"/>
      <c r="M1693" s="14"/>
      <c r="N1693" s="14"/>
      <c r="O1693" s="14"/>
      <c r="P1693" s="14"/>
      <c r="Q1693" s="14"/>
      <c r="R1693" s="14"/>
      <c r="S1693" s="14"/>
      <c r="T1693" s="14"/>
      <c r="U1693" s="14"/>
      <c r="V1693" s="14"/>
      <c r="W1693" s="14"/>
      <c r="X1693" s="14"/>
      <c r="Y1693" s="14"/>
      <c r="Z1693" s="14"/>
      <c r="AA1693" s="14"/>
      <c r="AB1693" s="14"/>
      <c r="AC1693" s="14"/>
      <c r="AD1693" s="14"/>
    </row>
    <row r="1694" ht="33.0" hidden="1" customHeight="1">
      <c r="A1694" s="27">
        <v>1850.0</v>
      </c>
      <c r="B1694" s="27" t="s">
        <v>34</v>
      </c>
      <c r="C1694" s="27" t="s">
        <v>1890</v>
      </c>
      <c r="D1694" s="12" t="s">
        <v>592</v>
      </c>
      <c r="E1694" s="14"/>
      <c r="F1694" s="12" t="s">
        <v>11</v>
      </c>
      <c r="G1694" s="12" t="s">
        <v>9</v>
      </c>
      <c r="H1694" s="12" t="s">
        <v>37</v>
      </c>
      <c r="I1694" s="14"/>
      <c r="J1694" s="14"/>
      <c r="K1694" s="14"/>
      <c r="L1694" s="14"/>
      <c r="M1694" s="14"/>
      <c r="N1694" s="14"/>
      <c r="O1694" s="14"/>
      <c r="P1694" s="14"/>
      <c r="Q1694" s="14"/>
      <c r="R1694" s="14"/>
      <c r="S1694" s="14"/>
      <c r="T1694" s="14"/>
      <c r="U1694" s="14"/>
      <c r="V1694" s="14"/>
      <c r="W1694" s="14"/>
      <c r="X1694" s="14"/>
      <c r="Y1694" s="14"/>
      <c r="Z1694" s="14"/>
      <c r="AA1694" s="14"/>
      <c r="AB1694" s="14"/>
      <c r="AC1694" s="14"/>
      <c r="AD1694" s="14"/>
    </row>
    <row r="1695" ht="33.0" hidden="1" customHeight="1">
      <c r="A1695" s="27">
        <v>1851.0</v>
      </c>
      <c r="B1695" s="27" t="s">
        <v>34</v>
      </c>
      <c r="C1695" s="27" t="s">
        <v>1891</v>
      </c>
      <c r="D1695" s="12" t="s">
        <v>1815</v>
      </c>
      <c r="E1695" s="14"/>
      <c r="F1695" s="12" t="s">
        <v>21</v>
      </c>
      <c r="G1695" s="12" t="s">
        <v>2</v>
      </c>
      <c r="H1695" s="12" t="s">
        <v>37</v>
      </c>
      <c r="I1695" s="14"/>
      <c r="J1695" s="14"/>
      <c r="K1695" s="14"/>
      <c r="L1695" s="14"/>
      <c r="M1695" s="14"/>
      <c r="N1695" s="14"/>
      <c r="O1695" s="14"/>
      <c r="P1695" s="14"/>
      <c r="Q1695" s="14"/>
      <c r="R1695" s="14"/>
      <c r="S1695" s="14"/>
      <c r="T1695" s="14"/>
      <c r="U1695" s="14"/>
      <c r="V1695" s="14"/>
      <c r="W1695" s="14"/>
      <c r="X1695" s="14"/>
      <c r="Y1695" s="14"/>
      <c r="Z1695" s="14"/>
      <c r="AA1695" s="14"/>
      <c r="AB1695" s="14"/>
      <c r="AC1695" s="14"/>
      <c r="AD1695" s="14"/>
    </row>
    <row r="1696" ht="33.0" hidden="1" customHeight="1">
      <c r="A1696" s="27">
        <v>1852.0</v>
      </c>
      <c r="B1696" s="27" t="s">
        <v>34</v>
      </c>
      <c r="C1696" s="27" t="s">
        <v>1892</v>
      </c>
      <c r="D1696" s="12" t="s">
        <v>39</v>
      </c>
      <c r="E1696" s="14"/>
      <c r="F1696" s="12" t="s">
        <v>20</v>
      </c>
      <c r="G1696" s="12" t="s">
        <v>9</v>
      </c>
      <c r="H1696" s="12" t="s">
        <v>37</v>
      </c>
      <c r="I1696" s="14"/>
      <c r="J1696" s="14"/>
      <c r="K1696" s="14"/>
      <c r="L1696" s="14"/>
      <c r="M1696" s="14"/>
      <c r="N1696" s="14"/>
      <c r="O1696" s="14"/>
      <c r="P1696" s="14"/>
      <c r="Q1696" s="14"/>
      <c r="R1696" s="14"/>
      <c r="S1696" s="14"/>
      <c r="T1696" s="14"/>
      <c r="U1696" s="14"/>
      <c r="V1696" s="14"/>
      <c r="W1696" s="14"/>
      <c r="X1696" s="14"/>
      <c r="Y1696" s="14"/>
      <c r="Z1696" s="14"/>
      <c r="AA1696" s="14"/>
      <c r="AB1696" s="14"/>
      <c r="AC1696" s="14"/>
      <c r="AD1696" s="14"/>
    </row>
    <row r="1697" ht="33.0" hidden="1" customHeight="1">
      <c r="A1697" s="27">
        <v>1853.0</v>
      </c>
      <c r="B1697" s="27" t="s">
        <v>34</v>
      </c>
      <c r="C1697" s="27" t="s">
        <v>1893</v>
      </c>
      <c r="D1697" s="12" t="s">
        <v>302</v>
      </c>
      <c r="E1697" s="14"/>
      <c r="F1697" s="12" t="s">
        <v>15</v>
      </c>
      <c r="G1697" s="12" t="s">
        <v>9</v>
      </c>
      <c r="H1697" s="12" t="s">
        <v>42</v>
      </c>
      <c r="I1697" s="14"/>
      <c r="J1697" s="14"/>
      <c r="K1697" s="14"/>
      <c r="L1697" s="14"/>
      <c r="M1697" s="14"/>
      <c r="N1697" s="14"/>
      <c r="O1697" s="14"/>
      <c r="P1697" s="14"/>
      <c r="Q1697" s="14"/>
      <c r="R1697" s="14"/>
      <c r="S1697" s="14"/>
      <c r="T1697" s="14"/>
      <c r="U1697" s="14"/>
      <c r="V1697" s="14"/>
      <c r="W1697" s="14"/>
      <c r="X1697" s="14"/>
      <c r="Y1697" s="14"/>
      <c r="Z1697" s="14"/>
      <c r="AA1697" s="14"/>
      <c r="AB1697" s="14"/>
      <c r="AC1697" s="14"/>
      <c r="AD1697" s="14"/>
    </row>
    <row r="1698" ht="33.0" hidden="1" customHeight="1">
      <c r="A1698" s="27">
        <v>1854.0</v>
      </c>
      <c r="B1698" s="27" t="s">
        <v>34</v>
      </c>
      <c r="C1698" s="27" t="s">
        <v>1894</v>
      </c>
      <c r="D1698" s="12" t="s">
        <v>89</v>
      </c>
      <c r="E1698" s="14"/>
      <c r="F1698" s="12" t="s">
        <v>9</v>
      </c>
      <c r="G1698" s="12" t="s">
        <v>9</v>
      </c>
      <c r="H1698" s="12" t="s">
        <v>52</v>
      </c>
      <c r="I1698" s="14"/>
      <c r="J1698" s="14"/>
      <c r="K1698" s="14"/>
      <c r="L1698" s="14"/>
      <c r="M1698" s="14"/>
      <c r="N1698" s="14"/>
      <c r="O1698" s="14"/>
      <c r="P1698" s="14"/>
      <c r="Q1698" s="14"/>
      <c r="R1698" s="14"/>
      <c r="S1698" s="14"/>
      <c r="T1698" s="14"/>
      <c r="U1698" s="14"/>
      <c r="V1698" s="14"/>
      <c r="W1698" s="14"/>
      <c r="X1698" s="14"/>
      <c r="Y1698" s="14"/>
      <c r="Z1698" s="14"/>
      <c r="AA1698" s="14"/>
      <c r="AB1698" s="14"/>
      <c r="AC1698" s="14"/>
      <c r="AD1698" s="14"/>
    </row>
    <row r="1699" ht="33.0" hidden="1" customHeight="1">
      <c r="A1699" s="27">
        <v>1855.0</v>
      </c>
      <c r="B1699" s="27" t="s">
        <v>34</v>
      </c>
      <c r="C1699" s="27" t="s">
        <v>1895</v>
      </c>
      <c r="D1699" s="12" t="s">
        <v>36</v>
      </c>
      <c r="E1699" s="14"/>
      <c r="F1699" s="12" t="s">
        <v>10</v>
      </c>
      <c r="G1699" s="12" t="s">
        <v>2</v>
      </c>
      <c r="H1699" s="12" t="s">
        <v>37</v>
      </c>
      <c r="I1699" s="14"/>
      <c r="J1699" s="14"/>
      <c r="K1699" s="14"/>
      <c r="L1699" s="14"/>
      <c r="M1699" s="14"/>
      <c r="N1699" s="14"/>
      <c r="O1699" s="14"/>
      <c r="P1699" s="14"/>
      <c r="Q1699" s="14"/>
      <c r="R1699" s="14"/>
      <c r="S1699" s="14"/>
      <c r="T1699" s="14"/>
      <c r="U1699" s="14"/>
      <c r="V1699" s="14"/>
      <c r="W1699" s="14"/>
      <c r="X1699" s="14"/>
      <c r="Y1699" s="14"/>
      <c r="Z1699" s="14"/>
      <c r="AA1699" s="14"/>
      <c r="AB1699" s="14"/>
      <c r="AC1699" s="14"/>
      <c r="AD1699" s="14"/>
    </row>
    <row r="1700" ht="33.0" hidden="1" customHeight="1">
      <c r="A1700" s="27">
        <v>1856.0</v>
      </c>
      <c r="B1700" s="27" t="s">
        <v>34</v>
      </c>
      <c r="C1700" s="27" t="s">
        <v>1896</v>
      </c>
      <c r="D1700" s="12" t="s">
        <v>514</v>
      </c>
      <c r="E1700" s="14"/>
      <c r="F1700" s="12" t="s">
        <v>15</v>
      </c>
      <c r="G1700" s="12" t="s">
        <v>9</v>
      </c>
      <c r="H1700" s="12" t="s">
        <v>37</v>
      </c>
      <c r="I1700" s="14"/>
      <c r="J1700" s="14"/>
      <c r="K1700" s="14"/>
      <c r="L1700" s="14"/>
      <c r="M1700" s="14"/>
      <c r="N1700" s="14"/>
      <c r="O1700" s="14"/>
      <c r="P1700" s="14"/>
      <c r="Q1700" s="14"/>
      <c r="R1700" s="14"/>
      <c r="S1700" s="14"/>
      <c r="T1700" s="14"/>
      <c r="U1700" s="14"/>
      <c r="V1700" s="14"/>
      <c r="W1700" s="14"/>
      <c r="X1700" s="14"/>
      <c r="Y1700" s="14"/>
      <c r="Z1700" s="14"/>
      <c r="AA1700" s="14"/>
      <c r="AB1700" s="14"/>
      <c r="AC1700" s="14"/>
      <c r="AD1700" s="14"/>
    </row>
    <row r="1701" ht="33.0" hidden="1" customHeight="1">
      <c r="A1701" s="27">
        <v>1857.0</v>
      </c>
      <c r="B1701" s="27" t="s">
        <v>34</v>
      </c>
      <c r="C1701" s="27" t="s">
        <v>1897</v>
      </c>
      <c r="D1701" s="12" t="s">
        <v>765</v>
      </c>
      <c r="E1701" s="14"/>
      <c r="F1701" s="12" t="s">
        <v>19</v>
      </c>
      <c r="G1701" s="12" t="s">
        <v>9</v>
      </c>
      <c r="H1701" s="12" t="s">
        <v>37</v>
      </c>
      <c r="I1701" s="14"/>
      <c r="J1701" s="14"/>
      <c r="K1701" s="14"/>
      <c r="L1701" s="14"/>
      <c r="M1701" s="14"/>
      <c r="N1701" s="14"/>
      <c r="O1701" s="14"/>
      <c r="P1701" s="14"/>
      <c r="Q1701" s="14"/>
      <c r="R1701" s="14"/>
      <c r="S1701" s="14"/>
      <c r="T1701" s="14"/>
      <c r="U1701" s="14"/>
      <c r="V1701" s="14"/>
      <c r="W1701" s="14"/>
      <c r="X1701" s="14"/>
      <c r="Y1701" s="14"/>
      <c r="Z1701" s="14"/>
      <c r="AA1701" s="14"/>
      <c r="AB1701" s="14"/>
      <c r="AC1701" s="14"/>
      <c r="AD1701" s="14"/>
    </row>
    <row r="1702" ht="33.0" hidden="1" customHeight="1">
      <c r="A1702" s="27">
        <v>1858.0</v>
      </c>
      <c r="B1702" s="27" t="s">
        <v>34</v>
      </c>
      <c r="C1702" s="27" t="s">
        <v>1898</v>
      </c>
      <c r="D1702" s="12" t="s">
        <v>87</v>
      </c>
      <c r="E1702" s="14"/>
      <c r="F1702" s="12" t="s">
        <v>18</v>
      </c>
      <c r="G1702" s="12" t="s">
        <v>9</v>
      </c>
      <c r="H1702" s="12" t="s">
        <v>52</v>
      </c>
      <c r="I1702" s="14"/>
      <c r="J1702" s="14"/>
      <c r="K1702" s="14"/>
      <c r="L1702" s="14"/>
      <c r="M1702" s="14"/>
      <c r="N1702" s="14"/>
      <c r="O1702" s="14"/>
      <c r="P1702" s="14"/>
      <c r="Q1702" s="14"/>
      <c r="R1702" s="14"/>
      <c r="S1702" s="14"/>
      <c r="T1702" s="14"/>
      <c r="U1702" s="14"/>
      <c r="V1702" s="14"/>
      <c r="W1702" s="14"/>
      <c r="X1702" s="14"/>
      <c r="Y1702" s="14"/>
      <c r="Z1702" s="14"/>
      <c r="AA1702" s="14"/>
      <c r="AB1702" s="14"/>
      <c r="AC1702" s="14"/>
      <c r="AD1702" s="14"/>
    </row>
    <row r="1703" ht="33.0" hidden="1" customHeight="1">
      <c r="A1703" s="27">
        <v>1859.0</v>
      </c>
      <c r="B1703" s="27" t="s">
        <v>34</v>
      </c>
      <c r="C1703" s="27" t="s">
        <v>1899</v>
      </c>
      <c r="D1703" s="12" t="s">
        <v>107</v>
      </c>
      <c r="E1703" s="14"/>
      <c r="F1703" s="12" t="s">
        <v>9</v>
      </c>
      <c r="G1703" s="12" t="s">
        <v>9</v>
      </c>
      <c r="H1703" s="12" t="s">
        <v>37</v>
      </c>
      <c r="I1703" s="14"/>
      <c r="J1703" s="14"/>
      <c r="K1703" s="14"/>
      <c r="L1703" s="14"/>
      <c r="M1703" s="14"/>
      <c r="N1703" s="14"/>
      <c r="O1703" s="14"/>
      <c r="P1703" s="14"/>
      <c r="Q1703" s="14"/>
      <c r="R1703" s="14"/>
      <c r="S1703" s="14"/>
      <c r="T1703" s="14"/>
      <c r="U1703" s="14"/>
      <c r="V1703" s="14"/>
      <c r="W1703" s="14"/>
      <c r="X1703" s="14"/>
      <c r="Y1703" s="14"/>
      <c r="Z1703" s="14"/>
      <c r="AA1703" s="14"/>
      <c r="AB1703" s="14"/>
      <c r="AC1703" s="14"/>
      <c r="AD1703" s="14"/>
    </row>
    <row r="1704" ht="33.0" hidden="1" customHeight="1">
      <c r="A1704" s="27">
        <v>1860.0</v>
      </c>
      <c r="B1704" s="27" t="s">
        <v>34</v>
      </c>
      <c r="C1704" s="27" t="s">
        <v>1900</v>
      </c>
      <c r="D1704" s="12" t="s">
        <v>36</v>
      </c>
      <c r="E1704" s="14"/>
      <c r="F1704" s="12" t="s">
        <v>10</v>
      </c>
      <c r="G1704" s="12" t="s">
        <v>2</v>
      </c>
      <c r="H1704" s="12" t="s">
        <v>37</v>
      </c>
      <c r="I1704" s="14"/>
      <c r="J1704" s="14"/>
      <c r="K1704" s="14"/>
      <c r="L1704" s="14"/>
      <c r="M1704" s="14"/>
      <c r="N1704" s="14"/>
      <c r="O1704" s="14"/>
      <c r="P1704" s="14"/>
      <c r="Q1704" s="14"/>
      <c r="R1704" s="14"/>
      <c r="S1704" s="14"/>
      <c r="T1704" s="14"/>
      <c r="U1704" s="14"/>
      <c r="V1704" s="14"/>
      <c r="W1704" s="14"/>
      <c r="X1704" s="14"/>
      <c r="Y1704" s="14"/>
      <c r="Z1704" s="14"/>
      <c r="AA1704" s="14"/>
      <c r="AB1704" s="14"/>
      <c r="AC1704" s="14"/>
      <c r="AD1704" s="14"/>
    </row>
    <row r="1705" ht="33.0" hidden="1" customHeight="1">
      <c r="A1705" s="27">
        <v>1861.0</v>
      </c>
      <c r="B1705" s="27" t="s">
        <v>34</v>
      </c>
      <c r="C1705" s="27" t="s">
        <v>1901</v>
      </c>
      <c r="D1705" s="12" t="s">
        <v>158</v>
      </c>
      <c r="E1705" s="14"/>
      <c r="F1705" s="12" t="s">
        <v>9</v>
      </c>
      <c r="G1705" s="12" t="s">
        <v>9</v>
      </c>
      <c r="H1705" s="12" t="s">
        <v>42</v>
      </c>
      <c r="I1705" s="14"/>
      <c r="J1705" s="14"/>
      <c r="K1705" s="14"/>
      <c r="L1705" s="14"/>
      <c r="M1705" s="14"/>
      <c r="N1705" s="14"/>
      <c r="O1705" s="14"/>
      <c r="P1705" s="14"/>
      <c r="Q1705" s="14"/>
      <c r="R1705" s="14"/>
      <c r="S1705" s="14"/>
      <c r="T1705" s="14"/>
      <c r="U1705" s="14"/>
      <c r="V1705" s="14"/>
      <c r="W1705" s="14"/>
      <c r="X1705" s="14"/>
      <c r="Y1705" s="14"/>
      <c r="Z1705" s="14"/>
      <c r="AA1705" s="14"/>
      <c r="AB1705" s="14"/>
      <c r="AC1705" s="14"/>
      <c r="AD1705" s="14"/>
    </row>
    <row r="1706" ht="33.0" hidden="1" customHeight="1">
      <c r="A1706" s="27">
        <v>1862.0</v>
      </c>
      <c r="B1706" s="27" t="s">
        <v>34</v>
      </c>
      <c r="C1706" s="27" t="s">
        <v>1902</v>
      </c>
      <c r="D1706" s="12" t="s">
        <v>691</v>
      </c>
      <c r="E1706" s="14"/>
      <c r="F1706" s="12" t="s">
        <v>14</v>
      </c>
      <c r="G1706" s="12" t="s">
        <v>9</v>
      </c>
      <c r="H1706" s="12" t="s">
        <v>37</v>
      </c>
      <c r="I1706" s="14"/>
      <c r="J1706" s="14"/>
      <c r="K1706" s="14"/>
      <c r="L1706" s="14"/>
      <c r="M1706" s="14"/>
      <c r="N1706" s="14"/>
      <c r="O1706" s="14"/>
      <c r="P1706" s="14"/>
      <c r="Q1706" s="14"/>
      <c r="R1706" s="14"/>
      <c r="S1706" s="14"/>
      <c r="T1706" s="14"/>
      <c r="U1706" s="14"/>
      <c r="V1706" s="14"/>
      <c r="W1706" s="14"/>
      <c r="X1706" s="14"/>
      <c r="Y1706" s="14"/>
      <c r="Z1706" s="14"/>
      <c r="AA1706" s="14"/>
      <c r="AB1706" s="14"/>
      <c r="AC1706" s="14"/>
      <c r="AD1706" s="14"/>
    </row>
    <row r="1707" ht="33.0" hidden="1" customHeight="1">
      <c r="A1707" s="27">
        <v>1863.0</v>
      </c>
      <c r="B1707" s="27" t="s">
        <v>34</v>
      </c>
      <c r="C1707" s="27" t="s">
        <v>1903</v>
      </c>
      <c r="D1707" s="12" t="s">
        <v>66</v>
      </c>
      <c r="E1707" s="14"/>
      <c r="F1707" s="12" t="s">
        <v>10</v>
      </c>
      <c r="G1707" s="12" t="s">
        <v>2</v>
      </c>
      <c r="H1707" s="12" t="s">
        <v>52</v>
      </c>
      <c r="I1707" s="14"/>
      <c r="J1707" s="14"/>
      <c r="K1707" s="14"/>
      <c r="L1707" s="14"/>
      <c r="M1707" s="14"/>
      <c r="N1707" s="14"/>
      <c r="O1707" s="14"/>
      <c r="P1707" s="14"/>
      <c r="Q1707" s="14"/>
      <c r="R1707" s="14"/>
      <c r="S1707" s="14"/>
      <c r="T1707" s="14"/>
      <c r="U1707" s="14"/>
      <c r="V1707" s="14"/>
      <c r="W1707" s="14"/>
      <c r="X1707" s="14"/>
      <c r="Y1707" s="14"/>
      <c r="Z1707" s="14"/>
      <c r="AA1707" s="14"/>
      <c r="AB1707" s="14"/>
      <c r="AC1707" s="14"/>
      <c r="AD1707" s="14"/>
    </row>
    <row r="1708" ht="33.0" hidden="1" customHeight="1">
      <c r="A1708" s="27">
        <v>1864.0</v>
      </c>
      <c r="B1708" s="27" t="s">
        <v>34</v>
      </c>
      <c r="C1708" s="27" t="s">
        <v>1904</v>
      </c>
      <c r="D1708" s="12" t="s">
        <v>438</v>
      </c>
      <c r="E1708" s="14"/>
      <c r="F1708" s="12" t="s">
        <v>20</v>
      </c>
      <c r="G1708" s="12" t="s">
        <v>9</v>
      </c>
      <c r="H1708" s="12" t="s">
        <v>52</v>
      </c>
      <c r="I1708" s="14"/>
      <c r="J1708" s="14"/>
      <c r="K1708" s="14"/>
      <c r="L1708" s="14"/>
      <c r="M1708" s="14"/>
      <c r="N1708" s="14"/>
      <c r="O1708" s="14"/>
      <c r="P1708" s="14"/>
      <c r="Q1708" s="14"/>
      <c r="R1708" s="14"/>
      <c r="S1708" s="14"/>
      <c r="T1708" s="14"/>
      <c r="U1708" s="14"/>
      <c r="V1708" s="14"/>
      <c r="W1708" s="14"/>
      <c r="X1708" s="14"/>
      <c r="Y1708" s="14"/>
      <c r="Z1708" s="14"/>
      <c r="AA1708" s="14"/>
      <c r="AB1708" s="14"/>
      <c r="AC1708" s="14"/>
      <c r="AD1708" s="14"/>
    </row>
    <row r="1709" ht="33.0" hidden="1" customHeight="1">
      <c r="A1709" s="27">
        <v>1866.0</v>
      </c>
      <c r="B1709" s="27" t="s">
        <v>34</v>
      </c>
      <c r="C1709" s="27" t="s">
        <v>1905</v>
      </c>
      <c r="D1709" s="12" t="s">
        <v>66</v>
      </c>
      <c r="E1709" s="14"/>
      <c r="F1709" s="12" t="s">
        <v>10</v>
      </c>
      <c r="G1709" s="12" t="s">
        <v>2</v>
      </c>
      <c r="H1709" s="12" t="s">
        <v>52</v>
      </c>
      <c r="I1709" s="14"/>
      <c r="J1709" s="14"/>
      <c r="K1709" s="14"/>
      <c r="L1709" s="14"/>
      <c r="M1709" s="14"/>
      <c r="N1709" s="14"/>
      <c r="O1709" s="14"/>
      <c r="P1709" s="14"/>
      <c r="Q1709" s="14"/>
      <c r="R1709" s="14"/>
      <c r="S1709" s="14"/>
      <c r="T1709" s="14"/>
      <c r="U1709" s="14"/>
      <c r="V1709" s="14"/>
      <c r="W1709" s="14"/>
      <c r="X1709" s="14"/>
      <c r="Y1709" s="14"/>
      <c r="Z1709" s="14"/>
      <c r="AA1709" s="14"/>
      <c r="AB1709" s="14"/>
      <c r="AC1709" s="14"/>
      <c r="AD1709" s="14"/>
    </row>
    <row r="1710" ht="33.0" hidden="1" customHeight="1">
      <c r="A1710" s="27">
        <v>1867.0</v>
      </c>
      <c r="B1710" s="27" t="s">
        <v>34</v>
      </c>
      <c r="C1710" s="27" t="s">
        <v>1906</v>
      </c>
      <c r="D1710" s="12" t="s">
        <v>116</v>
      </c>
      <c r="E1710" s="14"/>
      <c r="F1710" s="12" t="s">
        <v>15</v>
      </c>
      <c r="G1710" s="12" t="s">
        <v>9</v>
      </c>
      <c r="H1710" s="12" t="s">
        <v>52</v>
      </c>
      <c r="I1710" s="14"/>
      <c r="J1710" s="14"/>
      <c r="K1710" s="14"/>
      <c r="L1710" s="14"/>
      <c r="M1710" s="14"/>
      <c r="N1710" s="14"/>
      <c r="O1710" s="14"/>
      <c r="P1710" s="14"/>
      <c r="Q1710" s="14"/>
      <c r="R1710" s="14"/>
      <c r="S1710" s="14"/>
      <c r="T1710" s="14"/>
      <c r="U1710" s="14"/>
      <c r="V1710" s="14"/>
      <c r="W1710" s="14"/>
      <c r="X1710" s="14"/>
      <c r="Y1710" s="14"/>
      <c r="Z1710" s="14"/>
      <c r="AA1710" s="14"/>
      <c r="AB1710" s="14"/>
      <c r="AC1710" s="14"/>
      <c r="AD1710" s="14"/>
    </row>
    <row r="1711" ht="33.0" hidden="1" customHeight="1">
      <c r="A1711" s="27">
        <v>1868.0</v>
      </c>
      <c r="B1711" s="27" t="s">
        <v>34</v>
      </c>
      <c r="C1711" s="27" t="s">
        <v>1907</v>
      </c>
      <c r="D1711" s="12" t="s">
        <v>637</v>
      </c>
      <c r="E1711" s="14"/>
      <c r="F1711" s="12" t="s">
        <v>13</v>
      </c>
      <c r="G1711" s="12" t="s">
        <v>9</v>
      </c>
      <c r="H1711" s="12" t="s">
        <v>52</v>
      </c>
      <c r="I1711" s="14"/>
      <c r="J1711" s="14"/>
      <c r="K1711" s="14"/>
      <c r="L1711" s="14"/>
      <c r="M1711" s="14"/>
      <c r="N1711" s="14"/>
      <c r="O1711" s="14"/>
      <c r="P1711" s="14"/>
      <c r="Q1711" s="14"/>
      <c r="R1711" s="14"/>
      <c r="S1711" s="14"/>
      <c r="T1711" s="14"/>
      <c r="U1711" s="14"/>
      <c r="V1711" s="14"/>
      <c r="W1711" s="14"/>
      <c r="X1711" s="14"/>
      <c r="Y1711" s="14"/>
      <c r="Z1711" s="14"/>
      <c r="AA1711" s="14"/>
      <c r="AB1711" s="14"/>
      <c r="AC1711" s="14"/>
      <c r="AD1711" s="14"/>
    </row>
    <row r="1712" ht="33.0" hidden="1" customHeight="1">
      <c r="A1712" s="27">
        <v>1869.0</v>
      </c>
      <c r="B1712" s="27" t="s">
        <v>34</v>
      </c>
      <c r="C1712" s="27" t="s">
        <v>1908</v>
      </c>
      <c r="D1712" s="12" t="s">
        <v>371</v>
      </c>
      <c r="E1712" s="14"/>
      <c r="F1712" s="12" t="s">
        <v>13</v>
      </c>
      <c r="G1712" s="12" t="s">
        <v>9</v>
      </c>
      <c r="H1712" s="12" t="s">
        <v>42</v>
      </c>
      <c r="I1712" s="14"/>
      <c r="J1712" s="14"/>
      <c r="K1712" s="14"/>
      <c r="L1712" s="14"/>
      <c r="M1712" s="14"/>
      <c r="N1712" s="14"/>
      <c r="O1712" s="14"/>
      <c r="P1712" s="14"/>
      <c r="Q1712" s="14"/>
      <c r="R1712" s="14"/>
      <c r="S1712" s="14"/>
      <c r="T1712" s="14"/>
      <c r="U1712" s="14"/>
      <c r="V1712" s="14"/>
      <c r="W1712" s="14"/>
      <c r="X1712" s="14"/>
      <c r="Y1712" s="14"/>
      <c r="Z1712" s="14"/>
      <c r="AA1712" s="14"/>
      <c r="AB1712" s="14"/>
      <c r="AC1712" s="14"/>
      <c r="AD1712" s="14"/>
    </row>
    <row r="1713" ht="33.0" hidden="1" customHeight="1">
      <c r="A1713" s="27">
        <v>1871.0</v>
      </c>
      <c r="B1713" s="27" t="s">
        <v>34</v>
      </c>
      <c r="C1713" s="27" t="s">
        <v>1909</v>
      </c>
      <c r="D1713" s="12" t="s">
        <v>1910</v>
      </c>
      <c r="E1713" s="14"/>
      <c r="F1713" s="12" t="s">
        <v>11</v>
      </c>
      <c r="G1713" s="12" t="s">
        <v>9</v>
      </c>
      <c r="H1713" s="12" t="s">
        <v>9</v>
      </c>
      <c r="I1713" s="14"/>
      <c r="J1713" s="14"/>
      <c r="K1713" s="14"/>
      <c r="L1713" s="14"/>
      <c r="M1713" s="14"/>
      <c r="N1713" s="14"/>
      <c r="O1713" s="14"/>
      <c r="P1713" s="14"/>
      <c r="Q1713" s="14"/>
      <c r="R1713" s="14"/>
      <c r="S1713" s="14"/>
      <c r="T1713" s="14"/>
      <c r="U1713" s="14"/>
      <c r="V1713" s="14"/>
      <c r="W1713" s="14"/>
      <c r="X1713" s="14"/>
      <c r="Y1713" s="14"/>
      <c r="Z1713" s="14"/>
      <c r="AA1713" s="14"/>
      <c r="AB1713" s="14"/>
      <c r="AC1713" s="14"/>
      <c r="AD1713" s="14"/>
    </row>
    <row r="1714" ht="33.0" hidden="1" customHeight="1">
      <c r="A1714" s="27">
        <v>1872.0</v>
      </c>
      <c r="B1714" s="27" t="s">
        <v>34</v>
      </c>
      <c r="C1714" s="27" t="s">
        <v>1911</v>
      </c>
      <c r="D1714" s="12" t="s">
        <v>36</v>
      </c>
      <c r="E1714" s="14"/>
      <c r="F1714" s="12" t="s">
        <v>10</v>
      </c>
      <c r="G1714" s="12" t="s">
        <v>2</v>
      </c>
      <c r="H1714" s="12" t="s">
        <v>37</v>
      </c>
      <c r="I1714" s="14"/>
      <c r="J1714" s="14"/>
      <c r="K1714" s="14"/>
      <c r="L1714" s="14"/>
      <c r="M1714" s="14"/>
      <c r="N1714" s="14"/>
      <c r="O1714" s="14"/>
      <c r="P1714" s="14"/>
      <c r="Q1714" s="14"/>
      <c r="R1714" s="14"/>
      <c r="S1714" s="14"/>
      <c r="T1714" s="14"/>
      <c r="U1714" s="14"/>
      <c r="V1714" s="14"/>
      <c r="W1714" s="14"/>
      <c r="X1714" s="14"/>
      <c r="Y1714" s="14"/>
      <c r="Z1714" s="14"/>
      <c r="AA1714" s="14"/>
      <c r="AB1714" s="14"/>
      <c r="AC1714" s="14"/>
      <c r="AD1714" s="14"/>
    </row>
    <row r="1715" ht="33.0" hidden="1" customHeight="1">
      <c r="A1715" s="27">
        <v>1873.0</v>
      </c>
      <c r="B1715" s="27" t="s">
        <v>34</v>
      </c>
      <c r="C1715" s="27" t="s">
        <v>1912</v>
      </c>
      <c r="D1715" s="12" t="s">
        <v>269</v>
      </c>
      <c r="E1715" s="14"/>
      <c r="F1715" s="12" t="s">
        <v>21</v>
      </c>
      <c r="G1715" s="12" t="s">
        <v>9</v>
      </c>
      <c r="H1715" s="12" t="s">
        <v>37</v>
      </c>
      <c r="I1715" s="14"/>
      <c r="J1715" s="14"/>
      <c r="K1715" s="14"/>
      <c r="L1715" s="14"/>
      <c r="M1715" s="14"/>
      <c r="N1715" s="14"/>
      <c r="O1715" s="14"/>
      <c r="P1715" s="14"/>
      <c r="Q1715" s="14"/>
      <c r="R1715" s="14"/>
      <c r="S1715" s="14"/>
      <c r="T1715" s="14"/>
      <c r="U1715" s="14"/>
      <c r="V1715" s="14"/>
      <c r="W1715" s="14"/>
      <c r="X1715" s="14"/>
      <c r="Y1715" s="14"/>
      <c r="Z1715" s="14"/>
      <c r="AA1715" s="14"/>
      <c r="AB1715" s="14"/>
      <c r="AC1715" s="14"/>
      <c r="AD1715" s="14"/>
    </row>
    <row r="1716" ht="33.0" hidden="1" customHeight="1">
      <c r="A1716" s="27">
        <v>1874.0</v>
      </c>
      <c r="B1716" s="27" t="s">
        <v>34</v>
      </c>
      <c r="C1716" s="27" t="s">
        <v>1913</v>
      </c>
      <c r="D1716" s="12" t="s">
        <v>87</v>
      </c>
      <c r="E1716" s="14"/>
      <c r="F1716" s="12" t="s">
        <v>18</v>
      </c>
      <c r="G1716" s="12" t="s">
        <v>9</v>
      </c>
      <c r="H1716" s="12" t="s">
        <v>52</v>
      </c>
      <c r="I1716" s="14"/>
      <c r="J1716" s="14"/>
      <c r="K1716" s="14"/>
      <c r="L1716" s="14"/>
      <c r="M1716" s="14"/>
      <c r="N1716" s="14"/>
      <c r="O1716" s="14"/>
      <c r="P1716" s="14"/>
      <c r="Q1716" s="14"/>
      <c r="R1716" s="14"/>
      <c r="S1716" s="14"/>
      <c r="T1716" s="14"/>
      <c r="U1716" s="14"/>
      <c r="V1716" s="14"/>
      <c r="W1716" s="14"/>
      <c r="X1716" s="14"/>
      <c r="Y1716" s="14"/>
      <c r="Z1716" s="14"/>
      <c r="AA1716" s="14"/>
      <c r="AB1716" s="14"/>
      <c r="AC1716" s="14"/>
      <c r="AD1716" s="14"/>
    </row>
    <row r="1717" ht="33.0" hidden="1" customHeight="1">
      <c r="A1717" s="27">
        <v>1875.0</v>
      </c>
      <c r="B1717" s="27" t="s">
        <v>34</v>
      </c>
      <c r="C1717" s="27" t="s">
        <v>1914</v>
      </c>
      <c r="D1717" s="12" t="s">
        <v>89</v>
      </c>
      <c r="E1717" s="14"/>
      <c r="F1717" s="12" t="s">
        <v>9</v>
      </c>
      <c r="G1717" s="12" t="s">
        <v>9</v>
      </c>
      <c r="H1717" s="12" t="s">
        <v>52</v>
      </c>
      <c r="I1717" s="14"/>
      <c r="J1717" s="14"/>
      <c r="K1717" s="14"/>
      <c r="L1717" s="14"/>
      <c r="M1717" s="14"/>
      <c r="N1717" s="14"/>
      <c r="O1717" s="14"/>
      <c r="P1717" s="14"/>
      <c r="Q1717" s="14"/>
      <c r="R1717" s="14"/>
      <c r="S1717" s="14"/>
      <c r="T1717" s="14"/>
      <c r="U1717" s="14"/>
      <c r="V1717" s="14"/>
      <c r="W1717" s="14"/>
      <c r="X1717" s="14"/>
      <c r="Y1717" s="14"/>
      <c r="Z1717" s="14"/>
      <c r="AA1717" s="14"/>
      <c r="AB1717" s="14"/>
      <c r="AC1717" s="14"/>
      <c r="AD1717" s="14"/>
    </row>
    <row r="1718" ht="33.0" hidden="1" customHeight="1">
      <c r="A1718" s="27">
        <v>1876.0</v>
      </c>
      <c r="B1718" s="27" t="s">
        <v>34</v>
      </c>
      <c r="C1718" s="27" t="s">
        <v>1915</v>
      </c>
      <c r="D1718" s="12" t="s">
        <v>1916</v>
      </c>
      <c r="E1718" s="14"/>
      <c r="F1718" s="12" t="s">
        <v>22</v>
      </c>
      <c r="G1718" s="12" t="s">
        <v>9</v>
      </c>
      <c r="H1718" s="12" t="s">
        <v>42</v>
      </c>
      <c r="I1718" s="14"/>
      <c r="J1718" s="14"/>
      <c r="K1718" s="14"/>
      <c r="L1718" s="14"/>
      <c r="M1718" s="14"/>
      <c r="N1718" s="14"/>
      <c r="O1718" s="14"/>
      <c r="P1718" s="14"/>
      <c r="Q1718" s="14"/>
      <c r="R1718" s="14"/>
      <c r="S1718" s="14"/>
      <c r="T1718" s="14"/>
      <c r="U1718" s="14"/>
      <c r="V1718" s="14"/>
      <c r="W1718" s="14"/>
      <c r="X1718" s="14"/>
      <c r="Y1718" s="14"/>
      <c r="Z1718" s="14"/>
      <c r="AA1718" s="14"/>
      <c r="AB1718" s="14"/>
      <c r="AC1718" s="14"/>
      <c r="AD1718" s="14"/>
    </row>
    <row r="1719" ht="33.0" hidden="1" customHeight="1">
      <c r="A1719" s="27">
        <v>1877.0</v>
      </c>
      <c r="B1719" s="27" t="s">
        <v>34</v>
      </c>
      <c r="C1719" s="27" t="s">
        <v>1917</v>
      </c>
      <c r="D1719" s="12" t="s">
        <v>371</v>
      </c>
      <c r="E1719" s="14"/>
      <c r="F1719" s="12" t="s">
        <v>13</v>
      </c>
      <c r="G1719" s="12" t="s">
        <v>9</v>
      </c>
      <c r="H1719" s="12" t="s">
        <v>42</v>
      </c>
      <c r="I1719" s="14"/>
      <c r="J1719" s="14"/>
      <c r="K1719" s="14"/>
      <c r="L1719" s="14"/>
      <c r="M1719" s="14"/>
      <c r="N1719" s="14"/>
      <c r="O1719" s="14"/>
      <c r="P1719" s="14"/>
      <c r="Q1719" s="14"/>
      <c r="R1719" s="14"/>
      <c r="S1719" s="14"/>
      <c r="T1719" s="14"/>
      <c r="U1719" s="14"/>
      <c r="V1719" s="14"/>
      <c r="W1719" s="14"/>
      <c r="X1719" s="14"/>
      <c r="Y1719" s="14"/>
      <c r="Z1719" s="14"/>
      <c r="AA1719" s="14"/>
      <c r="AB1719" s="14"/>
      <c r="AC1719" s="14"/>
      <c r="AD1719" s="14"/>
    </row>
    <row r="1720" ht="33.0" hidden="1" customHeight="1">
      <c r="A1720" s="27">
        <v>1878.0</v>
      </c>
      <c r="B1720" s="27" t="s">
        <v>34</v>
      </c>
      <c r="C1720" s="27" t="s">
        <v>1918</v>
      </c>
      <c r="D1720" s="12" t="s">
        <v>1417</v>
      </c>
      <c r="E1720" s="14"/>
      <c r="F1720" s="12" t="s">
        <v>17</v>
      </c>
      <c r="G1720" s="12" t="s">
        <v>9</v>
      </c>
      <c r="H1720" s="12" t="s">
        <v>42</v>
      </c>
      <c r="I1720" s="14"/>
      <c r="J1720" s="14"/>
      <c r="K1720" s="14"/>
      <c r="L1720" s="14"/>
      <c r="M1720" s="14"/>
      <c r="N1720" s="14"/>
      <c r="O1720" s="14"/>
      <c r="P1720" s="14"/>
      <c r="Q1720" s="14"/>
      <c r="R1720" s="14"/>
      <c r="S1720" s="14"/>
      <c r="T1720" s="14"/>
      <c r="U1720" s="14"/>
      <c r="V1720" s="14"/>
      <c r="W1720" s="14"/>
      <c r="X1720" s="14"/>
      <c r="Y1720" s="14"/>
      <c r="Z1720" s="14"/>
      <c r="AA1720" s="14"/>
      <c r="AB1720" s="14"/>
      <c r="AC1720" s="14"/>
      <c r="AD1720" s="14"/>
    </row>
    <row r="1721" ht="33.0" hidden="1" customHeight="1">
      <c r="A1721" s="27">
        <v>1879.0</v>
      </c>
      <c r="B1721" s="27" t="s">
        <v>34</v>
      </c>
      <c r="C1721" s="27" t="s">
        <v>1919</v>
      </c>
      <c r="D1721" s="12" t="s">
        <v>612</v>
      </c>
      <c r="E1721" s="14"/>
      <c r="F1721" s="12" t="s">
        <v>15</v>
      </c>
      <c r="G1721" s="12" t="s">
        <v>9</v>
      </c>
      <c r="H1721" s="12" t="s">
        <v>49</v>
      </c>
      <c r="I1721" s="14"/>
      <c r="J1721" s="14"/>
      <c r="K1721" s="14"/>
      <c r="L1721" s="14"/>
      <c r="M1721" s="14"/>
      <c r="N1721" s="14"/>
      <c r="O1721" s="14"/>
      <c r="P1721" s="14"/>
      <c r="Q1721" s="14"/>
      <c r="R1721" s="14"/>
      <c r="S1721" s="14"/>
      <c r="T1721" s="14"/>
      <c r="U1721" s="14"/>
      <c r="V1721" s="14"/>
      <c r="W1721" s="14"/>
      <c r="X1721" s="14"/>
      <c r="Y1721" s="14"/>
      <c r="Z1721" s="14"/>
      <c r="AA1721" s="14"/>
      <c r="AB1721" s="14"/>
      <c r="AC1721" s="14"/>
      <c r="AD1721" s="14"/>
    </row>
    <row r="1722" ht="33.0" hidden="1" customHeight="1">
      <c r="A1722" s="27">
        <v>1880.0</v>
      </c>
      <c r="B1722" s="27" t="s">
        <v>34</v>
      </c>
      <c r="C1722" s="27" t="s">
        <v>1920</v>
      </c>
      <c r="D1722" s="12" t="s">
        <v>124</v>
      </c>
      <c r="E1722" s="14"/>
      <c r="F1722" s="12" t="s">
        <v>11</v>
      </c>
      <c r="G1722" s="12" t="s">
        <v>9</v>
      </c>
      <c r="H1722" s="12" t="s">
        <v>49</v>
      </c>
      <c r="I1722" s="14"/>
      <c r="J1722" s="14"/>
      <c r="K1722" s="14"/>
      <c r="L1722" s="14"/>
      <c r="M1722" s="14"/>
      <c r="N1722" s="14"/>
      <c r="O1722" s="14"/>
      <c r="P1722" s="14"/>
      <c r="Q1722" s="14"/>
      <c r="R1722" s="14"/>
      <c r="S1722" s="14"/>
      <c r="T1722" s="14"/>
      <c r="U1722" s="14"/>
      <c r="V1722" s="14"/>
      <c r="W1722" s="14"/>
      <c r="X1722" s="14"/>
      <c r="Y1722" s="14"/>
      <c r="Z1722" s="14"/>
      <c r="AA1722" s="14"/>
      <c r="AB1722" s="14"/>
      <c r="AC1722" s="14"/>
      <c r="AD1722" s="14"/>
    </row>
    <row r="1723" ht="33.0" customHeight="1">
      <c r="A1723" s="27">
        <v>1881.0</v>
      </c>
      <c r="B1723" s="27" t="s">
        <v>34</v>
      </c>
      <c r="C1723" s="27" t="s">
        <v>1921</v>
      </c>
      <c r="D1723" s="12" t="s">
        <v>134</v>
      </c>
      <c r="E1723" s="14"/>
      <c r="F1723" s="12" t="s">
        <v>16</v>
      </c>
      <c r="G1723" s="12" t="s">
        <v>9</v>
      </c>
      <c r="H1723" s="12" t="s">
        <v>42</v>
      </c>
      <c r="I1723" s="14"/>
      <c r="J1723" s="14"/>
      <c r="K1723" s="14"/>
      <c r="L1723" s="14"/>
      <c r="M1723" s="14"/>
      <c r="N1723" s="14"/>
      <c r="O1723" s="14"/>
      <c r="P1723" s="14"/>
      <c r="Q1723" s="14"/>
      <c r="R1723" s="14"/>
      <c r="S1723" s="14"/>
      <c r="T1723" s="14"/>
      <c r="U1723" s="14"/>
      <c r="V1723" s="14"/>
      <c r="W1723" s="14"/>
      <c r="X1723" s="14"/>
      <c r="Y1723" s="14"/>
      <c r="Z1723" s="14"/>
      <c r="AA1723" s="14"/>
      <c r="AB1723" s="14"/>
      <c r="AC1723" s="14"/>
      <c r="AD1723" s="14"/>
    </row>
    <row r="1724" ht="33.0" customHeight="1">
      <c r="A1724" s="27">
        <v>1882.0</v>
      </c>
      <c r="B1724" s="27" t="s">
        <v>34</v>
      </c>
      <c r="C1724" s="27" t="s">
        <v>1922</v>
      </c>
      <c r="D1724" s="12" t="s">
        <v>334</v>
      </c>
      <c r="E1724" s="14"/>
      <c r="F1724" s="12" t="s">
        <v>16</v>
      </c>
      <c r="G1724" s="12" t="s">
        <v>7</v>
      </c>
      <c r="H1724" s="12" t="s">
        <v>42</v>
      </c>
      <c r="I1724" s="14"/>
      <c r="J1724" s="14"/>
      <c r="K1724" s="14"/>
      <c r="L1724" s="14"/>
      <c r="M1724" s="14"/>
      <c r="N1724" s="14"/>
      <c r="O1724" s="14"/>
      <c r="P1724" s="14"/>
      <c r="Q1724" s="14"/>
      <c r="R1724" s="14"/>
      <c r="S1724" s="14"/>
      <c r="T1724" s="14"/>
      <c r="U1724" s="14"/>
      <c r="V1724" s="14"/>
      <c r="W1724" s="14"/>
      <c r="X1724" s="14"/>
      <c r="Y1724" s="14"/>
      <c r="Z1724" s="14"/>
      <c r="AA1724" s="14"/>
      <c r="AB1724" s="14"/>
      <c r="AC1724" s="14"/>
      <c r="AD1724" s="14"/>
    </row>
    <row r="1725" ht="33.0" hidden="1" customHeight="1">
      <c r="A1725" s="27">
        <v>1883.0</v>
      </c>
      <c r="B1725" s="27" t="s">
        <v>34</v>
      </c>
      <c r="C1725" s="27" t="s">
        <v>1923</v>
      </c>
      <c r="D1725" s="12" t="s">
        <v>632</v>
      </c>
      <c r="E1725" s="14"/>
      <c r="F1725" s="12" t="s">
        <v>21</v>
      </c>
      <c r="G1725" s="12" t="s">
        <v>9</v>
      </c>
      <c r="H1725" s="12" t="s">
        <v>49</v>
      </c>
      <c r="I1725" s="14"/>
      <c r="J1725" s="14"/>
      <c r="K1725" s="14"/>
      <c r="L1725" s="14"/>
      <c r="M1725" s="14"/>
      <c r="N1725" s="14"/>
      <c r="O1725" s="14"/>
      <c r="P1725" s="14"/>
      <c r="Q1725" s="14"/>
      <c r="R1725" s="14"/>
      <c r="S1725" s="14"/>
      <c r="T1725" s="14"/>
      <c r="U1725" s="14"/>
      <c r="V1725" s="14"/>
      <c r="W1725" s="14"/>
      <c r="X1725" s="14"/>
      <c r="Y1725" s="14"/>
      <c r="Z1725" s="14"/>
      <c r="AA1725" s="14"/>
      <c r="AB1725" s="14"/>
      <c r="AC1725" s="14"/>
      <c r="AD1725" s="14"/>
    </row>
    <row r="1726" ht="33.0" hidden="1" customHeight="1">
      <c r="A1726" s="27">
        <v>1884.0</v>
      </c>
      <c r="B1726" s="27" t="s">
        <v>34</v>
      </c>
      <c r="C1726" s="27" t="s">
        <v>1924</v>
      </c>
      <c r="D1726" s="12" t="s">
        <v>438</v>
      </c>
      <c r="E1726" s="14"/>
      <c r="F1726" s="12" t="s">
        <v>20</v>
      </c>
      <c r="G1726" s="12" t="s">
        <v>9</v>
      </c>
      <c r="H1726" s="12" t="s">
        <v>52</v>
      </c>
      <c r="I1726" s="14"/>
      <c r="J1726" s="14"/>
      <c r="K1726" s="14"/>
      <c r="L1726" s="14"/>
      <c r="M1726" s="14"/>
      <c r="N1726" s="14"/>
      <c r="O1726" s="14"/>
      <c r="P1726" s="14"/>
      <c r="Q1726" s="14"/>
      <c r="R1726" s="14"/>
      <c r="S1726" s="14"/>
      <c r="T1726" s="14"/>
      <c r="U1726" s="14"/>
      <c r="V1726" s="14"/>
      <c r="W1726" s="14"/>
      <c r="X1726" s="14"/>
      <c r="Y1726" s="14"/>
      <c r="Z1726" s="14"/>
      <c r="AA1726" s="14"/>
      <c r="AB1726" s="14"/>
      <c r="AC1726" s="14"/>
      <c r="AD1726" s="14"/>
    </row>
    <row r="1727" ht="33.0" hidden="1" customHeight="1">
      <c r="A1727" s="27">
        <v>1885.0</v>
      </c>
      <c r="B1727" s="27" t="s">
        <v>34</v>
      </c>
      <c r="C1727" s="27" t="s">
        <v>1925</v>
      </c>
      <c r="D1727" s="12" t="s">
        <v>1926</v>
      </c>
      <c r="E1727" s="14"/>
      <c r="F1727" s="12" t="s">
        <v>19</v>
      </c>
      <c r="G1727" s="12" t="s">
        <v>4</v>
      </c>
      <c r="H1727" s="12" t="s">
        <v>42</v>
      </c>
      <c r="I1727" s="14"/>
      <c r="J1727" s="14"/>
      <c r="K1727" s="14"/>
      <c r="L1727" s="14"/>
      <c r="M1727" s="14"/>
      <c r="N1727" s="14"/>
      <c r="O1727" s="14"/>
      <c r="P1727" s="14"/>
      <c r="Q1727" s="14"/>
      <c r="R1727" s="14"/>
      <c r="S1727" s="14"/>
      <c r="T1727" s="14"/>
      <c r="U1727" s="14"/>
      <c r="V1727" s="14"/>
      <c r="W1727" s="14"/>
      <c r="X1727" s="14"/>
      <c r="Y1727" s="14"/>
      <c r="Z1727" s="14"/>
      <c r="AA1727" s="14"/>
      <c r="AB1727" s="14"/>
      <c r="AC1727" s="14"/>
      <c r="AD1727" s="14"/>
    </row>
    <row r="1728" ht="33.0" customHeight="1">
      <c r="A1728" s="27">
        <v>1886.0</v>
      </c>
      <c r="B1728" s="27" t="s">
        <v>34</v>
      </c>
      <c r="C1728" s="27" t="s">
        <v>1927</v>
      </c>
      <c r="D1728" s="12" t="s">
        <v>167</v>
      </c>
      <c r="E1728" s="14"/>
      <c r="F1728" s="12" t="s">
        <v>16</v>
      </c>
      <c r="G1728" s="12" t="s">
        <v>9</v>
      </c>
      <c r="H1728" s="12" t="s">
        <v>37</v>
      </c>
      <c r="I1728" s="14"/>
      <c r="J1728" s="14"/>
      <c r="K1728" s="14"/>
      <c r="L1728" s="14"/>
      <c r="M1728" s="14"/>
      <c r="N1728" s="14"/>
      <c r="O1728" s="14"/>
      <c r="P1728" s="14"/>
      <c r="Q1728" s="14"/>
      <c r="R1728" s="14"/>
      <c r="S1728" s="14"/>
      <c r="T1728" s="14"/>
      <c r="U1728" s="14"/>
      <c r="V1728" s="14"/>
      <c r="W1728" s="14"/>
      <c r="X1728" s="14"/>
      <c r="Y1728" s="14"/>
      <c r="Z1728" s="14"/>
      <c r="AA1728" s="14"/>
      <c r="AB1728" s="14"/>
      <c r="AC1728" s="14"/>
      <c r="AD1728" s="14"/>
    </row>
    <row r="1729" ht="33.0" customHeight="1">
      <c r="A1729" s="27">
        <v>1887.0</v>
      </c>
      <c r="B1729" s="27" t="s">
        <v>34</v>
      </c>
      <c r="C1729" s="27" t="s">
        <v>1928</v>
      </c>
      <c r="D1729" s="12" t="s">
        <v>167</v>
      </c>
      <c r="E1729" s="14"/>
      <c r="F1729" s="12" t="s">
        <v>16</v>
      </c>
      <c r="G1729" s="12" t="s">
        <v>9</v>
      </c>
      <c r="H1729" s="12" t="s">
        <v>37</v>
      </c>
      <c r="I1729" s="14"/>
      <c r="J1729" s="14"/>
      <c r="K1729" s="14"/>
      <c r="L1729" s="14"/>
      <c r="M1729" s="14"/>
      <c r="N1729" s="14"/>
      <c r="O1729" s="14"/>
      <c r="P1729" s="14"/>
      <c r="Q1729" s="14"/>
      <c r="R1729" s="14"/>
      <c r="S1729" s="14"/>
      <c r="T1729" s="14"/>
      <c r="U1729" s="14"/>
      <c r="V1729" s="14"/>
      <c r="W1729" s="14"/>
      <c r="X1729" s="14"/>
      <c r="Y1729" s="14"/>
      <c r="Z1729" s="14"/>
      <c r="AA1729" s="14"/>
      <c r="AB1729" s="14"/>
      <c r="AC1729" s="14"/>
      <c r="AD1729" s="14"/>
    </row>
    <row r="1730" ht="33.0" hidden="1" customHeight="1">
      <c r="A1730" s="27">
        <v>1888.0</v>
      </c>
      <c r="B1730" s="27" t="s">
        <v>34</v>
      </c>
      <c r="C1730" s="27" t="s">
        <v>1929</v>
      </c>
      <c r="D1730" s="12" t="s">
        <v>371</v>
      </c>
      <c r="E1730" s="14"/>
      <c r="F1730" s="12" t="s">
        <v>13</v>
      </c>
      <c r="G1730" s="12" t="s">
        <v>9</v>
      </c>
      <c r="H1730" s="12" t="s">
        <v>42</v>
      </c>
      <c r="I1730" s="14"/>
      <c r="J1730" s="14"/>
      <c r="K1730" s="14"/>
      <c r="L1730" s="14"/>
      <c r="M1730" s="14"/>
      <c r="N1730" s="14"/>
      <c r="O1730" s="14"/>
      <c r="P1730" s="14"/>
      <c r="Q1730" s="14"/>
      <c r="R1730" s="14"/>
      <c r="S1730" s="14"/>
      <c r="T1730" s="14"/>
      <c r="U1730" s="14"/>
      <c r="V1730" s="14"/>
      <c r="W1730" s="14"/>
      <c r="X1730" s="14"/>
      <c r="Y1730" s="14"/>
      <c r="Z1730" s="14"/>
      <c r="AA1730" s="14"/>
      <c r="AB1730" s="14"/>
      <c r="AC1730" s="14"/>
      <c r="AD1730" s="14"/>
    </row>
    <row r="1731" ht="33.0" hidden="1" customHeight="1">
      <c r="A1731" s="27">
        <v>1889.0</v>
      </c>
      <c r="B1731" s="27" t="s">
        <v>34</v>
      </c>
      <c r="C1731" s="27" t="s">
        <v>1930</v>
      </c>
      <c r="D1731" s="12" t="s">
        <v>66</v>
      </c>
      <c r="E1731" s="14"/>
      <c r="F1731" s="12" t="s">
        <v>10</v>
      </c>
      <c r="G1731" s="12" t="s">
        <v>2</v>
      </c>
      <c r="H1731" s="12" t="s">
        <v>52</v>
      </c>
      <c r="I1731" s="14"/>
      <c r="J1731" s="14"/>
      <c r="K1731" s="14"/>
      <c r="L1731" s="14"/>
      <c r="M1731" s="14"/>
      <c r="N1731" s="14"/>
      <c r="O1731" s="14"/>
      <c r="P1731" s="14"/>
      <c r="Q1731" s="14"/>
      <c r="R1731" s="14"/>
      <c r="S1731" s="14"/>
      <c r="T1731" s="14"/>
      <c r="U1731" s="14"/>
      <c r="V1731" s="14"/>
      <c r="W1731" s="14"/>
      <c r="X1731" s="14"/>
      <c r="Y1731" s="14"/>
      <c r="Z1731" s="14"/>
      <c r="AA1731" s="14"/>
      <c r="AB1731" s="14"/>
      <c r="AC1731" s="14"/>
      <c r="AD1731" s="14"/>
    </row>
    <row r="1732" ht="33.0" hidden="1" customHeight="1">
      <c r="A1732" s="27">
        <v>1890.0</v>
      </c>
      <c r="B1732" s="27" t="s">
        <v>34</v>
      </c>
      <c r="C1732" s="27" t="s">
        <v>1931</v>
      </c>
      <c r="D1732" s="12" t="s">
        <v>765</v>
      </c>
      <c r="E1732" s="14"/>
      <c r="F1732" s="12" t="s">
        <v>19</v>
      </c>
      <c r="G1732" s="12" t="s">
        <v>9</v>
      </c>
      <c r="H1732" s="12" t="s">
        <v>37</v>
      </c>
      <c r="I1732" s="14"/>
      <c r="J1732" s="14"/>
      <c r="K1732" s="14"/>
      <c r="L1732" s="14"/>
      <c r="M1732" s="14"/>
      <c r="N1732" s="14"/>
      <c r="O1732" s="14"/>
      <c r="P1732" s="14"/>
      <c r="Q1732" s="14"/>
      <c r="R1732" s="14"/>
      <c r="S1732" s="14"/>
      <c r="T1732" s="14"/>
      <c r="U1732" s="14"/>
      <c r="V1732" s="14"/>
      <c r="W1732" s="14"/>
      <c r="X1732" s="14"/>
      <c r="Y1732" s="14"/>
      <c r="Z1732" s="14"/>
      <c r="AA1732" s="14"/>
      <c r="AB1732" s="14"/>
      <c r="AC1732" s="14"/>
      <c r="AD1732" s="14"/>
    </row>
    <row r="1733" ht="33.0" hidden="1" customHeight="1">
      <c r="A1733" s="27">
        <v>1891.0</v>
      </c>
      <c r="B1733" s="27" t="s">
        <v>34</v>
      </c>
      <c r="C1733" s="27" t="s">
        <v>1932</v>
      </c>
      <c r="D1733" s="12" t="s">
        <v>66</v>
      </c>
      <c r="E1733" s="14"/>
      <c r="F1733" s="12" t="s">
        <v>10</v>
      </c>
      <c r="G1733" s="12" t="s">
        <v>2</v>
      </c>
      <c r="H1733" s="12" t="s">
        <v>52</v>
      </c>
      <c r="I1733" s="14"/>
      <c r="J1733" s="14"/>
      <c r="K1733" s="14"/>
      <c r="L1733" s="14"/>
      <c r="M1733" s="14"/>
      <c r="N1733" s="14"/>
      <c r="O1733" s="14"/>
      <c r="P1733" s="14"/>
      <c r="Q1733" s="14"/>
      <c r="R1733" s="14"/>
      <c r="S1733" s="14"/>
      <c r="T1733" s="14"/>
      <c r="U1733" s="14"/>
      <c r="V1733" s="14"/>
      <c r="W1733" s="14"/>
      <c r="X1733" s="14"/>
      <c r="Y1733" s="14"/>
      <c r="Z1733" s="14"/>
      <c r="AA1733" s="14"/>
      <c r="AB1733" s="14"/>
      <c r="AC1733" s="14"/>
      <c r="AD1733" s="14"/>
    </row>
    <row r="1734" ht="33.0" hidden="1" customHeight="1">
      <c r="A1734" s="27">
        <v>1892.0</v>
      </c>
      <c r="B1734" s="27" t="s">
        <v>34</v>
      </c>
      <c r="C1734" s="27" t="s">
        <v>1933</v>
      </c>
      <c r="D1734" s="12" t="s">
        <v>107</v>
      </c>
      <c r="E1734" s="14"/>
      <c r="F1734" s="12" t="s">
        <v>9</v>
      </c>
      <c r="G1734" s="12" t="s">
        <v>9</v>
      </c>
      <c r="H1734" s="12" t="s">
        <v>37</v>
      </c>
      <c r="I1734" s="14"/>
      <c r="J1734" s="14"/>
      <c r="K1734" s="14"/>
      <c r="L1734" s="14"/>
      <c r="M1734" s="14"/>
      <c r="N1734" s="14"/>
      <c r="O1734" s="14"/>
      <c r="P1734" s="14"/>
      <c r="Q1734" s="14"/>
      <c r="R1734" s="14"/>
      <c r="S1734" s="14"/>
      <c r="T1734" s="14"/>
      <c r="U1734" s="14"/>
      <c r="V1734" s="14"/>
      <c r="W1734" s="14"/>
      <c r="X1734" s="14"/>
      <c r="Y1734" s="14"/>
      <c r="Z1734" s="14"/>
      <c r="AA1734" s="14"/>
      <c r="AB1734" s="14"/>
      <c r="AC1734" s="14"/>
      <c r="AD1734" s="14"/>
    </row>
    <row r="1735" ht="33.0" hidden="1" customHeight="1">
      <c r="A1735" s="27">
        <v>1893.0</v>
      </c>
      <c r="B1735" s="27" t="s">
        <v>34</v>
      </c>
      <c r="C1735" s="27" t="s">
        <v>1934</v>
      </c>
      <c r="D1735" s="12" t="s">
        <v>87</v>
      </c>
      <c r="E1735" s="14"/>
      <c r="F1735" s="12" t="s">
        <v>18</v>
      </c>
      <c r="G1735" s="12" t="s">
        <v>9</v>
      </c>
      <c r="H1735" s="12" t="s">
        <v>52</v>
      </c>
      <c r="I1735" s="14"/>
      <c r="J1735" s="14"/>
      <c r="K1735" s="14"/>
      <c r="L1735" s="14"/>
      <c r="M1735" s="14"/>
      <c r="N1735" s="14"/>
      <c r="O1735" s="14"/>
      <c r="P1735" s="14"/>
      <c r="Q1735" s="14"/>
      <c r="R1735" s="14"/>
      <c r="S1735" s="14"/>
      <c r="T1735" s="14"/>
      <c r="U1735" s="14"/>
      <c r="V1735" s="14"/>
      <c r="W1735" s="14"/>
      <c r="X1735" s="14"/>
      <c r="Y1735" s="14"/>
      <c r="Z1735" s="14"/>
      <c r="AA1735" s="14"/>
      <c r="AB1735" s="14"/>
      <c r="AC1735" s="14"/>
      <c r="AD1735" s="14"/>
    </row>
    <row r="1736" ht="33.0" hidden="1" customHeight="1">
      <c r="A1736" s="27">
        <v>1894.0</v>
      </c>
      <c r="B1736" s="27" t="s">
        <v>34</v>
      </c>
      <c r="C1736" s="27" t="s">
        <v>1935</v>
      </c>
      <c r="D1736" s="12" t="s">
        <v>126</v>
      </c>
      <c r="E1736" s="14"/>
      <c r="F1736" s="12" t="s">
        <v>11</v>
      </c>
      <c r="G1736" s="12" t="s">
        <v>9</v>
      </c>
      <c r="H1736" s="12" t="s">
        <v>42</v>
      </c>
      <c r="I1736" s="14"/>
      <c r="J1736" s="14"/>
      <c r="K1736" s="14"/>
      <c r="L1736" s="14"/>
      <c r="M1736" s="14"/>
      <c r="N1736" s="14"/>
      <c r="O1736" s="14"/>
      <c r="P1736" s="14"/>
      <c r="Q1736" s="14"/>
      <c r="R1736" s="14"/>
      <c r="S1736" s="14"/>
      <c r="T1736" s="14"/>
      <c r="U1736" s="14"/>
      <c r="V1736" s="14"/>
      <c r="W1736" s="14"/>
      <c r="X1736" s="14"/>
      <c r="Y1736" s="14"/>
      <c r="Z1736" s="14"/>
      <c r="AA1736" s="14"/>
      <c r="AB1736" s="14"/>
      <c r="AC1736" s="14"/>
      <c r="AD1736" s="14"/>
    </row>
    <row r="1737" ht="33.0" hidden="1" customHeight="1">
      <c r="A1737" s="27">
        <v>1895.0</v>
      </c>
      <c r="B1737" s="27" t="s">
        <v>34</v>
      </c>
      <c r="C1737" s="27" t="s">
        <v>1936</v>
      </c>
      <c r="D1737" s="12" t="s">
        <v>36</v>
      </c>
      <c r="E1737" s="14"/>
      <c r="F1737" s="12" t="s">
        <v>10</v>
      </c>
      <c r="G1737" s="12" t="s">
        <v>2</v>
      </c>
      <c r="H1737" s="12" t="s">
        <v>37</v>
      </c>
      <c r="I1737" s="14"/>
      <c r="J1737" s="14"/>
      <c r="K1737" s="14"/>
      <c r="L1737" s="14"/>
      <c r="M1737" s="14"/>
      <c r="N1737" s="14"/>
      <c r="O1737" s="14"/>
      <c r="P1737" s="14"/>
      <c r="Q1737" s="14"/>
      <c r="R1737" s="14"/>
      <c r="S1737" s="14"/>
      <c r="T1737" s="14"/>
      <c r="U1737" s="14"/>
      <c r="V1737" s="14"/>
      <c r="W1737" s="14"/>
      <c r="X1737" s="14"/>
      <c r="Y1737" s="14"/>
      <c r="Z1737" s="14"/>
      <c r="AA1737" s="14"/>
      <c r="AB1737" s="14"/>
      <c r="AC1737" s="14"/>
      <c r="AD1737" s="14"/>
    </row>
    <row r="1738" ht="33.0" hidden="1" customHeight="1">
      <c r="A1738" s="27">
        <v>1896.0</v>
      </c>
      <c r="B1738" s="27" t="s">
        <v>34</v>
      </c>
      <c r="C1738" s="27" t="s">
        <v>1937</v>
      </c>
      <c r="D1738" s="12" t="s">
        <v>1938</v>
      </c>
      <c r="E1738" s="14"/>
      <c r="F1738" s="12" t="s">
        <v>23</v>
      </c>
      <c r="G1738" s="12" t="s">
        <v>7</v>
      </c>
      <c r="H1738" s="12" t="s">
        <v>52</v>
      </c>
      <c r="I1738" s="14"/>
      <c r="J1738" s="14"/>
      <c r="K1738" s="14"/>
      <c r="L1738" s="14"/>
      <c r="M1738" s="14"/>
      <c r="N1738" s="14"/>
      <c r="O1738" s="14"/>
      <c r="P1738" s="14"/>
      <c r="Q1738" s="14"/>
      <c r="R1738" s="14"/>
      <c r="S1738" s="14"/>
      <c r="T1738" s="14"/>
      <c r="U1738" s="14"/>
      <c r="V1738" s="14"/>
      <c r="W1738" s="14"/>
      <c r="X1738" s="14"/>
      <c r="Y1738" s="14"/>
      <c r="Z1738" s="14"/>
      <c r="AA1738" s="14"/>
      <c r="AB1738" s="14"/>
      <c r="AC1738" s="14"/>
      <c r="AD1738" s="14"/>
    </row>
    <row r="1739" ht="33.0" hidden="1" customHeight="1">
      <c r="A1739" s="27">
        <v>1898.0</v>
      </c>
      <c r="B1739" s="27" t="s">
        <v>34</v>
      </c>
      <c r="C1739" s="27" t="s">
        <v>1939</v>
      </c>
      <c r="D1739" s="12" t="s">
        <v>48</v>
      </c>
      <c r="E1739" s="14"/>
      <c r="F1739" s="12" t="s">
        <v>10</v>
      </c>
      <c r="G1739" s="12" t="s">
        <v>2</v>
      </c>
      <c r="H1739" s="12" t="s">
        <v>49</v>
      </c>
      <c r="I1739" s="14"/>
      <c r="J1739" s="14"/>
      <c r="K1739" s="14"/>
      <c r="L1739" s="14"/>
      <c r="M1739" s="14"/>
      <c r="N1739" s="14"/>
      <c r="O1739" s="14"/>
      <c r="P1739" s="14"/>
      <c r="Q1739" s="14"/>
      <c r="R1739" s="14"/>
      <c r="S1739" s="14"/>
      <c r="T1739" s="14"/>
      <c r="U1739" s="14"/>
      <c r="V1739" s="14"/>
      <c r="W1739" s="14"/>
      <c r="X1739" s="14"/>
      <c r="Y1739" s="14"/>
      <c r="Z1739" s="14"/>
      <c r="AA1739" s="14"/>
      <c r="AB1739" s="14"/>
      <c r="AC1739" s="14"/>
      <c r="AD1739" s="14"/>
    </row>
    <row r="1740" ht="33.0" hidden="1" customHeight="1">
      <c r="A1740" s="27">
        <v>1899.0</v>
      </c>
      <c r="B1740" s="27" t="s">
        <v>34</v>
      </c>
      <c r="C1740" s="27" t="s">
        <v>1940</v>
      </c>
      <c r="D1740" s="12" t="s">
        <v>765</v>
      </c>
      <c r="E1740" s="14"/>
      <c r="F1740" s="12" t="s">
        <v>19</v>
      </c>
      <c r="G1740" s="12" t="s">
        <v>9</v>
      </c>
      <c r="H1740" s="12" t="s">
        <v>37</v>
      </c>
      <c r="I1740" s="14"/>
      <c r="J1740" s="14"/>
      <c r="K1740" s="14"/>
      <c r="L1740" s="14"/>
      <c r="M1740" s="14"/>
      <c r="N1740" s="14"/>
      <c r="O1740" s="14"/>
      <c r="P1740" s="14"/>
      <c r="Q1740" s="14"/>
      <c r="R1740" s="14"/>
      <c r="S1740" s="14"/>
      <c r="T1740" s="14"/>
      <c r="U1740" s="14"/>
      <c r="V1740" s="14"/>
      <c r="W1740" s="14"/>
      <c r="X1740" s="14"/>
      <c r="Y1740" s="14"/>
      <c r="Z1740" s="14"/>
      <c r="AA1740" s="14"/>
      <c r="AB1740" s="14"/>
      <c r="AC1740" s="14"/>
      <c r="AD1740" s="14"/>
    </row>
    <row r="1741" ht="33.0" hidden="1" customHeight="1">
      <c r="A1741" s="27">
        <v>1900.0</v>
      </c>
      <c r="B1741" s="27" t="s">
        <v>34</v>
      </c>
      <c r="C1741" s="27" t="s">
        <v>1941</v>
      </c>
      <c r="D1741" s="12" t="s">
        <v>36</v>
      </c>
      <c r="E1741" s="14"/>
      <c r="F1741" s="12" t="s">
        <v>10</v>
      </c>
      <c r="G1741" s="12" t="s">
        <v>2</v>
      </c>
      <c r="H1741" s="12" t="s">
        <v>37</v>
      </c>
      <c r="I1741" s="14"/>
      <c r="J1741" s="14"/>
      <c r="K1741" s="14"/>
      <c r="L1741" s="14"/>
      <c r="M1741" s="14"/>
      <c r="N1741" s="14"/>
      <c r="O1741" s="14"/>
      <c r="P1741" s="14"/>
      <c r="Q1741" s="14"/>
      <c r="R1741" s="14"/>
      <c r="S1741" s="14"/>
      <c r="T1741" s="14"/>
      <c r="U1741" s="14"/>
      <c r="V1741" s="14"/>
      <c r="W1741" s="14"/>
      <c r="X1741" s="14"/>
      <c r="Y1741" s="14"/>
      <c r="Z1741" s="14"/>
      <c r="AA1741" s="14"/>
      <c r="AB1741" s="14"/>
      <c r="AC1741" s="14"/>
      <c r="AD1741" s="14"/>
    </row>
    <row r="1742" ht="33.0" customHeight="1">
      <c r="A1742" s="27">
        <v>1901.0</v>
      </c>
      <c r="B1742" s="27" t="s">
        <v>34</v>
      </c>
      <c r="C1742" s="27" t="s">
        <v>1942</v>
      </c>
      <c r="D1742" s="12" t="s">
        <v>334</v>
      </c>
      <c r="E1742" s="14"/>
      <c r="F1742" s="12" t="s">
        <v>16</v>
      </c>
      <c r="G1742" s="12" t="s">
        <v>7</v>
      </c>
      <c r="H1742" s="12" t="s">
        <v>42</v>
      </c>
      <c r="I1742" s="14"/>
      <c r="J1742" s="14"/>
      <c r="K1742" s="14"/>
      <c r="L1742" s="14"/>
      <c r="M1742" s="14"/>
      <c r="N1742" s="14"/>
      <c r="O1742" s="14"/>
      <c r="P1742" s="14"/>
      <c r="Q1742" s="14"/>
      <c r="R1742" s="14"/>
      <c r="S1742" s="14"/>
      <c r="T1742" s="14"/>
      <c r="U1742" s="14"/>
      <c r="V1742" s="14"/>
      <c r="W1742" s="14"/>
      <c r="X1742" s="14"/>
      <c r="Y1742" s="14"/>
      <c r="Z1742" s="14"/>
      <c r="AA1742" s="14"/>
      <c r="AB1742" s="14"/>
      <c r="AC1742" s="14"/>
      <c r="AD1742" s="14"/>
    </row>
    <row r="1743" ht="33.0" hidden="1" customHeight="1">
      <c r="A1743" s="27">
        <v>1902.0</v>
      </c>
      <c r="B1743" s="27" t="s">
        <v>34</v>
      </c>
      <c r="C1743" s="27" t="s">
        <v>1943</v>
      </c>
      <c r="D1743" s="12" t="s">
        <v>302</v>
      </c>
      <c r="E1743" s="14"/>
      <c r="F1743" s="12" t="s">
        <v>15</v>
      </c>
      <c r="G1743" s="12" t="s">
        <v>9</v>
      </c>
      <c r="H1743" s="12" t="s">
        <v>42</v>
      </c>
      <c r="I1743" s="14"/>
      <c r="J1743" s="14"/>
      <c r="K1743" s="14"/>
      <c r="L1743" s="14"/>
      <c r="M1743" s="14"/>
      <c r="N1743" s="14"/>
      <c r="O1743" s="14"/>
      <c r="P1743" s="14"/>
      <c r="Q1743" s="14"/>
      <c r="R1743" s="14"/>
      <c r="S1743" s="14"/>
      <c r="T1743" s="14"/>
      <c r="U1743" s="14"/>
      <c r="V1743" s="14"/>
      <c r="W1743" s="14"/>
      <c r="X1743" s="14"/>
      <c r="Y1743" s="14"/>
      <c r="Z1743" s="14"/>
      <c r="AA1743" s="14"/>
      <c r="AB1743" s="14"/>
      <c r="AC1743" s="14"/>
      <c r="AD1743" s="14"/>
    </row>
    <row r="1744" ht="33.0" hidden="1" customHeight="1">
      <c r="A1744" s="27">
        <v>1903.0</v>
      </c>
      <c r="B1744" s="27" t="s">
        <v>34</v>
      </c>
      <c r="C1744" s="27" t="s">
        <v>1944</v>
      </c>
      <c r="D1744" s="12" t="s">
        <v>1945</v>
      </c>
      <c r="E1744" s="14"/>
      <c r="F1744" s="12" t="s">
        <v>21</v>
      </c>
      <c r="G1744" s="12" t="s">
        <v>2</v>
      </c>
      <c r="H1744" s="12" t="s">
        <v>49</v>
      </c>
      <c r="I1744" s="14"/>
      <c r="J1744" s="14"/>
      <c r="K1744" s="14"/>
      <c r="L1744" s="14"/>
      <c r="M1744" s="14"/>
      <c r="N1744" s="14"/>
      <c r="O1744" s="14"/>
      <c r="P1744" s="14"/>
      <c r="Q1744" s="14"/>
      <c r="R1744" s="14"/>
      <c r="S1744" s="14"/>
      <c r="T1744" s="14"/>
      <c r="U1744" s="14"/>
      <c r="V1744" s="14"/>
      <c r="W1744" s="14"/>
      <c r="X1744" s="14"/>
      <c r="Y1744" s="14"/>
      <c r="Z1744" s="14"/>
      <c r="AA1744" s="14"/>
      <c r="AB1744" s="14"/>
      <c r="AC1744" s="14"/>
      <c r="AD1744" s="14"/>
    </row>
    <row r="1745" ht="33.0" hidden="1" customHeight="1">
      <c r="A1745" s="27">
        <v>1904.0</v>
      </c>
      <c r="B1745" s="27" t="s">
        <v>34</v>
      </c>
      <c r="C1745" s="27" t="s">
        <v>1946</v>
      </c>
      <c r="D1745" s="12" t="s">
        <v>1799</v>
      </c>
      <c r="E1745" s="14"/>
      <c r="F1745" s="12" t="s">
        <v>21</v>
      </c>
      <c r="G1745" s="12" t="s">
        <v>7</v>
      </c>
      <c r="H1745" s="12" t="s">
        <v>49</v>
      </c>
      <c r="I1745" s="14"/>
      <c r="J1745" s="14"/>
      <c r="K1745" s="14"/>
      <c r="L1745" s="14"/>
      <c r="M1745" s="14"/>
      <c r="N1745" s="14"/>
      <c r="O1745" s="14"/>
      <c r="P1745" s="14"/>
      <c r="Q1745" s="14"/>
      <c r="R1745" s="14"/>
      <c r="S1745" s="14"/>
      <c r="T1745" s="14"/>
      <c r="U1745" s="14"/>
      <c r="V1745" s="14"/>
      <c r="W1745" s="14"/>
      <c r="X1745" s="14"/>
      <c r="Y1745" s="14"/>
      <c r="Z1745" s="14"/>
      <c r="AA1745" s="14"/>
      <c r="AB1745" s="14"/>
      <c r="AC1745" s="14"/>
      <c r="AD1745" s="14"/>
    </row>
    <row r="1746" ht="33.0" hidden="1" customHeight="1">
      <c r="A1746" s="27">
        <v>1905.0</v>
      </c>
      <c r="B1746" s="27" t="s">
        <v>34</v>
      </c>
      <c r="C1746" s="27" t="s">
        <v>1947</v>
      </c>
      <c r="D1746" s="12" t="s">
        <v>89</v>
      </c>
      <c r="E1746" s="14"/>
      <c r="F1746" s="12" t="s">
        <v>9</v>
      </c>
      <c r="G1746" s="12" t="s">
        <v>9</v>
      </c>
      <c r="H1746" s="12" t="s">
        <v>52</v>
      </c>
      <c r="I1746" s="14"/>
      <c r="J1746" s="14"/>
      <c r="K1746" s="14"/>
      <c r="L1746" s="14"/>
      <c r="M1746" s="14"/>
      <c r="N1746" s="14"/>
      <c r="O1746" s="14"/>
      <c r="P1746" s="14"/>
      <c r="Q1746" s="14"/>
      <c r="R1746" s="14"/>
      <c r="S1746" s="14"/>
      <c r="T1746" s="14"/>
      <c r="U1746" s="14"/>
      <c r="V1746" s="14"/>
      <c r="W1746" s="14"/>
      <c r="X1746" s="14"/>
      <c r="Y1746" s="14"/>
      <c r="Z1746" s="14"/>
      <c r="AA1746" s="14"/>
      <c r="AB1746" s="14"/>
      <c r="AC1746" s="14"/>
      <c r="AD1746" s="14"/>
    </row>
    <row r="1747" ht="33.0" hidden="1" customHeight="1">
      <c r="A1747" s="27">
        <v>1906.0</v>
      </c>
      <c r="B1747" s="27" t="s">
        <v>34</v>
      </c>
      <c r="C1747" s="27" t="s">
        <v>1948</v>
      </c>
      <c r="D1747" s="12" t="s">
        <v>107</v>
      </c>
      <c r="E1747" s="14"/>
      <c r="F1747" s="12" t="s">
        <v>9</v>
      </c>
      <c r="G1747" s="12" t="s">
        <v>9</v>
      </c>
      <c r="H1747" s="12" t="s">
        <v>37</v>
      </c>
      <c r="I1747" s="14"/>
      <c r="J1747" s="14"/>
      <c r="K1747" s="14"/>
      <c r="L1747" s="14"/>
      <c r="M1747" s="14"/>
      <c r="N1747" s="14"/>
      <c r="O1747" s="14"/>
      <c r="P1747" s="14"/>
      <c r="Q1747" s="14"/>
      <c r="R1747" s="14"/>
      <c r="S1747" s="14"/>
      <c r="T1747" s="14"/>
      <c r="U1747" s="14"/>
      <c r="V1747" s="14"/>
      <c r="W1747" s="14"/>
      <c r="X1747" s="14"/>
      <c r="Y1747" s="14"/>
      <c r="Z1747" s="14"/>
      <c r="AA1747" s="14"/>
      <c r="AB1747" s="14"/>
      <c r="AC1747" s="14"/>
      <c r="AD1747" s="14"/>
    </row>
    <row r="1748" ht="33.0" hidden="1" customHeight="1">
      <c r="A1748" s="27">
        <v>1907.0</v>
      </c>
      <c r="B1748" s="27" t="s">
        <v>34</v>
      </c>
      <c r="C1748" s="27" t="s">
        <v>1949</v>
      </c>
      <c r="D1748" s="12" t="s">
        <v>637</v>
      </c>
      <c r="E1748" s="14"/>
      <c r="F1748" s="12" t="s">
        <v>13</v>
      </c>
      <c r="G1748" s="12" t="s">
        <v>9</v>
      </c>
      <c r="H1748" s="12" t="s">
        <v>52</v>
      </c>
      <c r="I1748" s="14"/>
      <c r="J1748" s="14"/>
      <c r="K1748" s="14"/>
      <c r="L1748" s="14"/>
      <c r="M1748" s="14"/>
      <c r="N1748" s="14"/>
      <c r="O1748" s="14"/>
      <c r="P1748" s="14"/>
      <c r="Q1748" s="14"/>
      <c r="R1748" s="14"/>
      <c r="S1748" s="14"/>
      <c r="T1748" s="14"/>
      <c r="U1748" s="14"/>
      <c r="V1748" s="14"/>
      <c r="W1748" s="14"/>
      <c r="X1748" s="14"/>
      <c r="Y1748" s="14"/>
      <c r="Z1748" s="14"/>
      <c r="AA1748" s="14"/>
      <c r="AB1748" s="14"/>
      <c r="AC1748" s="14"/>
      <c r="AD1748" s="14"/>
    </row>
    <row r="1749" ht="33.0" hidden="1" customHeight="1">
      <c r="A1749" s="27">
        <v>1908.0</v>
      </c>
      <c r="B1749" s="27" t="s">
        <v>34</v>
      </c>
      <c r="C1749" s="27" t="s">
        <v>1950</v>
      </c>
      <c r="D1749" s="12" t="s">
        <v>48</v>
      </c>
      <c r="E1749" s="14"/>
      <c r="F1749" s="12" t="s">
        <v>10</v>
      </c>
      <c r="G1749" s="12" t="s">
        <v>2</v>
      </c>
      <c r="H1749" s="12" t="s">
        <v>49</v>
      </c>
      <c r="I1749" s="14"/>
      <c r="J1749" s="14"/>
      <c r="K1749" s="14"/>
      <c r="L1749" s="14"/>
      <c r="M1749" s="14"/>
      <c r="N1749" s="14"/>
      <c r="O1749" s="14"/>
      <c r="P1749" s="14"/>
      <c r="Q1749" s="14"/>
      <c r="R1749" s="14"/>
      <c r="S1749" s="14"/>
      <c r="T1749" s="14"/>
      <c r="U1749" s="14"/>
      <c r="V1749" s="14"/>
      <c r="W1749" s="14"/>
      <c r="X1749" s="14"/>
      <c r="Y1749" s="14"/>
      <c r="Z1749" s="14"/>
      <c r="AA1749" s="14"/>
      <c r="AB1749" s="14"/>
      <c r="AC1749" s="14"/>
      <c r="AD1749" s="14"/>
    </row>
    <row r="1750" ht="33.0" hidden="1" customHeight="1">
      <c r="A1750" s="27">
        <v>1909.0</v>
      </c>
      <c r="B1750" s="27" t="s">
        <v>34</v>
      </c>
      <c r="C1750" s="27" t="s">
        <v>1951</v>
      </c>
      <c r="D1750" s="12" t="s">
        <v>730</v>
      </c>
      <c r="E1750" s="14"/>
      <c r="F1750" s="12" t="s">
        <v>18</v>
      </c>
      <c r="G1750" s="12" t="s">
        <v>9</v>
      </c>
      <c r="H1750" s="12" t="s">
        <v>49</v>
      </c>
      <c r="I1750" s="14"/>
      <c r="J1750" s="14"/>
      <c r="K1750" s="14"/>
      <c r="L1750" s="14"/>
      <c r="M1750" s="14"/>
      <c r="N1750" s="14"/>
      <c r="O1750" s="14"/>
      <c r="P1750" s="14"/>
      <c r="Q1750" s="14"/>
      <c r="R1750" s="14"/>
      <c r="S1750" s="14"/>
      <c r="T1750" s="14"/>
      <c r="U1750" s="14"/>
      <c r="V1750" s="14"/>
      <c r="W1750" s="14"/>
      <c r="X1750" s="14"/>
      <c r="Y1750" s="14"/>
      <c r="Z1750" s="14"/>
      <c r="AA1750" s="14"/>
      <c r="AB1750" s="14"/>
      <c r="AC1750" s="14"/>
      <c r="AD1750" s="14"/>
    </row>
    <row r="1751" ht="33.0" hidden="1" customHeight="1">
      <c r="A1751" s="27">
        <v>1910.0</v>
      </c>
      <c r="B1751" s="27" t="s">
        <v>34</v>
      </c>
      <c r="C1751" s="27" t="s">
        <v>1952</v>
      </c>
      <c r="D1751" s="12" t="s">
        <v>592</v>
      </c>
      <c r="E1751" s="14"/>
      <c r="F1751" s="12" t="s">
        <v>11</v>
      </c>
      <c r="G1751" s="12" t="s">
        <v>9</v>
      </c>
      <c r="H1751" s="12" t="s">
        <v>37</v>
      </c>
      <c r="I1751" s="14"/>
      <c r="J1751" s="14"/>
      <c r="K1751" s="14"/>
      <c r="L1751" s="14"/>
      <c r="M1751" s="14"/>
      <c r="N1751" s="14"/>
      <c r="O1751" s="14"/>
      <c r="P1751" s="14"/>
      <c r="Q1751" s="14"/>
      <c r="R1751" s="14"/>
      <c r="S1751" s="14"/>
      <c r="T1751" s="14"/>
      <c r="U1751" s="14"/>
      <c r="V1751" s="14"/>
      <c r="W1751" s="14"/>
      <c r="X1751" s="14"/>
      <c r="Y1751" s="14"/>
      <c r="Z1751" s="14"/>
      <c r="AA1751" s="14"/>
      <c r="AB1751" s="14"/>
      <c r="AC1751" s="14"/>
      <c r="AD1751" s="14"/>
    </row>
    <row r="1752" ht="33.0" customHeight="1">
      <c r="A1752" s="27">
        <v>1911.0</v>
      </c>
      <c r="B1752" s="27" t="s">
        <v>34</v>
      </c>
      <c r="C1752" s="27" t="s">
        <v>1953</v>
      </c>
      <c r="D1752" s="12" t="s">
        <v>167</v>
      </c>
      <c r="E1752" s="14"/>
      <c r="F1752" s="12" t="s">
        <v>16</v>
      </c>
      <c r="G1752" s="12" t="s">
        <v>9</v>
      </c>
      <c r="H1752" s="12" t="s">
        <v>37</v>
      </c>
      <c r="I1752" s="14"/>
      <c r="J1752" s="14"/>
      <c r="K1752" s="14"/>
      <c r="L1752" s="14"/>
      <c r="M1752" s="14"/>
      <c r="N1752" s="14"/>
      <c r="O1752" s="14"/>
      <c r="P1752" s="14"/>
      <c r="Q1752" s="14"/>
      <c r="R1752" s="14"/>
      <c r="S1752" s="14"/>
      <c r="T1752" s="14"/>
      <c r="U1752" s="14"/>
      <c r="V1752" s="14"/>
      <c r="W1752" s="14"/>
      <c r="X1752" s="14"/>
      <c r="Y1752" s="14"/>
      <c r="Z1752" s="14"/>
      <c r="AA1752" s="14"/>
      <c r="AB1752" s="14"/>
      <c r="AC1752" s="14"/>
      <c r="AD1752" s="14"/>
    </row>
    <row r="1753" ht="33.0" customHeight="1">
      <c r="A1753" s="27">
        <v>1912.0</v>
      </c>
      <c r="B1753" s="27" t="s">
        <v>34</v>
      </c>
      <c r="C1753" s="27" t="s">
        <v>1954</v>
      </c>
      <c r="D1753" s="12" t="s">
        <v>134</v>
      </c>
      <c r="E1753" s="14"/>
      <c r="F1753" s="12" t="s">
        <v>16</v>
      </c>
      <c r="G1753" s="12" t="s">
        <v>9</v>
      </c>
      <c r="H1753" s="12" t="s">
        <v>42</v>
      </c>
      <c r="I1753" s="14"/>
      <c r="J1753" s="14"/>
      <c r="K1753" s="14"/>
      <c r="L1753" s="14"/>
      <c r="M1753" s="14"/>
      <c r="N1753" s="14"/>
      <c r="O1753" s="14"/>
      <c r="P1753" s="14"/>
      <c r="Q1753" s="14"/>
      <c r="R1753" s="14"/>
      <c r="S1753" s="14"/>
      <c r="T1753" s="14"/>
      <c r="U1753" s="14"/>
      <c r="V1753" s="14"/>
      <c r="W1753" s="14"/>
      <c r="X1753" s="14"/>
      <c r="Y1753" s="14"/>
      <c r="Z1753" s="14"/>
      <c r="AA1753" s="14"/>
      <c r="AB1753" s="14"/>
      <c r="AC1753" s="14"/>
      <c r="AD1753" s="14"/>
    </row>
    <row r="1754" ht="33.0" hidden="1" customHeight="1">
      <c r="A1754" s="27">
        <v>1913.0</v>
      </c>
      <c r="B1754" s="27" t="s">
        <v>34</v>
      </c>
      <c r="C1754" s="27" t="s">
        <v>1955</v>
      </c>
      <c r="D1754" s="12" t="s">
        <v>107</v>
      </c>
      <c r="E1754" s="14"/>
      <c r="F1754" s="12" t="s">
        <v>9</v>
      </c>
      <c r="G1754" s="12" t="s">
        <v>9</v>
      </c>
      <c r="H1754" s="12" t="s">
        <v>37</v>
      </c>
      <c r="I1754" s="14"/>
      <c r="J1754" s="14"/>
      <c r="K1754" s="14"/>
      <c r="L1754" s="14"/>
      <c r="M1754" s="14"/>
      <c r="N1754" s="14"/>
      <c r="O1754" s="14"/>
      <c r="P1754" s="14"/>
      <c r="Q1754" s="14"/>
      <c r="R1754" s="14"/>
      <c r="S1754" s="14"/>
      <c r="T1754" s="14"/>
      <c r="U1754" s="14"/>
      <c r="V1754" s="14"/>
      <c r="W1754" s="14"/>
      <c r="X1754" s="14"/>
      <c r="Y1754" s="14"/>
      <c r="Z1754" s="14"/>
      <c r="AA1754" s="14"/>
      <c r="AB1754" s="14"/>
      <c r="AC1754" s="14"/>
      <c r="AD1754" s="14"/>
    </row>
    <row r="1755" ht="33.0" hidden="1" customHeight="1">
      <c r="A1755" s="27">
        <v>1914.0</v>
      </c>
      <c r="B1755" s="27" t="s">
        <v>34</v>
      </c>
      <c r="C1755" s="27" t="s">
        <v>1956</v>
      </c>
      <c r="D1755" s="12" t="s">
        <v>637</v>
      </c>
      <c r="E1755" s="14"/>
      <c r="F1755" s="12" t="s">
        <v>13</v>
      </c>
      <c r="G1755" s="12" t="s">
        <v>9</v>
      </c>
      <c r="H1755" s="12" t="s">
        <v>52</v>
      </c>
      <c r="I1755" s="14"/>
      <c r="J1755" s="14"/>
      <c r="K1755" s="14"/>
      <c r="L1755" s="14"/>
      <c r="M1755" s="14"/>
      <c r="N1755" s="14"/>
      <c r="O1755" s="14"/>
      <c r="P1755" s="14"/>
      <c r="Q1755" s="14"/>
      <c r="R1755" s="14"/>
      <c r="S1755" s="14"/>
      <c r="T1755" s="14"/>
      <c r="U1755" s="14"/>
      <c r="V1755" s="14"/>
      <c r="W1755" s="14"/>
      <c r="X1755" s="14"/>
      <c r="Y1755" s="14"/>
      <c r="Z1755" s="14"/>
      <c r="AA1755" s="14"/>
      <c r="AB1755" s="14"/>
      <c r="AC1755" s="14"/>
      <c r="AD1755" s="14"/>
    </row>
    <row r="1756" ht="33.0" hidden="1" customHeight="1">
      <c r="A1756" s="27">
        <v>1915.0</v>
      </c>
      <c r="B1756" s="27" t="s">
        <v>34</v>
      </c>
      <c r="C1756" s="27" t="s">
        <v>1957</v>
      </c>
      <c r="D1756" s="12" t="s">
        <v>36</v>
      </c>
      <c r="E1756" s="14"/>
      <c r="F1756" s="12" t="s">
        <v>10</v>
      </c>
      <c r="G1756" s="12" t="s">
        <v>2</v>
      </c>
      <c r="H1756" s="12" t="s">
        <v>37</v>
      </c>
      <c r="I1756" s="14"/>
      <c r="J1756" s="14"/>
      <c r="K1756" s="14"/>
      <c r="L1756" s="14"/>
      <c r="M1756" s="14"/>
      <c r="N1756" s="14"/>
      <c r="O1756" s="14"/>
      <c r="P1756" s="14"/>
      <c r="Q1756" s="14"/>
      <c r="R1756" s="14"/>
      <c r="S1756" s="14"/>
      <c r="T1756" s="14"/>
      <c r="U1756" s="14"/>
      <c r="V1756" s="14"/>
      <c r="W1756" s="14"/>
      <c r="X1756" s="14"/>
      <c r="Y1756" s="14"/>
      <c r="Z1756" s="14"/>
      <c r="AA1756" s="14"/>
      <c r="AB1756" s="14"/>
      <c r="AC1756" s="14"/>
      <c r="AD1756" s="14"/>
    </row>
    <row r="1757" ht="33.0" customHeight="1">
      <c r="A1757" s="27">
        <v>1916.0</v>
      </c>
      <c r="B1757" s="27" t="s">
        <v>34</v>
      </c>
      <c r="C1757" s="27" t="s">
        <v>1958</v>
      </c>
      <c r="D1757" s="12" t="s">
        <v>134</v>
      </c>
      <c r="E1757" s="14"/>
      <c r="F1757" s="12" t="s">
        <v>16</v>
      </c>
      <c r="G1757" s="12" t="s">
        <v>9</v>
      </c>
      <c r="H1757" s="12" t="s">
        <v>42</v>
      </c>
      <c r="I1757" s="14"/>
      <c r="J1757" s="14"/>
      <c r="K1757" s="14"/>
      <c r="L1757" s="14"/>
      <c r="M1757" s="14"/>
      <c r="N1757" s="14"/>
      <c r="O1757" s="14"/>
      <c r="P1757" s="14"/>
      <c r="Q1757" s="14"/>
      <c r="R1757" s="14"/>
      <c r="S1757" s="14"/>
      <c r="T1757" s="14"/>
      <c r="U1757" s="14"/>
      <c r="V1757" s="14"/>
      <c r="W1757" s="14"/>
      <c r="X1757" s="14"/>
      <c r="Y1757" s="14"/>
      <c r="Z1757" s="14"/>
      <c r="AA1757" s="14"/>
      <c r="AB1757" s="14"/>
      <c r="AC1757" s="14"/>
      <c r="AD1757" s="14"/>
    </row>
    <row r="1758" ht="33.0" hidden="1" customHeight="1">
      <c r="A1758" s="27">
        <v>1917.0</v>
      </c>
      <c r="B1758" s="27" t="s">
        <v>34</v>
      </c>
      <c r="C1758" s="27" t="s">
        <v>1959</v>
      </c>
      <c r="D1758" s="12" t="s">
        <v>371</v>
      </c>
      <c r="E1758" s="14"/>
      <c r="F1758" s="12" t="s">
        <v>13</v>
      </c>
      <c r="G1758" s="12" t="s">
        <v>9</v>
      </c>
      <c r="H1758" s="12" t="s">
        <v>42</v>
      </c>
      <c r="I1758" s="14"/>
      <c r="J1758" s="14"/>
      <c r="K1758" s="14"/>
      <c r="L1758" s="14"/>
      <c r="M1758" s="14"/>
      <c r="N1758" s="14"/>
      <c r="O1758" s="14"/>
      <c r="P1758" s="14"/>
      <c r="Q1758" s="14"/>
      <c r="R1758" s="14"/>
      <c r="S1758" s="14"/>
      <c r="T1758" s="14"/>
      <c r="U1758" s="14"/>
      <c r="V1758" s="14"/>
      <c r="W1758" s="14"/>
      <c r="X1758" s="14"/>
      <c r="Y1758" s="14"/>
      <c r="Z1758" s="14"/>
      <c r="AA1758" s="14"/>
      <c r="AB1758" s="14"/>
      <c r="AC1758" s="14"/>
      <c r="AD1758" s="14"/>
    </row>
    <row r="1759" ht="33.0" hidden="1" customHeight="1">
      <c r="A1759" s="27">
        <v>1918.0</v>
      </c>
      <c r="B1759" s="27" t="s">
        <v>34</v>
      </c>
      <c r="C1759" s="27" t="s">
        <v>1960</v>
      </c>
      <c r="D1759" s="12" t="s">
        <v>48</v>
      </c>
      <c r="E1759" s="14"/>
      <c r="F1759" s="12" t="s">
        <v>10</v>
      </c>
      <c r="G1759" s="12" t="s">
        <v>2</v>
      </c>
      <c r="H1759" s="12" t="s">
        <v>49</v>
      </c>
      <c r="I1759" s="14"/>
      <c r="J1759" s="14"/>
      <c r="K1759" s="14"/>
      <c r="L1759" s="14"/>
      <c r="M1759" s="14"/>
      <c r="N1759" s="14"/>
      <c r="O1759" s="14"/>
      <c r="P1759" s="14"/>
      <c r="Q1759" s="14"/>
      <c r="R1759" s="14"/>
      <c r="S1759" s="14"/>
      <c r="T1759" s="14"/>
      <c r="U1759" s="14"/>
      <c r="V1759" s="14"/>
      <c r="W1759" s="14"/>
      <c r="X1759" s="14"/>
      <c r="Y1759" s="14"/>
      <c r="Z1759" s="14"/>
      <c r="AA1759" s="14"/>
      <c r="AB1759" s="14"/>
      <c r="AC1759" s="14"/>
      <c r="AD1759" s="14"/>
    </row>
    <row r="1760" ht="33.0" hidden="1" customHeight="1">
      <c r="A1760" s="27">
        <v>1919.0</v>
      </c>
      <c r="B1760" s="27" t="s">
        <v>34</v>
      </c>
      <c r="C1760" s="27" t="s">
        <v>1961</v>
      </c>
      <c r="D1760" s="12" t="s">
        <v>48</v>
      </c>
      <c r="E1760" s="14"/>
      <c r="F1760" s="12" t="s">
        <v>10</v>
      </c>
      <c r="G1760" s="12" t="s">
        <v>2</v>
      </c>
      <c r="H1760" s="12" t="s">
        <v>49</v>
      </c>
      <c r="I1760" s="14"/>
      <c r="J1760" s="14"/>
      <c r="K1760" s="14"/>
      <c r="L1760" s="14"/>
      <c r="M1760" s="14"/>
      <c r="N1760" s="14"/>
      <c r="O1760" s="14"/>
      <c r="P1760" s="14"/>
      <c r="Q1760" s="14"/>
      <c r="R1760" s="14"/>
      <c r="S1760" s="14"/>
      <c r="T1760" s="14"/>
      <c r="U1760" s="14"/>
      <c r="V1760" s="14"/>
      <c r="W1760" s="14"/>
      <c r="X1760" s="14"/>
      <c r="Y1760" s="14"/>
      <c r="Z1760" s="14"/>
      <c r="AA1760" s="14"/>
      <c r="AB1760" s="14"/>
      <c r="AC1760" s="14"/>
      <c r="AD1760" s="14"/>
    </row>
    <row r="1761" ht="33.0" hidden="1" customHeight="1">
      <c r="A1761" s="27">
        <v>1920.0</v>
      </c>
      <c r="B1761" s="27" t="s">
        <v>34</v>
      </c>
      <c r="C1761" s="27" t="s">
        <v>1962</v>
      </c>
      <c r="D1761" s="12" t="s">
        <v>1963</v>
      </c>
      <c r="E1761" s="14"/>
      <c r="F1761" s="12" t="s">
        <v>18</v>
      </c>
      <c r="G1761" s="12" t="s">
        <v>6</v>
      </c>
      <c r="H1761" s="12" t="s">
        <v>49</v>
      </c>
      <c r="I1761" s="14"/>
      <c r="J1761" s="14"/>
      <c r="K1761" s="14"/>
      <c r="L1761" s="14"/>
      <c r="M1761" s="14"/>
      <c r="N1761" s="14"/>
      <c r="O1761" s="14"/>
      <c r="P1761" s="14"/>
      <c r="Q1761" s="14"/>
      <c r="R1761" s="14"/>
      <c r="S1761" s="14"/>
      <c r="T1761" s="14"/>
      <c r="U1761" s="14"/>
      <c r="V1761" s="14"/>
      <c r="W1761" s="14"/>
      <c r="X1761" s="14"/>
      <c r="Y1761" s="14"/>
      <c r="Z1761" s="14"/>
      <c r="AA1761" s="14"/>
      <c r="AB1761" s="14"/>
      <c r="AC1761" s="14"/>
      <c r="AD1761" s="14"/>
    </row>
    <row r="1762" ht="33.0" hidden="1" customHeight="1">
      <c r="A1762" s="27">
        <v>1921.0</v>
      </c>
      <c r="B1762" s="27" t="s">
        <v>34</v>
      </c>
      <c r="C1762" s="27" t="s">
        <v>1964</v>
      </c>
      <c r="D1762" s="12" t="s">
        <v>89</v>
      </c>
      <c r="E1762" s="14"/>
      <c r="F1762" s="12" t="s">
        <v>9</v>
      </c>
      <c r="G1762" s="12" t="s">
        <v>9</v>
      </c>
      <c r="H1762" s="12" t="s">
        <v>52</v>
      </c>
      <c r="I1762" s="14"/>
      <c r="J1762" s="14"/>
      <c r="K1762" s="14"/>
      <c r="L1762" s="14"/>
      <c r="M1762" s="14"/>
      <c r="N1762" s="14"/>
      <c r="O1762" s="14"/>
      <c r="P1762" s="14"/>
      <c r="Q1762" s="14"/>
      <c r="R1762" s="14"/>
      <c r="S1762" s="14"/>
      <c r="T1762" s="14"/>
      <c r="U1762" s="14"/>
      <c r="V1762" s="14"/>
      <c r="W1762" s="14"/>
      <c r="X1762" s="14"/>
      <c r="Y1762" s="14"/>
      <c r="Z1762" s="14"/>
      <c r="AA1762" s="14"/>
      <c r="AB1762" s="14"/>
      <c r="AC1762" s="14"/>
      <c r="AD1762" s="14"/>
    </row>
    <row r="1763" ht="33.0" hidden="1" customHeight="1">
      <c r="A1763" s="27">
        <v>1923.0</v>
      </c>
      <c r="B1763" s="27" t="s">
        <v>34</v>
      </c>
      <c r="C1763" s="27" t="s">
        <v>1965</v>
      </c>
      <c r="D1763" s="12" t="s">
        <v>107</v>
      </c>
      <c r="E1763" s="14"/>
      <c r="F1763" s="12" t="s">
        <v>9</v>
      </c>
      <c r="G1763" s="12" t="s">
        <v>9</v>
      </c>
      <c r="H1763" s="12" t="s">
        <v>37</v>
      </c>
      <c r="I1763" s="14"/>
      <c r="J1763" s="14"/>
      <c r="K1763" s="14"/>
      <c r="L1763" s="14"/>
      <c r="M1763" s="14"/>
      <c r="N1763" s="14"/>
      <c r="O1763" s="14"/>
      <c r="P1763" s="14"/>
      <c r="Q1763" s="14"/>
      <c r="R1763" s="14"/>
      <c r="S1763" s="14"/>
      <c r="T1763" s="14"/>
      <c r="U1763" s="14"/>
      <c r="V1763" s="14"/>
      <c r="W1763" s="14"/>
      <c r="X1763" s="14"/>
      <c r="Y1763" s="14"/>
      <c r="Z1763" s="14"/>
      <c r="AA1763" s="14"/>
      <c r="AB1763" s="14"/>
      <c r="AC1763" s="14"/>
      <c r="AD1763" s="14"/>
    </row>
    <row r="1764" ht="33.0" hidden="1" customHeight="1">
      <c r="A1764" s="27">
        <v>1924.0</v>
      </c>
      <c r="B1764" s="27" t="s">
        <v>34</v>
      </c>
      <c r="C1764" s="27" t="s">
        <v>1966</v>
      </c>
      <c r="D1764" s="12" t="s">
        <v>36</v>
      </c>
      <c r="E1764" s="14"/>
      <c r="F1764" s="12" t="s">
        <v>10</v>
      </c>
      <c r="G1764" s="12" t="s">
        <v>2</v>
      </c>
      <c r="H1764" s="12" t="s">
        <v>37</v>
      </c>
      <c r="I1764" s="14"/>
      <c r="J1764" s="14"/>
      <c r="K1764" s="14"/>
      <c r="L1764" s="14"/>
      <c r="M1764" s="14"/>
      <c r="N1764" s="14"/>
      <c r="O1764" s="14"/>
      <c r="P1764" s="14"/>
      <c r="Q1764" s="14"/>
      <c r="R1764" s="14"/>
      <c r="S1764" s="14"/>
      <c r="T1764" s="14"/>
      <c r="U1764" s="14"/>
      <c r="V1764" s="14"/>
      <c r="W1764" s="14"/>
      <c r="X1764" s="14"/>
      <c r="Y1764" s="14"/>
      <c r="Z1764" s="14"/>
      <c r="AA1764" s="14"/>
      <c r="AB1764" s="14"/>
      <c r="AC1764" s="14"/>
      <c r="AD1764" s="14"/>
    </row>
    <row r="1765" ht="33.0" customHeight="1">
      <c r="A1765" s="27">
        <v>1925.0</v>
      </c>
      <c r="B1765" s="27" t="s">
        <v>34</v>
      </c>
      <c r="C1765" s="27" t="s">
        <v>1967</v>
      </c>
      <c r="D1765" s="12" t="s">
        <v>1691</v>
      </c>
      <c r="E1765" s="14"/>
      <c r="F1765" s="12" t="s">
        <v>16</v>
      </c>
      <c r="G1765" s="12" t="s">
        <v>8</v>
      </c>
      <c r="H1765" s="12" t="s">
        <v>42</v>
      </c>
      <c r="I1765" s="14"/>
      <c r="J1765" s="14"/>
      <c r="K1765" s="14"/>
      <c r="L1765" s="14"/>
      <c r="M1765" s="14"/>
      <c r="N1765" s="14"/>
      <c r="O1765" s="14"/>
      <c r="P1765" s="14"/>
      <c r="Q1765" s="14"/>
      <c r="R1765" s="14"/>
      <c r="S1765" s="14"/>
      <c r="T1765" s="14"/>
      <c r="U1765" s="14"/>
      <c r="V1765" s="14"/>
      <c r="W1765" s="14"/>
      <c r="X1765" s="14"/>
      <c r="Y1765" s="14"/>
      <c r="Z1765" s="14"/>
      <c r="AA1765" s="14"/>
      <c r="AB1765" s="14"/>
      <c r="AC1765" s="14"/>
      <c r="AD1765" s="14"/>
    </row>
    <row r="1766" ht="33.0" hidden="1" customHeight="1">
      <c r="A1766" s="27">
        <v>1927.0</v>
      </c>
      <c r="B1766" s="27" t="s">
        <v>34</v>
      </c>
      <c r="C1766" s="27" t="s">
        <v>1968</v>
      </c>
      <c r="D1766" s="12" t="s">
        <v>126</v>
      </c>
      <c r="E1766" s="14"/>
      <c r="F1766" s="12" t="s">
        <v>11</v>
      </c>
      <c r="G1766" s="12" t="s">
        <v>9</v>
      </c>
      <c r="H1766" s="12" t="s">
        <v>42</v>
      </c>
      <c r="I1766" s="14"/>
      <c r="J1766" s="14"/>
      <c r="K1766" s="14"/>
      <c r="L1766" s="14"/>
      <c r="M1766" s="14"/>
      <c r="N1766" s="14"/>
      <c r="O1766" s="14"/>
      <c r="P1766" s="14"/>
      <c r="Q1766" s="14"/>
      <c r="R1766" s="14"/>
      <c r="S1766" s="14"/>
      <c r="T1766" s="14"/>
      <c r="U1766" s="14"/>
      <c r="V1766" s="14"/>
      <c r="W1766" s="14"/>
      <c r="X1766" s="14"/>
      <c r="Y1766" s="14"/>
      <c r="Z1766" s="14"/>
      <c r="AA1766" s="14"/>
      <c r="AB1766" s="14"/>
      <c r="AC1766" s="14"/>
      <c r="AD1766" s="14"/>
    </row>
    <row r="1767" ht="33.0" hidden="1" customHeight="1">
      <c r="A1767" s="27">
        <v>1928.0</v>
      </c>
      <c r="B1767" s="27" t="s">
        <v>34</v>
      </c>
      <c r="C1767" s="27" t="s">
        <v>1969</v>
      </c>
      <c r="D1767" s="12" t="s">
        <v>275</v>
      </c>
      <c r="E1767" s="14"/>
      <c r="F1767" s="12" t="s">
        <v>13</v>
      </c>
      <c r="G1767" s="12" t="s">
        <v>6</v>
      </c>
      <c r="H1767" s="12" t="s">
        <v>52</v>
      </c>
      <c r="I1767" s="14"/>
      <c r="J1767" s="14"/>
      <c r="K1767" s="14"/>
      <c r="L1767" s="14"/>
      <c r="M1767" s="14"/>
      <c r="N1767" s="14"/>
      <c r="O1767" s="14"/>
      <c r="P1767" s="14"/>
      <c r="Q1767" s="14"/>
      <c r="R1767" s="14"/>
      <c r="S1767" s="14"/>
      <c r="T1767" s="14"/>
      <c r="U1767" s="14"/>
      <c r="V1767" s="14"/>
      <c r="W1767" s="14"/>
      <c r="X1767" s="14"/>
      <c r="Y1767" s="14"/>
      <c r="Z1767" s="14"/>
      <c r="AA1767" s="14"/>
      <c r="AB1767" s="14"/>
      <c r="AC1767" s="14"/>
      <c r="AD1767" s="14"/>
    </row>
    <row r="1768" ht="33.0" hidden="1" customHeight="1">
      <c r="A1768" s="27">
        <v>1929.0</v>
      </c>
      <c r="B1768" s="27" t="s">
        <v>34</v>
      </c>
      <c r="C1768" s="27" t="s">
        <v>1970</v>
      </c>
      <c r="D1768" s="12" t="s">
        <v>97</v>
      </c>
      <c r="E1768" s="14"/>
      <c r="F1768" s="12" t="s">
        <v>12</v>
      </c>
      <c r="G1768" s="12" t="s">
        <v>7</v>
      </c>
      <c r="H1768" s="12" t="s">
        <v>52</v>
      </c>
      <c r="I1768" s="14"/>
      <c r="J1768" s="14"/>
      <c r="K1768" s="14"/>
      <c r="L1768" s="14"/>
      <c r="M1768" s="14"/>
      <c r="N1768" s="14"/>
      <c r="O1768" s="14"/>
      <c r="P1768" s="14"/>
      <c r="Q1768" s="14"/>
      <c r="R1768" s="14"/>
      <c r="S1768" s="14"/>
      <c r="T1768" s="14"/>
      <c r="U1768" s="14"/>
      <c r="V1768" s="14"/>
      <c r="W1768" s="14"/>
      <c r="X1768" s="14"/>
      <c r="Y1768" s="14"/>
      <c r="Z1768" s="14"/>
      <c r="AA1768" s="14"/>
      <c r="AB1768" s="14"/>
      <c r="AC1768" s="14"/>
      <c r="AD1768" s="14"/>
    </row>
    <row r="1769" ht="33.0" hidden="1" customHeight="1">
      <c r="A1769" s="27">
        <v>1930.0</v>
      </c>
      <c r="B1769" s="27" t="s">
        <v>34</v>
      </c>
      <c r="C1769" s="27" t="s">
        <v>1971</v>
      </c>
      <c r="D1769" s="12" t="s">
        <v>637</v>
      </c>
      <c r="E1769" s="14"/>
      <c r="F1769" s="12" t="s">
        <v>13</v>
      </c>
      <c r="G1769" s="12" t="s">
        <v>9</v>
      </c>
      <c r="H1769" s="12" t="s">
        <v>52</v>
      </c>
      <c r="I1769" s="14"/>
      <c r="J1769" s="14"/>
      <c r="K1769" s="14"/>
      <c r="L1769" s="14"/>
      <c r="M1769" s="14"/>
      <c r="N1769" s="14"/>
      <c r="O1769" s="14"/>
      <c r="P1769" s="14"/>
      <c r="Q1769" s="14"/>
      <c r="R1769" s="14"/>
      <c r="S1769" s="14"/>
      <c r="T1769" s="14"/>
      <c r="U1769" s="14"/>
      <c r="V1769" s="14"/>
      <c r="W1769" s="14"/>
      <c r="X1769" s="14"/>
      <c r="Y1769" s="14"/>
      <c r="Z1769" s="14"/>
      <c r="AA1769" s="14"/>
      <c r="AB1769" s="14"/>
      <c r="AC1769" s="14"/>
      <c r="AD1769" s="14"/>
    </row>
    <row r="1770" ht="33.0" hidden="1" customHeight="1">
      <c r="A1770" s="27">
        <v>1931.0</v>
      </c>
      <c r="B1770" s="27" t="s">
        <v>34</v>
      </c>
      <c r="C1770" s="27" t="s">
        <v>1972</v>
      </c>
      <c r="D1770" s="12" t="s">
        <v>87</v>
      </c>
      <c r="E1770" s="14"/>
      <c r="F1770" s="12" t="s">
        <v>18</v>
      </c>
      <c r="G1770" s="12" t="s">
        <v>9</v>
      </c>
      <c r="H1770" s="12" t="s">
        <v>52</v>
      </c>
      <c r="I1770" s="14"/>
      <c r="J1770" s="14"/>
      <c r="K1770" s="14"/>
      <c r="L1770" s="14"/>
      <c r="M1770" s="14"/>
      <c r="N1770" s="14"/>
      <c r="O1770" s="14"/>
      <c r="P1770" s="14"/>
      <c r="Q1770" s="14"/>
      <c r="R1770" s="14"/>
      <c r="S1770" s="14"/>
      <c r="T1770" s="14"/>
      <c r="U1770" s="14"/>
      <c r="V1770" s="14"/>
      <c r="W1770" s="14"/>
      <c r="X1770" s="14"/>
      <c r="Y1770" s="14"/>
      <c r="Z1770" s="14"/>
      <c r="AA1770" s="14"/>
      <c r="AB1770" s="14"/>
      <c r="AC1770" s="14"/>
      <c r="AD1770" s="14"/>
    </row>
    <row r="1771" ht="33.0" hidden="1" customHeight="1">
      <c r="A1771" s="27">
        <v>1932.0</v>
      </c>
      <c r="B1771" s="27" t="s">
        <v>34</v>
      </c>
      <c r="C1771" s="27" t="s">
        <v>1973</v>
      </c>
      <c r="D1771" s="12" t="s">
        <v>231</v>
      </c>
      <c r="E1771" s="14"/>
      <c r="F1771" s="12" t="s">
        <v>18</v>
      </c>
      <c r="G1771" s="12" t="s">
        <v>6</v>
      </c>
      <c r="H1771" s="12" t="s">
        <v>42</v>
      </c>
      <c r="I1771" s="14"/>
      <c r="J1771" s="14"/>
      <c r="K1771" s="14"/>
      <c r="L1771" s="14"/>
      <c r="M1771" s="14"/>
      <c r="N1771" s="14"/>
      <c r="O1771" s="14"/>
      <c r="P1771" s="14"/>
      <c r="Q1771" s="14"/>
      <c r="R1771" s="14"/>
      <c r="S1771" s="14"/>
      <c r="T1771" s="14"/>
      <c r="U1771" s="14"/>
      <c r="V1771" s="14"/>
      <c r="W1771" s="14"/>
      <c r="X1771" s="14"/>
      <c r="Y1771" s="14"/>
      <c r="Z1771" s="14"/>
      <c r="AA1771" s="14"/>
      <c r="AB1771" s="14"/>
      <c r="AC1771" s="14"/>
      <c r="AD1771" s="14"/>
    </row>
    <row r="1772" ht="33.0" hidden="1" customHeight="1">
      <c r="A1772" s="27">
        <v>1933.0</v>
      </c>
      <c r="B1772" s="27" t="s">
        <v>34</v>
      </c>
      <c r="C1772" s="27" t="s">
        <v>1974</v>
      </c>
      <c r="D1772" s="12" t="s">
        <v>284</v>
      </c>
      <c r="E1772" s="14"/>
      <c r="F1772" s="12" t="s">
        <v>19</v>
      </c>
      <c r="G1772" s="12" t="s">
        <v>9</v>
      </c>
      <c r="H1772" s="12" t="s">
        <v>52</v>
      </c>
      <c r="I1772" s="14"/>
      <c r="J1772" s="14"/>
      <c r="K1772" s="14"/>
      <c r="L1772" s="14"/>
      <c r="M1772" s="14"/>
      <c r="N1772" s="14"/>
      <c r="O1772" s="14"/>
      <c r="P1772" s="14"/>
      <c r="Q1772" s="14"/>
      <c r="R1772" s="14"/>
      <c r="S1772" s="14"/>
      <c r="T1772" s="14"/>
      <c r="U1772" s="14"/>
      <c r="V1772" s="14"/>
      <c r="W1772" s="14"/>
      <c r="X1772" s="14"/>
      <c r="Y1772" s="14"/>
      <c r="Z1772" s="14"/>
      <c r="AA1772" s="14"/>
      <c r="AB1772" s="14"/>
      <c r="AC1772" s="14"/>
      <c r="AD1772" s="14"/>
    </row>
    <row r="1773" ht="33.0" customHeight="1">
      <c r="A1773" s="27">
        <v>1934.0</v>
      </c>
      <c r="B1773" s="27" t="s">
        <v>34</v>
      </c>
      <c r="C1773" s="27" t="s">
        <v>1975</v>
      </c>
      <c r="D1773" s="12" t="s">
        <v>112</v>
      </c>
      <c r="E1773" s="14"/>
      <c r="F1773" s="12" t="s">
        <v>16</v>
      </c>
      <c r="G1773" s="12" t="s">
        <v>6</v>
      </c>
      <c r="H1773" s="12" t="s">
        <v>49</v>
      </c>
      <c r="I1773" s="14"/>
      <c r="J1773" s="14"/>
      <c r="K1773" s="14"/>
      <c r="L1773" s="14"/>
      <c r="M1773" s="14"/>
      <c r="N1773" s="14"/>
      <c r="O1773" s="14"/>
      <c r="P1773" s="14"/>
      <c r="Q1773" s="14"/>
      <c r="R1773" s="14"/>
      <c r="S1773" s="14"/>
      <c r="T1773" s="14"/>
      <c r="U1773" s="14"/>
      <c r="V1773" s="14"/>
      <c r="W1773" s="14"/>
      <c r="X1773" s="14"/>
      <c r="Y1773" s="14"/>
      <c r="Z1773" s="14"/>
      <c r="AA1773" s="14"/>
      <c r="AB1773" s="14"/>
      <c r="AC1773" s="14"/>
      <c r="AD1773" s="14"/>
    </row>
    <row r="1774" ht="33.0" hidden="1" customHeight="1">
      <c r="A1774" s="27">
        <v>1935.0</v>
      </c>
      <c r="B1774" s="27" t="s">
        <v>34</v>
      </c>
      <c r="C1774" s="27" t="s">
        <v>1976</v>
      </c>
      <c r="D1774" s="12" t="s">
        <v>48</v>
      </c>
      <c r="E1774" s="14"/>
      <c r="F1774" s="12" t="s">
        <v>10</v>
      </c>
      <c r="G1774" s="12" t="s">
        <v>2</v>
      </c>
      <c r="H1774" s="12" t="s">
        <v>49</v>
      </c>
      <c r="I1774" s="14"/>
      <c r="J1774" s="14"/>
      <c r="K1774" s="14"/>
      <c r="L1774" s="14"/>
      <c r="M1774" s="14"/>
      <c r="N1774" s="14"/>
      <c r="O1774" s="14"/>
      <c r="P1774" s="14"/>
      <c r="Q1774" s="14"/>
      <c r="R1774" s="14"/>
      <c r="S1774" s="14"/>
      <c r="T1774" s="14"/>
      <c r="U1774" s="14"/>
      <c r="V1774" s="14"/>
      <c r="W1774" s="14"/>
      <c r="X1774" s="14"/>
      <c r="Y1774" s="14"/>
      <c r="Z1774" s="14"/>
      <c r="AA1774" s="14"/>
      <c r="AB1774" s="14"/>
      <c r="AC1774" s="14"/>
      <c r="AD1774" s="14"/>
    </row>
    <row r="1775" ht="33.0" hidden="1" customHeight="1">
      <c r="A1775" s="27">
        <v>1936.0</v>
      </c>
      <c r="B1775" s="27" t="s">
        <v>34</v>
      </c>
      <c r="C1775" s="27" t="s">
        <v>1977</v>
      </c>
      <c r="D1775" s="12" t="s">
        <v>107</v>
      </c>
      <c r="E1775" s="14"/>
      <c r="F1775" s="12" t="s">
        <v>9</v>
      </c>
      <c r="G1775" s="12" t="s">
        <v>9</v>
      </c>
      <c r="H1775" s="12" t="s">
        <v>37</v>
      </c>
      <c r="I1775" s="14"/>
      <c r="J1775" s="14"/>
      <c r="K1775" s="14"/>
      <c r="L1775" s="14"/>
      <c r="M1775" s="14"/>
      <c r="N1775" s="14"/>
      <c r="O1775" s="14"/>
      <c r="P1775" s="14"/>
      <c r="Q1775" s="14"/>
      <c r="R1775" s="14"/>
      <c r="S1775" s="14"/>
      <c r="T1775" s="14"/>
      <c r="U1775" s="14"/>
      <c r="V1775" s="14"/>
      <c r="W1775" s="14"/>
      <c r="X1775" s="14"/>
      <c r="Y1775" s="14"/>
      <c r="Z1775" s="14"/>
      <c r="AA1775" s="14"/>
      <c r="AB1775" s="14"/>
      <c r="AC1775" s="14"/>
      <c r="AD1775" s="14"/>
    </row>
    <row r="1776" ht="33.0" hidden="1" customHeight="1">
      <c r="A1776" s="27">
        <v>1937.0</v>
      </c>
      <c r="B1776" s="27" t="s">
        <v>34</v>
      </c>
      <c r="C1776" s="27" t="s">
        <v>1978</v>
      </c>
      <c r="D1776" s="12" t="s">
        <v>66</v>
      </c>
      <c r="E1776" s="14"/>
      <c r="F1776" s="12" t="s">
        <v>10</v>
      </c>
      <c r="G1776" s="12" t="s">
        <v>2</v>
      </c>
      <c r="H1776" s="12" t="s">
        <v>52</v>
      </c>
      <c r="I1776" s="14"/>
      <c r="J1776" s="14"/>
      <c r="K1776" s="14"/>
      <c r="L1776" s="14"/>
      <c r="M1776" s="14"/>
      <c r="N1776" s="14"/>
      <c r="O1776" s="14"/>
      <c r="P1776" s="14"/>
      <c r="Q1776" s="14"/>
      <c r="R1776" s="14"/>
      <c r="S1776" s="14"/>
      <c r="T1776" s="14"/>
      <c r="U1776" s="14"/>
      <c r="V1776" s="14"/>
      <c r="W1776" s="14"/>
      <c r="X1776" s="14"/>
      <c r="Y1776" s="14"/>
      <c r="Z1776" s="14"/>
      <c r="AA1776" s="14"/>
      <c r="AB1776" s="14"/>
      <c r="AC1776" s="14"/>
      <c r="AD1776" s="14"/>
    </row>
    <row r="1777" ht="33.0" hidden="1" customHeight="1">
      <c r="A1777" s="27">
        <v>1938.0</v>
      </c>
      <c r="B1777" s="27" t="s">
        <v>34</v>
      </c>
      <c r="C1777" s="27" t="s">
        <v>1979</v>
      </c>
      <c r="D1777" s="12" t="s">
        <v>1811</v>
      </c>
      <c r="E1777" s="14"/>
      <c r="F1777" s="12" t="s">
        <v>23</v>
      </c>
      <c r="G1777" s="12" t="s">
        <v>9</v>
      </c>
      <c r="H1777" s="12" t="s">
        <v>42</v>
      </c>
      <c r="I1777" s="14"/>
      <c r="J1777" s="14"/>
      <c r="K1777" s="14"/>
      <c r="L1777" s="14"/>
      <c r="M1777" s="14"/>
      <c r="N1777" s="14"/>
      <c r="O1777" s="14"/>
      <c r="P1777" s="14"/>
      <c r="Q1777" s="14"/>
      <c r="R1777" s="14"/>
      <c r="S1777" s="14"/>
      <c r="T1777" s="14"/>
      <c r="U1777" s="14"/>
      <c r="V1777" s="14"/>
      <c r="W1777" s="14"/>
      <c r="X1777" s="14"/>
      <c r="Y1777" s="14"/>
      <c r="Z1777" s="14"/>
      <c r="AA1777" s="14"/>
      <c r="AB1777" s="14"/>
      <c r="AC1777" s="14"/>
      <c r="AD1777" s="14"/>
    </row>
    <row r="1778" ht="33.0" customHeight="1">
      <c r="A1778" s="27">
        <v>1939.0</v>
      </c>
      <c r="B1778" s="27" t="s">
        <v>34</v>
      </c>
      <c r="C1778" s="27" t="s">
        <v>1980</v>
      </c>
      <c r="D1778" s="12" t="s">
        <v>1636</v>
      </c>
      <c r="E1778" s="14"/>
      <c r="F1778" s="12" t="s">
        <v>16</v>
      </c>
      <c r="G1778" s="12" t="s">
        <v>9</v>
      </c>
      <c r="H1778" s="12" t="s">
        <v>49</v>
      </c>
      <c r="I1778" s="14"/>
      <c r="J1778" s="14"/>
      <c r="K1778" s="14"/>
      <c r="L1778" s="14"/>
      <c r="M1778" s="14"/>
      <c r="N1778" s="14"/>
      <c r="O1778" s="14"/>
      <c r="P1778" s="14"/>
      <c r="Q1778" s="14"/>
      <c r="R1778" s="14"/>
      <c r="S1778" s="14"/>
      <c r="T1778" s="14"/>
      <c r="U1778" s="14"/>
      <c r="V1778" s="14"/>
      <c r="W1778" s="14"/>
      <c r="X1778" s="14"/>
      <c r="Y1778" s="14"/>
      <c r="Z1778" s="14"/>
      <c r="AA1778" s="14"/>
      <c r="AB1778" s="14"/>
      <c r="AC1778" s="14"/>
      <c r="AD1778" s="14"/>
    </row>
    <row r="1779" ht="33.0" hidden="1" customHeight="1">
      <c r="A1779" s="27">
        <v>1940.0</v>
      </c>
      <c r="B1779" s="27" t="s">
        <v>34</v>
      </c>
      <c r="C1779" s="27" t="s">
        <v>1981</v>
      </c>
      <c r="D1779" s="12" t="s">
        <v>36</v>
      </c>
      <c r="E1779" s="14"/>
      <c r="F1779" s="12" t="s">
        <v>10</v>
      </c>
      <c r="G1779" s="12" t="s">
        <v>2</v>
      </c>
      <c r="H1779" s="12" t="s">
        <v>37</v>
      </c>
      <c r="I1779" s="14"/>
      <c r="J1779" s="14"/>
      <c r="K1779" s="14"/>
      <c r="L1779" s="14"/>
      <c r="M1779" s="14"/>
      <c r="N1779" s="14"/>
      <c r="O1779" s="14"/>
      <c r="P1779" s="14"/>
      <c r="Q1779" s="14"/>
      <c r="R1779" s="14"/>
      <c r="S1779" s="14"/>
      <c r="T1779" s="14"/>
      <c r="U1779" s="14"/>
      <c r="V1779" s="14"/>
      <c r="W1779" s="14"/>
      <c r="X1779" s="14"/>
      <c r="Y1779" s="14"/>
      <c r="Z1779" s="14"/>
      <c r="AA1779" s="14"/>
      <c r="AB1779" s="14"/>
      <c r="AC1779" s="14"/>
      <c r="AD1779" s="14"/>
    </row>
    <row r="1780" ht="33.0" customHeight="1">
      <c r="A1780" s="27">
        <v>1941.0</v>
      </c>
      <c r="B1780" s="27" t="s">
        <v>34</v>
      </c>
      <c r="C1780" s="27" t="s">
        <v>1982</v>
      </c>
      <c r="D1780" s="12" t="s">
        <v>214</v>
      </c>
      <c r="E1780" s="14"/>
      <c r="F1780" s="12" t="s">
        <v>16</v>
      </c>
      <c r="G1780" s="12" t="s">
        <v>9</v>
      </c>
      <c r="H1780" s="12" t="s">
        <v>52</v>
      </c>
      <c r="I1780" s="14"/>
      <c r="J1780" s="14"/>
      <c r="K1780" s="14"/>
      <c r="L1780" s="14"/>
      <c r="M1780" s="14"/>
      <c r="N1780" s="14"/>
      <c r="O1780" s="14"/>
      <c r="P1780" s="14"/>
      <c r="Q1780" s="14"/>
      <c r="R1780" s="14"/>
      <c r="S1780" s="14"/>
      <c r="T1780" s="14"/>
      <c r="U1780" s="14"/>
      <c r="V1780" s="14"/>
      <c r="W1780" s="14"/>
      <c r="X1780" s="14"/>
      <c r="Y1780" s="14"/>
      <c r="Z1780" s="14"/>
      <c r="AA1780" s="14"/>
      <c r="AB1780" s="14"/>
      <c r="AC1780" s="14"/>
      <c r="AD1780" s="14"/>
    </row>
    <row r="1781" ht="33.0" hidden="1" customHeight="1">
      <c r="A1781" s="27">
        <v>1942.0</v>
      </c>
      <c r="B1781" s="27" t="s">
        <v>34</v>
      </c>
      <c r="C1781" s="27" t="s">
        <v>1983</v>
      </c>
      <c r="D1781" s="12" t="s">
        <v>637</v>
      </c>
      <c r="E1781" s="14"/>
      <c r="F1781" s="12" t="s">
        <v>13</v>
      </c>
      <c r="G1781" s="12" t="s">
        <v>9</v>
      </c>
      <c r="H1781" s="12" t="s">
        <v>52</v>
      </c>
      <c r="I1781" s="14"/>
      <c r="J1781" s="14"/>
      <c r="K1781" s="14"/>
      <c r="L1781" s="14"/>
      <c r="M1781" s="14"/>
      <c r="N1781" s="14"/>
      <c r="O1781" s="14"/>
      <c r="P1781" s="14"/>
      <c r="Q1781" s="14"/>
      <c r="R1781" s="14"/>
      <c r="S1781" s="14"/>
      <c r="T1781" s="14"/>
      <c r="U1781" s="14"/>
      <c r="V1781" s="14"/>
      <c r="W1781" s="14"/>
      <c r="X1781" s="14"/>
      <c r="Y1781" s="14"/>
      <c r="Z1781" s="14"/>
      <c r="AA1781" s="14"/>
      <c r="AB1781" s="14"/>
      <c r="AC1781" s="14"/>
      <c r="AD1781" s="14"/>
    </row>
    <row r="1782" ht="33.0" hidden="1" customHeight="1">
      <c r="A1782" s="27">
        <v>1943.0</v>
      </c>
      <c r="B1782" s="27" t="s">
        <v>34</v>
      </c>
      <c r="C1782" s="27" t="s">
        <v>1984</v>
      </c>
      <c r="D1782" s="12" t="s">
        <v>39</v>
      </c>
      <c r="E1782" s="14"/>
      <c r="F1782" s="12" t="s">
        <v>20</v>
      </c>
      <c r="G1782" s="12" t="s">
        <v>9</v>
      </c>
      <c r="H1782" s="12" t="s">
        <v>37</v>
      </c>
      <c r="I1782" s="14"/>
      <c r="J1782" s="14"/>
      <c r="K1782" s="14"/>
      <c r="L1782" s="14"/>
      <c r="M1782" s="14"/>
      <c r="N1782" s="14"/>
      <c r="O1782" s="14"/>
      <c r="P1782" s="14"/>
      <c r="Q1782" s="14"/>
      <c r="R1782" s="14"/>
      <c r="S1782" s="14"/>
      <c r="T1782" s="14"/>
      <c r="U1782" s="14"/>
      <c r="V1782" s="14"/>
      <c r="W1782" s="14"/>
      <c r="X1782" s="14"/>
      <c r="Y1782" s="14"/>
      <c r="Z1782" s="14"/>
      <c r="AA1782" s="14"/>
      <c r="AB1782" s="14"/>
      <c r="AC1782" s="14"/>
      <c r="AD1782" s="14"/>
    </row>
    <row r="1783" ht="33.0" hidden="1" customHeight="1">
      <c r="A1783" s="27">
        <v>1944.0</v>
      </c>
      <c r="B1783" s="27" t="s">
        <v>34</v>
      </c>
      <c r="C1783" s="27" t="s">
        <v>1985</v>
      </c>
      <c r="D1783" s="12" t="s">
        <v>371</v>
      </c>
      <c r="E1783" s="14"/>
      <c r="F1783" s="12" t="s">
        <v>13</v>
      </c>
      <c r="G1783" s="12" t="s">
        <v>9</v>
      </c>
      <c r="H1783" s="12" t="s">
        <v>42</v>
      </c>
      <c r="I1783" s="14"/>
      <c r="J1783" s="14"/>
      <c r="K1783" s="14"/>
      <c r="L1783" s="14"/>
      <c r="M1783" s="14"/>
      <c r="N1783" s="14"/>
      <c r="O1783" s="14"/>
      <c r="P1783" s="14"/>
      <c r="Q1783" s="14"/>
      <c r="R1783" s="14"/>
      <c r="S1783" s="14"/>
      <c r="T1783" s="14"/>
      <c r="U1783" s="14"/>
      <c r="V1783" s="14"/>
      <c r="W1783" s="14"/>
      <c r="X1783" s="14"/>
      <c r="Y1783" s="14"/>
      <c r="Z1783" s="14"/>
      <c r="AA1783" s="14"/>
      <c r="AB1783" s="14"/>
      <c r="AC1783" s="14"/>
      <c r="AD1783" s="14"/>
    </row>
    <row r="1784" ht="33.0" hidden="1" customHeight="1">
      <c r="A1784" s="27">
        <v>1945.0</v>
      </c>
      <c r="B1784" s="27" t="s">
        <v>34</v>
      </c>
      <c r="C1784" s="27" t="s">
        <v>1986</v>
      </c>
      <c r="D1784" s="12" t="s">
        <v>36</v>
      </c>
      <c r="E1784" s="14"/>
      <c r="F1784" s="12" t="s">
        <v>10</v>
      </c>
      <c r="G1784" s="12" t="s">
        <v>2</v>
      </c>
      <c r="H1784" s="12" t="s">
        <v>37</v>
      </c>
      <c r="I1784" s="14"/>
      <c r="J1784" s="14"/>
      <c r="K1784" s="14"/>
      <c r="L1784" s="14"/>
      <c r="M1784" s="14"/>
      <c r="N1784" s="14"/>
      <c r="O1784" s="14"/>
      <c r="P1784" s="14"/>
      <c r="Q1784" s="14"/>
      <c r="R1784" s="14"/>
      <c r="S1784" s="14"/>
      <c r="T1784" s="14"/>
      <c r="U1784" s="14"/>
      <c r="V1784" s="14"/>
      <c r="W1784" s="14"/>
      <c r="X1784" s="14"/>
      <c r="Y1784" s="14"/>
      <c r="Z1784" s="14"/>
      <c r="AA1784" s="14"/>
      <c r="AB1784" s="14"/>
      <c r="AC1784" s="14"/>
      <c r="AD1784" s="14"/>
    </row>
    <row r="1785" ht="33.0" customHeight="1">
      <c r="A1785" s="27">
        <v>1947.0</v>
      </c>
      <c r="B1785" s="27" t="s">
        <v>34</v>
      </c>
      <c r="C1785" s="27" t="s">
        <v>1987</v>
      </c>
      <c r="D1785" s="12" t="s">
        <v>416</v>
      </c>
      <c r="E1785" s="14"/>
      <c r="F1785" s="12" t="s">
        <v>16</v>
      </c>
      <c r="G1785" s="12" t="s">
        <v>4</v>
      </c>
      <c r="H1785" s="12" t="s">
        <v>49</v>
      </c>
      <c r="I1785" s="14"/>
      <c r="J1785" s="14"/>
      <c r="K1785" s="14"/>
      <c r="L1785" s="14"/>
      <c r="M1785" s="14"/>
      <c r="N1785" s="14"/>
      <c r="O1785" s="14"/>
      <c r="P1785" s="14"/>
      <c r="Q1785" s="14"/>
      <c r="R1785" s="14"/>
      <c r="S1785" s="14"/>
      <c r="T1785" s="14"/>
      <c r="U1785" s="14"/>
      <c r="V1785" s="14"/>
      <c r="W1785" s="14"/>
      <c r="X1785" s="14"/>
      <c r="Y1785" s="14"/>
      <c r="Z1785" s="14"/>
      <c r="AA1785" s="14"/>
      <c r="AB1785" s="14"/>
      <c r="AC1785" s="14"/>
      <c r="AD1785" s="14"/>
    </row>
    <row r="1786" ht="33.0" hidden="1" customHeight="1">
      <c r="A1786" s="27">
        <v>1948.0</v>
      </c>
      <c r="B1786" s="27" t="s">
        <v>34</v>
      </c>
      <c r="C1786" s="27" t="s">
        <v>1988</v>
      </c>
      <c r="D1786" s="12" t="s">
        <v>66</v>
      </c>
      <c r="E1786" s="14"/>
      <c r="F1786" s="12" t="s">
        <v>10</v>
      </c>
      <c r="G1786" s="12" t="s">
        <v>2</v>
      </c>
      <c r="H1786" s="12" t="s">
        <v>52</v>
      </c>
      <c r="I1786" s="14"/>
      <c r="J1786" s="14"/>
      <c r="K1786" s="14"/>
      <c r="L1786" s="14"/>
      <c r="M1786" s="14"/>
      <c r="N1786" s="14"/>
      <c r="O1786" s="14"/>
      <c r="P1786" s="14"/>
      <c r="Q1786" s="14"/>
      <c r="R1786" s="14"/>
      <c r="S1786" s="14"/>
      <c r="T1786" s="14"/>
      <c r="U1786" s="14"/>
      <c r="V1786" s="14"/>
      <c r="W1786" s="14"/>
      <c r="X1786" s="14"/>
      <c r="Y1786" s="14"/>
      <c r="Z1786" s="14"/>
      <c r="AA1786" s="14"/>
      <c r="AB1786" s="14"/>
      <c r="AC1786" s="14"/>
      <c r="AD1786" s="14"/>
    </row>
    <row r="1787" ht="33.0" hidden="1" customHeight="1">
      <c r="A1787" s="27">
        <v>1949.0</v>
      </c>
      <c r="B1787" s="27" t="s">
        <v>34</v>
      </c>
      <c r="C1787" s="27" t="s">
        <v>1989</v>
      </c>
      <c r="D1787" s="12" t="s">
        <v>66</v>
      </c>
      <c r="E1787" s="14"/>
      <c r="F1787" s="12" t="s">
        <v>10</v>
      </c>
      <c r="G1787" s="12" t="s">
        <v>2</v>
      </c>
      <c r="H1787" s="12" t="s">
        <v>52</v>
      </c>
      <c r="I1787" s="14"/>
      <c r="J1787" s="14"/>
      <c r="K1787" s="14"/>
      <c r="L1787" s="14"/>
      <c r="M1787" s="14"/>
      <c r="N1787" s="14"/>
      <c r="O1787" s="14"/>
      <c r="P1787" s="14"/>
      <c r="Q1787" s="14"/>
      <c r="R1787" s="14"/>
      <c r="S1787" s="14"/>
      <c r="T1787" s="14"/>
      <c r="U1787" s="14"/>
      <c r="V1787" s="14"/>
      <c r="W1787" s="14"/>
      <c r="X1787" s="14"/>
      <c r="Y1787" s="14"/>
      <c r="Z1787" s="14"/>
      <c r="AA1787" s="14"/>
      <c r="AB1787" s="14"/>
      <c r="AC1787" s="14"/>
      <c r="AD1787" s="14"/>
    </row>
    <row r="1788" ht="33.0" hidden="1" customHeight="1">
      <c r="A1788" s="27">
        <v>1950.0</v>
      </c>
      <c r="B1788" s="27" t="s">
        <v>34</v>
      </c>
      <c r="C1788" s="27" t="s">
        <v>1990</v>
      </c>
      <c r="D1788" s="12" t="s">
        <v>36</v>
      </c>
      <c r="E1788" s="14"/>
      <c r="F1788" s="12" t="s">
        <v>10</v>
      </c>
      <c r="G1788" s="12" t="s">
        <v>2</v>
      </c>
      <c r="H1788" s="12" t="s">
        <v>37</v>
      </c>
      <c r="I1788" s="14"/>
      <c r="J1788" s="14"/>
      <c r="K1788" s="14"/>
      <c r="L1788" s="14"/>
      <c r="M1788" s="14"/>
      <c r="N1788" s="14"/>
      <c r="O1788" s="14"/>
      <c r="P1788" s="14"/>
      <c r="Q1788" s="14"/>
      <c r="R1788" s="14"/>
      <c r="S1788" s="14"/>
      <c r="T1788" s="14"/>
      <c r="U1788" s="14"/>
      <c r="V1788" s="14"/>
      <c r="W1788" s="14"/>
      <c r="X1788" s="14"/>
      <c r="Y1788" s="14"/>
      <c r="Z1788" s="14"/>
      <c r="AA1788" s="14"/>
      <c r="AB1788" s="14"/>
      <c r="AC1788" s="14"/>
      <c r="AD1788" s="14"/>
    </row>
    <row r="1789" ht="33.0" hidden="1" customHeight="1">
      <c r="A1789" s="27">
        <v>1951.0</v>
      </c>
      <c r="B1789" s="27" t="s">
        <v>34</v>
      </c>
      <c r="C1789" s="27" t="s">
        <v>1991</v>
      </c>
      <c r="D1789" s="12" t="s">
        <v>212</v>
      </c>
      <c r="E1789" s="14"/>
      <c r="F1789" s="12" t="s">
        <v>12</v>
      </c>
      <c r="G1789" s="12" t="s">
        <v>9</v>
      </c>
      <c r="H1789" s="12" t="s">
        <v>52</v>
      </c>
      <c r="I1789" s="14"/>
      <c r="J1789" s="14"/>
      <c r="K1789" s="14"/>
      <c r="L1789" s="14"/>
      <c r="M1789" s="14"/>
      <c r="N1789" s="14"/>
      <c r="O1789" s="14"/>
      <c r="P1789" s="14"/>
      <c r="Q1789" s="14"/>
      <c r="R1789" s="14"/>
      <c r="S1789" s="14"/>
      <c r="T1789" s="14"/>
      <c r="U1789" s="14"/>
      <c r="V1789" s="14"/>
      <c r="W1789" s="14"/>
      <c r="X1789" s="14"/>
      <c r="Y1789" s="14"/>
      <c r="Z1789" s="14"/>
      <c r="AA1789" s="14"/>
      <c r="AB1789" s="14"/>
      <c r="AC1789" s="14"/>
      <c r="AD1789" s="14"/>
    </row>
    <row r="1790" ht="33.0" customHeight="1">
      <c r="A1790" s="27">
        <v>1952.0</v>
      </c>
      <c r="B1790" s="27" t="s">
        <v>34</v>
      </c>
      <c r="C1790" s="27" t="s">
        <v>1992</v>
      </c>
      <c r="D1790" s="12" t="s">
        <v>167</v>
      </c>
      <c r="E1790" s="14"/>
      <c r="F1790" s="12" t="s">
        <v>16</v>
      </c>
      <c r="G1790" s="12" t="s">
        <v>9</v>
      </c>
      <c r="H1790" s="12" t="s">
        <v>37</v>
      </c>
      <c r="I1790" s="14"/>
      <c r="J1790" s="14"/>
      <c r="K1790" s="14"/>
      <c r="L1790" s="14"/>
      <c r="M1790" s="14"/>
      <c r="N1790" s="14"/>
      <c r="O1790" s="14"/>
      <c r="P1790" s="14"/>
      <c r="Q1790" s="14"/>
      <c r="R1790" s="14"/>
      <c r="S1790" s="14"/>
      <c r="T1790" s="14"/>
      <c r="U1790" s="14"/>
      <c r="V1790" s="14"/>
      <c r="W1790" s="14"/>
      <c r="X1790" s="14"/>
      <c r="Y1790" s="14"/>
      <c r="Z1790" s="14"/>
      <c r="AA1790" s="14"/>
      <c r="AB1790" s="14"/>
      <c r="AC1790" s="14"/>
      <c r="AD1790" s="14"/>
    </row>
    <row r="1791" ht="33.0" hidden="1" customHeight="1">
      <c r="A1791" s="27">
        <v>1953.0</v>
      </c>
      <c r="B1791" s="27" t="s">
        <v>34</v>
      </c>
      <c r="C1791" s="27" t="s">
        <v>1993</v>
      </c>
      <c r="D1791" s="12" t="s">
        <v>39</v>
      </c>
      <c r="E1791" s="14"/>
      <c r="F1791" s="12" t="s">
        <v>20</v>
      </c>
      <c r="G1791" s="12" t="s">
        <v>9</v>
      </c>
      <c r="H1791" s="12" t="s">
        <v>37</v>
      </c>
      <c r="I1791" s="14"/>
      <c r="J1791" s="14"/>
      <c r="K1791" s="14"/>
      <c r="L1791" s="14"/>
      <c r="M1791" s="14"/>
      <c r="N1791" s="14"/>
      <c r="O1791" s="14"/>
      <c r="P1791" s="14"/>
      <c r="Q1791" s="14"/>
      <c r="R1791" s="14"/>
      <c r="S1791" s="14"/>
      <c r="T1791" s="14"/>
      <c r="U1791" s="14"/>
      <c r="V1791" s="14"/>
      <c r="W1791" s="14"/>
      <c r="X1791" s="14"/>
      <c r="Y1791" s="14"/>
      <c r="Z1791" s="14"/>
      <c r="AA1791" s="14"/>
      <c r="AB1791" s="14"/>
      <c r="AC1791" s="14"/>
      <c r="AD1791" s="14"/>
    </row>
    <row r="1792" ht="33.0" hidden="1" customHeight="1">
      <c r="A1792" s="27">
        <v>1954.0</v>
      </c>
      <c r="B1792" s="27" t="s">
        <v>34</v>
      </c>
      <c r="C1792" s="27" t="s">
        <v>1994</v>
      </c>
      <c r="D1792" s="12" t="s">
        <v>1995</v>
      </c>
      <c r="E1792" s="14"/>
      <c r="F1792" s="12" t="s">
        <v>20</v>
      </c>
      <c r="G1792" s="12" t="s">
        <v>2</v>
      </c>
      <c r="H1792" s="12" t="s">
        <v>49</v>
      </c>
      <c r="I1792" s="14"/>
      <c r="J1792" s="14"/>
      <c r="K1792" s="14"/>
      <c r="L1792" s="14"/>
      <c r="M1792" s="14"/>
      <c r="N1792" s="14"/>
      <c r="O1792" s="14"/>
      <c r="P1792" s="14"/>
      <c r="Q1792" s="14"/>
      <c r="R1792" s="14"/>
      <c r="S1792" s="14"/>
      <c r="T1792" s="14"/>
      <c r="U1792" s="14"/>
      <c r="V1792" s="14"/>
      <c r="W1792" s="14"/>
      <c r="X1792" s="14"/>
      <c r="Y1792" s="14"/>
      <c r="Z1792" s="14"/>
      <c r="AA1792" s="14"/>
      <c r="AB1792" s="14"/>
      <c r="AC1792" s="14"/>
      <c r="AD1792" s="14"/>
    </row>
    <row r="1793" ht="33.0" hidden="1" customHeight="1">
      <c r="A1793" s="27">
        <v>1955.0</v>
      </c>
      <c r="B1793" s="27" t="s">
        <v>34</v>
      </c>
      <c r="C1793" s="27" t="s">
        <v>1996</v>
      </c>
      <c r="D1793" s="12" t="s">
        <v>1805</v>
      </c>
      <c r="E1793" s="14"/>
      <c r="F1793" s="12" t="s">
        <v>21</v>
      </c>
      <c r="G1793" s="12" t="s">
        <v>4</v>
      </c>
      <c r="H1793" s="12" t="s">
        <v>37</v>
      </c>
      <c r="I1793" s="14"/>
      <c r="J1793" s="14"/>
      <c r="K1793" s="14"/>
      <c r="L1793" s="14"/>
      <c r="M1793" s="14"/>
      <c r="N1793" s="14"/>
      <c r="O1793" s="14"/>
      <c r="P1793" s="14"/>
      <c r="Q1793" s="14"/>
      <c r="R1793" s="14"/>
      <c r="S1793" s="14"/>
      <c r="T1793" s="14"/>
      <c r="U1793" s="14"/>
      <c r="V1793" s="14"/>
      <c r="W1793" s="14"/>
      <c r="X1793" s="14"/>
      <c r="Y1793" s="14"/>
      <c r="Z1793" s="14"/>
      <c r="AA1793" s="14"/>
      <c r="AB1793" s="14"/>
      <c r="AC1793" s="14"/>
      <c r="AD1793" s="14"/>
    </row>
    <row r="1794" ht="33.0" hidden="1" customHeight="1">
      <c r="A1794" s="27">
        <v>1956.0</v>
      </c>
      <c r="B1794" s="27" t="s">
        <v>34</v>
      </c>
      <c r="C1794" s="27" t="s">
        <v>1997</v>
      </c>
      <c r="D1794" s="12" t="s">
        <v>39</v>
      </c>
      <c r="E1794" s="14"/>
      <c r="F1794" s="12" t="s">
        <v>20</v>
      </c>
      <c r="G1794" s="12" t="s">
        <v>9</v>
      </c>
      <c r="H1794" s="12" t="s">
        <v>37</v>
      </c>
      <c r="I1794" s="14"/>
      <c r="J1794" s="14"/>
      <c r="K1794" s="14"/>
      <c r="L1794" s="14"/>
      <c r="M1794" s="14"/>
      <c r="N1794" s="14"/>
      <c r="O1794" s="14"/>
      <c r="P1794" s="14"/>
      <c r="Q1794" s="14"/>
      <c r="R1794" s="14"/>
      <c r="S1794" s="14"/>
      <c r="T1794" s="14"/>
      <c r="U1794" s="14"/>
      <c r="V1794" s="14"/>
      <c r="W1794" s="14"/>
      <c r="X1794" s="14"/>
      <c r="Y1794" s="14"/>
      <c r="Z1794" s="14"/>
      <c r="AA1794" s="14"/>
      <c r="AB1794" s="14"/>
      <c r="AC1794" s="14"/>
      <c r="AD1794" s="14"/>
    </row>
    <row r="1795" ht="33.0" hidden="1" customHeight="1">
      <c r="A1795" s="27">
        <v>1957.0</v>
      </c>
      <c r="B1795" s="27" t="s">
        <v>34</v>
      </c>
      <c r="C1795" s="27" t="s">
        <v>1998</v>
      </c>
      <c r="D1795" s="12" t="s">
        <v>58</v>
      </c>
      <c r="E1795" s="14"/>
      <c r="F1795" s="12" t="s">
        <v>15</v>
      </c>
      <c r="G1795" s="12" t="s">
        <v>6</v>
      </c>
      <c r="H1795" s="12" t="s">
        <v>49</v>
      </c>
      <c r="I1795" s="14"/>
      <c r="J1795" s="14"/>
      <c r="K1795" s="14"/>
      <c r="L1795" s="14"/>
      <c r="M1795" s="14"/>
      <c r="N1795" s="14"/>
      <c r="O1795" s="14"/>
      <c r="P1795" s="14"/>
      <c r="Q1795" s="14"/>
      <c r="R1795" s="14"/>
      <c r="S1795" s="14"/>
      <c r="T1795" s="14"/>
      <c r="U1795" s="14"/>
      <c r="V1795" s="14"/>
      <c r="W1795" s="14"/>
      <c r="X1795" s="14"/>
      <c r="Y1795" s="14"/>
      <c r="Z1795" s="14"/>
      <c r="AA1795" s="14"/>
      <c r="AB1795" s="14"/>
      <c r="AC1795" s="14"/>
      <c r="AD1795" s="14"/>
    </row>
    <row r="1796" ht="33.0" hidden="1" customHeight="1">
      <c r="A1796" s="27">
        <v>1958.0</v>
      </c>
      <c r="B1796" s="27" t="s">
        <v>34</v>
      </c>
      <c r="C1796" s="27" t="s">
        <v>1999</v>
      </c>
      <c r="D1796" s="12" t="s">
        <v>436</v>
      </c>
      <c r="E1796" s="14"/>
      <c r="F1796" s="12" t="s">
        <v>13</v>
      </c>
      <c r="G1796" s="12" t="s">
        <v>9</v>
      </c>
      <c r="H1796" s="12" t="s">
        <v>37</v>
      </c>
      <c r="I1796" s="14"/>
      <c r="J1796" s="14"/>
      <c r="K1796" s="14"/>
      <c r="L1796" s="14"/>
      <c r="M1796" s="14"/>
      <c r="N1796" s="14"/>
      <c r="O1796" s="14"/>
      <c r="P1796" s="14"/>
      <c r="Q1796" s="14"/>
      <c r="R1796" s="14"/>
      <c r="S1796" s="14"/>
      <c r="T1796" s="14"/>
      <c r="U1796" s="14"/>
      <c r="V1796" s="14"/>
      <c r="W1796" s="14"/>
      <c r="X1796" s="14"/>
      <c r="Y1796" s="14"/>
      <c r="Z1796" s="14"/>
      <c r="AA1796" s="14"/>
      <c r="AB1796" s="14"/>
      <c r="AC1796" s="14"/>
      <c r="AD1796" s="14"/>
    </row>
    <row r="1797" ht="33.0" hidden="1" customHeight="1">
      <c r="A1797" s="27">
        <v>1959.0</v>
      </c>
      <c r="B1797" s="27" t="s">
        <v>34</v>
      </c>
      <c r="C1797" s="27" t="s">
        <v>2000</v>
      </c>
      <c r="D1797" s="12" t="s">
        <v>592</v>
      </c>
      <c r="E1797" s="14"/>
      <c r="F1797" s="12" t="s">
        <v>11</v>
      </c>
      <c r="G1797" s="12" t="s">
        <v>9</v>
      </c>
      <c r="H1797" s="12" t="s">
        <v>37</v>
      </c>
      <c r="I1797" s="14"/>
      <c r="J1797" s="14"/>
      <c r="K1797" s="14"/>
      <c r="L1797" s="14"/>
      <c r="M1797" s="14"/>
      <c r="N1797" s="14"/>
      <c r="O1797" s="14"/>
      <c r="P1797" s="14"/>
      <c r="Q1797" s="14"/>
      <c r="R1797" s="14"/>
      <c r="S1797" s="14"/>
      <c r="T1797" s="14"/>
      <c r="U1797" s="14"/>
      <c r="V1797" s="14"/>
      <c r="W1797" s="14"/>
      <c r="X1797" s="14"/>
      <c r="Y1797" s="14"/>
      <c r="Z1797" s="14"/>
      <c r="AA1797" s="14"/>
      <c r="AB1797" s="14"/>
      <c r="AC1797" s="14"/>
      <c r="AD1797" s="14"/>
    </row>
    <row r="1798" ht="33.0" hidden="1" customHeight="1">
      <c r="A1798" s="27">
        <v>1960.0</v>
      </c>
      <c r="B1798" s="27" t="s">
        <v>34</v>
      </c>
      <c r="C1798" s="27" t="s">
        <v>2001</v>
      </c>
      <c r="D1798" s="12" t="s">
        <v>1329</v>
      </c>
      <c r="E1798" s="14"/>
      <c r="F1798" s="12" t="s">
        <v>18</v>
      </c>
      <c r="G1798" s="12" t="s">
        <v>9</v>
      </c>
      <c r="H1798" s="12" t="s">
        <v>42</v>
      </c>
      <c r="I1798" s="14"/>
      <c r="J1798" s="14"/>
      <c r="K1798" s="14"/>
      <c r="L1798" s="14"/>
      <c r="M1798" s="14"/>
      <c r="N1798" s="14"/>
      <c r="O1798" s="14"/>
      <c r="P1798" s="14"/>
      <c r="Q1798" s="14"/>
      <c r="R1798" s="14"/>
      <c r="S1798" s="14"/>
      <c r="T1798" s="14"/>
      <c r="U1798" s="14"/>
      <c r="V1798" s="14"/>
      <c r="W1798" s="14"/>
      <c r="X1798" s="14"/>
      <c r="Y1798" s="14"/>
      <c r="Z1798" s="14"/>
      <c r="AA1798" s="14"/>
      <c r="AB1798" s="14"/>
      <c r="AC1798" s="14"/>
      <c r="AD1798" s="14"/>
    </row>
    <row r="1799" ht="33.0" customHeight="1">
      <c r="A1799" s="27">
        <v>1962.0</v>
      </c>
      <c r="B1799" s="27" t="s">
        <v>34</v>
      </c>
      <c r="C1799" s="27" t="s">
        <v>2002</v>
      </c>
      <c r="D1799" s="12" t="s">
        <v>134</v>
      </c>
      <c r="E1799" s="14"/>
      <c r="F1799" s="12" t="s">
        <v>16</v>
      </c>
      <c r="G1799" s="12" t="s">
        <v>9</v>
      </c>
      <c r="H1799" s="12" t="s">
        <v>42</v>
      </c>
      <c r="I1799" s="14"/>
      <c r="J1799" s="14"/>
      <c r="K1799" s="14"/>
      <c r="L1799" s="14"/>
      <c r="M1799" s="14"/>
      <c r="N1799" s="14"/>
      <c r="O1799" s="14"/>
      <c r="P1799" s="14"/>
      <c r="Q1799" s="14"/>
      <c r="R1799" s="14"/>
      <c r="S1799" s="14"/>
      <c r="T1799" s="14"/>
      <c r="U1799" s="14"/>
      <c r="V1799" s="14"/>
      <c r="W1799" s="14"/>
      <c r="X1799" s="14"/>
      <c r="Y1799" s="14"/>
      <c r="Z1799" s="14"/>
      <c r="AA1799" s="14"/>
      <c r="AB1799" s="14"/>
      <c r="AC1799" s="14"/>
      <c r="AD1799" s="14"/>
    </row>
    <row r="1800" ht="33.0" hidden="1" customHeight="1">
      <c r="A1800" s="27">
        <v>1963.0</v>
      </c>
      <c r="B1800" s="27" t="s">
        <v>34</v>
      </c>
      <c r="C1800" s="27" t="s">
        <v>2003</v>
      </c>
      <c r="D1800" s="12" t="s">
        <v>507</v>
      </c>
      <c r="E1800" s="14"/>
      <c r="F1800" s="12" t="s">
        <v>22</v>
      </c>
      <c r="G1800" s="12" t="s">
        <v>9</v>
      </c>
      <c r="H1800" s="12" t="s">
        <v>37</v>
      </c>
      <c r="I1800" s="14"/>
      <c r="J1800" s="14"/>
      <c r="K1800" s="14"/>
      <c r="L1800" s="14"/>
      <c r="M1800" s="14"/>
      <c r="N1800" s="14"/>
      <c r="O1800" s="14"/>
      <c r="P1800" s="14"/>
      <c r="Q1800" s="14"/>
      <c r="R1800" s="14"/>
      <c r="S1800" s="14"/>
      <c r="T1800" s="14"/>
      <c r="U1800" s="14"/>
      <c r="V1800" s="14"/>
      <c r="W1800" s="14"/>
      <c r="X1800" s="14"/>
      <c r="Y1800" s="14"/>
      <c r="Z1800" s="14"/>
      <c r="AA1800" s="14"/>
      <c r="AB1800" s="14"/>
      <c r="AC1800" s="14"/>
      <c r="AD1800" s="14"/>
    </row>
    <row r="1801" ht="33.0" hidden="1" customHeight="1">
      <c r="A1801" s="27">
        <v>1964.0</v>
      </c>
      <c r="B1801" s="27" t="s">
        <v>34</v>
      </c>
      <c r="C1801" s="27" t="s">
        <v>2004</v>
      </c>
      <c r="D1801" s="12" t="s">
        <v>124</v>
      </c>
      <c r="E1801" s="14"/>
      <c r="F1801" s="12" t="s">
        <v>11</v>
      </c>
      <c r="G1801" s="12" t="s">
        <v>9</v>
      </c>
      <c r="H1801" s="12" t="s">
        <v>49</v>
      </c>
      <c r="I1801" s="14"/>
      <c r="J1801" s="14"/>
      <c r="K1801" s="14"/>
      <c r="L1801" s="14"/>
      <c r="M1801" s="14"/>
      <c r="N1801" s="14"/>
      <c r="O1801" s="14"/>
      <c r="P1801" s="14"/>
      <c r="Q1801" s="14"/>
      <c r="R1801" s="14"/>
      <c r="S1801" s="14"/>
      <c r="T1801" s="14"/>
      <c r="U1801" s="14"/>
      <c r="V1801" s="14"/>
      <c r="W1801" s="14"/>
      <c r="X1801" s="14"/>
      <c r="Y1801" s="14"/>
      <c r="Z1801" s="14"/>
      <c r="AA1801" s="14"/>
      <c r="AB1801" s="14"/>
      <c r="AC1801" s="14"/>
      <c r="AD1801" s="14"/>
    </row>
    <row r="1802" ht="33.0" hidden="1" customHeight="1">
      <c r="A1802" s="27">
        <v>1965.0</v>
      </c>
      <c r="B1802" s="27" t="s">
        <v>34</v>
      </c>
      <c r="C1802" s="27" t="s">
        <v>2005</v>
      </c>
      <c r="D1802" s="12" t="s">
        <v>178</v>
      </c>
      <c r="E1802" s="14"/>
      <c r="F1802" s="12" t="s">
        <v>11</v>
      </c>
      <c r="G1802" s="12" t="s">
        <v>4</v>
      </c>
      <c r="H1802" s="12" t="s">
        <v>49</v>
      </c>
      <c r="I1802" s="14"/>
      <c r="J1802" s="14"/>
      <c r="K1802" s="14"/>
      <c r="L1802" s="14"/>
      <c r="M1802" s="14"/>
      <c r="N1802" s="14"/>
      <c r="O1802" s="14"/>
      <c r="P1802" s="14"/>
      <c r="Q1802" s="14"/>
      <c r="R1802" s="14"/>
      <c r="S1802" s="14"/>
      <c r="T1802" s="14"/>
      <c r="U1802" s="14"/>
      <c r="V1802" s="14"/>
      <c r="W1802" s="14"/>
      <c r="X1802" s="14"/>
      <c r="Y1802" s="14"/>
      <c r="Z1802" s="14"/>
      <c r="AA1802" s="14"/>
      <c r="AB1802" s="14"/>
      <c r="AC1802" s="14"/>
      <c r="AD1802" s="14"/>
    </row>
    <row r="1803" ht="33.0" hidden="1" customHeight="1">
      <c r="A1803" s="27">
        <v>1966.0</v>
      </c>
      <c r="B1803" s="27" t="s">
        <v>34</v>
      </c>
      <c r="C1803" s="27" t="s">
        <v>2006</v>
      </c>
      <c r="D1803" s="12" t="s">
        <v>44</v>
      </c>
      <c r="E1803" s="14"/>
      <c r="F1803" s="12" t="s">
        <v>11</v>
      </c>
      <c r="G1803" s="12" t="s">
        <v>6</v>
      </c>
      <c r="H1803" s="12" t="s">
        <v>42</v>
      </c>
      <c r="I1803" s="14"/>
      <c r="J1803" s="14"/>
      <c r="K1803" s="14"/>
      <c r="L1803" s="14"/>
      <c r="M1803" s="14"/>
      <c r="N1803" s="14"/>
      <c r="O1803" s="14"/>
      <c r="P1803" s="14"/>
      <c r="Q1803" s="14"/>
      <c r="R1803" s="14"/>
      <c r="S1803" s="14"/>
      <c r="T1803" s="14"/>
      <c r="U1803" s="14"/>
      <c r="V1803" s="14"/>
      <c r="W1803" s="14"/>
      <c r="X1803" s="14"/>
      <c r="Y1803" s="14"/>
      <c r="Z1803" s="14"/>
      <c r="AA1803" s="14"/>
      <c r="AB1803" s="14"/>
      <c r="AC1803" s="14"/>
      <c r="AD1803" s="14"/>
    </row>
    <row r="1804" ht="33.0" hidden="1" customHeight="1">
      <c r="A1804" s="27">
        <v>1967.0</v>
      </c>
      <c r="B1804" s="27" t="s">
        <v>34</v>
      </c>
      <c r="C1804" s="27" t="s">
        <v>2007</v>
      </c>
      <c r="D1804" s="12" t="s">
        <v>89</v>
      </c>
      <c r="E1804" s="14"/>
      <c r="F1804" s="12" t="s">
        <v>9</v>
      </c>
      <c r="G1804" s="12" t="s">
        <v>9</v>
      </c>
      <c r="H1804" s="12" t="s">
        <v>52</v>
      </c>
      <c r="I1804" s="14"/>
      <c r="J1804" s="14"/>
      <c r="K1804" s="14"/>
      <c r="L1804" s="14"/>
      <c r="M1804" s="14"/>
      <c r="N1804" s="14"/>
      <c r="O1804" s="14"/>
      <c r="P1804" s="14"/>
      <c r="Q1804" s="14"/>
      <c r="R1804" s="14"/>
      <c r="S1804" s="14"/>
      <c r="T1804" s="14"/>
      <c r="U1804" s="14"/>
      <c r="V1804" s="14"/>
      <c r="W1804" s="14"/>
      <c r="X1804" s="14"/>
      <c r="Y1804" s="14"/>
      <c r="Z1804" s="14"/>
      <c r="AA1804" s="14"/>
      <c r="AB1804" s="14"/>
      <c r="AC1804" s="14"/>
      <c r="AD1804" s="14"/>
    </row>
    <row r="1805" ht="33.0" hidden="1" customHeight="1">
      <c r="A1805" s="27">
        <v>1968.0</v>
      </c>
      <c r="B1805" s="27" t="s">
        <v>34</v>
      </c>
      <c r="C1805" s="27" t="s">
        <v>2008</v>
      </c>
      <c r="D1805" s="12" t="s">
        <v>2009</v>
      </c>
      <c r="E1805" s="14"/>
      <c r="F1805" s="12" t="s">
        <v>18</v>
      </c>
      <c r="G1805" s="12" t="s">
        <v>2</v>
      </c>
      <c r="H1805" s="12" t="s">
        <v>52</v>
      </c>
      <c r="I1805" s="14"/>
      <c r="J1805" s="14"/>
      <c r="K1805" s="14"/>
      <c r="L1805" s="14"/>
      <c r="M1805" s="14"/>
      <c r="N1805" s="14"/>
      <c r="O1805" s="14"/>
      <c r="P1805" s="14"/>
      <c r="Q1805" s="14"/>
      <c r="R1805" s="14"/>
      <c r="S1805" s="14"/>
      <c r="T1805" s="14"/>
      <c r="U1805" s="14"/>
      <c r="V1805" s="14"/>
      <c r="W1805" s="14"/>
      <c r="X1805" s="14"/>
      <c r="Y1805" s="14"/>
      <c r="Z1805" s="14"/>
      <c r="AA1805" s="14"/>
      <c r="AB1805" s="14"/>
      <c r="AC1805" s="14"/>
      <c r="AD1805" s="14"/>
    </row>
    <row r="1806" ht="33.0" hidden="1" customHeight="1">
      <c r="A1806" s="27">
        <v>1969.0</v>
      </c>
      <c r="B1806" s="27" t="s">
        <v>34</v>
      </c>
      <c r="C1806" s="27" t="s">
        <v>2010</v>
      </c>
      <c r="D1806" s="12" t="s">
        <v>1171</v>
      </c>
      <c r="E1806" s="14"/>
      <c r="F1806" s="12" t="s">
        <v>9</v>
      </c>
      <c r="G1806" s="12" t="s">
        <v>9</v>
      </c>
      <c r="H1806" s="12" t="s">
        <v>49</v>
      </c>
      <c r="I1806" s="14"/>
      <c r="J1806" s="14"/>
      <c r="K1806" s="14"/>
      <c r="L1806" s="14"/>
      <c r="M1806" s="14"/>
      <c r="N1806" s="14"/>
      <c r="O1806" s="14"/>
      <c r="P1806" s="14"/>
      <c r="Q1806" s="14"/>
      <c r="R1806" s="14"/>
      <c r="S1806" s="14"/>
      <c r="T1806" s="14"/>
      <c r="U1806" s="14"/>
      <c r="V1806" s="14"/>
      <c r="W1806" s="14"/>
      <c r="X1806" s="14"/>
      <c r="Y1806" s="14"/>
      <c r="Z1806" s="14"/>
      <c r="AA1806" s="14"/>
      <c r="AB1806" s="14"/>
      <c r="AC1806" s="14"/>
      <c r="AD1806" s="14"/>
    </row>
    <row r="1807" ht="33.0" hidden="1" customHeight="1">
      <c r="A1807" s="27">
        <v>1970.0</v>
      </c>
      <c r="B1807" s="27" t="s">
        <v>34</v>
      </c>
      <c r="C1807" s="27" t="s">
        <v>2011</v>
      </c>
      <c r="D1807" s="12" t="s">
        <v>592</v>
      </c>
      <c r="E1807" s="14"/>
      <c r="F1807" s="12" t="s">
        <v>11</v>
      </c>
      <c r="G1807" s="12" t="s">
        <v>9</v>
      </c>
      <c r="H1807" s="12" t="s">
        <v>37</v>
      </c>
      <c r="I1807" s="14"/>
      <c r="J1807" s="14"/>
      <c r="K1807" s="14"/>
      <c r="L1807" s="14"/>
      <c r="M1807" s="14"/>
      <c r="N1807" s="14"/>
      <c r="O1807" s="14"/>
      <c r="P1807" s="14"/>
      <c r="Q1807" s="14"/>
      <c r="R1807" s="14"/>
      <c r="S1807" s="14"/>
      <c r="T1807" s="14"/>
      <c r="U1807" s="14"/>
      <c r="V1807" s="14"/>
      <c r="W1807" s="14"/>
      <c r="X1807" s="14"/>
      <c r="Y1807" s="14"/>
      <c r="Z1807" s="14"/>
      <c r="AA1807" s="14"/>
      <c r="AB1807" s="14"/>
      <c r="AC1807" s="14"/>
      <c r="AD1807" s="14"/>
    </row>
    <row r="1808" ht="33.0" hidden="1" customHeight="1">
      <c r="A1808" s="27">
        <v>1971.0</v>
      </c>
      <c r="B1808" s="27" t="s">
        <v>34</v>
      </c>
      <c r="C1808" s="27" t="s">
        <v>2012</v>
      </c>
      <c r="D1808" s="12" t="s">
        <v>2013</v>
      </c>
      <c r="E1808" s="14"/>
      <c r="F1808" s="12" t="s">
        <v>15</v>
      </c>
      <c r="G1808" s="12" t="s">
        <v>7</v>
      </c>
      <c r="H1808" s="12" t="s">
        <v>37</v>
      </c>
      <c r="I1808" s="14"/>
      <c r="J1808" s="14"/>
      <c r="K1808" s="14"/>
      <c r="L1808" s="14"/>
      <c r="M1808" s="14"/>
      <c r="N1808" s="14"/>
      <c r="O1808" s="14"/>
      <c r="P1808" s="14"/>
      <c r="Q1808" s="14"/>
      <c r="R1808" s="14"/>
      <c r="S1808" s="14"/>
      <c r="T1808" s="14"/>
      <c r="U1808" s="14"/>
      <c r="V1808" s="14"/>
      <c r="W1808" s="14"/>
      <c r="X1808" s="14"/>
      <c r="Y1808" s="14"/>
      <c r="Z1808" s="14"/>
      <c r="AA1808" s="14"/>
      <c r="AB1808" s="14"/>
      <c r="AC1808" s="14"/>
      <c r="AD1808" s="14"/>
    </row>
    <row r="1809" ht="33.0" customHeight="1">
      <c r="A1809" s="27">
        <v>1972.0</v>
      </c>
      <c r="B1809" s="27" t="s">
        <v>34</v>
      </c>
      <c r="C1809" s="27" t="s">
        <v>2014</v>
      </c>
      <c r="D1809" s="12" t="s">
        <v>167</v>
      </c>
      <c r="E1809" s="14"/>
      <c r="F1809" s="12" t="s">
        <v>16</v>
      </c>
      <c r="G1809" s="12" t="s">
        <v>9</v>
      </c>
      <c r="H1809" s="12" t="s">
        <v>37</v>
      </c>
      <c r="I1809" s="14"/>
      <c r="J1809" s="14"/>
      <c r="K1809" s="14"/>
      <c r="L1809" s="14"/>
      <c r="M1809" s="14"/>
      <c r="N1809" s="14"/>
      <c r="O1809" s="14"/>
      <c r="P1809" s="14"/>
      <c r="Q1809" s="14"/>
      <c r="R1809" s="14"/>
      <c r="S1809" s="14"/>
      <c r="T1809" s="14"/>
      <c r="U1809" s="14"/>
      <c r="V1809" s="14"/>
      <c r="W1809" s="14"/>
      <c r="X1809" s="14"/>
      <c r="Y1809" s="14"/>
      <c r="Z1809" s="14"/>
      <c r="AA1809" s="14"/>
      <c r="AB1809" s="14"/>
      <c r="AC1809" s="14"/>
      <c r="AD1809" s="14"/>
    </row>
    <row r="1810" ht="33.0" hidden="1" customHeight="1">
      <c r="A1810" s="27">
        <v>1973.0</v>
      </c>
      <c r="B1810" s="27" t="s">
        <v>34</v>
      </c>
      <c r="C1810" s="27" t="s">
        <v>2015</v>
      </c>
      <c r="D1810" s="12" t="s">
        <v>36</v>
      </c>
      <c r="E1810" s="14"/>
      <c r="F1810" s="12" t="s">
        <v>10</v>
      </c>
      <c r="G1810" s="12" t="s">
        <v>2</v>
      </c>
      <c r="H1810" s="12" t="s">
        <v>37</v>
      </c>
      <c r="I1810" s="14"/>
      <c r="J1810" s="14"/>
      <c r="K1810" s="14"/>
      <c r="L1810" s="14"/>
      <c r="M1810" s="14"/>
      <c r="N1810" s="14"/>
      <c r="O1810" s="14"/>
      <c r="P1810" s="14"/>
      <c r="Q1810" s="14"/>
      <c r="R1810" s="14"/>
      <c r="S1810" s="14"/>
      <c r="T1810" s="14"/>
      <c r="U1810" s="14"/>
      <c r="V1810" s="14"/>
      <c r="W1810" s="14"/>
      <c r="X1810" s="14"/>
      <c r="Y1810" s="14"/>
      <c r="Z1810" s="14"/>
      <c r="AA1810" s="14"/>
      <c r="AB1810" s="14"/>
      <c r="AC1810" s="14"/>
      <c r="AD1810" s="14"/>
    </row>
    <row r="1811" ht="33.0" customHeight="1">
      <c r="A1811" s="27">
        <v>1974.0</v>
      </c>
      <c r="B1811" s="27" t="s">
        <v>34</v>
      </c>
      <c r="C1811" s="27" t="s">
        <v>2016</v>
      </c>
      <c r="D1811" s="12" t="s">
        <v>416</v>
      </c>
      <c r="E1811" s="14"/>
      <c r="F1811" s="12" t="s">
        <v>16</v>
      </c>
      <c r="G1811" s="12" t="s">
        <v>4</v>
      </c>
      <c r="H1811" s="12" t="s">
        <v>49</v>
      </c>
      <c r="I1811" s="14"/>
      <c r="J1811" s="14"/>
      <c r="K1811" s="14"/>
      <c r="L1811" s="14"/>
      <c r="M1811" s="14"/>
      <c r="N1811" s="14"/>
      <c r="O1811" s="14"/>
      <c r="P1811" s="14"/>
      <c r="Q1811" s="14"/>
      <c r="R1811" s="14"/>
      <c r="S1811" s="14"/>
      <c r="T1811" s="14"/>
      <c r="U1811" s="14"/>
      <c r="V1811" s="14"/>
      <c r="W1811" s="14"/>
      <c r="X1811" s="14"/>
      <c r="Y1811" s="14"/>
      <c r="Z1811" s="14"/>
      <c r="AA1811" s="14"/>
      <c r="AB1811" s="14"/>
      <c r="AC1811" s="14"/>
      <c r="AD1811" s="14"/>
    </row>
    <row r="1812" ht="33.0" hidden="1" customHeight="1">
      <c r="A1812" s="27">
        <v>1975.0</v>
      </c>
      <c r="B1812" s="27" t="s">
        <v>34</v>
      </c>
      <c r="C1812" s="27" t="s">
        <v>2017</v>
      </c>
      <c r="D1812" s="12" t="s">
        <v>158</v>
      </c>
      <c r="E1812" s="14"/>
      <c r="F1812" s="12" t="s">
        <v>9</v>
      </c>
      <c r="G1812" s="12" t="s">
        <v>9</v>
      </c>
      <c r="H1812" s="12" t="s">
        <v>42</v>
      </c>
      <c r="I1812" s="14"/>
      <c r="J1812" s="14"/>
      <c r="K1812" s="14"/>
      <c r="L1812" s="14"/>
      <c r="M1812" s="14"/>
      <c r="N1812" s="14"/>
      <c r="O1812" s="14"/>
      <c r="P1812" s="14"/>
      <c r="Q1812" s="14"/>
      <c r="R1812" s="14"/>
      <c r="S1812" s="14"/>
      <c r="T1812" s="14"/>
      <c r="U1812" s="14"/>
      <c r="V1812" s="14"/>
      <c r="W1812" s="14"/>
      <c r="X1812" s="14"/>
      <c r="Y1812" s="14"/>
      <c r="Z1812" s="14"/>
      <c r="AA1812" s="14"/>
      <c r="AB1812" s="14"/>
      <c r="AC1812" s="14"/>
      <c r="AD1812" s="14"/>
    </row>
    <row r="1813" ht="33.0" hidden="1" customHeight="1">
      <c r="A1813" s="27">
        <v>1976.0</v>
      </c>
      <c r="B1813" s="27" t="s">
        <v>34</v>
      </c>
      <c r="C1813" s="27" t="s">
        <v>2018</v>
      </c>
      <c r="D1813" s="12" t="s">
        <v>62</v>
      </c>
      <c r="E1813" s="14"/>
      <c r="F1813" s="12" t="s">
        <v>13</v>
      </c>
      <c r="G1813" s="12" t="s">
        <v>9</v>
      </c>
      <c r="H1813" s="12" t="s">
        <v>49</v>
      </c>
      <c r="I1813" s="14"/>
      <c r="J1813" s="14"/>
      <c r="K1813" s="14"/>
      <c r="L1813" s="14"/>
      <c r="M1813" s="14"/>
      <c r="N1813" s="14"/>
      <c r="O1813" s="14"/>
      <c r="P1813" s="14"/>
      <c r="Q1813" s="14"/>
      <c r="R1813" s="14"/>
      <c r="S1813" s="14"/>
      <c r="T1813" s="14"/>
      <c r="U1813" s="14"/>
      <c r="V1813" s="14"/>
      <c r="W1813" s="14"/>
      <c r="X1813" s="14"/>
      <c r="Y1813" s="14"/>
      <c r="Z1813" s="14"/>
      <c r="AA1813" s="14"/>
      <c r="AB1813" s="14"/>
      <c r="AC1813" s="14"/>
      <c r="AD1813" s="14"/>
    </row>
    <row r="1814" ht="33.0" hidden="1" customHeight="1">
      <c r="A1814" s="27">
        <v>1977.0</v>
      </c>
      <c r="B1814" s="27" t="s">
        <v>34</v>
      </c>
      <c r="C1814" s="27" t="s">
        <v>2019</v>
      </c>
      <c r="D1814" s="12" t="s">
        <v>99</v>
      </c>
      <c r="E1814" s="14"/>
      <c r="F1814" s="12" t="s">
        <v>12</v>
      </c>
      <c r="G1814" s="12" t="s">
        <v>9</v>
      </c>
      <c r="H1814" s="12" t="s">
        <v>37</v>
      </c>
      <c r="I1814" s="14"/>
      <c r="J1814" s="14"/>
      <c r="K1814" s="14"/>
      <c r="L1814" s="14"/>
      <c r="M1814" s="14"/>
      <c r="N1814" s="14"/>
      <c r="O1814" s="14"/>
      <c r="P1814" s="14"/>
      <c r="Q1814" s="14"/>
      <c r="R1814" s="14"/>
      <c r="S1814" s="14"/>
      <c r="T1814" s="14"/>
      <c r="U1814" s="14"/>
      <c r="V1814" s="14"/>
      <c r="W1814" s="14"/>
      <c r="X1814" s="14"/>
      <c r="Y1814" s="14"/>
      <c r="Z1814" s="14"/>
      <c r="AA1814" s="14"/>
      <c r="AB1814" s="14"/>
      <c r="AC1814" s="14"/>
      <c r="AD1814" s="14"/>
    </row>
    <row r="1815" ht="33.0" hidden="1" customHeight="1">
      <c r="A1815" s="27">
        <v>1978.0</v>
      </c>
      <c r="B1815" s="27" t="s">
        <v>34</v>
      </c>
      <c r="C1815" s="27" t="s">
        <v>2020</v>
      </c>
      <c r="D1815" s="12" t="s">
        <v>212</v>
      </c>
      <c r="E1815" s="14"/>
      <c r="F1815" s="12" t="s">
        <v>12</v>
      </c>
      <c r="G1815" s="12" t="s">
        <v>9</v>
      </c>
      <c r="H1815" s="12" t="s">
        <v>52</v>
      </c>
      <c r="I1815" s="14"/>
      <c r="J1815" s="14"/>
      <c r="K1815" s="14"/>
      <c r="L1815" s="14"/>
      <c r="M1815" s="14"/>
      <c r="N1815" s="14"/>
      <c r="O1815" s="14"/>
      <c r="P1815" s="14"/>
      <c r="Q1815" s="14"/>
      <c r="R1815" s="14"/>
      <c r="S1815" s="14"/>
      <c r="T1815" s="14"/>
      <c r="U1815" s="14"/>
      <c r="V1815" s="14"/>
      <c r="W1815" s="14"/>
      <c r="X1815" s="14"/>
      <c r="Y1815" s="14"/>
      <c r="Z1815" s="14"/>
      <c r="AA1815" s="14"/>
      <c r="AB1815" s="14"/>
      <c r="AC1815" s="14"/>
      <c r="AD1815" s="14"/>
    </row>
    <row r="1816" ht="33.0" hidden="1" customHeight="1">
      <c r="A1816" s="27">
        <v>1979.0</v>
      </c>
      <c r="B1816" s="27" t="s">
        <v>34</v>
      </c>
      <c r="C1816" s="27" t="s">
        <v>2021</v>
      </c>
      <c r="D1816" s="12" t="s">
        <v>107</v>
      </c>
      <c r="E1816" s="14"/>
      <c r="F1816" s="12" t="s">
        <v>9</v>
      </c>
      <c r="G1816" s="12" t="s">
        <v>9</v>
      </c>
      <c r="H1816" s="12" t="s">
        <v>37</v>
      </c>
      <c r="I1816" s="14"/>
      <c r="J1816" s="14"/>
      <c r="K1816" s="14"/>
      <c r="L1816" s="14"/>
      <c r="M1816" s="14"/>
      <c r="N1816" s="14"/>
      <c r="O1816" s="14"/>
      <c r="P1816" s="14"/>
      <c r="Q1816" s="14"/>
      <c r="R1816" s="14"/>
      <c r="S1816" s="14"/>
      <c r="T1816" s="14"/>
      <c r="U1816" s="14"/>
      <c r="V1816" s="14"/>
      <c r="W1816" s="14"/>
      <c r="X1816" s="14"/>
      <c r="Y1816" s="14"/>
      <c r="Z1816" s="14"/>
      <c r="AA1816" s="14"/>
      <c r="AB1816" s="14"/>
      <c r="AC1816" s="14"/>
      <c r="AD1816" s="14"/>
    </row>
    <row r="1817" ht="33.0" hidden="1" customHeight="1">
      <c r="A1817" s="27">
        <v>1980.0</v>
      </c>
      <c r="B1817" s="27" t="s">
        <v>34</v>
      </c>
      <c r="C1817" s="27" t="s">
        <v>2022</v>
      </c>
      <c r="D1817" s="12" t="s">
        <v>160</v>
      </c>
      <c r="E1817" s="14"/>
      <c r="F1817" s="12" t="s">
        <v>23</v>
      </c>
      <c r="G1817" s="12" t="s">
        <v>9</v>
      </c>
      <c r="H1817" s="12" t="s">
        <v>49</v>
      </c>
      <c r="I1817" s="14"/>
      <c r="J1817" s="14"/>
      <c r="K1817" s="14"/>
      <c r="L1817" s="14"/>
      <c r="M1817" s="14"/>
      <c r="N1817" s="14"/>
      <c r="O1817" s="14"/>
      <c r="P1817" s="14"/>
      <c r="Q1817" s="14"/>
      <c r="R1817" s="14"/>
      <c r="S1817" s="14"/>
      <c r="T1817" s="14"/>
      <c r="U1817" s="14"/>
      <c r="V1817" s="14"/>
      <c r="W1817" s="14"/>
      <c r="X1817" s="14"/>
      <c r="Y1817" s="14"/>
      <c r="Z1817" s="14"/>
      <c r="AA1817" s="14"/>
      <c r="AB1817" s="14"/>
      <c r="AC1817" s="14"/>
      <c r="AD1817" s="14"/>
    </row>
    <row r="1818" ht="33.0" hidden="1" customHeight="1">
      <c r="A1818" s="27">
        <v>1981.0</v>
      </c>
      <c r="B1818" s="27" t="s">
        <v>34</v>
      </c>
      <c r="C1818" s="27" t="s">
        <v>2023</v>
      </c>
      <c r="D1818" s="12" t="s">
        <v>2024</v>
      </c>
      <c r="E1818" s="14"/>
      <c r="F1818" s="12" t="s">
        <v>11</v>
      </c>
      <c r="G1818" s="12" t="s">
        <v>3</v>
      </c>
      <c r="H1818" s="12" t="s">
        <v>37</v>
      </c>
      <c r="I1818" s="14"/>
      <c r="J1818" s="14"/>
      <c r="K1818" s="14"/>
      <c r="L1818" s="14"/>
      <c r="M1818" s="14"/>
      <c r="N1818" s="14"/>
      <c r="O1818" s="14"/>
      <c r="P1818" s="14"/>
      <c r="Q1818" s="14"/>
      <c r="R1818" s="14"/>
      <c r="S1818" s="14"/>
      <c r="T1818" s="14"/>
      <c r="U1818" s="14"/>
      <c r="V1818" s="14"/>
      <c r="W1818" s="14"/>
      <c r="X1818" s="14"/>
      <c r="Y1818" s="14"/>
      <c r="Z1818" s="14"/>
      <c r="AA1818" s="14"/>
      <c r="AB1818" s="14"/>
      <c r="AC1818" s="14"/>
      <c r="AD1818" s="14"/>
    </row>
    <row r="1819" ht="33.0" hidden="1" customHeight="1">
      <c r="A1819" s="27">
        <v>1982.0</v>
      </c>
      <c r="B1819" s="27" t="s">
        <v>34</v>
      </c>
      <c r="C1819" s="27" t="s">
        <v>2025</v>
      </c>
      <c r="D1819" s="12" t="s">
        <v>1995</v>
      </c>
      <c r="E1819" s="14"/>
      <c r="F1819" s="12" t="s">
        <v>20</v>
      </c>
      <c r="G1819" s="12" t="s">
        <v>2</v>
      </c>
      <c r="H1819" s="12" t="s">
        <v>49</v>
      </c>
      <c r="I1819" s="14"/>
      <c r="J1819" s="14"/>
      <c r="K1819" s="14"/>
      <c r="L1819" s="14"/>
      <c r="M1819" s="14"/>
      <c r="N1819" s="14"/>
      <c r="O1819" s="14"/>
      <c r="P1819" s="14"/>
      <c r="Q1819" s="14"/>
      <c r="R1819" s="14"/>
      <c r="S1819" s="14"/>
      <c r="T1819" s="14"/>
      <c r="U1819" s="14"/>
      <c r="V1819" s="14"/>
      <c r="W1819" s="14"/>
      <c r="X1819" s="14"/>
      <c r="Y1819" s="14"/>
      <c r="Z1819" s="14"/>
      <c r="AA1819" s="14"/>
      <c r="AB1819" s="14"/>
      <c r="AC1819" s="14"/>
      <c r="AD1819" s="14"/>
    </row>
    <row r="1820" ht="33.0" hidden="1" customHeight="1">
      <c r="A1820" s="27">
        <v>1983.0</v>
      </c>
      <c r="B1820" s="27" t="s">
        <v>34</v>
      </c>
      <c r="C1820" s="27" t="s">
        <v>2026</v>
      </c>
      <c r="D1820" s="12" t="s">
        <v>371</v>
      </c>
      <c r="E1820" s="14"/>
      <c r="F1820" s="12" t="s">
        <v>13</v>
      </c>
      <c r="G1820" s="12" t="s">
        <v>9</v>
      </c>
      <c r="H1820" s="12" t="s">
        <v>42</v>
      </c>
      <c r="I1820" s="14"/>
      <c r="J1820" s="14"/>
      <c r="K1820" s="14"/>
      <c r="L1820" s="14"/>
      <c r="M1820" s="14"/>
      <c r="N1820" s="14"/>
      <c r="O1820" s="14"/>
      <c r="P1820" s="14"/>
      <c r="Q1820" s="14"/>
      <c r="R1820" s="14"/>
      <c r="S1820" s="14"/>
      <c r="T1820" s="14"/>
      <c r="U1820" s="14"/>
      <c r="V1820" s="14"/>
      <c r="W1820" s="14"/>
      <c r="X1820" s="14"/>
      <c r="Y1820" s="14"/>
      <c r="Z1820" s="14"/>
      <c r="AA1820" s="14"/>
      <c r="AB1820" s="14"/>
      <c r="AC1820" s="14"/>
      <c r="AD1820" s="14"/>
    </row>
    <row r="1821" ht="33.0" hidden="1" customHeight="1">
      <c r="A1821" s="27">
        <v>1984.0</v>
      </c>
      <c r="B1821" s="27" t="s">
        <v>34</v>
      </c>
      <c r="C1821" s="27" t="s">
        <v>2027</v>
      </c>
      <c r="D1821" s="12" t="s">
        <v>592</v>
      </c>
      <c r="E1821" s="14"/>
      <c r="F1821" s="12" t="s">
        <v>11</v>
      </c>
      <c r="G1821" s="12" t="s">
        <v>9</v>
      </c>
      <c r="H1821" s="12" t="s">
        <v>37</v>
      </c>
      <c r="I1821" s="14"/>
      <c r="J1821" s="14"/>
      <c r="K1821" s="14"/>
      <c r="L1821" s="14"/>
      <c r="M1821" s="14"/>
      <c r="N1821" s="14"/>
      <c r="O1821" s="14"/>
      <c r="P1821" s="14"/>
      <c r="Q1821" s="14"/>
      <c r="R1821" s="14"/>
      <c r="S1821" s="14"/>
      <c r="T1821" s="14"/>
      <c r="U1821" s="14"/>
      <c r="V1821" s="14"/>
      <c r="W1821" s="14"/>
      <c r="X1821" s="14"/>
      <c r="Y1821" s="14"/>
      <c r="Z1821" s="14"/>
      <c r="AA1821" s="14"/>
      <c r="AB1821" s="14"/>
      <c r="AC1821" s="14"/>
      <c r="AD1821" s="14"/>
    </row>
    <row r="1822" ht="33.0" hidden="1" customHeight="1">
      <c r="A1822" s="27">
        <v>1985.0</v>
      </c>
      <c r="B1822" s="27" t="s">
        <v>34</v>
      </c>
      <c r="C1822" s="27" t="s">
        <v>2028</v>
      </c>
      <c r="D1822" s="12" t="s">
        <v>54</v>
      </c>
      <c r="E1822" s="14"/>
      <c r="F1822" s="12" t="s">
        <v>18</v>
      </c>
      <c r="G1822" s="12" t="s">
        <v>9</v>
      </c>
      <c r="H1822" s="12" t="s">
        <v>37</v>
      </c>
      <c r="I1822" s="14"/>
      <c r="J1822" s="14"/>
      <c r="K1822" s="14"/>
      <c r="L1822" s="14"/>
      <c r="M1822" s="14"/>
      <c r="N1822" s="14"/>
      <c r="O1822" s="14"/>
      <c r="P1822" s="14"/>
      <c r="Q1822" s="14"/>
      <c r="R1822" s="14"/>
      <c r="S1822" s="14"/>
      <c r="T1822" s="14"/>
      <c r="U1822" s="14"/>
      <c r="V1822" s="14"/>
      <c r="W1822" s="14"/>
      <c r="X1822" s="14"/>
      <c r="Y1822" s="14"/>
      <c r="Z1822" s="14"/>
      <c r="AA1822" s="14"/>
      <c r="AB1822" s="14"/>
      <c r="AC1822" s="14"/>
      <c r="AD1822" s="14"/>
    </row>
    <row r="1823" ht="33.0" customHeight="1">
      <c r="A1823" s="27">
        <v>1986.0</v>
      </c>
      <c r="B1823" s="27" t="s">
        <v>34</v>
      </c>
      <c r="C1823" s="27" t="s">
        <v>2029</v>
      </c>
      <c r="D1823" s="12" t="s">
        <v>74</v>
      </c>
      <c r="E1823" s="14"/>
      <c r="F1823" s="12" t="s">
        <v>16</v>
      </c>
      <c r="G1823" s="12" t="s">
        <v>6</v>
      </c>
      <c r="H1823" s="12" t="s">
        <v>42</v>
      </c>
      <c r="I1823" s="14"/>
      <c r="J1823" s="14"/>
      <c r="K1823" s="14"/>
      <c r="L1823" s="14"/>
      <c r="M1823" s="14"/>
      <c r="N1823" s="14"/>
      <c r="O1823" s="14"/>
      <c r="P1823" s="14"/>
      <c r="Q1823" s="14"/>
      <c r="R1823" s="14"/>
      <c r="S1823" s="14"/>
      <c r="T1823" s="14"/>
      <c r="U1823" s="14"/>
      <c r="V1823" s="14"/>
      <c r="W1823" s="14"/>
      <c r="X1823" s="14"/>
      <c r="Y1823" s="14"/>
      <c r="Z1823" s="14"/>
      <c r="AA1823" s="14"/>
      <c r="AB1823" s="14"/>
      <c r="AC1823" s="14"/>
      <c r="AD1823" s="14"/>
    </row>
    <row r="1824" ht="33.0" hidden="1" customHeight="1">
      <c r="A1824" s="27">
        <v>1987.0</v>
      </c>
      <c r="B1824" s="27" t="s">
        <v>34</v>
      </c>
      <c r="C1824" s="27" t="s">
        <v>2030</v>
      </c>
      <c r="D1824" s="12" t="s">
        <v>1329</v>
      </c>
      <c r="E1824" s="14"/>
      <c r="F1824" s="12" t="s">
        <v>18</v>
      </c>
      <c r="G1824" s="12" t="s">
        <v>9</v>
      </c>
      <c r="H1824" s="12" t="s">
        <v>42</v>
      </c>
      <c r="I1824" s="14"/>
      <c r="J1824" s="14"/>
      <c r="K1824" s="14"/>
      <c r="L1824" s="14"/>
      <c r="M1824" s="14"/>
      <c r="N1824" s="14"/>
      <c r="O1824" s="14"/>
      <c r="P1824" s="14"/>
      <c r="Q1824" s="14"/>
      <c r="R1824" s="14"/>
      <c r="S1824" s="14"/>
      <c r="T1824" s="14"/>
      <c r="U1824" s="14"/>
      <c r="V1824" s="14"/>
      <c r="W1824" s="14"/>
      <c r="X1824" s="14"/>
      <c r="Y1824" s="14"/>
      <c r="Z1824" s="14"/>
      <c r="AA1824" s="14"/>
      <c r="AB1824" s="14"/>
      <c r="AC1824" s="14"/>
      <c r="AD1824" s="14"/>
    </row>
    <row r="1825" ht="33.0" customHeight="1">
      <c r="A1825" s="27">
        <v>1988.0</v>
      </c>
      <c r="B1825" s="27" t="s">
        <v>34</v>
      </c>
      <c r="C1825" s="27" t="s">
        <v>2031</v>
      </c>
      <c r="D1825" s="12" t="s">
        <v>175</v>
      </c>
      <c r="E1825" s="14"/>
      <c r="F1825" s="12" t="s">
        <v>16</v>
      </c>
      <c r="G1825" s="12" t="s">
        <v>4</v>
      </c>
      <c r="H1825" s="12" t="s">
        <v>52</v>
      </c>
      <c r="I1825" s="14"/>
      <c r="J1825" s="14"/>
      <c r="K1825" s="14"/>
      <c r="L1825" s="14"/>
      <c r="M1825" s="14"/>
      <c r="N1825" s="14"/>
      <c r="O1825" s="14"/>
      <c r="P1825" s="14"/>
      <c r="Q1825" s="14"/>
      <c r="R1825" s="14"/>
      <c r="S1825" s="14"/>
      <c r="T1825" s="14"/>
      <c r="U1825" s="14"/>
      <c r="V1825" s="14"/>
      <c r="W1825" s="14"/>
      <c r="X1825" s="14"/>
      <c r="Y1825" s="14"/>
      <c r="Z1825" s="14"/>
      <c r="AA1825" s="14"/>
      <c r="AB1825" s="14"/>
      <c r="AC1825" s="14"/>
      <c r="AD1825" s="14"/>
    </row>
    <row r="1826" ht="33.0" hidden="1" customHeight="1">
      <c r="A1826" s="27">
        <v>1989.0</v>
      </c>
      <c r="B1826" s="27" t="s">
        <v>34</v>
      </c>
      <c r="C1826" s="27" t="s">
        <v>2032</v>
      </c>
      <c r="D1826" s="12" t="s">
        <v>403</v>
      </c>
      <c r="E1826" s="14"/>
      <c r="F1826" s="12" t="s">
        <v>11</v>
      </c>
      <c r="G1826" s="12" t="s">
        <v>4</v>
      </c>
      <c r="H1826" s="12" t="s">
        <v>37</v>
      </c>
      <c r="I1826" s="14"/>
      <c r="J1826" s="14"/>
      <c r="K1826" s="14"/>
      <c r="L1826" s="14"/>
      <c r="M1826" s="14"/>
      <c r="N1826" s="14"/>
      <c r="O1826" s="14"/>
      <c r="P1826" s="14"/>
      <c r="Q1826" s="14"/>
      <c r="R1826" s="14"/>
      <c r="S1826" s="14"/>
      <c r="T1826" s="14"/>
      <c r="U1826" s="14"/>
      <c r="V1826" s="14"/>
      <c r="W1826" s="14"/>
      <c r="X1826" s="14"/>
      <c r="Y1826" s="14"/>
      <c r="Z1826" s="14"/>
      <c r="AA1826" s="14"/>
      <c r="AB1826" s="14"/>
      <c r="AC1826" s="14"/>
      <c r="AD1826" s="14"/>
    </row>
    <row r="1827" ht="33.0" hidden="1" customHeight="1">
      <c r="A1827" s="27">
        <v>1990.0</v>
      </c>
      <c r="B1827" s="27" t="s">
        <v>34</v>
      </c>
      <c r="C1827" s="27" t="s">
        <v>2033</v>
      </c>
      <c r="D1827" s="12" t="s">
        <v>612</v>
      </c>
      <c r="E1827" s="14"/>
      <c r="F1827" s="12" t="s">
        <v>15</v>
      </c>
      <c r="G1827" s="12" t="s">
        <v>9</v>
      </c>
      <c r="H1827" s="12" t="s">
        <v>49</v>
      </c>
      <c r="I1827" s="14"/>
      <c r="J1827" s="14"/>
      <c r="K1827" s="14"/>
      <c r="L1827" s="14"/>
      <c r="M1827" s="14"/>
      <c r="N1827" s="14"/>
      <c r="O1827" s="14"/>
      <c r="P1827" s="14"/>
      <c r="Q1827" s="14"/>
      <c r="R1827" s="14"/>
      <c r="S1827" s="14"/>
      <c r="T1827" s="14"/>
      <c r="U1827" s="14"/>
      <c r="V1827" s="14"/>
      <c r="W1827" s="14"/>
      <c r="X1827" s="14"/>
      <c r="Y1827" s="14"/>
      <c r="Z1827" s="14"/>
      <c r="AA1827" s="14"/>
      <c r="AB1827" s="14"/>
      <c r="AC1827" s="14"/>
      <c r="AD1827" s="14"/>
    </row>
    <row r="1828" ht="33.0" hidden="1" customHeight="1">
      <c r="A1828" s="27">
        <v>1991.0</v>
      </c>
      <c r="B1828" s="27" t="s">
        <v>34</v>
      </c>
      <c r="C1828" s="27" t="s">
        <v>2034</v>
      </c>
      <c r="D1828" s="12" t="s">
        <v>56</v>
      </c>
      <c r="E1828" s="14"/>
      <c r="F1828" s="12" t="s">
        <v>11</v>
      </c>
      <c r="G1828" s="12" t="s">
        <v>9</v>
      </c>
      <c r="H1828" s="12" t="s">
        <v>52</v>
      </c>
      <c r="I1828" s="14"/>
      <c r="J1828" s="14"/>
      <c r="K1828" s="14"/>
      <c r="L1828" s="14"/>
      <c r="M1828" s="14"/>
      <c r="N1828" s="14"/>
      <c r="O1828" s="14"/>
      <c r="P1828" s="14"/>
      <c r="Q1828" s="14"/>
      <c r="R1828" s="14"/>
      <c r="S1828" s="14"/>
      <c r="T1828" s="14"/>
      <c r="U1828" s="14"/>
      <c r="V1828" s="14"/>
      <c r="W1828" s="14"/>
      <c r="X1828" s="14"/>
      <c r="Y1828" s="14"/>
      <c r="Z1828" s="14"/>
      <c r="AA1828" s="14"/>
      <c r="AB1828" s="14"/>
      <c r="AC1828" s="14"/>
      <c r="AD1828" s="14"/>
    </row>
    <row r="1829" ht="33.0" hidden="1" customHeight="1">
      <c r="A1829" s="27">
        <v>1992.0</v>
      </c>
      <c r="B1829" s="27" t="s">
        <v>34</v>
      </c>
      <c r="C1829" s="27" t="s">
        <v>2035</v>
      </c>
      <c r="D1829" s="12" t="s">
        <v>54</v>
      </c>
      <c r="E1829" s="14"/>
      <c r="F1829" s="12" t="s">
        <v>18</v>
      </c>
      <c r="G1829" s="12" t="s">
        <v>9</v>
      </c>
      <c r="H1829" s="12" t="s">
        <v>37</v>
      </c>
      <c r="I1829" s="14"/>
      <c r="J1829" s="14"/>
      <c r="K1829" s="14"/>
      <c r="L1829" s="14"/>
      <c r="M1829" s="14"/>
      <c r="N1829" s="14"/>
      <c r="O1829" s="14"/>
      <c r="P1829" s="14"/>
      <c r="Q1829" s="14"/>
      <c r="R1829" s="14"/>
      <c r="S1829" s="14"/>
      <c r="T1829" s="14"/>
      <c r="U1829" s="14"/>
      <c r="V1829" s="14"/>
      <c r="W1829" s="14"/>
      <c r="X1829" s="14"/>
      <c r="Y1829" s="14"/>
      <c r="Z1829" s="14"/>
      <c r="AA1829" s="14"/>
      <c r="AB1829" s="14"/>
      <c r="AC1829" s="14"/>
      <c r="AD1829" s="14"/>
    </row>
    <row r="1830" ht="33.0" hidden="1" customHeight="1">
      <c r="A1830" s="27">
        <v>1993.0</v>
      </c>
      <c r="B1830" s="27" t="s">
        <v>34</v>
      </c>
      <c r="C1830" s="27" t="s">
        <v>2036</v>
      </c>
      <c r="D1830" s="12" t="s">
        <v>212</v>
      </c>
      <c r="E1830" s="14"/>
      <c r="F1830" s="12" t="s">
        <v>12</v>
      </c>
      <c r="G1830" s="12" t="s">
        <v>9</v>
      </c>
      <c r="H1830" s="12" t="s">
        <v>52</v>
      </c>
      <c r="I1830" s="14"/>
      <c r="J1830" s="14"/>
      <c r="K1830" s="14"/>
      <c r="L1830" s="14"/>
      <c r="M1830" s="14"/>
      <c r="N1830" s="14"/>
      <c r="O1830" s="14"/>
      <c r="P1830" s="14"/>
      <c r="Q1830" s="14"/>
      <c r="R1830" s="14"/>
      <c r="S1830" s="14"/>
      <c r="T1830" s="14"/>
      <c r="U1830" s="14"/>
      <c r="V1830" s="14"/>
      <c r="W1830" s="14"/>
      <c r="X1830" s="14"/>
      <c r="Y1830" s="14"/>
      <c r="Z1830" s="14"/>
      <c r="AA1830" s="14"/>
      <c r="AB1830" s="14"/>
      <c r="AC1830" s="14"/>
      <c r="AD1830" s="14"/>
    </row>
    <row r="1831" ht="33.0" hidden="1" customHeight="1">
      <c r="A1831" s="27">
        <v>1994.0</v>
      </c>
      <c r="B1831" s="27" t="s">
        <v>34</v>
      </c>
      <c r="C1831" s="27" t="s">
        <v>2037</v>
      </c>
      <c r="D1831" s="12" t="s">
        <v>89</v>
      </c>
      <c r="E1831" s="14"/>
      <c r="F1831" s="12" t="s">
        <v>9</v>
      </c>
      <c r="G1831" s="12" t="s">
        <v>9</v>
      </c>
      <c r="H1831" s="12" t="s">
        <v>52</v>
      </c>
      <c r="I1831" s="14"/>
      <c r="J1831" s="14"/>
      <c r="K1831" s="14"/>
      <c r="L1831" s="14"/>
      <c r="M1831" s="14"/>
      <c r="N1831" s="14"/>
      <c r="O1831" s="14"/>
      <c r="P1831" s="14"/>
      <c r="Q1831" s="14"/>
      <c r="R1831" s="14"/>
      <c r="S1831" s="14"/>
      <c r="T1831" s="14"/>
      <c r="U1831" s="14"/>
      <c r="V1831" s="14"/>
      <c r="W1831" s="14"/>
      <c r="X1831" s="14"/>
      <c r="Y1831" s="14"/>
      <c r="Z1831" s="14"/>
      <c r="AA1831" s="14"/>
      <c r="AB1831" s="14"/>
      <c r="AC1831" s="14"/>
      <c r="AD1831" s="14"/>
    </row>
    <row r="1832" ht="33.0" customHeight="1">
      <c r="A1832" s="27">
        <v>1995.0</v>
      </c>
      <c r="B1832" s="27" t="s">
        <v>34</v>
      </c>
      <c r="C1832" s="27" t="s">
        <v>2038</v>
      </c>
      <c r="D1832" s="12" t="s">
        <v>1691</v>
      </c>
      <c r="E1832" s="14"/>
      <c r="F1832" s="12" t="s">
        <v>16</v>
      </c>
      <c r="G1832" s="12" t="s">
        <v>8</v>
      </c>
      <c r="H1832" s="12" t="s">
        <v>42</v>
      </c>
      <c r="I1832" s="14"/>
      <c r="J1832" s="14"/>
      <c r="K1832" s="14"/>
      <c r="L1832" s="14"/>
      <c r="M1832" s="14"/>
      <c r="N1832" s="14"/>
      <c r="O1832" s="14"/>
      <c r="P1832" s="14"/>
      <c r="Q1832" s="14"/>
      <c r="R1832" s="14"/>
      <c r="S1832" s="14"/>
      <c r="T1832" s="14"/>
      <c r="U1832" s="14"/>
      <c r="V1832" s="14"/>
      <c r="W1832" s="14"/>
      <c r="X1832" s="14"/>
      <c r="Y1832" s="14"/>
      <c r="Z1832" s="14"/>
      <c r="AA1832" s="14"/>
      <c r="AB1832" s="14"/>
      <c r="AC1832" s="14"/>
      <c r="AD1832" s="14"/>
    </row>
    <row r="1833" ht="33.0" hidden="1" customHeight="1">
      <c r="A1833" s="27">
        <v>1996.0</v>
      </c>
      <c r="B1833" s="27" t="s">
        <v>34</v>
      </c>
      <c r="C1833" s="27" t="s">
        <v>2039</v>
      </c>
      <c r="D1833" s="12" t="s">
        <v>302</v>
      </c>
      <c r="E1833" s="14"/>
      <c r="F1833" s="12" t="s">
        <v>15</v>
      </c>
      <c r="G1833" s="12" t="s">
        <v>9</v>
      </c>
      <c r="H1833" s="12" t="s">
        <v>42</v>
      </c>
      <c r="I1833" s="14"/>
      <c r="J1833" s="14"/>
      <c r="K1833" s="14"/>
      <c r="L1833" s="14"/>
      <c r="M1833" s="14"/>
      <c r="N1833" s="14"/>
      <c r="O1833" s="14"/>
      <c r="P1833" s="14"/>
      <c r="Q1833" s="14"/>
      <c r="R1833" s="14"/>
      <c r="S1833" s="14"/>
      <c r="T1833" s="14"/>
      <c r="U1833" s="14"/>
      <c r="V1833" s="14"/>
      <c r="W1833" s="14"/>
      <c r="X1833" s="14"/>
      <c r="Y1833" s="14"/>
      <c r="Z1833" s="14"/>
      <c r="AA1833" s="14"/>
      <c r="AB1833" s="14"/>
      <c r="AC1833" s="14"/>
      <c r="AD1833" s="14"/>
    </row>
    <row r="1834" ht="33.0" hidden="1" customHeight="1">
      <c r="A1834" s="27">
        <v>1997.0</v>
      </c>
      <c r="B1834" s="27" t="s">
        <v>34</v>
      </c>
      <c r="C1834" s="27" t="s">
        <v>2040</v>
      </c>
      <c r="D1834" s="12" t="s">
        <v>124</v>
      </c>
      <c r="E1834" s="14"/>
      <c r="F1834" s="12" t="s">
        <v>11</v>
      </c>
      <c r="G1834" s="12" t="s">
        <v>9</v>
      </c>
      <c r="H1834" s="12" t="s">
        <v>49</v>
      </c>
      <c r="I1834" s="14"/>
      <c r="J1834" s="14"/>
      <c r="K1834" s="14"/>
      <c r="L1834" s="14"/>
      <c r="M1834" s="14"/>
      <c r="N1834" s="14"/>
      <c r="O1834" s="14"/>
      <c r="P1834" s="14"/>
      <c r="Q1834" s="14"/>
      <c r="R1834" s="14"/>
      <c r="S1834" s="14"/>
      <c r="T1834" s="14"/>
      <c r="U1834" s="14"/>
      <c r="V1834" s="14"/>
      <c r="W1834" s="14"/>
      <c r="X1834" s="14"/>
      <c r="Y1834" s="14"/>
      <c r="Z1834" s="14"/>
      <c r="AA1834" s="14"/>
      <c r="AB1834" s="14"/>
      <c r="AC1834" s="14"/>
      <c r="AD1834" s="14"/>
    </row>
    <row r="1835" ht="33.0" hidden="1" customHeight="1">
      <c r="A1835" s="27">
        <v>1998.0</v>
      </c>
      <c r="B1835" s="27" t="s">
        <v>34</v>
      </c>
      <c r="C1835" s="27" t="s">
        <v>2041</v>
      </c>
      <c r="D1835" s="12" t="s">
        <v>54</v>
      </c>
      <c r="E1835" s="14"/>
      <c r="F1835" s="12" t="s">
        <v>18</v>
      </c>
      <c r="G1835" s="12" t="s">
        <v>9</v>
      </c>
      <c r="H1835" s="12" t="s">
        <v>37</v>
      </c>
      <c r="I1835" s="14"/>
      <c r="J1835" s="14"/>
      <c r="K1835" s="14"/>
      <c r="L1835" s="14"/>
      <c r="M1835" s="14"/>
      <c r="N1835" s="14"/>
      <c r="O1835" s="14"/>
      <c r="P1835" s="14"/>
      <c r="Q1835" s="14"/>
      <c r="R1835" s="14"/>
      <c r="S1835" s="14"/>
      <c r="T1835" s="14"/>
      <c r="U1835" s="14"/>
      <c r="V1835" s="14"/>
      <c r="W1835" s="14"/>
      <c r="X1835" s="14"/>
      <c r="Y1835" s="14"/>
      <c r="Z1835" s="14"/>
      <c r="AA1835" s="14"/>
      <c r="AB1835" s="14"/>
      <c r="AC1835" s="14"/>
      <c r="AD1835" s="14"/>
    </row>
    <row r="1836" ht="33.0" customHeight="1">
      <c r="A1836" s="27">
        <v>1999.0</v>
      </c>
      <c r="B1836" s="27" t="s">
        <v>34</v>
      </c>
      <c r="C1836" s="27" t="s">
        <v>2042</v>
      </c>
      <c r="D1836" s="12" t="s">
        <v>167</v>
      </c>
      <c r="E1836" s="14"/>
      <c r="F1836" s="12" t="s">
        <v>16</v>
      </c>
      <c r="G1836" s="12" t="s">
        <v>9</v>
      </c>
      <c r="H1836" s="12" t="s">
        <v>37</v>
      </c>
      <c r="I1836" s="14"/>
      <c r="J1836" s="14"/>
      <c r="K1836" s="14"/>
      <c r="L1836" s="14"/>
      <c r="M1836" s="14"/>
      <c r="N1836" s="14"/>
      <c r="O1836" s="14"/>
      <c r="P1836" s="14"/>
      <c r="Q1836" s="14"/>
      <c r="R1836" s="14"/>
      <c r="S1836" s="14"/>
      <c r="T1836" s="14"/>
      <c r="U1836" s="14"/>
      <c r="V1836" s="14"/>
      <c r="W1836" s="14"/>
      <c r="X1836" s="14"/>
      <c r="Y1836" s="14"/>
      <c r="Z1836" s="14"/>
      <c r="AA1836" s="14"/>
      <c r="AB1836" s="14"/>
      <c r="AC1836" s="14"/>
      <c r="AD1836" s="14"/>
    </row>
    <row r="1837" ht="33.0" hidden="1" customHeight="1">
      <c r="A1837" s="27">
        <v>2000.0</v>
      </c>
      <c r="B1837" s="27" t="s">
        <v>34</v>
      </c>
      <c r="C1837" s="27" t="s">
        <v>2043</v>
      </c>
      <c r="D1837" s="12" t="s">
        <v>765</v>
      </c>
      <c r="E1837" s="14"/>
      <c r="F1837" s="12" t="s">
        <v>19</v>
      </c>
      <c r="G1837" s="12" t="s">
        <v>9</v>
      </c>
      <c r="H1837" s="12" t="s">
        <v>37</v>
      </c>
      <c r="I1837" s="14"/>
      <c r="J1837" s="14"/>
      <c r="K1837" s="14"/>
      <c r="L1837" s="14"/>
      <c r="M1837" s="14"/>
      <c r="N1837" s="14"/>
      <c r="O1837" s="14"/>
      <c r="P1837" s="14"/>
      <c r="Q1837" s="14"/>
      <c r="R1837" s="14"/>
      <c r="S1837" s="14"/>
      <c r="T1837" s="14"/>
      <c r="U1837" s="14"/>
      <c r="V1837" s="14"/>
      <c r="W1837" s="14"/>
      <c r="X1837" s="14"/>
      <c r="Y1837" s="14"/>
      <c r="Z1837" s="14"/>
      <c r="AA1837" s="14"/>
      <c r="AB1837" s="14"/>
      <c r="AC1837" s="14"/>
      <c r="AD1837" s="14"/>
    </row>
    <row r="1838" ht="33.0" customHeight="1">
      <c r="A1838" s="27">
        <v>2001.0</v>
      </c>
      <c r="B1838" s="27" t="s">
        <v>34</v>
      </c>
      <c r="C1838" s="27" t="s">
        <v>2044</v>
      </c>
      <c r="D1838" s="12" t="s">
        <v>167</v>
      </c>
      <c r="E1838" s="14"/>
      <c r="F1838" s="12" t="s">
        <v>16</v>
      </c>
      <c r="G1838" s="12" t="s">
        <v>9</v>
      </c>
      <c r="H1838" s="12" t="s">
        <v>37</v>
      </c>
      <c r="I1838" s="14"/>
      <c r="J1838" s="14"/>
      <c r="K1838" s="14"/>
      <c r="L1838" s="14"/>
      <c r="M1838" s="14"/>
      <c r="N1838" s="14"/>
      <c r="O1838" s="14"/>
      <c r="P1838" s="14"/>
      <c r="Q1838" s="14"/>
      <c r="R1838" s="14"/>
      <c r="S1838" s="14"/>
      <c r="T1838" s="14"/>
      <c r="U1838" s="14"/>
      <c r="V1838" s="14"/>
      <c r="W1838" s="14"/>
      <c r="X1838" s="14"/>
      <c r="Y1838" s="14"/>
      <c r="Z1838" s="14"/>
      <c r="AA1838" s="14"/>
      <c r="AB1838" s="14"/>
      <c r="AC1838" s="14"/>
      <c r="AD1838" s="14"/>
    </row>
    <row r="1839" ht="33.0" hidden="1" customHeight="1">
      <c r="A1839" s="27">
        <v>2002.0</v>
      </c>
      <c r="B1839" s="27" t="s">
        <v>34</v>
      </c>
      <c r="C1839" s="27" t="s">
        <v>2045</v>
      </c>
      <c r="D1839" s="12" t="s">
        <v>212</v>
      </c>
      <c r="E1839" s="14"/>
      <c r="F1839" s="12" t="s">
        <v>12</v>
      </c>
      <c r="G1839" s="12" t="s">
        <v>9</v>
      </c>
      <c r="H1839" s="12" t="s">
        <v>52</v>
      </c>
      <c r="I1839" s="14"/>
      <c r="J1839" s="14"/>
      <c r="K1839" s="14"/>
      <c r="L1839" s="14"/>
      <c r="M1839" s="14"/>
      <c r="N1839" s="14"/>
      <c r="O1839" s="14"/>
      <c r="P1839" s="14"/>
      <c r="Q1839" s="14"/>
      <c r="R1839" s="14"/>
      <c r="S1839" s="14"/>
      <c r="T1839" s="14"/>
      <c r="U1839" s="14"/>
      <c r="V1839" s="14"/>
      <c r="W1839" s="14"/>
      <c r="X1839" s="14"/>
      <c r="Y1839" s="14"/>
      <c r="Z1839" s="14"/>
      <c r="AA1839" s="14"/>
      <c r="AB1839" s="14"/>
      <c r="AC1839" s="14"/>
      <c r="AD1839" s="14"/>
    </row>
    <row r="1840" ht="33.0" customHeight="1">
      <c r="A1840" s="27">
        <v>2003.0</v>
      </c>
      <c r="B1840" s="27" t="s">
        <v>34</v>
      </c>
      <c r="C1840" s="27" t="s">
        <v>2046</v>
      </c>
      <c r="D1840" s="12" t="s">
        <v>291</v>
      </c>
      <c r="E1840" s="14"/>
      <c r="F1840" s="12" t="s">
        <v>16</v>
      </c>
      <c r="G1840" s="12" t="s">
        <v>4</v>
      </c>
      <c r="H1840" s="12" t="s">
        <v>37</v>
      </c>
      <c r="I1840" s="14"/>
      <c r="J1840" s="14"/>
      <c r="K1840" s="14"/>
      <c r="L1840" s="14"/>
      <c r="M1840" s="14"/>
      <c r="N1840" s="14"/>
      <c r="O1840" s="14"/>
      <c r="P1840" s="14"/>
      <c r="Q1840" s="14"/>
      <c r="R1840" s="14"/>
      <c r="S1840" s="14"/>
      <c r="T1840" s="14"/>
      <c r="U1840" s="14"/>
      <c r="V1840" s="14"/>
      <c r="W1840" s="14"/>
      <c r="X1840" s="14"/>
      <c r="Y1840" s="14"/>
      <c r="Z1840" s="14"/>
      <c r="AA1840" s="14"/>
      <c r="AB1840" s="14"/>
      <c r="AC1840" s="14"/>
      <c r="AD1840" s="14"/>
    </row>
    <row r="1841" ht="33.0" customHeight="1">
      <c r="A1841" s="27">
        <v>2004.0</v>
      </c>
      <c r="B1841" s="27" t="s">
        <v>34</v>
      </c>
      <c r="C1841" s="27" t="s">
        <v>2047</v>
      </c>
      <c r="D1841" s="12" t="s">
        <v>1636</v>
      </c>
      <c r="E1841" s="14"/>
      <c r="F1841" s="12" t="s">
        <v>16</v>
      </c>
      <c r="G1841" s="12" t="s">
        <v>9</v>
      </c>
      <c r="H1841" s="12" t="s">
        <v>49</v>
      </c>
      <c r="I1841" s="14"/>
      <c r="J1841" s="14"/>
      <c r="K1841" s="14"/>
      <c r="L1841" s="14"/>
      <c r="M1841" s="14"/>
      <c r="N1841" s="14"/>
      <c r="O1841" s="14"/>
      <c r="P1841" s="14"/>
      <c r="Q1841" s="14"/>
      <c r="R1841" s="14"/>
      <c r="S1841" s="14"/>
      <c r="T1841" s="14"/>
      <c r="U1841" s="14"/>
      <c r="V1841" s="14"/>
      <c r="W1841" s="14"/>
      <c r="X1841" s="14"/>
      <c r="Y1841" s="14"/>
      <c r="Z1841" s="14"/>
      <c r="AA1841" s="14"/>
      <c r="AB1841" s="14"/>
      <c r="AC1841" s="14"/>
      <c r="AD1841" s="14"/>
    </row>
    <row r="1842" ht="33.0" hidden="1" customHeight="1">
      <c r="A1842" s="27">
        <v>2005.0</v>
      </c>
      <c r="B1842" s="27" t="s">
        <v>34</v>
      </c>
      <c r="C1842" s="27" t="s">
        <v>2048</v>
      </c>
      <c r="D1842" s="12" t="s">
        <v>2049</v>
      </c>
      <c r="E1842" s="14"/>
      <c r="F1842" s="12" t="s">
        <v>12</v>
      </c>
      <c r="G1842" s="12" t="s">
        <v>7</v>
      </c>
      <c r="H1842" s="12" t="s">
        <v>37</v>
      </c>
      <c r="I1842" s="14"/>
      <c r="J1842" s="14"/>
      <c r="K1842" s="14"/>
      <c r="L1842" s="14"/>
      <c r="M1842" s="14"/>
      <c r="N1842" s="14"/>
      <c r="O1842" s="14"/>
      <c r="P1842" s="14"/>
      <c r="Q1842" s="14"/>
      <c r="R1842" s="14"/>
      <c r="S1842" s="14"/>
      <c r="T1842" s="14"/>
      <c r="U1842" s="14"/>
      <c r="V1842" s="14"/>
      <c r="W1842" s="14"/>
      <c r="X1842" s="14"/>
      <c r="Y1842" s="14"/>
      <c r="Z1842" s="14"/>
      <c r="AA1842" s="14"/>
      <c r="AB1842" s="14"/>
      <c r="AC1842" s="14"/>
      <c r="AD1842" s="14"/>
    </row>
    <row r="1843" ht="33.0" hidden="1" customHeight="1">
      <c r="A1843" s="27">
        <v>2006.0</v>
      </c>
      <c r="B1843" s="27" t="s">
        <v>34</v>
      </c>
      <c r="C1843" s="27" t="s">
        <v>2050</v>
      </c>
      <c r="D1843" s="12" t="s">
        <v>36</v>
      </c>
      <c r="E1843" s="14"/>
      <c r="F1843" s="12" t="s">
        <v>10</v>
      </c>
      <c r="G1843" s="12" t="s">
        <v>2</v>
      </c>
      <c r="H1843" s="12" t="s">
        <v>37</v>
      </c>
      <c r="I1843" s="14"/>
      <c r="J1843" s="14"/>
      <c r="K1843" s="14"/>
      <c r="L1843" s="14"/>
      <c r="M1843" s="14"/>
      <c r="N1843" s="14"/>
      <c r="O1843" s="14"/>
      <c r="P1843" s="14"/>
      <c r="Q1843" s="14"/>
      <c r="R1843" s="14"/>
      <c r="S1843" s="14"/>
      <c r="T1843" s="14"/>
      <c r="U1843" s="14"/>
      <c r="V1843" s="14"/>
      <c r="W1843" s="14"/>
      <c r="X1843" s="14"/>
      <c r="Y1843" s="14"/>
      <c r="Z1843" s="14"/>
      <c r="AA1843" s="14"/>
      <c r="AB1843" s="14"/>
      <c r="AC1843" s="14"/>
      <c r="AD1843" s="14"/>
    </row>
    <row r="1844" ht="33.0" customHeight="1">
      <c r="A1844" s="27">
        <v>2007.0</v>
      </c>
      <c r="B1844" s="27" t="s">
        <v>34</v>
      </c>
      <c r="C1844" s="27" t="s">
        <v>2051</v>
      </c>
      <c r="D1844" s="12" t="s">
        <v>129</v>
      </c>
      <c r="E1844" s="14"/>
      <c r="F1844" s="12" t="s">
        <v>16</v>
      </c>
      <c r="G1844" s="12" t="s">
        <v>3</v>
      </c>
      <c r="H1844" s="12" t="s">
        <v>37</v>
      </c>
      <c r="I1844" s="14"/>
      <c r="J1844" s="14"/>
      <c r="K1844" s="14"/>
      <c r="L1844" s="14"/>
      <c r="M1844" s="14"/>
      <c r="N1844" s="14"/>
      <c r="O1844" s="14"/>
      <c r="P1844" s="14"/>
      <c r="Q1844" s="14"/>
      <c r="R1844" s="14"/>
      <c r="S1844" s="14"/>
      <c r="T1844" s="14"/>
      <c r="U1844" s="14"/>
      <c r="V1844" s="14"/>
      <c r="W1844" s="14"/>
      <c r="X1844" s="14"/>
      <c r="Y1844" s="14"/>
      <c r="Z1844" s="14"/>
      <c r="AA1844" s="14"/>
      <c r="AB1844" s="14"/>
      <c r="AC1844" s="14"/>
      <c r="AD1844" s="14"/>
    </row>
    <row r="1845" ht="33.0" hidden="1" customHeight="1">
      <c r="A1845" s="27">
        <v>2008.0</v>
      </c>
      <c r="B1845" s="27" t="s">
        <v>34</v>
      </c>
      <c r="C1845" s="27" t="s">
        <v>2052</v>
      </c>
      <c r="D1845" s="12" t="s">
        <v>48</v>
      </c>
      <c r="E1845" s="14"/>
      <c r="F1845" s="12" t="s">
        <v>10</v>
      </c>
      <c r="G1845" s="12" t="s">
        <v>2</v>
      </c>
      <c r="H1845" s="12" t="s">
        <v>49</v>
      </c>
      <c r="I1845" s="14"/>
      <c r="J1845" s="14"/>
      <c r="K1845" s="14"/>
      <c r="L1845" s="14"/>
      <c r="M1845" s="14"/>
      <c r="N1845" s="14"/>
      <c r="O1845" s="14"/>
      <c r="P1845" s="14"/>
      <c r="Q1845" s="14"/>
      <c r="R1845" s="14"/>
      <c r="S1845" s="14"/>
      <c r="T1845" s="14"/>
      <c r="U1845" s="14"/>
      <c r="V1845" s="14"/>
      <c r="W1845" s="14"/>
      <c r="X1845" s="14"/>
      <c r="Y1845" s="14"/>
      <c r="Z1845" s="14"/>
      <c r="AA1845" s="14"/>
      <c r="AB1845" s="14"/>
      <c r="AC1845" s="14"/>
      <c r="AD1845" s="14"/>
    </row>
    <row r="1846" ht="33.0" hidden="1" customHeight="1">
      <c r="A1846" s="27">
        <v>2009.0</v>
      </c>
      <c r="B1846" s="27" t="s">
        <v>34</v>
      </c>
      <c r="C1846" s="27" t="s">
        <v>2053</v>
      </c>
      <c r="D1846" s="12" t="s">
        <v>765</v>
      </c>
      <c r="E1846" s="14"/>
      <c r="F1846" s="12" t="s">
        <v>19</v>
      </c>
      <c r="G1846" s="12" t="s">
        <v>9</v>
      </c>
      <c r="H1846" s="12" t="s">
        <v>37</v>
      </c>
      <c r="I1846" s="14"/>
      <c r="J1846" s="14"/>
      <c r="K1846" s="14"/>
      <c r="L1846" s="14"/>
      <c r="M1846" s="14"/>
      <c r="N1846" s="14"/>
      <c r="O1846" s="14"/>
      <c r="P1846" s="14"/>
      <c r="Q1846" s="14"/>
      <c r="R1846" s="14"/>
      <c r="S1846" s="14"/>
      <c r="T1846" s="14"/>
      <c r="U1846" s="14"/>
      <c r="V1846" s="14"/>
      <c r="W1846" s="14"/>
      <c r="X1846" s="14"/>
      <c r="Y1846" s="14"/>
      <c r="Z1846" s="14"/>
      <c r="AA1846" s="14"/>
      <c r="AB1846" s="14"/>
      <c r="AC1846" s="14"/>
      <c r="AD1846" s="14"/>
    </row>
    <row r="1847" ht="33.0" hidden="1" customHeight="1">
      <c r="A1847" s="27">
        <v>2010.0</v>
      </c>
      <c r="B1847" s="27" t="s">
        <v>34</v>
      </c>
      <c r="C1847" s="27" t="s">
        <v>2054</v>
      </c>
      <c r="D1847" s="12" t="s">
        <v>66</v>
      </c>
      <c r="E1847" s="14"/>
      <c r="F1847" s="12" t="s">
        <v>10</v>
      </c>
      <c r="G1847" s="12" t="s">
        <v>2</v>
      </c>
      <c r="H1847" s="12" t="s">
        <v>52</v>
      </c>
      <c r="I1847" s="14"/>
      <c r="J1847" s="14"/>
      <c r="K1847" s="14"/>
      <c r="L1847" s="14"/>
      <c r="M1847" s="14"/>
      <c r="N1847" s="14"/>
      <c r="O1847" s="14"/>
      <c r="P1847" s="14"/>
      <c r="Q1847" s="14"/>
      <c r="R1847" s="14"/>
      <c r="S1847" s="14"/>
      <c r="T1847" s="14"/>
      <c r="U1847" s="14"/>
      <c r="V1847" s="14"/>
      <c r="W1847" s="14"/>
      <c r="X1847" s="14"/>
      <c r="Y1847" s="14"/>
      <c r="Z1847" s="14"/>
      <c r="AA1847" s="14"/>
      <c r="AB1847" s="14"/>
      <c r="AC1847" s="14"/>
      <c r="AD1847" s="14"/>
    </row>
    <row r="1848" ht="33.0" hidden="1" customHeight="1">
      <c r="A1848" s="27">
        <v>2011.0</v>
      </c>
      <c r="B1848" s="27" t="s">
        <v>34</v>
      </c>
      <c r="C1848" s="27" t="s">
        <v>2055</v>
      </c>
      <c r="D1848" s="12" t="s">
        <v>438</v>
      </c>
      <c r="E1848" s="14"/>
      <c r="F1848" s="12" t="s">
        <v>20</v>
      </c>
      <c r="G1848" s="12" t="s">
        <v>9</v>
      </c>
      <c r="H1848" s="12" t="s">
        <v>52</v>
      </c>
      <c r="I1848" s="14"/>
      <c r="J1848" s="14"/>
      <c r="K1848" s="14"/>
      <c r="L1848" s="14"/>
      <c r="M1848" s="14"/>
      <c r="N1848" s="14"/>
      <c r="O1848" s="14"/>
      <c r="P1848" s="14"/>
      <c r="Q1848" s="14"/>
      <c r="R1848" s="14"/>
      <c r="S1848" s="14"/>
      <c r="T1848" s="14"/>
      <c r="U1848" s="14"/>
      <c r="V1848" s="14"/>
      <c r="W1848" s="14"/>
      <c r="X1848" s="14"/>
      <c r="Y1848" s="14"/>
      <c r="Z1848" s="14"/>
      <c r="AA1848" s="14"/>
      <c r="AB1848" s="14"/>
      <c r="AC1848" s="14"/>
      <c r="AD1848" s="14"/>
    </row>
    <row r="1849" ht="33.0" hidden="1" customHeight="1">
      <c r="A1849" s="27">
        <v>2012.0</v>
      </c>
      <c r="B1849" s="27" t="s">
        <v>34</v>
      </c>
      <c r="C1849" s="27" t="s">
        <v>2056</v>
      </c>
      <c r="D1849" s="12" t="s">
        <v>438</v>
      </c>
      <c r="E1849" s="14"/>
      <c r="F1849" s="12" t="s">
        <v>20</v>
      </c>
      <c r="G1849" s="12" t="s">
        <v>9</v>
      </c>
      <c r="H1849" s="12" t="s">
        <v>52</v>
      </c>
      <c r="I1849" s="14"/>
      <c r="J1849" s="14"/>
      <c r="K1849" s="14"/>
      <c r="L1849" s="14"/>
      <c r="M1849" s="14"/>
      <c r="N1849" s="14"/>
      <c r="O1849" s="14"/>
      <c r="P1849" s="14"/>
      <c r="Q1849" s="14"/>
      <c r="R1849" s="14"/>
      <c r="S1849" s="14"/>
      <c r="T1849" s="14"/>
      <c r="U1849" s="14"/>
      <c r="V1849" s="14"/>
      <c r="W1849" s="14"/>
      <c r="X1849" s="14"/>
      <c r="Y1849" s="14"/>
      <c r="Z1849" s="14"/>
      <c r="AA1849" s="14"/>
      <c r="AB1849" s="14"/>
      <c r="AC1849" s="14"/>
      <c r="AD1849" s="14"/>
    </row>
    <row r="1850" ht="33.0" hidden="1" customHeight="1">
      <c r="A1850" s="27">
        <v>2013.0</v>
      </c>
      <c r="B1850" s="27" t="s">
        <v>34</v>
      </c>
      <c r="C1850" s="27" t="s">
        <v>2057</v>
      </c>
      <c r="D1850" s="12" t="s">
        <v>62</v>
      </c>
      <c r="E1850" s="14"/>
      <c r="F1850" s="12" t="s">
        <v>13</v>
      </c>
      <c r="G1850" s="12" t="s">
        <v>9</v>
      </c>
      <c r="H1850" s="12" t="s">
        <v>49</v>
      </c>
      <c r="I1850" s="14"/>
      <c r="J1850" s="14"/>
      <c r="K1850" s="14"/>
      <c r="L1850" s="14"/>
      <c r="M1850" s="14"/>
      <c r="N1850" s="14"/>
      <c r="O1850" s="14"/>
      <c r="P1850" s="14"/>
      <c r="Q1850" s="14"/>
      <c r="R1850" s="14"/>
      <c r="S1850" s="14"/>
      <c r="T1850" s="14"/>
      <c r="U1850" s="14"/>
      <c r="V1850" s="14"/>
      <c r="W1850" s="14"/>
      <c r="X1850" s="14"/>
      <c r="Y1850" s="14"/>
      <c r="Z1850" s="14"/>
      <c r="AA1850" s="14"/>
      <c r="AB1850" s="14"/>
      <c r="AC1850" s="14"/>
      <c r="AD1850" s="14"/>
    </row>
    <row r="1851" ht="33.0" hidden="1" customHeight="1">
      <c r="A1851" s="27">
        <v>2014.0</v>
      </c>
      <c r="B1851" s="27" t="s">
        <v>34</v>
      </c>
      <c r="C1851" s="27" t="s">
        <v>2058</v>
      </c>
      <c r="D1851" s="12" t="s">
        <v>48</v>
      </c>
      <c r="E1851" s="14"/>
      <c r="F1851" s="12" t="s">
        <v>10</v>
      </c>
      <c r="G1851" s="12" t="s">
        <v>2</v>
      </c>
      <c r="H1851" s="12" t="s">
        <v>49</v>
      </c>
      <c r="I1851" s="14"/>
      <c r="J1851" s="14"/>
      <c r="K1851" s="14"/>
      <c r="L1851" s="14"/>
      <c r="M1851" s="14"/>
      <c r="N1851" s="14"/>
      <c r="O1851" s="14"/>
      <c r="P1851" s="14"/>
      <c r="Q1851" s="14"/>
      <c r="R1851" s="14"/>
      <c r="S1851" s="14"/>
      <c r="T1851" s="14"/>
      <c r="U1851" s="14"/>
      <c r="V1851" s="14"/>
      <c r="W1851" s="14"/>
      <c r="X1851" s="14"/>
      <c r="Y1851" s="14"/>
      <c r="Z1851" s="14"/>
      <c r="AA1851" s="14"/>
      <c r="AB1851" s="14"/>
      <c r="AC1851" s="14"/>
      <c r="AD1851" s="14"/>
    </row>
    <row r="1852" ht="33.0" hidden="1" customHeight="1">
      <c r="A1852" s="27">
        <v>2015.0</v>
      </c>
      <c r="B1852" s="27" t="s">
        <v>34</v>
      </c>
      <c r="C1852" s="27" t="s">
        <v>2059</v>
      </c>
      <c r="D1852" s="12" t="s">
        <v>2060</v>
      </c>
      <c r="E1852" s="14"/>
      <c r="F1852" s="12" t="s">
        <v>13</v>
      </c>
      <c r="G1852" s="12" t="s">
        <v>8</v>
      </c>
      <c r="H1852" s="12" t="s">
        <v>42</v>
      </c>
      <c r="I1852" s="14"/>
      <c r="J1852" s="14"/>
      <c r="K1852" s="14"/>
      <c r="L1852" s="14"/>
      <c r="M1852" s="14"/>
      <c r="N1852" s="14"/>
      <c r="O1852" s="14"/>
      <c r="P1852" s="14"/>
      <c r="Q1852" s="14"/>
      <c r="R1852" s="14"/>
      <c r="S1852" s="14"/>
      <c r="T1852" s="14"/>
      <c r="U1852" s="14"/>
      <c r="V1852" s="14"/>
      <c r="W1852" s="14"/>
      <c r="X1852" s="14"/>
      <c r="Y1852" s="14"/>
      <c r="Z1852" s="14"/>
      <c r="AA1852" s="14"/>
      <c r="AB1852" s="14"/>
      <c r="AC1852" s="14"/>
      <c r="AD1852" s="14"/>
    </row>
    <row r="1853" ht="33.0" customHeight="1">
      <c r="A1853" s="27">
        <v>2016.0</v>
      </c>
      <c r="B1853" s="27" t="s">
        <v>34</v>
      </c>
      <c r="C1853" s="27" t="s">
        <v>2061</v>
      </c>
      <c r="D1853" s="12" t="s">
        <v>1636</v>
      </c>
      <c r="E1853" s="14"/>
      <c r="F1853" s="12" t="s">
        <v>16</v>
      </c>
      <c r="G1853" s="12" t="s">
        <v>9</v>
      </c>
      <c r="H1853" s="12" t="s">
        <v>49</v>
      </c>
      <c r="I1853" s="14"/>
      <c r="J1853" s="14"/>
      <c r="K1853" s="14"/>
      <c r="L1853" s="14"/>
      <c r="M1853" s="14"/>
      <c r="N1853" s="14"/>
      <c r="O1853" s="14"/>
      <c r="P1853" s="14"/>
      <c r="Q1853" s="14"/>
      <c r="R1853" s="14"/>
      <c r="S1853" s="14"/>
      <c r="T1853" s="14"/>
      <c r="U1853" s="14"/>
      <c r="V1853" s="14"/>
      <c r="W1853" s="14"/>
      <c r="X1853" s="14"/>
      <c r="Y1853" s="14"/>
      <c r="Z1853" s="14"/>
      <c r="AA1853" s="14"/>
      <c r="AB1853" s="14"/>
      <c r="AC1853" s="14"/>
      <c r="AD1853" s="14"/>
    </row>
    <row r="1854" ht="33.0" customHeight="1">
      <c r="A1854" s="27">
        <v>2017.0</v>
      </c>
      <c r="B1854" s="27" t="s">
        <v>34</v>
      </c>
      <c r="C1854" s="27" t="s">
        <v>2062</v>
      </c>
      <c r="D1854" s="12" t="s">
        <v>167</v>
      </c>
      <c r="E1854" s="14"/>
      <c r="F1854" s="12" t="s">
        <v>16</v>
      </c>
      <c r="G1854" s="12" t="s">
        <v>9</v>
      </c>
      <c r="H1854" s="12" t="s">
        <v>37</v>
      </c>
      <c r="I1854" s="14"/>
      <c r="J1854" s="14"/>
      <c r="K1854" s="14"/>
      <c r="L1854" s="14"/>
      <c r="M1854" s="14"/>
      <c r="N1854" s="14"/>
      <c r="O1854" s="14"/>
      <c r="P1854" s="14"/>
      <c r="Q1854" s="14"/>
      <c r="R1854" s="14"/>
      <c r="S1854" s="14"/>
      <c r="T1854" s="14"/>
      <c r="U1854" s="14"/>
      <c r="V1854" s="14"/>
      <c r="W1854" s="14"/>
      <c r="X1854" s="14"/>
      <c r="Y1854" s="14"/>
      <c r="Z1854" s="14"/>
      <c r="AA1854" s="14"/>
      <c r="AB1854" s="14"/>
      <c r="AC1854" s="14"/>
      <c r="AD1854" s="14"/>
    </row>
    <row r="1855" ht="33.0" hidden="1" customHeight="1">
      <c r="A1855" s="27">
        <v>2018.0</v>
      </c>
      <c r="B1855" s="27" t="s">
        <v>34</v>
      </c>
      <c r="C1855" s="27" t="s">
        <v>2063</v>
      </c>
      <c r="D1855" s="12" t="s">
        <v>36</v>
      </c>
      <c r="E1855" s="14"/>
      <c r="F1855" s="12" t="s">
        <v>10</v>
      </c>
      <c r="G1855" s="12" t="s">
        <v>2</v>
      </c>
      <c r="H1855" s="12" t="s">
        <v>37</v>
      </c>
      <c r="I1855" s="14"/>
      <c r="J1855" s="14"/>
      <c r="K1855" s="14"/>
      <c r="L1855" s="14"/>
      <c r="M1855" s="14"/>
      <c r="N1855" s="14"/>
      <c r="O1855" s="14"/>
      <c r="P1855" s="14"/>
      <c r="Q1855" s="14"/>
      <c r="R1855" s="14"/>
      <c r="S1855" s="14"/>
      <c r="T1855" s="14"/>
      <c r="U1855" s="14"/>
      <c r="V1855" s="14"/>
      <c r="W1855" s="14"/>
      <c r="X1855" s="14"/>
      <c r="Y1855" s="14"/>
      <c r="Z1855" s="14"/>
      <c r="AA1855" s="14"/>
      <c r="AB1855" s="14"/>
      <c r="AC1855" s="14"/>
      <c r="AD1855" s="14"/>
    </row>
    <row r="1856" ht="33.0" hidden="1" customHeight="1">
      <c r="A1856" s="27">
        <v>2019.0</v>
      </c>
      <c r="B1856" s="27" t="s">
        <v>34</v>
      </c>
      <c r="C1856" s="27" t="s">
        <v>2064</v>
      </c>
      <c r="D1856" s="12" t="s">
        <v>87</v>
      </c>
      <c r="E1856" s="14"/>
      <c r="F1856" s="12" t="s">
        <v>18</v>
      </c>
      <c r="G1856" s="12" t="s">
        <v>9</v>
      </c>
      <c r="H1856" s="12" t="s">
        <v>52</v>
      </c>
      <c r="I1856" s="14"/>
      <c r="J1856" s="14"/>
      <c r="K1856" s="14"/>
      <c r="L1856" s="14"/>
      <c r="M1856" s="14"/>
      <c r="N1856" s="14"/>
      <c r="O1856" s="14"/>
      <c r="P1856" s="14"/>
      <c r="Q1856" s="14"/>
      <c r="R1856" s="14"/>
      <c r="S1856" s="14"/>
      <c r="T1856" s="14"/>
      <c r="U1856" s="14"/>
      <c r="V1856" s="14"/>
      <c r="W1856" s="14"/>
      <c r="X1856" s="14"/>
      <c r="Y1856" s="14"/>
      <c r="Z1856" s="14"/>
      <c r="AA1856" s="14"/>
      <c r="AB1856" s="14"/>
      <c r="AC1856" s="14"/>
      <c r="AD1856" s="14"/>
    </row>
    <row r="1857" ht="33.0" hidden="1" customHeight="1">
      <c r="A1857" s="27">
        <v>2020.0</v>
      </c>
      <c r="B1857" s="27" t="s">
        <v>34</v>
      </c>
      <c r="C1857" s="27" t="s">
        <v>2065</v>
      </c>
      <c r="D1857" s="12" t="s">
        <v>66</v>
      </c>
      <c r="E1857" s="14"/>
      <c r="F1857" s="12" t="s">
        <v>10</v>
      </c>
      <c r="G1857" s="12" t="s">
        <v>2</v>
      </c>
      <c r="H1857" s="12" t="s">
        <v>52</v>
      </c>
      <c r="I1857" s="14"/>
      <c r="J1857" s="14"/>
      <c r="K1857" s="14"/>
      <c r="L1857" s="14"/>
      <c r="M1857" s="14"/>
      <c r="N1857" s="14"/>
      <c r="O1857" s="14"/>
      <c r="P1857" s="14"/>
      <c r="Q1857" s="14"/>
      <c r="R1857" s="14"/>
      <c r="S1857" s="14"/>
      <c r="T1857" s="14"/>
      <c r="U1857" s="14"/>
      <c r="V1857" s="14"/>
      <c r="W1857" s="14"/>
      <c r="X1857" s="14"/>
      <c r="Y1857" s="14"/>
      <c r="Z1857" s="14"/>
      <c r="AA1857" s="14"/>
      <c r="AB1857" s="14"/>
      <c r="AC1857" s="14"/>
      <c r="AD1857" s="14"/>
    </row>
    <row r="1858" ht="33.0" hidden="1" customHeight="1">
      <c r="A1858" s="27">
        <v>2021.0</v>
      </c>
      <c r="B1858" s="27" t="s">
        <v>34</v>
      </c>
      <c r="C1858" s="27" t="s">
        <v>2066</v>
      </c>
      <c r="D1858" s="12" t="s">
        <v>79</v>
      </c>
      <c r="E1858" s="14"/>
      <c r="F1858" s="12" t="s">
        <v>23</v>
      </c>
      <c r="G1858" s="12" t="s">
        <v>6</v>
      </c>
      <c r="H1858" s="12" t="s">
        <v>52</v>
      </c>
      <c r="I1858" s="14"/>
      <c r="J1858" s="14"/>
      <c r="K1858" s="14"/>
      <c r="L1858" s="14"/>
      <c r="M1858" s="14"/>
      <c r="N1858" s="14"/>
      <c r="O1858" s="14"/>
      <c r="P1858" s="14"/>
      <c r="Q1858" s="14"/>
      <c r="R1858" s="14"/>
      <c r="S1858" s="14"/>
      <c r="T1858" s="14"/>
      <c r="U1858" s="14"/>
      <c r="V1858" s="14"/>
      <c r="W1858" s="14"/>
      <c r="X1858" s="14"/>
      <c r="Y1858" s="14"/>
      <c r="Z1858" s="14"/>
      <c r="AA1858" s="14"/>
      <c r="AB1858" s="14"/>
      <c r="AC1858" s="14"/>
      <c r="AD1858" s="14"/>
    </row>
    <row r="1859" ht="33.0" hidden="1" customHeight="1">
      <c r="A1859" s="27">
        <v>2022.0</v>
      </c>
      <c r="B1859" s="27" t="s">
        <v>34</v>
      </c>
      <c r="C1859" s="27" t="s">
        <v>2067</v>
      </c>
      <c r="D1859" s="12" t="s">
        <v>509</v>
      </c>
      <c r="E1859" s="14"/>
      <c r="F1859" s="12" t="s">
        <v>13</v>
      </c>
      <c r="G1859" s="12" t="s">
        <v>4</v>
      </c>
      <c r="H1859" s="12" t="s">
        <v>52</v>
      </c>
      <c r="I1859" s="14"/>
      <c r="J1859" s="14"/>
      <c r="K1859" s="14"/>
      <c r="L1859" s="14"/>
      <c r="M1859" s="14"/>
      <c r="N1859" s="14"/>
      <c r="O1859" s="14"/>
      <c r="P1859" s="14"/>
      <c r="Q1859" s="14"/>
      <c r="R1859" s="14"/>
      <c r="S1859" s="14"/>
      <c r="T1859" s="14"/>
      <c r="U1859" s="14"/>
      <c r="V1859" s="14"/>
      <c r="W1859" s="14"/>
      <c r="X1859" s="14"/>
      <c r="Y1859" s="14"/>
      <c r="Z1859" s="14"/>
      <c r="AA1859" s="14"/>
      <c r="AB1859" s="14"/>
      <c r="AC1859" s="14"/>
      <c r="AD1859" s="14"/>
    </row>
    <row r="1860" ht="33.0" customHeight="1">
      <c r="A1860" s="27">
        <v>2023.0</v>
      </c>
      <c r="B1860" s="27" t="s">
        <v>34</v>
      </c>
      <c r="C1860" s="27" t="s">
        <v>2068</v>
      </c>
      <c r="D1860" s="12" t="s">
        <v>327</v>
      </c>
      <c r="E1860" s="14"/>
      <c r="F1860" s="12" t="s">
        <v>16</v>
      </c>
      <c r="G1860" s="12" t="s">
        <v>7</v>
      </c>
      <c r="H1860" s="12" t="s">
        <v>37</v>
      </c>
      <c r="I1860" s="14"/>
      <c r="J1860" s="14"/>
      <c r="K1860" s="14"/>
      <c r="L1860" s="14"/>
      <c r="M1860" s="14"/>
      <c r="N1860" s="14"/>
      <c r="O1860" s="14"/>
      <c r="P1860" s="14"/>
      <c r="Q1860" s="14"/>
      <c r="R1860" s="14"/>
      <c r="S1860" s="14"/>
      <c r="T1860" s="14"/>
      <c r="U1860" s="14"/>
      <c r="V1860" s="14"/>
      <c r="W1860" s="14"/>
      <c r="X1860" s="14"/>
      <c r="Y1860" s="14"/>
      <c r="Z1860" s="14"/>
      <c r="AA1860" s="14"/>
      <c r="AB1860" s="14"/>
      <c r="AC1860" s="14"/>
      <c r="AD1860" s="14"/>
    </row>
    <row r="1861" ht="33.0" customHeight="1">
      <c r="A1861" s="27">
        <v>2024.0</v>
      </c>
      <c r="B1861" s="27" t="s">
        <v>34</v>
      </c>
      <c r="C1861" s="27" t="s">
        <v>2069</v>
      </c>
      <c r="D1861" s="12" t="s">
        <v>1636</v>
      </c>
      <c r="E1861" s="14"/>
      <c r="F1861" s="12" t="s">
        <v>16</v>
      </c>
      <c r="G1861" s="12" t="s">
        <v>9</v>
      </c>
      <c r="H1861" s="12" t="s">
        <v>49</v>
      </c>
      <c r="I1861" s="14"/>
      <c r="J1861" s="14"/>
      <c r="K1861" s="14"/>
      <c r="L1861" s="14"/>
      <c r="M1861" s="14"/>
      <c r="N1861" s="14"/>
      <c r="O1861" s="14"/>
      <c r="P1861" s="14"/>
      <c r="Q1861" s="14"/>
      <c r="R1861" s="14"/>
      <c r="S1861" s="14"/>
      <c r="T1861" s="14"/>
      <c r="U1861" s="14"/>
      <c r="V1861" s="14"/>
      <c r="W1861" s="14"/>
      <c r="X1861" s="14"/>
      <c r="Y1861" s="14"/>
      <c r="Z1861" s="14"/>
      <c r="AA1861" s="14"/>
      <c r="AB1861" s="14"/>
      <c r="AC1861" s="14"/>
      <c r="AD1861" s="14"/>
    </row>
    <row r="1862" ht="33.0" hidden="1" customHeight="1">
      <c r="A1862" s="27">
        <v>2025.0</v>
      </c>
      <c r="B1862" s="27" t="s">
        <v>34</v>
      </c>
      <c r="C1862" s="27" t="s">
        <v>2070</v>
      </c>
      <c r="D1862" s="12" t="s">
        <v>2071</v>
      </c>
      <c r="E1862" s="14"/>
      <c r="F1862" s="12" t="s">
        <v>13</v>
      </c>
      <c r="G1862" s="12" t="s">
        <v>156</v>
      </c>
      <c r="H1862" s="12" t="s">
        <v>37</v>
      </c>
      <c r="I1862" s="14"/>
      <c r="J1862" s="14"/>
      <c r="K1862" s="14"/>
      <c r="L1862" s="14"/>
      <c r="M1862" s="14"/>
      <c r="N1862" s="14"/>
      <c r="O1862" s="14"/>
      <c r="P1862" s="14"/>
      <c r="Q1862" s="14"/>
      <c r="R1862" s="14"/>
      <c r="S1862" s="14"/>
      <c r="T1862" s="14"/>
      <c r="U1862" s="14"/>
      <c r="V1862" s="14"/>
      <c r="W1862" s="14"/>
      <c r="X1862" s="14"/>
      <c r="Y1862" s="14"/>
      <c r="Z1862" s="14"/>
      <c r="AA1862" s="14"/>
      <c r="AB1862" s="14"/>
      <c r="AC1862" s="14"/>
      <c r="AD1862" s="14"/>
    </row>
    <row r="1863" ht="33.0" hidden="1" customHeight="1">
      <c r="A1863" s="27">
        <v>2026.0</v>
      </c>
      <c r="B1863" s="27" t="s">
        <v>34</v>
      </c>
      <c r="C1863" s="27" t="s">
        <v>2072</v>
      </c>
      <c r="D1863" s="12" t="s">
        <v>36</v>
      </c>
      <c r="E1863" s="14"/>
      <c r="F1863" s="12" t="s">
        <v>10</v>
      </c>
      <c r="G1863" s="12" t="s">
        <v>2</v>
      </c>
      <c r="H1863" s="12" t="s">
        <v>37</v>
      </c>
      <c r="I1863" s="14"/>
      <c r="J1863" s="14"/>
      <c r="K1863" s="14"/>
      <c r="L1863" s="14"/>
      <c r="M1863" s="14"/>
      <c r="N1863" s="14"/>
      <c r="O1863" s="14"/>
      <c r="P1863" s="14"/>
      <c r="Q1863" s="14"/>
      <c r="R1863" s="14"/>
      <c r="S1863" s="14"/>
      <c r="T1863" s="14"/>
      <c r="U1863" s="14"/>
      <c r="V1863" s="14"/>
      <c r="W1863" s="14"/>
      <c r="X1863" s="14"/>
      <c r="Y1863" s="14"/>
      <c r="Z1863" s="14"/>
      <c r="AA1863" s="14"/>
      <c r="AB1863" s="14"/>
      <c r="AC1863" s="14"/>
      <c r="AD1863" s="14"/>
    </row>
    <row r="1864" ht="33.0" hidden="1" customHeight="1">
      <c r="A1864" s="27">
        <v>2027.0</v>
      </c>
      <c r="B1864" s="27" t="s">
        <v>34</v>
      </c>
      <c r="C1864" s="27" t="s">
        <v>2073</v>
      </c>
      <c r="D1864" s="12" t="s">
        <v>592</v>
      </c>
      <c r="E1864" s="14"/>
      <c r="F1864" s="12" t="s">
        <v>11</v>
      </c>
      <c r="G1864" s="12" t="s">
        <v>9</v>
      </c>
      <c r="H1864" s="12" t="s">
        <v>37</v>
      </c>
      <c r="I1864" s="14"/>
      <c r="J1864" s="14"/>
      <c r="K1864" s="14"/>
      <c r="L1864" s="14"/>
      <c r="M1864" s="14"/>
      <c r="N1864" s="14"/>
      <c r="O1864" s="14"/>
      <c r="P1864" s="14"/>
      <c r="Q1864" s="14"/>
      <c r="R1864" s="14"/>
      <c r="S1864" s="14"/>
      <c r="T1864" s="14"/>
      <c r="U1864" s="14"/>
      <c r="V1864" s="14"/>
      <c r="W1864" s="14"/>
      <c r="X1864" s="14"/>
      <c r="Y1864" s="14"/>
      <c r="Z1864" s="14"/>
      <c r="AA1864" s="14"/>
      <c r="AB1864" s="14"/>
      <c r="AC1864" s="14"/>
      <c r="AD1864" s="14"/>
    </row>
    <row r="1865" ht="33.0" hidden="1" customHeight="1">
      <c r="A1865" s="27">
        <v>2028.0</v>
      </c>
      <c r="B1865" s="27" t="s">
        <v>34</v>
      </c>
      <c r="C1865" s="27" t="s">
        <v>2074</v>
      </c>
      <c r="D1865" s="12" t="s">
        <v>56</v>
      </c>
      <c r="E1865" s="14"/>
      <c r="F1865" s="12" t="s">
        <v>11</v>
      </c>
      <c r="G1865" s="12" t="s">
        <v>9</v>
      </c>
      <c r="H1865" s="12" t="s">
        <v>52</v>
      </c>
      <c r="I1865" s="14"/>
      <c r="J1865" s="14"/>
      <c r="K1865" s="14"/>
      <c r="L1865" s="14"/>
      <c r="M1865" s="14"/>
      <c r="N1865" s="14"/>
      <c r="O1865" s="14"/>
      <c r="P1865" s="14"/>
      <c r="Q1865" s="14"/>
      <c r="R1865" s="14"/>
      <c r="S1865" s="14"/>
      <c r="T1865" s="14"/>
      <c r="U1865" s="14"/>
      <c r="V1865" s="14"/>
      <c r="W1865" s="14"/>
      <c r="X1865" s="14"/>
      <c r="Y1865" s="14"/>
      <c r="Z1865" s="14"/>
      <c r="AA1865" s="14"/>
      <c r="AB1865" s="14"/>
      <c r="AC1865" s="14"/>
      <c r="AD1865" s="14"/>
    </row>
    <row r="1866" ht="33.0" hidden="1" customHeight="1">
      <c r="A1866" s="27">
        <v>2029.0</v>
      </c>
      <c r="B1866" s="27" t="s">
        <v>34</v>
      </c>
      <c r="C1866" s="27" t="s">
        <v>2075</v>
      </c>
      <c r="D1866" s="12" t="s">
        <v>39</v>
      </c>
      <c r="E1866" s="14"/>
      <c r="F1866" s="12" t="s">
        <v>20</v>
      </c>
      <c r="G1866" s="12" t="s">
        <v>9</v>
      </c>
      <c r="H1866" s="12" t="s">
        <v>37</v>
      </c>
      <c r="I1866" s="14"/>
      <c r="J1866" s="14"/>
      <c r="K1866" s="14"/>
      <c r="L1866" s="14"/>
      <c r="M1866" s="14"/>
      <c r="N1866" s="14"/>
      <c r="O1866" s="14"/>
      <c r="P1866" s="14"/>
      <c r="Q1866" s="14"/>
      <c r="R1866" s="14"/>
      <c r="S1866" s="14"/>
      <c r="T1866" s="14"/>
      <c r="U1866" s="14"/>
      <c r="V1866" s="14"/>
      <c r="W1866" s="14"/>
      <c r="X1866" s="14"/>
      <c r="Y1866" s="14"/>
      <c r="Z1866" s="14"/>
      <c r="AA1866" s="14"/>
      <c r="AB1866" s="14"/>
      <c r="AC1866" s="14"/>
      <c r="AD1866" s="14"/>
    </row>
    <row r="1867" ht="33.0" hidden="1" customHeight="1">
      <c r="A1867" s="27">
        <v>2030.0</v>
      </c>
      <c r="B1867" s="27" t="s">
        <v>34</v>
      </c>
      <c r="C1867" s="27" t="s">
        <v>2076</v>
      </c>
      <c r="D1867" s="12" t="s">
        <v>436</v>
      </c>
      <c r="E1867" s="14"/>
      <c r="F1867" s="12" t="s">
        <v>13</v>
      </c>
      <c r="G1867" s="12" t="s">
        <v>9</v>
      </c>
      <c r="H1867" s="12" t="s">
        <v>37</v>
      </c>
      <c r="I1867" s="14"/>
      <c r="J1867" s="14"/>
      <c r="K1867" s="14"/>
      <c r="L1867" s="14"/>
      <c r="M1867" s="14"/>
      <c r="N1867" s="14"/>
      <c r="O1867" s="14"/>
      <c r="P1867" s="14"/>
      <c r="Q1867" s="14"/>
      <c r="R1867" s="14"/>
      <c r="S1867" s="14"/>
      <c r="T1867" s="14"/>
      <c r="U1867" s="14"/>
      <c r="V1867" s="14"/>
      <c r="W1867" s="14"/>
      <c r="X1867" s="14"/>
      <c r="Y1867" s="14"/>
      <c r="Z1867" s="14"/>
      <c r="AA1867" s="14"/>
      <c r="AB1867" s="14"/>
      <c r="AC1867" s="14"/>
      <c r="AD1867" s="14"/>
    </row>
    <row r="1868" ht="33.0" customHeight="1">
      <c r="A1868" s="27">
        <v>2031.0</v>
      </c>
      <c r="B1868" s="27" t="s">
        <v>34</v>
      </c>
      <c r="C1868" s="27" t="s">
        <v>2077</v>
      </c>
      <c r="D1868" s="12" t="s">
        <v>134</v>
      </c>
      <c r="E1868" s="14"/>
      <c r="F1868" s="12" t="s">
        <v>16</v>
      </c>
      <c r="G1868" s="12" t="s">
        <v>9</v>
      </c>
      <c r="H1868" s="12" t="s">
        <v>42</v>
      </c>
      <c r="I1868" s="14"/>
      <c r="J1868" s="14"/>
      <c r="K1868" s="14"/>
      <c r="L1868" s="14"/>
      <c r="M1868" s="14"/>
      <c r="N1868" s="14"/>
      <c r="O1868" s="14"/>
      <c r="P1868" s="14"/>
      <c r="Q1868" s="14"/>
      <c r="R1868" s="14"/>
      <c r="S1868" s="14"/>
      <c r="T1868" s="14"/>
      <c r="U1868" s="14"/>
      <c r="V1868" s="14"/>
      <c r="W1868" s="14"/>
      <c r="X1868" s="14"/>
      <c r="Y1868" s="14"/>
      <c r="Z1868" s="14"/>
      <c r="AA1868" s="14"/>
      <c r="AB1868" s="14"/>
      <c r="AC1868" s="14"/>
      <c r="AD1868" s="14"/>
    </row>
    <row r="1869" ht="33.0" hidden="1" customHeight="1">
      <c r="A1869" s="27">
        <v>2032.0</v>
      </c>
      <c r="B1869" s="27" t="s">
        <v>34</v>
      </c>
      <c r="C1869" s="27" t="s">
        <v>2078</v>
      </c>
      <c r="D1869" s="12" t="s">
        <v>302</v>
      </c>
      <c r="E1869" s="14"/>
      <c r="F1869" s="12" t="s">
        <v>15</v>
      </c>
      <c r="G1869" s="12" t="s">
        <v>9</v>
      </c>
      <c r="H1869" s="12" t="s">
        <v>42</v>
      </c>
      <c r="I1869" s="14"/>
      <c r="J1869" s="14"/>
      <c r="K1869" s="14"/>
      <c r="L1869" s="14"/>
      <c r="M1869" s="14"/>
      <c r="N1869" s="14"/>
      <c r="O1869" s="14"/>
      <c r="P1869" s="14"/>
      <c r="Q1869" s="14"/>
      <c r="R1869" s="14"/>
      <c r="S1869" s="14"/>
      <c r="T1869" s="14"/>
      <c r="U1869" s="14"/>
      <c r="V1869" s="14"/>
      <c r="W1869" s="14"/>
      <c r="X1869" s="14"/>
      <c r="Y1869" s="14"/>
      <c r="Z1869" s="14"/>
      <c r="AA1869" s="14"/>
      <c r="AB1869" s="14"/>
      <c r="AC1869" s="14"/>
      <c r="AD1869" s="14"/>
    </row>
    <row r="1870" ht="33.0" hidden="1" customHeight="1">
      <c r="A1870" s="27">
        <v>2033.0</v>
      </c>
      <c r="B1870" s="27" t="s">
        <v>34</v>
      </c>
      <c r="C1870" s="27" t="s">
        <v>2079</v>
      </c>
      <c r="D1870" s="12" t="s">
        <v>436</v>
      </c>
      <c r="E1870" s="14"/>
      <c r="F1870" s="12" t="s">
        <v>13</v>
      </c>
      <c r="G1870" s="12" t="s">
        <v>9</v>
      </c>
      <c r="H1870" s="12" t="s">
        <v>37</v>
      </c>
      <c r="I1870" s="14"/>
      <c r="J1870" s="14"/>
      <c r="K1870" s="14"/>
      <c r="L1870" s="14"/>
      <c r="M1870" s="14"/>
      <c r="N1870" s="14"/>
      <c r="O1870" s="14"/>
      <c r="P1870" s="14"/>
      <c r="Q1870" s="14"/>
      <c r="R1870" s="14"/>
      <c r="S1870" s="14"/>
      <c r="T1870" s="14"/>
      <c r="U1870" s="14"/>
      <c r="V1870" s="14"/>
      <c r="W1870" s="14"/>
      <c r="X1870" s="14"/>
      <c r="Y1870" s="14"/>
      <c r="Z1870" s="14"/>
      <c r="AA1870" s="14"/>
      <c r="AB1870" s="14"/>
      <c r="AC1870" s="14"/>
      <c r="AD1870" s="14"/>
    </row>
    <row r="1871" ht="33.0" hidden="1" customHeight="1">
      <c r="A1871" s="27">
        <v>2034.0</v>
      </c>
      <c r="B1871" s="27" t="s">
        <v>34</v>
      </c>
      <c r="C1871" s="27" t="s">
        <v>2080</v>
      </c>
      <c r="D1871" s="12" t="s">
        <v>2081</v>
      </c>
      <c r="E1871" s="14"/>
      <c r="F1871" s="12" t="s">
        <v>17</v>
      </c>
      <c r="G1871" s="12" t="s">
        <v>8</v>
      </c>
      <c r="H1871" s="12" t="s">
        <v>49</v>
      </c>
      <c r="I1871" s="14"/>
      <c r="J1871" s="14"/>
      <c r="K1871" s="14"/>
      <c r="L1871" s="14"/>
      <c r="M1871" s="14"/>
      <c r="N1871" s="14"/>
      <c r="O1871" s="14"/>
      <c r="P1871" s="14"/>
      <c r="Q1871" s="14"/>
      <c r="R1871" s="14"/>
      <c r="S1871" s="14"/>
      <c r="T1871" s="14"/>
      <c r="U1871" s="14"/>
      <c r="V1871" s="14"/>
      <c r="W1871" s="14"/>
      <c r="X1871" s="14"/>
      <c r="Y1871" s="14"/>
      <c r="Z1871" s="14"/>
      <c r="AA1871" s="14"/>
      <c r="AB1871" s="14"/>
      <c r="AC1871" s="14"/>
      <c r="AD1871" s="14"/>
    </row>
    <row r="1872" ht="33.0" hidden="1" customHeight="1">
      <c r="A1872" s="27">
        <v>2035.0</v>
      </c>
      <c r="B1872" s="27" t="s">
        <v>34</v>
      </c>
      <c r="C1872" s="27" t="s">
        <v>2082</v>
      </c>
      <c r="D1872" s="12" t="s">
        <v>2083</v>
      </c>
      <c r="E1872" s="14"/>
      <c r="F1872" s="12" t="s">
        <v>22</v>
      </c>
      <c r="G1872" s="12" t="s">
        <v>9</v>
      </c>
      <c r="H1872" s="12" t="s">
        <v>52</v>
      </c>
      <c r="I1872" s="14"/>
      <c r="J1872" s="14"/>
      <c r="K1872" s="14"/>
      <c r="L1872" s="14"/>
      <c r="M1872" s="14"/>
      <c r="N1872" s="14"/>
      <c r="O1872" s="14"/>
      <c r="P1872" s="14"/>
      <c r="Q1872" s="14"/>
      <c r="R1872" s="14"/>
      <c r="S1872" s="14"/>
      <c r="T1872" s="14"/>
      <c r="U1872" s="14"/>
      <c r="V1872" s="14"/>
      <c r="W1872" s="14"/>
      <c r="X1872" s="14"/>
      <c r="Y1872" s="14"/>
      <c r="Z1872" s="14"/>
      <c r="AA1872" s="14"/>
      <c r="AB1872" s="14"/>
      <c r="AC1872" s="14"/>
      <c r="AD1872" s="14"/>
    </row>
    <row r="1873" ht="33.0" customHeight="1">
      <c r="A1873" s="27">
        <v>2036.0</v>
      </c>
      <c r="B1873" s="27" t="s">
        <v>34</v>
      </c>
      <c r="C1873" s="27" t="s">
        <v>2084</v>
      </c>
      <c r="D1873" s="12" t="s">
        <v>134</v>
      </c>
      <c r="E1873" s="14"/>
      <c r="F1873" s="12" t="s">
        <v>16</v>
      </c>
      <c r="G1873" s="12" t="s">
        <v>9</v>
      </c>
      <c r="H1873" s="12" t="s">
        <v>42</v>
      </c>
      <c r="I1873" s="14"/>
      <c r="J1873" s="14"/>
      <c r="K1873" s="14"/>
      <c r="L1873" s="14"/>
      <c r="M1873" s="14"/>
      <c r="N1873" s="14"/>
      <c r="O1873" s="14"/>
      <c r="P1873" s="14"/>
      <c r="Q1873" s="14"/>
      <c r="R1873" s="14"/>
      <c r="S1873" s="14"/>
      <c r="T1873" s="14"/>
      <c r="U1873" s="14"/>
      <c r="V1873" s="14"/>
      <c r="W1873" s="14"/>
      <c r="X1873" s="14"/>
      <c r="Y1873" s="14"/>
      <c r="Z1873" s="14"/>
      <c r="AA1873" s="14"/>
      <c r="AB1873" s="14"/>
      <c r="AC1873" s="14"/>
      <c r="AD1873" s="14"/>
    </row>
    <row r="1874" ht="33.0" hidden="1" customHeight="1">
      <c r="A1874" s="27">
        <v>2037.0</v>
      </c>
      <c r="B1874" s="27" t="s">
        <v>34</v>
      </c>
      <c r="C1874" s="27" t="s">
        <v>2085</v>
      </c>
      <c r="D1874" s="12" t="s">
        <v>48</v>
      </c>
      <c r="E1874" s="14"/>
      <c r="F1874" s="12" t="s">
        <v>10</v>
      </c>
      <c r="G1874" s="12" t="s">
        <v>2</v>
      </c>
      <c r="H1874" s="12" t="s">
        <v>49</v>
      </c>
      <c r="I1874" s="14"/>
      <c r="J1874" s="14"/>
      <c r="K1874" s="14"/>
      <c r="L1874" s="14"/>
      <c r="M1874" s="14"/>
      <c r="N1874" s="14"/>
      <c r="O1874" s="14"/>
      <c r="P1874" s="14"/>
      <c r="Q1874" s="14"/>
      <c r="R1874" s="14"/>
      <c r="S1874" s="14"/>
      <c r="T1874" s="14"/>
      <c r="U1874" s="14"/>
      <c r="V1874" s="14"/>
      <c r="W1874" s="14"/>
      <c r="X1874" s="14"/>
      <c r="Y1874" s="14"/>
      <c r="Z1874" s="14"/>
      <c r="AA1874" s="14"/>
      <c r="AB1874" s="14"/>
      <c r="AC1874" s="14"/>
      <c r="AD1874" s="14"/>
    </row>
    <row r="1875" ht="33.0" hidden="1" customHeight="1">
      <c r="A1875" s="27">
        <v>2038.0</v>
      </c>
      <c r="B1875" s="27" t="s">
        <v>34</v>
      </c>
      <c r="C1875" s="27" t="s">
        <v>2086</v>
      </c>
      <c r="D1875" s="12" t="s">
        <v>1811</v>
      </c>
      <c r="E1875" s="14"/>
      <c r="F1875" s="12" t="s">
        <v>23</v>
      </c>
      <c r="G1875" s="12" t="s">
        <v>9</v>
      </c>
      <c r="H1875" s="12" t="s">
        <v>42</v>
      </c>
      <c r="I1875" s="14"/>
      <c r="J1875" s="14"/>
      <c r="K1875" s="14"/>
      <c r="L1875" s="14"/>
      <c r="M1875" s="14"/>
      <c r="N1875" s="14"/>
      <c r="O1875" s="14"/>
      <c r="P1875" s="14"/>
      <c r="Q1875" s="14"/>
      <c r="R1875" s="14"/>
      <c r="S1875" s="14"/>
      <c r="T1875" s="14"/>
      <c r="U1875" s="14"/>
      <c r="V1875" s="14"/>
      <c r="W1875" s="14"/>
      <c r="X1875" s="14"/>
      <c r="Y1875" s="14"/>
      <c r="Z1875" s="14"/>
      <c r="AA1875" s="14"/>
      <c r="AB1875" s="14"/>
      <c r="AC1875" s="14"/>
      <c r="AD1875" s="14"/>
    </row>
    <row r="1876" ht="33.0" hidden="1" customHeight="1">
      <c r="A1876" s="27">
        <v>2039.0</v>
      </c>
      <c r="B1876" s="27" t="s">
        <v>34</v>
      </c>
      <c r="C1876" s="27" t="s">
        <v>2087</v>
      </c>
      <c r="D1876" s="12" t="s">
        <v>514</v>
      </c>
      <c r="E1876" s="14"/>
      <c r="F1876" s="12" t="s">
        <v>15</v>
      </c>
      <c r="G1876" s="12" t="s">
        <v>9</v>
      </c>
      <c r="H1876" s="12" t="s">
        <v>37</v>
      </c>
      <c r="I1876" s="14"/>
      <c r="J1876" s="14"/>
      <c r="K1876" s="14"/>
      <c r="L1876" s="14"/>
      <c r="M1876" s="14"/>
      <c r="N1876" s="14"/>
      <c r="O1876" s="14"/>
      <c r="P1876" s="14"/>
      <c r="Q1876" s="14"/>
      <c r="R1876" s="14"/>
      <c r="S1876" s="14"/>
      <c r="T1876" s="14"/>
      <c r="U1876" s="14"/>
      <c r="V1876" s="14"/>
      <c r="W1876" s="14"/>
      <c r="X1876" s="14"/>
      <c r="Y1876" s="14"/>
      <c r="Z1876" s="14"/>
      <c r="AA1876" s="14"/>
      <c r="AB1876" s="14"/>
      <c r="AC1876" s="14"/>
      <c r="AD1876" s="14"/>
    </row>
    <row r="1877" ht="33.0" hidden="1" customHeight="1">
      <c r="A1877" s="27">
        <v>2040.0</v>
      </c>
      <c r="B1877" s="27" t="s">
        <v>34</v>
      </c>
      <c r="C1877" s="27" t="s">
        <v>2088</v>
      </c>
      <c r="D1877" s="12" t="s">
        <v>62</v>
      </c>
      <c r="E1877" s="14"/>
      <c r="F1877" s="12" t="s">
        <v>13</v>
      </c>
      <c r="G1877" s="12" t="s">
        <v>9</v>
      </c>
      <c r="H1877" s="12" t="s">
        <v>49</v>
      </c>
      <c r="I1877" s="14"/>
      <c r="J1877" s="14"/>
      <c r="K1877" s="14"/>
      <c r="L1877" s="14"/>
      <c r="M1877" s="14"/>
      <c r="N1877" s="14"/>
      <c r="O1877" s="14"/>
      <c r="P1877" s="14"/>
      <c r="Q1877" s="14"/>
      <c r="R1877" s="14"/>
      <c r="S1877" s="14"/>
      <c r="T1877" s="14"/>
      <c r="U1877" s="14"/>
      <c r="V1877" s="14"/>
      <c r="W1877" s="14"/>
      <c r="X1877" s="14"/>
      <c r="Y1877" s="14"/>
      <c r="Z1877" s="14"/>
      <c r="AA1877" s="14"/>
      <c r="AB1877" s="14"/>
      <c r="AC1877" s="14"/>
      <c r="AD1877" s="14"/>
    </row>
    <row r="1878" ht="33.0" hidden="1" customHeight="1">
      <c r="A1878" s="27">
        <v>2041.0</v>
      </c>
      <c r="B1878" s="27" t="s">
        <v>34</v>
      </c>
      <c r="C1878" s="27" t="s">
        <v>2089</v>
      </c>
      <c r="D1878" s="12" t="s">
        <v>36</v>
      </c>
      <c r="E1878" s="14"/>
      <c r="F1878" s="12" t="s">
        <v>10</v>
      </c>
      <c r="G1878" s="12" t="s">
        <v>2</v>
      </c>
      <c r="H1878" s="12" t="s">
        <v>37</v>
      </c>
      <c r="I1878" s="14"/>
      <c r="J1878" s="14"/>
      <c r="K1878" s="14"/>
      <c r="L1878" s="14"/>
      <c r="M1878" s="14"/>
      <c r="N1878" s="14"/>
      <c r="O1878" s="14"/>
      <c r="P1878" s="14"/>
      <c r="Q1878" s="14"/>
      <c r="R1878" s="14"/>
      <c r="S1878" s="14"/>
      <c r="T1878" s="14"/>
      <c r="U1878" s="14"/>
      <c r="V1878" s="14"/>
      <c r="W1878" s="14"/>
      <c r="X1878" s="14"/>
      <c r="Y1878" s="14"/>
      <c r="Z1878" s="14"/>
      <c r="AA1878" s="14"/>
      <c r="AB1878" s="14"/>
      <c r="AC1878" s="14"/>
      <c r="AD1878" s="14"/>
    </row>
    <row r="1879" ht="33.0" hidden="1" customHeight="1">
      <c r="A1879" s="27">
        <v>2042.0</v>
      </c>
      <c r="B1879" s="27" t="s">
        <v>34</v>
      </c>
      <c r="C1879" s="27" t="s">
        <v>2090</v>
      </c>
      <c r="D1879" s="12" t="s">
        <v>99</v>
      </c>
      <c r="E1879" s="14"/>
      <c r="F1879" s="12" t="s">
        <v>12</v>
      </c>
      <c r="G1879" s="12" t="s">
        <v>9</v>
      </c>
      <c r="H1879" s="12" t="s">
        <v>37</v>
      </c>
      <c r="I1879" s="14"/>
      <c r="J1879" s="14"/>
      <c r="K1879" s="14"/>
      <c r="L1879" s="14"/>
      <c r="M1879" s="14"/>
      <c r="N1879" s="14"/>
      <c r="O1879" s="14"/>
      <c r="P1879" s="14"/>
      <c r="Q1879" s="14"/>
      <c r="R1879" s="14"/>
      <c r="S1879" s="14"/>
      <c r="T1879" s="14"/>
      <c r="U1879" s="14"/>
      <c r="V1879" s="14"/>
      <c r="W1879" s="14"/>
      <c r="X1879" s="14"/>
      <c r="Y1879" s="14"/>
      <c r="Z1879" s="14"/>
      <c r="AA1879" s="14"/>
      <c r="AB1879" s="14"/>
      <c r="AC1879" s="14"/>
      <c r="AD1879" s="14"/>
    </row>
    <row r="1880" ht="33.0" hidden="1" customHeight="1">
      <c r="A1880" s="27">
        <v>2043.0</v>
      </c>
      <c r="B1880" s="27" t="s">
        <v>34</v>
      </c>
      <c r="C1880" s="27" t="s">
        <v>2091</v>
      </c>
      <c r="D1880" s="12" t="s">
        <v>273</v>
      </c>
      <c r="E1880" s="14"/>
      <c r="F1880" s="12" t="s">
        <v>20</v>
      </c>
      <c r="G1880" s="12" t="s">
        <v>3</v>
      </c>
      <c r="H1880" s="12" t="s">
        <v>37</v>
      </c>
      <c r="I1880" s="14"/>
      <c r="J1880" s="14"/>
      <c r="K1880" s="14"/>
      <c r="L1880" s="14"/>
      <c r="M1880" s="14"/>
      <c r="N1880" s="14"/>
      <c r="O1880" s="14"/>
      <c r="P1880" s="14"/>
      <c r="Q1880" s="14"/>
      <c r="R1880" s="14"/>
      <c r="S1880" s="14"/>
      <c r="T1880" s="14"/>
      <c r="U1880" s="14"/>
      <c r="V1880" s="14"/>
      <c r="W1880" s="14"/>
      <c r="X1880" s="14"/>
      <c r="Y1880" s="14"/>
      <c r="Z1880" s="14"/>
      <c r="AA1880" s="14"/>
      <c r="AB1880" s="14"/>
      <c r="AC1880" s="14"/>
      <c r="AD1880" s="14"/>
    </row>
    <row r="1881" ht="33.0" hidden="1" customHeight="1">
      <c r="A1881" s="27">
        <v>2044.0</v>
      </c>
      <c r="B1881" s="27" t="s">
        <v>34</v>
      </c>
      <c r="C1881" s="27" t="s">
        <v>2092</v>
      </c>
      <c r="D1881" s="12" t="s">
        <v>269</v>
      </c>
      <c r="E1881" s="14"/>
      <c r="F1881" s="12" t="s">
        <v>21</v>
      </c>
      <c r="G1881" s="12" t="s">
        <v>9</v>
      </c>
      <c r="H1881" s="12" t="s">
        <v>37</v>
      </c>
      <c r="I1881" s="14"/>
      <c r="J1881" s="14"/>
      <c r="K1881" s="14"/>
      <c r="L1881" s="14"/>
      <c r="M1881" s="14"/>
      <c r="N1881" s="14"/>
      <c r="O1881" s="14"/>
      <c r="P1881" s="14"/>
      <c r="Q1881" s="14"/>
      <c r="R1881" s="14"/>
      <c r="S1881" s="14"/>
      <c r="T1881" s="14"/>
      <c r="U1881" s="14"/>
      <c r="V1881" s="14"/>
      <c r="W1881" s="14"/>
      <c r="X1881" s="14"/>
      <c r="Y1881" s="14"/>
      <c r="Z1881" s="14"/>
      <c r="AA1881" s="14"/>
      <c r="AB1881" s="14"/>
      <c r="AC1881" s="14"/>
      <c r="AD1881" s="14"/>
    </row>
    <row r="1882" ht="33.0" hidden="1" customHeight="1">
      <c r="A1882" s="27">
        <v>2045.0</v>
      </c>
      <c r="B1882" s="27" t="s">
        <v>34</v>
      </c>
      <c r="C1882" s="27" t="s">
        <v>2093</v>
      </c>
      <c r="D1882" s="12" t="s">
        <v>2094</v>
      </c>
      <c r="E1882" s="14"/>
      <c r="F1882" s="12" t="s">
        <v>20</v>
      </c>
      <c r="G1882" s="12" t="s">
        <v>2</v>
      </c>
      <c r="H1882" s="12" t="s">
        <v>37</v>
      </c>
      <c r="I1882" s="14"/>
      <c r="J1882" s="14"/>
      <c r="K1882" s="14"/>
      <c r="L1882" s="14"/>
      <c r="M1882" s="14"/>
      <c r="N1882" s="14"/>
      <c r="O1882" s="14"/>
      <c r="P1882" s="14"/>
      <c r="Q1882" s="14"/>
      <c r="R1882" s="14"/>
      <c r="S1882" s="14"/>
      <c r="T1882" s="14"/>
      <c r="U1882" s="14"/>
      <c r="V1882" s="14"/>
      <c r="W1882" s="14"/>
      <c r="X1882" s="14"/>
      <c r="Y1882" s="14"/>
      <c r="Z1882" s="14"/>
      <c r="AA1882" s="14"/>
      <c r="AB1882" s="14"/>
      <c r="AC1882" s="14"/>
      <c r="AD1882" s="14"/>
    </row>
    <row r="1883" ht="33.0" customHeight="1">
      <c r="A1883" s="27">
        <v>2046.0</v>
      </c>
      <c r="B1883" s="27" t="s">
        <v>34</v>
      </c>
      <c r="C1883" s="27" t="s">
        <v>2095</v>
      </c>
      <c r="D1883" s="12" t="s">
        <v>134</v>
      </c>
      <c r="E1883" s="14"/>
      <c r="F1883" s="12" t="s">
        <v>16</v>
      </c>
      <c r="G1883" s="12" t="s">
        <v>9</v>
      </c>
      <c r="H1883" s="12" t="s">
        <v>42</v>
      </c>
      <c r="I1883" s="14"/>
      <c r="J1883" s="14"/>
      <c r="K1883" s="14"/>
      <c r="L1883" s="14"/>
      <c r="M1883" s="14"/>
      <c r="N1883" s="14"/>
      <c r="O1883" s="14"/>
      <c r="P1883" s="14"/>
      <c r="Q1883" s="14"/>
      <c r="R1883" s="14"/>
      <c r="S1883" s="14"/>
      <c r="T1883" s="14"/>
      <c r="U1883" s="14"/>
      <c r="V1883" s="14"/>
      <c r="W1883" s="14"/>
      <c r="X1883" s="14"/>
      <c r="Y1883" s="14"/>
      <c r="Z1883" s="14"/>
      <c r="AA1883" s="14"/>
      <c r="AB1883" s="14"/>
      <c r="AC1883" s="14"/>
      <c r="AD1883" s="14"/>
    </row>
    <row r="1884" ht="33.0" hidden="1" customHeight="1">
      <c r="A1884" s="27">
        <v>2047.0</v>
      </c>
      <c r="B1884" s="27" t="s">
        <v>34</v>
      </c>
      <c r="C1884" s="27" t="s">
        <v>2096</v>
      </c>
      <c r="D1884" s="12" t="s">
        <v>36</v>
      </c>
      <c r="E1884" s="14"/>
      <c r="F1884" s="12" t="s">
        <v>10</v>
      </c>
      <c r="G1884" s="12" t="s">
        <v>2</v>
      </c>
      <c r="H1884" s="12" t="s">
        <v>37</v>
      </c>
      <c r="I1884" s="14"/>
      <c r="J1884" s="14"/>
      <c r="K1884" s="14"/>
      <c r="L1884" s="14"/>
      <c r="M1884" s="14"/>
      <c r="N1884" s="14"/>
      <c r="O1884" s="14"/>
      <c r="P1884" s="14"/>
      <c r="Q1884" s="14"/>
      <c r="R1884" s="14"/>
      <c r="S1884" s="14"/>
      <c r="T1884" s="14"/>
      <c r="U1884" s="14"/>
      <c r="V1884" s="14"/>
      <c r="W1884" s="14"/>
      <c r="X1884" s="14"/>
      <c r="Y1884" s="14"/>
      <c r="Z1884" s="14"/>
      <c r="AA1884" s="14"/>
      <c r="AB1884" s="14"/>
      <c r="AC1884" s="14"/>
      <c r="AD1884" s="14"/>
    </row>
    <row r="1885" ht="33.0" hidden="1" customHeight="1">
      <c r="A1885" s="27">
        <v>2048.0</v>
      </c>
      <c r="B1885" s="27" t="s">
        <v>34</v>
      </c>
      <c r="C1885" s="27" t="s">
        <v>2097</v>
      </c>
      <c r="D1885" s="12" t="s">
        <v>54</v>
      </c>
      <c r="E1885" s="14"/>
      <c r="F1885" s="12" t="s">
        <v>18</v>
      </c>
      <c r="G1885" s="12" t="s">
        <v>9</v>
      </c>
      <c r="H1885" s="12" t="s">
        <v>37</v>
      </c>
      <c r="I1885" s="14"/>
      <c r="J1885" s="14"/>
      <c r="K1885" s="14"/>
      <c r="L1885" s="14"/>
      <c r="M1885" s="14"/>
      <c r="N1885" s="14"/>
      <c r="O1885" s="14"/>
      <c r="P1885" s="14"/>
      <c r="Q1885" s="14"/>
      <c r="R1885" s="14"/>
      <c r="S1885" s="14"/>
      <c r="T1885" s="14"/>
      <c r="U1885" s="14"/>
      <c r="V1885" s="14"/>
      <c r="W1885" s="14"/>
      <c r="X1885" s="14"/>
      <c r="Y1885" s="14"/>
      <c r="Z1885" s="14"/>
      <c r="AA1885" s="14"/>
      <c r="AB1885" s="14"/>
      <c r="AC1885" s="14"/>
      <c r="AD1885" s="14"/>
    </row>
    <row r="1886" ht="33.0" hidden="1" customHeight="1">
      <c r="A1886" s="27">
        <v>2049.0</v>
      </c>
      <c r="B1886" s="27" t="s">
        <v>34</v>
      </c>
      <c r="C1886" s="27" t="s">
        <v>2098</v>
      </c>
      <c r="D1886" s="12" t="s">
        <v>293</v>
      </c>
      <c r="E1886" s="14"/>
      <c r="F1886" s="12" t="s">
        <v>11</v>
      </c>
      <c r="G1886" s="12" t="s">
        <v>4</v>
      </c>
      <c r="H1886" s="12" t="s">
        <v>42</v>
      </c>
      <c r="I1886" s="14"/>
      <c r="J1886" s="14"/>
      <c r="K1886" s="14"/>
      <c r="L1886" s="14"/>
      <c r="M1886" s="14"/>
      <c r="N1886" s="14"/>
      <c r="O1886" s="14"/>
      <c r="P1886" s="14"/>
      <c r="Q1886" s="14"/>
      <c r="R1886" s="14"/>
      <c r="S1886" s="14"/>
      <c r="T1886" s="14"/>
      <c r="U1886" s="14"/>
      <c r="V1886" s="14"/>
      <c r="W1886" s="14"/>
      <c r="X1886" s="14"/>
      <c r="Y1886" s="14"/>
      <c r="Z1886" s="14"/>
      <c r="AA1886" s="14"/>
      <c r="AB1886" s="14"/>
      <c r="AC1886" s="14"/>
      <c r="AD1886" s="14"/>
    </row>
    <row r="1887" ht="33.0" customHeight="1">
      <c r="A1887" s="27">
        <v>2050.0</v>
      </c>
      <c r="B1887" s="27" t="s">
        <v>34</v>
      </c>
      <c r="C1887" s="27" t="s">
        <v>2099</v>
      </c>
      <c r="D1887" s="12" t="s">
        <v>310</v>
      </c>
      <c r="E1887" s="14"/>
      <c r="F1887" s="12" t="s">
        <v>16</v>
      </c>
      <c r="G1887" s="12" t="s">
        <v>4</v>
      </c>
      <c r="H1887" s="12" t="s">
        <v>42</v>
      </c>
      <c r="I1887" s="14"/>
      <c r="J1887" s="14"/>
      <c r="K1887" s="14"/>
      <c r="L1887" s="14"/>
      <c r="M1887" s="14"/>
      <c r="N1887" s="14"/>
      <c r="O1887" s="14"/>
      <c r="P1887" s="14"/>
      <c r="Q1887" s="14"/>
      <c r="R1887" s="14"/>
      <c r="S1887" s="14"/>
      <c r="T1887" s="14"/>
      <c r="U1887" s="14"/>
      <c r="V1887" s="14"/>
      <c r="W1887" s="14"/>
      <c r="X1887" s="14"/>
      <c r="Y1887" s="14"/>
      <c r="Z1887" s="14"/>
      <c r="AA1887" s="14"/>
      <c r="AB1887" s="14"/>
      <c r="AC1887" s="14"/>
      <c r="AD1887" s="14"/>
    </row>
    <row r="1888" ht="33.0" hidden="1" customHeight="1">
      <c r="A1888" s="27">
        <v>2051.0</v>
      </c>
      <c r="B1888" s="27" t="s">
        <v>34</v>
      </c>
      <c r="C1888" s="27" t="s">
        <v>2100</v>
      </c>
      <c r="D1888" s="12" t="s">
        <v>436</v>
      </c>
      <c r="E1888" s="14"/>
      <c r="F1888" s="12" t="s">
        <v>13</v>
      </c>
      <c r="G1888" s="12" t="s">
        <v>9</v>
      </c>
      <c r="H1888" s="12" t="s">
        <v>37</v>
      </c>
      <c r="I1888" s="14"/>
      <c r="J1888" s="14"/>
      <c r="K1888" s="14"/>
      <c r="L1888" s="14"/>
      <c r="M1888" s="14"/>
      <c r="N1888" s="14"/>
      <c r="O1888" s="14"/>
      <c r="P1888" s="14"/>
      <c r="Q1888" s="14"/>
      <c r="R1888" s="14"/>
      <c r="S1888" s="14"/>
      <c r="T1888" s="14"/>
      <c r="U1888" s="14"/>
      <c r="V1888" s="14"/>
      <c r="W1888" s="14"/>
      <c r="X1888" s="14"/>
      <c r="Y1888" s="14"/>
      <c r="Z1888" s="14"/>
      <c r="AA1888" s="14"/>
      <c r="AB1888" s="14"/>
      <c r="AC1888" s="14"/>
      <c r="AD1888" s="14"/>
    </row>
    <row r="1889" ht="33.0" hidden="1" customHeight="1">
      <c r="A1889" s="27">
        <v>2052.0</v>
      </c>
      <c r="B1889" s="27" t="s">
        <v>34</v>
      </c>
      <c r="C1889" s="27" t="s">
        <v>2101</v>
      </c>
      <c r="D1889" s="12" t="s">
        <v>637</v>
      </c>
      <c r="E1889" s="14"/>
      <c r="F1889" s="12" t="s">
        <v>13</v>
      </c>
      <c r="G1889" s="12" t="s">
        <v>9</v>
      </c>
      <c r="H1889" s="12" t="s">
        <v>52</v>
      </c>
      <c r="I1889" s="14"/>
      <c r="J1889" s="14"/>
      <c r="K1889" s="14"/>
      <c r="L1889" s="14"/>
      <c r="M1889" s="14"/>
      <c r="N1889" s="14"/>
      <c r="O1889" s="14"/>
      <c r="P1889" s="14"/>
      <c r="Q1889" s="14"/>
      <c r="R1889" s="14"/>
      <c r="S1889" s="14"/>
      <c r="T1889" s="14"/>
      <c r="U1889" s="14"/>
      <c r="V1889" s="14"/>
      <c r="W1889" s="14"/>
      <c r="X1889" s="14"/>
      <c r="Y1889" s="14"/>
      <c r="Z1889" s="14"/>
      <c r="AA1889" s="14"/>
      <c r="AB1889" s="14"/>
      <c r="AC1889" s="14"/>
      <c r="AD1889" s="14"/>
    </row>
    <row r="1890" ht="33.0" hidden="1" customHeight="1">
      <c r="A1890" s="27">
        <v>2053.0</v>
      </c>
      <c r="B1890" s="27" t="s">
        <v>34</v>
      </c>
      <c r="C1890" s="27" t="s">
        <v>2102</v>
      </c>
      <c r="D1890" s="12" t="s">
        <v>436</v>
      </c>
      <c r="E1890" s="14"/>
      <c r="F1890" s="12" t="s">
        <v>13</v>
      </c>
      <c r="G1890" s="12" t="s">
        <v>9</v>
      </c>
      <c r="H1890" s="12" t="s">
        <v>37</v>
      </c>
      <c r="I1890" s="14"/>
      <c r="J1890" s="14"/>
      <c r="K1890" s="14"/>
      <c r="L1890" s="14"/>
      <c r="M1890" s="14"/>
      <c r="N1890" s="14"/>
      <c r="O1890" s="14"/>
      <c r="P1890" s="14"/>
      <c r="Q1890" s="14"/>
      <c r="R1890" s="14"/>
      <c r="S1890" s="14"/>
      <c r="T1890" s="14"/>
      <c r="U1890" s="14"/>
      <c r="V1890" s="14"/>
      <c r="W1890" s="14"/>
      <c r="X1890" s="14"/>
      <c r="Y1890" s="14"/>
      <c r="Z1890" s="14"/>
      <c r="AA1890" s="14"/>
      <c r="AB1890" s="14"/>
      <c r="AC1890" s="14"/>
      <c r="AD1890" s="14"/>
    </row>
    <row r="1891" ht="33.0" hidden="1" customHeight="1">
      <c r="A1891" s="27">
        <v>2054.0</v>
      </c>
      <c r="B1891" s="27" t="s">
        <v>34</v>
      </c>
      <c r="C1891" s="27" t="s">
        <v>2103</v>
      </c>
      <c r="D1891" s="12" t="s">
        <v>637</v>
      </c>
      <c r="E1891" s="14"/>
      <c r="F1891" s="12" t="s">
        <v>13</v>
      </c>
      <c r="G1891" s="12" t="s">
        <v>9</v>
      </c>
      <c r="H1891" s="12" t="s">
        <v>52</v>
      </c>
      <c r="I1891" s="14"/>
      <c r="J1891" s="14"/>
      <c r="K1891" s="14"/>
      <c r="L1891" s="14"/>
      <c r="M1891" s="14"/>
      <c r="N1891" s="14"/>
      <c r="O1891" s="14"/>
      <c r="P1891" s="14"/>
      <c r="Q1891" s="14"/>
      <c r="R1891" s="14"/>
      <c r="S1891" s="14"/>
      <c r="T1891" s="14"/>
      <c r="U1891" s="14"/>
      <c r="V1891" s="14"/>
      <c r="W1891" s="14"/>
      <c r="X1891" s="14"/>
      <c r="Y1891" s="14"/>
      <c r="Z1891" s="14"/>
      <c r="AA1891" s="14"/>
      <c r="AB1891" s="14"/>
      <c r="AC1891" s="14"/>
      <c r="AD1891" s="14"/>
    </row>
    <row r="1892" ht="33.0" customHeight="1">
      <c r="A1892" s="27">
        <v>2055.0</v>
      </c>
      <c r="B1892" s="27" t="s">
        <v>34</v>
      </c>
      <c r="C1892" s="27" t="s">
        <v>2104</v>
      </c>
      <c r="D1892" s="12" t="s">
        <v>525</v>
      </c>
      <c r="E1892" s="14"/>
      <c r="F1892" s="12" t="s">
        <v>16</v>
      </c>
      <c r="G1892" s="12" t="s">
        <v>6</v>
      </c>
      <c r="H1892" s="12" t="s">
        <v>52</v>
      </c>
      <c r="I1892" s="14"/>
      <c r="J1892" s="14"/>
      <c r="K1892" s="14"/>
      <c r="L1892" s="14"/>
      <c r="M1892" s="14"/>
      <c r="N1892" s="14"/>
      <c r="O1892" s="14"/>
      <c r="P1892" s="14"/>
      <c r="Q1892" s="14"/>
      <c r="R1892" s="14"/>
      <c r="S1892" s="14"/>
      <c r="T1892" s="14"/>
      <c r="U1892" s="14"/>
      <c r="V1892" s="14"/>
      <c r="W1892" s="14"/>
      <c r="X1892" s="14"/>
      <c r="Y1892" s="14"/>
      <c r="Z1892" s="14"/>
      <c r="AA1892" s="14"/>
      <c r="AB1892" s="14"/>
      <c r="AC1892" s="14"/>
      <c r="AD1892" s="14"/>
    </row>
    <row r="1893" ht="33.0" hidden="1" customHeight="1">
      <c r="A1893" s="27">
        <v>2056.0</v>
      </c>
      <c r="B1893" s="27" t="s">
        <v>34</v>
      </c>
      <c r="C1893" s="27" t="s">
        <v>2105</v>
      </c>
      <c r="D1893" s="12" t="s">
        <v>371</v>
      </c>
      <c r="E1893" s="14"/>
      <c r="F1893" s="12" t="s">
        <v>13</v>
      </c>
      <c r="G1893" s="12" t="s">
        <v>9</v>
      </c>
      <c r="H1893" s="12" t="s">
        <v>42</v>
      </c>
      <c r="I1893" s="14"/>
      <c r="J1893" s="14"/>
      <c r="K1893" s="14"/>
      <c r="L1893" s="14"/>
      <c r="M1893" s="14"/>
      <c r="N1893" s="14"/>
      <c r="O1893" s="14"/>
      <c r="P1893" s="14"/>
      <c r="Q1893" s="14"/>
      <c r="R1893" s="14"/>
      <c r="S1893" s="14"/>
      <c r="T1893" s="14"/>
      <c r="U1893" s="14"/>
      <c r="V1893" s="14"/>
      <c r="W1893" s="14"/>
      <c r="X1893" s="14"/>
      <c r="Y1893" s="14"/>
      <c r="Z1893" s="14"/>
      <c r="AA1893" s="14"/>
      <c r="AB1893" s="14"/>
      <c r="AC1893" s="14"/>
      <c r="AD1893" s="14"/>
    </row>
    <row r="1894" ht="33.0" hidden="1" customHeight="1">
      <c r="A1894" s="27">
        <v>2057.0</v>
      </c>
      <c r="B1894" s="27" t="s">
        <v>34</v>
      </c>
      <c r="C1894" s="27" t="s">
        <v>2106</v>
      </c>
      <c r="D1894" s="12" t="s">
        <v>592</v>
      </c>
      <c r="E1894" s="14"/>
      <c r="F1894" s="12" t="s">
        <v>11</v>
      </c>
      <c r="G1894" s="12" t="s">
        <v>9</v>
      </c>
      <c r="H1894" s="12" t="s">
        <v>37</v>
      </c>
      <c r="I1894" s="14"/>
      <c r="J1894" s="14"/>
      <c r="K1894" s="14"/>
      <c r="L1894" s="14"/>
      <c r="M1894" s="14"/>
      <c r="N1894" s="14"/>
      <c r="O1894" s="14"/>
      <c r="P1894" s="14"/>
      <c r="Q1894" s="14"/>
      <c r="R1894" s="14"/>
      <c r="S1894" s="14"/>
      <c r="T1894" s="14"/>
      <c r="U1894" s="14"/>
      <c r="V1894" s="14"/>
      <c r="W1894" s="14"/>
      <c r="X1894" s="14"/>
      <c r="Y1894" s="14"/>
      <c r="Z1894" s="14"/>
      <c r="AA1894" s="14"/>
      <c r="AB1894" s="14"/>
      <c r="AC1894" s="14"/>
      <c r="AD1894" s="14"/>
    </row>
    <row r="1895" ht="33.0" hidden="1" customHeight="1">
      <c r="A1895" s="27">
        <v>2058.0</v>
      </c>
      <c r="B1895" s="27" t="s">
        <v>34</v>
      </c>
      <c r="C1895" s="27" t="s">
        <v>2107</v>
      </c>
      <c r="D1895" s="12" t="s">
        <v>1963</v>
      </c>
      <c r="E1895" s="14"/>
      <c r="F1895" s="12" t="s">
        <v>18</v>
      </c>
      <c r="G1895" s="12" t="s">
        <v>6</v>
      </c>
      <c r="H1895" s="12" t="s">
        <v>49</v>
      </c>
      <c r="I1895" s="14"/>
      <c r="J1895" s="14"/>
      <c r="K1895" s="14"/>
      <c r="L1895" s="14"/>
      <c r="M1895" s="14"/>
      <c r="N1895" s="14"/>
      <c r="O1895" s="14"/>
      <c r="P1895" s="14"/>
      <c r="Q1895" s="14"/>
      <c r="R1895" s="14"/>
      <c r="S1895" s="14"/>
      <c r="T1895" s="14"/>
      <c r="U1895" s="14"/>
      <c r="V1895" s="14"/>
      <c r="W1895" s="14"/>
      <c r="X1895" s="14"/>
      <c r="Y1895" s="14"/>
      <c r="Z1895" s="14"/>
      <c r="AA1895" s="14"/>
      <c r="AB1895" s="14"/>
      <c r="AC1895" s="14"/>
      <c r="AD1895" s="14"/>
    </row>
    <row r="1896" ht="33.0" hidden="1" customHeight="1">
      <c r="A1896" s="27">
        <v>2059.0</v>
      </c>
      <c r="B1896" s="27" t="s">
        <v>34</v>
      </c>
      <c r="C1896" s="27" t="s">
        <v>2108</v>
      </c>
      <c r="D1896" s="12" t="s">
        <v>2109</v>
      </c>
      <c r="E1896" s="14"/>
      <c r="F1896" s="12" t="s">
        <v>17</v>
      </c>
      <c r="G1896" s="12" t="s">
        <v>4</v>
      </c>
      <c r="H1896" s="12" t="s">
        <v>37</v>
      </c>
      <c r="I1896" s="14"/>
      <c r="J1896" s="14"/>
      <c r="K1896" s="14"/>
      <c r="L1896" s="14"/>
      <c r="M1896" s="14"/>
      <c r="N1896" s="14"/>
      <c r="O1896" s="14"/>
      <c r="P1896" s="14"/>
      <c r="Q1896" s="14"/>
      <c r="R1896" s="14"/>
      <c r="S1896" s="14"/>
      <c r="T1896" s="14"/>
      <c r="U1896" s="14"/>
      <c r="V1896" s="14"/>
      <c r="W1896" s="14"/>
      <c r="X1896" s="14"/>
      <c r="Y1896" s="14"/>
      <c r="Z1896" s="14"/>
      <c r="AA1896" s="14"/>
      <c r="AB1896" s="14"/>
      <c r="AC1896" s="14"/>
      <c r="AD1896" s="14"/>
    </row>
    <row r="1897" ht="33.0" hidden="1" customHeight="1">
      <c r="A1897" s="27">
        <v>2060.0</v>
      </c>
      <c r="B1897" s="27" t="s">
        <v>34</v>
      </c>
      <c r="C1897" s="27" t="s">
        <v>2110</v>
      </c>
      <c r="D1897" s="12" t="s">
        <v>1329</v>
      </c>
      <c r="E1897" s="14"/>
      <c r="F1897" s="12" t="s">
        <v>18</v>
      </c>
      <c r="G1897" s="12" t="s">
        <v>9</v>
      </c>
      <c r="H1897" s="12" t="s">
        <v>42</v>
      </c>
      <c r="I1897" s="14"/>
      <c r="J1897" s="14"/>
      <c r="K1897" s="14"/>
      <c r="L1897" s="14"/>
      <c r="M1897" s="14"/>
      <c r="N1897" s="14"/>
      <c r="O1897" s="14"/>
      <c r="P1897" s="14"/>
      <c r="Q1897" s="14"/>
      <c r="R1897" s="14"/>
      <c r="S1897" s="14"/>
      <c r="T1897" s="14"/>
      <c r="U1897" s="14"/>
      <c r="V1897" s="14"/>
      <c r="W1897" s="14"/>
      <c r="X1897" s="14"/>
      <c r="Y1897" s="14"/>
      <c r="Z1897" s="14"/>
      <c r="AA1897" s="14"/>
      <c r="AB1897" s="14"/>
      <c r="AC1897" s="14"/>
      <c r="AD1897" s="14"/>
    </row>
    <row r="1898" ht="33.0" hidden="1" customHeight="1">
      <c r="A1898" s="27">
        <v>2061.0</v>
      </c>
      <c r="B1898" s="27" t="s">
        <v>34</v>
      </c>
      <c r="C1898" s="27" t="s">
        <v>2111</v>
      </c>
      <c r="D1898" s="12" t="s">
        <v>87</v>
      </c>
      <c r="E1898" s="14"/>
      <c r="F1898" s="12" t="s">
        <v>18</v>
      </c>
      <c r="G1898" s="12" t="s">
        <v>9</v>
      </c>
      <c r="H1898" s="12" t="s">
        <v>52</v>
      </c>
      <c r="I1898" s="14"/>
      <c r="J1898" s="14"/>
      <c r="K1898" s="14"/>
      <c r="L1898" s="14"/>
      <c r="M1898" s="14"/>
      <c r="N1898" s="14"/>
      <c r="O1898" s="14"/>
      <c r="P1898" s="14"/>
      <c r="Q1898" s="14"/>
      <c r="R1898" s="14"/>
      <c r="S1898" s="14"/>
      <c r="T1898" s="14"/>
      <c r="U1898" s="14"/>
      <c r="V1898" s="14"/>
      <c r="W1898" s="14"/>
      <c r="X1898" s="14"/>
      <c r="Y1898" s="14"/>
      <c r="Z1898" s="14"/>
      <c r="AA1898" s="14"/>
      <c r="AB1898" s="14"/>
      <c r="AC1898" s="14"/>
      <c r="AD1898" s="14"/>
    </row>
    <row r="1899" ht="33.0" hidden="1" customHeight="1">
      <c r="A1899" s="27">
        <v>2062.0</v>
      </c>
      <c r="B1899" s="27" t="s">
        <v>34</v>
      </c>
      <c r="C1899" s="27" t="s">
        <v>2112</v>
      </c>
      <c r="D1899" s="12" t="s">
        <v>284</v>
      </c>
      <c r="E1899" s="14"/>
      <c r="F1899" s="12" t="s">
        <v>19</v>
      </c>
      <c r="G1899" s="12" t="s">
        <v>9</v>
      </c>
      <c r="H1899" s="12" t="s">
        <v>52</v>
      </c>
      <c r="I1899" s="14"/>
      <c r="J1899" s="14"/>
      <c r="K1899" s="14"/>
      <c r="L1899" s="14"/>
      <c r="M1899" s="14"/>
      <c r="N1899" s="14"/>
      <c r="O1899" s="14"/>
      <c r="P1899" s="14"/>
      <c r="Q1899" s="14"/>
      <c r="R1899" s="14"/>
      <c r="S1899" s="14"/>
      <c r="T1899" s="14"/>
      <c r="U1899" s="14"/>
      <c r="V1899" s="14"/>
      <c r="W1899" s="14"/>
      <c r="X1899" s="14"/>
      <c r="Y1899" s="14"/>
      <c r="Z1899" s="14"/>
      <c r="AA1899" s="14"/>
      <c r="AB1899" s="14"/>
      <c r="AC1899" s="14"/>
      <c r="AD1899" s="14"/>
    </row>
    <row r="1900" ht="33.0" hidden="1" customHeight="1">
      <c r="A1900" s="27">
        <v>2063.0</v>
      </c>
      <c r="B1900" s="27" t="s">
        <v>34</v>
      </c>
      <c r="C1900" s="27" t="s">
        <v>2113</v>
      </c>
      <c r="D1900" s="12" t="s">
        <v>1779</v>
      </c>
      <c r="E1900" s="14"/>
      <c r="F1900" s="12" t="s">
        <v>22</v>
      </c>
      <c r="G1900" s="12" t="s">
        <v>9</v>
      </c>
      <c r="H1900" s="12" t="s">
        <v>49</v>
      </c>
      <c r="I1900" s="14"/>
      <c r="J1900" s="14"/>
      <c r="K1900" s="14"/>
      <c r="L1900" s="14"/>
      <c r="M1900" s="14"/>
      <c r="N1900" s="14"/>
      <c r="O1900" s="14"/>
      <c r="P1900" s="14"/>
      <c r="Q1900" s="14"/>
      <c r="R1900" s="14"/>
      <c r="S1900" s="14"/>
      <c r="T1900" s="14"/>
      <c r="U1900" s="14"/>
      <c r="V1900" s="14"/>
      <c r="W1900" s="14"/>
      <c r="X1900" s="14"/>
      <c r="Y1900" s="14"/>
      <c r="Z1900" s="14"/>
      <c r="AA1900" s="14"/>
      <c r="AB1900" s="14"/>
      <c r="AC1900" s="14"/>
      <c r="AD1900" s="14"/>
    </row>
    <row r="1901" ht="33.0" hidden="1" customHeight="1">
      <c r="A1901" s="27">
        <v>2064.0</v>
      </c>
      <c r="B1901" s="27" t="s">
        <v>34</v>
      </c>
      <c r="C1901" s="27" t="s">
        <v>2114</v>
      </c>
      <c r="D1901" s="12" t="s">
        <v>2083</v>
      </c>
      <c r="E1901" s="14"/>
      <c r="F1901" s="12" t="s">
        <v>22</v>
      </c>
      <c r="G1901" s="12" t="s">
        <v>9</v>
      </c>
      <c r="H1901" s="12" t="s">
        <v>52</v>
      </c>
      <c r="I1901" s="14"/>
      <c r="J1901" s="14"/>
      <c r="K1901" s="14"/>
      <c r="L1901" s="14"/>
      <c r="M1901" s="14"/>
      <c r="N1901" s="14"/>
      <c r="O1901" s="14"/>
      <c r="P1901" s="14"/>
      <c r="Q1901" s="14"/>
      <c r="R1901" s="14"/>
      <c r="S1901" s="14"/>
      <c r="T1901" s="14"/>
      <c r="U1901" s="14"/>
      <c r="V1901" s="14"/>
      <c r="W1901" s="14"/>
      <c r="X1901" s="14"/>
      <c r="Y1901" s="14"/>
      <c r="Z1901" s="14"/>
      <c r="AA1901" s="14"/>
      <c r="AB1901" s="14"/>
      <c r="AC1901" s="14"/>
      <c r="AD1901" s="14"/>
    </row>
    <row r="1902" ht="33.0" hidden="1" customHeight="1">
      <c r="A1902" s="27">
        <v>2065.0</v>
      </c>
      <c r="B1902" s="27" t="s">
        <v>34</v>
      </c>
      <c r="C1902" s="27" t="s">
        <v>2115</v>
      </c>
      <c r="D1902" s="12" t="s">
        <v>514</v>
      </c>
      <c r="E1902" s="14"/>
      <c r="F1902" s="12" t="s">
        <v>15</v>
      </c>
      <c r="G1902" s="12" t="s">
        <v>9</v>
      </c>
      <c r="H1902" s="12" t="s">
        <v>37</v>
      </c>
      <c r="I1902" s="14"/>
      <c r="J1902" s="14"/>
      <c r="K1902" s="14"/>
      <c r="L1902" s="14"/>
      <c r="M1902" s="14"/>
      <c r="N1902" s="14"/>
      <c r="O1902" s="14"/>
      <c r="P1902" s="14"/>
      <c r="Q1902" s="14"/>
      <c r="R1902" s="14"/>
      <c r="S1902" s="14"/>
      <c r="T1902" s="14"/>
      <c r="U1902" s="14"/>
      <c r="V1902" s="14"/>
      <c r="W1902" s="14"/>
      <c r="X1902" s="14"/>
      <c r="Y1902" s="14"/>
      <c r="Z1902" s="14"/>
      <c r="AA1902" s="14"/>
      <c r="AB1902" s="14"/>
      <c r="AC1902" s="14"/>
      <c r="AD1902" s="14"/>
    </row>
    <row r="1903" ht="33.0" customHeight="1">
      <c r="A1903" s="27">
        <v>2066.0</v>
      </c>
      <c r="B1903" s="27" t="s">
        <v>34</v>
      </c>
      <c r="C1903" s="27" t="s">
        <v>2116</v>
      </c>
      <c r="D1903" s="12" t="s">
        <v>167</v>
      </c>
      <c r="E1903" s="14"/>
      <c r="F1903" s="12" t="s">
        <v>16</v>
      </c>
      <c r="G1903" s="12" t="s">
        <v>9</v>
      </c>
      <c r="H1903" s="12" t="s">
        <v>37</v>
      </c>
      <c r="I1903" s="14"/>
      <c r="J1903" s="14"/>
      <c r="K1903" s="14"/>
      <c r="L1903" s="14"/>
      <c r="M1903" s="14"/>
      <c r="N1903" s="14"/>
      <c r="O1903" s="14"/>
      <c r="P1903" s="14"/>
      <c r="Q1903" s="14"/>
      <c r="R1903" s="14"/>
      <c r="S1903" s="14"/>
      <c r="T1903" s="14"/>
      <c r="U1903" s="14"/>
      <c r="V1903" s="14"/>
      <c r="W1903" s="14"/>
      <c r="X1903" s="14"/>
      <c r="Y1903" s="14"/>
      <c r="Z1903" s="14"/>
      <c r="AA1903" s="14"/>
      <c r="AB1903" s="14"/>
      <c r="AC1903" s="14"/>
      <c r="AD1903" s="14"/>
    </row>
    <row r="1904" ht="33.0" hidden="1" customHeight="1">
      <c r="A1904" s="27">
        <v>2067.0</v>
      </c>
      <c r="B1904" s="27" t="s">
        <v>34</v>
      </c>
      <c r="C1904" s="27" t="s">
        <v>2117</v>
      </c>
      <c r="D1904" s="12" t="s">
        <v>691</v>
      </c>
      <c r="E1904" s="14"/>
      <c r="F1904" s="12" t="s">
        <v>14</v>
      </c>
      <c r="G1904" s="12" t="s">
        <v>9</v>
      </c>
      <c r="H1904" s="12" t="s">
        <v>37</v>
      </c>
      <c r="I1904" s="14"/>
      <c r="J1904" s="14"/>
      <c r="K1904" s="14"/>
      <c r="L1904" s="14"/>
      <c r="M1904" s="14"/>
      <c r="N1904" s="14"/>
      <c r="O1904" s="14"/>
      <c r="P1904" s="14"/>
      <c r="Q1904" s="14"/>
      <c r="R1904" s="14"/>
      <c r="S1904" s="14"/>
      <c r="T1904" s="14"/>
      <c r="U1904" s="14"/>
      <c r="V1904" s="14"/>
      <c r="W1904" s="14"/>
      <c r="X1904" s="14"/>
      <c r="Y1904" s="14"/>
      <c r="Z1904" s="14"/>
      <c r="AA1904" s="14"/>
      <c r="AB1904" s="14"/>
      <c r="AC1904" s="14"/>
      <c r="AD1904" s="14"/>
    </row>
    <row r="1905" ht="33.0" hidden="1" customHeight="1">
      <c r="A1905" s="27">
        <v>2068.0</v>
      </c>
      <c r="B1905" s="27" t="s">
        <v>34</v>
      </c>
      <c r="C1905" s="27" t="s">
        <v>2118</v>
      </c>
      <c r="D1905" s="12" t="s">
        <v>2009</v>
      </c>
      <c r="E1905" s="14"/>
      <c r="F1905" s="12" t="s">
        <v>18</v>
      </c>
      <c r="G1905" s="12" t="s">
        <v>2</v>
      </c>
      <c r="H1905" s="12" t="s">
        <v>52</v>
      </c>
      <c r="I1905" s="14"/>
      <c r="J1905" s="14"/>
      <c r="K1905" s="14"/>
      <c r="L1905" s="14"/>
      <c r="M1905" s="14"/>
      <c r="N1905" s="14"/>
      <c r="O1905" s="14"/>
      <c r="P1905" s="14"/>
      <c r="Q1905" s="14"/>
      <c r="R1905" s="14"/>
      <c r="S1905" s="14"/>
      <c r="T1905" s="14"/>
      <c r="U1905" s="14"/>
      <c r="V1905" s="14"/>
      <c r="W1905" s="14"/>
      <c r="X1905" s="14"/>
      <c r="Y1905" s="14"/>
      <c r="Z1905" s="14"/>
      <c r="AA1905" s="14"/>
      <c r="AB1905" s="14"/>
      <c r="AC1905" s="14"/>
      <c r="AD1905" s="14"/>
    </row>
    <row r="1906" ht="33.0" hidden="1" customHeight="1">
      <c r="A1906" s="27">
        <v>2069.0</v>
      </c>
      <c r="B1906" s="27" t="s">
        <v>34</v>
      </c>
      <c r="C1906" s="27" t="s">
        <v>2119</v>
      </c>
      <c r="D1906" s="12" t="s">
        <v>93</v>
      </c>
      <c r="E1906" s="14"/>
      <c r="F1906" s="12" t="s">
        <v>11</v>
      </c>
      <c r="G1906" s="12" t="s">
        <v>7</v>
      </c>
      <c r="H1906" s="12" t="s">
        <v>49</v>
      </c>
      <c r="I1906" s="14"/>
      <c r="J1906" s="14"/>
      <c r="K1906" s="14"/>
      <c r="L1906" s="14"/>
      <c r="M1906" s="14"/>
      <c r="N1906" s="14"/>
      <c r="O1906" s="14"/>
      <c r="P1906" s="14"/>
      <c r="Q1906" s="14"/>
      <c r="R1906" s="14"/>
      <c r="S1906" s="14"/>
      <c r="T1906" s="14"/>
      <c r="U1906" s="14"/>
      <c r="V1906" s="14"/>
      <c r="W1906" s="14"/>
      <c r="X1906" s="14"/>
      <c r="Y1906" s="14"/>
      <c r="Z1906" s="14"/>
      <c r="AA1906" s="14"/>
      <c r="AB1906" s="14"/>
      <c r="AC1906" s="14"/>
      <c r="AD1906" s="14"/>
    </row>
    <row r="1907" ht="33.0" customHeight="1">
      <c r="A1907" s="27">
        <v>2070.0</v>
      </c>
      <c r="B1907" s="27" t="s">
        <v>34</v>
      </c>
      <c r="C1907" s="27" t="s">
        <v>2120</v>
      </c>
      <c r="D1907" s="12" t="s">
        <v>334</v>
      </c>
      <c r="E1907" s="14"/>
      <c r="F1907" s="12" t="s">
        <v>16</v>
      </c>
      <c r="G1907" s="12" t="s">
        <v>7</v>
      </c>
      <c r="H1907" s="12" t="s">
        <v>42</v>
      </c>
      <c r="I1907" s="14"/>
      <c r="J1907" s="14"/>
      <c r="K1907" s="14"/>
      <c r="L1907" s="14"/>
      <c r="M1907" s="14"/>
      <c r="N1907" s="14"/>
      <c r="O1907" s="14"/>
      <c r="P1907" s="14"/>
      <c r="Q1907" s="14"/>
      <c r="R1907" s="14"/>
      <c r="S1907" s="14"/>
      <c r="T1907" s="14"/>
      <c r="U1907" s="14"/>
      <c r="V1907" s="14"/>
      <c r="W1907" s="14"/>
      <c r="X1907" s="14"/>
      <c r="Y1907" s="14"/>
      <c r="Z1907" s="14"/>
      <c r="AA1907" s="14"/>
      <c r="AB1907" s="14"/>
      <c r="AC1907" s="14"/>
      <c r="AD1907" s="14"/>
    </row>
    <row r="1908" ht="33.0" hidden="1" customHeight="1">
      <c r="A1908" s="27">
        <v>2071.0</v>
      </c>
      <c r="B1908" s="27" t="s">
        <v>34</v>
      </c>
      <c r="C1908" s="27" t="s">
        <v>2121</v>
      </c>
      <c r="D1908" s="12" t="s">
        <v>66</v>
      </c>
      <c r="E1908" s="14"/>
      <c r="F1908" s="12" t="s">
        <v>10</v>
      </c>
      <c r="G1908" s="12" t="s">
        <v>2</v>
      </c>
      <c r="H1908" s="12" t="s">
        <v>52</v>
      </c>
      <c r="I1908" s="14"/>
      <c r="J1908" s="14"/>
      <c r="K1908" s="14"/>
      <c r="L1908" s="14"/>
      <c r="M1908" s="14"/>
      <c r="N1908" s="14"/>
      <c r="O1908" s="14"/>
      <c r="P1908" s="14"/>
      <c r="Q1908" s="14"/>
      <c r="R1908" s="14"/>
      <c r="S1908" s="14"/>
      <c r="T1908" s="14"/>
      <c r="U1908" s="14"/>
      <c r="V1908" s="14"/>
      <c r="W1908" s="14"/>
      <c r="X1908" s="14"/>
      <c r="Y1908" s="14"/>
      <c r="Z1908" s="14"/>
      <c r="AA1908" s="14"/>
      <c r="AB1908" s="14"/>
      <c r="AC1908" s="14"/>
      <c r="AD1908" s="14"/>
    </row>
    <row r="1909" ht="33.0" hidden="1" customHeight="1">
      <c r="A1909" s="27">
        <v>2072.0</v>
      </c>
      <c r="B1909" s="27" t="s">
        <v>34</v>
      </c>
      <c r="C1909" s="27" t="s">
        <v>2122</v>
      </c>
      <c r="D1909" s="12" t="s">
        <v>592</v>
      </c>
      <c r="E1909" s="14"/>
      <c r="F1909" s="12" t="s">
        <v>11</v>
      </c>
      <c r="G1909" s="12" t="s">
        <v>9</v>
      </c>
      <c r="H1909" s="12" t="s">
        <v>37</v>
      </c>
      <c r="I1909" s="14"/>
      <c r="J1909" s="14"/>
      <c r="K1909" s="14"/>
      <c r="L1909" s="14"/>
      <c r="M1909" s="14"/>
      <c r="N1909" s="14"/>
      <c r="O1909" s="14"/>
      <c r="P1909" s="14"/>
      <c r="Q1909" s="14"/>
      <c r="R1909" s="14"/>
      <c r="S1909" s="14"/>
      <c r="T1909" s="14"/>
      <c r="U1909" s="14"/>
      <c r="V1909" s="14"/>
      <c r="W1909" s="14"/>
      <c r="X1909" s="14"/>
      <c r="Y1909" s="14"/>
      <c r="Z1909" s="14"/>
      <c r="AA1909" s="14"/>
      <c r="AB1909" s="14"/>
      <c r="AC1909" s="14"/>
      <c r="AD1909" s="14"/>
    </row>
    <row r="1910" ht="33.0" hidden="1" customHeight="1">
      <c r="A1910" s="27">
        <v>2073.0</v>
      </c>
      <c r="B1910" s="27" t="s">
        <v>34</v>
      </c>
      <c r="C1910" s="27" t="s">
        <v>2123</v>
      </c>
      <c r="D1910" s="12" t="s">
        <v>89</v>
      </c>
      <c r="E1910" s="14"/>
      <c r="F1910" s="12" t="s">
        <v>9</v>
      </c>
      <c r="G1910" s="12" t="s">
        <v>9</v>
      </c>
      <c r="H1910" s="12" t="s">
        <v>52</v>
      </c>
      <c r="I1910" s="14"/>
      <c r="J1910" s="14"/>
      <c r="K1910" s="14"/>
      <c r="L1910" s="14"/>
      <c r="M1910" s="14"/>
      <c r="N1910" s="14"/>
      <c r="O1910" s="14"/>
      <c r="P1910" s="14"/>
      <c r="Q1910" s="14"/>
      <c r="R1910" s="14"/>
      <c r="S1910" s="14"/>
      <c r="T1910" s="14"/>
      <c r="U1910" s="14"/>
      <c r="V1910" s="14"/>
      <c r="W1910" s="14"/>
      <c r="X1910" s="14"/>
      <c r="Y1910" s="14"/>
      <c r="Z1910" s="14"/>
      <c r="AA1910" s="14"/>
      <c r="AB1910" s="14"/>
      <c r="AC1910" s="14"/>
      <c r="AD1910" s="14"/>
    </row>
    <row r="1911" ht="33.0" hidden="1" customHeight="1">
      <c r="A1911" s="27">
        <v>2074.0</v>
      </c>
      <c r="B1911" s="27" t="s">
        <v>34</v>
      </c>
      <c r="C1911" s="27" t="s">
        <v>2124</v>
      </c>
      <c r="D1911" s="12" t="s">
        <v>48</v>
      </c>
      <c r="E1911" s="14"/>
      <c r="F1911" s="12" t="s">
        <v>10</v>
      </c>
      <c r="G1911" s="12" t="s">
        <v>2</v>
      </c>
      <c r="H1911" s="12" t="s">
        <v>49</v>
      </c>
      <c r="I1911" s="14"/>
      <c r="J1911" s="14"/>
      <c r="K1911" s="14"/>
      <c r="L1911" s="14"/>
      <c r="M1911" s="14"/>
      <c r="N1911" s="14"/>
      <c r="O1911" s="14"/>
      <c r="P1911" s="14"/>
      <c r="Q1911" s="14"/>
      <c r="R1911" s="14"/>
      <c r="S1911" s="14"/>
      <c r="T1911" s="14"/>
      <c r="U1911" s="14"/>
      <c r="V1911" s="14"/>
      <c r="W1911" s="14"/>
      <c r="X1911" s="14"/>
      <c r="Y1911" s="14"/>
      <c r="Z1911" s="14"/>
      <c r="AA1911" s="14"/>
      <c r="AB1911" s="14"/>
      <c r="AC1911" s="14"/>
      <c r="AD1911" s="14"/>
    </row>
    <row r="1912" ht="33.0" hidden="1" customHeight="1">
      <c r="A1912" s="27">
        <v>2075.0</v>
      </c>
      <c r="B1912" s="27" t="s">
        <v>34</v>
      </c>
      <c r="C1912" s="27" t="s">
        <v>2125</v>
      </c>
      <c r="D1912" s="12" t="s">
        <v>592</v>
      </c>
      <c r="E1912" s="14"/>
      <c r="F1912" s="12" t="s">
        <v>11</v>
      </c>
      <c r="G1912" s="12" t="s">
        <v>9</v>
      </c>
      <c r="H1912" s="12" t="s">
        <v>37</v>
      </c>
      <c r="I1912" s="14"/>
      <c r="J1912" s="14"/>
      <c r="K1912" s="14"/>
      <c r="L1912" s="14"/>
      <c r="M1912" s="14"/>
      <c r="N1912" s="14"/>
      <c r="O1912" s="14"/>
      <c r="P1912" s="14"/>
      <c r="Q1912" s="14"/>
      <c r="R1912" s="14"/>
      <c r="S1912" s="14"/>
      <c r="T1912" s="14"/>
      <c r="U1912" s="14"/>
      <c r="V1912" s="14"/>
      <c r="W1912" s="14"/>
      <c r="X1912" s="14"/>
      <c r="Y1912" s="14"/>
      <c r="Z1912" s="14"/>
      <c r="AA1912" s="14"/>
      <c r="AB1912" s="14"/>
      <c r="AC1912" s="14"/>
      <c r="AD1912" s="14"/>
    </row>
    <row r="1913" ht="33.0" hidden="1" customHeight="1">
      <c r="A1913" s="27">
        <v>2076.0</v>
      </c>
      <c r="B1913" s="27" t="s">
        <v>34</v>
      </c>
      <c r="C1913" s="27" t="s">
        <v>2126</v>
      </c>
      <c r="D1913" s="12" t="s">
        <v>39</v>
      </c>
      <c r="E1913" s="14"/>
      <c r="F1913" s="12" t="s">
        <v>20</v>
      </c>
      <c r="G1913" s="12" t="s">
        <v>9</v>
      </c>
      <c r="H1913" s="12" t="s">
        <v>37</v>
      </c>
      <c r="I1913" s="14"/>
      <c r="J1913" s="14"/>
      <c r="K1913" s="14"/>
      <c r="L1913" s="14"/>
      <c r="M1913" s="14"/>
      <c r="N1913" s="14"/>
      <c r="O1913" s="14"/>
      <c r="P1913" s="14"/>
      <c r="Q1913" s="14"/>
      <c r="R1913" s="14"/>
      <c r="S1913" s="14"/>
      <c r="T1913" s="14"/>
      <c r="U1913" s="14"/>
      <c r="V1913" s="14"/>
      <c r="W1913" s="14"/>
      <c r="X1913" s="14"/>
      <c r="Y1913" s="14"/>
      <c r="Z1913" s="14"/>
      <c r="AA1913" s="14"/>
      <c r="AB1913" s="14"/>
      <c r="AC1913" s="14"/>
      <c r="AD1913" s="14"/>
    </row>
    <row r="1914" ht="33.0" hidden="1" customHeight="1">
      <c r="A1914" s="27">
        <v>2077.0</v>
      </c>
      <c r="B1914" s="27" t="s">
        <v>34</v>
      </c>
      <c r="C1914" s="27" t="s">
        <v>2127</v>
      </c>
      <c r="D1914" s="12" t="s">
        <v>107</v>
      </c>
      <c r="E1914" s="14"/>
      <c r="F1914" s="12" t="s">
        <v>9</v>
      </c>
      <c r="G1914" s="12" t="s">
        <v>9</v>
      </c>
      <c r="H1914" s="12" t="s">
        <v>37</v>
      </c>
      <c r="I1914" s="14"/>
      <c r="J1914" s="14"/>
      <c r="K1914" s="14"/>
      <c r="L1914" s="14"/>
      <c r="M1914" s="14"/>
      <c r="N1914" s="14"/>
      <c r="O1914" s="14"/>
      <c r="P1914" s="14"/>
      <c r="Q1914" s="14"/>
      <c r="R1914" s="14"/>
      <c r="S1914" s="14"/>
      <c r="T1914" s="14"/>
      <c r="U1914" s="14"/>
      <c r="V1914" s="14"/>
      <c r="W1914" s="14"/>
      <c r="X1914" s="14"/>
      <c r="Y1914" s="14"/>
      <c r="Z1914" s="14"/>
      <c r="AA1914" s="14"/>
      <c r="AB1914" s="14"/>
      <c r="AC1914" s="14"/>
      <c r="AD1914" s="14"/>
    </row>
    <row r="1915" ht="33.0" hidden="1" customHeight="1">
      <c r="A1915" s="27">
        <v>2078.0</v>
      </c>
      <c r="B1915" s="27" t="s">
        <v>34</v>
      </c>
      <c r="C1915" s="27" t="s">
        <v>2128</v>
      </c>
      <c r="D1915" s="12" t="s">
        <v>62</v>
      </c>
      <c r="E1915" s="14"/>
      <c r="F1915" s="12" t="s">
        <v>13</v>
      </c>
      <c r="G1915" s="12" t="s">
        <v>9</v>
      </c>
      <c r="H1915" s="12" t="s">
        <v>49</v>
      </c>
      <c r="I1915" s="14"/>
      <c r="J1915" s="14"/>
      <c r="K1915" s="14"/>
      <c r="L1915" s="14"/>
      <c r="M1915" s="14"/>
      <c r="N1915" s="14"/>
      <c r="O1915" s="14"/>
      <c r="P1915" s="14"/>
      <c r="Q1915" s="14"/>
      <c r="R1915" s="14"/>
      <c r="S1915" s="14"/>
      <c r="T1915" s="14"/>
      <c r="U1915" s="14"/>
      <c r="V1915" s="14"/>
      <c r="W1915" s="14"/>
      <c r="X1915" s="14"/>
      <c r="Y1915" s="14"/>
      <c r="Z1915" s="14"/>
      <c r="AA1915" s="14"/>
      <c r="AB1915" s="14"/>
      <c r="AC1915" s="14"/>
      <c r="AD1915" s="14"/>
    </row>
    <row r="1916" ht="33.0" hidden="1" customHeight="1">
      <c r="A1916" s="27">
        <v>2080.0</v>
      </c>
      <c r="B1916" s="27" t="s">
        <v>34</v>
      </c>
      <c r="C1916" s="27" t="s">
        <v>2129</v>
      </c>
      <c r="D1916" s="12" t="s">
        <v>275</v>
      </c>
      <c r="E1916" s="14"/>
      <c r="F1916" s="12" t="s">
        <v>13</v>
      </c>
      <c r="G1916" s="12" t="s">
        <v>6</v>
      </c>
      <c r="H1916" s="12" t="s">
        <v>52</v>
      </c>
      <c r="I1916" s="14"/>
      <c r="J1916" s="14"/>
      <c r="K1916" s="14"/>
      <c r="L1916" s="14"/>
      <c r="M1916" s="14"/>
      <c r="N1916" s="14"/>
      <c r="O1916" s="14"/>
      <c r="P1916" s="14"/>
      <c r="Q1916" s="14"/>
      <c r="R1916" s="14"/>
      <c r="S1916" s="14"/>
      <c r="T1916" s="14"/>
      <c r="U1916" s="14"/>
      <c r="V1916" s="14"/>
      <c r="W1916" s="14"/>
      <c r="X1916" s="14"/>
      <c r="Y1916" s="14"/>
      <c r="Z1916" s="14"/>
      <c r="AA1916" s="14"/>
      <c r="AB1916" s="14"/>
      <c r="AC1916" s="14"/>
      <c r="AD1916" s="14"/>
    </row>
    <row r="1917" ht="33.0" hidden="1" customHeight="1">
      <c r="A1917" s="27">
        <v>2081.0</v>
      </c>
      <c r="B1917" s="27" t="s">
        <v>34</v>
      </c>
      <c r="C1917" s="27" t="s">
        <v>2130</v>
      </c>
      <c r="D1917" s="12" t="s">
        <v>107</v>
      </c>
      <c r="E1917" s="14"/>
      <c r="F1917" s="12" t="s">
        <v>9</v>
      </c>
      <c r="G1917" s="12" t="s">
        <v>9</v>
      </c>
      <c r="H1917" s="12" t="s">
        <v>37</v>
      </c>
      <c r="I1917" s="14"/>
      <c r="J1917" s="14"/>
      <c r="K1917" s="14"/>
      <c r="L1917" s="14"/>
      <c r="M1917" s="14"/>
      <c r="N1917" s="14"/>
      <c r="O1917" s="14"/>
      <c r="P1917" s="14"/>
      <c r="Q1917" s="14"/>
      <c r="R1917" s="14"/>
      <c r="S1917" s="14"/>
      <c r="T1917" s="14"/>
      <c r="U1917" s="14"/>
      <c r="V1917" s="14"/>
      <c r="W1917" s="14"/>
      <c r="X1917" s="14"/>
      <c r="Y1917" s="14"/>
      <c r="Z1917" s="14"/>
      <c r="AA1917" s="14"/>
      <c r="AB1917" s="14"/>
      <c r="AC1917" s="14"/>
      <c r="AD1917" s="14"/>
    </row>
    <row r="1918" ht="33.0" hidden="1" customHeight="1">
      <c r="A1918" s="27">
        <v>2082.0</v>
      </c>
      <c r="B1918" s="27" t="s">
        <v>34</v>
      </c>
      <c r="C1918" s="27" t="s">
        <v>2131</v>
      </c>
      <c r="D1918" s="12" t="s">
        <v>107</v>
      </c>
      <c r="E1918" s="14"/>
      <c r="F1918" s="12" t="s">
        <v>9</v>
      </c>
      <c r="G1918" s="12" t="s">
        <v>9</v>
      </c>
      <c r="H1918" s="12" t="s">
        <v>37</v>
      </c>
      <c r="I1918" s="14"/>
      <c r="J1918" s="14"/>
      <c r="K1918" s="14"/>
      <c r="L1918" s="14"/>
      <c r="M1918" s="14"/>
      <c r="N1918" s="14"/>
      <c r="O1918" s="14"/>
      <c r="P1918" s="14"/>
      <c r="Q1918" s="14"/>
      <c r="R1918" s="14"/>
      <c r="S1918" s="14"/>
      <c r="T1918" s="14"/>
      <c r="U1918" s="14"/>
      <c r="V1918" s="14"/>
      <c r="W1918" s="14"/>
      <c r="X1918" s="14"/>
      <c r="Y1918" s="14"/>
      <c r="Z1918" s="14"/>
      <c r="AA1918" s="14"/>
      <c r="AB1918" s="14"/>
      <c r="AC1918" s="14"/>
      <c r="AD1918" s="14"/>
    </row>
    <row r="1919" ht="33.0" hidden="1" customHeight="1">
      <c r="A1919" s="27">
        <v>2083.0</v>
      </c>
      <c r="B1919" s="27" t="s">
        <v>34</v>
      </c>
      <c r="C1919" s="27" t="s">
        <v>2132</v>
      </c>
      <c r="D1919" s="12" t="s">
        <v>438</v>
      </c>
      <c r="E1919" s="14"/>
      <c r="F1919" s="12" t="s">
        <v>20</v>
      </c>
      <c r="G1919" s="12" t="s">
        <v>9</v>
      </c>
      <c r="H1919" s="12" t="s">
        <v>52</v>
      </c>
      <c r="I1919" s="14"/>
      <c r="J1919" s="14"/>
      <c r="K1919" s="14"/>
      <c r="L1919" s="14"/>
      <c r="M1919" s="14"/>
      <c r="N1919" s="14"/>
      <c r="O1919" s="14"/>
      <c r="P1919" s="14"/>
      <c r="Q1919" s="14"/>
      <c r="R1919" s="14"/>
      <c r="S1919" s="14"/>
      <c r="T1919" s="14"/>
      <c r="U1919" s="14"/>
      <c r="V1919" s="14"/>
      <c r="W1919" s="14"/>
      <c r="X1919" s="14"/>
      <c r="Y1919" s="14"/>
      <c r="Z1919" s="14"/>
      <c r="AA1919" s="14"/>
      <c r="AB1919" s="14"/>
      <c r="AC1919" s="14"/>
      <c r="AD1919" s="14"/>
    </row>
    <row r="1920" ht="33.0" hidden="1" customHeight="1">
      <c r="A1920" s="27">
        <v>2084.0</v>
      </c>
      <c r="B1920" s="27" t="s">
        <v>34</v>
      </c>
      <c r="C1920" s="27" t="s">
        <v>2133</v>
      </c>
      <c r="D1920" s="12" t="s">
        <v>48</v>
      </c>
      <c r="E1920" s="14"/>
      <c r="F1920" s="12" t="s">
        <v>10</v>
      </c>
      <c r="G1920" s="12" t="s">
        <v>2</v>
      </c>
      <c r="H1920" s="12" t="s">
        <v>49</v>
      </c>
      <c r="I1920" s="14"/>
      <c r="J1920" s="14"/>
      <c r="K1920" s="14"/>
      <c r="L1920" s="14"/>
      <c r="M1920" s="14"/>
      <c r="N1920" s="14"/>
      <c r="O1920" s="14"/>
      <c r="P1920" s="14"/>
      <c r="Q1920" s="14"/>
      <c r="R1920" s="14"/>
      <c r="S1920" s="14"/>
      <c r="T1920" s="14"/>
      <c r="U1920" s="14"/>
      <c r="V1920" s="14"/>
      <c r="W1920" s="14"/>
      <c r="X1920" s="14"/>
      <c r="Y1920" s="14"/>
      <c r="Z1920" s="14"/>
      <c r="AA1920" s="14"/>
      <c r="AB1920" s="14"/>
      <c r="AC1920" s="14"/>
      <c r="AD1920" s="14"/>
    </row>
    <row r="1921" ht="33.0" customHeight="1">
      <c r="A1921" s="27">
        <v>2085.0</v>
      </c>
      <c r="B1921" s="27" t="s">
        <v>34</v>
      </c>
      <c r="C1921" s="27" t="s">
        <v>2134</v>
      </c>
      <c r="D1921" s="12" t="s">
        <v>214</v>
      </c>
      <c r="E1921" s="14"/>
      <c r="F1921" s="12" t="s">
        <v>16</v>
      </c>
      <c r="G1921" s="12" t="s">
        <v>9</v>
      </c>
      <c r="H1921" s="12" t="s">
        <v>52</v>
      </c>
      <c r="I1921" s="14"/>
      <c r="J1921" s="14"/>
      <c r="K1921" s="14"/>
      <c r="L1921" s="14"/>
      <c r="M1921" s="14"/>
      <c r="N1921" s="14"/>
      <c r="O1921" s="14"/>
      <c r="P1921" s="14"/>
      <c r="Q1921" s="14"/>
      <c r="R1921" s="14"/>
      <c r="S1921" s="14"/>
      <c r="T1921" s="14"/>
      <c r="U1921" s="14"/>
      <c r="V1921" s="14"/>
      <c r="W1921" s="14"/>
      <c r="X1921" s="14"/>
      <c r="Y1921" s="14"/>
      <c r="Z1921" s="14"/>
      <c r="AA1921" s="14"/>
      <c r="AB1921" s="14"/>
      <c r="AC1921" s="14"/>
      <c r="AD1921" s="14"/>
    </row>
    <row r="1922" ht="33.0" hidden="1" customHeight="1">
      <c r="A1922" s="27">
        <v>2086.0</v>
      </c>
      <c r="B1922" s="27" t="s">
        <v>34</v>
      </c>
      <c r="C1922" s="27" t="s">
        <v>2135</v>
      </c>
      <c r="D1922" s="12" t="s">
        <v>54</v>
      </c>
      <c r="E1922" s="14"/>
      <c r="F1922" s="12" t="s">
        <v>18</v>
      </c>
      <c r="G1922" s="12" t="s">
        <v>9</v>
      </c>
      <c r="H1922" s="12" t="s">
        <v>37</v>
      </c>
      <c r="I1922" s="14"/>
      <c r="J1922" s="14"/>
      <c r="K1922" s="14"/>
      <c r="L1922" s="14"/>
      <c r="M1922" s="14"/>
      <c r="N1922" s="14"/>
      <c r="O1922" s="14"/>
      <c r="P1922" s="14"/>
      <c r="Q1922" s="14"/>
      <c r="R1922" s="14"/>
      <c r="S1922" s="14"/>
      <c r="T1922" s="14"/>
      <c r="U1922" s="14"/>
      <c r="V1922" s="14"/>
      <c r="W1922" s="14"/>
      <c r="X1922" s="14"/>
      <c r="Y1922" s="14"/>
      <c r="Z1922" s="14"/>
      <c r="AA1922" s="14"/>
      <c r="AB1922" s="14"/>
      <c r="AC1922" s="14"/>
      <c r="AD1922" s="14"/>
    </row>
    <row r="1923" ht="33.0" hidden="1" customHeight="1">
      <c r="A1923" s="27">
        <v>2087.0</v>
      </c>
      <c r="B1923" s="27" t="s">
        <v>34</v>
      </c>
      <c r="C1923" s="27" t="s">
        <v>2136</v>
      </c>
      <c r="D1923" s="12" t="s">
        <v>348</v>
      </c>
      <c r="E1923" s="14"/>
      <c r="F1923" s="12" t="s">
        <v>9</v>
      </c>
      <c r="G1923" s="12" t="s">
        <v>9</v>
      </c>
      <c r="H1923" s="12" t="s">
        <v>349</v>
      </c>
      <c r="I1923" s="14"/>
      <c r="J1923" s="14"/>
      <c r="K1923" s="14"/>
      <c r="L1923" s="14"/>
      <c r="M1923" s="14"/>
      <c r="N1923" s="14"/>
      <c r="O1923" s="14"/>
      <c r="P1923" s="14"/>
      <c r="Q1923" s="14"/>
      <c r="R1923" s="14"/>
      <c r="S1923" s="14"/>
      <c r="T1923" s="14"/>
      <c r="U1923" s="14"/>
      <c r="V1923" s="14"/>
      <c r="W1923" s="14"/>
      <c r="X1923" s="14"/>
      <c r="Y1923" s="14"/>
      <c r="Z1923" s="14"/>
      <c r="AA1923" s="14"/>
      <c r="AB1923" s="14"/>
      <c r="AC1923" s="14"/>
      <c r="AD1923" s="14"/>
    </row>
    <row r="1924" ht="33.0" hidden="1" customHeight="1">
      <c r="A1924" s="27">
        <v>2088.0</v>
      </c>
      <c r="B1924" s="27" t="s">
        <v>34</v>
      </c>
      <c r="C1924" s="27" t="s">
        <v>2137</v>
      </c>
      <c r="D1924" s="12" t="s">
        <v>509</v>
      </c>
      <c r="E1924" s="14"/>
      <c r="F1924" s="12" t="s">
        <v>13</v>
      </c>
      <c r="G1924" s="12" t="s">
        <v>4</v>
      </c>
      <c r="H1924" s="12" t="s">
        <v>52</v>
      </c>
      <c r="I1924" s="14"/>
      <c r="J1924" s="14"/>
      <c r="K1924" s="14"/>
      <c r="L1924" s="14"/>
      <c r="M1924" s="14"/>
      <c r="N1924" s="14"/>
      <c r="O1924" s="14"/>
      <c r="P1924" s="14"/>
      <c r="Q1924" s="14"/>
      <c r="R1924" s="14"/>
      <c r="S1924" s="14"/>
      <c r="T1924" s="14"/>
      <c r="U1924" s="14"/>
      <c r="V1924" s="14"/>
      <c r="W1924" s="14"/>
      <c r="X1924" s="14"/>
      <c r="Y1924" s="14"/>
      <c r="Z1924" s="14"/>
      <c r="AA1924" s="14"/>
      <c r="AB1924" s="14"/>
      <c r="AC1924" s="14"/>
      <c r="AD1924" s="14"/>
    </row>
    <row r="1925" ht="33.0" hidden="1" customHeight="1">
      <c r="A1925" s="27">
        <v>2089.0</v>
      </c>
      <c r="B1925" s="27" t="s">
        <v>34</v>
      </c>
      <c r="C1925" s="27" t="s">
        <v>2138</v>
      </c>
      <c r="D1925" s="12" t="s">
        <v>730</v>
      </c>
      <c r="E1925" s="14"/>
      <c r="F1925" s="12" t="s">
        <v>18</v>
      </c>
      <c r="G1925" s="12" t="s">
        <v>9</v>
      </c>
      <c r="H1925" s="12" t="s">
        <v>49</v>
      </c>
      <c r="I1925" s="14"/>
      <c r="J1925" s="14"/>
      <c r="K1925" s="14"/>
      <c r="L1925" s="14"/>
      <c r="M1925" s="14"/>
      <c r="N1925" s="14"/>
      <c r="O1925" s="14"/>
      <c r="P1925" s="14"/>
      <c r="Q1925" s="14"/>
      <c r="R1925" s="14"/>
      <c r="S1925" s="14"/>
      <c r="T1925" s="14"/>
      <c r="U1925" s="14"/>
      <c r="V1925" s="14"/>
      <c r="W1925" s="14"/>
      <c r="X1925" s="14"/>
      <c r="Y1925" s="14"/>
      <c r="Z1925" s="14"/>
      <c r="AA1925" s="14"/>
      <c r="AB1925" s="14"/>
      <c r="AC1925" s="14"/>
      <c r="AD1925" s="14"/>
    </row>
    <row r="1926" ht="33.0" customHeight="1">
      <c r="A1926" s="27">
        <v>2090.0</v>
      </c>
      <c r="B1926" s="27" t="s">
        <v>34</v>
      </c>
      <c r="C1926" s="27" t="s">
        <v>2139</v>
      </c>
      <c r="D1926" s="12" t="s">
        <v>134</v>
      </c>
      <c r="E1926" s="14"/>
      <c r="F1926" s="12" t="s">
        <v>16</v>
      </c>
      <c r="G1926" s="12" t="s">
        <v>9</v>
      </c>
      <c r="H1926" s="12" t="s">
        <v>42</v>
      </c>
      <c r="I1926" s="14"/>
      <c r="J1926" s="14"/>
      <c r="K1926" s="14"/>
      <c r="L1926" s="14"/>
      <c r="M1926" s="14"/>
      <c r="N1926" s="14"/>
      <c r="O1926" s="14"/>
      <c r="P1926" s="14"/>
      <c r="Q1926" s="14"/>
      <c r="R1926" s="14"/>
      <c r="S1926" s="14"/>
      <c r="T1926" s="14"/>
      <c r="U1926" s="14"/>
      <c r="V1926" s="14"/>
      <c r="W1926" s="14"/>
      <c r="X1926" s="14"/>
      <c r="Y1926" s="14"/>
      <c r="Z1926" s="14"/>
      <c r="AA1926" s="14"/>
      <c r="AB1926" s="14"/>
      <c r="AC1926" s="14"/>
      <c r="AD1926" s="14"/>
    </row>
    <row r="1927" ht="33.0" hidden="1" customHeight="1">
      <c r="A1927" s="27">
        <v>2092.0</v>
      </c>
      <c r="B1927" s="27" t="s">
        <v>34</v>
      </c>
      <c r="C1927" s="27" t="s">
        <v>2140</v>
      </c>
      <c r="D1927" s="12" t="s">
        <v>48</v>
      </c>
      <c r="E1927" s="14"/>
      <c r="F1927" s="12" t="s">
        <v>10</v>
      </c>
      <c r="G1927" s="12" t="s">
        <v>2</v>
      </c>
      <c r="H1927" s="12" t="s">
        <v>49</v>
      </c>
      <c r="I1927" s="14"/>
      <c r="J1927" s="14"/>
      <c r="K1927" s="14"/>
      <c r="L1927" s="14"/>
      <c r="M1927" s="14"/>
      <c r="N1927" s="14"/>
      <c r="O1927" s="14"/>
      <c r="P1927" s="14"/>
      <c r="Q1927" s="14"/>
      <c r="R1927" s="14"/>
      <c r="S1927" s="14"/>
      <c r="T1927" s="14"/>
      <c r="U1927" s="14"/>
      <c r="V1927" s="14"/>
      <c r="W1927" s="14"/>
      <c r="X1927" s="14"/>
      <c r="Y1927" s="14"/>
      <c r="Z1927" s="14"/>
      <c r="AA1927" s="14"/>
      <c r="AB1927" s="14"/>
      <c r="AC1927" s="14"/>
      <c r="AD1927" s="14"/>
    </row>
    <row r="1928" ht="33.0" hidden="1" customHeight="1">
      <c r="A1928" s="27">
        <v>2093.0</v>
      </c>
      <c r="B1928" s="27" t="s">
        <v>34</v>
      </c>
      <c r="C1928" s="27" t="s">
        <v>2141</v>
      </c>
      <c r="D1928" s="12" t="s">
        <v>116</v>
      </c>
      <c r="E1928" s="14"/>
      <c r="F1928" s="12" t="s">
        <v>15</v>
      </c>
      <c r="G1928" s="12" t="s">
        <v>9</v>
      </c>
      <c r="H1928" s="12" t="s">
        <v>52</v>
      </c>
      <c r="I1928" s="14"/>
      <c r="J1928" s="14"/>
      <c r="K1928" s="14"/>
      <c r="L1928" s="14"/>
      <c r="M1928" s="14"/>
      <c r="N1928" s="14"/>
      <c r="O1928" s="14"/>
      <c r="P1928" s="14"/>
      <c r="Q1928" s="14"/>
      <c r="R1928" s="14"/>
      <c r="S1928" s="14"/>
      <c r="T1928" s="14"/>
      <c r="U1928" s="14"/>
      <c r="V1928" s="14"/>
      <c r="W1928" s="14"/>
      <c r="X1928" s="14"/>
      <c r="Y1928" s="14"/>
      <c r="Z1928" s="14"/>
      <c r="AA1928" s="14"/>
      <c r="AB1928" s="14"/>
      <c r="AC1928" s="14"/>
      <c r="AD1928" s="14"/>
    </row>
    <row r="1929" ht="33.0" customHeight="1">
      <c r="A1929" s="27">
        <v>2094.0</v>
      </c>
      <c r="B1929" s="27" t="s">
        <v>34</v>
      </c>
      <c r="C1929" s="27" t="s">
        <v>2142</v>
      </c>
      <c r="D1929" s="12" t="s">
        <v>167</v>
      </c>
      <c r="E1929" s="14"/>
      <c r="F1929" s="12" t="s">
        <v>16</v>
      </c>
      <c r="G1929" s="12" t="s">
        <v>9</v>
      </c>
      <c r="H1929" s="12" t="s">
        <v>37</v>
      </c>
      <c r="I1929" s="14"/>
      <c r="J1929" s="14"/>
      <c r="K1929" s="14"/>
      <c r="L1929" s="14"/>
      <c r="M1929" s="14"/>
      <c r="N1929" s="14"/>
      <c r="O1929" s="14"/>
      <c r="P1929" s="14"/>
      <c r="Q1929" s="14"/>
      <c r="R1929" s="14"/>
      <c r="S1929" s="14"/>
      <c r="T1929" s="14"/>
      <c r="U1929" s="14"/>
      <c r="V1929" s="14"/>
      <c r="W1929" s="14"/>
      <c r="X1929" s="14"/>
      <c r="Y1929" s="14"/>
      <c r="Z1929" s="14"/>
      <c r="AA1929" s="14"/>
      <c r="AB1929" s="14"/>
      <c r="AC1929" s="14"/>
      <c r="AD1929" s="14"/>
    </row>
    <row r="1930" ht="33.0" hidden="1" customHeight="1">
      <c r="A1930" s="27">
        <v>2095.0</v>
      </c>
      <c r="B1930" s="27" t="s">
        <v>34</v>
      </c>
      <c r="C1930" s="27" t="s">
        <v>2143</v>
      </c>
      <c r="D1930" s="12" t="s">
        <v>592</v>
      </c>
      <c r="E1930" s="14"/>
      <c r="F1930" s="12" t="s">
        <v>11</v>
      </c>
      <c r="G1930" s="12" t="s">
        <v>9</v>
      </c>
      <c r="H1930" s="12" t="s">
        <v>37</v>
      </c>
      <c r="I1930" s="14"/>
      <c r="J1930" s="14"/>
      <c r="K1930" s="14"/>
      <c r="L1930" s="14"/>
      <c r="M1930" s="14"/>
      <c r="N1930" s="14"/>
      <c r="O1930" s="14"/>
      <c r="P1930" s="14"/>
      <c r="Q1930" s="14"/>
      <c r="R1930" s="14"/>
      <c r="S1930" s="14"/>
      <c r="T1930" s="14"/>
      <c r="U1930" s="14"/>
      <c r="V1930" s="14"/>
      <c r="W1930" s="14"/>
      <c r="X1930" s="14"/>
      <c r="Y1930" s="14"/>
      <c r="Z1930" s="14"/>
      <c r="AA1930" s="14"/>
      <c r="AB1930" s="14"/>
      <c r="AC1930" s="14"/>
      <c r="AD1930" s="14"/>
    </row>
    <row r="1931" ht="33.0" hidden="1" customHeight="1">
      <c r="A1931" s="27">
        <v>2096.0</v>
      </c>
      <c r="B1931" s="27" t="s">
        <v>34</v>
      </c>
      <c r="C1931" s="27" t="s">
        <v>2144</v>
      </c>
      <c r="D1931" s="12" t="s">
        <v>54</v>
      </c>
      <c r="E1931" s="14"/>
      <c r="F1931" s="12" t="s">
        <v>18</v>
      </c>
      <c r="G1931" s="12" t="s">
        <v>9</v>
      </c>
      <c r="H1931" s="12" t="s">
        <v>37</v>
      </c>
      <c r="I1931" s="14"/>
      <c r="J1931" s="14"/>
      <c r="K1931" s="14"/>
      <c r="L1931" s="14"/>
      <c r="M1931" s="14"/>
      <c r="N1931" s="14"/>
      <c r="O1931" s="14"/>
      <c r="P1931" s="14"/>
      <c r="Q1931" s="14"/>
      <c r="R1931" s="14"/>
      <c r="S1931" s="14"/>
      <c r="T1931" s="14"/>
      <c r="U1931" s="14"/>
      <c r="V1931" s="14"/>
      <c r="W1931" s="14"/>
      <c r="X1931" s="14"/>
      <c r="Y1931" s="14"/>
      <c r="Z1931" s="14"/>
      <c r="AA1931" s="14"/>
      <c r="AB1931" s="14"/>
      <c r="AC1931" s="14"/>
      <c r="AD1931" s="14"/>
    </row>
    <row r="1932" ht="33.0" hidden="1" customHeight="1">
      <c r="A1932" s="27">
        <v>2097.0</v>
      </c>
      <c r="B1932" s="27" t="s">
        <v>34</v>
      </c>
      <c r="C1932" s="27" t="s">
        <v>2145</v>
      </c>
      <c r="D1932" s="12" t="s">
        <v>89</v>
      </c>
      <c r="E1932" s="14"/>
      <c r="F1932" s="12" t="s">
        <v>9</v>
      </c>
      <c r="G1932" s="12" t="s">
        <v>9</v>
      </c>
      <c r="H1932" s="12" t="s">
        <v>52</v>
      </c>
      <c r="I1932" s="14"/>
      <c r="J1932" s="14"/>
      <c r="K1932" s="14"/>
      <c r="L1932" s="14"/>
      <c r="M1932" s="14"/>
      <c r="N1932" s="14"/>
      <c r="O1932" s="14"/>
      <c r="P1932" s="14"/>
      <c r="Q1932" s="14"/>
      <c r="R1932" s="14"/>
      <c r="S1932" s="14"/>
      <c r="T1932" s="14"/>
      <c r="U1932" s="14"/>
      <c r="V1932" s="14"/>
      <c r="W1932" s="14"/>
      <c r="X1932" s="14"/>
      <c r="Y1932" s="14"/>
      <c r="Z1932" s="14"/>
      <c r="AA1932" s="14"/>
      <c r="AB1932" s="14"/>
      <c r="AC1932" s="14"/>
      <c r="AD1932" s="14"/>
    </row>
    <row r="1933" ht="33.0" hidden="1" customHeight="1">
      <c r="A1933" s="27">
        <v>2098.0</v>
      </c>
      <c r="B1933" s="27" t="s">
        <v>34</v>
      </c>
      <c r="C1933" s="27" t="s">
        <v>2146</v>
      </c>
      <c r="D1933" s="12" t="s">
        <v>1670</v>
      </c>
      <c r="E1933" s="14"/>
      <c r="F1933" s="12" t="s">
        <v>21</v>
      </c>
      <c r="G1933" s="12" t="s">
        <v>7</v>
      </c>
      <c r="H1933" s="12" t="s">
        <v>52</v>
      </c>
      <c r="I1933" s="14"/>
      <c r="J1933" s="14"/>
      <c r="K1933" s="14"/>
      <c r="L1933" s="14"/>
      <c r="M1933" s="14"/>
      <c r="N1933" s="14"/>
      <c r="O1933" s="14"/>
      <c r="P1933" s="14"/>
      <c r="Q1933" s="14"/>
      <c r="R1933" s="14"/>
      <c r="S1933" s="14"/>
      <c r="T1933" s="14"/>
      <c r="U1933" s="14"/>
      <c r="V1933" s="14"/>
      <c r="W1933" s="14"/>
      <c r="X1933" s="14"/>
      <c r="Y1933" s="14"/>
      <c r="Z1933" s="14"/>
      <c r="AA1933" s="14"/>
      <c r="AB1933" s="14"/>
      <c r="AC1933" s="14"/>
      <c r="AD1933" s="14"/>
    </row>
    <row r="1934" ht="33.0" customHeight="1">
      <c r="A1934" s="27">
        <v>2100.0</v>
      </c>
      <c r="B1934" s="27" t="s">
        <v>34</v>
      </c>
      <c r="C1934" s="27" t="s">
        <v>2147</v>
      </c>
      <c r="D1934" s="12" t="s">
        <v>167</v>
      </c>
      <c r="E1934" s="14"/>
      <c r="F1934" s="12" t="s">
        <v>16</v>
      </c>
      <c r="G1934" s="12" t="s">
        <v>9</v>
      </c>
      <c r="H1934" s="12" t="s">
        <v>37</v>
      </c>
      <c r="I1934" s="14"/>
      <c r="J1934" s="14"/>
      <c r="K1934" s="14"/>
      <c r="L1934" s="14"/>
      <c r="M1934" s="14"/>
      <c r="N1934" s="14"/>
      <c r="O1934" s="14"/>
      <c r="P1934" s="14"/>
      <c r="Q1934" s="14"/>
      <c r="R1934" s="14"/>
      <c r="S1934" s="14"/>
      <c r="T1934" s="14"/>
      <c r="U1934" s="14"/>
      <c r="V1934" s="14"/>
      <c r="W1934" s="14"/>
      <c r="X1934" s="14"/>
      <c r="Y1934" s="14"/>
      <c r="Z1934" s="14"/>
      <c r="AA1934" s="14"/>
      <c r="AB1934" s="14"/>
      <c r="AC1934" s="14"/>
      <c r="AD1934" s="14"/>
    </row>
    <row r="1935" ht="33.0" hidden="1" customHeight="1">
      <c r="A1935" s="27">
        <v>2101.0</v>
      </c>
      <c r="B1935" s="27" t="s">
        <v>34</v>
      </c>
      <c r="C1935" s="27" t="s">
        <v>2148</v>
      </c>
      <c r="D1935" s="12" t="s">
        <v>89</v>
      </c>
      <c r="E1935" s="14"/>
      <c r="F1935" s="12" t="s">
        <v>9</v>
      </c>
      <c r="G1935" s="12" t="s">
        <v>9</v>
      </c>
      <c r="H1935" s="12" t="s">
        <v>52</v>
      </c>
      <c r="I1935" s="14"/>
      <c r="J1935" s="14"/>
      <c r="K1935" s="14"/>
      <c r="L1935" s="14"/>
      <c r="M1935" s="14"/>
      <c r="N1935" s="14"/>
      <c r="O1935" s="14"/>
      <c r="P1935" s="14"/>
      <c r="Q1935" s="14"/>
      <c r="R1935" s="14"/>
      <c r="S1935" s="14"/>
      <c r="T1935" s="14"/>
      <c r="U1935" s="14"/>
      <c r="V1935" s="14"/>
      <c r="W1935" s="14"/>
      <c r="X1935" s="14"/>
      <c r="Y1935" s="14"/>
      <c r="Z1935" s="14"/>
      <c r="AA1935" s="14"/>
      <c r="AB1935" s="14"/>
      <c r="AC1935" s="14"/>
      <c r="AD1935" s="14"/>
    </row>
    <row r="1936" ht="33.0" hidden="1" customHeight="1">
      <c r="A1936" s="27">
        <v>2103.0</v>
      </c>
      <c r="B1936" s="27" t="s">
        <v>34</v>
      </c>
      <c r="C1936" s="27" t="s">
        <v>2149</v>
      </c>
      <c r="D1936" s="12" t="s">
        <v>371</v>
      </c>
      <c r="E1936" s="14"/>
      <c r="F1936" s="12" t="s">
        <v>13</v>
      </c>
      <c r="G1936" s="12" t="s">
        <v>9</v>
      </c>
      <c r="H1936" s="12" t="s">
        <v>42</v>
      </c>
      <c r="I1936" s="14"/>
      <c r="J1936" s="14"/>
      <c r="K1936" s="14"/>
      <c r="L1936" s="14"/>
      <c r="M1936" s="14"/>
      <c r="N1936" s="14"/>
      <c r="O1936" s="14"/>
      <c r="P1936" s="14"/>
      <c r="Q1936" s="14"/>
      <c r="R1936" s="14"/>
      <c r="S1936" s="14"/>
      <c r="T1936" s="14"/>
      <c r="U1936" s="14"/>
      <c r="V1936" s="14"/>
      <c r="W1936" s="14"/>
      <c r="X1936" s="14"/>
      <c r="Y1936" s="14"/>
      <c r="Z1936" s="14"/>
      <c r="AA1936" s="14"/>
      <c r="AB1936" s="14"/>
      <c r="AC1936" s="14"/>
      <c r="AD1936" s="14"/>
    </row>
    <row r="1937" ht="33.0" customHeight="1">
      <c r="A1937" s="27">
        <v>2104.0</v>
      </c>
      <c r="B1937" s="27" t="s">
        <v>34</v>
      </c>
      <c r="C1937" s="27" t="s">
        <v>2150</v>
      </c>
      <c r="D1937" s="12" t="s">
        <v>131</v>
      </c>
      <c r="E1937" s="14"/>
      <c r="F1937" s="12" t="s">
        <v>16</v>
      </c>
      <c r="G1937" s="12" t="s">
        <v>7</v>
      </c>
      <c r="H1937" s="12" t="s">
        <v>52</v>
      </c>
      <c r="I1937" s="14"/>
      <c r="J1937" s="14"/>
      <c r="K1937" s="14"/>
      <c r="L1937" s="14"/>
      <c r="M1937" s="14"/>
      <c r="N1937" s="14"/>
      <c r="O1937" s="14"/>
      <c r="P1937" s="14"/>
      <c r="Q1937" s="14"/>
      <c r="R1937" s="14"/>
      <c r="S1937" s="14"/>
      <c r="T1937" s="14"/>
      <c r="U1937" s="14"/>
      <c r="V1937" s="14"/>
      <c r="W1937" s="14"/>
      <c r="X1937" s="14"/>
      <c r="Y1937" s="14"/>
      <c r="Z1937" s="14"/>
      <c r="AA1937" s="14"/>
      <c r="AB1937" s="14"/>
      <c r="AC1937" s="14"/>
      <c r="AD1937" s="14"/>
    </row>
    <row r="1938" ht="33.0" hidden="1" customHeight="1">
      <c r="A1938" s="27">
        <v>2105.0</v>
      </c>
      <c r="B1938" s="27" t="s">
        <v>34</v>
      </c>
      <c r="C1938" s="27" t="s">
        <v>2151</v>
      </c>
      <c r="D1938" s="12" t="s">
        <v>116</v>
      </c>
      <c r="E1938" s="14"/>
      <c r="F1938" s="12" t="s">
        <v>15</v>
      </c>
      <c r="G1938" s="12" t="s">
        <v>9</v>
      </c>
      <c r="H1938" s="12" t="s">
        <v>52</v>
      </c>
      <c r="I1938" s="14"/>
      <c r="J1938" s="14"/>
      <c r="K1938" s="14"/>
      <c r="L1938" s="14"/>
      <c r="M1938" s="14"/>
      <c r="N1938" s="14"/>
      <c r="O1938" s="14"/>
      <c r="P1938" s="14"/>
      <c r="Q1938" s="14"/>
      <c r="R1938" s="14"/>
      <c r="S1938" s="14"/>
      <c r="T1938" s="14"/>
      <c r="U1938" s="14"/>
      <c r="V1938" s="14"/>
      <c r="W1938" s="14"/>
      <c r="X1938" s="14"/>
      <c r="Y1938" s="14"/>
      <c r="Z1938" s="14"/>
      <c r="AA1938" s="14"/>
      <c r="AB1938" s="14"/>
      <c r="AC1938" s="14"/>
      <c r="AD1938" s="14"/>
    </row>
    <row r="1939" ht="33.0" hidden="1" customHeight="1">
      <c r="A1939" s="27">
        <v>2106.0</v>
      </c>
      <c r="B1939" s="27" t="s">
        <v>34</v>
      </c>
      <c r="C1939" s="27" t="s">
        <v>2152</v>
      </c>
      <c r="D1939" s="12" t="s">
        <v>36</v>
      </c>
      <c r="E1939" s="14"/>
      <c r="F1939" s="12" t="s">
        <v>10</v>
      </c>
      <c r="G1939" s="12" t="s">
        <v>2</v>
      </c>
      <c r="H1939" s="12" t="s">
        <v>37</v>
      </c>
      <c r="I1939" s="14"/>
      <c r="J1939" s="14"/>
      <c r="K1939" s="14"/>
      <c r="L1939" s="14"/>
      <c r="M1939" s="14"/>
      <c r="N1939" s="14"/>
      <c r="O1939" s="14"/>
      <c r="P1939" s="14"/>
      <c r="Q1939" s="14"/>
      <c r="R1939" s="14"/>
      <c r="S1939" s="14"/>
      <c r="T1939" s="14"/>
      <c r="U1939" s="14"/>
      <c r="V1939" s="14"/>
      <c r="W1939" s="14"/>
      <c r="X1939" s="14"/>
      <c r="Y1939" s="14"/>
      <c r="Z1939" s="14"/>
      <c r="AA1939" s="14"/>
      <c r="AB1939" s="14"/>
      <c r="AC1939" s="14"/>
      <c r="AD1939" s="14"/>
    </row>
    <row r="1940" ht="33.0" customHeight="1">
      <c r="A1940" s="27">
        <v>2107.0</v>
      </c>
      <c r="B1940" s="27" t="s">
        <v>34</v>
      </c>
      <c r="C1940" s="27" t="s">
        <v>2153</v>
      </c>
      <c r="D1940" s="12" t="s">
        <v>134</v>
      </c>
      <c r="E1940" s="14"/>
      <c r="F1940" s="12" t="s">
        <v>16</v>
      </c>
      <c r="G1940" s="12" t="s">
        <v>9</v>
      </c>
      <c r="H1940" s="12" t="s">
        <v>42</v>
      </c>
      <c r="I1940" s="14"/>
      <c r="J1940" s="14"/>
      <c r="K1940" s="14"/>
      <c r="L1940" s="14"/>
      <c r="M1940" s="14"/>
      <c r="N1940" s="14"/>
      <c r="O1940" s="14"/>
      <c r="P1940" s="14"/>
      <c r="Q1940" s="14"/>
      <c r="R1940" s="14"/>
      <c r="S1940" s="14"/>
      <c r="T1940" s="14"/>
      <c r="U1940" s="14"/>
      <c r="V1940" s="14"/>
      <c r="W1940" s="14"/>
      <c r="X1940" s="14"/>
      <c r="Y1940" s="14"/>
      <c r="Z1940" s="14"/>
      <c r="AA1940" s="14"/>
      <c r="AB1940" s="14"/>
      <c r="AC1940" s="14"/>
      <c r="AD1940" s="14"/>
    </row>
    <row r="1941" ht="33.0" hidden="1" customHeight="1">
      <c r="A1941" s="27">
        <v>2108.0</v>
      </c>
      <c r="B1941" s="27" t="s">
        <v>34</v>
      </c>
      <c r="C1941" s="27" t="s">
        <v>2154</v>
      </c>
      <c r="D1941" s="12" t="s">
        <v>107</v>
      </c>
      <c r="E1941" s="14"/>
      <c r="F1941" s="12" t="s">
        <v>9</v>
      </c>
      <c r="G1941" s="12" t="s">
        <v>9</v>
      </c>
      <c r="H1941" s="12" t="s">
        <v>37</v>
      </c>
      <c r="I1941" s="14"/>
      <c r="J1941" s="14"/>
      <c r="K1941" s="14"/>
      <c r="L1941" s="14"/>
      <c r="M1941" s="14"/>
      <c r="N1941" s="14"/>
      <c r="O1941" s="14"/>
      <c r="P1941" s="14"/>
      <c r="Q1941" s="14"/>
      <c r="R1941" s="14"/>
      <c r="S1941" s="14"/>
      <c r="T1941" s="14"/>
      <c r="U1941" s="14"/>
      <c r="V1941" s="14"/>
      <c r="W1941" s="14"/>
      <c r="X1941" s="14"/>
      <c r="Y1941" s="14"/>
      <c r="Z1941" s="14"/>
      <c r="AA1941" s="14"/>
      <c r="AB1941" s="14"/>
      <c r="AC1941" s="14"/>
      <c r="AD1941" s="14"/>
    </row>
    <row r="1942" ht="33.0" hidden="1" customHeight="1">
      <c r="A1942" s="27">
        <v>2109.0</v>
      </c>
      <c r="B1942" s="27" t="s">
        <v>34</v>
      </c>
      <c r="C1942" s="27" t="s">
        <v>2155</v>
      </c>
      <c r="D1942" s="12" t="s">
        <v>36</v>
      </c>
      <c r="E1942" s="14"/>
      <c r="F1942" s="12" t="s">
        <v>10</v>
      </c>
      <c r="G1942" s="12" t="s">
        <v>2</v>
      </c>
      <c r="H1942" s="12" t="s">
        <v>37</v>
      </c>
      <c r="I1942" s="14"/>
      <c r="J1942" s="14"/>
      <c r="K1942" s="14"/>
      <c r="L1942" s="14"/>
      <c r="M1942" s="14"/>
      <c r="N1942" s="14"/>
      <c r="O1942" s="14"/>
      <c r="P1942" s="14"/>
      <c r="Q1942" s="14"/>
      <c r="R1942" s="14"/>
      <c r="S1942" s="14"/>
      <c r="T1942" s="14"/>
      <c r="U1942" s="14"/>
      <c r="V1942" s="14"/>
      <c r="W1942" s="14"/>
      <c r="X1942" s="14"/>
      <c r="Y1942" s="14"/>
      <c r="Z1942" s="14"/>
      <c r="AA1942" s="14"/>
      <c r="AB1942" s="14"/>
      <c r="AC1942" s="14"/>
      <c r="AD1942" s="14"/>
    </row>
    <row r="1943" ht="33.0" hidden="1" customHeight="1">
      <c r="A1943" s="27">
        <v>2110.0</v>
      </c>
      <c r="B1943" s="27" t="s">
        <v>34</v>
      </c>
      <c r="C1943" s="27" t="s">
        <v>2156</v>
      </c>
      <c r="D1943" s="12" t="s">
        <v>39</v>
      </c>
      <c r="E1943" s="14"/>
      <c r="F1943" s="12" t="s">
        <v>20</v>
      </c>
      <c r="G1943" s="12" t="s">
        <v>9</v>
      </c>
      <c r="H1943" s="12" t="s">
        <v>37</v>
      </c>
      <c r="I1943" s="14"/>
      <c r="J1943" s="14"/>
      <c r="K1943" s="14"/>
      <c r="L1943" s="14"/>
      <c r="M1943" s="14"/>
      <c r="N1943" s="14"/>
      <c r="O1943" s="14"/>
      <c r="P1943" s="14"/>
      <c r="Q1943" s="14"/>
      <c r="R1943" s="14"/>
      <c r="S1943" s="14"/>
      <c r="T1943" s="14"/>
      <c r="U1943" s="14"/>
      <c r="V1943" s="14"/>
      <c r="W1943" s="14"/>
      <c r="X1943" s="14"/>
      <c r="Y1943" s="14"/>
      <c r="Z1943" s="14"/>
      <c r="AA1943" s="14"/>
      <c r="AB1943" s="14"/>
      <c r="AC1943" s="14"/>
      <c r="AD1943" s="14"/>
    </row>
    <row r="1944" ht="33.0" hidden="1" customHeight="1">
      <c r="A1944" s="27">
        <v>2111.0</v>
      </c>
      <c r="B1944" s="27" t="s">
        <v>34</v>
      </c>
      <c r="C1944" s="27" t="s">
        <v>2157</v>
      </c>
      <c r="D1944" s="12" t="s">
        <v>1670</v>
      </c>
      <c r="E1944" s="14"/>
      <c r="F1944" s="12" t="s">
        <v>21</v>
      </c>
      <c r="G1944" s="12" t="s">
        <v>7</v>
      </c>
      <c r="H1944" s="12" t="s">
        <v>52</v>
      </c>
      <c r="I1944" s="14"/>
      <c r="J1944" s="14"/>
      <c r="K1944" s="14"/>
      <c r="L1944" s="14"/>
      <c r="M1944" s="14"/>
      <c r="N1944" s="14"/>
      <c r="O1944" s="14"/>
      <c r="P1944" s="14"/>
      <c r="Q1944" s="14"/>
      <c r="R1944" s="14"/>
      <c r="S1944" s="14"/>
      <c r="T1944" s="14"/>
      <c r="U1944" s="14"/>
      <c r="V1944" s="14"/>
      <c r="W1944" s="14"/>
      <c r="X1944" s="14"/>
      <c r="Y1944" s="14"/>
      <c r="Z1944" s="14"/>
      <c r="AA1944" s="14"/>
      <c r="AB1944" s="14"/>
      <c r="AC1944" s="14"/>
      <c r="AD1944" s="14"/>
    </row>
    <row r="1945" ht="33.0" hidden="1" customHeight="1">
      <c r="A1945" s="27">
        <v>2112.0</v>
      </c>
      <c r="B1945" s="27" t="s">
        <v>34</v>
      </c>
      <c r="C1945" s="27" t="s">
        <v>2158</v>
      </c>
      <c r="D1945" s="12" t="s">
        <v>66</v>
      </c>
      <c r="E1945" s="14"/>
      <c r="F1945" s="12" t="s">
        <v>10</v>
      </c>
      <c r="G1945" s="12" t="s">
        <v>2</v>
      </c>
      <c r="H1945" s="12" t="s">
        <v>52</v>
      </c>
      <c r="I1945" s="14"/>
      <c r="J1945" s="14"/>
      <c r="K1945" s="14"/>
      <c r="L1945" s="14"/>
      <c r="M1945" s="14"/>
      <c r="N1945" s="14"/>
      <c r="O1945" s="14"/>
      <c r="P1945" s="14"/>
      <c r="Q1945" s="14"/>
      <c r="R1945" s="14"/>
      <c r="S1945" s="14"/>
      <c r="T1945" s="14"/>
      <c r="U1945" s="14"/>
      <c r="V1945" s="14"/>
      <c r="W1945" s="14"/>
      <c r="X1945" s="14"/>
      <c r="Y1945" s="14"/>
      <c r="Z1945" s="14"/>
      <c r="AA1945" s="14"/>
      <c r="AB1945" s="14"/>
      <c r="AC1945" s="14"/>
      <c r="AD1945" s="14"/>
    </row>
    <row r="1946" ht="33.0" hidden="1" customHeight="1">
      <c r="A1946" s="27">
        <v>2113.0</v>
      </c>
      <c r="B1946" s="27" t="s">
        <v>34</v>
      </c>
      <c r="C1946" s="27" t="s">
        <v>2159</v>
      </c>
      <c r="D1946" s="12" t="s">
        <v>41</v>
      </c>
      <c r="E1946" s="14"/>
      <c r="F1946" s="12" t="s">
        <v>12</v>
      </c>
      <c r="G1946" s="12" t="s">
        <v>9</v>
      </c>
      <c r="H1946" s="12" t="s">
        <v>42</v>
      </c>
      <c r="I1946" s="14"/>
      <c r="J1946" s="14"/>
      <c r="K1946" s="14"/>
      <c r="L1946" s="14"/>
      <c r="M1946" s="14"/>
      <c r="N1946" s="14"/>
      <c r="O1946" s="14"/>
      <c r="P1946" s="14"/>
      <c r="Q1946" s="14"/>
      <c r="R1946" s="14"/>
      <c r="S1946" s="14"/>
      <c r="T1946" s="14"/>
      <c r="U1946" s="14"/>
      <c r="V1946" s="14"/>
      <c r="W1946" s="14"/>
      <c r="X1946" s="14"/>
      <c r="Y1946" s="14"/>
      <c r="Z1946" s="14"/>
      <c r="AA1946" s="14"/>
      <c r="AB1946" s="14"/>
      <c r="AC1946" s="14"/>
      <c r="AD1946" s="14"/>
    </row>
    <row r="1947" ht="33.0" hidden="1" customHeight="1">
      <c r="A1947" s="27">
        <v>2114.0</v>
      </c>
      <c r="B1947" s="27" t="s">
        <v>34</v>
      </c>
      <c r="C1947" s="27" t="s">
        <v>2160</v>
      </c>
      <c r="D1947" s="12" t="s">
        <v>36</v>
      </c>
      <c r="E1947" s="14"/>
      <c r="F1947" s="12" t="s">
        <v>10</v>
      </c>
      <c r="G1947" s="12" t="s">
        <v>2</v>
      </c>
      <c r="H1947" s="12" t="s">
        <v>37</v>
      </c>
      <c r="I1947" s="14"/>
      <c r="J1947" s="14"/>
      <c r="K1947" s="14"/>
      <c r="L1947" s="14"/>
      <c r="M1947" s="14"/>
      <c r="N1947" s="14"/>
      <c r="O1947" s="14"/>
      <c r="P1947" s="14"/>
      <c r="Q1947" s="14"/>
      <c r="R1947" s="14"/>
      <c r="S1947" s="14"/>
      <c r="T1947" s="14"/>
      <c r="U1947" s="14"/>
      <c r="V1947" s="14"/>
      <c r="W1947" s="14"/>
      <c r="X1947" s="14"/>
      <c r="Y1947" s="14"/>
      <c r="Z1947" s="14"/>
      <c r="AA1947" s="14"/>
      <c r="AB1947" s="14"/>
      <c r="AC1947" s="14"/>
      <c r="AD1947" s="14"/>
    </row>
    <row r="1948" ht="33.0" hidden="1" customHeight="1">
      <c r="A1948" s="27">
        <v>2115.0</v>
      </c>
      <c r="B1948" s="27" t="s">
        <v>34</v>
      </c>
      <c r="C1948" s="27" t="s">
        <v>2161</v>
      </c>
      <c r="D1948" s="12" t="s">
        <v>2049</v>
      </c>
      <c r="E1948" s="14"/>
      <c r="F1948" s="12" t="s">
        <v>12</v>
      </c>
      <c r="G1948" s="12" t="s">
        <v>7</v>
      </c>
      <c r="H1948" s="12" t="s">
        <v>37</v>
      </c>
      <c r="I1948" s="14"/>
      <c r="J1948" s="14"/>
      <c r="K1948" s="14"/>
      <c r="L1948" s="14"/>
      <c r="M1948" s="14"/>
      <c r="N1948" s="14"/>
      <c r="O1948" s="14"/>
      <c r="P1948" s="14"/>
      <c r="Q1948" s="14"/>
      <c r="R1948" s="14"/>
      <c r="S1948" s="14"/>
      <c r="T1948" s="14"/>
      <c r="U1948" s="14"/>
      <c r="V1948" s="14"/>
      <c r="W1948" s="14"/>
      <c r="X1948" s="14"/>
      <c r="Y1948" s="14"/>
      <c r="Z1948" s="14"/>
      <c r="AA1948" s="14"/>
      <c r="AB1948" s="14"/>
      <c r="AC1948" s="14"/>
      <c r="AD1948" s="14"/>
    </row>
    <row r="1949" ht="33.0" hidden="1" customHeight="1">
      <c r="A1949" s="27">
        <v>2116.0</v>
      </c>
      <c r="B1949" s="27" t="s">
        <v>34</v>
      </c>
      <c r="C1949" s="27" t="s">
        <v>2162</v>
      </c>
      <c r="D1949" s="12" t="s">
        <v>48</v>
      </c>
      <c r="E1949" s="14"/>
      <c r="F1949" s="12" t="s">
        <v>10</v>
      </c>
      <c r="G1949" s="12" t="s">
        <v>2</v>
      </c>
      <c r="H1949" s="12" t="s">
        <v>49</v>
      </c>
      <c r="I1949" s="14"/>
      <c r="J1949" s="14"/>
      <c r="K1949" s="14"/>
      <c r="L1949" s="14"/>
      <c r="M1949" s="14"/>
      <c r="N1949" s="14"/>
      <c r="O1949" s="14"/>
      <c r="P1949" s="14"/>
      <c r="Q1949" s="14"/>
      <c r="R1949" s="14"/>
      <c r="S1949" s="14"/>
      <c r="T1949" s="14"/>
      <c r="U1949" s="14"/>
      <c r="V1949" s="14"/>
      <c r="W1949" s="14"/>
      <c r="X1949" s="14"/>
      <c r="Y1949" s="14"/>
      <c r="Z1949" s="14"/>
      <c r="AA1949" s="14"/>
      <c r="AB1949" s="14"/>
      <c r="AC1949" s="14"/>
      <c r="AD1949" s="14"/>
    </row>
    <row r="1950" ht="33.0" customHeight="1">
      <c r="A1950" s="27">
        <v>2117.0</v>
      </c>
      <c r="B1950" s="27" t="s">
        <v>34</v>
      </c>
      <c r="C1950" s="27" t="s">
        <v>2163</v>
      </c>
      <c r="D1950" s="12" t="s">
        <v>175</v>
      </c>
      <c r="E1950" s="14"/>
      <c r="F1950" s="12" t="s">
        <v>16</v>
      </c>
      <c r="G1950" s="12" t="s">
        <v>4</v>
      </c>
      <c r="H1950" s="12" t="s">
        <v>52</v>
      </c>
      <c r="I1950" s="14"/>
      <c r="J1950" s="14"/>
      <c r="K1950" s="14"/>
      <c r="L1950" s="14"/>
      <c r="M1950" s="14"/>
      <c r="N1950" s="14"/>
      <c r="O1950" s="14"/>
      <c r="P1950" s="14"/>
      <c r="Q1950" s="14"/>
      <c r="R1950" s="14"/>
      <c r="S1950" s="14"/>
      <c r="T1950" s="14"/>
      <c r="U1950" s="14"/>
      <c r="V1950" s="14"/>
      <c r="W1950" s="14"/>
      <c r="X1950" s="14"/>
      <c r="Y1950" s="14"/>
      <c r="Z1950" s="14"/>
      <c r="AA1950" s="14"/>
      <c r="AB1950" s="14"/>
      <c r="AC1950" s="14"/>
      <c r="AD1950" s="14"/>
    </row>
    <row r="1951" ht="33.0" hidden="1" customHeight="1">
      <c r="A1951" s="27">
        <v>2118.0</v>
      </c>
      <c r="B1951" s="27" t="s">
        <v>34</v>
      </c>
      <c r="C1951" s="27" t="s">
        <v>2164</v>
      </c>
      <c r="D1951" s="12" t="s">
        <v>124</v>
      </c>
      <c r="E1951" s="14"/>
      <c r="F1951" s="12" t="s">
        <v>11</v>
      </c>
      <c r="G1951" s="12" t="s">
        <v>9</v>
      </c>
      <c r="H1951" s="12" t="s">
        <v>49</v>
      </c>
      <c r="I1951" s="14"/>
      <c r="J1951" s="14"/>
      <c r="K1951" s="14"/>
      <c r="L1951" s="14"/>
      <c r="M1951" s="14"/>
      <c r="N1951" s="14"/>
      <c r="O1951" s="14"/>
      <c r="P1951" s="14"/>
      <c r="Q1951" s="14"/>
      <c r="R1951" s="14"/>
      <c r="S1951" s="14"/>
      <c r="T1951" s="14"/>
      <c r="U1951" s="14"/>
      <c r="V1951" s="14"/>
      <c r="W1951" s="14"/>
      <c r="X1951" s="14"/>
      <c r="Y1951" s="14"/>
      <c r="Z1951" s="14"/>
      <c r="AA1951" s="14"/>
      <c r="AB1951" s="14"/>
      <c r="AC1951" s="14"/>
      <c r="AD1951" s="14"/>
    </row>
    <row r="1952" ht="33.0" customHeight="1">
      <c r="A1952" s="27">
        <v>2119.0</v>
      </c>
      <c r="B1952" s="27" t="s">
        <v>34</v>
      </c>
      <c r="C1952" s="27" t="s">
        <v>2165</v>
      </c>
      <c r="D1952" s="12" t="s">
        <v>327</v>
      </c>
      <c r="E1952" s="14"/>
      <c r="F1952" s="12" t="s">
        <v>16</v>
      </c>
      <c r="G1952" s="12" t="s">
        <v>7</v>
      </c>
      <c r="H1952" s="12" t="s">
        <v>37</v>
      </c>
      <c r="I1952" s="14"/>
      <c r="J1952" s="14"/>
      <c r="K1952" s="14"/>
      <c r="L1952" s="14"/>
      <c r="M1952" s="14"/>
      <c r="N1952" s="14"/>
      <c r="O1952" s="14"/>
      <c r="P1952" s="14"/>
      <c r="Q1952" s="14"/>
      <c r="R1952" s="14"/>
      <c r="S1952" s="14"/>
      <c r="T1952" s="14"/>
      <c r="U1952" s="14"/>
      <c r="V1952" s="14"/>
      <c r="W1952" s="14"/>
      <c r="X1952" s="14"/>
      <c r="Y1952" s="14"/>
      <c r="Z1952" s="14"/>
      <c r="AA1952" s="14"/>
      <c r="AB1952" s="14"/>
      <c r="AC1952" s="14"/>
      <c r="AD1952" s="14"/>
    </row>
    <row r="1953" ht="33.0" hidden="1" customHeight="1">
      <c r="A1953" s="27">
        <v>2120.0</v>
      </c>
      <c r="B1953" s="27" t="s">
        <v>34</v>
      </c>
      <c r="C1953" s="27" t="s">
        <v>2166</v>
      </c>
      <c r="D1953" s="12" t="s">
        <v>89</v>
      </c>
      <c r="E1953" s="14"/>
      <c r="F1953" s="12" t="s">
        <v>9</v>
      </c>
      <c r="G1953" s="12" t="s">
        <v>9</v>
      </c>
      <c r="H1953" s="12" t="s">
        <v>52</v>
      </c>
      <c r="I1953" s="14"/>
      <c r="J1953" s="14"/>
      <c r="K1953" s="14"/>
      <c r="L1953" s="14"/>
      <c r="M1953" s="14"/>
      <c r="N1953" s="14"/>
      <c r="O1953" s="14"/>
      <c r="P1953" s="14"/>
      <c r="Q1953" s="14"/>
      <c r="R1953" s="14"/>
      <c r="S1953" s="14"/>
      <c r="T1953" s="14"/>
      <c r="U1953" s="14"/>
      <c r="V1953" s="14"/>
      <c r="W1953" s="14"/>
      <c r="X1953" s="14"/>
      <c r="Y1953" s="14"/>
      <c r="Z1953" s="14"/>
      <c r="AA1953" s="14"/>
      <c r="AB1953" s="14"/>
      <c r="AC1953" s="14"/>
      <c r="AD1953" s="14"/>
    </row>
    <row r="1954" ht="33.0" customHeight="1">
      <c r="A1954" s="27">
        <v>2121.0</v>
      </c>
      <c r="B1954" s="27" t="s">
        <v>34</v>
      </c>
      <c r="C1954" s="27" t="s">
        <v>2167</v>
      </c>
      <c r="D1954" s="12" t="s">
        <v>1636</v>
      </c>
      <c r="E1954" s="14"/>
      <c r="F1954" s="12" t="s">
        <v>16</v>
      </c>
      <c r="G1954" s="12" t="s">
        <v>9</v>
      </c>
      <c r="H1954" s="12" t="s">
        <v>49</v>
      </c>
      <c r="I1954" s="14"/>
      <c r="J1954" s="14"/>
      <c r="K1954" s="14"/>
      <c r="L1954" s="14"/>
      <c r="M1954" s="14"/>
      <c r="N1954" s="14"/>
      <c r="O1954" s="14"/>
      <c r="P1954" s="14"/>
      <c r="Q1954" s="14"/>
      <c r="R1954" s="14"/>
      <c r="S1954" s="14"/>
      <c r="T1954" s="14"/>
      <c r="U1954" s="14"/>
      <c r="V1954" s="14"/>
      <c r="W1954" s="14"/>
      <c r="X1954" s="14"/>
      <c r="Y1954" s="14"/>
      <c r="Z1954" s="14"/>
      <c r="AA1954" s="14"/>
      <c r="AB1954" s="14"/>
      <c r="AC1954" s="14"/>
      <c r="AD1954" s="14"/>
    </row>
    <row r="1955" ht="33.0" hidden="1" customHeight="1">
      <c r="A1955" s="27">
        <v>2122.0</v>
      </c>
      <c r="B1955" s="27" t="s">
        <v>34</v>
      </c>
      <c r="C1955" s="27" t="s">
        <v>2168</v>
      </c>
      <c r="D1955" s="12" t="s">
        <v>87</v>
      </c>
      <c r="E1955" s="14"/>
      <c r="F1955" s="12" t="s">
        <v>18</v>
      </c>
      <c r="G1955" s="12" t="s">
        <v>9</v>
      </c>
      <c r="H1955" s="12" t="s">
        <v>52</v>
      </c>
      <c r="I1955" s="14"/>
      <c r="J1955" s="14"/>
      <c r="K1955" s="14"/>
      <c r="L1955" s="14"/>
      <c r="M1955" s="14"/>
      <c r="N1955" s="14"/>
      <c r="O1955" s="14"/>
      <c r="P1955" s="14"/>
      <c r="Q1955" s="14"/>
      <c r="R1955" s="14"/>
      <c r="S1955" s="14"/>
      <c r="T1955" s="14"/>
      <c r="U1955" s="14"/>
      <c r="V1955" s="14"/>
      <c r="W1955" s="14"/>
      <c r="X1955" s="14"/>
      <c r="Y1955" s="14"/>
      <c r="Z1955" s="14"/>
      <c r="AA1955" s="14"/>
      <c r="AB1955" s="14"/>
      <c r="AC1955" s="14"/>
      <c r="AD1955" s="14"/>
    </row>
    <row r="1956" ht="33.0" customHeight="1">
      <c r="A1956" s="27">
        <v>2123.0</v>
      </c>
      <c r="B1956" s="27" t="s">
        <v>34</v>
      </c>
      <c r="C1956" s="27" t="s">
        <v>2169</v>
      </c>
      <c r="D1956" s="12" t="s">
        <v>1636</v>
      </c>
      <c r="E1956" s="14"/>
      <c r="F1956" s="12" t="s">
        <v>16</v>
      </c>
      <c r="G1956" s="12" t="s">
        <v>9</v>
      </c>
      <c r="H1956" s="12" t="s">
        <v>49</v>
      </c>
      <c r="I1956" s="14"/>
      <c r="J1956" s="14"/>
      <c r="K1956" s="14"/>
      <c r="L1956" s="14"/>
      <c r="M1956" s="14"/>
      <c r="N1956" s="14"/>
      <c r="O1956" s="14"/>
      <c r="P1956" s="14"/>
      <c r="Q1956" s="14"/>
      <c r="R1956" s="14"/>
      <c r="S1956" s="14"/>
      <c r="T1956" s="14"/>
      <c r="U1956" s="14"/>
      <c r="V1956" s="14"/>
      <c r="W1956" s="14"/>
      <c r="X1956" s="14"/>
      <c r="Y1956" s="14"/>
      <c r="Z1956" s="14"/>
      <c r="AA1956" s="14"/>
      <c r="AB1956" s="14"/>
      <c r="AC1956" s="14"/>
      <c r="AD1956" s="14"/>
    </row>
    <row r="1957" ht="33.0" hidden="1" customHeight="1">
      <c r="A1957" s="27">
        <v>2124.0</v>
      </c>
      <c r="B1957" s="27" t="s">
        <v>34</v>
      </c>
      <c r="C1957" s="27" t="s">
        <v>2170</v>
      </c>
      <c r="D1957" s="12" t="s">
        <v>612</v>
      </c>
      <c r="E1957" s="14"/>
      <c r="F1957" s="12" t="s">
        <v>15</v>
      </c>
      <c r="G1957" s="12" t="s">
        <v>9</v>
      </c>
      <c r="H1957" s="12" t="s">
        <v>49</v>
      </c>
      <c r="I1957" s="14"/>
      <c r="J1957" s="14"/>
      <c r="K1957" s="14"/>
      <c r="L1957" s="14"/>
      <c r="M1957" s="14"/>
      <c r="N1957" s="14"/>
      <c r="O1957" s="14"/>
      <c r="P1957" s="14"/>
      <c r="Q1957" s="14"/>
      <c r="R1957" s="14"/>
      <c r="S1957" s="14"/>
      <c r="T1957" s="14"/>
      <c r="U1957" s="14"/>
      <c r="V1957" s="14"/>
      <c r="W1957" s="14"/>
      <c r="X1957" s="14"/>
      <c r="Y1957" s="14"/>
      <c r="Z1957" s="14"/>
      <c r="AA1957" s="14"/>
      <c r="AB1957" s="14"/>
      <c r="AC1957" s="14"/>
      <c r="AD1957" s="14"/>
    </row>
    <row r="1958" ht="33.0" hidden="1" customHeight="1">
      <c r="A1958" s="27">
        <v>2125.0</v>
      </c>
      <c r="B1958" s="27" t="s">
        <v>34</v>
      </c>
      <c r="C1958" s="27" t="s">
        <v>2171</v>
      </c>
      <c r="D1958" s="12" t="s">
        <v>436</v>
      </c>
      <c r="E1958" s="14"/>
      <c r="F1958" s="12" t="s">
        <v>13</v>
      </c>
      <c r="G1958" s="12" t="s">
        <v>9</v>
      </c>
      <c r="H1958" s="12" t="s">
        <v>37</v>
      </c>
      <c r="I1958" s="14"/>
      <c r="J1958" s="14"/>
      <c r="K1958" s="14"/>
      <c r="L1958" s="14"/>
      <c r="M1958" s="14"/>
      <c r="N1958" s="14"/>
      <c r="O1958" s="14"/>
      <c r="P1958" s="14"/>
      <c r="Q1958" s="14"/>
      <c r="R1958" s="14"/>
      <c r="S1958" s="14"/>
      <c r="T1958" s="14"/>
      <c r="U1958" s="14"/>
      <c r="V1958" s="14"/>
      <c r="W1958" s="14"/>
      <c r="X1958" s="14"/>
      <c r="Y1958" s="14"/>
      <c r="Z1958" s="14"/>
      <c r="AA1958" s="14"/>
      <c r="AB1958" s="14"/>
      <c r="AC1958" s="14"/>
      <c r="AD1958" s="14"/>
    </row>
    <row r="1959" ht="33.0" hidden="1" customHeight="1">
      <c r="A1959" s="27">
        <v>2126.0</v>
      </c>
      <c r="B1959" s="27" t="s">
        <v>34</v>
      </c>
      <c r="C1959" s="27" t="s">
        <v>2172</v>
      </c>
      <c r="D1959" s="12" t="s">
        <v>87</v>
      </c>
      <c r="E1959" s="14"/>
      <c r="F1959" s="12" t="s">
        <v>18</v>
      </c>
      <c r="G1959" s="12" t="s">
        <v>9</v>
      </c>
      <c r="H1959" s="12" t="s">
        <v>52</v>
      </c>
      <c r="I1959" s="14"/>
      <c r="J1959" s="14"/>
      <c r="K1959" s="14"/>
      <c r="L1959" s="14"/>
      <c r="M1959" s="14"/>
      <c r="N1959" s="14"/>
      <c r="O1959" s="14"/>
      <c r="P1959" s="14"/>
      <c r="Q1959" s="14"/>
      <c r="R1959" s="14"/>
      <c r="S1959" s="14"/>
      <c r="T1959" s="14"/>
      <c r="U1959" s="14"/>
      <c r="V1959" s="14"/>
      <c r="W1959" s="14"/>
      <c r="X1959" s="14"/>
      <c r="Y1959" s="14"/>
      <c r="Z1959" s="14"/>
      <c r="AA1959" s="14"/>
      <c r="AB1959" s="14"/>
      <c r="AC1959" s="14"/>
      <c r="AD1959" s="14"/>
    </row>
    <row r="1960" ht="33.0" customHeight="1">
      <c r="A1960" s="27">
        <v>2127.0</v>
      </c>
      <c r="B1960" s="27" t="s">
        <v>34</v>
      </c>
      <c r="C1960" s="27" t="s">
        <v>2173</v>
      </c>
      <c r="D1960" s="12" t="s">
        <v>327</v>
      </c>
      <c r="E1960" s="14"/>
      <c r="F1960" s="12" t="s">
        <v>16</v>
      </c>
      <c r="G1960" s="12" t="s">
        <v>7</v>
      </c>
      <c r="H1960" s="12" t="s">
        <v>37</v>
      </c>
      <c r="I1960" s="14"/>
      <c r="J1960" s="14"/>
      <c r="K1960" s="14"/>
      <c r="L1960" s="14"/>
      <c r="M1960" s="14"/>
      <c r="N1960" s="14"/>
      <c r="O1960" s="14"/>
      <c r="P1960" s="14"/>
      <c r="Q1960" s="14"/>
      <c r="R1960" s="14"/>
      <c r="S1960" s="14"/>
      <c r="T1960" s="14"/>
      <c r="U1960" s="14"/>
      <c r="V1960" s="14"/>
      <c r="W1960" s="14"/>
      <c r="X1960" s="14"/>
      <c r="Y1960" s="14"/>
      <c r="Z1960" s="14"/>
      <c r="AA1960" s="14"/>
      <c r="AB1960" s="14"/>
      <c r="AC1960" s="14"/>
      <c r="AD1960" s="14"/>
    </row>
    <row r="1961" ht="33.0" hidden="1" customHeight="1">
      <c r="A1961" s="27">
        <v>2128.0</v>
      </c>
      <c r="B1961" s="27" t="s">
        <v>34</v>
      </c>
      <c r="C1961" s="27" t="s">
        <v>2174</v>
      </c>
      <c r="D1961" s="12" t="s">
        <v>371</v>
      </c>
      <c r="E1961" s="14"/>
      <c r="F1961" s="12" t="s">
        <v>13</v>
      </c>
      <c r="G1961" s="12" t="s">
        <v>9</v>
      </c>
      <c r="H1961" s="12" t="s">
        <v>42</v>
      </c>
      <c r="I1961" s="14"/>
      <c r="J1961" s="14"/>
      <c r="K1961" s="14"/>
      <c r="L1961" s="14"/>
      <c r="M1961" s="14"/>
      <c r="N1961" s="14"/>
      <c r="O1961" s="14"/>
      <c r="P1961" s="14"/>
      <c r="Q1961" s="14"/>
      <c r="R1961" s="14"/>
      <c r="S1961" s="14"/>
      <c r="T1961" s="14"/>
      <c r="U1961" s="14"/>
      <c r="V1961" s="14"/>
      <c r="W1961" s="14"/>
      <c r="X1961" s="14"/>
      <c r="Y1961" s="14"/>
      <c r="Z1961" s="14"/>
      <c r="AA1961" s="14"/>
      <c r="AB1961" s="14"/>
      <c r="AC1961" s="14"/>
      <c r="AD1961" s="14"/>
    </row>
    <row r="1962" ht="33.0" hidden="1" customHeight="1">
      <c r="A1962" s="27">
        <v>2129.0</v>
      </c>
      <c r="B1962" s="27" t="s">
        <v>34</v>
      </c>
      <c r="C1962" s="27" t="s">
        <v>2175</v>
      </c>
      <c r="D1962" s="12" t="s">
        <v>2083</v>
      </c>
      <c r="E1962" s="14"/>
      <c r="F1962" s="12" t="s">
        <v>22</v>
      </c>
      <c r="G1962" s="12" t="s">
        <v>9</v>
      </c>
      <c r="H1962" s="12" t="s">
        <v>52</v>
      </c>
      <c r="I1962" s="14"/>
      <c r="J1962" s="14"/>
      <c r="K1962" s="14"/>
      <c r="L1962" s="14"/>
      <c r="M1962" s="14"/>
      <c r="N1962" s="14"/>
      <c r="O1962" s="14"/>
      <c r="P1962" s="14"/>
      <c r="Q1962" s="14"/>
      <c r="R1962" s="14"/>
      <c r="S1962" s="14"/>
      <c r="T1962" s="14"/>
      <c r="U1962" s="14"/>
      <c r="V1962" s="14"/>
      <c r="W1962" s="14"/>
      <c r="X1962" s="14"/>
      <c r="Y1962" s="14"/>
      <c r="Z1962" s="14"/>
      <c r="AA1962" s="14"/>
      <c r="AB1962" s="14"/>
      <c r="AC1962" s="14"/>
      <c r="AD1962" s="14"/>
    </row>
    <row r="1963" ht="33.0" hidden="1" customHeight="1">
      <c r="A1963" s="27">
        <v>2130.0</v>
      </c>
      <c r="B1963" s="27" t="s">
        <v>34</v>
      </c>
      <c r="C1963" s="27" t="s">
        <v>2176</v>
      </c>
      <c r="D1963" s="12" t="s">
        <v>212</v>
      </c>
      <c r="E1963" s="14"/>
      <c r="F1963" s="12" t="s">
        <v>12</v>
      </c>
      <c r="G1963" s="12" t="s">
        <v>9</v>
      </c>
      <c r="H1963" s="12" t="s">
        <v>52</v>
      </c>
      <c r="I1963" s="14"/>
      <c r="J1963" s="14"/>
      <c r="K1963" s="14"/>
      <c r="L1963" s="14"/>
      <c r="M1963" s="14"/>
      <c r="N1963" s="14"/>
      <c r="O1963" s="14"/>
      <c r="P1963" s="14"/>
      <c r="Q1963" s="14"/>
      <c r="R1963" s="14"/>
      <c r="S1963" s="14"/>
      <c r="T1963" s="14"/>
      <c r="U1963" s="14"/>
      <c r="V1963" s="14"/>
      <c r="W1963" s="14"/>
      <c r="X1963" s="14"/>
      <c r="Y1963" s="14"/>
      <c r="Z1963" s="14"/>
      <c r="AA1963" s="14"/>
      <c r="AB1963" s="14"/>
      <c r="AC1963" s="14"/>
      <c r="AD1963" s="14"/>
    </row>
    <row r="1964" ht="33.0" hidden="1" customHeight="1">
      <c r="A1964" s="27">
        <v>2131.0</v>
      </c>
      <c r="B1964" s="27" t="s">
        <v>34</v>
      </c>
      <c r="C1964" s="27" t="s">
        <v>2177</v>
      </c>
      <c r="D1964" s="12" t="s">
        <v>89</v>
      </c>
      <c r="E1964" s="14"/>
      <c r="F1964" s="12" t="s">
        <v>9</v>
      </c>
      <c r="G1964" s="12" t="s">
        <v>9</v>
      </c>
      <c r="H1964" s="12" t="s">
        <v>52</v>
      </c>
      <c r="I1964" s="14"/>
      <c r="J1964" s="14"/>
      <c r="K1964" s="14"/>
      <c r="L1964" s="14"/>
      <c r="M1964" s="14"/>
      <c r="N1964" s="14"/>
      <c r="O1964" s="14"/>
      <c r="P1964" s="14"/>
      <c r="Q1964" s="14"/>
      <c r="R1964" s="14"/>
      <c r="S1964" s="14"/>
      <c r="T1964" s="14"/>
      <c r="U1964" s="14"/>
      <c r="V1964" s="14"/>
      <c r="W1964" s="14"/>
      <c r="X1964" s="14"/>
      <c r="Y1964" s="14"/>
      <c r="Z1964" s="14"/>
      <c r="AA1964" s="14"/>
      <c r="AB1964" s="14"/>
      <c r="AC1964" s="14"/>
      <c r="AD1964" s="14"/>
    </row>
    <row r="1965" ht="33.0" hidden="1" customHeight="1">
      <c r="A1965" s="27">
        <v>2132.0</v>
      </c>
      <c r="B1965" s="27" t="s">
        <v>34</v>
      </c>
      <c r="C1965" s="27" t="s">
        <v>2178</v>
      </c>
      <c r="D1965" s="12" t="s">
        <v>269</v>
      </c>
      <c r="E1965" s="14"/>
      <c r="F1965" s="12" t="s">
        <v>21</v>
      </c>
      <c r="G1965" s="12" t="s">
        <v>9</v>
      </c>
      <c r="H1965" s="12" t="s">
        <v>37</v>
      </c>
      <c r="I1965" s="14"/>
      <c r="J1965" s="14"/>
      <c r="K1965" s="14"/>
      <c r="L1965" s="14"/>
      <c r="M1965" s="14"/>
      <c r="N1965" s="14"/>
      <c r="O1965" s="14"/>
      <c r="P1965" s="14"/>
      <c r="Q1965" s="14"/>
      <c r="R1965" s="14"/>
      <c r="S1965" s="14"/>
      <c r="T1965" s="14"/>
      <c r="U1965" s="14"/>
      <c r="V1965" s="14"/>
      <c r="W1965" s="14"/>
      <c r="X1965" s="14"/>
      <c r="Y1965" s="14"/>
      <c r="Z1965" s="14"/>
      <c r="AA1965" s="14"/>
      <c r="AB1965" s="14"/>
      <c r="AC1965" s="14"/>
      <c r="AD1965" s="14"/>
    </row>
    <row r="1966" ht="33.0" hidden="1" customHeight="1">
      <c r="A1966" s="27">
        <v>2133.0</v>
      </c>
      <c r="B1966" s="27" t="s">
        <v>34</v>
      </c>
      <c r="C1966" s="27" t="s">
        <v>2179</v>
      </c>
      <c r="D1966" s="12" t="s">
        <v>54</v>
      </c>
      <c r="E1966" s="14"/>
      <c r="F1966" s="12" t="s">
        <v>18</v>
      </c>
      <c r="G1966" s="12" t="s">
        <v>9</v>
      </c>
      <c r="H1966" s="12" t="s">
        <v>37</v>
      </c>
      <c r="I1966" s="14"/>
      <c r="J1966" s="14"/>
      <c r="K1966" s="14"/>
      <c r="L1966" s="14"/>
      <c r="M1966" s="14"/>
      <c r="N1966" s="14"/>
      <c r="O1966" s="14"/>
      <c r="P1966" s="14"/>
      <c r="Q1966" s="14"/>
      <c r="R1966" s="14"/>
      <c r="S1966" s="14"/>
      <c r="T1966" s="14"/>
      <c r="U1966" s="14"/>
      <c r="V1966" s="14"/>
      <c r="W1966" s="14"/>
      <c r="X1966" s="14"/>
      <c r="Y1966" s="14"/>
      <c r="Z1966" s="14"/>
      <c r="AA1966" s="14"/>
      <c r="AB1966" s="14"/>
      <c r="AC1966" s="14"/>
      <c r="AD1966" s="14"/>
    </row>
    <row r="1967" ht="33.0" hidden="1" customHeight="1">
      <c r="A1967" s="27">
        <v>2134.0</v>
      </c>
      <c r="B1967" s="27" t="s">
        <v>34</v>
      </c>
      <c r="C1967" s="27" t="s">
        <v>2180</v>
      </c>
      <c r="D1967" s="12" t="s">
        <v>894</v>
      </c>
      <c r="E1967" s="14"/>
      <c r="F1967" s="12" t="s">
        <v>14</v>
      </c>
      <c r="G1967" s="12" t="s">
        <v>9</v>
      </c>
      <c r="H1967" s="12" t="s">
        <v>52</v>
      </c>
      <c r="I1967" s="14"/>
      <c r="J1967" s="14"/>
      <c r="K1967" s="14"/>
      <c r="L1967" s="14"/>
      <c r="M1967" s="14"/>
      <c r="N1967" s="14"/>
      <c r="O1967" s="14"/>
      <c r="P1967" s="14"/>
      <c r="Q1967" s="14"/>
      <c r="R1967" s="14"/>
      <c r="S1967" s="14"/>
      <c r="T1967" s="14"/>
      <c r="U1967" s="14"/>
      <c r="V1967" s="14"/>
      <c r="W1967" s="14"/>
      <c r="X1967" s="14"/>
      <c r="Y1967" s="14"/>
      <c r="Z1967" s="14"/>
      <c r="AA1967" s="14"/>
      <c r="AB1967" s="14"/>
      <c r="AC1967" s="14"/>
      <c r="AD1967" s="14"/>
    </row>
    <row r="1968" ht="33.0" hidden="1" customHeight="1">
      <c r="A1968" s="27">
        <v>2135.0</v>
      </c>
      <c r="B1968" s="27" t="s">
        <v>34</v>
      </c>
      <c r="C1968" s="27" t="s">
        <v>2181</v>
      </c>
      <c r="D1968" s="12" t="s">
        <v>284</v>
      </c>
      <c r="E1968" s="14"/>
      <c r="F1968" s="12" t="s">
        <v>19</v>
      </c>
      <c r="G1968" s="12" t="s">
        <v>9</v>
      </c>
      <c r="H1968" s="12" t="s">
        <v>52</v>
      </c>
      <c r="I1968" s="14"/>
      <c r="J1968" s="14"/>
      <c r="K1968" s="14"/>
      <c r="L1968" s="14"/>
      <c r="M1968" s="14"/>
      <c r="N1968" s="14"/>
      <c r="O1968" s="14"/>
      <c r="P1968" s="14"/>
      <c r="Q1968" s="14"/>
      <c r="R1968" s="14"/>
      <c r="S1968" s="14"/>
      <c r="T1968" s="14"/>
      <c r="U1968" s="14"/>
      <c r="V1968" s="14"/>
      <c r="W1968" s="14"/>
      <c r="X1968" s="14"/>
      <c r="Y1968" s="14"/>
      <c r="Z1968" s="14"/>
      <c r="AA1968" s="14"/>
      <c r="AB1968" s="14"/>
      <c r="AC1968" s="14"/>
      <c r="AD1968" s="14"/>
    </row>
    <row r="1969" ht="33.0" hidden="1" customHeight="1">
      <c r="A1969" s="27">
        <v>2136.0</v>
      </c>
      <c r="B1969" s="27" t="s">
        <v>34</v>
      </c>
      <c r="C1969" s="27" t="s">
        <v>2182</v>
      </c>
      <c r="D1969" s="12" t="s">
        <v>48</v>
      </c>
      <c r="E1969" s="14"/>
      <c r="F1969" s="12" t="s">
        <v>10</v>
      </c>
      <c r="G1969" s="12" t="s">
        <v>2</v>
      </c>
      <c r="H1969" s="12" t="s">
        <v>49</v>
      </c>
      <c r="I1969" s="14"/>
      <c r="J1969" s="14"/>
      <c r="K1969" s="14"/>
      <c r="L1969" s="14"/>
      <c r="M1969" s="14"/>
      <c r="N1969" s="14"/>
      <c r="O1969" s="14"/>
      <c r="P1969" s="14"/>
      <c r="Q1969" s="14"/>
      <c r="R1969" s="14"/>
      <c r="S1969" s="14"/>
      <c r="T1969" s="14"/>
      <c r="U1969" s="14"/>
      <c r="V1969" s="14"/>
      <c r="W1969" s="14"/>
      <c r="X1969" s="14"/>
      <c r="Y1969" s="14"/>
      <c r="Z1969" s="14"/>
      <c r="AA1969" s="14"/>
      <c r="AB1969" s="14"/>
      <c r="AC1969" s="14"/>
      <c r="AD1969" s="14"/>
    </row>
    <row r="1970" ht="33.0" hidden="1" customHeight="1">
      <c r="A1970" s="27">
        <v>2137.0</v>
      </c>
      <c r="B1970" s="27" t="s">
        <v>34</v>
      </c>
      <c r="C1970" s="27" t="s">
        <v>2183</v>
      </c>
      <c r="D1970" s="12" t="s">
        <v>637</v>
      </c>
      <c r="E1970" s="14"/>
      <c r="F1970" s="12" t="s">
        <v>13</v>
      </c>
      <c r="G1970" s="12" t="s">
        <v>9</v>
      </c>
      <c r="H1970" s="12" t="s">
        <v>52</v>
      </c>
      <c r="I1970" s="14"/>
      <c r="J1970" s="14"/>
      <c r="K1970" s="14"/>
      <c r="L1970" s="14"/>
      <c r="M1970" s="14"/>
      <c r="N1970" s="14"/>
      <c r="O1970" s="14"/>
      <c r="P1970" s="14"/>
      <c r="Q1970" s="14"/>
      <c r="R1970" s="14"/>
      <c r="S1970" s="14"/>
      <c r="T1970" s="14"/>
      <c r="U1970" s="14"/>
      <c r="V1970" s="14"/>
      <c r="W1970" s="14"/>
      <c r="X1970" s="14"/>
      <c r="Y1970" s="14"/>
      <c r="Z1970" s="14"/>
      <c r="AA1970" s="14"/>
      <c r="AB1970" s="14"/>
      <c r="AC1970" s="14"/>
      <c r="AD1970" s="14"/>
    </row>
    <row r="1971" ht="33.0" hidden="1" customHeight="1">
      <c r="A1971" s="27">
        <v>2138.0</v>
      </c>
      <c r="B1971" s="27" t="s">
        <v>34</v>
      </c>
      <c r="C1971" s="27" t="s">
        <v>2184</v>
      </c>
      <c r="D1971" s="12" t="s">
        <v>2185</v>
      </c>
      <c r="E1971" s="14"/>
      <c r="F1971" s="12" t="s">
        <v>11</v>
      </c>
      <c r="G1971" s="12" t="s">
        <v>8</v>
      </c>
      <c r="H1971" s="12" t="s">
        <v>42</v>
      </c>
      <c r="I1971" s="14"/>
      <c r="J1971" s="14"/>
      <c r="K1971" s="14"/>
      <c r="L1971" s="14"/>
      <c r="M1971" s="14"/>
      <c r="N1971" s="14"/>
      <c r="O1971" s="14"/>
      <c r="P1971" s="14"/>
      <c r="Q1971" s="14"/>
      <c r="R1971" s="14"/>
      <c r="S1971" s="14"/>
      <c r="T1971" s="14"/>
      <c r="U1971" s="14"/>
      <c r="V1971" s="14"/>
      <c r="W1971" s="14"/>
      <c r="X1971" s="14"/>
      <c r="Y1971" s="14"/>
      <c r="Z1971" s="14"/>
      <c r="AA1971" s="14"/>
      <c r="AB1971" s="14"/>
      <c r="AC1971" s="14"/>
      <c r="AD1971" s="14"/>
    </row>
    <row r="1972" ht="33.0" hidden="1" customHeight="1">
      <c r="A1972" s="27">
        <v>2139.0</v>
      </c>
      <c r="B1972" s="27" t="s">
        <v>34</v>
      </c>
      <c r="C1972" s="27" t="s">
        <v>2186</v>
      </c>
      <c r="D1972" s="12" t="s">
        <v>2083</v>
      </c>
      <c r="E1972" s="14"/>
      <c r="F1972" s="12" t="s">
        <v>22</v>
      </c>
      <c r="G1972" s="12" t="s">
        <v>9</v>
      </c>
      <c r="H1972" s="12" t="s">
        <v>52</v>
      </c>
      <c r="I1972" s="14"/>
      <c r="J1972" s="14"/>
      <c r="K1972" s="14"/>
      <c r="L1972" s="14"/>
      <c r="M1972" s="14"/>
      <c r="N1972" s="14"/>
      <c r="O1972" s="14"/>
      <c r="P1972" s="14"/>
      <c r="Q1972" s="14"/>
      <c r="R1972" s="14"/>
      <c r="S1972" s="14"/>
      <c r="T1972" s="14"/>
      <c r="U1972" s="14"/>
      <c r="V1972" s="14"/>
      <c r="W1972" s="14"/>
      <c r="X1972" s="14"/>
      <c r="Y1972" s="14"/>
      <c r="Z1972" s="14"/>
      <c r="AA1972" s="14"/>
      <c r="AB1972" s="14"/>
      <c r="AC1972" s="14"/>
      <c r="AD1972" s="14"/>
    </row>
    <row r="1973" ht="33.0" hidden="1" customHeight="1">
      <c r="A1973" s="27">
        <v>2140.0</v>
      </c>
      <c r="B1973" s="27" t="s">
        <v>34</v>
      </c>
      <c r="C1973" s="27" t="s">
        <v>2187</v>
      </c>
      <c r="D1973" s="12" t="s">
        <v>1741</v>
      </c>
      <c r="E1973" s="14"/>
      <c r="F1973" s="12" t="s">
        <v>17</v>
      </c>
      <c r="G1973" s="12" t="s">
        <v>9</v>
      </c>
      <c r="H1973" s="12" t="s">
        <v>52</v>
      </c>
      <c r="I1973" s="14"/>
      <c r="J1973" s="14"/>
      <c r="K1973" s="14"/>
      <c r="L1973" s="14"/>
      <c r="M1973" s="14"/>
      <c r="N1973" s="14"/>
      <c r="O1973" s="14"/>
      <c r="P1973" s="14"/>
      <c r="Q1973" s="14"/>
      <c r="R1973" s="14"/>
      <c r="S1973" s="14"/>
      <c r="T1973" s="14"/>
      <c r="U1973" s="14"/>
      <c r="V1973" s="14"/>
      <c r="W1973" s="14"/>
      <c r="X1973" s="14"/>
      <c r="Y1973" s="14"/>
      <c r="Z1973" s="14"/>
      <c r="AA1973" s="14"/>
      <c r="AB1973" s="14"/>
      <c r="AC1973" s="14"/>
      <c r="AD1973" s="14"/>
    </row>
    <row r="1974" ht="33.0" hidden="1" customHeight="1">
      <c r="A1974" s="27">
        <v>2141.0</v>
      </c>
      <c r="B1974" s="27" t="s">
        <v>34</v>
      </c>
      <c r="C1974" s="27" t="s">
        <v>2188</v>
      </c>
      <c r="D1974" s="12" t="s">
        <v>212</v>
      </c>
      <c r="E1974" s="14"/>
      <c r="F1974" s="12" t="s">
        <v>12</v>
      </c>
      <c r="G1974" s="12" t="s">
        <v>9</v>
      </c>
      <c r="H1974" s="12" t="s">
        <v>52</v>
      </c>
      <c r="I1974" s="14"/>
      <c r="J1974" s="14"/>
      <c r="K1974" s="14"/>
      <c r="L1974" s="14"/>
      <c r="M1974" s="14"/>
      <c r="N1974" s="14"/>
      <c r="O1974" s="14"/>
      <c r="P1974" s="14"/>
      <c r="Q1974" s="14"/>
      <c r="R1974" s="14"/>
      <c r="S1974" s="14"/>
      <c r="T1974" s="14"/>
      <c r="U1974" s="14"/>
      <c r="V1974" s="14"/>
      <c r="W1974" s="14"/>
      <c r="X1974" s="14"/>
      <c r="Y1974" s="14"/>
      <c r="Z1974" s="14"/>
      <c r="AA1974" s="14"/>
      <c r="AB1974" s="14"/>
      <c r="AC1974" s="14"/>
      <c r="AD1974" s="14"/>
    </row>
    <row r="1975" ht="33.0" hidden="1" customHeight="1">
      <c r="A1975" s="27">
        <v>2142.0</v>
      </c>
      <c r="B1975" s="27" t="s">
        <v>34</v>
      </c>
      <c r="C1975" s="27" t="s">
        <v>2189</v>
      </c>
      <c r="D1975" s="12" t="s">
        <v>514</v>
      </c>
      <c r="E1975" s="14"/>
      <c r="F1975" s="12" t="s">
        <v>15</v>
      </c>
      <c r="G1975" s="12" t="s">
        <v>9</v>
      </c>
      <c r="H1975" s="12" t="s">
        <v>37</v>
      </c>
      <c r="I1975" s="14"/>
      <c r="J1975" s="14"/>
      <c r="K1975" s="14"/>
      <c r="L1975" s="14"/>
      <c r="M1975" s="14"/>
      <c r="N1975" s="14"/>
      <c r="O1975" s="14"/>
      <c r="P1975" s="14"/>
      <c r="Q1975" s="14"/>
      <c r="R1975" s="14"/>
      <c r="S1975" s="14"/>
      <c r="T1975" s="14"/>
      <c r="U1975" s="14"/>
      <c r="V1975" s="14"/>
      <c r="W1975" s="14"/>
      <c r="X1975" s="14"/>
      <c r="Y1975" s="14"/>
      <c r="Z1975" s="14"/>
      <c r="AA1975" s="14"/>
      <c r="AB1975" s="14"/>
      <c r="AC1975" s="14"/>
      <c r="AD1975" s="14"/>
    </row>
    <row r="1976" ht="33.0" hidden="1" customHeight="1">
      <c r="A1976" s="27">
        <v>2143.0</v>
      </c>
      <c r="B1976" s="27" t="s">
        <v>34</v>
      </c>
      <c r="C1976" s="27" t="s">
        <v>2190</v>
      </c>
      <c r="D1976" s="12" t="s">
        <v>36</v>
      </c>
      <c r="E1976" s="14"/>
      <c r="F1976" s="12" t="s">
        <v>10</v>
      </c>
      <c r="G1976" s="12" t="s">
        <v>2</v>
      </c>
      <c r="H1976" s="12" t="s">
        <v>37</v>
      </c>
      <c r="I1976" s="14"/>
      <c r="J1976" s="14"/>
      <c r="K1976" s="14"/>
      <c r="L1976" s="14"/>
      <c r="M1976" s="14"/>
      <c r="N1976" s="14"/>
      <c r="O1976" s="14"/>
      <c r="P1976" s="14"/>
      <c r="Q1976" s="14"/>
      <c r="R1976" s="14"/>
      <c r="S1976" s="14"/>
      <c r="T1976" s="14"/>
      <c r="U1976" s="14"/>
      <c r="V1976" s="14"/>
      <c r="W1976" s="14"/>
      <c r="X1976" s="14"/>
      <c r="Y1976" s="14"/>
      <c r="Z1976" s="14"/>
      <c r="AA1976" s="14"/>
      <c r="AB1976" s="14"/>
      <c r="AC1976" s="14"/>
      <c r="AD1976" s="14"/>
    </row>
    <row r="1977" ht="33.0" hidden="1" customHeight="1">
      <c r="A1977" s="27">
        <v>2144.0</v>
      </c>
      <c r="B1977" s="27" t="s">
        <v>34</v>
      </c>
      <c r="C1977" s="27" t="s">
        <v>2191</v>
      </c>
      <c r="D1977" s="12" t="s">
        <v>36</v>
      </c>
      <c r="E1977" s="14"/>
      <c r="F1977" s="12" t="s">
        <v>10</v>
      </c>
      <c r="G1977" s="12" t="s">
        <v>2</v>
      </c>
      <c r="H1977" s="12" t="s">
        <v>37</v>
      </c>
      <c r="I1977" s="14"/>
      <c r="J1977" s="14"/>
      <c r="K1977" s="14"/>
      <c r="L1977" s="14"/>
      <c r="M1977" s="14"/>
      <c r="N1977" s="14"/>
      <c r="O1977" s="14"/>
      <c r="P1977" s="14"/>
      <c r="Q1977" s="14"/>
      <c r="R1977" s="14"/>
      <c r="S1977" s="14"/>
      <c r="T1977" s="14"/>
      <c r="U1977" s="14"/>
      <c r="V1977" s="14"/>
      <c r="W1977" s="14"/>
      <c r="X1977" s="14"/>
      <c r="Y1977" s="14"/>
      <c r="Z1977" s="14"/>
      <c r="AA1977" s="14"/>
      <c r="AB1977" s="14"/>
      <c r="AC1977" s="14"/>
      <c r="AD1977" s="14"/>
    </row>
    <row r="1978" ht="33.0" hidden="1" customHeight="1">
      <c r="A1978" s="27">
        <v>2145.0</v>
      </c>
      <c r="B1978" s="27" t="s">
        <v>34</v>
      </c>
      <c r="C1978" s="27" t="s">
        <v>2192</v>
      </c>
      <c r="D1978" s="12" t="s">
        <v>107</v>
      </c>
      <c r="E1978" s="14"/>
      <c r="F1978" s="12" t="s">
        <v>9</v>
      </c>
      <c r="G1978" s="12" t="s">
        <v>9</v>
      </c>
      <c r="H1978" s="12" t="s">
        <v>37</v>
      </c>
      <c r="I1978" s="14"/>
      <c r="J1978" s="14"/>
      <c r="K1978" s="14"/>
      <c r="L1978" s="14"/>
      <c r="M1978" s="14"/>
      <c r="N1978" s="14"/>
      <c r="O1978" s="14"/>
      <c r="P1978" s="14"/>
      <c r="Q1978" s="14"/>
      <c r="R1978" s="14"/>
      <c r="S1978" s="14"/>
      <c r="T1978" s="14"/>
      <c r="U1978" s="14"/>
      <c r="V1978" s="14"/>
      <c r="W1978" s="14"/>
      <c r="X1978" s="14"/>
      <c r="Y1978" s="14"/>
      <c r="Z1978" s="14"/>
      <c r="AA1978" s="14"/>
      <c r="AB1978" s="14"/>
      <c r="AC1978" s="14"/>
      <c r="AD1978" s="14"/>
    </row>
    <row r="1979" ht="33.0" hidden="1" customHeight="1">
      <c r="A1979" s="27">
        <v>2146.0</v>
      </c>
      <c r="B1979" s="27" t="s">
        <v>34</v>
      </c>
      <c r="C1979" s="27" t="s">
        <v>2193</v>
      </c>
      <c r="D1979" s="12" t="s">
        <v>87</v>
      </c>
      <c r="E1979" s="14"/>
      <c r="F1979" s="12" t="s">
        <v>18</v>
      </c>
      <c r="G1979" s="12" t="s">
        <v>9</v>
      </c>
      <c r="H1979" s="12" t="s">
        <v>52</v>
      </c>
      <c r="I1979" s="14"/>
      <c r="J1979" s="14"/>
      <c r="K1979" s="14"/>
      <c r="L1979" s="14"/>
      <c r="M1979" s="14"/>
      <c r="N1979" s="14"/>
      <c r="O1979" s="14"/>
      <c r="P1979" s="14"/>
      <c r="Q1979" s="14"/>
      <c r="R1979" s="14"/>
      <c r="S1979" s="14"/>
      <c r="T1979" s="14"/>
      <c r="U1979" s="14"/>
      <c r="V1979" s="14"/>
      <c r="W1979" s="14"/>
      <c r="X1979" s="14"/>
      <c r="Y1979" s="14"/>
      <c r="Z1979" s="14"/>
      <c r="AA1979" s="14"/>
      <c r="AB1979" s="14"/>
      <c r="AC1979" s="14"/>
      <c r="AD1979" s="14"/>
    </row>
    <row r="1980" ht="33.0" customHeight="1">
      <c r="A1980" s="27">
        <v>2147.0</v>
      </c>
      <c r="B1980" s="27" t="s">
        <v>34</v>
      </c>
      <c r="C1980" s="27" t="s">
        <v>2194</v>
      </c>
      <c r="D1980" s="12" t="s">
        <v>334</v>
      </c>
      <c r="E1980" s="14"/>
      <c r="F1980" s="12" t="s">
        <v>16</v>
      </c>
      <c r="G1980" s="12" t="s">
        <v>7</v>
      </c>
      <c r="H1980" s="12" t="s">
        <v>42</v>
      </c>
      <c r="I1980" s="14"/>
      <c r="J1980" s="14"/>
      <c r="K1980" s="14"/>
      <c r="L1980" s="14"/>
      <c r="M1980" s="14"/>
      <c r="N1980" s="14"/>
      <c r="O1980" s="14"/>
      <c r="P1980" s="14"/>
      <c r="Q1980" s="14"/>
      <c r="R1980" s="14"/>
      <c r="S1980" s="14"/>
      <c r="T1980" s="14"/>
      <c r="U1980" s="14"/>
      <c r="V1980" s="14"/>
      <c r="W1980" s="14"/>
      <c r="X1980" s="14"/>
      <c r="Y1980" s="14"/>
      <c r="Z1980" s="14"/>
      <c r="AA1980" s="14"/>
      <c r="AB1980" s="14"/>
      <c r="AC1980" s="14"/>
      <c r="AD1980" s="14"/>
    </row>
    <row r="1981" ht="33.0" customHeight="1">
      <c r="A1981" s="27">
        <v>2148.0</v>
      </c>
      <c r="B1981" s="27" t="s">
        <v>34</v>
      </c>
      <c r="C1981" s="27" t="s">
        <v>2195</v>
      </c>
      <c r="D1981" s="12" t="s">
        <v>167</v>
      </c>
      <c r="E1981" s="14"/>
      <c r="F1981" s="12" t="s">
        <v>16</v>
      </c>
      <c r="G1981" s="12" t="s">
        <v>9</v>
      </c>
      <c r="H1981" s="12" t="s">
        <v>37</v>
      </c>
      <c r="I1981" s="14"/>
      <c r="J1981" s="14"/>
      <c r="K1981" s="14"/>
      <c r="L1981" s="14"/>
      <c r="M1981" s="14"/>
      <c r="N1981" s="14"/>
      <c r="O1981" s="14"/>
      <c r="P1981" s="14"/>
      <c r="Q1981" s="14"/>
      <c r="R1981" s="14"/>
      <c r="S1981" s="14"/>
      <c r="T1981" s="14"/>
      <c r="U1981" s="14"/>
      <c r="V1981" s="14"/>
      <c r="W1981" s="14"/>
      <c r="X1981" s="14"/>
      <c r="Y1981" s="14"/>
      <c r="Z1981" s="14"/>
      <c r="AA1981" s="14"/>
      <c r="AB1981" s="14"/>
      <c r="AC1981" s="14"/>
      <c r="AD1981" s="14"/>
    </row>
    <row r="1982" ht="33.0" hidden="1" customHeight="1">
      <c r="A1982" s="27">
        <v>2149.0</v>
      </c>
      <c r="B1982" s="27" t="s">
        <v>34</v>
      </c>
      <c r="C1982" s="27" t="s">
        <v>2196</v>
      </c>
      <c r="D1982" s="12" t="s">
        <v>592</v>
      </c>
      <c r="E1982" s="14"/>
      <c r="F1982" s="12" t="s">
        <v>11</v>
      </c>
      <c r="G1982" s="12" t="s">
        <v>9</v>
      </c>
      <c r="H1982" s="12" t="s">
        <v>37</v>
      </c>
      <c r="I1982" s="14"/>
      <c r="J1982" s="14"/>
      <c r="K1982" s="14"/>
      <c r="L1982" s="14"/>
      <c r="M1982" s="14"/>
      <c r="N1982" s="14"/>
      <c r="O1982" s="14"/>
      <c r="P1982" s="14"/>
      <c r="Q1982" s="14"/>
      <c r="R1982" s="14"/>
      <c r="S1982" s="14"/>
      <c r="T1982" s="14"/>
      <c r="U1982" s="14"/>
      <c r="V1982" s="14"/>
      <c r="W1982" s="14"/>
      <c r="X1982" s="14"/>
      <c r="Y1982" s="14"/>
      <c r="Z1982" s="14"/>
      <c r="AA1982" s="14"/>
      <c r="AB1982" s="14"/>
      <c r="AC1982" s="14"/>
      <c r="AD1982" s="14"/>
    </row>
    <row r="1983" ht="33.0" hidden="1" customHeight="1">
      <c r="A1983" s="27">
        <v>2150.0</v>
      </c>
      <c r="B1983" s="27" t="s">
        <v>34</v>
      </c>
      <c r="C1983" s="27" t="s">
        <v>2197</v>
      </c>
      <c r="D1983" s="12" t="s">
        <v>66</v>
      </c>
      <c r="E1983" s="14"/>
      <c r="F1983" s="12" t="s">
        <v>10</v>
      </c>
      <c r="G1983" s="12" t="s">
        <v>2</v>
      </c>
      <c r="H1983" s="12" t="s">
        <v>52</v>
      </c>
      <c r="I1983" s="14"/>
      <c r="J1983" s="14"/>
      <c r="K1983" s="14"/>
      <c r="L1983" s="14"/>
      <c r="M1983" s="14"/>
      <c r="N1983" s="14"/>
      <c r="O1983" s="14"/>
      <c r="P1983" s="14"/>
      <c r="Q1983" s="14"/>
      <c r="R1983" s="14"/>
      <c r="S1983" s="14"/>
      <c r="T1983" s="14"/>
      <c r="U1983" s="14"/>
      <c r="V1983" s="14"/>
      <c r="W1983" s="14"/>
      <c r="X1983" s="14"/>
      <c r="Y1983" s="14"/>
      <c r="Z1983" s="14"/>
      <c r="AA1983" s="14"/>
      <c r="AB1983" s="14"/>
      <c r="AC1983" s="14"/>
      <c r="AD1983" s="14"/>
    </row>
    <row r="1984" ht="33.0" hidden="1" customHeight="1">
      <c r="A1984" s="27">
        <v>2151.0</v>
      </c>
      <c r="B1984" s="27" t="s">
        <v>34</v>
      </c>
      <c r="C1984" s="27" t="s">
        <v>2198</v>
      </c>
      <c r="D1984" s="12" t="s">
        <v>89</v>
      </c>
      <c r="E1984" s="14"/>
      <c r="F1984" s="12" t="s">
        <v>9</v>
      </c>
      <c r="G1984" s="12" t="s">
        <v>9</v>
      </c>
      <c r="H1984" s="12" t="s">
        <v>52</v>
      </c>
      <c r="I1984" s="14"/>
      <c r="J1984" s="14"/>
      <c r="K1984" s="14"/>
      <c r="L1984" s="14"/>
      <c r="M1984" s="14"/>
      <c r="N1984" s="14"/>
      <c r="O1984" s="14"/>
      <c r="P1984" s="14"/>
      <c r="Q1984" s="14"/>
      <c r="R1984" s="14"/>
      <c r="S1984" s="14"/>
      <c r="T1984" s="14"/>
      <c r="U1984" s="14"/>
      <c r="V1984" s="14"/>
      <c r="W1984" s="14"/>
      <c r="X1984" s="14"/>
      <c r="Y1984" s="14"/>
      <c r="Z1984" s="14"/>
      <c r="AA1984" s="14"/>
      <c r="AB1984" s="14"/>
      <c r="AC1984" s="14"/>
      <c r="AD1984" s="14"/>
    </row>
    <row r="1985" ht="33.0" hidden="1" customHeight="1">
      <c r="A1985" s="27">
        <v>2153.0</v>
      </c>
      <c r="B1985" s="27" t="s">
        <v>34</v>
      </c>
      <c r="C1985" s="27" t="s">
        <v>2199</v>
      </c>
      <c r="D1985" s="12" t="s">
        <v>66</v>
      </c>
      <c r="E1985" s="14"/>
      <c r="F1985" s="12" t="s">
        <v>10</v>
      </c>
      <c r="G1985" s="12" t="s">
        <v>2</v>
      </c>
      <c r="H1985" s="12" t="s">
        <v>52</v>
      </c>
      <c r="I1985" s="14"/>
      <c r="J1985" s="14"/>
      <c r="K1985" s="14"/>
      <c r="L1985" s="14"/>
      <c r="M1985" s="14"/>
      <c r="N1985" s="14"/>
      <c r="O1985" s="14"/>
      <c r="P1985" s="14"/>
      <c r="Q1985" s="14"/>
      <c r="R1985" s="14"/>
      <c r="S1985" s="14"/>
      <c r="T1985" s="14"/>
      <c r="U1985" s="14"/>
      <c r="V1985" s="14"/>
      <c r="W1985" s="14"/>
      <c r="X1985" s="14"/>
      <c r="Y1985" s="14"/>
      <c r="Z1985" s="14"/>
      <c r="AA1985" s="14"/>
      <c r="AB1985" s="14"/>
      <c r="AC1985" s="14"/>
      <c r="AD1985" s="14"/>
    </row>
    <row r="1986" ht="33.0" hidden="1" customHeight="1">
      <c r="A1986" s="27">
        <v>2154.0</v>
      </c>
      <c r="B1986" s="27" t="s">
        <v>34</v>
      </c>
      <c r="C1986" s="27" t="s">
        <v>2200</v>
      </c>
      <c r="D1986" s="12" t="s">
        <v>36</v>
      </c>
      <c r="E1986" s="14"/>
      <c r="F1986" s="12" t="s">
        <v>10</v>
      </c>
      <c r="G1986" s="12" t="s">
        <v>2</v>
      </c>
      <c r="H1986" s="12" t="s">
        <v>37</v>
      </c>
      <c r="I1986" s="14"/>
      <c r="J1986" s="14"/>
      <c r="K1986" s="14"/>
      <c r="L1986" s="14"/>
      <c r="M1986" s="14"/>
      <c r="N1986" s="14"/>
      <c r="O1986" s="14"/>
      <c r="P1986" s="14"/>
      <c r="Q1986" s="14"/>
      <c r="R1986" s="14"/>
      <c r="S1986" s="14"/>
      <c r="T1986" s="14"/>
      <c r="U1986" s="14"/>
      <c r="V1986" s="14"/>
      <c r="W1986" s="14"/>
      <c r="X1986" s="14"/>
      <c r="Y1986" s="14"/>
      <c r="Z1986" s="14"/>
      <c r="AA1986" s="14"/>
      <c r="AB1986" s="14"/>
      <c r="AC1986" s="14"/>
      <c r="AD1986" s="14"/>
    </row>
    <row r="1987" ht="33.0" hidden="1" customHeight="1">
      <c r="A1987" s="27">
        <v>2155.0</v>
      </c>
      <c r="B1987" s="27" t="s">
        <v>34</v>
      </c>
      <c r="C1987" s="27" t="s">
        <v>2201</v>
      </c>
      <c r="D1987" s="12" t="s">
        <v>99</v>
      </c>
      <c r="E1987" s="14"/>
      <c r="F1987" s="12" t="s">
        <v>12</v>
      </c>
      <c r="G1987" s="12" t="s">
        <v>9</v>
      </c>
      <c r="H1987" s="12" t="s">
        <v>37</v>
      </c>
      <c r="I1987" s="14"/>
      <c r="J1987" s="14"/>
      <c r="K1987" s="14"/>
      <c r="L1987" s="14"/>
      <c r="M1987" s="14"/>
      <c r="N1987" s="14"/>
      <c r="O1987" s="14"/>
      <c r="P1987" s="14"/>
      <c r="Q1987" s="14"/>
      <c r="R1987" s="14"/>
      <c r="S1987" s="14"/>
      <c r="T1987" s="14"/>
      <c r="U1987" s="14"/>
      <c r="V1987" s="14"/>
      <c r="W1987" s="14"/>
      <c r="X1987" s="14"/>
      <c r="Y1987" s="14"/>
      <c r="Z1987" s="14"/>
      <c r="AA1987" s="14"/>
      <c r="AB1987" s="14"/>
      <c r="AC1987" s="14"/>
      <c r="AD1987" s="14"/>
    </row>
    <row r="1988" ht="33.0" hidden="1" customHeight="1">
      <c r="A1988" s="27">
        <v>2156.0</v>
      </c>
      <c r="B1988" s="27" t="s">
        <v>34</v>
      </c>
      <c r="C1988" s="27" t="s">
        <v>2202</v>
      </c>
      <c r="D1988" s="12" t="s">
        <v>87</v>
      </c>
      <c r="E1988" s="14"/>
      <c r="F1988" s="12" t="s">
        <v>18</v>
      </c>
      <c r="G1988" s="12" t="s">
        <v>9</v>
      </c>
      <c r="H1988" s="12" t="s">
        <v>52</v>
      </c>
      <c r="I1988" s="14"/>
      <c r="J1988" s="14"/>
      <c r="K1988" s="14"/>
      <c r="L1988" s="14"/>
      <c r="M1988" s="14"/>
      <c r="N1988" s="14"/>
      <c r="O1988" s="14"/>
      <c r="P1988" s="14"/>
      <c r="Q1988" s="14"/>
      <c r="R1988" s="14"/>
      <c r="S1988" s="14"/>
      <c r="T1988" s="14"/>
      <c r="U1988" s="14"/>
      <c r="V1988" s="14"/>
      <c r="W1988" s="14"/>
      <c r="X1988" s="14"/>
      <c r="Y1988" s="14"/>
      <c r="Z1988" s="14"/>
      <c r="AA1988" s="14"/>
      <c r="AB1988" s="14"/>
      <c r="AC1988" s="14"/>
      <c r="AD1988" s="14"/>
    </row>
    <row r="1989" ht="33.0" hidden="1" customHeight="1">
      <c r="A1989" s="27">
        <v>2157.0</v>
      </c>
      <c r="B1989" s="27" t="s">
        <v>34</v>
      </c>
      <c r="C1989" s="27" t="s">
        <v>2203</v>
      </c>
      <c r="D1989" s="12" t="s">
        <v>463</v>
      </c>
      <c r="E1989" s="14"/>
      <c r="F1989" s="12" t="s">
        <v>12</v>
      </c>
      <c r="G1989" s="12" t="s">
        <v>4</v>
      </c>
      <c r="H1989" s="12" t="s">
        <v>42</v>
      </c>
      <c r="I1989" s="14"/>
      <c r="J1989" s="14"/>
      <c r="K1989" s="14"/>
      <c r="L1989" s="14"/>
      <c r="M1989" s="14"/>
      <c r="N1989" s="14"/>
      <c r="O1989" s="14"/>
      <c r="P1989" s="14"/>
      <c r="Q1989" s="14"/>
      <c r="R1989" s="14"/>
      <c r="S1989" s="14"/>
      <c r="T1989" s="14"/>
      <c r="U1989" s="14"/>
      <c r="V1989" s="14"/>
      <c r="W1989" s="14"/>
      <c r="X1989" s="14"/>
      <c r="Y1989" s="14"/>
      <c r="Z1989" s="14"/>
      <c r="AA1989" s="14"/>
      <c r="AB1989" s="14"/>
      <c r="AC1989" s="14"/>
      <c r="AD1989" s="14"/>
    </row>
    <row r="1990" ht="33.0" customHeight="1">
      <c r="A1990" s="27">
        <v>2158.0</v>
      </c>
      <c r="B1990" s="27" t="s">
        <v>34</v>
      </c>
      <c r="C1990" s="27" t="s">
        <v>2204</v>
      </c>
      <c r="D1990" s="12" t="s">
        <v>134</v>
      </c>
      <c r="E1990" s="14"/>
      <c r="F1990" s="12" t="s">
        <v>16</v>
      </c>
      <c r="G1990" s="12" t="s">
        <v>9</v>
      </c>
      <c r="H1990" s="12" t="s">
        <v>42</v>
      </c>
      <c r="I1990" s="14"/>
      <c r="J1990" s="14"/>
      <c r="K1990" s="14"/>
      <c r="L1990" s="14"/>
      <c r="M1990" s="14"/>
      <c r="N1990" s="14"/>
      <c r="O1990" s="14"/>
      <c r="P1990" s="14"/>
      <c r="Q1990" s="14"/>
      <c r="R1990" s="14"/>
      <c r="S1990" s="14"/>
      <c r="T1990" s="14"/>
      <c r="U1990" s="14"/>
      <c r="V1990" s="14"/>
      <c r="W1990" s="14"/>
      <c r="X1990" s="14"/>
      <c r="Y1990" s="14"/>
      <c r="Z1990" s="14"/>
      <c r="AA1990" s="14"/>
      <c r="AB1990" s="14"/>
      <c r="AC1990" s="14"/>
      <c r="AD1990" s="14"/>
    </row>
    <row r="1991" ht="33.0" hidden="1" customHeight="1">
      <c r="A1991" s="27">
        <v>2159.0</v>
      </c>
      <c r="B1991" s="27" t="s">
        <v>34</v>
      </c>
      <c r="C1991" s="27" t="s">
        <v>2205</v>
      </c>
      <c r="D1991" s="12" t="s">
        <v>532</v>
      </c>
      <c r="E1991" s="14"/>
      <c r="F1991" s="12" t="s">
        <v>19</v>
      </c>
      <c r="G1991" s="12" t="s">
        <v>4</v>
      </c>
      <c r="H1991" s="12" t="s">
        <v>37</v>
      </c>
      <c r="I1991" s="14"/>
      <c r="J1991" s="14"/>
      <c r="K1991" s="14"/>
      <c r="L1991" s="14"/>
      <c r="M1991" s="14"/>
      <c r="N1991" s="14"/>
      <c r="O1991" s="14"/>
      <c r="P1991" s="14"/>
      <c r="Q1991" s="14"/>
      <c r="R1991" s="14"/>
      <c r="S1991" s="14"/>
      <c r="T1991" s="14"/>
      <c r="U1991" s="14"/>
      <c r="V1991" s="14"/>
      <c r="W1991" s="14"/>
      <c r="X1991" s="14"/>
      <c r="Y1991" s="14"/>
      <c r="Z1991" s="14"/>
      <c r="AA1991" s="14"/>
      <c r="AB1991" s="14"/>
      <c r="AC1991" s="14"/>
      <c r="AD1991" s="14"/>
    </row>
    <row r="1992" ht="33.0" hidden="1" customHeight="1">
      <c r="A1992" s="27">
        <v>2160.0</v>
      </c>
      <c r="B1992" s="27" t="s">
        <v>34</v>
      </c>
      <c r="C1992" s="27" t="s">
        <v>2206</v>
      </c>
      <c r="D1992" s="12" t="s">
        <v>39</v>
      </c>
      <c r="E1992" s="14"/>
      <c r="F1992" s="12" t="s">
        <v>20</v>
      </c>
      <c r="G1992" s="12" t="s">
        <v>9</v>
      </c>
      <c r="H1992" s="12" t="s">
        <v>37</v>
      </c>
      <c r="I1992" s="14"/>
      <c r="J1992" s="14"/>
      <c r="K1992" s="14"/>
      <c r="L1992" s="14"/>
      <c r="M1992" s="14"/>
      <c r="N1992" s="14"/>
      <c r="O1992" s="14"/>
      <c r="P1992" s="14"/>
      <c r="Q1992" s="14"/>
      <c r="R1992" s="14"/>
      <c r="S1992" s="14"/>
      <c r="T1992" s="14"/>
      <c r="U1992" s="14"/>
      <c r="V1992" s="14"/>
      <c r="W1992" s="14"/>
      <c r="X1992" s="14"/>
      <c r="Y1992" s="14"/>
      <c r="Z1992" s="14"/>
      <c r="AA1992" s="14"/>
      <c r="AB1992" s="14"/>
      <c r="AC1992" s="14"/>
      <c r="AD1992" s="14"/>
    </row>
    <row r="1993" ht="33.0" hidden="1" customHeight="1">
      <c r="A1993" s="27">
        <v>2161.0</v>
      </c>
      <c r="B1993" s="27" t="s">
        <v>34</v>
      </c>
      <c r="C1993" s="27" t="s">
        <v>2207</v>
      </c>
      <c r="D1993" s="12" t="s">
        <v>2208</v>
      </c>
      <c r="E1993" s="14"/>
      <c r="F1993" s="12" t="s">
        <v>17</v>
      </c>
      <c r="G1993" s="12" t="s">
        <v>4</v>
      </c>
      <c r="H1993" s="12" t="s">
        <v>49</v>
      </c>
      <c r="I1993" s="14"/>
      <c r="J1993" s="14"/>
      <c r="K1993" s="14"/>
      <c r="L1993" s="14"/>
      <c r="M1993" s="14"/>
      <c r="N1993" s="14"/>
      <c r="O1993" s="14"/>
      <c r="P1993" s="14"/>
      <c r="Q1993" s="14"/>
      <c r="R1993" s="14"/>
      <c r="S1993" s="14"/>
      <c r="T1993" s="14"/>
      <c r="U1993" s="14"/>
      <c r="V1993" s="14"/>
      <c r="W1993" s="14"/>
      <c r="X1993" s="14"/>
      <c r="Y1993" s="14"/>
      <c r="Z1993" s="14"/>
      <c r="AA1993" s="14"/>
      <c r="AB1993" s="14"/>
      <c r="AC1993" s="14"/>
      <c r="AD1993" s="14"/>
    </row>
    <row r="1994" ht="33.0" hidden="1" customHeight="1">
      <c r="A1994" s="27">
        <v>2162.0</v>
      </c>
      <c r="B1994" s="27" t="s">
        <v>34</v>
      </c>
      <c r="C1994" s="27" t="s">
        <v>2209</v>
      </c>
      <c r="D1994" s="12" t="s">
        <v>1938</v>
      </c>
      <c r="E1994" s="14"/>
      <c r="F1994" s="12" t="s">
        <v>23</v>
      </c>
      <c r="G1994" s="12" t="s">
        <v>7</v>
      </c>
      <c r="H1994" s="12" t="s">
        <v>52</v>
      </c>
      <c r="I1994" s="14"/>
      <c r="J1994" s="14"/>
      <c r="K1994" s="14"/>
      <c r="L1994" s="14"/>
      <c r="M1994" s="14"/>
      <c r="N1994" s="14"/>
      <c r="O1994" s="14"/>
      <c r="P1994" s="14"/>
      <c r="Q1994" s="14"/>
      <c r="R1994" s="14"/>
      <c r="S1994" s="14"/>
      <c r="T1994" s="14"/>
      <c r="U1994" s="14"/>
      <c r="V1994" s="14"/>
      <c r="W1994" s="14"/>
      <c r="X1994" s="14"/>
      <c r="Y1994" s="14"/>
      <c r="Z1994" s="14"/>
      <c r="AA1994" s="14"/>
      <c r="AB1994" s="14"/>
      <c r="AC1994" s="14"/>
      <c r="AD1994" s="14"/>
    </row>
    <row r="1995" ht="33.0" hidden="1" customHeight="1">
      <c r="A1995" s="27">
        <v>2164.0</v>
      </c>
      <c r="B1995" s="27" t="s">
        <v>34</v>
      </c>
      <c r="C1995" s="27" t="s">
        <v>2210</v>
      </c>
      <c r="D1995" s="12" t="s">
        <v>66</v>
      </c>
      <c r="E1995" s="14"/>
      <c r="F1995" s="12" t="s">
        <v>10</v>
      </c>
      <c r="G1995" s="12" t="s">
        <v>2</v>
      </c>
      <c r="H1995" s="12" t="s">
        <v>52</v>
      </c>
      <c r="I1995" s="14"/>
      <c r="J1995" s="14"/>
      <c r="K1995" s="14"/>
      <c r="L1995" s="14"/>
      <c r="M1995" s="14"/>
      <c r="N1995" s="14"/>
      <c r="O1995" s="14"/>
      <c r="P1995" s="14"/>
      <c r="Q1995" s="14"/>
      <c r="R1995" s="14"/>
      <c r="S1995" s="14"/>
      <c r="T1995" s="14"/>
      <c r="U1995" s="14"/>
      <c r="V1995" s="14"/>
      <c r="W1995" s="14"/>
      <c r="X1995" s="14"/>
      <c r="Y1995" s="14"/>
      <c r="Z1995" s="14"/>
      <c r="AA1995" s="14"/>
      <c r="AB1995" s="14"/>
      <c r="AC1995" s="14"/>
      <c r="AD1995" s="14"/>
    </row>
    <row r="1996" ht="33.0" hidden="1" customHeight="1">
      <c r="A1996" s="27">
        <v>2165.0</v>
      </c>
      <c r="B1996" s="27" t="s">
        <v>34</v>
      </c>
      <c r="C1996" s="27" t="s">
        <v>2211</v>
      </c>
      <c r="D1996" s="12" t="s">
        <v>93</v>
      </c>
      <c r="E1996" s="14"/>
      <c r="F1996" s="12" t="s">
        <v>11</v>
      </c>
      <c r="G1996" s="12" t="s">
        <v>7</v>
      </c>
      <c r="H1996" s="12" t="s">
        <v>49</v>
      </c>
      <c r="I1996" s="14"/>
      <c r="J1996" s="14"/>
      <c r="K1996" s="14"/>
      <c r="L1996" s="14"/>
      <c r="M1996" s="14"/>
      <c r="N1996" s="14"/>
      <c r="O1996" s="14"/>
      <c r="P1996" s="14"/>
      <c r="Q1996" s="14"/>
      <c r="R1996" s="14"/>
      <c r="S1996" s="14"/>
      <c r="T1996" s="14"/>
      <c r="U1996" s="14"/>
      <c r="V1996" s="14"/>
      <c r="W1996" s="14"/>
      <c r="X1996" s="14"/>
      <c r="Y1996" s="14"/>
      <c r="Z1996" s="14"/>
      <c r="AA1996" s="14"/>
      <c r="AB1996" s="14"/>
      <c r="AC1996" s="14"/>
      <c r="AD1996" s="14"/>
    </row>
    <row r="1997" ht="33.0" hidden="1" customHeight="1">
      <c r="A1997" s="27">
        <v>2166.0</v>
      </c>
      <c r="B1997" s="27" t="s">
        <v>34</v>
      </c>
      <c r="C1997" s="27" t="s">
        <v>2212</v>
      </c>
      <c r="D1997" s="12" t="s">
        <v>592</v>
      </c>
      <c r="E1997" s="14"/>
      <c r="F1997" s="12" t="s">
        <v>11</v>
      </c>
      <c r="G1997" s="12" t="s">
        <v>9</v>
      </c>
      <c r="H1997" s="12" t="s">
        <v>37</v>
      </c>
      <c r="I1997" s="14"/>
      <c r="J1997" s="14"/>
      <c r="K1997" s="14"/>
      <c r="L1997" s="14"/>
      <c r="M1997" s="14"/>
      <c r="N1997" s="14"/>
      <c r="O1997" s="14"/>
      <c r="P1997" s="14"/>
      <c r="Q1997" s="14"/>
      <c r="R1997" s="14"/>
      <c r="S1997" s="14"/>
      <c r="T1997" s="14"/>
      <c r="U1997" s="14"/>
      <c r="V1997" s="14"/>
      <c r="W1997" s="14"/>
      <c r="X1997" s="14"/>
      <c r="Y1997" s="14"/>
      <c r="Z1997" s="14"/>
      <c r="AA1997" s="14"/>
      <c r="AB1997" s="14"/>
      <c r="AC1997" s="14"/>
      <c r="AD1997" s="14"/>
    </row>
    <row r="1998" ht="33.0" hidden="1" customHeight="1">
      <c r="A1998" s="27">
        <v>2167.0</v>
      </c>
      <c r="B1998" s="27" t="s">
        <v>34</v>
      </c>
      <c r="C1998" s="27" t="s">
        <v>2213</v>
      </c>
      <c r="D1998" s="12" t="s">
        <v>765</v>
      </c>
      <c r="E1998" s="14"/>
      <c r="F1998" s="12" t="s">
        <v>19</v>
      </c>
      <c r="G1998" s="12" t="s">
        <v>9</v>
      </c>
      <c r="H1998" s="12" t="s">
        <v>37</v>
      </c>
      <c r="I1998" s="14"/>
      <c r="J1998" s="14"/>
      <c r="K1998" s="14"/>
      <c r="L1998" s="14"/>
      <c r="M1998" s="14"/>
      <c r="N1998" s="14"/>
      <c r="O1998" s="14"/>
      <c r="P1998" s="14"/>
      <c r="Q1998" s="14"/>
      <c r="R1998" s="14"/>
      <c r="S1998" s="14"/>
      <c r="T1998" s="14"/>
      <c r="U1998" s="14"/>
      <c r="V1998" s="14"/>
      <c r="W1998" s="14"/>
      <c r="X1998" s="14"/>
      <c r="Y1998" s="14"/>
      <c r="Z1998" s="14"/>
      <c r="AA1998" s="14"/>
      <c r="AB1998" s="14"/>
      <c r="AC1998" s="14"/>
      <c r="AD1998" s="14"/>
    </row>
    <row r="1999" ht="33.0" hidden="1" customHeight="1">
      <c r="A1999" s="27">
        <v>2168.0</v>
      </c>
      <c r="B1999" s="27" t="s">
        <v>34</v>
      </c>
      <c r="C1999" s="27" t="s">
        <v>2214</v>
      </c>
      <c r="D1999" s="12" t="s">
        <v>436</v>
      </c>
      <c r="E1999" s="14"/>
      <c r="F1999" s="12" t="s">
        <v>13</v>
      </c>
      <c r="G1999" s="12" t="s">
        <v>9</v>
      </c>
      <c r="H1999" s="12" t="s">
        <v>37</v>
      </c>
      <c r="I1999" s="14"/>
      <c r="J1999" s="14"/>
      <c r="K1999" s="14"/>
      <c r="L1999" s="14"/>
      <c r="M1999" s="14"/>
      <c r="N1999" s="14"/>
      <c r="O1999" s="14"/>
      <c r="P1999" s="14"/>
      <c r="Q1999" s="14"/>
      <c r="R1999" s="14"/>
      <c r="S1999" s="14"/>
      <c r="T1999" s="14"/>
      <c r="U1999" s="14"/>
      <c r="V1999" s="14"/>
      <c r="W1999" s="14"/>
      <c r="X1999" s="14"/>
      <c r="Y1999" s="14"/>
      <c r="Z1999" s="14"/>
      <c r="AA1999" s="14"/>
      <c r="AB1999" s="14"/>
      <c r="AC1999" s="14"/>
      <c r="AD1999" s="14"/>
    </row>
    <row r="2000" ht="33.0" hidden="1" customHeight="1">
      <c r="A2000" s="27">
        <v>2169.0</v>
      </c>
      <c r="B2000" s="27" t="s">
        <v>34</v>
      </c>
      <c r="C2000" s="27" t="s">
        <v>2215</v>
      </c>
      <c r="D2000" s="12" t="s">
        <v>87</v>
      </c>
      <c r="E2000" s="14"/>
      <c r="F2000" s="12" t="s">
        <v>18</v>
      </c>
      <c r="G2000" s="12" t="s">
        <v>9</v>
      </c>
      <c r="H2000" s="12" t="s">
        <v>52</v>
      </c>
      <c r="I2000" s="14"/>
      <c r="J2000" s="14"/>
      <c r="K2000" s="14"/>
      <c r="L2000" s="14"/>
      <c r="M2000" s="14"/>
      <c r="N2000" s="14"/>
      <c r="O2000" s="14"/>
      <c r="P2000" s="14"/>
      <c r="Q2000" s="14"/>
      <c r="R2000" s="14"/>
      <c r="S2000" s="14"/>
      <c r="T2000" s="14"/>
      <c r="U2000" s="14"/>
      <c r="V2000" s="14"/>
      <c r="W2000" s="14"/>
      <c r="X2000" s="14"/>
      <c r="Y2000" s="14"/>
      <c r="Z2000" s="14"/>
      <c r="AA2000" s="14"/>
      <c r="AB2000" s="14"/>
      <c r="AC2000" s="14"/>
      <c r="AD2000" s="14"/>
    </row>
    <row r="2001" ht="33.0" hidden="1" customHeight="1">
      <c r="A2001" s="27">
        <v>2170.0</v>
      </c>
      <c r="B2001" s="27" t="s">
        <v>34</v>
      </c>
      <c r="C2001" s="27" t="s">
        <v>2216</v>
      </c>
      <c r="D2001" s="12" t="s">
        <v>592</v>
      </c>
      <c r="E2001" s="14"/>
      <c r="F2001" s="12" t="s">
        <v>11</v>
      </c>
      <c r="G2001" s="12" t="s">
        <v>9</v>
      </c>
      <c r="H2001" s="12" t="s">
        <v>37</v>
      </c>
      <c r="I2001" s="14"/>
      <c r="J2001" s="14"/>
      <c r="K2001" s="14"/>
      <c r="L2001" s="14"/>
      <c r="M2001" s="14"/>
      <c r="N2001" s="14"/>
      <c r="O2001" s="14"/>
      <c r="P2001" s="14"/>
      <c r="Q2001" s="14"/>
      <c r="R2001" s="14"/>
      <c r="S2001" s="14"/>
      <c r="T2001" s="14"/>
      <c r="U2001" s="14"/>
      <c r="V2001" s="14"/>
      <c r="W2001" s="14"/>
      <c r="X2001" s="14"/>
      <c r="Y2001" s="14"/>
      <c r="Z2001" s="14"/>
      <c r="AA2001" s="14"/>
      <c r="AB2001" s="14"/>
      <c r="AC2001" s="14"/>
      <c r="AD2001" s="14"/>
    </row>
    <row r="2002" ht="33.0" hidden="1" customHeight="1">
      <c r="A2002" s="27">
        <v>2171.0</v>
      </c>
      <c r="B2002" s="27" t="s">
        <v>34</v>
      </c>
      <c r="C2002" s="27" t="s">
        <v>2217</v>
      </c>
      <c r="D2002" s="12" t="s">
        <v>2218</v>
      </c>
      <c r="E2002" s="14"/>
      <c r="F2002" s="12" t="s">
        <v>18</v>
      </c>
      <c r="G2002" s="12" t="s">
        <v>7</v>
      </c>
      <c r="H2002" s="12" t="s">
        <v>37</v>
      </c>
      <c r="I2002" s="14"/>
      <c r="J2002" s="14"/>
      <c r="K2002" s="14"/>
      <c r="L2002" s="14"/>
      <c r="M2002" s="14"/>
      <c r="N2002" s="14"/>
      <c r="O2002" s="14"/>
      <c r="P2002" s="14"/>
      <c r="Q2002" s="14"/>
      <c r="R2002" s="14"/>
      <c r="S2002" s="14"/>
      <c r="T2002" s="14"/>
      <c r="U2002" s="14"/>
      <c r="V2002" s="14"/>
      <c r="W2002" s="14"/>
      <c r="X2002" s="14"/>
      <c r="Y2002" s="14"/>
      <c r="Z2002" s="14"/>
      <c r="AA2002" s="14"/>
      <c r="AB2002" s="14"/>
      <c r="AC2002" s="14"/>
      <c r="AD2002" s="14"/>
    </row>
    <row r="2003" ht="33.0" hidden="1" customHeight="1">
      <c r="A2003" s="27">
        <v>2172.0</v>
      </c>
      <c r="B2003" s="27" t="s">
        <v>34</v>
      </c>
      <c r="C2003" s="27" t="s">
        <v>2219</v>
      </c>
      <c r="D2003" s="12" t="s">
        <v>730</v>
      </c>
      <c r="E2003" s="14"/>
      <c r="F2003" s="12" t="s">
        <v>18</v>
      </c>
      <c r="G2003" s="12" t="s">
        <v>9</v>
      </c>
      <c r="H2003" s="12" t="s">
        <v>49</v>
      </c>
      <c r="I2003" s="14"/>
      <c r="J2003" s="14"/>
      <c r="K2003" s="14"/>
      <c r="L2003" s="14"/>
      <c r="M2003" s="14"/>
      <c r="N2003" s="14"/>
      <c r="O2003" s="14"/>
      <c r="P2003" s="14"/>
      <c r="Q2003" s="14"/>
      <c r="R2003" s="14"/>
      <c r="S2003" s="14"/>
      <c r="T2003" s="14"/>
      <c r="U2003" s="14"/>
      <c r="V2003" s="14"/>
      <c r="W2003" s="14"/>
      <c r="X2003" s="14"/>
      <c r="Y2003" s="14"/>
      <c r="Z2003" s="14"/>
      <c r="AA2003" s="14"/>
      <c r="AB2003" s="14"/>
      <c r="AC2003" s="14"/>
      <c r="AD2003" s="14"/>
    </row>
    <row r="2004" ht="33.0" hidden="1" customHeight="1">
      <c r="A2004" s="27">
        <v>2173.0</v>
      </c>
      <c r="B2004" s="27" t="s">
        <v>34</v>
      </c>
      <c r="C2004" s="27" t="s">
        <v>2220</v>
      </c>
      <c r="D2004" s="12" t="s">
        <v>107</v>
      </c>
      <c r="E2004" s="14"/>
      <c r="F2004" s="12" t="s">
        <v>9</v>
      </c>
      <c r="G2004" s="12" t="s">
        <v>9</v>
      </c>
      <c r="H2004" s="12" t="s">
        <v>37</v>
      </c>
      <c r="I2004" s="14"/>
      <c r="J2004" s="14"/>
      <c r="K2004" s="14"/>
      <c r="L2004" s="14"/>
      <c r="M2004" s="14"/>
      <c r="N2004" s="14"/>
      <c r="O2004" s="14"/>
      <c r="P2004" s="14"/>
      <c r="Q2004" s="14"/>
      <c r="R2004" s="14"/>
      <c r="S2004" s="14"/>
      <c r="T2004" s="14"/>
      <c r="U2004" s="14"/>
      <c r="V2004" s="14"/>
      <c r="W2004" s="14"/>
      <c r="X2004" s="14"/>
      <c r="Y2004" s="14"/>
      <c r="Z2004" s="14"/>
      <c r="AA2004" s="14"/>
      <c r="AB2004" s="14"/>
      <c r="AC2004" s="14"/>
      <c r="AD2004" s="14"/>
    </row>
    <row r="2005" ht="33.0" customHeight="1">
      <c r="A2005" s="27">
        <v>2174.0</v>
      </c>
      <c r="B2005" s="27" t="s">
        <v>34</v>
      </c>
      <c r="C2005" s="27" t="s">
        <v>2221</v>
      </c>
      <c r="D2005" s="12" t="s">
        <v>134</v>
      </c>
      <c r="E2005" s="14"/>
      <c r="F2005" s="12" t="s">
        <v>16</v>
      </c>
      <c r="G2005" s="12" t="s">
        <v>9</v>
      </c>
      <c r="H2005" s="12" t="s">
        <v>42</v>
      </c>
      <c r="I2005" s="14"/>
      <c r="J2005" s="14"/>
      <c r="K2005" s="14"/>
      <c r="L2005" s="14"/>
      <c r="M2005" s="14"/>
      <c r="N2005" s="14"/>
      <c r="O2005" s="14"/>
      <c r="P2005" s="14"/>
      <c r="Q2005" s="14"/>
      <c r="R2005" s="14"/>
      <c r="S2005" s="14"/>
      <c r="T2005" s="14"/>
      <c r="U2005" s="14"/>
      <c r="V2005" s="14"/>
      <c r="W2005" s="14"/>
      <c r="X2005" s="14"/>
      <c r="Y2005" s="14"/>
      <c r="Z2005" s="14"/>
      <c r="AA2005" s="14"/>
      <c r="AB2005" s="14"/>
      <c r="AC2005" s="14"/>
      <c r="AD2005" s="14"/>
    </row>
    <row r="2006" ht="33.0" hidden="1" customHeight="1">
      <c r="A2006" s="27">
        <v>2175.0</v>
      </c>
      <c r="B2006" s="27" t="s">
        <v>34</v>
      </c>
      <c r="C2006" s="27" t="s">
        <v>2222</v>
      </c>
      <c r="D2006" s="12" t="s">
        <v>172</v>
      </c>
      <c r="E2006" s="14"/>
      <c r="F2006" s="12" t="s">
        <v>20</v>
      </c>
      <c r="G2006" s="12" t="s">
        <v>9</v>
      </c>
      <c r="H2006" s="12" t="s">
        <v>49</v>
      </c>
      <c r="I2006" s="14"/>
      <c r="J2006" s="14"/>
      <c r="K2006" s="14"/>
      <c r="L2006" s="14"/>
      <c r="M2006" s="14"/>
      <c r="N2006" s="14"/>
      <c r="O2006" s="14"/>
      <c r="P2006" s="14"/>
      <c r="Q2006" s="14"/>
      <c r="R2006" s="14"/>
      <c r="S2006" s="14"/>
      <c r="T2006" s="14"/>
      <c r="U2006" s="14"/>
      <c r="V2006" s="14"/>
      <c r="W2006" s="14"/>
      <c r="X2006" s="14"/>
      <c r="Y2006" s="14"/>
      <c r="Z2006" s="14"/>
      <c r="AA2006" s="14"/>
      <c r="AB2006" s="14"/>
      <c r="AC2006" s="14"/>
      <c r="AD2006" s="14"/>
    </row>
    <row r="2007" ht="33.0" customHeight="1">
      <c r="A2007" s="27">
        <v>2176.0</v>
      </c>
      <c r="B2007" s="27" t="s">
        <v>34</v>
      </c>
      <c r="C2007" s="27" t="s">
        <v>2223</v>
      </c>
      <c r="D2007" s="12" t="s">
        <v>1636</v>
      </c>
      <c r="E2007" s="14"/>
      <c r="F2007" s="12" t="s">
        <v>16</v>
      </c>
      <c r="G2007" s="12" t="s">
        <v>9</v>
      </c>
      <c r="H2007" s="12" t="s">
        <v>49</v>
      </c>
      <c r="I2007" s="14"/>
      <c r="J2007" s="14"/>
      <c r="K2007" s="14"/>
      <c r="L2007" s="14"/>
      <c r="M2007" s="14"/>
      <c r="N2007" s="14"/>
      <c r="O2007" s="14"/>
      <c r="P2007" s="14"/>
      <c r="Q2007" s="14"/>
      <c r="R2007" s="14"/>
      <c r="S2007" s="14"/>
      <c r="T2007" s="14"/>
      <c r="U2007" s="14"/>
      <c r="V2007" s="14"/>
      <c r="W2007" s="14"/>
      <c r="X2007" s="14"/>
      <c r="Y2007" s="14"/>
      <c r="Z2007" s="14"/>
      <c r="AA2007" s="14"/>
      <c r="AB2007" s="14"/>
      <c r="AC2007" s="14"/>
      <c r="AD2007" s="14"/>
    </row>
    <row r="2008" ht="33.0" hidden="1" customHeight="1">
      <c r="A2008" s="27">
        <v>2177.0</v>
      </c>
      <c r="B2008" s="27" t="s">
        <v>34</v>
      </c>
      <c r="C2008" s="27" t="s">
        <v>2224</v>
      </c>
      <c r="D2008" s="12" t="s">
        <v>116</v>
      </c>
      <c r="E2008" s="14"/>
      <c r="F2008" s="12" t="s">
        <v>15</v>
      </c>
      <c r="G2008" s="12" t="s">
        <v>9</v>
      </c>
      <c r="H2008" s="12" t="s">
        <v>52</v>
      </c>
      <c r="I2008" s="14"/>
      <c r="J2008" s="14"/>
      <c r="K2008" s="14"/>
      <c r="L2008" s="14"/>
      <c r="M2008" s="14"/>
      <c r="N2008" s="14"/>
      <c r="O2008" s="14"/>
      <c r="P2008" s="14"/>
      <c r="Q2008" s="14"/>
      <c r="R2008" s="14"/>
      <c r="S2008" s="14"/>
      <c r="T2008" s="14"/>
      <c r="U2008" s="14"/>
      <c r="V2008" s="14"/>
      <c r="W2008" s="14"/>
      <c r="X2008" s="14"/>
      <c r="Y2008" s="14"/>
      <c r="Z2008" s="14"/>
      <c r="AA2008" s="14"/>
      <c r="AB2008" s="14"/>
      <c r="AC2008" s="14"/>
      <c r="AD2008" s="14"/>
    </row>
    <row r="2009" ht="33.0" customHeight="1">
      <c r="A2009" s="27">
        <v>2178.0</v>
      </c>
      <c r="B2009" s="27" t="s">
        <v>34</v>
      </c>
      <c r="C2009" s="27" t="s">
        <v>2225</v>
      </c>
      <c r="D2009" s="12" t="s">
        <v>167</v>
      </c>
      <c r="E2009" s="14"/>
      <c r="F2009" s="12" t="s">
        <v>16</v>
      </c>
      <c r="G2009" s="12" t="s">
        <v>9</v>
      </c>
      <c r="H2009" s="12" t="s">
        <v>37</v>
      </c>
      <c r="I2009" s="14"/>
      <c r="J2009" s="14"/>
      <c r="K2009" s="14"/>
      <c r="L2009" s="14"/>
      <c r="M2009" s="14"/>
      <c r="N2009" s="14"/>
      <c r="O2009" s="14"/>
      <c r="P2009" s="14"/>
      <c r="Q2009" s="14"/>
      <c r="R2009" s="14"/>
      <c r="S2009" s="14"/>
      <c r="T2009" s="14"/>
      <c r="U2009" s="14"/>
      <c r="V2009" s="14"/>
      <c r="W2009" s="14"/>
      <c r="X2009" s="14"/>
      <c r="Y2009" s="14"/>
      <c r="Z2009" s="14"/>
      <c r="AA2009" s="14"/>
      <c r="AB2009" s="14"/>
      <c r="AC2009" s="14"/>
      <c r="AD2009" s="14"/>
    </row>
    <row r="2010" ht="33.0" hidden="1" customHeight="1">
      <c r="A2010" s="27">
        <v>2179.0</v>
      </c>
      <c r="B2010" s="27" t="s">
        <v>34</v>
      </c>
      <c r="C2010" s="27" t="s">
        <v>2226</v>
      </c>
      <c r="D2010" s="12" t="s">
        <v>436</v>
      </c>
      <c r="E2010" s="14"/>
      <c r="F2010" s="12" t="s">
        <v>13</v>
      </c>
      <c r="G2010" s="12" t="s">
        <v>9</v>
      </c>
      <c r="H2010" s="12" t="s">
        <v>37</v>
      </c>
      <c r="I2010" s="14"/>
      <c r="J2010" s="14"/>
      <c r="K2010" s="14"/>
      <c r="L2010" s="14"/>
      <c r="M2010" s="14"/>
      <c r="N2010" s="14"/>
      <c r="O2010" s="14"/>
      <c r="P2010" s="14"/>
      <c r="Q2010" s="14"/>
      <c r="R2010" s="14"/>
      <c r="S2010" s="14"/>
      <c r="T2010" s="14"/>
      <c r="U2010" s="14"/>
      <c r="V2010" s="14"/>
      <c r="W2010" s="14"/>
      <c r="X2010" s="14"/>
      <c r="Y2010" s="14"/>
      <c r="Z2010" s="14"/>
      <c r="AA2010" s="14"/>
      <c r="AB2010" s="14"/>
      <c r="AC2010" s="14"/>
      <c r="AD2010" s="14"/>
    </row>
    <row r="2011" ht="33.0" hidden="1" customHeight="1">
      <c r="A2011" s="27">
        <v>2180.0</v>
      </c>
      <c r="B2011" s="27" t="s">
        <v>34</v>
      </c>
      <c r="C2011" s="27" t="s">
        <v>2227</v>
      </c>
      <c r="D2011" s="12" t="s">
        <v>2228</v>
      </c>
      <c r="E2011" s="14"/>
      <c r="F2011" s="12" t="s">
        <v>19</v>
      </c>
      <c r="G2011" s="12" t="s">
        <v>9</v>
      </c>
      <c r="H2011" s="12" t="s">
        <v>42</v>
      </c>
      <c r="I2011" s="14"/>
      <c r="J2011" s="14"/>
      <c r="K2011" s="14"/>
      <c r="L2011" s="14"/>
      <c r="M2011" s="14"/>
      <c r="N2011" s="14"/>
      <c r="O2011" s="14"/>
      <c r="P2011" s="14"/>
      <c r="Q2011" s="14"/>
      <c r="R2011" s="14"/>
      <c r="S2011" s="14"/>
      <c r="T2011" s="14"/>
      <c r="U2011" s="14"/>
      <c r="V2011" s="14"/>
      <c r="W2011" s="14"/>
      <c r="X2011" s="14"/>
      <c r="Y2011" s="14"/>
      <c r="Z2011" s="14"/>
      <c r="AA2011" s="14"/>
      <c r="AB2011" s="14"/>
      <c r="AC2011" s="14"/>
      <c r="AD2011" s="14"/>
    </row>
    <row r="2012" ht="33.0" customHeight="1">
      <c r="A2012" s="27">
        <v>2181.0</v>
      </c>
      <c r="B2012" s="27" t="s">
        <v>34</v>
      </c>
      <c r="C2012" s="27" t="s">
        <v>2229</v>
      </c>
      <c r="D2012" s="12" t="s">
        <v>167</v>
      </c>
      <c r="E2012" s="14"/>
      <c r="F2012" s="12" t="s">
        <v>16</v>
      </c>
      <c r="G2012" s="12" t="s">
        <v>9</v>
      </c>
      <c r="H2012" s="12" t="s">
        <v>37</v>
      </c>
      <c r="I2012" s="14"/>
      <c r="J2012" s="14"/>
      <c r="K2012" s="14"/>
      <c r="L2012" s="14"/>
      <c r="M2012" s="14"/>
      <c r="N2012" s="14"/>
      <c r="O2012" s="14"/>
      <c r="P2012" s="14"/>
      <c r="Q2012" s="14"/>
      <c r="R2012" s="14"/>
      <c r="S2012" s="14"/>
      <c r="T2012" s="14"/>
      <c r="U2012" s="14"/>
      <c r="V2012" s="14"/>
      <c r="W2012" s="14"/>
      <c r="X2012" s="14"/>
      <c r="Y2012" s="14"/>
      <c r="Z2012" s="14"/>
      <c r="AA2012" s="14"/>
      <c r="AB2012" s="14"/>
      <c r="AC2012" s="14"/>
      <c r="AD2012" s="14"/>
    </row>
    <row r="2013" ht="33.0" hidden="1" customHeight="1">
      <c r="A2013" s="27">
        <v>2182.0</v>
      </c>
      <c r="B2013" s="27" t="s">
        <v>34</v>
      </c>
      <c r="C2013" s="27" t="s">
        <v>2230</v>
      </c>
      <c r="D2013" s="12" t="s">
        <v>48</v>
      </c>
      <c r="E2013" s="14"/>
      <c r="F2013" s="12" t="s">
        <v>10</v>
      </c>
      <c r="G2013" s="12" t="s">
        <v>2</v>
      </c>
      <c r="H2013" s="12" t="s">
        <v>49</v>
      </c>
      <c r="I2013" s="14"/>
      <c r="J2013" s="14"/>
      <c r="K2013" s="14"/>
      <c r="L2013" s="14"/>
      <c r="M2013" s="14"/>
      <c r="N2013" s="14"/>
      <c r="O2013" s="14"/>
      <c r="P2013" s="14"/>
      <c r="Q2013" s="14"/>
      <c r="R2013" s="14"/>
      <c r="S2013" s="14"/>
      <c r="T2013" s="14"/>
      <c r="U2013" s="14"/>
      <c r="V2013" s="14"/>
      <c r="W2013" s="14"/>
      <c r="X2013" s="14"/>
      <c r="Y2013" s="14"/>
      <c r="Z2013" s="14"/>
      <c r="AA2013" s="14"/>
      <c r="AB2013" s="14"/>
      <c r="AC2013" s="14"/>
      <c r="AD2013" s="14"/>
    </row>
    <row r="2014" ht="33.0" hidden="1" customHeight="1">
      <c r="A2014" s="27">
        <v>2183.0</v>
      </c>
      <c r="B2014" s="27" t="s">
        <v>34</v>
      </c>
      <c r="C2014" s="27" t="s">
        <v>2231</v>
      </c>
      <c r="D2014" s="12" t="s">
        <v>93</v>
      </c>
      <c r="E2014" s="14"/>
      <c r="F2014" s="12" t="s">
        <v>11</v>
      </c>
      <c r="G2014" s="12" t="s">
        <v>7</v>
      </c>
      <c r="H2014" s="12" t="s">
        <v>49</v>
      </c>
      <c r="I2014" s="14"/>
      <c r="J2014" s="14"/>
      <c r="K2014" s="14"/>
      <c r="L2014" s="14"/>
      <c r="M2014" s="14"/>
      <c r="N2014" s="14"/>
      <c r="O2014" s="14"/>
      <c r="P2014" s="14"/>
      <c r="Q2014" s="14"/>
      <c r="R2014" s="14"/>
      <c r="S2014" s="14"/>
      <c r="T2014" s="14"/>
      <c r="U2014" s="14"/>
      <c r="V2014" s="14"/>
      <c r="W2014" s="14"/>
      <c r="X2014" s="14"/>
      <c r="Y2014" s="14"/>
      <c r="Z2014" s="14"/>
      <c r="AA2014" s="14"/>
      <c r="AB2014" s="14"/>
      <c r="AC2014" s="14"/>
      <c r="AD2014" s="14"/>
    </row>
    <row r="2015" ht="33.0" hidden="1" customHeight="1">
      <c r="A2015" s="27">
        <v>2184.0</v>
      </c>
      <c r="B2015" s="27" t="s">
        <v>34</v>
      </c>
      <c r="C2015" s="27" t="s">
        <v>2232</v>
      </c>
      <c r="D2015" s="12" t="s">
        <v>730</v>
      </c>
      <c r="E2015" s="14"/>
      <c r="F2015" s="12" t="s">
        <v>18</v>
      </c>
      <c r="G2015" s="12" t="s">
        <v>9</v>
      </c>
      <c r="H2015" s="12" t="s">
        <v>49</v>
      </c>
      <c r="I2015" s="14"/>
      <c r="J2015" s="14"/>
      <c r="K2015" s="14"/>
      <c r="L2015" s="14"/>
      <c r="M2015" s="14"/>
      <c r="N2015" s="14"/>
      <c r="O2015" s="14"/>
      <c r="P2015" s="14"/>
      <c r="Q2015" s="14"/>
      <c r="R2015" s="14"/>
      <c r="S2015" s="14"/>
      <c r="T2015" s="14"/>
      <c r="U2015" s="14"/>
      <c r="V2015" s="14"/>
      <c r="W2015" s="14"/>
      <c r="X2015" s="14"/>
      <c r="Y2015" s="14"/>
      <c r="Z2015" s="14"/>
      <c r="AA2015" s="14"/>
      <c r="AB2015" s="14"/>
      <c r="AC2015" s="14"/>
      <c r="AD2015" s="14"/>
    </row>
    <row r="2016" ht="33.0" hidden="1" customHeight="1">
      <c r="A2016" s="27">
        <v>2185.0</v>
      </c>
      <c r="B2016" s="27" t="s">
        <v>34</v>
      </c>
      <c r="C2016" s="27" t="s">
        <v>2233</v>
      </c>
      <c r="D2016" s="12" t="s">
        <v>2234</v>
      </c>
      <c r="E2016" s="14"/>
      <c r="F2016" s="12" t="s">
        <v>21</v>
      </c>
      <c r="G2016" s="12" t="s">
        <v>6</v>
      </c>
      <c r="H2016" s="12" t="s">
        <v>42</v>
      </c>
      <c r="I2016" s="14"/>
      <c r="J2016" s="14"/>
      <c r="K2016" s="14"/>
      <c r="L2016" s="14"/>
      <c r="M2016" s="14"/>
      <c r="N2016" s="14"/>
      <c r="O2016" s="14"/>
      <c r="P2016" s="14"/>
      <c r="Q2016" s="14"/>
      <c r="R2016" s="14"/>
      <c r="S2016" s="14"/>
      <c r="T2016" s="14"/>
      <c r="U2016" s="14"/>
      <c r="V2016" s="14"/>
      <c r="W2016" s="14"/>
      <c r="X2016" s="14"/>
      <c r="Y2016" s="14"/>
      <c r="Z2016" s="14"/>
      <c r="AA2016" s="14"/>
      <c r="AB2016" s="14"/>
      <c r="AC2016" s="14"/>
      <c r="AD2016" s="14"/>
    </row>
    <row r="2017" ht="33.0" hidden="1" customHeight="1">
      <c r="A2017" s="27">
        <v>2186.0</v>
      </c>
      <c r="B2017" s="27" t="s">
        <v>34</v>
      </c>
      <c r="C2017" s="27" t="s">
        <v>2235</v>
      </c>
      <c r="D2017" s="12" t="s">
        <v>36</v>
      </c>
      <c r="E2017" s="14"/>
      <c r="F2017" s="12" t="s">
        <v>10</v>
      </c>
      <c r="G2017" s="12" t="s">
        <v>2</v>
      </c>
      <c r="H2017" s="12" t="s">
        <v>37</v>
      </c>
      <c r="I2017" s="14"/>
      <c r="J2017" s="14"/>
      <c r="K2017" s="14"/>
      <c r="L2017" s="14"/>
      <c r="M2017" s="14"/>
      <c r="N2017" s="14"/>
      <c r="O2017" s="14"/>
      <c r="P2017" s="14"/>
      <c r="Q2017" s="14"/>
      <c r="R2017" s="14"/>
      <c r="S2017" s="14"/>
      <c r="T2017" s="14"/>
      <c r="U2017" s="14"/>
      <c r="V2017" s="14"/>
      <c r="W2017" s="14"/>
      <c r="X2017" s="14"/>
      <c r="Y2017" s="14"/>
      <c r="Z2017" s="14"/>
      <c r="AA2017" s="14"/>
      <c r="AB2017" s="14"/>
      <c r="AC2017" s="14"/>
      <c r="AD2017" s="14"/>
    </row>
    <row r="2018" ht="33.0" customHeight="1">
      <c r="A2018" s="27">
        <v>2187.0</v>
      </c>
      <c r="B2018" s="27" t="s">
        <v>34</v>
      </c>
      <c r="C2018" s="27" t="s">
        <v>2236</v>
      </c>
      <c r="D2018" s="12" t="s">
        <v>1636</v>
      </c>
      <c r="E2018" s="14"/>
      <c r="F2018" s="12" t="s">
        <v>16</v>
      </c>
      <c r="G2018" s="12" t="s">
        <v>9</v>
      </c>
      <c r="H2018" s="12" t="s">
        <v>49</v>
      </c>
      <c r="I2018" s="14"/>
      <c r="J2018" s="14"/>
      <c r="K2018" s="14"/>
      <c r="L2018" s="14"/>
      <c r="M2018" s="14"/>
      <c r="N2018" s="14"/>
      <c r="O2018" s="14"/>
      <c r="P2018" s="14"/>
      <c r="Q2018" s="14"/>
      <c r="R2018" s="14"/>
      <c r="S2018" s="14"/>
      <c r="T2018" s="14"/>
      <c r="U2018" s="14"/>
      <c r="V2018" s="14"/>
      <c r="W2018" s="14"/>
      <c r="X2018" s="14"/>
      <c r="Y2018" s="14"/>
      <c r="Z2018" s="14"/>
      <c r="AA2018" s="14"/>
      <c r="AB2018" s="14"/>
      <c r="AC2018" s="14"/>
      <c r="AD2018" s="14"/>
    </row>
    <row r="2019" ht="33.0" hidden="1" customHeight="1">
      <c r="A2019" s="27">
        <v>2188.0</v>
      </c>
      <c r="B2019" s="27" t="s">
        <v>34</v>
      </c>
      <c r="C2019" s="27" t="s">
        <v>2237</v>
      </c>
      <c r="D2019" s="12" t="s">
        <v>592</v>
      </c>
      <c r="E2019" s="14"/>
      <c r="F2019" s="12" t="s">
        <v>11</v>
      </c>
      <c r="G2019" s="12" t="s">
        <v>9</v>
      </c>
      <c r="H2019" s="12" t="s">
        <v>37</v>
      </c>
      <c r="I2019" s="14"/>
      <c r="J2019" s="14"/>
      <c r="K2019" s="14"/>
      <c r="L2019" s="14"/>
      <c r="M2019" s="14"/>
      <c r="N2019" s="14"/>
      <c r="O2019" s="14"/>
      <c r="P2019" s="14"/>
      <c r="Q2019" s="14"/>
      <c r="R2019" s="14"/>
      <c r="S2019" s="14"/>
      <c r="T2019" s="14"/>
      <c r="U2019" s="14"/>
      <c r="V2019" s="14"/>
      <c r="W2019" s="14"/>
      <c r="X2019" s="14"/>
      <c r="Y2019" s="14"/>
      <c r="Z2019" s="14"/>
      <c r="AA2019" s="14"/>
      <c r="AB2019" s="14"/>
      <c r="AC2019" s="14"/>
      <c r="AD2019" s="14"/>
    </row>
    <row r="2020" ht="33.0" hidden="1" customHeight="1">
      <c r="A2020" s="27">
        <v>2190.0</v>
      </c>
      <c r="B2020" s="27" t="s">
        <v>34</v>
      </c>
      <c r="C2020" s="27" t="s">
        <v>2238</v>
      </c>
      <c r="D2020" s="12" t="s">
        <v>107</v>
      </c>
      <c r="E2020" s="14"/>
      <c r="F2020" s="12" t="s">
        <v>9</v>
      </c>
      <c r="G2020" s="12" t="s">
        <v>9</v>
      </c>
      <c r="H2020" s="12" t="s">
        <v>37</v>
      </c>
      <c r="I2020" s="14"/>
      <c r="J2020" s="14"/>
      <c r="K2020" s="14"/>
      <c r="L2020" s="14"/>
      <c r="M2020" s="14"/>
      <c r="N2020" s="14"/>
      <c r="O2020" s="14"/>
      <c r="P2020" s="14"/>
      <c r="Q2020" s="14"/>
      <c r="R2020" s="14"/>
      <c r="S2020" s="14"/>
      <c r="T2020" s="14"/>
      <c r="U2020" s="14"/>
      <c r="V2020" s="14"/>
      <c r="W2020" s="14"/>
      <c r="X2020" s="14"/>
      <c r="Y2020" s="14"/>
      <c r="Z2020" s="14"/>
      <c r="AA2020" s="14"/>
      <c r="AB2020" s="14"/>
      <c r="AC2020" s="14"/>
      <c r="AD2020" s="14"/>
    </row>
    <row r="2021" ht="33.0" hidden="1" customHeight="1">
      <c r="A2021" s="27">
        <v>2191.0</v>
      </c>
      <c r="B2021" s="27" t="s">
        <v>34</v>
      </c>
      <c r="C2021" s="27" t="s">
        <v>2239</v>
      </c>
      <c r="D2021" s="12" t="s">
        <v>637</v>
      </c>
      <c r="E2021" s="14"/>
      <c r="F2021" s="12" t="s">
        <v>13</v>
      </c>
      <c r="G2021" s="12" t="s">
        <v>9</v>
      </c>
      <c r="H2021" s="12" t="s">
        <v>52</v>
      </c>
      <c r="I2021" s="14"/>
      <c r="J2021" s="14"/>
      <c r="K2021" s="14"/>
      <c r="L2021" s="14"/>
      <c r="M2021" s="14"/>
      <c r="N2021" s="14"/>
      <c r="O2021" s="14"/>
      <c r="P2021" s="14"/>
      <c r="Q2021" s="14"/>
      <c r="R2021" s="14"/>
      <c r="S2021" s="14"/>
      <c r="T2021" s="14"/>
      <c r="U2021" s="14"/>
      <c r="V2021" s="14"/>
      <c r="W2021" s="14"/>
      <c r="X2021" s="14"/>
      <c r="Y2021" s="14"/>
      <c r="Z2021" s="14"/>
      <c r="AA2021" s="14"/>
      <c r="AB2021" s="14"/>
      <c r="AC2021" s="14"/>
      <c r="AD2021" s="14"/>
    </row>
    <row r="2022" ht="33.0" hidden="1" customHeight="1">
      <c r="A2022" s="27">
        <v>2192.0</v>
      </c>
      <c r="B2022" s="27" t="s">
        <v>34</v>
      </c>
      <c r="C2022" s="27" t="s">
        <v>2240</v>
      </c>
      <c r="D2022" s="12" t="s">
        <v>120</v>
      </c>
      <c r="E2022" s="14"/>
      <c r="F2022" s="12" t="s">
        <v>20</v>
      </c>
      <c r="G2022" s="12" t="s">
        <v>9</v>
      </c>
      <c r="H2022" s="12" t="s">
        <v>42</v>
      </c>
      <c r="I2022" s="14"/>
      <c r="J2022" s="14"/>
      <c r="K2022" s="14"/>
      <c r="L2022" s="14"/>
      <c r="M2022" s="14"/>
      <c r="N2022" s="14"/>
      <c r="O2022" s="14"/>
      <c r="P2022" s="14"/>
      <c r="Q2022" s="14"/>
      <c r="R2022" s="14"/>
      <c r="S2022" s="14"/>
      <c r="T2022" s="14"/>
      <c r="U2022" s="14"/>
      <c r="V2022" s="14"/>
      <c r="W2022" s="14"/>
      <c r="X2022" s="14"/>
      <c r="Y2022" s="14"/>
      <c r="Z2022" s="14"/>
      <c r="AA2022" s="14"/>
      <c r="AB2022" s="14"/>
      <c r="AC2022" s="14"/>
      <c r="AD2022" s="14"/>
    </row>
    <row r="2023" ht="33.0" hidden="1" customHeight="1">
      <c r="A2023" s="27">
        <v>2193.0</v>
      </c>
      <c r="B2023" s="27" t="s">
        <v>34</v>
      </c>
      <c r="C2023" s="27" t="s">
        <v>2241</v>
      </c>
      <c r="D2023" s="12" t="s">
        <v>44</v>
      </c>
      <c r="E2023" s="14"/>
      <c r="F2023" s="12" t="s">
        <v>11</v>
      </c>
      <c r="G2023" s="12" t="s">
        <v>6</v>
      </c>
      <c r="H2023" s="12" t="s">
        <v>42</v>
      </c>
      <c r="I2023" s="14"/>
      <c r="J2023" s="14"/>
      <c r="K2023" s="14"/>
      <c r="L2023" s="14"/>
      <c r="M2023" s="14"/>
      <c r="N2023" s="14"/>
      <c r="O2023" s="14"/>
      <c r="P2023" s="14"/>
      <c r="Q2023" s="14"/>
      <c r="R2023" s="14"/>
      <c r="S2023" s="14"/>
      <c r="T2023" s="14"/>
      <c r="U2023" s="14"/>
      <c r="V2023" s="14"/>
      <c r="W2023" s="14"/>
      <c r="X2023" s="14"/>
      <c r="Y2023" s="14"/>
      <c r="Z2023" s="14"/>
      <c r="AA2023" s="14"/>
      <c r="AB2023" s="14"/>
      <c r="AC2023" s="14"/>
      <c r="AD2023" s="14"/>
    </row>
    <row r="2024" ht="33.0" hidden="1" customHeight="1">
      <c r="A2024" s="27">
        <v>2194.0</v>
      </c>
      <c r="B2024" s="27" t="s">
        <v>34</v>
      </c>
      <c r="C2024" s="27" t="s">
        <v>2242</v>
      </c>
      <c r="D2024" s="12" t="s">
        <v>592</v>
      </c>
      <c r="E2024" s="14"/>
      <c r="F2024" s="12" t="s">
        <v>11</v>
      </c>
      <c r="G2024" s="12" t="s">
        <v>9</v>
      </c>
      <c r="H2024" s="12" t="s">
        <v>37</v>
      </c>
      <c r="I2024" s="14"/>
      <c r="J2024" s="14"/>
      <c r="K2024" s="14"/>
      <c r="L2024" s="14"/>
      <c r="M2024" s="14"/>
      <c r="N2024" s="14"/>
      <c r="O2024" s="14"/>
      <c r="P2024" s="14"/>
      <c r="Q2024" s="14"/>
      <c r="R2024" s="14"/>
      <c r="S2024" s="14"/>
      <c r="T2024" s="14"/>
      <c r="U2024" s="14"/>
      <c r="V2024" s="14"/>
      <c r="W2024" s="14"/>
      <c r="X2024" s="14"/>
      <c r="Y2024" s="14"/>
      <c r="Z2024" s="14"/>
      <c r="AA2024" s="14"/>
      <c r="AB2024" s="14"/>
      <c r="AC2024" s="14"/>
      <c r="AD2024" s="14"/>
    </row>
    <row r="2025" ht="33.0" hidden="1" customHeight="1">
      <c r="A2025" s="27">
        <v>2195.0</v>
      </c>
      <c r="B2025" s="27" t="s">
        <v>34</v>
      </c>
      <c r="C2025" s="27" t="s">
        <v>2243</v>
      </c>
      <c r="D2025" s="12" t="s">
        <v>66</v>
      </c>
      <c r="E2025" s="14"/>
      <c r="F2025" s="12" t="s">
        <v>10</v>
      </c>
      <c r="G2025" s="12" t="s">
        <v>2</v>
      </c>
      <c r="H2025" s="12" t="s">
        <v>52</v>
      </c>
      <c r="I2025" s="14"/>
      <c r="J2025" s="14"/>
      <c r="K2025" s="14"/>
      <c r="L2025" s="14"/>
      <c r="M2025" s="14"/>
      <c r="N2025" s="14"/>
      <c r="O2025" s="14"/>
      <c r="P2025" s="14"/>
      <c r="Q2025" s="14"/>
      <c r="R2025" s="14"/>
      <c r="S2025" s="14"/>
      <c r="T2025" s="14"/>
      <c r="U2025" s="14"/>
      <c r="V2025" s="14"/>
      <c r="W2025" s="14"/>
      <c r="X2025" s="14"/>
      <c r="Y2025" s="14"/>
      <c r="Z2025" s="14"/>
      <c r="AA2025" s="14"/>
      <c r="AB2025" s="14"/>
      <c r="AC2025" s="14"/>
      <c r="AD2025" s="14"/>
    </row>
    <row r="2026" ht="33.0" hidden="1" customHeight="1">
      <c r="A2026" s="27">
        <v>2197.0</v>
      </c>
      <c r="B2026" s="27" t="s">
        <v>34</v>
      </c>
      <c r="C2026" s="27" t="s">
        <v>2244</v>
      </c>
      <c r="D2026" s="12" t="s">
        <v>572</v>
      </c>
      <c r="E2026" s="14"/>
      <c r="F2026" s="12" t="s">
        <v>18</v>
      </c>
      <c r="G2026" s="12" t="s">
        <v>2</v>
      </c>
      <c r="H2026" s="12" t="s">
        <v>49</v>
      </c>
      <c r="I2026" s="14"/>
      <c r="J2026" s="14"/>
      <c r="K2026" s="14"/>
      <c r="L2026" s="14"/>
      <c r="M2026" s="14"/>
      <c r="N2026" s="14"/>
      <c r="O2026" s="14"/>
      <c r="P2026" s="14"/>
      <c r="Q2026" s="14"/>
      <c r="R2026" s="14"/>
      <c r="S2026" s="14"/>
      <c r="T2026" s="14"/>
      <c r="U2026" s="14"/>
      <c r="V2026" s="14"/>
      <c r="W2026" s="14"/>
      <c r="X2026" s="14"/>
      <c r="Y2026" s="14"/>
      <c r="Z2026" s="14"/>
      <c r="AA2026" s="14"/>
      <c r="AB2026" s="14"/>
      <c r="AC2026" s="14"/>
      <c r="AD2026" s="14"/>
    </row>
    <row r="2027" ht="33.0" hidden="1" customHeight="1">
      <c r="A2027" s="27">
        <v>2199.0</v>
      </c>
      <c r="B2027" s="27" t="s">
        <v>34</v>
      </c>
      <c r="C2027" s="27" t="s">
        <v>2245</v>
      </c>
      <c r="D2027" s="12" t="s">
        <v>126</v>
      </c>
      <c r="E2027" s="14"/>
      <c r="F2027" s="12" t="s">
        <v>11</v>
      </c>
      <c r="G2027" s="12" t="s">
        <v>9</v>
      </c>
      <c r="H2027" s="12" t="s">
        <v>42</v>
      </c>
      <c r="I2027" s="14"/>
      <c r="J2027" s="14"/>
      <c r="K2027" s="14"/>
      <c r="L2027" s="14"/>
      <c r="M2027" s="14"/>
      <c r="N2027" s="14"/>
      <c r="O2027" s="14"/>
      <c r="P2027" s="14"/>
      <c r="Q2027" s="14"/>
      <c r="R2027" s="14"/>
      <c r="S2027" s="14"/>
      <c r="T2027" s="14"/>
      <c r="U2027" s="14"/>
      <c r="V2027" s="14"/>
      <c r="W2027" s="14"/>
      <c r="X2027" s="14"/>
      <c r="Y2027" s="14"/>
      <c r="Z2027" s="14"/>
      <c r="AA2027" s="14"/>
      <c r="AB2027" s="14"/>
      <c r="AC2027" s="14"/>
      <c r="AD2027" s="14"/>
    </row>
    <row r="2028" ht="33.0" hidden="1" customHeight="1">
      <c r="A2028" s="27">
        <v>2200.0</v>
      </c>
      <c r="B2028" s="27" t="s">
        <v>34</v>
      </c>
      <c r="C2028" s="27" t="s">
        <v>2246</v>
      </c>
      <c r="D2028" s="12" t="s">
        <v>87</v>
      </c>
      <c r="E2028" s="14"/>
      <c r="F2028" s="12" t="s">
        <v>18</v>
      </c>
      <c r="G2028" s="12" t="s">
        <v>9</v>
      </c>
      <c r="H2028" s="12" t="s">
        <v>52</v>
      </c>
      <c r="I2028" s="14"/>
      <c r="J2028" s="14"/>
      <c r="K2028" s="14"/>
      <c r="L2028" s="14"/>
      <c r="M2028" s="14"/>
      <c r="N2028" s="14"/>
      <c r="O2028" s="14"/>
      <c r="P2028" s="14"/>
      <c r="Q2028" s="14"/>
      <c r="R2028" s="14"/>
      <c r="S2028" s="14"/>
      <c r="T2028" s="14"/>
      <c r="U2028" s="14"/>
      <c r="V2028" s="14"/>
      <c r="W2028" s="14"/>
      <c r="X2028" s="14"/>
      <c r="Y2028" s="14"/>
      <c r="Z2028" s="14"/>
      <c r="AA2028" s="14"/>
      <c r="AB2028" s="14"/>
      <c r="AC2028" s="14"/>
      <c r="AD2028" s="14"/>
    </row>
    <row r="2029" ht="33.0" hidden="1" customHeight="1">
      <c r="A2029" s="27">
        <v>2201.0</v>
      </c>
      <c r="B2029" s="27" t="s">
        <v>34</v>
      </c>
      <c r="C2029" s="27" t="s">
        <v>2247</v>
      </c>
      <c r="D2029" s="12" t="s">
        <v>1796</v>
      </c>
      <c r="E2029" s="14"/>
      <c r="F2029" s="12" t="s">
        <v>13</v>
      </c>
      <c r="G2029" s="12" t="s">
        <v>2</v>
      </c>
      <c r="H2029" s="12" t="s">
        <v>52</v>
      </c>
      <c r="I2029" s="14"/>
      <c r="J2029" s="14"/>
      <c r="K2029" s="14"/>
      <c r="L2029" s="14"/>
      <c r="M2029" s="14"/>
      <c r="N2029" s="14"/>
      <c r="O2029" s="14"/>
      <c r="P2029" s="14"/>
      <c r="Q2029" s="14"/>
      <c r="R2029" s="14"/>
      <c r="S2029" s="14"/>
      <c r="T2029" s="14"/>
      <c r="U2029" s="14"/>
      <c r="V2029" s="14"/>
      <c r="W2029" s="14"/>
      <c r="X2029" s="14"/>
      <c r="Y2029" s="14"/>
      <c r="Z2029" s="14"/>
      <c r="AA2029" s="14"/>
      <c r="AB2029" s="14"/>
      <c r="AC2029" s="14"/>
      <c r="AD2029" s="14"/>
    </row>
    <row r="2030" ht="33.0" hidden="1" customHeight="1">
      <c r="A2030" s="27">
        <v>2202.0</v>
      </c>
      <c r="B2030" s="27" t="s">
        <v>34</v>
      </c>
      <c r="C2030" s="27" t="s">
        <v>2248</v>
      </c>
      <c r="D2030" s="12" t="s">
        <v>36</v>
      </c>
      <c r="E2030" s="14"/>
      <c r="F2030" s="12" t="s">
        <v>10</v>
      </c>
      <c r="G2030" s="12" t="s">
        <v>2</v>
      </c>
      <c r="H2030" s="12" t="s">
        <v>37</v>
      </c>
      <c r="I2030" s="14"/>
      <c r="J2030" s="14"/>
      <c r="K2030" s="14"/>
      <c r="L2030" s="14"/>
      <c r="M2030" s="14"/>
      <c r="N2030" s="14"/>
      <c r="O2030" s="14"/>
      <c r="P2030" s="14"/>
      <c r="Q2030" s="14"/>
      <c r="R2030" s="14"/>
      <c r="S2030" s="14"/>
      <c r="T2030" s="14"/>
      <c r="U2030" s="14"/>
      <c r="V2030" s="14"/>
      <c r="W2030" s="14"/>
      <c r="X2030" s="14"/>
      <c r="Y2030" s="14"/>
      <c r="Z2030" s="14"/>
      <c r="AA2030" s="14"/>
      <c r="AB2030" s="14"/>
      <c r="AC2030" s="14"/>
      <c r="AD2030" s="14"/>
    </row>
    <row r="2031" ht="33.0" hidden="1" customHeight="1">
      <c r="A2031" s="27">
        <v>2203.0</v>
      </c>
      <c r="B2031" s="27" t="s">
        <v>34</v>
      </c>
      <c r="C2031" s="27" t="s">
        <v>2249</v>
      </c>
      <c r="D2031" s="12" t="s">
        <v>532</v>
      </c>
      <c r="E2031" s="14"/>
      <c r="F2031" s="12" t="s">
        <v>19</v>
      </c>
      <c r="G2031" s="12" t="s">
        <v>4</v>
      </c>
      <c r="H2031" s="12" t="s">
        <v>37</v>
      </c>
      <c r="I2031" s="14"/>
      <c r="J2031" s="14"/>
      <c r="K2031" s="14"/>
      <c r="L2031" s="14"/>
      <c r="M2031" s="14"/>
      <c r="N2031" s="14"/>
      <c r="O2031" s="14"/>
      <c r="P2031" s="14"/>
      <c r="Q2031" s="14"/>
      <c r="R2031" s="14"/>
      <c r="S2031" s="14"/>
      <c r="T2031" s="14"/>
      <c r="U2031" s="14"/>
      <c r="V2031" s="14"/>
      <c r="W2031" s="14"/>
      <c r="X2031" s="14"/>
      <c r="Y2031" s="14"/>
      <c r="Z2031" s="14"/>
      <c r="AA2031" s="14"/>
      <c r="AB2031" s="14"/>
      <c r="AC2031" s="14"/>
      <c r="AD2031" s="14"/>
    </row>
    <row r="2032" ht="33.0" hidden="1" customHeight="1">
      <c r="A2032" s="27">
        <v>2204.0</v>
      </c>
      <c r="B2032" s="27" t="s">
        <v>34</v>
      </c>
      <c r="C2032" s="27" t="s">
        <v>2250</v>
      </c>
      <c r="D2032" s="12" t="s">
        <v>432</v>
      </c>
      <c r="E2032" s="14"/>
      <c r="F2032" s="12" t="s">
        <v>12</v>
      </c>
      <c r="G2032" s="12" t="s">
        <v>4</v>
      </c>
      <c r="H2032" s="12" t="s">
        <v>49</v>
      </c>
      <c r="I2032" s="14"/>
      <c r="J2032" s="14"/>
      <c r="K2032" s="14"/>
      <c r="L2032" s="14"/>
      <c r="M2032" s="14"/>
      <c r="N2032" s="14"/>
      <c r="O2032" s="14"/>
      <c r="P2032" s="14"/>
      <c r="Q2032" s="14"/>
      <c r="R2032" s="14"/>
      <c r="S2032" s="14"/>
      <c r="T2032" s="14"/>
      <c r="U2032" s="14"/>
      <c r="V2032" s="14"/>
      <c r="W2032" s="14"/>
      <c r="X2032" s="14"/>
      <c r="Y2032" s="14"/>
      <c r="Z2032" s="14"/>
      <c r="AA2032" s="14"/>
      <c r="AB2032" s="14"/>
      <c r="AC2032" s="14"/>
      <c r="AD2032" s="14"/>
    </row>
    <row r="2033" ht="33.0" hidden="1" customHeight="1">
      <c r="A2033" s="27">
        <v>2205.0</v>
      </c>
      <c r="B2033" s="27" t="s">
        <v>34</v>
      </c>
      <c r="C2033" s="27" t="s">
        <v>2251</v>
      </c>
      <c r="D2033" s="12" t="s">
        <v>592</v>
      </c>
      <c r="E2033" s="14"/>
      <c r="F2033" s="12" t="s">
        <v>11</v>
      </c>
      <c r="G2033" s="12" t="s">
        <v>9</v>
      </c>
      <c r="H2033" s="12" t="s">
        <v>37</v>
      </c>
      <c r="I2033" s="14"/>
      <c r="J2033" s="14"/>
      <c r="K2033" s="14"/>
      <c r="L2033" s="14"/>
      <c r="M2033" s="14"/>
      <c r="N2033" s="14"/>
      <c r="O2033" s="14"/>
      <c r="P2033" s="14"/>
      <c r="Q2033" s="14"/>
      <c r="R2033" s="14"/>
      <c r="S2033" s="14"/>
      <c r="T2033" s="14"/>
      <c r="U2033" s="14"/>
      <c r="V2033" s="14"/>
      <c r="W2033" s="14"/>
      <c r="X2033" s="14"/>
      <c r="Y2033" s="14"/>
      <c r="Z2033" s="14"/>
      <c r="AA2033" s="14"/>
      <c r="AB2033" s="14"/>
      <c r="AC2033" s="14"/>
      <c r="AD2033" s="14"/>
    </row>
    <row r="2034" ht="33.0" hidden="1" customHeight="1">
      <c r="A2034" s="27">
        <v>2206.0</v>
      </c>
      <c r="B2034" s="27" t="s">
        <v>34</v>
      </c>
      <c r="C2034" s="27" t="s">
        <v>2252</v>
      </c>
      <c r="D2034" s="12" t="s">
        <v>126</v>
      </c>
      <c r="E2034" s="14"/>
      <c r="F2034" s="12" t="s">
        <v>11</v>
      </c>
      <c r="G2034" s="12" t="s">
        <v>9</v>
      </c>
      <c r="H2034" s="12" t="s">
        <v>42</v>
      </c>
      <c r="I2034" s="14"/>
      <c r="J2034" s="14"/>
      <c r="K2034" s="14"/>
      <c r="L2034" s="14"/>
      <c r="M2034" s="14"/>
      <c r="N2034" s="14"/>
      <c r="O2034" s="14"/>
      <c r="P2034" s="14"/>
      <c r="Q2034" s="14"/>
      <c r="R2034" s="14"/>
      <c r="S2034" s="14"/>
      <c r="T2034" s="14"/>
      <c r="U2034" s="14"/>
      <c r="V2034" s="14"/>
      <c r="W2034" s="14"/>
      <c r="X2034" s="14"/>
      <c r="Y2034" s="14"/>
      <c r="Z2034" s="14"/>
      <c r="AA2034" s="14"/>
      <c r="AB2034" s="14"/>
      <c r="AC2034" s="14"/>
      <c r="AD2034" s="14"/>
    </row>
    <row r="2035" ht="33.0" hidden="1" customHeight="1">
      <c r="A2035" s="27">
        <v>2207.0</v>
      </c>
      <c r="B2035" s="27" t="s">
        <v>34</v>
      </c>
      <c r="C2035" s="27" t="s">
        <v>2253</v>
      </c>
      <c r="D2035" s="12" t="s">
        <v>203</v>
      </c>
      <c r="E2035" s="14"/>
      <c r="F2035" s="12" t="s">
        <v>12</v>
      </c>
      <c r="G2035" s="12" t="s">
        <v>9</v>
      </c>
      <c r="H2035" s="12" t="s">
        <v>49</v>
      </c>
      <c r="I2035" s="14"/>
      <c r="J2035" s="14"/>
      <c r="K2035" s="14"/>
      <c r="L2035" s="14"/>
      <c r="M2035" s="14"/>
      <c r="N2035" s="14"/>
      <c r="O2035" s="14"/>
      <c r="P2035" s="14"/>
      <c r="Q2035" s="14"/>
      <c r="R2035" s="14"/>
      <c r="S2035" s="14"/>
      <c r="T2035" s="14"/>
      <c r="U2035" s="14"/>
      <c r="V2035" s="14"/>
      <c r="W2035" s="14"/>
      <c r="X2035" s="14"/>
      <c r="Y2035" s="14"/>
      <c r="Z2035" s="14"/>
      <c r="AA2035" s="14"/>
      <c r="AB2035" s="14"/>
      <c r="AC2035" s="14"/>
      <c r="AD2035" s="14"/>
    </row>
    <row r="2036" ht="33.0" hidden="1" customHeight="1">
      <c r="A2036" s="27">
        <v>2208.0</v>
      </c>
      <c r="B2036" s="27" t="s">
        <v>34</v>
      </c>
      <c r="C2036" s="27" t="s">
        <v>2254</v>
      </c>
      <c r="D2036" s="12" t="s">
        <v>765</v>
      </c>
      <c r="E2036" s="14"/>
      <c r="F2036" s="12" t="s">
        <v>19</v>
      </c>
      <c r="G2036" s="12" t="s">
        <v>9</v>
      </c>
      <c r="H2036" s="12" t="s">
        <v>37</v>
      </c>
      <c r="I2036" s="14"/>
      <c r="J2036" s="14"/>
      <c r="K2036" s="14"/>
      <c r="L2036" s="14"/>
      <c r="M2036" s="14"/>
      <c r="N2036" s="14"/>
      <c r="O2036" s="14"/>
      <c r="P2036" s="14"/>
      <c r="Q2036" s="14"/>
      <c r="R2036" s="14"/>
      <c r="S2036" s="14"/>
      <c r="T2036" s="14"/>
      <c r="U2036" s="14"/>
      <c r="V2036" s="14"/>
      <c r="W2036" s="14"/>
      <c r="X2036" s="14"/>
      <c r="Y2036" s="14"/>
      <c r="Z2036" s="14"/>
      <c r="AA2036" s="14"/>
      <c r="AB2036" s="14"/>
      <c r="AC2036" s="14"/>
      <c r="AD2036" s="14"/>
    </row>
    <row r="2037" ht="33.0" customHeight="1">
      <c r="A2037" s="27">
        <v>2209.0</v>
      </c>
      <c r="B2037" s="27" t="s">
        <v>34</v>
      </c>
      <c r="C2037" s="27" t="s">
        <v>2255</v>
      </c>
      <c r="D2037" s="12" t="s">
        <v>291</v>
      </c>
      <c r="E2037" s="14"/>
      <c r="F2037" s="12" t="s">
        <v>16</v>
      </c>
      <c r="G2037" s="12" t="s">
        <v>4</v>
      </c>
      <c r="H2037" s="12" t="s">
        <v>37</v>
      </c>
      <c r="I2037" s="14"/>
      <c r="J2037" s="14"/>
      <c r="K2037" s="14"/>
      <c r="L2037" s="14"/>
      <c r="M2037" s="14"/>
      <c r="N2037" s="14"/>
      <c r="O2037" s="14"/>
      <c r="P2037" s="14"/>
      <c r="Q2037" s="14"/>
      <c r="R2037" s="14"/>
      <c r="S2037" s="14"/>
      <c r="T2037" s="14"/>
      <c r="U2037" s="14"/>
      <c r="V2037" s="14"/>
      <c r="W2037" s="14"/>
      <c r="X2037" s="14"/>
      <c r="Y2037" s="14"/>
      <c r="Z2037" s="14"/>
      <c r="AA2037" s="14"/>
      <c r="AB2037" s="14"/>
      <c r="AC2037" s="14"/>
      <c r="AD2037" s="14"/>
    </row>
    <row r="2038" ht="33.0" hidden="1" customHeight="1">
      <c r="A2038" s="27">
        <v>2210.0</v>
      </c>
      <c r="B2038" s="27" t="s">
        <v>34</v>
      </c>
      <c r="C2038" s="27" t="s">
        <v>2256</v>
      </c>
      <c r="D2038" s="12" t="s">
        <v>66</v>
      </c>
      <c r="E2038" s="14"/>
      <c r="F2038" s="12" t="s">
        <v>10</v>
      </c>
      <c r="G2038" s="12" t="s">
        <v>2</v>
      </c>
      <c r="H2038" s="12" t="s">
        <v>52</v>
      </c>
      <c r="I2038" s="14"/>
      <c r="J2038" s="14"/>
      <c r="K2038" s="14"/>
      <c r="L2038" s="14"/>
      <c r="M2038" s="14"/>
      <c r="N2038" s="14"/>
      <c r="O2038" s="14"/>
      <c r="P2038" s="14"/>
      <c r="Q2038" s="14"/>
      <c r="R2038" s="14"/>
      <c r="S2038" s="14"/>
      <c r="T2038" s="14"/>
      <c r="U2038" s="14"/>
      <c r="V2038" s="14"/>
      <c r="W2038" s="14"/>
      <c r="X2038" s="14"/>
      <c r="Y2038" s="14"/>
      <c r="Z2038" s="14"/>
      <c r="AA2038" s="14"/>
      <c r="AB2038" s="14"/>
      <c r="AC2038" s="14"/>
      <c r="AD2038" s="14"/>
    </row>
    <row r="2039" ht="33.0" hidden="1" customHeight="1">
      <c r="A2039" s="27">
        <v>2211.0</v>
      </c>
      <c r="B2039" s="27" t="s">
        <v>34</v>
      </c>
      <c r="C2039" s="27" t="s">
        <v>2257</v>
      </c>
      <c r="D2039" s="12" t="s">
        <v>36</v>
      </c>
      <c r="E2039" s="14"/>
      <c r="F2039" s="12" t="s">
        <v>10</v>
      </c>
      <c r="G2039" s="12" t="s">
        <v>2</v>
      </c>
      <c r="H2039" s="12" t="s">
        <v>37</v>
      </c>
      <c r="I2039" s="14"/>
      <c r="J2039" s="14"/>
      <c r="K2039" s="14"/>
      <c r="L2039" s="14"/>
      <c r="M2039" s="14"/>
      <c r="N2039" s="14"/>
      <c r="O2039" s="14"/>
      <c r="P2039" s="14"/>
      <c r="Q2039" s="14"/>
      <c r="R2039" s="14"/>
      <c r="S2039" s="14"/>
      <c r="T2039" s="14"/>
      <c r="U2039" s="14"/>
      <c r="V2039" s="14"/>
      <c r="W2039" s="14"/>
      <c r="X2039" s="14"/>
      <c r="Y2039" s="14"/>
      <c r="Z2039" s="14"/>
      <c r="AA2039" s="14"/>
      <c r="AB2039" s="14"/>
      <c r="AC2039" s="14"/>
      <c r="AD2039" s="14"/>
    </row>
    <row r="2040" ht="33.0" customHeight="1">
      <c r="A2040" s="27">
        <v>2212.0</v>
      </c>
      <c r="B2040" s="27" t="s">
        <v>34</v>
      </c>
      <c r="C2040" s="27" t="s">
        <v>2258</v>
      </c>
      <c r="D2040" s="12" t="s">
        <v>327</v>
      </c>
      <c r="E2040" s="14"/>
      <c r="F2040" s="12" t="s">
        <v>16</v>
      </c>
      <c r="G2040" s="12" t="s">
        <v>7</v>
      </c>
      <c r="H2040" s="12" t="s">
        <v>37</v>
      </c>
      <c r="I2040" s="14"/>
      <c r="J2040" s="14"/>
      <c r="K2040" s="14"/>
      <c r="L2040" s="14"/>
      <c r="M2040" s="14"/>
      <c r="N2040" s="14"/>
      <c r="O2040" s="14"/>
      <c r="P2040" s="14"/>
      <c r="Q2040" s="14"/>
      <c r="R2040" s="14"/>
      <c r="S2040" s="14"/>
      <c r="T2040" s="14"/>
      <c r="U2040" s="14"/>
      <c r="V2040" s="14"/>
      <c r="W2040" s="14"/>
      <c r="X2040" s="14"/>
      <c r="Y2040" s="14"/>
      <c r="Z2040" s="14"/>
      <c r="AA2040" s="14"/>
      <c r="AB2040" s="14"/>
      <c r="AC2040" s="14"/>
      <c r="AD2040" s="14"/>
    </row>
    <row r="2041" ht="33.0" hidden="1" customHeight="1">
      <c r="A2041" s="27">
        <v>2213.0</v>
      </c>
      <c r="B2041" s="27" t="s">
        <v>34</v>
      </c>
      <c r="C2041" s="27" t="s">
        <v>2259</v>
      </c>
      <c r="D2041" s="12" t="s">
        <v>269</v>
      </c>
      <c r="E2041" s="14"/>
      <c r="F2041" s="12" t="s">
        <v>21</v>
      </c>
      <c r="G2041" s="12" t="s">
        <v>9</v>
      </c>
      <c r="H2041" s="12" t="s">
        <v>37</v>
      </c>
      <c r="I2041" s="14"/>
      <c r="J2041" s="14"/>
      <c r="K2041" s="14"/>
      <c r="L2041" s="14"/>
      <c r="M2041" s="14"/>
      <c r="N2041" s="14"/>
      <c r="O2041" s="14"/>
      <c r="P2041" s="14"/>
      <c r="Q2041" s="14"/>
      <c r="R2041" s="14"/>
      <c r="S2041" s="14"/>
      <c r="T2041" s="14"/>
      <c r="U2041" s="14"/>
      <c r="V2041" s="14"/>
      <c r="W2041" s="14"/>
      <c r="X2041" s="14"/>
      <c r="Y2041" s="14"/>
      <c r="Z2041" s="14"/>
      <c r="AA2041" s="14"/>
      <c r="AB2041" s="14"/>
      <c r="AC2041" s="14"/>
      <c r="AD2041" s="14"/>
    </row>
    <row r="2042" ht="33.0" hidden="1" customHeight="1">
      <c r="A2042" s="27">
        <v>2214.0</v>
      </c>
      <c r="B2042" s="27" t="s">
        <v>34</v>
      </c>
      <c r="C2042" s="27" t="s">
        <v>2260</v>
      </c>
      <c r="D2042" s="12" t="s">
        <v>275</v>
      </c>
      <c r="E2042" s="14"/>
      <c r="F2042" s="12" t="s">
        <v>13</v>
      </c>
      <c r="G2042" s="12" t="s">
        <v>6</v>
      </c>
      <c r="H2042" s="12" t="s">
        <v>52</v>
      </c>
      <c r="I2042" s="14"/>
      <c r="J2042" s="14"/>
      <c r="K2042" s="14"/>
      <c r="L2042" s="14"/>
      <c r="M2042" s="14"/>
      <c r="N2042" s="14"/>
      <c r="O2042" s="14"/>
      <c r="P2042" s="14"/>
      <c r="Q2042" s="14"/>
      <c r="R2042" s="14"/>
      <c r="S2042" s="14"/>
      <c r="T2042" s="14"/>
      <c r="U2042" s="14"/>
      <c r="V2042" s="14"/>
      <c r="W2042" s="14"/>
      <c r="X2042" s="14"/>
      <c r="Y2042" s="14"/>
      <c r="Z2042" s="14"/>
      <c r="AA2042" s="14"/>
      <c r="AB2042" s="14"/>
      <c r="AC2042" s="14"/>
      <c r="AD2042" s="14"/>
    </row>
    <row r="2043" ht="33.0" hidden="1" customHeight="1">
      <c r="A2043" s="27">
        <v>2215.0</v>
      </c>
      <c r="B2043" s="27" t="s">
        <v>34</v>
      </c>
      <c r="C2043" s="27" t="s">
        <v>2261</v>
      </c>
      <c r="D2043" s="12" t="s">
        <v>1793</v>
      </c>
      <c r="E2043" s="14"/>
      <c r="F2043" s="12" t="s">
        <v>11</v>
      </c>
      <c r="G2043" s="12" t="s">
        <v>2</v>
      </c>
      <c r="H2043" s="12" t="s">
        <v>52</v>
      </c>
      <c r="I2043" s="14"/>
      <c r="J2043" s="14"/>
      <c r="K2043" s="14"/>
      <c r="L2043" s="14"/>
      <c r="M2043" s="14"/>
      <c r="N2043" s="14"/>
      <c r="O2043" s="14"/>
      <c r="P2043" s="14"/>
      <c r="Q2043" s="14"/>
      <c r="R2043" s="14"/>
      <c r="S2043" s="14"/>
      <c r="T2043" s="14"/>
      <c r="U2043" s="14"/>
      <c r="V2043" s="14"/>
      <c r="W2043" s="14"/>
      <c r="X2043" s="14"/>
      <c r="Y2043" s="14"/>
      <c r="Z2043" s="14"/>
      <c r="AA2043" s="14"/>
      <c r="AB2043" s="14"/>
      <c r="AC2043" s="14"/>
      <c r="AD2043" s="14"/>
    </row>
    <row r="2044" ht="33.0" hidden="1" customHeight="1">
      <c r="A2044" s="27">
        <v>2216.0</v>
      </c>
      <c r="B2044" s="27" t="s">
        <v>34</v>
      </c>
      <c r="C2044" s="27" t="s">
        <v>2262</v>
      </c>
      <c r="D2044" s="12" t="s">
        <v>87</v>
      </c>
      <c r="E2044" s="14"/>
      <c r="F2044" s="12" t="s">
        <v>18</v>
      </c>
      <c r="G2044" s="12" t="s">
        <v>9</v>
      </c>
      <c r="H2044" s="12" t="s">
        <v>52</v>
      </c>
      <c r="I2044" s="14"/>
      <c r="J2044" s="14"/>
      <c r="K2044" s="14"/>
      <c r="L2044" s="14"/>
      <c r="M2044" s="14"/>
      <c r="N2044" s="14"/>
      <c r="O2044" s="14"/>
      <c r="P2044" s="14"/>
      <c r="Q2044" s="14"/>
      <c r="R2044" s="14"/>
      <c r="S2044" s="14"/>
      <c r="T2044" s="14"/>
      <c r="U2044" s="14"/>
      <c r="V2044" s="14"/>
      <c r="W2044" s="14"/>
      <c r="X2044" s="14"/>
      <c r="Y2044" s="14"/>
      <c r="Z2044" s="14"/>
      <c r="AA2044" s="14"/>
      <c r="AB2044" s="14"/>
      <c r="AC2044" s="14"/>
      <c r="AD2044" s="14"/>
    </row>
    <row r="2045" ht="33.0" hidden="1" customHeight="1">
      <c r="A2045" s="27">
        <v>2217.0</v>
      </c>
      <c r="B2045" s="27" t="s">
        <v>34</v>
      </c>
      <c r="C2045" s="27" t="s">
        <v>2263</v>
      </c>
      <c r="D2045" s="12" t="s">
        <v>1670</v>
      </c>
      <c r="E2045" s="14"/>
      <c r="F2045" s="12" t="s">
        <v>21</v>
      </c>
      <c r="G2045" s="12" t="s">
        <v>7</v>
      </c>
      <c r="H2045" s="12" t="s">
        <v>52</v>
      </c>
      <c r="I2045" s="14"/>
      <c r="J2045" s="14"/>
      <c r="K2045" s="14"/>
      <c r="L2045" s="14"/>
      <c r="M2045" s="14"/>
      <c r="N2045" s="14"/>
      <c r="O2045" s="14"/>
      <c r="P2045" s="14"/>
      <c r="Q2045" s="14"/>
      <c r="R2045" s="14"/>
      <c r="S2045" s="14"/>
      <c r="T2045" s="14"/>
      <c r="U2045" s="14"/>
      <c r="V2045" s="14"/>
      <c r="W2045" s="14"/>
      <c r="X2045" s="14"/>
      <c r="Y2045" s="14"/>
      <c r="Z2045" s="14"/>
      <c r="AA2045" s="14"/>
      <c r="AB2045" s="14"/>
      <c r="AC2045" s="14"/>
      <c r="AD2045" s="14"/>
    </row>
    <row r="2046" ht="33.0" hidden="1" customHeight="1">
      <c r="A2046" s="27">
        <v>2218.0</v>
      </c>
      <c r="B2046" s="27" t="s">
        <v>34</v>
      </c>
      <c r="C2046" s="27" t="s">
        <v>2264</v>
      </c>
      <c r="D2046" s="12" t="s">
        <v>2265</v>
      </c>
      <c r="E2046" s="14"/>
      <c r="F2046" s="12" t="s">
        <v>14</v>
      </c>
      <c r="G2046" s="12" t="s">
        <v>8</v>
      </c>
      <c r="H2046" s="12" t="s">
        <v>42</v>
      </c>
      <c r="I2046" s="14"/>
      <c r="J2046" s="14"/>
      <c r="K2046" s="14"/>
      <c r="L2046" s="14"/>
      <c r="M2046" s="14"/>
      <c r="N2046" s="14"/>
      <c r="O2046" s="14"/>
      <c r="P2046" s="14"/>
      <c r="Q2046" s="14"/>
      <c r="R2046" s="14"/>
      <c r="S2046" s="14"/>
      <c r="T2046" s="14"/>
      <c r="U2046" s="14"/>
      <c r="V2046" s="14"/>
      <c r="W2046" s="14"/>
      <c r="X2046" s="14"/>
      <c r="Y2046" s="14"/>
      <c r="Z2046" s="14"/>
      <c r="AA2046" s="14"/>
      <c r="AB2046" s="14"/>
      <c r="AC2046" s="14"/>
      <c r="AD2046" s="14"/>
    </row>
    <row r="2047" ht="33.0" hidden="1" customHeight="1">
      <c r="A2047" s="27">
        <v>2219.0</v>
      </c>
      <c r="B2047" s="27" t="s">
        <v>34</v>
      </c>
      <c r="C2047" s="27" t="s">
        <v>2266</v>
      </c>
      <c r="D2047" s="12" t="s">
        <v>436</v>
      </c>
      <c r="E2047" s="14"/>
      <c r="F2047" s="12" t="s">
        <v>13</v>
      </c>
      <c r="G2047" s="12" t="s">
        <v>9</v>
      </c>
      <c r="H2047" s="12" t="s">
        <v>37</v>
      </c>
      <c r="I2047" s="14"/>
      <c r="J2047" s="14"/>
      <c r="K2047" s="14"/>
      <c r="L2047" s="14"/>
      <c r="M2047" s="14"/>
      <c r="N2047" s="14"/>
      <c r="O2047" s="14"/>
      <c r="P2047" s="14"/>
      <c r="Q2047" s="14"/>
      <c r="R2047" s="14"/>
      <c r="S2047" s="14"/>
      <c r="T2047" s="14"/>
      <c r="U2047" s="14"/>
      <c r="V2047" s="14"/>
      <c r="W2047" s="14"/>
      <c r="X2047" s="14"/>
      <c r="Y2047" s="14"/>
      <c r="Z2047" s="14"/>
      <c r="AA2047" s="14"/>
      <c r="AB2047" s="14"/>
      <c r="AC2047" s="14"/>
      <c r="AD2047" s="14"/>
    </row>
    <row r="2048" ht="33.0" hidden="1" customHeight="1">
      <c r="A2048" s="27">
        <v>2220.0</v>
      </c>
      <c r="B2048" s="27" t="s">
        <v>34</v>
      </c>
      <c r="C2048" s="27" t="s">
        <v>2267</v>
      </c>
      <c r="D2048" s="12" t="s">
        <v>2268</v>
      </c>
      <c r="E2048" s="14"/>
      <c r="F2048" s="12" t="s">
        <v>15</v>
      </c>
      <c r="G2048" s="12" t="s">
        <v>2</v>
      </c>
      <c r="H2048" s="12" t="s">
        <v>49</v>
      </c>
      <c r="I2048" s="14"/>
      <c r="J2048" s="14"/>
      <c r="K2048" s="14"/>
      <c r="L2048" s="14"/>
      <c r="M2048" s="14"/>
      <c r="N2048" s="14"/>
      <c r="O2048" s="14"/>
      <c r="P2048" s="14"/>
      <c r="Q2048" s="14"/>
      <c r="R2048" s="14"/>
      <c r="S2048" s="14"/>
      <c r="T2048" s="14"/>
      <c r="U2048" s="14"/>
      <c r="V2048" s="14"/>
      <c r="W2048" s="14"/>
      <c r="X2048" s="14"/>
      <c r="Y2048" s="14"/>
      <c r="Z2048" s="14"/>
      <c r="AA2048" s="14"/>
      <c r="AB2048" s="14"/>
      <c r="AC2048" s="14"/>
      <c r="AD2048" s="14"/>
    </row>
    <row r="2049" ht="33.0" hidden="1" customHeight="1">
      <c r="A2049" s="27">
        <v>2221.0</v>
      </c>
      <c r="B2049" s="27" t="s">
        <v>34</v>
      </c>
      <c r="C2049" s="27" t="s">
        <v>2269</v>
      </c>
      <c r="D2049" s="12" t="s">
        <v>2270</v>
      </c>
      <c r="E2049" s="14"/>
      <c r="F2049" s="12" t="s">
        <v>21</v>
      </c>
      <c r="G2049" s="12" t="s">
        <v>4</v>
      </c>
      <c r="H2049" s="12" t="s">
        <v>42</v>
      </c>
      <c r="I2049" s="14"/>
      <c r="J2049" s="14"/>
      <c r="K2049" s="14"/>
      <c r="L2049" s="14"/>
      <c r="M2049" s="14"/>
      <c r="N2049" s="14"/>
      <c r="O2049" s="14"/>
      <c r="P2049" s="14"/>
      <c r="Q2049" s="14"/>
      <c r="R2049" s="14"/>
      <c r="S2049" s="14"/>
      <c r="T2049" s="14"/>
      <c r="U2049" s="14"/>
      <c r="V2049" s="14"/>
      <c r="W2049" s="14"/>
      <c r="X2049" s="14"/>
      <c r="Y2049" s="14"/>
      <c r="Z2049" s="14"/>
      <c r="AA2049" s="14"/>
      <c r="AB2049" s="14"/>
      <c r="AC2049" s="14"/>
      <c r="AD2049" s="14"/>
    </row>
    <row r="2050" ht="33.0" hidden="1" customHeight="1">
      <c r="A2050" s="27">
        <v>2222.0</v>
      </c>
      <c r="B2050" s="27" t="s">
        <v>34</v>
      </c>
      <c r="C2050" s="27" t="s">
        <v>2271</v>
      </c>
      <c r="D2050" s="12" t="s">
        <v>56</v>
      </c>
      <c r="E2050" s="14"/>
      <c r="F2050" s="12" t="s">
        <v>11</v>
      </c>
      <c r="G2050" s="12" t="s">
        <v>9</v>
      </c>
      <c r="H2050" s="12" t="s">
        <v>52</v>
      </c>
      <c r="I2050" s="14"/>
      <c r="J2050" s="14"/>
      <c r="K2050" s="14"/>
      <c r="L2050" s="14"/>
      <c r="M2050" s="14"/>
      <c r="N2050" s="14"/>
      <c r="O2050" s="14"/>
      <c r="P2050" s="14"/>
      <c r="Q2050" s="14"/>
      <c r="R2050" s="14"/>
      <c r="S2050" s="14"/>
      <c r="T2050" s="14"/>
      <c r="U2050" s="14"/>
      <c r="V2050" s="14"/>
      <c r="W2050" s="14"/>
      <c r="X2050" s="14"/>
      <c r="Y2050" s="14"/>
      <c r="Z2050" s="14"/>
      <c r="AA2050" s="14"/>
      <c r="AB2050" s="14"/>
      <c r="AC2050" s="14"/>
      <c r="AD2050" s="14"/>
    </row>
    <row r="2051" ht="33.0" hidden="1" customHeight="1">
      <c r="A2051" s="27">
        <v>2223.0</v>
      </c>
      <c r="B2051" s="27" t="s">
        <v>34</v>
      </c>
      <c r="C2051" s="27" t="s">
        <v>2272</v>
      </c>
      <c r="D2051" s="12" t="s">
        <v>116</v>
      </c>
      <c r="E2051" s="14"/>
      <c r="F2051" s="12" t="s">
        <v>15</v>
      </c>
      <c r="G2051" s="12" t="s">
        <v>9</v>
      </c>
      <c r="H2051" s="12" t="s">
        <v>52</v>
      </c>
      <c r="I2051" s="14"/>
      <c r="J2051" s="14"/>
      <c r="K2051" s="14"/>
      <c r="L2051" s="14"/>
      <c r="M2051" s="14"/>
      <c r="N2051" s="14"/>
      <c r="O2051" s="14"/>
      <c r="P2051" s="14"/>
      <c r="Q2051" s="14"/>
      <c r="R2051" s="14"/>
      <c r="S2051" s="14"/>
      <c r="T2051" s="14"/>
      <c r="U2051" s="14"/>
      <c r="V2051" s="14"/>
      <c r="W2051" s="14"/>
      <c r="X2051" s="14"/>
      <c r="Y2051" s="14"/>
      <c r="Z2051" s="14"/>
      <c r="AA2051" s="14"/>
      <c r="AB2051" s="14"/>
      <c r="AC2051" s="14"/>
      <c r="AD2051" s="14"/>
    </row>
    <row r="2052" ht="33.0" hidden="1" customHeight="1">
      <c r="A2052" s="27">
        <v>2224.0</v>
      </c>
      <c r="B2052" s="27" t="s">
        <v>34</v>
      </c>
      <c r="C2052" s="27" t="s">
        <v>2273</v>
      </c>
      <c r="D2052" s="12" t="s">
        <v>36</v>
      </c>
      <c r="E2052" s="14"/>
      <c r="F2052" s="12" t="s">
        <v>10</v>
      </c>
      <c r="G2052" s="12" t="s">
        <v>2</v>
      </c>
      <c r="H2052" s="12" t="s">
        <v>37</v>
      </c>
      <c r="I2052" s="14"/>
      <c r="J2052" s="14"/>
      <c r="K2052" s="14"/>
      <c r="L2052" s="14"/>
      <c r="M2052" s="14"/>
      <c r="N2052" s="14"/>
      <c r="O2052" s="14"/>
      <c r="P2052" s="14"/>
      <c r="Q2052" s="14"/>
      <c r="R2052" s="14"/>
      <c r="S2052" s="14"/>
      <c r="T2052" s="14"/>
      <c r="U2052" s="14"/>
      <c r="V2052" s="14"/>
      <c r="W2052" s="14"/>
      <c r="X2052" s="14"/>
      <c r="Y2052" s="14"/>
      <c r="Z2052" s="14"/>
      <c r="AA2052" s="14"/>
      <c r="AB2052" s="14"/>
      <c r="AC2052" s="14"/>
      <c r="AD2052" s="14"/>
    </row>
    <row r="2053" ht="33.0" customHeight="1">
      <c r="A2053" s="27">
        <v>2225.0</v>
      </c>
      <c r="B2053" s="27" t="s">
        <v>34</v>
      </c>
      <c r="C2053" s="27" t="s">
        <v>2274</v>
      </c>
      <c r="D2053" s="12" t="s">
        <v>214</v>
      </c>
      <c r="E2053" s="14"/>
      <c r="F2053" s="12" t="s">
        <v>16</v>
      </c>
      <c r="G2053" s="12" t="s">
        <v>9</v>
      </c>
      <c r="H2053" s="12" t="s">
        <v>52</v>
      </c>
      <c r="I2053" s="14"/>
      <c r="J2053" s="14"/>
      <c r="K2053" s="14"/>
      <c r="L2053" s="14"/>
      <c r="M2053" s="14"/>
      <c r="N2053" s="14"/>
      <c r="O2053" s="14"/>
      <c r="P2053" s="14"/>
      <c r="Q2053" s="14"/>
      <c r="R2053" s="14"/>
      <c r="S2053" s="14"/>
      <c r="T2053" s="14"/>
      <c r="U2053" s="14"/>
      <c r="V2053" s="14"/>
      <c r="W2053" s="14"/>
      <c r="X2053" s="14"/>
      <c r="Y2053" s="14"/>
      <c r="Z2053" s="14"/>
      <c r="AA2053" s="14"/>
      <c r="AB2053" s="14"/>
      <c r="AC2053" s="14"/>
      <c r="AD2053" s="14"/>
    </row>
    <row r="2054" ht="33.0" hidden="1" customHeight="1">
      <c r="A2054" s="27">
        <v>2226.0</v>
      </c>
      <c r="B2054" s="27" t="s">
        <v>34</v>
      </c>
      <c r="C2054" s="27" t="s">
        <v>2275</v>
      </c>
      <c r="D2054" s="12" t="s">
        <v>1329</v>
      </c>
      <c r="E2054" s="14"/>
      <c r="F2054" s="12" t="s">
        <v>18</v>
      </c>
      <c r="G2054" s="12" t="s">
        <v>9</v>
      </c>
      <c r="H2054" s="12" t="s">
        <v>42</v>
      </c>
      <c r="I2054" s="14"/>
      <c r="J2054" s="14"/>
      <c r="K2054" s="14"/>
      <c r="L2054" s="14"/>
      <c r="M2054" s="14"/>
      <c r="N2054" s="14"/>
      <c r="O2054" s="14"/>
      <c r="P2054" s="14"/>
      <c r="Q2054" s="14"/>
      <c r="R2054" s="14"/>
      <c r="S2054" s="14"/>
      <c r="T2054" s="14"/>
      <c r="U2054" s="14"/>
      <c r="V2054" s="14"/>
      <c r="W2054" s="14"/>
      <c r="X2054" s="14"/>
      <c r="Y2054" s="14"/>
      <c r="Z2054" s="14"/>
      <c r="AA2054" s="14"/>
      <c r="AB2054" s="14"/>
      <c r="AC2054" s="14"/>
      <c r="AD2054" s="14"/>
    </row>
    <row r="2055" ht="33.0" hidden="1" customHeight="1">
      <c r="A2055" s="27">
        <v>2227.0</v>
      </c>
      <c r="B2055" s="27" t="s">
        <v>34</v>
      </c>
      <c r="C2055" s="27" t="s">
        <v>2276</v>
      </c>
      <c r="D2055" s="12" t="s">
        <v>438</v>
      </c>
      <c r="E2055" s="14"/>
      <c r="F2055" s="12" t="s">
        <v>20</v>
      </c>
      <c r="G2055" s="12" t="s">
        <v>9</v>
      </c>
      <c r="H2055" s="12" t="s">
        <v>52</v>
      </c>
      <c r="I2055" s="14"/>
      <c r="J2055" s="14"/>
      <c r="K2055" s="14"/>
      <c r="L2055" s="14"/>
      <c r="M2055" s="14"/>
      <c r="N2055" s="14"/>
      <c r="O2055" s="14"/>
      <c r="P2055" s="14"/>
      <c r="Q2055" s="14"/>
      <c r="R2055" s="14"/>
      <c r="S2055" s="14"/>
      <c r="T2055" s="14"/>
      <c r="U2055" s="14"/>
      <c r="V2055" s="14"/>
      <c r="W2055" s="14"/>
      <c r="X2055" s="14"/>
      <c r="Y2055" s="14"/>
      <c r="Z2055" s="14"/>
      <c r="AA2055" s="14"/>
      <c r="AB2055" s="14"/>
      <c r="AC2055" s="14"/>
      <c r="AD2055" s="14"/>
    </row>
    <row r="2056" ht="33.0" hidden="1" customHeight="1">
      <c r="A2056" s="27">
        <v>2228.0</v>
      </c>
      <c r="B2056" s="27" t="s">
        <v>34</v>
      </c>
      <c r="C2056" s="27" t="s">
        <v>2277</v>
      </c>
      <c r="D2056" s="12" t="s">
        <v>36</v>
      </c>
      <c r="E2056" s="14"/>
      <c r="F2056" s="12" t="s">
        <v>10</v>
      </c>
      <c r="G2056" s="12" t="s">
        <v>2</v>
      </c>
      <c r="H2056" s="12" t="s">
        <v>37</v>
      </c>
      <c r="I2056" s="14"/>
      <c r="J2056" s="14"/>
      <c r="K2056" s="14"/>
      <c r="L2056" s="14"/>
      <c r="M2056" s="14"/>
      <c r="N2056" s="14"/>
      <c r="O2056" s="14"/>
      <c r="P2056" s="14"/>
      <c r="Q2056" s="14"/>
      <c r="R2056" s="14"/>
      <c r="S2056" s="14"/>
      <c r="T2056" s="14"/>
      <c r="U2056" s="14"/>
      <c r="V2056" s="14"/>
      <c r="W2056" s="14"/>
      <c r="X2056" s="14"/>
      <c r="Y2056" s="14"/>
      <c r="Z2056" s="14"/>
      <c r="AA2056" s="14"/>
      <c r="AB2056" s="14"/>
      <c r="AC2056" s="14"/>
      <c r="AD2056" s="14"/>
    </row>
    <row r="2057" ht="33.0" hidden="1" customHeight="1">
      <c r="A2057" s="27">
        <v>2229.0</v>
      </c>
      <c r="B2057" s="27" t="s">
        <v>34</v>
      </c>
      <c r="C2057" s="27" t="s">
        <v>2278</v>
      </c>
      <c r="D2057" s="12" t="s">
        <v>592</v>
      </c>
      <c r="E2057" s="14"/>
      <c r="F2057" s="12" t="s">
        <v>11</v>
      </c>
      <c r="G2057" s="12" t="s">
        <v>9</v>
      </c>
      <c r="H2057" s="12" t="s">
        <v>37</v>
      </c>
      <c r="I2057" s="14"/>
      <c r="J2057" s="14"/>
      <c r="K2057" s="14"/>
      <c r="L2057" s="14"/>
      <c r="M2057" s="14"/>
      <c r="N2057" s="14"/>
      <c r="O2057" s="14"/>
      <c r="P2057" s="14"/>
      <c r="Q2057" s="14"/>
      <c r="R2057" s="14"/>
      <c r="S2057" s="14"/>
      <c r="T2057" s="14"/>
      <c r="U2057" s="14"/>
      <c r="V2057" s="14"/>
      <c r="W2057" s="14"/>
      <c r="X2057" s="14"/>
      <c r="Y2057" s="14"/>
      <c r="Z2057" s="14"/>
      <c r="AA2057" s="14"/>
      <c r="AB2057" s="14"/>
      <c r="AC2057" s="14"/>
      <c r="AD2057" s="14"/>
    </row>
    <row r="2058" ht="33.0" hidden="1" customHeight="1">
      <c r="A2058" s="27">
        <v>2230.0</v>
      </c>
      <c r="B2058" s="27" t="s">
        <v>34</v>
      </c>
      <c r="C2058" s="27" t="s">
        <v>2279</v>
      </c>
      <c r="D2058" s="12" t="s">
        <v>403</v>
      </c>
      <c r="E2058" s="14"/>
      <c r="F2058" s="12" t="s">
        <v>11</v>
      </c>
      <c r="G2058" s="12" t="s">
        <v>4</v>
      </c>
      <c r="H2058" s="12" t="s">
        <v>37</v>
      </c>
      <c r="I2058" s="14"/>
      <c r="J2058" s="14"/>
      <c r="K2058" s="14"/>
      <c r="L2058" s="14"/>
      <c r="M2058" s="14"/>
      <c r="N2058" s="14"/>
      <c r="O2058" s="14"/>
      <c r="P2058" s="14"/>
      <c r="Q2058" s="14"/>
      <c r="R2058" s="14"/>
      <c r="S2058" s="14"/>
      <c r="T2058" s="14"/>
      <c r="U2058" s="14"/>
      <c r="V2058" s="14"/>
      <c r="W2058" s="14"/>
      <c r="X2058" s="14"/>
      <c r="Y2058" s="14"/>
      <c r="Z2058" s="14"/>
      <c r="AA2058" s="14"/>
      <c r="AB2058" s="14"/>
      <c r="AC2058" s="14"/>
      <c r="AD2058" s="14"/>
    </row>
    <row r="2059" ht="33.0" hidden="1" customHeight="1">
      <c r="A2059" s="27">
        <v>2231.0</v>
      </c>
      <c r="B2059" s="27" t="s">
        <v>34</v>
      </c>
      <c r="C2059" s="27" t="s">
        <v>2280</v>
      </c>
      <c r="D2059" s="12" t="s">
        <v>2281</v>
      </c>
      <c r="E2059" s="14"/>
      <c r="F2059" s="12" t="s">
        <v>15</v>
      </c>
      <c r="G2059" s="12" t="s">
        <v>7</v>
      </c>
      <c r="H2059" s="12" t="s">
        <v>52</v>
      </c>
      <c r="I2059" s="14"/>
      <c r="J2059" s="14"/>
      <c r="K2059" s="14"/>
      <c r="L2059" s="14"/>
      <c r="M2059" s="14"/>
      <c r="N2059" s="14"/>
      <c r="O2059" s="14"/>
      <c r="P2059" s="14"/>
      <c r="Q2059" s="14"/>
      <c r="R2059" s="14"/>
      <c r="S2059" s="14"/>
      <c r="T2059" s="14"/>
      <c r="U2059" s="14"/>
      <c r="V2059" s="14"/>
      <c r="W2059" s="14"/>
      <c r="X2059" s="14"/>
      <c r="Y2059" s="14"/>
      <c r="Z2059" s="14"/>
      <c r="AA2059" s="14"/>
      <c r="AB2059" s="14"/>
      <c r="AC2059" s="14"/>
      <c r="AD2059" s="14"/>
    </row>
    <row r="2060" ht="33.0" customHeight="1">
      <c r="A2060" s="27">
        <v>2232.0</v>
      </c>
      <c r="B2060" s="27" t="s">
        <v>34</v>
      </c>
      <c r="C2060" s="27" t="s">
        <v>2282</v>
      </c>
      <c r="D2060" s="12" t="s">
        <v>327</v>
      </c>
      <c r="E2060" s="14"/>
      <c r="F2060" s="12" t="s">
        <v>16</v>
      </c>
      <c r="G2060" s="12" t="s">
        <v>7</v>
      </c>
      <c r="H2060" s="12" t="s">
        <v>37</v>
      </c>
      <c r="I2060" s="14"/>
      <c r="J2060" s="14"/>
      <c r="K2060" s="14"/>
      <c r="L2060" s="14"/>
      <c r="M2060" s="14"/>
      <c r="N2060" s="14"/>
      <c r="O2060" s="14"/>
      <c r="P2060" s="14"/>
      <c r="Q2060" s="14"/>
      <c r="R2060" s="14"/>
      <c r="S2060" s="14"/>
      <c r="T2060" s="14"/>
      <c r="U2060" s="14"/>
      <c r="V2060" s="14"/>
      <c r="W2060" s="14"/>
      <c r="X2060" s="14"/>
      <c r="Y2060" s="14"/>
      <c r="Z2060" s="14"/>
      <c r="AA2060" s="14"/>
      <c r="AB2060" s="14"/>
      <c r="AC2060" s="14"/>
      <c r="AD2060" s="14"/>
    </row>
    <row r="2061" ht="33.0" customHeight="1">
      <c r="A2061" s="27">
        <v>2233.0</v>
      </c>
      <c r="B2061" s="27" t="s">
        <v>34</v>
      </c>
      <c r="C2061" s="27" t="s">
        <v>2283</v>
      </c>
      <c r="D2061" s="12" t="s">
        <v>167</v>
      </c>
      <c r="E2061" s="14"/>
      <c r="F2061" s="12" t="s">
        <v>16</v>
      </c>
      <c r="G2061" s="12" t="s">
        <v>9</v>
      </c>
      <c r="H2061" s="12" t="s">
        <v>37</v>
      </c>
      <c r="I2061" s="14"/>
      <c r="J2061" s="14"/>
      <c r="K2061" s="14"/>
      <c r="L2061" s="14"/>
      <c r="M2061" s="14"/>
      <c r="N2061" s="14"/>
      <c r="O2061" s="14"/>
      <c r="P2061" s="14"/>
      <c r="Q2061" s="14"/>
      <c r="R2061" s="14"/>
      <c r="S2061" s="14"/>
      <c r="T2061" s="14"/>
      <c r="U2061" s="14"/>
      <c r="V2061" s="14"/>
      <c r="W2061" s="14"/>
      <c r="X2061" s="14"/>
      <c r="Y2061" s="14"/>
      <c r="Z2061" s="14"/>
      <c r="AA2061" s="14"/>
      <c r="AB2061" s="14"/>
      <c r="AC2061" s="14"/>
      <c r="AD2061" s="14"/>
    </row>
    <row r="2062" ht="33.0" hidden="1" customHeight="1">
      <c r="A2062" s="27">
        <v>2234.0</v>
      </c>
      <c r="B2062" s="27" t="s">
        <v>34</v>
      </c>
      <c r="C2062" s="27" t="s">
        <v>2284</v>
      </c>
      <c r="D2062" s="12" t="s">
        <v>2285</v>
      </c>
      <c r="E2062" s="14"/>
      <c r="F2062" s="12" t="s">
        <v>13</v>
      </c>
      <c r="G2062" s="12" t="s">
        <v>7</v>
      </c>
      <c r="H2062" s="12" t="s">
        <v>49</v>
      </c>
      <c r="I2062" s="14"/>
      <c r="J2062" s="14"/>
      <c r="K2062" s="14"/>
      <c r="L2062" s="14"/>
      <c r="M2062" s="14"/>
      <c r="N2062" s="14"/>
      <c r="O2062" s="14"/>
      <c r="P2062" s="14"/>
      <c r="Q2062" s="14"/>
      <c r="R2062" s="14"/>
      <c r="S2062" s="14"/>
      <c r="T2062" s="14"/>
      <c r="U2062" s="14"/>
      <c r="V2062" s="14"/>
      <c r="W2062" s="14"/>
      <c r="X2062" s="14"/>
      <c r="Y2062" s="14"/>
      <c r="Z2062" s="14"/>
      <c r="AA2062" s="14"/>
      <c r="AB2062" s="14"/>
      <c r="AC2062" s="14"/>
      <c r="AD2062" s="14"/>
    </row>
    <row r="2063" ht="33.0" hidden="1" customHeight="1">
      <c r="A2063" s="27">
        <v>2235.0</v>
      </c>
      <c r="B2063" s="27" t="s">
        <v>34</v>
      </c>
      <c r="C2063" s="27" t="s">
        <v>2286</v>
      </c>
      <c r="D2063" s="12" t="s">
        <v>48</v>
      </c>
      <c r="E2063" s="14"/>
      <c r="F2063" s="12" t="s">
        <v>10</v>
      </c>
      <c r="G2063" s="12" t="s">
        <v>2</v>
      </c>
      <c r="H2063" s="12" t="s">
        <v>49</v>
      </c>
      <c r="I2063" s="14"/>
      <c r="J2063" s="14"/>
      <c r="K2063" s="14"/>
      <c r="L2063" s="14"/>
      <c r="M2063" s="14"/>
      <c r="N2063" s="14"/>
      <c r="O2063" s="14"/>
      <c r="P2063" s="14"/>
      <c r="Q2063" s="14"/>
      <c r="R2063" s="14"/>
      <c r="S2063" s="14"/>
      <c r="T2063" s="14"/>
      <c r="U2063" s="14"/>
      <c r="V2063" s="14"/>
      <c r="W2063" s="14"/>
      <c r="X2063" s="14"/>
      <c r="Y2063" s="14"/>
      <c r="Z2063" s="14"/>
      <c r="AA2063" s="14"/>
      <c r="AB2063" s="14"/>
      <c r="AC2063" s="14"/>
      <c r="AD2063" s="14"/>
    </row>
    <row r="2064" ht="33.0" hidden="1" customHeight="1">
      <c r="A2064" s="27">
        <v>2236.0</v>
      </c>
      <c r="B2064" s="27" t="s">
        <v>34</v>
      </c>
      <c r="C2064" s="27" t="s">
        <v>2287</v>
      </c>
      <c r="D2064" s="12" t="s">
        <v>438</v>
      </c>
      <c r="E2064" s="14"/>
      <c r="F2064" s="12" t="s">
        <v>20</v>
      </c>
      <c r="G2064" s="12" t="s">
        <v>9</v>
      </c>
      <c r="H2064" s="12" t="s">
        <v>52</v>
      </c>
      <c r="I2064" s="14"/>
      <c r="J2064" s="14"/>
      <c r="K2064" s="14"/>
      <c r="L2064" s="14"/>
      <c r="M2064" s="14"/>
      <c r="N2064" s="14"/>
      <c r="O2064" s="14"/>
      <c r="P2064" s="14"/>
      <c r="Q2064" s="14"/>
      <c r="R2064" s="14"/>
      <c r="S2064" s="14"/>
      <c r="T2064" s="14"/>
      <c r="U2064" s="14"/>
      <c r="V2064" s="14"/>
      <c r="W2064" s="14"/>
      <c r="X2064" s="14"/>
      <c r="Y2064" s="14"/>
      <c r="Z2064" s="14"/>
      <c r="AA2064" s="14"/>
      <c r="AB2064" s="14"/>
      <c r="AC2064" s="14"/>
      <c r="AD2064" s="14"/>
    </row>
    <row r="2065" ht="33.0" hidden="1" customHeight="1">
      <c r="A2065" s="27">
        <v>2237.0</v>
      </c>
      <c r="B2065" s="27" t="s">
        <v>34</v>
      </c>
      <c r="C2065" s="27" t="s">
        <v>2288</v>
      </c>
      <c r="D2065" s="12" t="s">
        <v>126</v>
      </c>
      <c r="E2065" s="14"/>
      <c r="F2065" s="12" t="s">
        <v>11</v>
      </c>
      <c r="G2065" s="12" t="s">
        <v>9</v>
      </c>
      <c r="H2065" s="12" t="s">
        <v>42</v>
      </c>
      <c r="I2065" s="14"/>
      <c r="J2065" s="14"/>
      <c r="K2065" s="14"/>
      <c r="L2065" s="14"/>
      <c r="M2065" s="14"/>
      <c r="N2065" s="14"/>
      <c r="O2065" s="14"/>
      <c r="P2065" s="14"/>
      <c r="Q2065" s="14"/>
      <c r="R2065" s="14"/>
      <c r="S2065" s="14"/>
      <c r="T2065" s="14"/>
      <c r="U2065" s="14"/>
      <c r="V2065" s="14"/>
      <c r="W2065" s="14"/>
      <c r="X2065" s="14"/>
      <c r="Y2065" s="14"/>
      <c r="Z2065" s="14"/>
      <c r="AA2065" s="14"/>
      <c r="AB2065" s="14"/>
      <c r="AC2065" s="14"/>
      <c r="AD2065" s="14"/>
    </row>
    <row r="2066" ht="33.0" hidden="1" customHeight="1">
      <c r="A2066" s="27">
        <v>2238.0</v>
      </c>
      <c r="B2066" s="27" t="s">
        <v>34</v>
      </c>
      <c r="C2066" s="27" t="s">
        <v>2289</v>
      </c>
      <c r="D2066" s="12" t="s">
        <v>1207</v>
      </c>
      <c r="E2066" s="14"/>
      <c r="F2066" s="12" t="s">
        <v>20</v>
      </c>
      <c r="G2066" s="12" t="s">
        <v>2</v>
      </c>
      <c r="H2066" s="12" t="s">
        <v>52</v>
      </c>
      <c r="I2066" s="14"/>
      <c r="J2066" s="14"/>
      <c r="K2066" s="14"/>
      <c r="L2066" s="14"/>
      <c r="M2066" s="14"/>
      <c r="N2066" s="14"/>
      <c r="O2066" s="14"/>
      <c r="P2066" s="14"/>
      <c r="Q2066" s="14"/>
      <c r="R2066" s="14"/>
      <c r="S2066" s="14"/>
      <c r="T2066" s="14"/>
      <c r="U2066" s="14"/>
      <c r="V2066" s="14"/>
      <c r="W2066" s="14"/>
      <c r="X2066" s="14"/>
      <c r="Y2066" s="14"/>
      <c r="Z2066" s="14"/>
      <c r="AA2066" s="14"/>
      <c r="AB2066" s="14"/>
      <c r="AC2066" s="14"/>
      <c r="AD2066" s="14"/>
    </row>
    <row r="2067" ht="33.0" customHeight="1">
      <c r="A2067" s="27">
        <v>2239.0</v>
      </c>
      <c r="B2067" s="27" t="s">
        <v>34</v>
      </c>
      <c r="C2067" s="27" t="s">
        <v>2290</v>
      </c>
      <c r="D2067" s="12" t="s">
        <v>167</v>
      </c>
      <c r="E2067" s="14"/>
      <c r="F2067" s="12" t="s">
        <v>16</v>
      </c>
      <c r="G2067" s="12" t="s">
        <v>9</v>
      </c>
      <c r="H2067" s="12" t="s">
        <v>37</v>
      </c>
      <c r="I2067" s="14"/>
      <c r="J2067" s="14"/>
      <c r="K2067" s="14"/>
      <c r="L2067" s="14"/>
      <c r="M2067" s="14"/>
      <c r="N2067" s="14"/>
      <c r="O2067" s="14"/>
      <c r="P2067" s="14"/>
      <c r="Q2067" s="14"/>
      <c r="R2067" s="14"/>
      <c r="S2067" s="14"/>
      <c r="T2067" s="14"/>
      <c r="U2067" s="14"/>
      <c r="V2067" s="14"/>
      <c r="W2067" s="14"/>
      <c r="X2067" s="14"/>
      <c r="Y2067" s="14"/>
      <c r="Z2067" s="14"/>
      <c r="AA2067" s="14"/>
      <c r="AB2067" s="14"/>
      <c r="AC2067" s="14"/>
      <c r="AD2067" s="14"/>
    </row>
    <row r="2068" ht="33.0" hidden="1" customHeight="1">
      <c r="A2068" s="27">
        <v>2240.0</v>
      </c>
      <c r="B2068" s="27" t="s">
        <v>34</v>
      </c>
      <c r="C2068" s="27" t="s">
        <v>2291</v>
      </c>
      <c r="D2068" s="12" t="s">
        <v>139</v>
      </c>
      <c r="E2068" s="14"/>
      <c r="F2068" s="12" t="s">
        <v>23</v>
      </c>
      <c r="G2068" s="12" t="s">
        <v>9</v>
      </c>
      <c r="H2068" s="12" t="s">
        <v>37</v>
      </c>
      <c r="I2068" s="14"/>
      <c r="J2068" s="14"/>
      <c r="K2068" s="14"/>
      <c r="L2068" s="14"/>
      <c r="M2068" s="14"/>
      <c r="N2068" s="14"/>
      <c r="O2068" s="14"/>
      <c r="P2068" s="14"/>
      <c r="Q2068" s="14"/>
      <c r="R2068" s="14"/>
      <c r="S2068" s="14"/>
      <c r="T2068" s="14"/>
      <c r="U2068" s="14"/>
      <c r="V2068" s="14"/>
      <c r="W2068" s="14"/>
      <c r="X2068" s="14"/>
      <c r="Y2068" s="14"/>
      <c r="Z2068" s="14"/>
      <c r="AA2068" s="14"/>
      <c r="AB2068" s="14"/>
      <c r="AC2068" s="14"/>
      <c r="AD2068" s="14"/>
    </row>
    <row r="2069" ht="33.0" hidden="1" customHeight="1">
      <c r="A2069" s="27">
        <v>2241.0</v>
      </c>
      <c r="B2069" s="27" t="s">
        <v>34</v>
      </c>
      <c r="C2069" s="27" t="s">
        <v>2292</v>
      </c>
      <c r="D2069" s="12" t="s">
        <v>48</v>
      </c>
      <c r="E2069" s="14"/>
      <c r="F2069" s="12" t="s">
        <v>10</v>
      </c>
      <c r="G2069" s="12" t="s">
        <v>2</v>
      </c>
      <c r="H2069" s="12" t="s">
        <v>49</v>
      </c>
      <c r="I2069" s="14"/>
      <c r="J2069" s="14"/>
      <c r="K2069" s="14"/>
      <c r="L2069" s="14"/>
      <c r="M2069" s="14"/>
      <c r="N2069" s="14"/>
      <c r="O2069" s="14"/>
      <c r="P2069" s="14"/>
      <c r="Q2069" s="14"/>
      <c r="R2069" s="14"/>
      <c r="S2069" s="14"/>
      <c r="T2069" s="14"/>
      <c r="U2069" s="14"/>
      <c r="V2069" s="14"/>
      <c r="W2069" s="14"/>
      <c r="X2069" s="14"/>
      <c r="Y2069" s="14"/>
      <c r="Z2069" s="14"/>
      <c r="AA2069" s="14"/>
      <c r="AB2069" s="14"/>
      <c r="AC2069" s="14"/>
      <c r="AD2069" s="14"/>
    </row>
    <row r="2070" ht="33.0" hidden="1" customHeight="1">
      <c r="A2070" s="27">
        <v>2242.0</v>
      </c>
      <c r="B2070" s="27" t="s">
        <v>34</v>
      </c>
      <c r="C2070" s="27" t="s">
        <v>2293</v>
      </c>
      <c r="D2070" s="12" t="s">
        <v>2294</v>
      </c>
      <c r="E2070" s="14"/>
      <c r="F2070" s="12" t="s">
        <v>22</v>
      </c>
      <c r="G2070" s="12" t="s">
        <v>3</v>
      </c>
      <c r="H2070" s="12" t="s">
        <v>37</v>
      </c>
      <c r="I2070" s="14"/>
      <c r="J2070" s="14"/>
      <c r="K2070" s="14"/>
      <c r="L2070" s="14"/>
      <c r="M2070" s="14"/>
      <c r="N2070" s="14"/>
      <c r="O2070" s="14"/>
      <c r="P2070" s="14"/>
      <c r="Q2070" s="14"/>
      <c r="R2070" s="14"/>
      <c r="S2070" s="14"/>
      <c r="T2070" s="14"/>
      <c r="U2070" s="14"/>
      <c r="V2070" s="14"/>
      <c r="W2070" s="14"/>
      <c r="X2070" s="14"/>
      <c r="Y2070" s="14"/>
      <c r="Z2070" s="14"/>
      <c r="AA2070" s="14"/>
      <c r="AB2070" s="14"/>
      <c r="AC2070" s="14"/>
      <c r="AD2070" s="14"/>
    </row>
    <row r="2071" ht="33.0" hidden="1" customHeight="1">
      <c r="A2071" s="27">
        <v>2243.0</v>
      </c>
      <c r="B2071" s="27" t="s">
        <v>34</v>
      </c>
      <c r="C2071" s="27" t="s">
        <v>2295</v>
      </c>
      <c r="D2071" s="12" t="s">
        <v>107</v>
      </c>
      <c r="E2071" s="14"/>
      <c r="F2071" s="12" t="s">
        <v>9</v>
      </c>
      <c r="G2071" s="12" t="s">
        <v>9</v>
      </c>
      <c r="H2071" s="12" t="s">
        <v>37</v>
      </c>
      <c r="I2071" s="14"/>
      <c r="J2071" s="14"/>
      <c r="K2071" s="14"/>
      <c r="L2071" s="14"/>
      <c r="M2071" s="14"/>
      <c r="N2071" s="14"/>
      <c r="O2071" s="14"/>
      <c r="P2071" s="14"/>
      <c r="Q2071" s="14"/>
      <c r="R2071" s="14"/>
      <c r="S2071" s="14"/>
      <c r="T2071" s="14"/>
      <c r="U2071" s="14"/>
      <c r="V2071" s="14"/>
      <c r="W2071" s="14"/>
      <c r="X2071" s="14"/>
      <c r="Y2071" s="14"/>
      <c r="Z2071" s="14"/>
      <c r="AA2071" s="14"/>
      <c r="AB2071" s="14"/>
      <c r="AC2071" s="14"/>
      <c r="AD2071" s="14"/>
    </row>
    <row r="2072" ht="33.0" hidden="1" customHeight="1">
      <c r="A2072" s="27">
        <v>2244.0</v>
      </c>
      <c r="B2072" s="27" t="s">
        <v>34</v>
      </c>
      <c r="C2072" s="27" t="s">
        <v>2296</v>
      </c>
      <c r="D2072" s="12" t="s">
        <v>371</v>
      </c>
      <c r="E2072" s="14"/>
      <c r="F2072" s="12" t="s">
        <v>13</v>
      </c>
      <c r="G2072" s="12" t="s">
        <v>9</v>
      </c>
      <c r="H2072" s="12" t="s">
        <v>42</v>
      </c>
      <c r="I2072" s="14"/>
      <c r="J2072" s="14"/>
      <c r="K2072" s="14"/>
      <c r="L2072" s="14"/>
      <c r="M2072" s="14"/>
      <c r="N2072" s="14"/>
      <c r="O2072" s="14"/>
      <c r="P2072" s="14"/>
      <c r="Q2072" s="14"/>
      <c r="R2072" s="14"/>
      <c r="S2072" s="14"/>
      <c r="T2072" s="14"/>
      <c r="U2072" s="14"/>
      <c r="V2072" s="14"/>
      <c r="W2072" s="14"/>
      <c r="X2072" s="14"/>
      <c r="Y2072" s="14"/>
      <c r="Z2072" s="14"/>
      <c r="AA2072" s="14"/>
      <c r="AB2072" s="14"/>
      <c r="AC2072" s="14"/>
      <c r="AD2072" s="14"/>
    </row>
    <row r="2073" ht="33.0" hidden="1" customHeight="1">
      <c r="A2073" s="27">
        <v>2245.0</v>
      </c>
      <c r="B2073" s="27" t="s">
        <v>34</v>
      </c>
      <c r="C2073" s="27" t="s">
        <v>2297</v>
      </c>
      <c r="D2073" s="12" t="s">
        <v>371</v>
      </c>
      <c r="E2073" s="14"/>
      <c r="F2073" s="12" t="s">
        <v>13</v>
      </c>
      <c r="G2073" s="12" t="s">
        <v>9</v>
      </c>
      <c r="H2073" s="12" t="s">
        <v>42</v>
      </c>
      <c r="I2073" s="14"/>
      <c r="J2073" s="14"/>
      <c r="K2073" s="14"/>
      <c r="L2073" s="14"/>
      <c r="M2073" s="14"/>
      <c r="N2073" s="14"/>
      <c r="O2073" s="14"/>
      <c r="P2073" s="14"/>
      <c r="Q2073" s="14"/>
      <c r="R2073" s="14"/>
      <c r="S2073" s="14"/>
      <c r="T2073" s="14"/>
      <c r="U2073" s="14"/>
      <c r="V2073" s="14"/>
      <c r="W2073" s="14"/>
      <c r="X2073" s="14"/>
      <c r="Y2073" s="14"/>
      <c r="Z2073" s="14"/>
      <c r="AA2073" s="14"/>
      <c r="AB2073" s="14"/>
      <c r="AC2073" s="14"/>
      <c r="AD2073" s="14"/>
    </row>
    <row r="2074" ht="33.0" hidden="1" customHeight="1">
      <c r="A2074" s="27">
        <v>2246.0</v>
      </c>
      <c r="B2074" s="27" t="s">
        <v>34</v>
      </c>
      <c r="C2074" s="27" t="s">
        <v>2298</v>
      </c>
      <c r="D2074" s="12" t="s">
        <v>2299</v>
      </c>
      <c r="E2074" s="14"/>
      <c r="F2074" s="12" t="s">
        <v>19</v>
      </c>
      <c r="G2074" s="12" t="s">
        <v>6</v>
      </c>
      <c r="H2074" s="12" t="s">
        <v>49</v>
      </c>
      <c r="I2074" s="14"/>
      <c r="J2074" s="14"/>
      <c r="K2074" s="14"/>
      <c r="L2074" s="14"/>
      <c r="M2074" s="14"/>
      <c r="N2074" s="14"/>
      <c r="O2074" s="14"/>
      <c r="P2074" s="14"/>
      <c r="Q2074" s="14"/>
      <c r="R2074" s="14"/>
      <c r="S2074" s="14"/>
      <c r="T2074" s="14"/>
      <c r="U2074" s="14"/>
      <c r="V2074" s="14"/>
      <c r="W2074" s="14"/>
      <c r="X2074" s="14"/>
      <c r="Y2074" s="14"/>
      <c r="Z2074" s="14"/>
      <c r="AA2074" s="14"/>
      <c r="AB2074" s="14"/>
      <c r="AC2074" s="14"/>
      <c r="AD2074" s="14"/>
    </row>
    <row r="2075" ht="33.0" hidden="1" customHeight="1">
      <c r="A2075" s="27">
        <v>2247.0</v>
      </c>
      <c r="B2075" s="27" t="s">
        <v>34</v>
      </c>
      <c r="C2075" s="27" t="s">
        <v>2300</v>
      </c>
      <c r="D2075" s="12" t="s">
        <v>39</v>
      </c>
      <c r="E2075" s="14"/>
      <c r="F2075" s="12" t="s">
        <v>20</v>
      </c>
      <c r="G2075" s="12" t="s">
        <v>9</v>
      </c>
      <c r="H2075" s="12" t="s">
        <v>37</v>
      </c>
      <c r="I2075" s="14"/>
      <c r="J2075" s="14"/>
      <c r="K2075" s="14"/>
      <c r="L2075" s="14"/>
      <c r="M2075" s="14"/>
      <c r="N2075" s="14"/>
      <c r="O2075" s="14"/>
      <c r="P2075" s="14"/>
      <c r="Q2075" s="14"/>
      <c r="R2075" s="14"/>
      <c r="S2075" s="14"/>
      <c r="T2075" s="14"/>
      <c r="U2075" s="14"/>
      <c r="V2075" s="14"/>
      <c r="W2075" s="14"/>
      <c r="X2075" s="14"/>
      <c r="Y2075" s="14"/>
      <c r="Z2075" s="14"/>
      <c r="AA2075" s="14"/>
      <c r="AB2075" s="14"/>
      <c r="AC2075" s="14"/>
      <c r="AD2075" s="14"/>
    </row>
    <row r="2076" ht="33.0" hidden="1" customHeight="1">
      <c r="A2076" s="27">
        <v>2248.0</v>
      </c>
      <c r="B2076" s="27" t="s">
        <v>34</v>
      </c>
      <c r="C2076" s="27" t="s">
        <v>2301</v>
      </c>
      <c r="D2076" s="12" t="s">
        <v>1811</v>
      </c>
      <c r="E2076" s="14"/>
      <c r="F2076" s="12" t="s">
        <v>23</v>
      </c>
      <c r="G2076" s="12" t="s">
        <v>9</v>
      </c>
      <c r="H2076" s="12" t="s">
        <v>42</v>
      </c>
      <c r="I2076" s="14"/>
      <c r="J2076" s="14"/>
      <c r="K2076" s="14"/>
      <c r="L2076" s="14"/>
      <c r="M2076" s="14"/>
      <c r="N2076" s="14"/>
      <c r="O2076" s="14"/>
      <c r="P2076" s="14"/>
      <c r="Q2076" s="14"/>
      <c r="R2076" s="14"/>
      <c r="S2076" s="14"/>
      <c r="T2076" s="14"/>
      <c r="U2076" s="14"/>
      <c r="V2076" s="14"/>
      <c r="W2076" s="14"/>
      <c r="X2076" s="14"/>
      <c r="Y2076" s="14"/>
      <c r="Z2076" s="14"/>
      <c r="AA2076" s="14"/>
      <c r="AB2076" s="14"/>
      <c r="AC2076" s="14"/>
      <c r="AD2076" s="14"/>
    </row>
    <row r="2077" ht="33.0" hidden="1" customHeight="1">
      <c r="A2077" s="27">
        <v>2249.0</v>
      </c>
      <c r="B2077" s="27" t="s">
        <v>34</v>
      </c>
      <c r="C2077" s="27" t="s">
        <v>2302</v>
      </c>
      <c r="D2077" s="12" t="s">
        <v>284</v>
      </c>
      <c r="E2077" s="14"/>
      <c r="F2077" s="12" t="s">
        <v>19</v>
      </c>
      <c r="G2077" s="12" t="s">
        <v>9</v>
      </c>
      <c r="H2077" s="12" t="s">
        <v>52</v>
      </c>
      <c r="I2077" s="14"/>
      <c r="J2077" s="14"/>
      <c r="K2077" s="14"/>
      <c r="L2077" s="14"/>
      <c r="M2077" s="14"/>
      <c r="N2077" s="14"/>
      <c r="O2077" s="14"/>
      <c r="P2077" s="14"/>
      <c r="Q2077" s="14"/>
      <c r="R2077" s="14"/>
      <c r="S2077" s="14"/>
      <c r="T2077" s="14"/>
      <c r="U2077" s="14"/>
      <c r="V2077" s="14"/>
      <c r="W2077" s="14"/>
      <c r="X2077" s="14"/>
      <c r="Y2077" s="14"/>
      <c r="Z2077" s="14"/>
      <c r="AA2077" s="14"/>
      <c r="AB2077" s="14"/>
      <c r="AC2077" s="14"/>
      <c r="AD2077" s="14"/>
    </row>
    <row r="2078" ht="33.0" hidden="1" customHeight="1">
      <c r="A2078" s="27">
        <v>2250.0</v>
      </c>
      <c r="B2078" s="27" t="s">
        <v>34</v>
      </c>
      <c r="C2078" s="27" t="s">
        <v>2303</v>
      </c>
      <c r="D2078" s="12" t="s">
        <v>87</v>
      </c>
      <c r="E2078" s="14"/>
      <c r="F2078" s="12" t="s">
        <v>18</v>
      </c>
      <c r="G2078" s="12" t="s">
        <v>9</v>
      </c>
      <c r="H2078" s="12" t="s">
        <v>52</v>
      </c>
      <c r="I2078" s="14"/>
      <c r="J2078" s="14"/>
      <c r="K2078" s="14"/>
      <c r="L2078" s="14"/>
      <c r="M2078" s="14"/>
      <c r="N2078" s="14"/>
      <c r="O2078" s="14"/>
      <c r="P2078" s="14"/>
      <c r="Q2078" s="14"/>
      <c r="R2078" s="14"/>
      <c r="S2078" s="14"/>
      <c r="T2078" s="14"/>
      <c r="U2078" s="14"/>
      <c r="V2078" s="14"/>
      <c r="W2078" s="14"/>
      <c r="X2078" s="14"/>
      <c r="Y2078" s="14"/>
      <c r="Z2078" s="14"/>
      <c r="AA2078" s="14"/>
      <c r="AB2078" s="14"/>
      <c r="AC2078" s="14"/>
      <c r="AD2078" s="14"/>
    </row>
    <row r="2079" ht="33.0" hidden="1" customHeight="1">
      <c r="A2079" s="27">
        <v>2251.0</v>
      </c>
      <c r="B2079" s="27" t="s">
        <v>34</v>
      </c>
      <c r="C2079" s="27" t="s">
        <v>2304</v>
      </c>
      <c r="D2079" s="12" t="s">
        <v>637</v>
      </c>
      <c r="E2079" s="14"/>
      <c r="F2079" s="12" t="s">
        <v>13</v>
      </c>
      <c r="G2079" s="12" t="s">
        <v>9</v>
      </c>
      <c r="H2079" s="12" t="s">
        <v>52</v>
      </c>
      <c r="I2079" s="14"/>
      <c r="J2079" s="14"/>
      <c r="K2079" s="14"/>
      <c r="L2079" s="14"/>
      <c r="M2079" s="14"/>
      <c r="N2079" s="14"/>
      <c r="O2079" s="14"/>
      <c r="P2079" s="14"/>
      <c r="Q2079" s="14"/>
      <c r="R2079" s="14"/>
      <c r="S2079" s="14"/>
      <c r="T2079" s="14"/>
      <c r="U2079" s="14"/>
      <c r="V2079" s="14"/>
      <c r="W2079" s="14"/>
      <c r="X2079" s="14"/>
      <c r="Y2079" s="14"/>
      <c r="Z2079" s="14"/>
      <c r="AA2079" s="14"/>
      <c r="AB2079" s="14"/>
      <c r="AC2079" s="14"/>
      <c r="AD2079" s="14"/>
    </row>
    <row r="2080" ht="33.0" customHeight="1">
      <c r="A2080" s="27">
        <v>2252.0</v>
      </c>
      <c r="B2080" s="27" t="s">
        <v>34</v>
      </c>
      <c r="C2080" s="27" t="s">
        <v>2305</v>
      </c>
      <c r="D2080" s="12" t="s">
        <v>214</v>
      </c>
      <c r="E2080" s="14"/>
      <c r="F2080" s="12" t="s">
        <v>16</v>
      </c>
      <c r="G2080" s="12" t="s">
        <v>9</v>
      </c>
      <c r="H2080" s="12" t="s">
        <v>52</v>
      </c>
      <c r="I2080" s="14"/>
      <c r="J2080" s="14"/>
      <c r="K2080" s="14"/>
      <c r="L2080" s="14"/>
      <c r="M2080" s="14"/>
      <c r="N2080" s="14"/>
      <c r="O2080" s="14"/>
      <c r="P2080" s="14"/>
      <c r="Q2080" s="14"/>
      <c r="R2080" s="14"/>
      <c r="S2080" s="14"/>
      <c r="T2080" s="14"/>
      <c r="U2080" s="14"/>
      <c r="V2080" s="14"/>
      <c r="W2080" s="14"/>
      <c r="X2080" s="14"/>
      <c r="Y2080" s="14"/>
      <c r="Z2080" s="14"/>
      <c r="AA2080" s="14"/>
      <c r="AB2080" s="14"/>
      <c r="AC2080" s="14"/>
      <c r="AD2080" s="14"/>
    </row>
    <row r="2081" ht="33.0" hidden="1" customHeight="1">
      <c r="A2081" s="27">
        <v>2253.0</v>
      </c>
      <c r="B2081" s="27" t="s">
        <v>34</v>
      </c>
      <c r="C2081" s="27" t="s">
        <v>2306</v>
      </c>
      <c r="D2081" s="12" t="s">
        <v>48</v>
      </c>
      <c r="E2081" s="14"/>
      <c r="F2081" s="12" t="s">
        <v>10</v>
      </c>
      <c r="G2081" s="12" t="s">
        <v>2</v>
      </c>
      <c r="H2081" s="12" t="s">
        <v>49</v>
      </c>
      <c r="I2081" s="14"/>
      <c r="J2081" s="14"/>
      <c r="K2081" s="14"/>
      <c r="L2081" s="14"/>
      <c r="M2081" s="14"/>
      <c r="N2081" s="14"/>
      <c r="O2081" s="14"/>
      <c r="P2081" s="14"/>
      <c r="Q2081" s="14"/>
      <c r="R2081" s="14"/>
      <c r="S2081" s="14"/>
      <c r="T2081" s="14"/>
      <c r="U2081" s="14"/>
      <c r="V2081" s="14"/>
      <c r="W2081" s="14"/>
      <c r="X2081" s="14"/>
      <c r="Y2081" s="14"/>
      <c r="Z2081" s="14"/>
      <c r="AA2081" s="14"/>
      <c r="AB2081" s="14"/>
      <c r="AC2081" s="14"/>
      <c r="AD2081" s="14"/>
    </row>
    <row r="2082" ht="33.0" hidden="1" customHeight="1">
      <c r="A2082" s="27">
        <v>2254.0</v>
      </c>
      <c r="B2082" s="27" t="s">
        <v>34</v>
      </c>
      <c r="C2082" s="27" t="s">
        <v>2307</v>
      </c>
      <c r="D2082" s="12" t="s">
        <v>371</v>
      </c>
      <c r="E2082" s="14"/>
      <c r="F2082" s="12" t="s">
        <v>13</v>
      </c>
      <c r="G2082" s="12" t="s">
        <v>9</v>
      </c>
      <c r="H2082" s="12" t="s">
        <v>42</v>
      </c>
      <c r="I2082" s="14"/>
      <c r="J2082" s="14"/>
      <c r="K2082" s="14"/>
      <c r="L2082" s="14"/>
      <c r="M2082" s="14"/>
      <c r="N2082" s="14"/>
      <c r="O2082" s="14"/>
      <c r="P2082" s="14"/>
      <c r="Q2082" s="14"/>
      <c r="R2082" s="14"/>
      <c r="S2082" s="14"/>
      <c r="T2082" s="14"/>
      <c r="U2082" s="14"/>
      <c r="V2082" s="14"/>
      <c r="W2082" s="14"/>
      <c r="X2082" s="14"/>
      <c r="Y2082" s="14"/>
      <c r="Z2082" s="14"/>
      <c r="AA2082" s="14"/>
      <c r="AB2082" s="14"/>
      <c r="AC2082" s="14"/>
      <c r="AD2082" s="14"/>
    </row>
    <row r="2083" ht="33.0" hidden="1" customHeight="1">
      <c r="A2083" s="27">
        <v>2255.0</v>
      </c>
      <c r="B2083" s="27" t="s">
        <v>34</v>
      </c>
      <c r="C2083" s="27" t="s">
        <v>2308</v>
      </c>
      <c r="D2083" s="12" t="s">
        <v>48</v>
      </c>
      <c r="E2083" s="14"/>
      <c r="F2083" s="12" t="s">
        <v>10</v>
      </c>
      <c r="G2083" s="12" t="s">
        <v>2</v>
      </c>
      <c r="H2083" s="12" t="s">
        <v>49</v>
      </c>
      <c r="I2083" s="14"/>
      <c r="J2083" s="14"/>
      <c r="K2083" s="14"/>
      <c r="L2083" s="14"/>
      <c r="M2083" s="14"/>
      <c r="N2083" s="14"/>
      <c r="O2083" s="14"/>
      <c r="P2083" s="14"/>
      <c r="Q2083" s="14"/>
      <c r="R2083" s="14"/>
      <c r="S2083" s="14"/>
      <c r="T2083" s="14"/>
      <c r="U2083" s="14"/>
      <c r="V2083" s="14"/>
      <c r="W2083" s="14"/>
      <c r="X2083" s="14"/>
      <c r="Y2083" s="14"/>
      <c r="Z2083" s="14"/>
      <c r="AA2083" s="14"/>
      <c r="AB2083" s="14"/>
      <c r="AC2083" s="14"/>
      <c r="AD2083" s="14"/>
    </row>
    <row r="2084" ht="33.0" hidden="1" customHeight="1">
      <c r="A2084" s="27">
        <v>2256.0</v>
      </c>
      <c r="B2084" s="27" t="s">
        <v>34</v>
      </c>
      <c r="C2084" s="27" t="s">
        <v>2309</v>
      </c>
      <c r="D2084" s="12" t="s">
        <v>62</v>
      </c>
      <c r="E2084" s="14"/>
      <c r="F2084" s="12" t="s">
        <v>13</v>
      </c>
      <c r="G2084" s="12" t="s">
        <v>9</v>
      </c>
      <c r="H2084" s="12" t="s">
        <v>49</v>
      </c>
      <c r="I2084" s="14"/>
      <c r="J2084" s="14"/>
      <c r="K2084" s="14"/>
      <c r="L2084" s="14"/>
      <c r="M2084" s="14"/>
      <c r="N2084" s="14"/>
      <c r="O2084" s="14"/>
      <c r="P2084" s="14"/>
      <c r="Q2084" s="14"/>
      <c r="R2084" s="14"/>
      <c r="S2084" s="14"/>
      <c r="T2084" s="14"/>
      <c r="U2084" s="14"/>
      <c r="V2084" s="14"/>
      <c r="W2084" s="14"/>
      <c r="X2084" s="14"/>
      <c r="Y2084" s="14"/>
      <c r="Z2084" s="14"/>
      <c r="AA2084" s="14"/>
      <c r="AB2084" s="14"/>
      <c r="AC2084" s="14"/>
      <c r="AD2084" s="14"/>
    </row>
    <row r="2085" ht="33.0" hidden="1" customHeight="1">
      <c r="A2085" s="27">
        <v>2257.0</v>
      </c>
      <c r="B2085" s="27" t="s">
        <v>34</v>
      </c>
      <c r="C2085" s="27" t="s">
        <v>2310</v>
      </c>
      <c r="D2085" s="12" t="s">
        <v>89</v>
      </c>
      <c r="E2085" s="14"/>
      <c r="F2085" s="12" t="s">
        <v>9</v>
      </c>
      <c r="G2085" s="12" t="s">
        <v>9</v>
      </c>
      <c r="H2085" s="12" t="s">
        <v>52</v>
      </c>
      <c r="I2085" s="14"/>
      <c r="J2085" s="14"/>
      <c r="K2085" s="14"/>
      <c r="L2085" s="14"/>
      <c r="M2085" s="14"/>
      <c r="N2085" s="14"/>
      <c r="O2085" s="14"/>
      <c r="P2085" s="14"/>
      <c r="Q2085" s="14"/>
      <c r="R2085" s="14"/>
      <c r="S2085" s="14"/>
      <c r="T2085" s="14"/>
      <c r="U2085" s="14"/>
      <c r="V2085" s="14"/>
      <c r="W2085" s="14"/>
      <c r="X2085" s="14"/>
      <c r="Y2085" s="14"/>
      <c r="Z2085" s="14"/>
      <c r="AA2085" s="14"/>
      <c r="AB2085" s="14"/>
      <c r="AC2085" s="14"/>
      <c r="AD2085" s="14"/>
    </row>
    <row r="2086" ht="33.0" hidden="1" customHeight="1">
      <c r="A2086" s="27">
        <v>2258.0</v>
      </c>
      <c r="B2086" s="27" t="s">
        <v>34</v>
      </c>
      <c r="C2086" s="27" t="s">
        <v>2311</v>
      </c>
      <c r="D2086" s="12" t="s">
        <v>107</v>
      </c>
      <c r="E2086" s="14"/>
      <c r="F2086" s="12" t="s">
        <v>9</v>
      </c>
      <c r="G2086" s="12" t="s">
        <v>9</v>
      </c>
      <c r="H2086" s="12" t="s">
        <v>37</v>
      </c>
      <c r="I2086" s="14"/>
      <c r="J2086" s="14"/>
      <c r="K2086" s="14"/>
      <c r="L2086" s="14"/>
      <c r="M2086" s="14"/>
      <c r="N2086" s="14"/>
      <c r="O2086" s="14"/>
      <c r="P2086" s="14"/>
      <c r="Q2086" s="14"/>
      <c r="R2086" s="14"/>
      <c r="S2086" s="14"/>
      <c r="T2086" s="14"/>
      <c r="U2086" s="14"/>
      <c r="V2086" s="14"/>
      <c r="W2086" s="14"/>
      <c r="X2086" s="14"/>
      <c r="Y2086" s="14"/>
      <c r="Z2086" s="14"/>
      <c r="AA2086" s="14"/>
      <c r="AB2086" s="14"/>
      <c r="AC2086" s="14"/>
      <c r="AD2086" s="14"/>
    </row>
    <row r="2087" ht="33.0" hidden="1" customHeight="1">
      <c r="A2087" s="27">
        <v>2259.0</v>
      </c>
      <c r="B2087" s="27" t="s">
        <v>34</v>
      </c>
      <c r="C2087" s="27" t="s">
        <v>2312</v>
      </c>
      <c r="D2087" s="12" t="s">
        <v>322</v>
      </c>
      <c r="E2087" s="14"/>
      <c r="F2087" s="12" t="s">
        <v>23</v>
      </c>
      <c r="G2087" s="12" t="s">
        <v>9</v>
      </c>
      <c r="H2087" s="12" t="s">
        <v>52</v>
      </c>
      <c r="I2087" s="14"/>
      <c r="J2087" s="14"/>
      <c r="K2087" s="14"/>
      <c r="L2087" s="14"/>
      <c r="M2087" s="14"/>
      <c r="N2087" s="14"/>
      <c r="O2087" s="14"/>
      <c r="P2087" s="14"/>
      <c r="Q2087" s="14"/>
      <c r="R2087" s="14"/>
      <c r="S2087" s="14"/>
      <c r="T2087" s="14"/>
      <c r="U2087" s="14"/>
      <c r="V2087" s="14"/>
      <c r="W2087" s="14"/>
      <c r="X2087" s="14"/>
      <c r="Y2087" s="14"/>
      <c r="Z2087" s="14"/>
      <c r="AA2087" s="14"/>
      <c r="AB2087" s="14"/>
      <c r="AC2087" s="14"/>
      <c r="AD2087" s="14"/>
    </row>
    <row r="2088" ht="33.0" hidden="1" customHeight="1">
      <c r="A2088" s="27">
        <v>2260.0</v>
      </c>
      <c r="B2088" s="27" t="s">
        <v>34</v>
      </c>
      <c r="C2088" s="27" t="s">
        <v>2313</v>
      </c>
      <c r="D2088" s="12" t="s">
        <v>107</v>
      </c>
      <c r="E2088" s="14"/>
      <c r="F2088" s="12" t="s">
        <v>9</v>
      </c>
      <c r="G2088" s="12" t="s">
        <v>9</v>
      </c>
      <c r="H2088" s="12" t="s">
        <v>37</v>
      </c>
      <c r="I2088" s="14"/>
      <c r="J2088" s="14"/>
      <c r="K2088" s="14"/>
      <c r="L2088" s="14"/>
      <c r="M2088" s="14"/>
      <c r="N2088" s="14"/>
      <c r="O2088" s="14"/>
      <c r="P2088" s="14"/>
      <c r="Q2088" s="14"/>
      <c r="R2088" s="14"/>
      <c r="S2088" s="14"/>
      <c r="T2088" s="14"/>
      <c r="U2088" s="14"/>
      <c r="V2088" s="14"/>
      <c r="W2088" s="14"/>
      <c r="X2088" s="14"/>
      <c r="Y2088" s="14"/>
      <c r="Z2088" s="14"/>
      <c r="AA2088" s="14"/>
      <c r="AB2088" s="14"/>
      <c r="AC2088" s="14"/>
      <c r="AD2088" s="14"/>
    </row>
    <row r="2089" ht="33.0" hidden="1" customHeight="1">
      <c r="A2089" s="27">
        <v>2261.0</v>
      </c>
      <c r="B2089" s="27" t="s">
        <v>34</v>
      </c>
      <c r="C2089" s="27" t="s">
        <v>2314</v>
      </c>
      <c r="D2089" s="12" t="s">
        <v>89</v>
      </c>
      <c r="E2089" s="14"/>
      <c r="F2089" s="12" t="s">
        <v>9</v>
      </c>
      <c r="G2089" s="12" t="s">
        <v>9</v>
      </c>
      <c r="H2089" s="12" t="s">
        <v>52</v>
      </c>
      <c r="I2089" s="14"/>
      <c r="J2089" s="14"/>
      <c r="K2089" s="14"/>
      <c r="L2089" s="14"/>
      <c r="M2089" s="14"/>
      <c r="N2089" s="14"/>
      <c r="O2089" s="14"/>
      <c r="P2089" s="14"/>
      <c r="Q2089" s="14"/>
      <c r="R2089" s="14"/>
      <c r="S2089" s="14"/>
      <c r="T2089" s="14"/>
      <c r="U2089" s="14"/>
      <c r="V2089" s="14"/>
      <c r="W2089" s="14"/>
      <c r="X2089" s="14"/>
      <c r="Y2089" s="14"/>
      <c r="Z2089" s="14"/>
      <c r="AA2089" s="14"/>
      <c r="AB2089" s="14"/>
      <c r="AC2089" s="14"/>
      <c r="AD2089" s="14"/>
    </row>
    <row r="2090" ht="33.0" hidden="1" customHeight="1">
      <c r="A2090" s="27">
        <v>2262.0</v>
      </c>
      <c r="B2090" s="27" t="s">
        <v>34</v>
      </c>
      <c r="C2090" s="27" t="s">
        <v>2315</v>
      </c>
      <c r="D2090" s="12" t="s">
        <v>1672</v>
      </c>
      <c r="E2090" s="14"/>
      <c r="F2090" s="12" t="s">
        <v>23</v>
      </c>
      <c r="G2090" s="12" t="s">
        <v>7</v>
      </c>
      <c r="H2090" s="12" t="s">
        <v>42</v>
      </c>
      <c r="I2090" s="14"/>
      <c r="J2090" s="14"/>
      <c r="K2090" s="14"/>
      <c r="L2090" s="14"/>
      <c r="M2090" s="14"/>
      <c r="N2090" s="14"/>
      <c r="O2090" s="14"/>
      <c r="P2090" s="14"/>
      <c r="Q2090" s="14"/>
      <c r="R2090" s="14"/>
      <c r="S2090" s="14"/>
      <c r="T2090" s="14"/>
      <c r="U2090" s="14"/>
      <c r="V2090" s="14"/>
      <c r="W2090" s="14"/>
      <c r="X2090" s="14"/>
      <c r="Y2090" s="14"/>
      <c r="Z2090" s="14"/>
      <c r="AA2090" s="14"/>
      <c r="AB2090" s="14"/>
      <c r="AC2090" s="14"/>
      <c r="AD2090" s="14"/>
    </row>
    <row r="2091" ht="33.0" hidden="1" customHeight="1">
      <c r="A2091" s="27">
        <v>2263.0</v>
      </c>
      <c r="B2091" s="27" t="s">
        <v>34</v>
      </c>
      <c r="C2091" s="27" t="s">
        <v>2316</v>
      </c>
      <c r="D2091" s="12" t="s">
        <v>89</v>
      </c>
      <c r="E2091" s="14"/>
      <c r="F2091" s="12" t="s">
        <v>9</v>
      </c>
      <c r="G2091" s="12" t="s">
        <v>9</v>
      </c>
      <c r="H2091" s="12" t="s">
        <v>52</v>
      </c>
      <c r="I2091" s="14"/>
      <c r="J2091" s="14"/>
      <c r="K2091" s="14"/>
      <c r="L2091" s="14"/>
      <c r="M2091" s="14"/>
      <c r="N2091" s="14"/>
      <c r="O2091" s="14"/>
      <c r="P2091" s="14"/>
      <c r="Q2091" s="14"/>
      <c r="R2091" s="14"/>
      <c r="S2091" s="14"/>
      <c r="T2091" s="14"/>
      <c r="U2091" s="14"/>
      <c r="V2091" s="14"/>
      <c r="W2091" s="14"/>
      <c r="X2091" s="14"/>
      <c r="Y2091" s="14"/>
      <c r="Z2091" s="14"/>
      <c r="AA2091" s="14"/>
      <c r="AB2091" s="14"/>
      <c r="AC2091" s="14"/>
      <c r="AD2091" s="14"/>
    </row>
    <row r="2092" ht="33.0" hidden="1" customHeight="1">
      <c r="A2092" s="27">
        <v>2264.0</v>
      </c>
      <c r="B2092" s="27" t="s">
        <v>34</v>
      </c>
      <c r="C2092" s="27" t="s">
        <v>2317</v>
      </c>
      <c r="D2092" s="12" t="s">
        <v>144</v>
      </c>
      <c r="E2092" s="14"/>
      <c r="F2092" s="12" t="s">
        <v>11</v>
      </c>
      <c r="G2092" s="12" t="s">
        <v>7</v>
      </c>
      <c r="H2092" s="12" t="s">
        <v>42</v>
      </c>
      <c r="I2092" s="14"/>
      <c r="J2092" s="14"/>
      <c r="K2092" s="14"/>
      <c r="L2092" s="14"/>
      <c r="M2092" s="14"/>
      <c r="N2092" s="14"/>
      <c r="O2092" s="14"/>
      <c r="P2092" s="14"/>
      <c r="Q2092" s="14"/>
      <c r="R2092" s="14"/>
      <c r="S2092" s="14"/>
      <c r="T2092" s="14"/>
      <c r="U2092" s="14"/>
      <c r="V2092" s="14"/>
      <c r="W2092" s="14"/>
      <c r="X2092" s="14"/>
      <c r="Y2092" s="14"/>
      <c r="Z2092" s="14"/>
      <c r="AA2092" s="14"/>
      <c r="AB2092" s="14"/>
      <c r="AC2092" s="14"/>
      <c r="AD2092" s="14"/>
    </row>
    <row r="2093" ht="33.0" hidden="1" customHeight="1">
      <c r="A2093" s="27">
        <v>2265.0</v>
      </c>
      <c r="B2093" s="27" t="s">
        <v>34</v>
      </c>
      <c r="C2093" s="27" t="s">
        <v>2318</v>
      </c>
      <c r="D2093" s="12" t="s">
        <v>212</v>
      </c>
      <c r="E2093" s="14"/>
      <c r="F2093" s="12" t="s">
        <v>12</v>
      </c>
      <c r="G2093" s="12" t="s">
        <v>9</v>
      </c>
      <c r="H2093" s="12" t="s">
        <v>52</v>
      </c>
      <c r="I2093" s="14"/>
      <c r="J2093" s="14"/>
      <c r="K2093" s="14"/>
      <c r="L2093" s="14"/>
      <c r="M2093" s="14"/>
      <c r="N2093" s="14"/>
      <c r="O2093" s="14"/>
      <c r="P2093" s="14"/>
      <c r="Q2093" s="14"/>
      <c r="R2093" s="14"/>
      <c r="S2093" s="14"/>
      <c r="T2093" s="14"/>
      <c r="U2093" s="14"/>
      <c r="V2093" s="14"/>
      <c r="W2093" s="14"/>
      <c r="X2093" s="14"/>
      <c r="Y2093" s="14"/>
      <c r="Z2093" s="14"/>
      <c r="AA2093" s="14"/>
      <c r="AB2093" s="14"/>
      <c r="AC2093" s="14"/>
      <c r="AD2093" s="14"/>
    </row>
    <row r="2094" ht="33.0" hidden="1" customHeight="1">
      <c r="A2094" s="27">
        <v>2266.0</v>
      </c>
      <c r="B2094" s="27" t="s">
        <v>34</v>
      </c>
      <c r="C2094" s="27" t="s">
        <v>2319</v>
      </c>
      <c r="D2094" s="12" t="s">
        <v>87</v>
      </c>
      <c r="E2094" s="14"/>
      <c r="F2094" s="12" t="s">
        <v>18</v>
      </c>
      <c r="G2094" s="12" t="s">
        <v>9</v>
      </c>
      <c r="H2094" s="12" t="s">
        <v>52</v>
      </c>
      <c r="I2094" s="14"/>
      <c r="J2094" s="14"/>
      <c r="K2094" s="14"/>
      <c r="L2094" s="14"/>
      <c r="M2094" s="14"/>
      <c r="N2094" s="14"/>
      <c r="O2094" s="14"/>
      <c r="P2094" s="14"/>
      <c r="Q2094" s="14"/>
      <c r="R2094" s="14"/>
      <c r="S2094" s="14"/>
      <c r="T2094" s="14"/>
      <c r="U2094" s="14"/>
      <c r="V2094" s="14"/>
      <c r="W2094" s="14"/>
      <c r="X2094" s="14"/>
      <c r="Y2094" s="14"/>
      <c r="Z2094" s="14"/>
      <c r="AA2094" s="14"/>
      <c r="AB2094" s="14"/>
      <c r="AC2094" s="14"/>
      <c r="AD2094" s="14"/>
    </row>
    <row r="2095" ht="33.0" hidden="1" customHeight="1">
      <c r="A2095" s="27">
        <v>2267.0</v>
      </c>
      <c r="B2095" s="27" t="s">
        <v>34</v>
      </c>
      <c r="C2095" s="27" t="s">
        <v>2320</v>
      </c>
      <c r="D2095" s="12" t="s">
        <v>2321</v>
      </c>
      <c r="E2095" s="14"/>
      <c r="F2095" s="12" t="s">
        <v>13</v>
      </c>
      <c r="G2095" s="12" t="s">
        <v>7</v>
      </c>
      <c r="H2095" s="12" t="s">
        <v>37</v>
      </c>
      <c r="I2095" s="14"/>
      <c r="J2095" s="14"/>
      <c r="K2095" s="14"/>
      <c r="L2095" s="14"/>
      <c r="M2095" s="14"/>
      <c r="N2095" s="14"/>
      <c r="O2095" s="14"/>
      <c r="P2095" s="14"/>
      <c r="Q2095" s="14"/>
      <c r="R2095" s="14"/>
      <c r="S2095" s="14"/>
      <c r="T2095" s="14"/>
      <c r="U2095" s="14"/>
      <c r="V2095" s="14"/>
      <c r="W2095" s="14"/>
      <c r="X2095" s="14"/>
      <c r="Y2095" s="14"/>
      <c r="Z2095" s="14"/>
      <c r="AA2095" s="14"/>
      <c r="AB2095" s="14"/>
      <c r="AC2095" s="14"/>
      <c r="AD2095" s="14"/>
    </row>
    <row r="2096" ht="33.0" customHeight="1">
      <c r="A2096" s="27">
        <v>2268.0</v>
      </c>
      <c r="B2096" s="27" t="s">
        <v>34</v>
      </c>
      <c r="C2096" s="27" t="s">
        <v>2322</v>
      </c>
      <c r="D2096" s="12" t="s">
        <v>291</v>
      </c>
      <c r="E2096" s="14"/>
      <c r="F2096" s="12" t="s">
        <v>16</v>
      </c>
      <c r="G2096" s="12" t="s">
        <v>4</v>
      </c>
      <c r="H2096" s="12" t="s">
        <v>37</v>
      </c>
      <c r="I2096" s="14"/>
      <c r="J2096" s="14"/>
      <c r="K2096" s="14"/>
      <c r="L2096" s="14"/>
      <c r="M2096" s="14"/>
      <c r="N2096" s="14"/>
      <c r="O2096" s="14"/>
      <c r="P2096" s="14"/>
      <c r="Q2096" s="14"/>
      <c r="R2096" s="14"/>
      <c r="S2096" s="14"/>
      <c r="T2096" s="14"/>
      <c r="U2096" s="14"/>
      <c r="V2096" s="14"/>
      <c r="W2096" s="14"/>
      <c r="X2096" s="14"/>
      <c r="Y2096" s="14"/>
      <c r="Z2096" s="14"/>
      <c r="AA2096" s="14"/>
      <c r="AB2096" s="14"/>
      <c r="AC2096" s="14"/>
      <c r="AD2096" s="14"/>
    </row>
    <row r="2097" ht="33.0" hidden="1" customHeight="1">
      <c r="A2097" s="27">
        <v>2269.0</v>
      </c>
      <c r="B2097" s="27" t="s">
        <v>34</v>
      </c>
      <c r="C2097" s="27" t="s">
        <v>2323</v>
      </c>
      <c r="D2097" s="12" t="s">
        <v>320</v>
      </c>
      <c r="E2097" s="14"/>
      <c r="F2097" s="12" t="s">
        <v>17</v>
      </c>
      <c r="G2097" s="12" t="s">
        <v>7</v>
      </c>
      <c r="H2097" s="12" t="s">
        <v>42</v>
      </c>
      <c r="I2097" s="14"/>
      <c r="J2097" s="14"/>
      <c r="K2097" s="14"/>
      <c r="L2097" s="14"/>
      <c r="M2097" s="14"/>
      <c r="N2097" s="14"/>
      <c r="O2097" s="14"/>
      <c r="P2097" s="14"/>
      <c r="Q2097" s="14"/>
      <c r="R2097" s="14"/>
      <c r="S2097" s="14"/>
      <c r="T2097" s="14"/>
      <c r="U2097" s="14"/>
      <c r="V2097" s="14"/>
      <c r="W2097" s="14"/>
      <c r="X2097" s="14"/>
      <c r="Y2097" s="14"/>
      <c r="Z2097" s="14"/>
      <c r="AA2097" s="14"/>
      <c r="AB2097" s="14"/>
      <c r="AC2097" s="14"/>
      <c r="AD2097" s="14"/>
    </row>
    <row r="2098" ht="33.0" customHeight="1">
      <c r="A2098" s="27">
        <v>2270.0</v>
      </c>
      <c r="B2098" s="27" t="s">
        <v>34</v>
      </c>
      <c r="C2098" s="27" t="s">
        <v>2324</v>
      </c>
      <c r="D2098" s="12" t="s">
        <v>134</v>
      </c>
      <c r="E2098" s="14"/>
      <c r="F2098" s="12" t="s">
        <v>16</v>
      </c>
      <c r="G2098" s="12" t="s">
        <v>9</v>
      </c>
      <c r="H2098" s="12" t="s">
        <v>42</v>
      </c>
      <c r="I2098" s="14"/>
      <c r="J2098" s="14"/>
      <c r="K2098" s="14"/>
      <c r="L2098" s="14"/>
      <c r="M2098" s="14"/>
      <c r="N2098" s="14"/>
      <c r="O2098" s="14"/>
      <c r="P2098" s="14"/>
      <c r="Q2098" s="14"/>
      <c r="R2098" s="14"/>
      <c r="S2098" s="14"/>
      <c r="T2098" s="14"/>
      <c r="U2098" s="14"/>
      <c r="V2098" s="14"/>
      <c r="W2098" s="14"/>
      <c r="X2098" s="14"/>
      <c r="Y2098" s="14"/>
      <c r="Z2098" s="14"/>
      <c r="AA2098" s="14"/>
      <c r="AB2098" s="14"/>
      <c r="AC2098" s="14"/>
      <c r="AD2098" s="14"/>
    </row>
    <row r="2099" ht="33.0" hidden="1" customHeight="1">
      <c r="A2099" s="27">
        <v>2271.0</v>
      </c>
      <c r="B2099" s="27" t="s">
        <v>34</v>
      </c>
      <c r="C2099" s="27" t="s">
        <v>2325</v>
      </c>
      <c r="D2099" s="12" t="s">
        <v>120</v>
      </c>
      <c r="E2099" s="14"/>
      <c r="F2099" s="12" t="s">
        <v>20</v>
      </c>
      <c r="G2099" s="12" t="s">
        <v>9</v>
      </c>
      <c r="H2099" s="12" t="s">
        <v>42</v>
      </c>
      <c r="I2099" s="14"/>
      <c r="J2099" s="14"/>
      <c r="K2099" s="14"/>
      <c r="L2099" s="14"/>
      <c r="M2099" s="14"/>
      <c r="N2099" s="14"/>
      <c r="O2099" s="14"/>
      <c r="P2099" s="14"/>
      <c r="Q2099" s="14"/>
      <c r="R2099" s="14"/>
      <c r="S2099" s="14"/>
      <c r="T2099" s="14"/>
      <c r="U2099" s="14"/>
      <c r="V2099" s="14"/>
      <c r="W2099" s="14"/>
      <c r="X2099" s="14"/>
      <c r="Y2099" s="14"/>
      <c r="Z2099" s="14"/>
      <c r="AA2099" s="14"/>
      <c r="AB2099" s="14"/>
      <c r="AC2099" s="14"/>
      <c r="AD2099" s="14"/>
    </row>
    <row r="2100" ht="33.0" hidden="1" customHeight="1">
      <c r="A2100" s="27">
        <v>2272.0</v>
      </c>
      <c r="B2100" s="27" t="s">
        <v>34</v>
      </c>
      <c r="C2100" s="27" t="s">
        <v>2326</v>
      </c>
      <c r="D2100" s="12" t="s">
        <v>1741</v>
      </c>
      <c r="E2100" s="14"/>
      <c r="F2100" s="12" t="s">
        <v>17</v>
      </c>
      <c r="G2100" s="12" t="s">
        <v>9</v>
      </c>
      <c r="H2100" s="12" t="s">
        <v>52</v>
      </c>
      <c r="I2100" s="14"/>
      <c r="J2100" s="14"/>
      <c r="K2100" s="14"/>
      <c r="L2100" s="14"/>
      <c r="M2100" s="14"/>
      <c r="N2100" s="14"/>
      <c r="O2100" s="14"/>
      <c r="P2100" s="14"/>
      <c r="Q2100" s="14"/>
      <c r="R2100" s="14"/>
      <c r="S2100" s="14"/>
      <c r="T2100" s="14"/>
      <c r="U2100" s="14"/>
      <c r="V2100" s="14"/>
      <c r="W2100" s="14"/>
      <c r="X2100" s="14"/>
      <c r="Y2100" s="14"/>
      <c r="Z2100" s="14"/>
      <c r="AA2100" s="14"/>
      <c r="AB2100" s="14"/>
      <c r="AC2100" s="14"/>
      <c r="AD2100" s="14"/>
    </row>
    <row r="2101" ht="33.0" hidden="1" customHeight="1">
      <c r="A2101" s="27">
        <v>2273.0</v>
      </c>
      <c r="B2101" s="27" t="s">
        <v>34</v>
      </c>
      <c r="C2101" s="27" t="s">
        <v>2327</v>
      </c>
      <c r="D2101" s="12" t="s">
        <v>126</v>
      </c>
      <c r="E2101" s="14"/>
      <c r="F2101" s="12" t="s">
        <v>11</v>
      </c>
      <c r="G2101" s="12" t="s">
        <v>9</v>
      </c>
      <c r="H2101" s="12" t="s">
        <v>42</v>
      </c>
      <c r="I2101" s="14"/>
      <c r="J2101" s="14"/>
      <c r="K2101" s="14"/>
      <c r="L2101" s="14"/>
      <c r="M2101" s="14"/>
      <c r="N2101" s="14"/>
      <c r="O2101" s="14"/>
      <c r="P2101" s="14"/>
      <c r="Q2101" s="14"/>
      <c r="R2101" s="14"/>
      <c r="S2101" s="14"/>
      <c r="T2101" s="14"/>
      <c r="U2101" s="14"/>
      <c r="V2101" s="14"/>
      <c r="W2101" s="14"/>
      <c r="X2101" s="14"/>
      <c r="Y2101" s="14"/>
      <c r="Z2101" s="14"/>
      <c r="AA2101" s="14"/>
      <c r="AB2101" s="14"/>
      <c r="AC2101" s="14"/>
      <c r="AD2101" s="14"/>
    </row>
    <row r="2102" ht="33.0" customHeight="1">
      <c r="A2102" s="27">
        <v>2274.0</v>
      </c>
      <c r="B2102" s="27" t="s">
        <v>34</v>
      </c>
      <c r="C2102" s="27" t="s">
        <v>2328</v>
      </c>
      <c r="D2102" s="12" t="s">
        <v>214</v>
      </c>
      <c r="E2102" s="14"/>
      <c r="F2102" s="12" t="s">
        <v>16</v>
      </c>
      <c r="G2102" s="12" t="s">
        <v>9</v>
      </c>
      <c r="H2102" s="12" t="s">
        <v>52</v>
      </c>
      <c r="I2102" s="14"/>
      <c r="J2102" s="14"/>
      <c r="K2102" s="14"/>
      <c r="L2102" s="14"/>
      <c r="M2102" s="14"/>
      <c r="N2102" s="14"/>
      <c r="O2102" s="14"/>
      <c r="P2102" s="14"/>
      <c r="Q2102" s="14"/>
      <c r="R2102" s="14"/>
      <c r="S2102" s="14"/>
      <c r="T2102" s="14"/>
      <c r="U2102" s="14"/>
      <c r="V2102" s="14"/>
      <c r="W2102" s="14"/>
      <c r="X2102" s="14"/>
      <c r="Y2102" s="14"/>
      <c r="Z2102" s="14"/>
      <c r="AA2102" s="14"/>
      <c r="AB2102" s="14"/>
      <c r="AC2102" s="14"/>
      <c r="AD2102" s="14"/>
    </row>
    <row r="2103" ht="33.0" hidden="1" customHeight="1">
      <c r="A2103" s="27">
        <v>2275.0</v>
      </c>
      <c r="B2103" s="27" t="s">
        <v>34</v>
      </c>
      <c r="C2103" s="27" t="s">
        <v>2329</v>
      </c>
      <c r="D2103" s="12" t="s">
        <v>36</v>
      </c>
      <c r="E2103" s="14"/>
      <c r="F2103" s="12" t="s">
        <v>10</v>
      </c>
      <c r="G2103" s="12" t="s">
        <v>2</v>
      </c>
      <c r="H2103" s="12" t="s">
        <v>37</v>
      </c>
      <c r="I2103" s="14"/>
      <c r="J2103" s="14"/>
      <c r="K2103" s="14"/>
      <c r="L2103" s="14"/>
      <c r="M2103" s="14"/>
      <c r="N2103" s="14"/>
      <c r="O2103" s="14"/>
      <c r="P2103" s="14"/>
      <c r="Q2103" s="14"/>
      <c r="R2103" s="14"/>
      <c r="S2103" s="14"/>
      <c r="T2103" s="14"/>
      <c r="U2103" s="14"/>
      <c r="V2103" s="14"/>
      <c r="W2103" s="14"/>
      <c r="X2103" s="14"/>
      <c r="Y2103" s="14"/>
      <c r="Z2103" s="14"/>
      <c r="AA2103" s="14"/>
      <c r="AB2103" s="14"/>
      <c r="AC2103" s="14"/>
      <c r="AD2103" s="14"/>
    </row>
    <row r="2104" ht="33.0" customHeight="1">
      <c r="A2104" s="27">
        <v>2276.0</v>
      </c>
      <c r="B2104" s="27" t="s">
        <v>34</v>
      </c>
      <c r="C2104" s="27" t="s">
        <v>2330</v>
      </c>
      <c r="D2104" s="12" t="s">
        <v>310</v>
      </c>
      <c r="E2104" s="14"/>
      <c r="F2104" s="12" t="s">
        <v>16</v>
      </c>
      <c r="G2104" s="12" t="s">
        <v>4</v>
      </c>
      <c r="H2104" s="12" t="s">
        <v>42</v>
      </c>
      <c r="I2104" s="14"/>
      <c r="J2104" s="14"/>
      <c r="K2104" s="14"/>
      <c r="L2104" s="14"/>
      <c r="M2104" s="14"/>
      <c r="N2104" s="14"/>
      <c r="O2104" s="14"/>
      <c r="P2104" s="14"/>
      <c r="Q2104" s="14"/>
      <c r="R2104" s="14"/>
      <c r="S2104" s="14"/>
      <c r="T2104" s="14"/>
      <c r="U2104" s="14"/>
      <c r="V2104" s="14"/>
      <c r="W2104" s="14"/>
      <c r="X2104" s="14"/>
      <c r="Y2104" s="14"/>
      <c r="Z2104" s="14"/>
      <c r="AA2104" s="14"/>
      <c r="AB2104" s="14"/>
      <c r="AC2104" s="14"/>
      <c r="AD2104" s="14"/>
    </row>
    <row r="2105" ht="33.0" hidden="1" customHeight="1">
      <c r="A2105" s="27">
        <v>2277.0</v>
      </c>
      <c r="B2105" s="27" t="s">
        <v>34</v>
      </c>
      <c r="C2105" s="27" t="s">
        <v>2331</v>
      </c>
      <c r="D2105" s="12" t="s">
        <v>62</v>
      </c>
      <c r="E2105" s="14"/>
      <c r="F2105" s="12" t="s">
        <v>13</v>
      </c>
      <c r="G2105" s="12" t="s">
        <v>9</v>
      </c>
      <c r="H2105" s="12" t="s">
        <v>49</v>
      </c>
      <c r="I2105" s="14"/>
      <c r="J2105" s="14"/>
      <c r="K2105" s="14"/>
      <c r="L2105" s="14"/>
      <c r="M2105" s="14"/>
      <c r="N2105" s="14"/>
      <c r="O2105" s="14"/>
      <c r="P2105" s="14"/>
      <c r="Q2105" s="14"/>
      <c r="R2105" s="14"/>
      <c r="S2105" s="14"/>
      <c r="T2105" s="14"/>
      <c r="U2105" s="14"/>
      <c r="V2105" s="14"/>
      <c r="W2105" s="14"/>
      <c r="X2105" s="14"/>
      <c r="Y2105" s="14"/>
      <c r="Z2105" s="14"/>
      <c r="AA2105" s="14"/>
      <c r="AB2105" s="14"/>
      <c r="AC2105" s="14"/>
      <c r="AD2105" s="14"/>
    </row>
    <row r="2106" ht="33.0" hidden="1" customHeight="1">
      <c r="A2106" s="27">
        <v>2278.0</v>
      </c>
      <c r="B2106" s="27" t="s">
        <v>34</v>
      </c>
      <c r="C2106" s="27" t="s">
        <v>2332</v>
      </c>
      <c r="D2106" s="12" t="s">
        <v>36</v>
      </c>
      <c r="E2106" s="14"/>
      <c r="F2106" s="12" t="s">
        <v>10</v>
      </c>
      <c r="G2106" s="12" t="s">
        <v>2</v>
      </c>
      <c r="H2106" s="12" t="s">
        <v>37</v>
      </c>
      <c r="I2106" s="14"/>
      <c r="J2106" s="14"/>
      <c r="K2106" s="14"/>
      <c r="L2106" s="14"/>
      <c r="M2106" s="14"/>
      <c r="N2106" s="14"/>
      <c r="O2106" s="14"/>
      <c r="P2106" s="14"/>
      <c r="Q2106" s="14"/>
      <c r="R2106" s="14"/>
      <c r="S2106" s="14"/>
      <c r="T2106" s="14"/>
      <c r="U2106" s="14"/>
      <c r="V2106" s="14"/>
      <c r="W2106" s="14"/>
      <c r="X2106" s="14"/>
      <c r="Y2106" s="14"/>
      <c r="Z2106" s="14"/>
      <c r="AA2106" s="14"/>
      <c r="AB2106" s="14"/>
      <c r="AC2106" s="14"/>
      <c r="AD2106" s="14"/>
    </row>
    <row r="2107" ht="33.0" hidden="1" customHeight="1">
      <c r="A2107" s="27">
        <v>2279.0</v>
      </c>
      <c r="B2107" s="27" t="s">
        <v>34</v>
      </c>
      <c r="C2107" s="27" t="s">
        <v>2333</v>
      </c>
      <c r="D2107" s="12" t="s">
        <v>1329</v>
      </c>
      <c r="E2107" s="14"/>
      <c r="F2107" s="12" t="s">
        <v>18</v>
      </c>
      <c r="G2107" s="12" t="s">
        <v>9</v>
      </c>
      <c r="H2107" s="12" t="s">
        <v>42</v>
      </c>
      <c r="I2107" s="14"/>
      <c r="J2107" s="14"/>
      <c r="K2107" s="14"/>
      <c r="L2107" s="14"/>
      <c r="M2107" s="14"/>
      <c r="N2107" s="14"/>
      <c r="O2107" s="14"/>
      <c r="P2107" s="14"/>
      <c r="Q2107" s="14"/>
      <c r="R2107" s="14"/>
      <c r="S2107" s="14"/>
      <c r="T2107" s="14"/>
      <c r="U2107" s="14"/>
      <c r="V2107" s="14"/>
      <c r="W2107" s="14"/>
      <c r="X2107" s="14"/>
      <c r="Y2107" s="14"/>
      <c r="Z2107" s="14"/>
      <c r="AA2107" s="14"/>
      <c r="AB2107" s="14"/>
      <c r="AC2107" s="14"/>
      <c r="AD2107" s="14"/>
    </row>
    <row r="2108" ht="33.0" hidden="1" customHeight="1">
      <c r="A2108" s="27">
        <v>2280.0</v>
      </c>
      <c r="B2108" s="27" t="s">
        <v>34</v>
      </c>
      <c r="C2108" s="27" t="s">
        <v>2334</v>
      </c>
      <c r="D2108" s="12" t="s">
        <v>62</v>
      </c>
      <c r="E2108" s="14"/>
      <c r="F2108" s="12" t="s">
        <v>13</v>
      </c>
      <c r="G2108" s="12" t="s">
        <v>9</v>
      </c>
      <c r="H2108" s="12" t="s">
        <v>49</v>
      </c>
      <c r="I2108" s="14"/>
      <c r="J2108" s="14"/>
      <c r="K2108" s="14"/>
      <c r="L2108" s="14"/>
      <c r="M2108" s="14"/>
      <c r="N2108" s="14"/>
      <c r="O2108" s="14"/>
      <c r="P2108" s="14"/>
      <c r="Q2108" s="14"/>
      <c r="R2108" s="14"/>
      <c r="S2108" s="14"/>
      <c r="T2108" s="14"/>
      <c r="U2108" s="14"/>
      <c r="V2108" s="14"/>
      <c r="W2108" s="14"/>
      <c r="X2108" s="14"/>
      <c r="Y2108" s="14"/>
      <c r="Z2108" s="14"/>
      <c r="AA2108" s="14"/>
      <c r="AB2108" s="14"/>
      <c r="AC2108" s="14"/>
      <c r="AD2108" s="14"/>
    </row>
    <row r="2109" ht="33.0" hidden="1" customHeight="1">
      <c r="A2109" s="27">
        <v>2281.0</v>
      </c>
      <c r="B2109" s="27" t="s">
        <v>34</v>
      </c>
      <c r="C2109" s="27" t="s">
        <v>2335</v>
      </c>
      <c r="D2109" s="12" t="s">
        <v>612</v>
      </c>
      <c r="E2109" s="14"/>
      <c r="F2109" s="12" t="s">
        <v>15</v>
      </c>
      <c r="G2109" s="12" t="s">
        <v>9</v>
      </c>
      <c r="H2109" s="12" t="s">
        <v>49</v>
      </c>
      <c r="I2109" s="14"/>
      <c r="J2109" s="14"/>
      <c r="K2109" s="14"/>
      <c r="L2109" s="14"/>
      <c r="M2109" s="14"/>
      <c r="N2109" s="14"/>
      <c r="O2109" s="14"/>
      <c r="P2109" s="14"/>
      <c r="Q2109" s="14"/>
      <c r="R2109" s="14"/>
      <c r="S2109" s="14"/>
      <c r="T2109" s="14"/>
      <c r="U2109" s="14"/>
      <c r="V2109" s="14"/>
      <c r="W2109" s="14"/>
      <c r="X2109" s="14"/>
      <c r="Y2109" s="14"/>
      <c r="Z2109" s="14"/>
      <c r="AA2109" s="14"/>
      <c r="AB2109" s="14"/>
      <c r="AC2109" s="14"/>
      <c r="AD2109" s="14"/>
    </row>
    <row r="2110" ht="33.0" hidden="1" customHeight="1">
      <c r="A2110" s="27">
        <v>2282.0</v>
      </c>
      <c r="B2110" s="27" t="s">
        <v>34</v>
      </c>
      <c r="C2110" s="27" t="s">
        <v>2336</v>
      </c>
      <c r="D2110" s="12" t="s">
        <v>322</v>
      </c>
      <c r="E2110" s="14"/>
      <c r="F2110" s="12" t="s">
        <v>23</v>
      </c>
      <c r="G2110" s="12" t="s">
        <v>9</v>
      </c>
      <c r="H2110" s="12" t="s">
        <v>52</v>
      </c>
      <c r="I2110" s="14"/>
      <c r="J2110" s="14"/>
      <c r="K2110" s="14"/>
      <c r="L2110" s="14"/>
      <c r="M2110" s="14"/>
      <c r="N2110" s="14"/>
      <c r="O2110" s="14"/>
      <c r="P2110" s="14"/>
      <c r="Q2110" s="14"/>
      <c r="R2110" s="14"/>
      <c r="S2110" s="14"/>
      <c r="T2110" s="14"/>
      <c r="U2110" s="14"/>
      <c r="V2110" s="14"/>
      <c r="W2110" s="14"/>
      <c r="X2110" s="14"/>
      <c r="Y2110" s="14"/>
      <c r="Z2110" s="14"/>
      <c r="AA2110" s="14"/>
      <c r="AB2110" s="14"/>
      <c r="AC2110" s="14"/>
      <c r="AD2110" s="14"/>
    </row>
    <row r="2111" ht="33.0" customHeight="1">
      <c r="A2111" s="27">
        <v>2283.0</v>
      </c>
      <c r="B2111" s="27" t="s">
        <v>34</v>
      </c>
      <c r="C2111" s="27" t="s">
        <v>2337</v>
      </c>
      <c r="D2111" s="12" t="s">
        <v>167</v>
      </c>
      <c r="E2111" s="14"/>
      <c r="F2111" s="12" t="s">
        <v>16</v>
      </c>
      <c r="G2111" s="12" t="s">
        <v>9</v>
      </c>
      <c r="H2111" s="12" t="s">
        <v>37</v>
      </c>
      <c r="I2111" s="14"/>
      <c r="J2111" s="14"/>
      <c r="K2111" s="14"/>
      <c r="L2111" s="14"/>
      <c r="M2111" s="14"/>
      <c r="N2111" s="14"/>
      <c r="O2111" s="14"/>
      <c r="P2111" s="14"/>
      <c r="Q2111" s="14"/>
      <c r="R2111" s="14"/>
      <c r="S2111" s="14"/>
      <c r="T2111" s="14"/>
      <c r="U2111" s="14"/>
      <c r="V2111" s="14"/>
      <c r="W2111" s="14"/>
      <c r="X2111" s="14"/>
      <c r="Y2111" s="14"/>
      <c r="Z2111" s="14"/>
      <c r="AA2111" s="14"/>
      <c r="AB2111" s="14"/>
      <c r="AC2111" s="14"/>
      <c r="AD2111" s="14"/>
    </row>
    <row r="2112" ht="33.0" hidden="1" customHeight="1">
      <c r="A2112" s="27">
        <v>2284.0</v>
      </c>
      <c r="B2112" s="27" t="s">
        <v>34</v>
      </c>
      <c r="C2112" s="27" t="s">
        <v>2338</v>
      </c>
      <c r="D2112" s="12" t="s">
        <v>612</v>
      </c>
      <c r="E2112" s="14"/>
      <c r="F2112" s="12" t="s">
        <v>15</v>
      </c>
      <c r="G2112" s="12" t="s">
        <v>9</v>
      </c>
      <c r="H2112" s="12" t="s">
        <v>49</v>
      </c>
      <c r="I2112" s="14"/>
      <c r="J2112" s="14"/>
      <c r="K2112" s="14"/>
      <c r="L2112" s="14"/>
      <c r="M2112" s="14"/>
      <c r="N2112" s="14"/>
      <c r="O2112" s="14"/>
      <c r="P2112" s="14"/>
      <c r="Q2112" s="14"/>
      <c r="R2112" s="14"/>
      <c r="S2112" s="14"/>
      <c r="T2112" s="14"/>
      <c r="U2112" s="14"/>
      <c r="V2112" s="14"/>
      <c r="W2112" s="14"/>
      <c r="X2112" s="14"/>
      <c r="Y2112" s="14"/>
      <c r="Z2112" s="14"/>
      <c r="AA2112" s="14"/>
      <c r="AB2112" s="14"/>
      <c r="AC2112" s="14"/>
      <c r="AD2112" s="14"/>
    </row>
    <row r="2113" ht="33.0" hidden="1" customHeight="1">
      <c r="A2113" s="27">
        <v>2285.0</v>
      </c>
      <c r="B2113" s="27" t="s">
        <v>34</v>
      </c>
      <c r="C2113" s="27" t="s">
        <v>2339</v>
      </c>
      <c r="D2113" s="12" t="s">
        <v>89</v>
      </c>
      <c r="E2113" s="14"/>
      <c r="F2113" s="12" t="s">
        <v>9</v>
      </c>
      <c r="G2113" s="12" t="s">
        <v>9</v>
      </c>
      <c r="H2113" s="12" t="s">
        <v>52</v>
      </c>
      <c r="I2113" s="14"/>
      <c r="J2113" s="14"/>
      <c r="K2113" s="14"/>
      <c r="L2113" s="14"/>
      <c r="M2113" s="14"/>
      <c r="N2113" s="14"/>
      <c r="O2113" s="14"/>
      <c r="P2113" s="14"/>
      <c r="Q2113" s="14"/>
      <c r="R2113" s="14"/>
      <c r="S2113" s="14"/>
      <c r="T2113" s="14"/>
      <c r="U2113" s="14"/>
      <c r="V2113" s="14"/>
      <c r="W2113" s="14"/>
      <c r="X2113" s="14"/>
      <c r="Y2113" s="14"/>
      <c r="Z2113" s="14"/>
      <c r="AA2113" s="14"/>
      <c r="AB2113" s="14"/>
      <c r="AC2113" s="14"/>
      <c r="AD2113" s="14"/>
    </row>
    <row r="2114" ht="33.0" hidden="1" customHeight="1">
      <c r="A2114" s="27">
        <v>2286.0</v>
      </c>
      <c r="B2114" s="27" t="s">
        <v>34</v>
      </c>
      <c r="C2114" s="27" t="s">
        <v>2340</v>
      </c>
      <c r="D2114" s="12" t="s">
        <v>438</v>
      </c>
      <c r="E2114" s="14"/>
      <c r="F2114" s="12" t="s">
        <v>20</v>
      </c>
      <c r="G2114" s="12" t="s">
        <v>9</v>
      </c>
      <c r="H2114" s="12" t="s">
        <v>52</v>
      </c>
      <c r="I2114" s="14"/>
      <c r="J2114" s="14"/>
      <c r="K2114" s="14"/>
      <c r="L2114" s="14"/>
      <c r="M2114" s="14"/>
      <c r="N2114" s="14"/>
      <c r="O2114" s="14"/>
      <c r="P2114" s="14"/>
      <c r="Q2114" s="14"/>
      <c r="R2114" s="14"/>
      <c r="S2114" s="14"/>
      <c r="T2114" s="14"/>
      <c r="U2114" s="14"/>
      <c r="V2114" s="14"/>
      <c r="W2114" s="14"/>
      <c r="X2114" s="14"/>
      <c r="Y2114" s="14"/>
      <c r="Z2114" s="14"/>
      <c r="AA2114" s="14"/>
      <c r="AB2114" s="14"/>
      <c r="AC2114" s="14"/>
      <c r="AD2114" s="14"/>
    </row>
    <row r="2115" ht="33.0" hidden="1" customHeight="1">
      <c r="A2115" s="27">
        <v>2287.0</v>
      </c>
      <c r="B2115" s="27" t="s">
        <v>34</v>
      </c>
      <c r="C2115" s="27" t="s">
        <v>2341</v>
      </c>
      <c r="D2115" s="12" t="s">
        <v>36</v>
      </c>
      <c r="E2115" s="14"/>
      <c r="F2115" s="12" t="s">
        <v>10</v>
      </c>
      <c r="G2115" s="12" t="s">
        <v>2</v>
      </c>
      <c r="H2115" s="12" t="s">
        <v>37</v>
      </c>
      <c r="I2115" s="14"/>
      <c r="J2115" s="14"/>
      <c r="K2115" s="14"/>
      <c r="L2115" s="14"/>
      <c r="M2115" s="14"/>
      <c r="N2115" s="14"/>
      <c r="O2115" s="14"/>
      <c r="P2115" s="14"/>
      <c r="Q2115" s="14"/>
      <c r="R2115" s="14"/>
      <c r="S2115" s="14"/>
      <c r="T2115" s="14"/>
      <c r="U2115" s="14"/>
      <c r="V2115" s="14"/>
      <c r="W2115" s="14"/>
      <c r="X2115" s="14"/>
      <c r="Y2115" s="14"/>
      <c r="Z2115" s="14"/>
      <c r="AA2115" s="14"/>
      <c r="AB2115" s="14"/>
      <c r="AC2115" s="14"/>
      <c r="AD2115" s="14"/>
    </row>
    <row r="2116" ht="33.0" customHeight="1">
      <c r="A2116" s="27">
        <v>2288.0</v>
      </c>
      <c r="B2116" s="27" t="s">
        <v>34</v>
      </c>
      <c r="C2116" s="27" t="s">
        <v>2342</v>
      </c>
      <c r="D2116" s="12" t="s">
        <v>167</v>
      </c>
      <c r="E2116" s="14"/>
      <c r="F2116" s="12" t="s">
        <v>16</v>
      </c>
      <c r="G2116" s="12" t="s">
        <v>9</v>
      </c>
      <c r="H2116" s="12" t="s">
        <v>37</v>
      </c>
      <c r="I2116" s="14"/>
      <c r="J2116" s="14"/>
      <c r="K2116" s="14"/>
      <c r="L2116" s="14"/>
      <c r="M2116" s="14"/>
      <c r="N2116" s="14"/>
      <c r="O2116" s="14"/>
      <c r="P2116" s="14"/>
      <c r="Q2116" s="14"/>
      <c r="R2116" s="14"/>
      <c r="S2116" s="14"/>
      <c r="T2116" s="14"/>
      <c r="U2116" s="14"/>
      <c r="V2116" s="14"/>
      <c r="W2116" s="14"/>
      <c r="X2116" s="14"/>
      <c r="Y2116" s="14"/>
      <c r="Z2116" s="14"/>
      <c r="AA2116" s="14"/>
      <c r="AB2116" s="14"/>
      <c r="AC2116" s="14"/>
      <c r="AD2116" s="14"/>
    </row>
    <row r="2117" ht="33.0" customHeight="1">
      <c r="A2117" s="27">
        <v>2289.0</v>
      </c>
      <c r="B2117" s="27" t="s">
        <v>34</v>
      </c>
      <c r="C2117" s="27" t="s">
        <v>2343</v>
      </c>
      <c r="D2117" s="12" t="s">
        <v>134</v>
      </c>
      <c r="E2117" s="14"/>
      <c r="F2117" s="12" t="s">
        <v>16</v>
      </c>
      <c r="G2117" s="12" t="s">
        <v>9</v>
      </c>
      <c r="H2117" s="12" t="s">
        <v>42</v>
      </c>
      <c r="I2117" s="14"/>
      <c r="J2117" s="14"/>
      <c r="K2117" s="14"/>
      <c r="L2117" s="14"/>
      <c r="M2117" s="14"/>
      <c r="N2117" s="14"/>
      <c r="O2117" s="14"/>
      <c r="P2117" s="14"/>
      <c r="Q2117" s="14"/>
      <c r="R2117" s="14"/>
      <c r="S2117" s="14"/>
      <c r="T2117" s="14"/>
      <c r="U2117" s="14"/>
      <c r="V2117" s="14"/>
      <c r="W2117" s="14"/>
      <c r="X2117" s="14"/>
      <c r="Y2117" s="14"/>
      <c r="Z2117" s="14"/>
      <c r="AA2117" s="14"/>
      <c r="AB2117" s="14"/>
      <c r="AC2117" s="14"/>
      <c r="AD2117" s="14"/>
    </row>
    <row r="2118" ht="33.0" hidden="1" customHeight="1">
      <c r="A2118" s="27">
        <v>2290.0</v>
      </c>
      <c r="B2118" s="27" t="s">
        <v>34</v>
      </c>
      <c r="C2118" s="27" t="s">
        <v>2344</v>
      </c>
      <c r="D2118" s="12" t="s">
        <v>2345</v>
      </c>
      <c r="E2118" s="14"/>
      <c r="F2118" s="12" t="s">
        <v>13</v>
      </c>
      <c r="G2118" s="12" t="s">
        <v>8</v>
      </c>
      <c r="H2118" s="12" t="s">
        <v>9</v>
      </c>
      <c r="I2118" s="14"/>
      <c r="J2118" s="14"/>
      <c r="K2118" s="14"/>
      <c r="L2118" s="14"/>
      <c r="M2118" s="14"/>
      <c r="N2118" s="14"/>
      <c r="O2118" s="14"/>
      <c r="P2118" s="14"/>
      <c r="Q2118" s="14"/>
      <c r="R2118" s="14"/>
      <c r="S2118" s="14"/>
      <c r="T2118" s="14"/>
      <c r="U2118" s="14"/>
      <c r="V2118" s="14"/>
      <c r="W2118" s="14"/>
      <c r="X2118" s="14"/>
      <c r="Y2118" s="14"/>
      <c r="Z2118" s="14"/>
      <c r="AA2118" s="14"/>
      <c r="AB2118" s="14"/>
      <c r="AC2118" s="14"/>
      <c r="AD2118" s="14"/>
    </row>
    <row r="2119" ht="33.0" customHeight="1">
      <c r="A2119" s="27">
        <v>2291.0</v>
      </c>
      <c r="B2119" s="27" t="s">
        <v>34</v>
      </c>
      <c r="C2119" s="27" t="s">
        <v>2346</v>
      </c>
      <c r="D2119" s="12" t="s">
        <v>175</v>
      </c>
      <c r="E2119" s="14"/>
      <c r="F2119" s="12" t="s">
        <v>16</v>
      </c>
      <c r="G2119" s="12" t="s">
        <v>4</v>
      </c>
      <c r="H2119" s="12" t="s">
        <v>52</v>
      </c>
      <c r="I2119" s="14"/>
      <c r="J2119" s="14"/>
      <c r="K2119" s="14"/>
      <c r="L2119" s="14"/>
      <c r="M2119" s="14"/>
      <c r="N2119" s="14"/>
      <c r="O2119" s="14"/>
      <c r="P2119" s="14"/>
      <c r="Q2119" s="14"/>
      <c r="R2119" s="14"/>
      <c r="S2119" s="14"/>
      <c r="T2119" s="14"/>
      <c r="U2119" s="14"/>
      <c r="V2119" s="14"/>
      <c r="W2119" s="14"/>
      <c r="X2119" s="14"/>
      <c r="Y2119" s="14"/>
      <c r="Z2119" s="14"/>
      <c r="AA2119" s="14"/>
      <c r="AB2119" s="14"/>
      <c r="AC2119" s="14"/>
      <c r="AD2119" s="14"/>
    </row>
    <row r="2120" ht="33.0" hidden="1" customHeight="1">
      <c r="A2120" s="27">
        <v>2292.0</v>
      </c>
      <c r="B2120" s="27" t="s">
        <v>34</v>
      </c>
      <c r="C2120" s="27" t="s">
        <v>2347</v>
      </c>
      <c r="D2120" s="12" t="s">
        <v>36</v>
      </c>
      <c r="E2120" s="14"/>
      <c r="F2120" s="12" t="s">
        <v>10</v>
      </c>
      <c r="G2120" s="12" t="s">
        <v>2</v>
      </c>
      <c r="H2120" s="12" t="s">
        <v>37</v>
      </c>
      <c r="I2120" s="14"/>
      <c r="J2120" s="14"/>
      <c r="K2120" s="14"/>
      <c r="L2120" s="14"/>
      <c r="M2120" s="14"/>
      <c r="N2120" s="14"/>
      <c r="O2120" s="14"/>
      <c r="P2120" s="14"/>
      <c r="Q2120" s="14"/>
      <c r="R2120" s="14"/>
      <c r="S2120" s="14"/>
      <c r="T2120" s="14"/>
      <c r="U2120" s="14"/>
      <c r="V2120" s="14"/>
      <c r="W2120" s="14"/>
      <c r="X2120" s="14"/>
      <c r="Y2120" s="14"/>
      <c r="Z2120" s="14"/>
      <c r="AA2120" s="14"/>
      <c r="AB2120" s="14"/>
      <c r="AC2120" s="14"/>
      <c r="AD2120" s="14"/>
    </row>
    <row r="2121" ht="33.0" customHeight="1">
      <c r="A2121" s="27">
        <v>2293.0</v>
      </c>
      <c r="B2121" s="27" t="s">
        <v>34</v>
      </c>
      <c r="C2121" s="27" t="s">
        <v>2348</v>
      </c>
      <c r="D2121" s="12" t="s">
        <v>291</v>
      </c>
      <c r="E2121" s="14"/>
      <c r="F2121" s="12" t="s">
        <v>16</v>
      </c>
      <c r="G2121" s="12" t="s">
        <v>4</v>
      </c>
      <c r="H2121" s="12" t="s">
        <v>37</v>
      </c>
      <c r="I2121" s="14"/>
      <c r="J2121" s="14"/>
      <c r="K2121" s="14"/>
      <c r="L2121" s="14"/>
      <c r="M2121" s="14"/>
      <c r="N2121" s="14"/>
      <c r="O2121" s="14"/>
      <c r="P2121" s="14"/>
      <c r="Q2121" s="14"/>
      <c r="R2121" s="14"/>
      <c r="S2121" s="14"/>
      <c r="T2121" s="14"/>
      <c r="U2121" s="14"/>
      <c r="V2121" s="14"/>
      <c r="W2121" s="14"/>
      <c r="X2121" s="14"/>
      <c r="Y2121" s="14"/>
      <c r="Z2121" s="14"/>
      <c r="AA2121" s="14"/>
      <c r="AB2121" s="14"/>
      <c r="AC2121" s="14"/>
      <c r="AD2121" s="14"/>
    </row>
    <row r="2122" ht="33.0" hidden="1" customHeight="1">
      <c r="A2122" s="27">
        <v>2294.0</v>
      </c>
      <c r="B2122" s="27" t="s">
        <v>34</v>
      </c>
      <c r="C2122" s="27" t="s">
        <v>2349</v>
      </c>
      <c r="D2122" s="12" t="s">
        <v>231</v>
      </c>
      <c r="E2122" s="14"/>
      <c r="F2122" s="12" t="s">
        <v>18</v>
      </c>
      <c r="G2122" s="12" t="s">
        <v>6</v>
      </c>
      <c r="H2122" s="12" t="s">
        <v>42</v>
      </c>
      <c r="I2122" s="14"/>
      <c r="J2122" s="14"/>
      <c r="K2122" s="14"/>
      <c r="L2122" s="14"/>
      <c r="M2122" s="14"/>
      <c r="N2122" s="14"/>
      <c r="O2122" s="14"/>
      <c r="P2122" s="14"/>
      <c r="Q2122" s="14"/>
      <c r="R2122" s="14"/>
      <c r="S2122" s="14"/>
      <c r="T2122" s="14"/>
      <c r="U2122" s="14"/>
      <c r="V2122" s="14"/>
      <c r="W2122" s="14"/>
      <c r="X2122" s="14"/>
      <c r="Y2122" s="14"/>
      <c r="Z2122" s="14"/>
      <c r="AA2122" s="14"/>
      <c r="AB2122" s="14"/>
      <c r="AC2122" s="14"/>
      <c r="AD2122" s="14"/>
    </row>
    <row r="2123" ht="33.0" hidden="1" customHeight="1">
      <c r="A2123" s="27">
        <v>2295.0</v>
      </c>
      <c r="B2123" s="27" t="s">
        <v>34</v>
      </c>
      <c r="C2123" s="27" t="s">
        <v>2350</v>
      </c>
      <c r="D2123" s="12" t="s">
        <v>2094</v>
      </c>
      <c r="E2123" s="14"/>
      <c r="F2123" s="12" t="s">
        <v>20</v>
      </c>
      <c r="G2123" s="12" t="s">
        <v>2</v>
      </c>
      <c r="H2123" s="12" t="s">
        <v>37</v>
      </c>
      <c r="I2123" s="14"/>
      <c r="J2123" s="14"/>
      <c r="K2123" s="14"/>
      <c r="L2123" s="14"/>
      <c r="M2123" s="14"/>
      <c r="N2123" s="14"/>
      <c r="O2123" s="14"/>
      <c r="P2123" s="14"/>
      <c r="Q2123" s="14"/>
      <c r="R2123" s="14"/>
      <c r="S2123" s="14"/>
      <c r="T2123" s="14"/>
      <c r="U2123" s="14"/>
      <c r="V2123" s="14"/>
      <c r="W2123" s="14"/>
      <c r="X2123" s="14"/>
      <c r="Y2123" s="14"/>
      <c r="Z2123" s="14"/>
      <c r="AA2123" s="14"/>
      <c r="AB2123" s="14"/>
      <c r="AC2123" s="14"/>
      <c r="AD2123" s="14"/>
    </row>
    <row r="2124" ht="33.0" hidden="1" customHeight="1">
      <c r="A2124" s="27">
        <v>2296.0</v>
      </c>
      <c r="B2124" s="27" t="s">
        <v>34</v>
      </c>
      <c r="C2124" s="27" t="s">
        <v>2351</v>
      </c>
      <c r="D2124" s="12" t="s">
        <v>120</v>
      </c>
      <c r="E2124" s="14"/>
      <c r="F2124" s="12" t="s">
        <v>20</v>
      </c>
      <c r="G2124" s="12" t="s">
        <v>9</v>
      </c>
      <c r="H2124" s="12" t="s">
        <v>42</v>
      </c>
      <c r="I2124" s="14"/>
      <c r="J2124" s="14"/>
      <c r="K2124" s="14"/>
      <c r="L2124" s="14"/>
      <c r="M2124" s="14"/>
      <c r="N2124" s="14"/>
      <c r="O2124" s="14"/>
      <c r="P2124" s="14"/>
      <c r="Q2124" s="14"/>
      <c r="R2124" s="14"/>
      <c r="S2124" s="14"/>
      <c r="T2124" s="14"/>
      <c r="U2124" s="14"/>
      <c r="V2124" s="14"/>
      <c r="W2124" s="14"/>
      <c r="X2124" s="14"/>
      <c r="Y2124" s="14"/>
      <c r="Z2124" s="14"/>
      <c r="AA2124" s="14"/>
      <c r="AB2124" s="14"/>
      <c r="AC2124" s="14"/>
      <c r="AD2124" s="14"/>
    </row>
    <row r="2125" ht="33.0" hidden="1" customHeight="1">
      <c r="A2125" s="27">
        <v>2297.0</v>
      </c>
      <c r="B2125" s="27" t="s">
        <v>34</v>
      </c>
      <c r="C2125" s="27" t="s">
        <v>2352</v>
      </c>
      <c r="D2125" s="12" t="s">
        <v>1741</v>
      </c>
      <c r="E2125" s="14"/>
      <c r="F2125" s="12" t="s">
        <v>17</v>
      </c>
      <c r="G2125" s="12" t="s">
        <v>9</v>
      </c>
      <c r="H2125" s="12" t="s">
        <v>52</v>
      </c>
      <c r="I2125" s="14"/>
      <c r="J2125" s="14"/>
      <c r="K2125" s="14"/>
      <c r="L2125" s="14"/>
      <c r="M2125" s="14"/>
      <c r="N2125" s="14"/>
      <c r="O2125" s="14"/>
      <c r="P2125" s="14"/>
      <c r="Q2125" s="14"/>
      <c r="R2125" s="14"/>
      <c r="S2125" s="14"/>
      <c r="T2125" s="14"/>
      <c r="U2125" s="14"/>
      <c r="V2125" s="14"/>
      <c r="W2125" s="14"/>
      <c r="X2125" s="14"/>
      <c r="Y2125" s="14"/>
      <c r="Z2125" s="14"/>
      <c r="AA2125" s="14"/>
      <c r="AB2125" s="14"/>
      <c r="AC2125" s="14"/>
      <c r="AD2125" s="14"/>
    </row>
    <row r="2126" ht="33.0" hidden="1" customHeight="1">
      <c r="A2126" s="27">
        <v>2298.0</v>
      </c>
      <c r="B2126" s="27" t="s">
        <v>34</v>
      </c>
      <c r="C2126" s="27" t="s">
        <v>2353</v>
      </c>
      <c r="D2126" s="12" t="s">
        <v>99</v>
      </c>
      <c r="E2126" s="14"/>
      <c r="F2126" s="12" t="s">
        <v>12</v>
      </c>
      <c r="G2126" s="12" t="s">
        <v>9</v>
      </c>
      <c r="H2126" s="12" t="s">
        <v>37</v>
      </c>
      <c r="I2126" s="14"/>
      <c r="J2126" s="14"/>
      <c r="K2126" s="14"/>
      <c r="L2126" s="14"/>
      <c r="M2126" s="14"/>
      <c r="N2126" s="14"/>
      <c r="O2126" s="14"/>
      <c r="P2126" s="14"/>
      <c r="Q2126" s="14"/>
      <c r="R2126" s="14"/>
      <c r="S2126" s="14"/>
      <c r="T2126" s="14"/>
      <c r="U2126" s="14"/>
      <c r="V2126" s="14"/>
      <c r="W2126" s="14"/>
      <c r="X2126" s="14"/>
      <c r="Y2126" s="14"/>
      <c r="Z2126" s="14"/>
      <c r="AA2126" s="14"/>
      <c r="AB2126" s="14"/>
      <c r="AC2126" s="14"/>
      <c r="AD2126" s="14"/>
    </row>
    <row r="2127" ht="33.0" hidden="1" customHeight="1">
      <c r="A2127" s="27">
        <v>2299.0</v>
      </c>
      <c r="B2127" s="27" t="s">
        <v>34</v>
      </c>
      <c r="C2127" s="27" t="s">
        <v>2354</v>
      </c>
      <c r="D2127" s="12" t="s">
        <v>172</v>
      </c>
      <c r="E2127" s="14"/>
      <c r="F2127" s="12" t="s">
        <v>20</v>
      </c>
      <c r="G2127" s="12" t="s">
        <v>9</v>
      </c>
      <c r="H2127" s="12" t="s">
        <v>49</v>
      </c>
      <c r="I2127" s="14"/>
      <c r="J2127" s="14"/>
      <c r="K2127" s="14"/>
      <c r="L2127" s="14"/>
      <c r="M2127" s="14"/>
      <c r="N2127" s="14"/>
      <c r="O2127" s="14"/>
      <c r="P2127" s="14"/>
      <c r="Q2127" s="14"/>
      <c r="R2127" s="14"/>
      <c r="S2127" s="14"/>
      <c r="T2127" s="14"/>
      <c r="U2127" s="14"/>
      <c r="V2127" s="14"/>
      <c r="W2127" s="14"/>
      <c r="X2127" s="14"/>
      <c r="Y2127" s="14"/>
      <c r="Z2127" s="14"/>
      <c r="AA2127" s="14"/>
      <c r="AB2127" s="14"/>
      <c r="AC2127" s="14"/>
      <c r="AD2127" s="14"/>
    </row>
    <row r="2128" ht="33.0" hidden="1" customHeight="1">
      <c r="A2128" s="27">
        <v>2300.0</v>
      </c>
      <c r="B2128" s="27" t="s">
        <v>34</v>
      </c>
      <c r="C2128" s="27" t="s">
        <v>2355</v>
      </c>
      <c r="D2128" s="12" t="s">
        <v>124</v>
      </c>
      <c r="E2128" s="14"/>
      <c r="F2128" s="12" t="s">
        <v>11</v>
      </c>
      <c r="G2128" s="12" t="s">
        <v>9</v>
      </c>
      <c r="H2128" s="12" t="s">
        <v>49</v>
      </c>
      <c r="I2128" s="14"/>
      <c r="J2128" s="14"/>
      <c r="K2128" s="14"/>
      <c r="L2128" s="14"/>
      <c r="M2128" s="14"/>
      <c r="N2128" s="14"/>
      <c r="O2128" s="14"/>
      <c r="P2128" s="14"/>
      <c r="Q2128" s="14"/>
      <c r="R2128" s="14"/>
      <c r="S2128" s="14"/>
      <c r="T2128" s="14"/>
      <c r="U2128" s="14"/>
      <c r="V2128" s="14"/>
      <c r="W2128" s="14"/>
      <c r="X2128" s="14"/>
      <c r="Y2128" s="14"/>
      <c r="Z2128" s="14"/>
      <c r="AA2128" s="14"/>
      <c r="AB2128" s="14"/>
      <c r="AC2128" s="14"/>
      <c r="AD2128" s="14"/>
    </row>
    <row r="2129" ht="33.0" hidden="1" customHeight="1">
      <c r="A2129" s="27">
        <v>2301.0</v>
      </c>
      <c r="B2129" s="27" t="s">
        <v>34</v>
      </c>
      <c r="C2129" s="27" t="s">
        <v>2356</v>
      </c>
      <c r="D2129" s="12" t="s">
        <v>572</v>
      </c>
      <c r="E2129" s="14"/>
      <c r="F2129" s="12" t="s">
        <v>18</v>
      </c>
      <c r="G2129" s="12" t="s">
        <v>2</v>
      </c>
      <c r="H2129" s="12" t="s">
        <v>49</v>
      </c>
      <c r="I2129" s="14"/>
      <c r="J2129" s="14"/>
      <c r="K2129" s="14"/>
      <c r="L2129" s="14"/>
      <c r="M2129" s="14"/>
      <c r="N2129" s="14"/>
      <c r="O2129" s="14"/>
      <c r="P2129" s="14"/>
      <c r="Q2129" s="14"/>
      <c r="R2129" s="14"/>
      <c r="S2129" s="14"/>
      <c r="T2129" s="14"/>
      <c r="U2129" s="14"/>
      <c r="V2129" s="14"/>
      <c r="W2129" s="14"/>
      <c r="X2129" s="14"/>
      <c r="Y2129" s="14"/>
      <c r="Z2129" s="14"/>
      <c r="AA2129" s="14"/>
      <c r="AB2129" s="14"/>
      <c r="AC2129" s="14"/>
      <c r="AD2129" s="14"/>
    </row>
    <row r="2130" ht="33.0" hidden="1" customHeight="1">
      <c r="A2130" s="27">
        <v>2302.0</v>
      </c>
      <c r="B2130" s="27" t="s">
        <v>34</v>
      </c>
      <c r="C2130" s="27" t="s">
        <v>2357</v>
      </c>
      <c r="D2130" s="12" t="s">
        <v>107</v>
      </c>
      <c r="E2130" s="14"/>
      <c r="F2130" s="12" t="s">
        <v>9</v>
      </c>
      <c r="G2130" s="12" t="s">
        <v>9</v>
      </c>
      <c r="H2130" s="12" t="s">
        <v>37</v>
      </c>
      <c r="I2130" s="14"/>
      <c r="J2130" s="14"/>
      <c r="K2130" s="14"/>
      <c r="L2130" s="14"/>
      <c r="M2130" s="14"/>
      <c r="N2130" s="14"/>
      <c r="O2130" s="14"/>
      <c r="P2130" s="14"/>
      <c r="Q2130" s="14"/>
      <c r="R2130" s="14"/>
      <c r="S2130" s="14"/>
      <c r="T2130" s="14"/>
      <c r="U2130" s="14"/>
      <c r="V2130" s="14"/>
      <c r="W2130" s="14"/>
      <c r="X2130" s="14"/>
      <c r="Y2130" s="14"/>
      <c r="Z2130" s="14"/>
      <c r="AA2130" s="14"/>
      <c r="AB2130" s="14"/>
      <c r="AC2130" s="14"/>
      <c r="AD2130" s="14"/>
    </row>
    <row r="2131" ht="33.0" hidden="1" customHeight="1">
      <c r="A2131" s="27">
        <v>2303.0</v>
      </c>
      <c r="B2131" s="27" t="s">
        <v>34</v>
      </c>
      <c r="C2131" s="27" t="s">
        <v>2358</v>
      </c>
      <c r="D2131" s="12" t="s">
        <v>637</v>
      </c>
      <c r="E2131" s="14"/>
      <c r="F2131" s="12" t="s">
        <v>13</v>
      </c>
      <c r="G2131" s="12" t="s">
        <v>9</v>
      </c>
      <c r="H2131" s="12" t="s">
        <v>52</v>
      </c>
      <c r="I2131" s="14"/>
      <c r="J2131" s="14"/>
      <c r="K2131" s="14"/>
      <c r="L2131" s="14"/>
      <c r="M2131" s="14"/>
      <c r="N2131" s="14"/>
      <c r="O2131" s="14"/>
      <c r="P2131" s="14"/>
      <c r="Q2131" s="14"/>
      <c r="R2131" s="14"/>
      <c r="S2131" s="14"/>
      <c r="T2131" s="14"/>
      <c r="U2131" s="14"/>
      <c r="V2131" s="14"/>
      <c r="W2131" s="14"/>
      <c r="X2131" s="14"/>
      <c r="Y2131" s="14"/>
      <c r="Z2131" s="14"/>
      <c r="AA2131" s="14"/>
      <c r="AB2131" s="14"/>
      <c r="AC2131" s="14"/>
      <c r="AD2131" s="14"/>
    </row>
    <row r="2132" ht="33.0" customHeight="1">
      <c r="A2132" s="27">
        <v>2304.0</v>
      </c>
      <c r="B2132" s="27" t="s">
        <v>34</v>
      </c>
      <c r="C2132" s="27" t="s">
        <v>2359</v>
      </c>
      <c r="D2132" s="12" t="s">
        <v>416</v>
      </c>
      <c r="E2132" s="14"/>
      <c r="F2132" s="12" t="s">
        <v>16</v>
      </c>
      <c r="G2132" s="12" t="s">
        <v>4</v>
      </c>
      <c r="H2132" s="12" t="s">
        <v>49</v>
      </c>
      <c r="I2132" s="14"/>
      <c r="J2132" s="14"/>
      <c r="K2132" s="14"/>
      <c r="L2132" s="14"/>
      <c r="M2132" s="14"/>
      <c r="N2132" s="14"/>
      <c r="O2132" s="14"/>
      <c r="P2132" s="14"/>
      <c r="Q2132" s="14"/>
      <c r="R2132" s="14"/>
      <c r="S2132" s="14"/>
      <c r="T2132" s="14"/>
      <c r="U2132" s="14"/>
      <c r="V2132" s="14"/>
      <c r="W2132" s="14"/>
      <c r="X2132" s="14"/>
      <c r="Y2132" s="14"/>
      <c r="Z2132" s="14"/>
      <c r="AA2132" s="14"/>
      <c r="AB2132" s="14"/>
      <c r="AC2132" s="14"/>
      <c r="AD2132" s="14"/>
    </row>
    <row r="2133" ht="33.0" customHeight="1">
      <c r="A2133" s="27">
        <v>2305.0</v>
      </c>
      <c r="B2133" s="27" t="s">
        <v>34</v>
      </c>
      <c r="C2133" s="27" t="s">
        <v>2360</v>
      </c>
      <c r="D2133" s="12" t="s">
        <v>167</v>
      </c>
      <c r="E2133" s="14"/>
      <c r="F2133" s="12" t="s">
        <v>16</v>
      </c>
      <c r="G2133" s="12" t="s">
        <v>9</v>
      </c>
      <c r="H2133" s="12" t="s">
        <v>37</v>
      </c>
      <c r="I2133" s="14"/>
      <c r="J2133" s="14"/>
      <c r="K2133" s="14"/>
      <c r="L2133" s="14"/>
      <c r="M2133" s="14"/>
      <c r="N2133" s="14"/>
      <c r="O2133" s="14"/>
      <c r="P2133" s="14"/>
      <c r="Q2133" s="14"/>
      <c r="R2133" s="14"/>
      <c r="S2133" s="14"/>
      <c r="T2133" s="14"/>
      <c r="U2133" s="14"/>
      <c r="V2133" s="14"/>
      <c r="W2133" s="14"/>
      <c r="X2133" s="14"/>
      <c r="Y2133" s="14"/>
      <c r="Z2133" s="14"/>
      <c r="AA2133" s="14"/>
      <c r="AB2133" s="14"/>
      <c r="AC2133" s="14"/>
      <c r="AD2133" s="14"/>
    </row>
    <row r="2134" ht="33.0" hidden="1" customHeight="1">
      <c r="A2134" s="27">
        <v>2306.0</v>
      </c>
      <c r="B2134" s="27" t="s">
        <v>34</v>
      </c>
      <c r="C2134" s="27" t="s">
        <v>2361</v>
      </c>
      <c r="D2134" s="12" t="s">
        <v>2362</v>
      </c>
      <c r="E2134" s="14"/>
      <c r="F2134" s="12" t="s">
        <v>22</v>
      </c>
      <c r="G2134" s="12" t="s">
        <v>8</v>
      </c>
      <c r="H2134" s="12" t="s">
        <v>52</v>
      </c>
      <c r="I2134" s="14"/>
      <c r="J2134" s="14"/>
      <c r="K2134" s="14"/>
      <c r="L2134" s="14"/>
      <c r="M2134" s="14"/>
      <c r="N2134" s="14"/>
      <c r="O2134" s="14"/>
      <c r="P2134" s="14"/>
      <c r="Q2134" s="14"/>
      <c r="R2134" s="14"/>
      <c r="S2134" s="14"/>
      <c r="T2134" s="14"/>
      <c r="U2134" s="14"/>
      <c r="V2134" s="14"/>
      <c r="W2134" s="14"/>
      <c r="X2134" s="14"/>
      <c r="Y2134" s="14"/>
      <c r="Z2134" s="14"/>
      <c r="AA2134" s="14"/>
      <c r="AB2134" s="14"/>
      <c r="AC2134" s="14"/>
      <c r="AD2134" s="14"/>
    </row>
    <row r="2135" ht="33.0" hidden="1" customHeight="1">
      <c r="A2135" s="27">
        <v>2307.0</v>
      </c>
      <c r="B2135" s="27" t="s">
        <v>34</v>
      </c>
      <c r="C2135" s="27" t="s">
        <v>2363</v>
      </c>
      <c r="D2135" s="12" t="s">
        <v>592</v>
      </c>
      <c r="E2135" s="14"/>
      <c r="F2135" s="12" t="s">
        <v>11</v>
      </c>
      <c r="G2135" s="12" t="s">
        <v>9</v>
      </c>
      <c r="H2135" s="12" t="s">
        <v>37</v>
      </c>
      <c r="I2135" s="14"/>
      <c r="J2135" s="14"/>
      <c r="K2135" s="14"/>
      <c r="L2135" s="14"/>
      <c r="M2135" s="14"/>
      <c r="N2135" s="14"/>
      <c r="O2135" s="14"/>
      <c r="P2135" s="14"/>
      <c r="Q2135" s="14"/>
      <c r="R2135" s="14"/>
      <c r="S2135" s="14"/>
      <c r="T2135" s="14"/>
      <c r="U2135" s="14"/>
      <c r="V2135" s="14"/>
      <c r="W2135" s="14"/>
      <c r="X2135" s="14"/>
      <c r="Y2135" s="14"/>
      <c r="Z2135" s="14"/>
      <c r="AA2135" s="14"/>
      <c r="AB2135" s="14"/>
      <c r="AC2135" s="14"/>
      <c r="AD2135" s="14"/>
    </row>
    <row r="2136" ht="33.0" hidden="1" customHeight="1">
      <c r="A2136" s="27">
        <v>2308.0</v>
      </c>
      <c r="B2136" s="27" t="s">
        <v>34</v>
      </c>
      <c r="C2136" s="27" t="s">
        <v>2364</v>
      </c>
      <c r="D2136" s="12" t="s">
        <v>2365</v>
      </c>
      <c r="E2136" s="14"/>
      <c r="F2136" s="12" t="s">
        <v>12</v>
      </c>
      <c r="G2136" s="12" t="s">
        <v>2</v>
      </c>
      <c r="H2136" s="12" t="s">
        <v>2366</v>
      </c>
      <c r="I2136" s="14"/>
      <c r="J2136" s="14"/>
      <c r="K2136" s="14"/>
      <c r="L2136" s="14"/>
      <c r="M2136" s="14"/>
      <c r="N2136" s="14"/>
      <c r="O2136" s="14"/>
      <c r="P2136" s="14"/>
      <c r="Q2136" s="14"/>
      <c r="R2136" s="14"/>
      <c r="S2136" s="14"/>
      <c r="T2136" s="14"/>
      <c r="U2136" s="14"/>
      <c r="V2136" s="14"/>
      <c r="W2136" s="14"/>
      <c r="X2136" s="14"/>
      <c r="Y2136" s="14"/>
      <c r="Z2136" s="14"/>
      <c r="AA2136" s="14"/>
      <c r="AB2136" s="14"/>
      <c r="AC2136" s="14"/>
      <c r="AD2136" s="14"/>
    </row>
    <row r="2137" ht="33.0" hidden="1" customHeight="1">
      <c r="A2137" s="27">
        <v>2309.0</v>
      </c>
      <c r="B2137" s="27" t="s">
        <v>34</v>
      </c>
      <c r="C2137" s="27" t="s">
        <v>2367</v>
      </c>
      <c r="D2137" s="12" t="s">
        <v>36</v>
      </c>
      <c r="E2137" s="14"/>
      <c r="F2137" s="12" t="s">
        <v>10</v>
      </c>
      <c r="G2137" s="12" t="s">
        <v>2</v>
      </c>
      <c r="H2137" s="12" t="s">
        <v>37</v>
      </c>
      <c r="I2137" s="14"/>
      <c r="J2137" s="14"/>
      <c r="K2137" s="14"/>
      <c r="L2137" s="14"/>
      <c r="M2137" s="14"/>
      <c r="N2137" s="14"/>
      <c r="O2137" s="14"/>
      <c r="P2137" s="14"/>
      <c r="Q2137" s="14"/>
      <c r="R2137" s="14"/>
      <c r="S2137" s="14"/>
      <c r="T2137" s="14"/>
      <c r="U2137" s="14"/>
      <c r="V2137" s="14"/>
      <c r="W2137" s="14"/>
      <c r="X2137" s="14"/>
      <c r="Y2137" s="14"/>
      <c r="Z2137" s="14"/>
      <c r="AA2137" s="14"/>
      <c r="AB2137" s="14"/>
      <c r="AC2137" s="14"/>
      <c r="AD2137" s="14"/>
    </row>
    <row r="2138" ht="33.0" hidden="1" customHeight="1">
      <c r="A2138" s="27">
        <v>2310.0</v>
      </c>
      <c r="B2138" s="27" t="s">
        <v>34</v>
      </c>
      <c r="C2138" s="27" t="s">
        <v>2368</v>
      </c>
      <c r="D2138" s="12" t="s">
        <v>36</v>
      </c>
      <c r="E2138" s="14"/>
      <c r="F2138" s="12" t="s">
        <v>10</v>
      </c>
      <c r="G2138" s="12" t="s">
        <v>2</v>
      </c>
      <c r="H2138" s="12" t="s">
        <v>37</v>
      </c>
      <c r="I2138" s="14"/>
      <c r="J2138" s="14"/>
      <c r="K2138" s="14"/>
      <c r="L2138" s="14"/>
      <c r="M2138" s="14"/>
      <c r="N2138" s="14"/>
      <c r="O2138" s="14"/>
      <c r="P2138" s="14"/>
      <c r="Q2138" s="14"/>
      <c r="R2138" s="14"/>
      <c r="S2138" s="14"/>
      <c r="T2138" s="14"/>
      <c r="U2138" s="14"/>
      <c r="V2138" s="14"/>
      <c r="W2138" s="14"/>
      <c r="X2138" s="14"/>
      <c r="Y2138" s="14"/>
      <c r="Z2138" s="14"/>
      <c r="AA2138" s="14"/>
      <c r="AB2138" s="14"/>
      <c r="AC2138" s="14"/>
      <c r="AD2138" s="14"/>
    </row>
    <row r="2139" ht="33.0" hidden="1" customHeight="1">
      <c r="A2139" s="27">
        <v>2312.0</v>
      </c>
      <c r="B2139" s="27" t="s">
        <v>34</v>
      </c>
      <c r="C2139" s="27" t="s">
        <v>2369</v>
      </c>
      <c r="D2139" s="12" t="s">
        <v>322</v>
      </c>
      <c r="E2139" s="14"/>
      <c r="F2139" s="12" t="s">
        <v>23</v>
      </c>
      <c r="G2139" s="12" t="s">
        <v>9</v>
      </c>
      <c r="H2139" s="12" t="s">
        <v>52</v>
      </c>
      <c r="I2139" s="14"/>
      <c r="J2139" s="14"/>
      <c r="K2139" s="14"/>
      <c r="L2139" s="14"/>
      <c r="M2139" s="14"/>
      <c r="N2139" s="14"/>
      <c r="O2139" s="14"/>
      <c r="P2139" s="14"/>
      <c r="Q2139" s="14"/>
      <c r="R2139" s="14"/>
      <c r="S2139" s="14"/>
      <c r="T2139" s="14"/>
      <c r="U2139" s="14"/>
      <c r="V2139" s="14"/>
      <c r="W2139" s="14"/>
      <c r="X2139" s="14"/>
      <c r="Y2139" s="14"/>
      <c r="Z2139" s="14"/>
      <c r="AA2139" s="14"/>
      <c r="AB2139" s="14"/>
      <c r="AC2139" s="14"/>
      <c r="AD2139" s="14"/>
    </row>
    <row r="2140" ht="33.0" hidden="1" customHeight="1">
      <c r="A2140" s="27">
        <v>2313.0</v>
      </c>
      <c r="B2140" s="27" t="s">
        <v>34</v>
      </c>
      <c r="C2140" s="27" t="s">
        <v>2370</v>
      </c>
      <c r="D2140" s="12" t="s">
        <v>894</v>
      </c>
      <c r="E2140" s="14"/>
      <c r="F2140" s="12" t="s">
        <v>14</v>
      </c>
      <c r="G2140" s="12" t="s">
        <v>9</v>
      </c>
      <c r="H2140" s="12" t="s">
        <v>52</v>
      </c>
      <c r="I2140" s="14"/>
      <c r="J2140" s="14"/>
      <c r="K2140" s="14"/>
      <c r="L2140" s="14"/>
      <c r="M2140" s="14"/>
      <c r="N2140" s="14"/>
      <c r="O2140" s="14"/>
      <c r="P2140" s="14"/>
      <c r="Q2140" s="14"/>
      <c r="R2140" s="14"/>
      <c r="S2140" s="14"/>
      <c r="T2140" s="14"/>
      <c r="U2140" s="14"/>
      <c r="V2140" s="14"/>
      <c r="W2140" s="14"/>
      <c r="X2140" s="14"/>
      <c r="Y2140" s="14"/>
      <c r="Z2140" s="14"/>
      <c r="AA2140" s="14"/>
      <c r="AB2140" s="14"/>
      <c r="AC2140" s="14"/>
      <c r="AD2140" s="14"/>
    </row>
    <row r="2141" ht="33.0" hidden="1" customHeight="1">
      <c r="A2141" s="27">
        <v>2314.0</v>
      </c>
      <c r="B2141" s="27" t="s">
        <v>34</v>
      </c>
      <c r="C2141" s="27" t="s">
        <v>2371</v>
      </c>
      <c r="D2141" s="12" t="s">
        <v>612</v>
      </c>
      <c r="E2141" s="14"/>
      <c r="F2141" s="12" t="s">
        <v>15</v>
      </c>
      <c r="G2141" s="12" t="s">
        <v>9</v>
      </c>
      <c r="H2141" s="12" t="s">
        <v>49</v>
      </c>
      <c r="I2141" s="14"/>
      <c r="J2141" s="14"/>
      <c r="K2141" s="14"/>
      <c r="L2141" s="14"/>
      <c r="M2141" s="14"/>
      <c r="N2141" s="14"/>
      <c r="O2141" s="14"/>
      <c r="P2141" s="14"/>
      <c r="Q2141" s="14"/>
      <c r="R2141" s="14"/>
      <c r="S2141" s="14"/>
      <c r="T2141" s="14"/>
      <c r="U2141" s="14"/>
      <c r="V2141" s="14"/>
      <c r="W2141" s="14"/>
      <c r="X2141" s="14"/>
      <c r="Y2141" s="14"/>
      <c r="Z2141" s="14"/>
      <c r="AA2141" s="14"/>
      <c r="AB2141" s="14"/>
      <c r="AC2141" s="14"/>
      <c r="AD2141" s="14"/>
    </row>
    <row r="2142" ht="33.0" hidden="1" customHeight="1">
      <c r="A2142" s="27">
        <v>2315.0</v>
      </c>
      <c r="B2142" s="27" t="s">
        <v>34</v>
      </c>
      <c r="C2142" s="27" t="s">
        <v>2372</v>
      </c>
      <c r="D2142" s="12" t="s">
        <v>2083</v>
      </c>
      <c r="E2142" s="14"/>
      <c r="F2142" s="12" t="s">
        <v>22</v>
      </c>
      <c r="G2142" s="12" t="s">
        <v>9</v>
      </c>
      <c r="H2142" s="12" t="s">
        <v>52</v>
      </c>
      <c r="I2142" s="14"/>
      <c r="J2142" s="14"/>
      <c r="K2142" s="14"/>
      <c r="L2142" s="14"/>
      <c r="M2142" s="14"/>
      <c r="N2142" s="14"/>
      <c r="O2142" s="14"/>
      <c r="P2142" s="14"/>
      <c r="Q2142" s="14"/>
      <c r="R2142" s="14"/>
      <c r="S2142" s="14"/>
      <c r="T2142" s="14"/>
      <c r="U2142" s="14"/>
      <c r="V2142" s="14"/>
      <c r="W2142" s="14"/>
      <c r="X2142" s="14"/>
      <c r="Y2142" s="14"/>
      <c r="Z2142" s="14"/>
      <c r="AA2142" s="14"/>
      <c r="AB2142" s="14"/>
      <c r="AC2142" s="14"/>
      <c r="AD2142" s="14"/>
    </row>
    <row r="2143" ht="33.0" customHeight="1">
      <c r="A2143" s="27">
        <v>2316.0</v>
      </c>
      <c r="B2143" s="27" t="s">
        <v>34</v>
      </c>
      <c r="C2143" s="27" t="s">
        <v>2373</v>
      </c>
      <c r="D2143" s="12" t="s">
        <v>167</v>
      </c>
      <c r="E2143" s="14"/>
      <c r="F2143" s="12" t="s">
        <v>16</v>
      </c>
      <c r="G2143" s="12" t="s">
        <v>9</v>
      </c>
      <c r="H2143" s="12" t="s">
        <v>37</v>
      </c>
      <c r="I2143" s="14"/>
      <c r="J2143" s="14"/>
      <c r="K2143" s="14"/>
      <c r="L2143" s="14"/>
      <c r="M2143" s="14"/>
      <c r="N2143" s="14"/>
      <c r="O2143" s="14"/>
      <c r="P2143" s="14"/>
      <c r="Q2143" s="14"/>
      <c r="R2143" s="14"/>
      <c r="S2143" s="14"/>
      <c r="T2143" s="14"/>
      <c r="U2143" s="14"/>
      <c r="V2143" s="14"/>
      <c r="W2143" s="14"/>
      <c r="X2143" s="14"/>
      <c r="Y2143" s="14"/>
      <c r="Z2143" s="14"/>
      <c r="AA2143" s="14"/>
      <c r="AB2143" s="14"/>
      <c r="AC2143" s="14"/>
      <c r="AD2143" s="14"/>
    </row>
    <row r="2144" ht="33.0" customHeight="1">
      <c r="A2144" s="27">
        <v>2317.0</v>
      </c>
      <c r="B2144" s="27" t="s">
        <v>34</v>
      </c>
      <c r="C2144" s="27" t="s">
        <v>2374</v>
      </c>
      <c r="D2144" s="12" t="s">
        <v>134</v>
      </c>
      <c r="E2144" s="14"/>
      <c r="F2144" s="12" t="s">
        <v>16</v>
      </c>
      <c r="G2144" s="12" t="s">
        <v>9</v>
      </c>
      <c r="H2144" s="12" t="s">
        <v>42</v>
      </c>
      <c r="I2144" s="14"/>
      <c r="J2144" s="14"/>
      <c r="K2144" s="14"/>
      <c r="L2144" s="14"/>
      <c r="M2144" s="14"/>
      <c r="N2144" s="14"/>
      <c r="O2144" s="14"/>
      <c r="P2144" s="14"/>
      <c r="Q2144" s="14"/>
      <c r="R2144" s="14"/>
      <c r="S2144" s="14"/>
      <c r="T2144" s="14"/>
      <c r="U2144" s="14"/>
      <c r="V2144" s="14"/>
      <c r="W2144" s="14"/>
      <c r="X2144" s="14"/>
      <c r="Y2144" s="14"/>
      <c r="Z2144" s="14"/>
      <c r="AA2144" s="14"/>
      <c r="AB2144" s="14"/>
      <c r="AC2144" s="14"/>
      <c r="AD2144" s="14"/>
    </row>
    <row r="2145" ht="33.0" hidden="1" customHeight="1">
      <c r="A2145" s="27">
        <v>2318.0</v>
      </c>
      <c r="B2145" s="27" t="s">
        <v>34</v>
      </c>
      <c r="C2145" s="27" t="s">
        <v>2375</v>
      </c>
      <c r="D2145" s="12" t="s">
        <v>99</v>
      </c>
      <c r="E2145" s="14"/>
      <c r="F2145" s="12" t="s">
        <v>12</v>
      </c>
      <c r="G2145" s="12" t="s">
        <v>9</v>
      </c>
      <c r="H2145" s="12" t="s">
        <v>37</v>
      </c>
      <c r="I2145" s="14"/>
      <c r="J2145" s="14"/>
      <c r="K2145" s="14"/>
      <c r="L2145" s="14"/>
      <c r="M2145" s="14"/>
      <c r="N2145" s="14"/>
      <c r="O2145" s="14"/>
      <c r="P2145" s="14"/>
      <c r="Q2145" s="14"/>
      <c r="R2145" s="14"/>
      <c r="S2145" s="14"/>
      <c r="T2145" s="14"/>
      <c r="U2145" s="14"/>
      <c r="V2145" s="14"/>
      <c r="W2145" s="14"/>
      <c r="X2145" s="14"/>
      <c r="Y2145" s="14"/>
      <c r="Z2145" s="14"/>
      <c r="AA2145" s="14"/>
      <c r="AB2145" s="14"/>
      <c r="AC2145" s="14"/>
      <c r="AD2145" s="14"/>
    </row>
    <row r="2146" ht="33.0" hidden="1" customHeight="1">
      <c r="A2146" s="27">
        <v>2319.0</v>
      </c>
      <c r="B2146" s="27" t="s">
        <v>34</v>
      </c>
      <c r="C2146" s="27" t="s">
        <v>2376</v>
      </c>
      <c r="D2146" s="12" t="s">
        <v>518</v>
      </c>
      <c r="E2146" s="14"/>
      <c r="F2146" s="12" t="s">
        <v>18</v>
      </c>
      <c r="G2146" s="12" t="s">
        <v>5</v>
      </c>
      <c r="H2146" s="12" t="s">
        <v>42</v>
      </c>
      <c r="I2146" s="14"/>
      <c r="J2146" s="14"/>
      <c r="K2146" s="14"/>
      <c r="L2146" s="14"/>
      <c r="M2146" s="14"/>
      <c r="N2146" s="14"/>
      <c r="O2146" s="14"/>
      <c r="P2146" s="14"/>
      <c r="Q2146" s="14"/>
      <c r="R2146" s="14"/>
      <c r="S2146" s="14"/>
      <c r="T2146" s="14"/>
      <c r="U2146" s="14"/>
      <c r="V2146" s="14"/>
      <c r="W2146" s="14"/>
      <c r="X2146" s="14"/>
      <c r="Y2146" s="14"/>
      <c r="Z2146" s="14"/>
      <c r="AA2146" s="14"/>
      <c r="AB2146" s="14"/>
      <c r="AC2146" s="14"/>
      <c r="AD2146" s="14"/>
    </row>
    <row r="2147" ht="33.0" hidden="1" customHeight="1">
      <c r="A2147" s="27">
        <v>2320.0</v>
      </c>
      <c r="B2147" s="27" t="s">
        <v>34</v>
      </c>
      <c r="C2147" s="27" t="s">
        <v>2377</v>
      </c>
      <c r="D2147" s="12" t="s">
        <v>116</v>
      </c>
      <c r="E2147" s="14"/>
      <c r="F2147" s="12" t="s">
        <v>15</v>
      </c>
      <c r="G2147" s="12" t="s">
        <v>9</v>
      </c>
      <c r="H2147" s="12" t="s">
        <v>52</v>
      </c>
      <c r="I2147" s="14"/>
      <c r="J2147" s="14"/>
      <c r="K2147" s="14"/>
      <c r="L2147" s="14"/>
      <c r="M2147" s="14"/>
      <c r="N2147" s="14"/>
      <c r="O2147" s="14"/>
      <c r="P2147" s="14"/>
      <c r="Q2147" s="14"/>
      <c r="R2147" s="14"/>
      <c r="S2147" s="14"/>
      <c r="T2147" s="14"/>
      <c r="U2147" s="14"/>
      <c r="V2147" s="14"/>
      <c r="W2147" s="14"/>
      <c r="X2147" s="14"/>
      <c r="Y2147" s="14"/>
      <c r="Z2147" s="14"/>
      <c r="AA2147" s="14"/>
      <c r="AB2147" s="14"/>
      <c r="AC2147" s="14"/>
      <c r="AD2147" s="14"/>
    </row>
    <row r="2148" ht="33.0" hidden="1" customHeight="1">
      <c r="A2148" s="27">
        <v>2321.0</v>
      </c>
      <c r="B2148" s="27" t="s">
        <v>34</v>
      </c>
      <c r="C2148" s="27" t="s">
        <v>2378</v>
      </c>
      <c r="D2148" s="12" t="s">
        <v>2379</v>
      </c>
      <c r="E2148" s="14"/>
      <c r="F2148" s="12" t="s">
        <v>15</v>
      </c>
      <c r="G2148" s="12" t="s">
        <v>4</v>
      </c>
      <c r="H2148" s="12" t="s">
        <v>49</v>
      </c>
      <c r="I2148" s="14"/>
      <c r="J2148" s="14"/>
      <c r="K2148" s="14"/>
      <c r="L2148" s="14"/>
      <c r="M2148" s="14"/>
      <c r="N2148" s="14"/>
      <c r="O2148" s="14"/>
      <c r="P2148" s="14"/>
      <c r="Q2148" s="14"/>
      <c r="R2148" s="14"/>
      <c r="S2148" s="14"/>
      <c r="T2148" s="14"/>
      <c r="U2148" s="14"/>
      <c r="V2148" s="14"/>
      <c r="W2148" s="14"/>
      <c r="X2148" s="14"/>
      <c r="Y2148" s="14"/>
      <c r="Z2148" s="14"/>
      <c r="AA2148" s="14"/>
      <c r="AB2148" s="14"/>
      <c r="AC2148" s="14"/>
      <c r="AD2148" s="14"/>
    </row>
    <row r="2149" ht="33.0" hidden="1" customHeight="1">
      <c r="A2149" s="27">
        <v>2322.0</v>
      </c>
      <c r="B2149" s="27" t="s">
        <v>34</v>
      </c>
      <c r="C2149" s="27" t="s">
        <v>2380</v>
      </c>
      <c r="D2149" s="12" t="s">
        <v>322</v>
      </c>
      <c r="E2149" s="14"/>
      <c r="F2149" s="12" t="s">
        <v>23</v>
      </c>
      <c r="G2149" s="12" t="s">
        <v>9</v>
      </c>
      <c r="H2149" s="12" t="s">
        <v>52</v>
      </c>
      <c r="I2149" s="14"/>
      <c r="J2149" s="14"/>
      <c r="K2149" s="14"/>
      <c r="L2149" s="14"/>
      <c r="M2149" s="14"/>
      <c r="N2149" s="14"/>
      <c r="O2149" s="14"/>
      <c r="P2149" s="14"/>
      <c r="Q2149" s="14"/>
      <c r="R2149" s="14"/>
      <c r="S2149" s="14"/>
      <c r="T2149" s="14"/>
      <c r="U2149" s="14"/>
      <c r="V2149" s="14"/>
      <c r="W2149" s="14"/>
      <c r="X2149" s="14"/>
      <c r="Y2149" s="14"/>
      <c r="Z2149" s="14"/>
      <c r="AA2149" s="14"/>
      <c r="AB2149" s="14"/>
      <c r="AC2149" s="14"/>
      <c r="AD2149" s="14"/>
    </row>
    <row r="2150" ht="33.0" customHeight="1">
      <c r="A2150" s="27">
        <v>2323.0</v>
      </c>
      <c r="B2150" s="27" t="s">
        <v>34</v>
      </c>
      <c r="C2150" s="27" t="s">
        <v>2381</v>
      </c>
      <c r="D2150" s="12" t="s">
        <v>131</v>
      </c>
      <c r="E2150" s="14"/>
      <c r="F2150" s="12" t="s">
        <v>16</v>
      </c>
      <c r="G2150" s="12" t="s">
        <v>7</v>
      </c>
      <c r="H2150" s="12" t="s">
        <v>52</v>
      </c>
      <c r="I2150" s="14"/>
      <c r="J2150" s="14"/>
      <c r="K2150" s="14"/>
      <c r="L2150" s="14"/>
      <c r="M2150" s="14"/>
      <c r="N2150" s="14"/>
      <c r="O2150" s="14"/>
      <c r="P2150" s="14"/>
      <c r="Q2150" s="14"/>
      <c r="R2150" s="14"/>
      <c r="S2150" s="14"/>
      <c r="T2150" s="14"/>
      <c r="U2150" s="14"/>
      <c r="V2150" s="14"/>
      <c r="W2150" s="14"/>
      <c r="X2150" s="14"/>
      <c r="Y2150" s="14"/>
      <c r="Z2150" s="14"/>
      <c r="AA2150" s="14"/>
      <c r="AB2150" s="14"/>
      <c r="AC2150" s="14"/>
      <c r="AD2150" s="14"/>
    </row>
    <row r="2151" ht="33.0" customHeight="1">
      <c r="A2151" s="27">
        <v>2324.0</v>
      </c>
      <c r="B2151" s="27" t="s">
        <v>34</v>
      </c>
      <c r="C2151" s="27" t="s">
        <v>2382</v>
      </c>
      <c r="D2151" s="12" t="s">
        <v>167</v>
      </c>
      <c r="E2151" s="14"/>
      <c r="F2151" s="12" t="s">
        <v>16</v>
      </c>
      <c r="G2151" s="12" t="s">
        <v>9</v>
      </c>
      <c r="H2151" s="12" t="s">
        <v>37</v>
      </c>
      <c r="I2151" s="14"/>
      <c r="J2151" s="14"/>
      <c r="K2151" s="14"/>
      <c r="L2151" s="14"/>
      <c r="M2151" s="14"/>
      <c r="N2151" s="14"/>
      <c r="O2151" s="14"/>
      <c r="P2151" s="14"/>
      <c r="Q2151" s="14"/>
      <c r="R2151" s="14"/>
      <c r="S2151" s="14"/>
      <c r="T2151" s="14"/>
      <c r="U2151" s="14"/>
      <c r="V2151" s="14"/>
      <c r="W2151" s="14"/>
      <c r="X2151" s="14"/>
      <c r="Y2151" s="14"/>
      <c r="Z2151" s="14"/>
      <c r="AA2151" s="14"/>
      <c r="AB2151" s="14"/>
      <c r="AC2151" s="14"/>
      <c r="AD2151" s="14"/>
    </row>
    <row r="2152" ht="33.0" customHeight="1">
      <c r="A2152" s="27">
        <v>2325.0</v>
      </c>
      <c r="B2152" s="27" t="s">
        <v>34</v>
      </c>
      <c r="C2152" s="27" t="s">
        <v>2383</v>
      </c>
      <c r="D2152" s="12" t="s">
        <v>334</v>
      </c>
      <c r="E2152" s="14"/>
      <c r="F2152" s="12" t="s">
        <v>16</v>
      </c>
      <c r="G2152" s="12" t="s">
        <v>7</v>
      </c>
      <c r="H2152" s="12" t="s">
        <v>42</v>
      </c>
      <c r="I2152" s="14"/>
      <c r="J2152" s="14"/>
      <c r="K2152" s="14"/>
      <c r="L2152" s="14"/>
      <c r="M2152" s="14"/>
      <c r="N2152" s="14"/>
      <c r="O2152" s="14"/>
      <c r="P2152" s="14"/>
      <c r="Q2152" s="14"/>
      <c r="R2152" s="14"/>
      <c r="S2152" s="14"/>
      <c r="T2152" s="14"/>
      <c r="U2152" s="14"/>
      <c r="V2152" s="14"/>
      <c r="W2152" s="14"/>
      <c r="X2152" s="14"/>
      <c r="Y2152" s="14"/>
      <c r="Z2152" s="14"/>
      <c r="AA2152" s="14"/>
      <c r="AB2152" s="14"/>
      <c r="AC2152" s="14"/>
      <c r="AD2152" s="14"/>
    </row>
    <row r="2153" ht="33.0" hidden="1" customHeight="1">
      <c r="A2153" s="27">
        <v>2326.0</v>
      </c>
      <c r="B2153" s="27" t="s">
        <v>34</v>
      </c>
      <c r="C2153" s="27" t="s">
        <v>2384</v>
      </c>
      <c r="D2153" s="12" t="s">
        <v>2385</v>
      </c>
      <c r="E2153" s="14"/>
      <c r="F2153" s="12" t="s">
        <v>13</v>
      </c>
      <c r="G2153" s="12" t="s">
        <v>8</v>
      </c>
      <c r="H2153" s="12" t="s">
        <v>49</v>
      </c>
      <c r="I2153" s="14"/>
      <c r="J2153" s="14"/>
      <c r="K2153" s="14"/>
      <c r="L2153" s="14"/>
      <c r="M2153" s="14"/>
      <c r="N2153" s="14"/>
      <c r="O2153" s="14"/>
      <c r="P2153" s="14"/>
      <c r="Q2153" s="14"/>
      <c r="R2153" s="14"/>
      <c r="S2153" s="14"/>
      <c r="T2153" s="14"/>
      <c r="U2153" s="14"/>
      <c r="V2153" s="14"/>
      <c r="W2153" s="14"/>
      <c r="X2153" s="14"/>
      <c r="Y2153" s="14"/>
      <c r="Z2153" s="14"/>
      <c r="AA2153" s="14"/>
      <c r="AB2153" s="14"/>
      <c r="AC2153" s="14"/>
      <c r="AD2153" s="14"/>
    </row>
    <row r="2154" ht="33.0" hidden="1" customHeight="1">
      <c r="A2154" s="27">
        <v>2327.0</v>
      </c>
      <c r="B2154" s="27" t="s">
        <v>34</v>
      </c>
      <c r="C2154" s="27" t="s">
        <v>2386</v>
      </c>
      <c r="D2154" s="12" t="s">
        <v>269</v>
      </c>
      <c r="E2154" s="14"/>
      <c r="F2154" s="12" t="s">
        <v>21</v>
      </c>
      <c r="G2154" s="12" t="s">
        <v>9</v>
      </c>
      <c r="H2154" s="12" t="s">
        <v>37</v>
      </c>
      <c r="I2154" s="14"/>
      <c r="J2154" s="14"/>
      <c r="K2154" s="14"/>
      <c r="L2154" s="14"/>
      <c r="M2154" s="14"/>
      <c r="N2154" s="14"/>
      <c r="O2154" s="14"/>
      <c r="P2154" s="14"/>
      <c r="Q2154" s="14"/>
      <c r="R2154" s="14"/>
      <c r="S2154" s="14"/>
      <c r="T2154" s="14"/>
      <c r="U2154" s="14"/>
      <c r="V2154" s="14"/>
      <c r="W2154" s="14"/>
      <c r="X2154" s="14"/>
      <c r="Y2154" s="14"/>
      <c r="Z2154" s="14"/>
      <c r="AA2154" s="14"/>
      <c r="AB2154" s="14"/>
      <c r="AC2154" s="14"/>
      <c r="AD2154" s="14"/>
    </row>
    <row r="2155" ht="33.0" hidden="1" customHeight="1">
      <c r="A2155" s="27">
        <v>2328.0</v>
      </c>
      <c r="B2155" s="27" t="s">
        <v>34</v>
      </c>
      <c r="C2155" s="27" t="s">
        <v>2387</v>
      </c>
      <c r="D2155" s="12" t="s">
        <v>691</v>
      </c>
      <c r="E2155" s="14"/>
      <c r="F2155" s="12" t="s">
        <v>14</v>
      </c>
      <c r="G2155" s="12" t="s">
        <v>9</v>
      </c>
      <c r="H2155" s="12" t="s">
        <v>37</v>
      </c>
      <c r="I2155" s="14"/>
      <c r="J2155" s="14"/>
      <c r="K2155" s="14"/>
      <c r="L2155" s="14"/>
      <c r="M2155" s="14"/>
      <c r="N2155" s="14"/>
      <c r="O2155" s="14"/>
      <c r="P2155" s="14"/>
      <c r="Q2155" s="14"/>
      <c r="R2155" s="14"/>
      <c r="S2155" s="14"/>
      <c r="T2155" s="14"/>
      <c r="U2155" s="14"/>
      <c r="V2155" s="14"/>
      <c r="W2155" s="14"/>
      <c r="X2155" s="14"/>
      <c r="Y2155" s="14"/>
      <c r="Z2155" s="14"/>
      <c r="AA2155" s="14"/>
      <c r="AB2155" s="14"/>
      <c r="AC2155" s="14"/>
      <c r="AD2155" s="14"/>
    </row>
    <row r="2156" ht="33.0" hidden="1" customHeight="1">
      <c r="A2156" s="27">
        <v>2330.0</v>
      </c>
      <c r="B2156" s="27" t="s">
        <v>34</v>
      </c>
      <c r="C2156" s="27" t="s">
        <v>2388</v>
      </c>
      <c r="D2156" s="12" t="s">
        <v>438</v>
      </c>
      <c r="E2156" s="14"/>
      <c r="F2156" s="12" t="s">
        <v>20</v>
      </c>
      <c r="G2156" s="12" t="s">
        <v>9</v>
      </c>
      <c r="H2156" s="12" t="s">
        <v>52</v>
      </c>
      <c r="I2156" s="14"/>
      <c r="J2156" s="14"/>
      <c r="K2156" s="14"/>
      <c r="L2156" s="14"/>
      <c r="M2156" s="14"/>
      <c r="N2156" s="14"/>
      <c r="O2156" s="14"/>
      <c r="P2156" s="14"/>
      <c r="Q2156" s="14"/>
      <c r="R2156" s="14"/>
      <c r="S2156" s="14"/>
      <c r="T2156" s="14"/>
      <c r="U2156" s="14"/>
      <c r="V2156" s="14"/>
      <c r="W2156" s="14"/>
      <c r="X2156" s="14"/>
      <c r="Y2156" s="14"/>
      <c r="Z2156" s="14"/>
      <c r="AA2156" s="14"/>
      <c r="AB2156" s="14"/>
      <c r="AC2156" s="14"/>
      <c r="AD2156" s="14"/>
    </row>
    <row r="2157" ht="33.0" hidden="1" customHeight="1">
      <c r="A2157" s="27">
        <v>2331.0</v>
      </c>
      <c r="B2157" s="27" t="s">
        <v>34</v>
      </c>
      <c r="C2157" s="27" t="s">
        <v>2389</v>
      </c>
      <c r="D2157" s="12" t="s">
        <v>48</v>
      </c>
      <c r="E2157" s="14"/>
      <c r="F2157" s="12" t="s">
        <v>10</v>
      </c>
      <c r="G2157" s="12" t="s">
        <v>2</v>
      </c>
      <c r="H2157" s="12" t="s">
        <v>49</v>
      </c>
      <c r="I2157" s="14"/>
      <c r="J2157" s="14"/>
      <c r="K2157" s="14"/>
      <c r="L2157" s="14"/>
      <c r="M2157" s="14"/>
      <c r="N2157" s="14"/>
      <c r="O2157" s="14"/>
      <c r="P2157" s="14"/>
      <c r="Q2157" s="14"/>
      <c r="R2157" s="14"/>
      <c r="S2157" s="14"/>
      <c r="T2157" s="14"/>
      <c r="U2157" s="14"/>
      <c r="V2157" s="14"/>
      <c r="W2157" s="14"/>
      <c r="X2157" s="14"/>
      <c r="Y2157" s="14"/>
      <c r="Z2157" s="14"/>
      <c r="AA2157" s="14"/>
      <c r="AB2157" s="14"/>
      <c r="AC2157" s="14"/>
      <c r="AD2157" s="14"/>
    </row>
    <row r="2158" ht="33.0" hidden="1" customHeight="1">
      <c r="A2158" s="27">
        <v>2332.0</v>
      </c>
      <c r="B2158" s="27" t="s">
        <v>34</v>
      </c>
      <c r="C2158" s="27" t="s">
        <v>2390</v>
      </c>
      <c r="D2158" s="12" t="s">
        <v>2391</v>
      </c>
      <c r="E2158" s="14"/>
      <c r="F2158" s="12" t="s">
        <v>14</v>
      </c>
      <c r="G2158" s="12" t="s">
        <v>7</v>
      </c>
      <c r="H2158" s="12" t="s">
        <v>42</v>
      </c>
      <c r="I2158" s="14"/>
      <c r="J2158" s="14"/>
      <c r="K2158" s="14"/>
      <c r="L2158" s="14"/>
      <c r="M2158" s="14"/>
      <c r="N2158" s="14"/>
      <c r="O2158" s="14"/>
      <c r="P2158" s="14"/>
      <c r="Q2158" s="14"/>
      <c r="R2158" s="14"/>
      <c r="S2158" s="14"/>
      <c r="T2158" s="14"/>
      <c r="U2158" s="14"/>
      <c r="V2158" s="14"/>
      <c r="W2158" s="14"/>
      <c r="X2158" s="14"/>
      <c r="Y2158" s="14"/>
      <c r="Z2158" s="14"/>
      <c r="AA2158" s="14"/>
      <c r="AB2158" s="14"/>
      <c r="AC2158" s="14"/>
      <c r="AD2158" s="14"/>
    </row>
    <row r="2159" ht="33.0" hidden="1" customHeight="1">
      <c r="A2159" s="27">
        <v>2333.0</v>
      </c>
      <c r="B2159" s="27" t="s">
        <v>34</v>
      </c>
      <c r="C2159" s="27" t="s">
        <v>2392</v>
      </c>
      <c r="D2159" s="12" t="s">
        <v>344</v>
      </c>
      <c r="E2159" s="14"/>
      <c r="F2159" s="12" t="s">
        <v>21</v>
      </c>
      <c r="G2159" s="12" t="s">
        <v>9</v>
      </c>
      <c r="H2159" s="12" t="s">
        <v>52</v>
      </c>
      <c r="I2159" s="14"/>
      <c r="J2159" s="14"/>
      <c r="K2159" s="14"/>
      <c r="L2159" s="14"/>
      <c r="M2159" s="14"/>
      <c r="N2159" s="14"/>
      <c r="O2159" s="14"/>
      <c r="P2159" s="14"/>
      <c r="Q2159" s="14"/>
      <c r="R2159" s="14"/>
      <c r="S2159" s="14"/>
      <c r="T2159" s="14"/>
      <c r="U2159" s="14"/>
      <c r="V2159" s="14"/>
      <c r="W2159" s="14"/>
      <c r="X2159" s="14"/>
      <c r="Y2159" s="14"/>
      <c r="Z2159" s="14"/>
      <c r="AA2159" s="14"/>
      <c r="AB2159" s="14"/>
      <c r="AC2159" s="14"/>
      <c r="AD2159" s="14"/>
    </row>
    <row r="2160" ht="33.0" hidden="1" customHeight="1">
      <c r="A2160" s="27">
        <v>2334.0</v>
      </c>
      <c r="B2160" s="27" t="s">
        <v>34</v>
      </c>
      <c r="C2160" s="27" t="s">
        <v>2393</v>
      </c>
      <c r="D2160" s="12" t="s">
        <v>66</v>
      </c>
      <c r="E2160" s="14"/>
      <c r="F2160" s="12" t="s">
        <v>10</v>
      </c>
      <c r="G2160" s="12" t="s">
        <v>2</v>
      </c>
      <c r="H2160" s="12" t="s">
        <v>52</v>
      </c>
      <c r="I2160" s="14"/>
      <c r="J2160" s="14"/>
      <c r="K2160" s="14"/>
      <c r="L2160" s="14"/>
      <c r="M2160" s="14"/>
      <c r="N2160" s="14"/>
      <c r="O2160" s="14"/>
      <c r="P2160" s="14"/>
      <c r="Q2160" s="14"/>
      <c r="R2160" s="14"/>
      <c r="S2160" s="14"/>
      <c r="T2160" s="14"/>
      <c r="U2160" s="14"/>
      <c r="V2160" s="14"/>
      <c r="W2160" s="14"/>
      <c r="X2160" s="14"/>
      <c r="Y2160" s="14"/>
      <c r="Z2160" s="14"/>
      <c r="AA2160" s="14"/>
      <c r="AB2160" s="14"/>
      <c r="AC2160" s="14"/>
      <c r="AD2160" s="14"/>
    </row>
    <row r="2161" ht="33.0" hidden="1" customHeight="1">
      <c r="A2161" s="27">
        <v>2335.0</v>
      </c>
      <c r="B2161" s="27" t="s">
        <v>34</v>
      </c>
      <c r="C2161" s="27" t="s">
        <v>2394</v>
      </c>
      <c r="D2161" s="12" t="s">
        <v>66</v>
      </c>
      <c r="E2161" s="14"/>
      <c r="F2161" s="12" t="s">
        <v>10</v>
      </c>
      <c r="G2161" s="12" t="s">
        <v>2</v>
      </c>
      <c r="H2161" s="12" t="s">
        <v>52</v>
      </c>
      <c r="I2161" s="14"/>
      <c r="J2161" s="14"/>
      <c r="K2161" s="14"/>
      <c r="L2161" s="14"/>
      <c r="M2161" s="14"/>
      <c r="N2161" s="14"/>
      <c r="O2161" s="14"/>
      <c r="P2161" s="14"/>
      <c r="Q2161" s="14"/>
      <c r="R2161" s="14"/>
      <c r="S2161" s="14"/>
      <c r="T2161" s="14"/>
      <c r="U2161" s="14"/>
      <c r="V2161" s="14"/>
      <c r="W2161" s="14"/>
      <c r="X2161" s="14"/>
      <c r="Y2161" s="14"/>
      <c r="Z2161" s="14"/>
      <c r="AA2161" s="14"/>
      <c r="AB2161" s="14"/>
      <c r="AC2161" s="14"/>
      <c r="AD2161" s="14"/>
    </row>
    <row r="2162" ht="33.0" hidden="1" customHeight="1">
      <c r="A2162" s="27">
        <v>2336.0</v>
      </c>
      <c r="B2162" s="27" t="s">
        <v>34</v>
      </c>
      <c r="C2162" s="27" t="s">
        <v>2395</v>
      </c>
      <c r="D2162" s="12" t="s">
        <v>284</v>
      </c>
      <c r="E2162" s="14"/>
      <c r="F2162" s="12" t="s">
        <v>19</v>
      </c>
      <c r="G2162" s="12" t="s">
        <v>9</v>
      </c>
      <c r="H2162" s="12" t="s">
        <v>52</v>
      </c>
      <c r="I2162" s="14"/>
      <c r="J2162" s="14"/>
      <c r="K2162" s="14"/>
      <c r="L2162" s="14"/>
      <c r="M2162" s="14"/>
      <c r="N2162" s="14"/>
      <c r="O2162" s="14"/>
      <c r="P2162" s="14"/>
      <c r="Q2162" s="14"/>
      <c r="R2162" s="14"/>
      <c r="S2162" s="14"/>
      <c r="T2162" s="14"/>
      <c r="U2162" s="14"/>
      <c r="V2162" s="14"/>
      <c r="W2162" s="14"/>
      <c r="X2162" s="14"/>
      <c r="Y2162" s="14"/>
      <c r="Z2162" s="14"/>
      <c r="AA2162" s="14"/>
      <c r="AB2162" s="14"/>
      <c r="AC2162" s="14"/>
      <c r="AD2162" s="14"/>
    </row>
    <row r="2163" ht="33.0" hidden="1" customHeight="1">
      <c r="A2163" s="27">
        <v>2337.0</v>
      </c>
      <c r="B2163" s="27" t="s">
        <v>34</v>
      </c>
      <c r="C2163" s="27" t="s">
        <v>2396</v>
      </c>
      <c r="D2163" s="12" t="s">
        <v>2397</v>
      </c>
      <c r="E2163" s="14"/>
      <c r="F2163" s="12" t="s">
        <v>22</v>
      </c>
      <c r="G2163" s="12" t="s">
        <v>6</v>
      </c>
      <c r="H2163" s="12" t="s">
        <v>37</v>
      </c>
      <c r="I2163" s="14"/>
      <c r="J2163" s="14"/>
      <c r="K2163" s="14"/>
      <c r="L2163" s="14"/>
      <c r="M2163" s="14"/>
      <c r="N2163" s="14"/>
      <c r="O2163" s="14"/>
      <c r="P2163" s="14"/>
      <c r="Q2163" s="14"/>
      <c r="R2163" s="14"/>
      <c r="S2163" s="14"/>
      <c r="T2163" s="14"/>
      <c r="U2163" s="14"/>
      <c r="V2163" s="14"/>
      <c r="W2163" s="14"/>
      <c r="X2163" s="14"/>
      <c r="Y2163" s="14"/>
      <c r="Z2163" s="14"/>
      <c r="AA2163" s="14"/>
      <c r="AB2163" s="14"/>
      <c r="AC2163" s="14"/>
      <c r="AD2163" s="14"/>
    </row>
    <row r="2164" ht="33.0" hidden="1" customHeight="1">
      <c r="A2164" s="27">
        <v>2338.0</v>
      </c>
      <c r="B2164" s="27" t="s">
        <v>34</v>
      </c>
      <c r="C2164" s="27" t="s">
        <v>2398</v>
      </c>
      <c r="D2164" s="12" t="s">
        <v>66</v>
      </c>
      <c r="E2164" s="14"/>
      <c r="F2164" s="12" t="s">
        <v>10</v>
      </c>
      <c r="G2164" s="12" t="s">
        <v>2</v>
      </c>
      <c r="H2164" s="12" t="s">
        <v>52</v>
      </c>
      <c r="I2164" s="14"/>
      <c r="J2164" s="14"/>
      <c r="K2164" s="14"/>
      <c r="L2164" s="14"/>
      <c r="M2164" s="14"/>
      <c r="N2164" s="14"/>
      <c r="O2164" s="14"/>
      <c r="P2164" s="14"/>
      <c r="Q2164" s="14"/>
      <c r="R2164" s="14"/>
      <c r="S2164" s="14"/>
      <c r="T2164" s="14"/>
      <c r="U2164" s="14"/>
      <c r="V2164" s="14"/>
      <c r="W2164" s="14"/>
      <c r="X2164" s="14"/>
      <c r="Y2164" s="14"/>
      <c r="Z2164" s="14"/>
      <c r="AA2164" s="14"/>
      <c r="AB2164" s="14"/>
      <c r="AC2164" s="14"/>
      <c r="AD2164" s="14"/>
    </row>
    <row r="2165" ht="33.0" customHeight="1">
      <c r="A2165" s="27">
        <v>2339.0</v>
      </c>
      <c r="B2165" s="27" t="s">
        <v>34</v>
      </c>
      <c r="C2165" s="27" t="s">
        <v>2399</v>
      </c>
      <c r="D2165" s="12" t="s">
        <v>167</v>
      </c>
      <c r="E2165" s="14"/>
      <c r="F2165" s="12" t="s">
        <v>16</v>
      </c>
      <c r="G2165" s="12" t="s">
        <v>9</v>
      </c>
      <c r="H2165" s="12" t="s">
        <v>37</v>
      </c>
      <c r="I2165" s="14"/>
      <c r="J2165" s="14"/>
      <c r="K2165" s="14"/>
      <c r="L2165" s="14"/>
      <c r="M2165" s="14"/>
      <c r="N2165" s="14"/>
      <c r="O2165" s="14"/>
      <c r="P2165" s="14"/>
      <c r="Q2165" s="14"/>
      <c r="R2165" s="14"/>
      <c r="S2165" s="14"/>
      <c r="T2165" s="14"/>
      <c r="U2165" s="14"/>
      <c r="V2165" s="14"/>
      <c r="W2165" s="14"/>
      <c r="X2165" s="14"/>
      <c r="Y2165" s="14"/>
      <c r="Z2165" s="14"/>
      <c r="AA2165" s="14"/>
      <c r="AB2165" s="14"/>
      <c r="AC2165" s="14"/>
      <c r="AD2165" s="14"/>
    </row>
    <row r="2166" ht="33.0" hidden="1" customHeight="1">
      <c r="A2166" s="27">
        <v>2340.0</v>
      </c>
      <c r="B2166" s="27" t="s">
        <v>34</v>
      </c>
      <c r="C2166" s="27" t="s">
        <v>2400</v>
      </c>
      <c r="D2166" s="12" t="s">
        <v>107</v>
      </c>
      <c r="E2166" s="14"/>
      <c r="F2166" s="12" t="s">
        <v>9</v>
      </c>
      <c r="G2166" s="12" t="s">
        <v>9</v>
      </c>
      <c r="H2166" s="12" t="s">
        <v>37</v>
      </c>
      <c r="I2166" s="14"/>
      <c r="J2166" s="14"/>
      <c r="K2166" s="14"/>
      <c r="L2166" s="14"/>
      <c r="M2166" s="14"/>
      <c r="N2166" s="14"/>
      <c r="O2166" s="14"/>
      <c r="P2166" s="14"/>
      <c r="Q2166" s="14"/>
      <c r="R2166" s="14"/>
      <c r="S2166" s="14"/>
      <c r="T2166" s="14"/>
      <c r="U2166" s="14"/>
      <c r="V2166" s="14"/>
      <c r="W2166" s="14"/>
      <c r="X2166" s="14"/>
      <c r="Y2166" s="14"/>
      <c r="Z2166" s="14"/>
      <c r="AA2166" s="14"/>
      <c r="AB2166" s="14"/>
      <c r="AC2166" s="14"/>
      <c r="AD2166" s="14"/>
    </row>
    <row r="2167" ht="33.0" hidden="1" customHeight="1">
      <c r="A2167" s="27">
        <v>2341.0</v>
      </c>
      <c r="B2167" s="27" t="s">
        <v>34</v>
      </c>
      <c r="C2167" s="27" t="s">
        <v>2401</v>
      </c>
      <c r="D2167" s="12" t="s">
        <v>89</v>
      </c>
      <c r="E2167" s="14"/>
      <c r="F2167" s="12" t="s">
        <v>9</v>
      </c>
      <c r="G2167" s="12" t="s">
        <v>9</v>
      </c>
      <c r="H2167" s="12" t="s">
        <v>52</v>
      </c>
      <c r="I2167" s="14"/>
      <c r="J2167" s="14"/>
      <c r="K2167" s="14"/>
      <c r="L2167" s="14"/>
      <c r="M2167" s="14"/>
      <c r="N2167" s="14"/>
      <c r="O2167" s="14"/>
      <c r="P2167" s="14"/>
      <c r="Q2167" s="14"/>
      <c r="R2167" s="14"/>
      <c r="S2167" s="14"/>
      <c r="T2167" s="14"/>
      <c r="U2167" s="14"/>
      <c r="V2167" s="14"/>
      <c r="W2167" s="14"/>
      <c r="X2167" s="14"/>
      <c r="Y2167" s="14"/>
      <c r="Z2167" s="14"/>
      <c r="AA2167" s="14"/>
      <c r="AB2167" s="14"/>
      <c r="AC2167" s="14"/>
      <c r="AD2167" s="14"/>
    </row>
    <row r="2168" ht="33.0" hidden="1" customHeight="1">
      <c r="A2168" s="27">
        <v>2342.0</v>
      </c>
      <c r="B2168" s="27" t="s">
        <v>34</v>
      </c>
      <c r="C2168" s="27" t="s">
        <v>2402</v>
      </c>
      <c r="D2168" s="12" t="s">
        <v>124</v>
      </c>
      <c r="E2168" s="14"/>
      <c r="F2168" s="12" t="s">
        <v>11</v>
      </c>
      <c r="G2168" s="12" t="s">
        <v>9</v>
      </c>
      <c r="H2168" s="12" t="s">
        <v>49</v>
      </c>
      <c r="I2168" s="14"/>
      <c r="J2168" s="14"/>
      <c r="K2168" s="14"/>
      <c r="L2168" s="14"/>
      <c r="M2168" s="14"/>
      <c r="N2168" s="14"/>
      <c r="O2168" s="14"/>
      <c r="P2168" s="14"/>
      <c r="Q2168" s="14"/>
      <c r="R2168" s="14"/>
      <c r="S2168" s="14"/>
      <c r="T2168" s="14"/>
      <c r="U2168" s="14"/>
      <c r="V2168" s="14"/>
      <c r="W2168" s="14"/>
      <c r="X2168" s="14"/>
      <c r="Y2168" s="14"/>
      <c r="Z2168" s="14"/>
      <c r="AA2168" s="14"/>
      <c r="AB2168" s="14"/>
      <c r="AC2168" s="14"/>
      <c r="AD2168" s="14"/>
    </row>
    <row r="2169" ht="33.0" hidden="1" customHeight="1">
      <c r="A2169" s="27">
        <v>2343.0</v>
      </c>
      <c r="B2169" s="27" t="s">
        <v>34</v>
      </c>
      <c r="C2169" s="27" t="s">
        <v>2403</v>
      </c>
      <c r="D2169" s="12" t="s">
        <v>197</v>
      </c>
      <c r="E2169" s="14"/>
      <c r="F2169" s="12" t="s">
        <v>12</v>
      </c>
      <c r="G2169" s="12" t="s">
        <v>7</v>
      </c>
      <c r="H2169" s="12" t="s">
        <v>42</v>
      </c>
      <c r="I2169" s="14"/>
      <c r="J2169" s="14"/>
      <c r="K2169" s="14"/>
      <c r="L2169" s="14"/>
      <c r="M2169" s="14"/>
      <c r="N2169" s="14"/>
      <c r="O2169" s="14"/>
      <c r="P2169" s="14"/>
      <c r="Q2169" s="14"/>
      <c r="R2169" s="14"/>
      <c r="S2169" s="14"/>
      <c r="T2169" s="14"/>
      <c r="U2169" s="14"/>
      <c r="V2169" s="14"/>
      <c r="W2169" s="14"/>
      <c r="X2169" s="14"/>
      <c r="Y2169" s="14"/>
      <c r="Z2169" s="14"/>
      <c r="AA2169" s="14"/>
      <c r="AB2169" s="14"/>
      <c r="AC2169" s="14"/>
      <c r="AD2169" s="14"/>
    </row>
    <row r="2170" ht="33.0" hidden="1" customHeight="1">
      <c r="A2170" s="27">
        <v>2344.0</v>
      </c>
      <c r="B2170" s="27" t="s">
        <v>34</v>
      </c>
      <c r="C2170" s="27" t="s">
        <v>2404</v>
      </c>
      <c r="D2170" s="12" t="s">
        <v>2405</v>
      </c>
      <c r="E2170" s="14"/>
      <c r="F2170" s="12" t="s">
        <v>13</v>
      </c>
      <c r="G2170" s="12" t="s">
        <v>7</v>
      </c>
      <c r="H2170" s="12" t="s">
        <v>52</v>
      </c>
      <c r="I2170" s="14"/>
      <c r="J2170" s="14"/>
      <c r="K2170" s="14"/>
      <c r="L2170" s="14"/>
      <c r="M2170" s="14"/>
      <c r="N2170" s="14"/>
      <c r="O2170" s="14"/>
      <c r="P2170" s="14"/>
      <c r="Q2170" s="14"/>
      <c r="R2170" s="14"/>
      <c r="S2170" s="14"/>
      <c r="T2170" s="14"/>
      <c r="U2170" s="14"/>
      <c r="V2170" s="14"/>
      <c r="W2170" s="14"/>
      <c r="X2170" s="14"/>
      <c r="Y2170" s="14"/>
      <c r="Z2170" s="14"/>
      <c r="AA2170" s="14"/>
      <c r="AB2170" s="14"/>
      <c r="AC2170" s="14"/>
      <c r="AD2170" s="14"/>
    </row>
    <row r="2171" ht="33.0" hidden="1" customHeight="1">
      <c r="A2171" s="27">
        <v>2345.0</v>
      </c>
      <c r="B2171" s="27" t="s">
        <v>34</v>
      </c>
      <c r="C2171" s="27" t="s">
        <v>2406</v>
      </c>
      <c r="D2171" s="12" t="s">
        <v>322</v>
      </c>
      <c r="E2171" s="14"/>
      <c r="F2171" s="12" t="s">
        <v>23</v>
      </c>
      <c r="G2171" s="12" t="s">
        <v>9</v>
      </c>
      <c r="H2171" s="12" t="s">
        <v>52</v>
      </c>
      <c r="I2171" s="14"/>
      <c r="J2171" s="14"/>
      <c r="K2171" s="14"/>
      <c r="L2171" s="14"/>
      <c r="M2171" s="14"/>
      <c r="N2171" s="14"/>
      <c r="O2171" s="14"/>
      <c r="P2171" s="14"/>
      <c r="Q2171" s="14"/>
      <c r="R2171" s="14"/>
      <c r="S2171" s="14"/>
      <c r="T2171" s="14"/>
      <c r="U2171" s="14"/>
      <c r="V2171" s="14"/>
      <c r="W2171" s="14"/>
      <c r="X2171" s="14"/>
      <c r="Y2171" s="14"/>
      <c r="Z2171" s="14"/>
      <c r="AA2171" s="14"/>
      <c r="AB2171" s="14"/>
      <c r="AC2171" s="14"/>
      <c r="AD2171" s="14"/>
    </row>
    <row r="2172" ht="33.0" hidden="1" customHeight="1">
      <c r="A2172" s="27">
        <v>2346.0</v>
      </c>
      <c r="B2172" s="27" t="s">
        <v>34</v>
      </c>
      <c r="C2172" s="27" t="s">
        <v>2407</v>
      </c>
      <c r="D2172" s="12" t="s">
        <v>36</v>
      </c>
      <c r="E2172" s="14"/>
      <c r="F2172" s="12" t="s">
        <v>10</v>
      </c>
      <c r="G2172" s="12" t="s">
        <v>2</v>
      </c>
      <c r="H2172" s="12" t="s">
        <v>37</v>
      </c>
      <c r="I2172" s="14"/>
      <c r="J2172" s="14"/>
      <c r="K2172" s="14"/>
      <c r="L2172" s="14"/>
      <c r="M2172" s="14"/>
      <c r="N2172" s="14"/>
      <c r="O2172" s="14"/>
      <c r="P2172" s="14"/>
      <c r="Q2172" s="14"/>
      <c r="R2172" s="14"/>
      <c r="S2172" s="14"/>
      <c r="T2172" s="14"/>
      <c r="U2172" s="14"/>
      <c r="V2172" s="14"/>
      <c r="W2172" s="14"/>
      <c r="X2172" s="14"/>
      <c r="Y2172" s="14"/>
      <c r="Z2172" s="14"/>
      <c r="AA2172" s="14"/>
      <c r="AB2172" s="14"/>
      <c r="AC2172" s="14"/>
      <c r="AD2172" s="14"/>
    </row>
    <row r="2173" ht="33.0" hidden="1" customHeight="1">
      <c r="A2173" s="27">
        <v>2347.0</v>
      </c>
      <c r="B2173" s="27" t="s">
        <v>34</v>
      </c>
      <c r="C2173" s="27" t="s">
        <v>2408</v>
      </c>
      <c r="D2173" s="12" t="s">
        <v>2405</v>
      </c>
      <c r="E2173" s="14"/>
      <c r="F2173" s="12" t="s">
        <v>13</v>
      </c>
      <c r="G2173" s="12" t="s">
        <v>7</v>
      </c>
      <c r="H2173" s="12" t="s">
        <v>52</v>
      </c>
      <c r="I2173" s="14"/>
      <c r="J2173" s="14"/>
      <c r="K2173" s="14"/>
      <c r="L2173" s="14"/>
      <c r="M2173" s="14"/>
      <c r="N2173" s="14"/>
      <c r="O2173" s="14"/>
      <c r="P2173" s="14"/>
      <c r="Q2173" s="14"/>
      <c r="R2173" s="14"/>
      <c r="S2173" s="14"/>
      <c r="T2173" s="14"/>
      <c r="U2173" s="14"/>
      <c r="V2173" s="14"/>
      <c r="W2173" s="14"/>
      <c r="X2173" s="14"/>
      <c r="Y2173" s="14"/>
      <c r="Z2173" s="14"/>
      <c r="AA2173" s="14"/>
      <c r="AB2173" s="14"/>
      <c r="AC2173" s="14"/>
      <c r="AD2173" s="14"/>
    </row>
    <row r="2174" ht="33.0" customHeight="1">
      <c r="A2174" s="27">
        <v>2348.0</v>
      </c>
      <c r="B2174" s="27" t="s">
        <v>34</v>
      </c>
      <c r="C2174" s="27" t="s">
        <v>2409</v>
      </c>
      <c r="D2174" s="12" t="s">
        <v>134</v>
      </c>
      <c r="E2174" s="14"/>
      <c r="F2174" s="12" t="s">
        <v>16</v>
      </c>
      <c r="G2174" s="12" t="s">
        <v>9</v>
      </c>
      <c r="H2174" s="12" t="s">
        <v>42</v>
      </c>
      <c r="I2174" s="14"/>
      <c r="J2174" s="14"/>
      <c r="K2174" s="14"/>
      <c r="L2174" s="14"/>
      <c r="M2174" s="14"/>
      <c r="N2174" s="14"/>
      <c r="O2174" s="14"/>
      <c r="P2174" s="14"/>
      <c r="Q2174" s="14"/>
      <c r="R2174" s="14"/>
      <c r="S2174" s="14"/>
      <c r="T2174" s="14"/>
      <c r="U2174" s="14"/>
      <c r="V2174" s="14"/>
      <c r="W2174" s="14"/>
      <c r="X2174" s="14"/>
      <c r="Y2174" s="14"/>
      <c r="Z2174" s="14"/>
      <c r="AA2174" s="14"/>
      <c r="AB2174" s="14"/>
      <c r="AC2174" s="14"/>
      <c r="AD2174" s="14"/>
    </row>
    <row r="2175" ht="33.0" customHeight="1">
      <c r="A2175" s="27">
        <v>2349.0</v>
      </c>
      <c r="B2175" s="27" t="s">
        <v>34</v>
      </c>
      <c r="C2175" s="27" t="s">
        <v>2410</v>
      </c>
      <c r="D2175" s="12" t="s">
        <v>217</v>
      </c>
      <c r="E2175" s="14"/>
      <c r="F2175" s="12" t="s">
        <v>16</v>
      </c>
      <c r="G2175" s="12" t="s">
        <v>7</v>
      </c>
      <c r="H2175" s="12" t="s">
        <v>49</v>
      </c>
      <c r="I2175" s="14"/>
      <c r="J2175" s="14"/>
      <c r="K2175" s="14"/>
      <c r="L2175" s="14"/>
      <c r="M2175" s="14"/>
      <c r="N2175" s="14"/>
      <c r="O2175" s="14"/>
      <c r="P2175" s="14"/>
      <c r="Q2175" s="14"/>
      <c r="R2175" s="14"/>
      <c r="S2175" s="14"/>
      <c r="T2175" s="14"/>
      <c r="U2175" s="14"/>
      <c r="V2175" s="14"/>
      <c r="W2175" s="14"/>
      <c r="X2175" s="14"/>
      <c r="Y2175" s="14"/>
      <c r="Z2175" s="14"/>
      <c r="AA2175" s="14"/>
      <c r="AB2175" s="14"/>
      <c r="AC2175" s="14"/>
      <c r="AD2175" s="14"/>
    </row>
    <row r="2176" ht="33.0" hidden="1" customHeight="1">
      <c r="A2176" s="27">
        <v>2350.0</v>
      </c>
      <c r="B2176" s="27" t="s">
        <v>34</v>
      </c>
      <c r="C2176" s="27" t="s">
        <v>2411</v>
      </c>
      <c r="D2176" s="12" t="s">
        <v>371</v>
      </c>
      <c r="E2176" s="14"/>
      <c r="F2176" s="12" t="s">
        <v>13</v>
      </c>
      <c r="G2176" s="12" t="s">
        <v>9</v>
      </c>
      <c r="H2176" s="12" t="s">
        <v>42</v>
      </c>
      <c r="I2176" s="14"/>
      <c r="J2176" s="14"/>
      <c r="K2176" s="14"/>
      <c r="L2176" s="14"/>
      <c r="M2176" s="14"/>
      <c r="N2176" s="14"/>
      <c r="O2176" s="14"/>
      <c r="P2176" s="14"/>
      <c r="Q2176" s="14"/>
      <c r="R2176" s="14"/>
      <c r="S2176" s="14"/>
      <c r="T2176" s="14"/>
      <c r="U2176" s="14"/>
      <c r="V2176" s="14"/>
      <c r="W2176" s="14"/>
      <c r="X2176" s="14"/>
      <c r="Y2176" s="14"/>
      <c r="Z2176" s="14"/>
      <c r="AA2176" s="14"/>
      <c r="AB2176" s="14"/>
      <c r="AC2176" s="14"/>
      <c r="AD2176" s="14"/>
    </row>
    <row r="2177" ht="33.0" hidden="1" customHeight="1">
      <c r="A2177" s="27">
        <v>2351.0</v>
      </c>
      <c r="B2177" s="27" t="s">
        <v>34</v>
      </c>
      <c r="C2177" s="27" t="s">
        <v>2412</v>
      </c>
      <c r="D2177" s="12" t="s">
        <v>463</v>
      </c>
      <c r="E2177" s="14"/>
      <c r="F2177" s="12" t="s">
        <v>12</v>
      </c>
      <c r="G2177" s="12" t="s">
        <v>4</v>
      </c>
      <c r="H2177" s="12" t="s">
        <v>42</v>
      </c>
      <c r="I2177" s="14"/>
      <c r="J2177" s="14"/>
      <c r="K2177" s="14"/>
      <c r="L2177" s="14"/>
      <c r="M2177" s="14"/>
      <c r="N2177" s="14"/>
      <c r="O2177" s="14"/>
      <c r="P2177" s="14"/>
      <c r="Q2177" s="14"/>
      <c r="R2177" s="14"/>
      <c r="S2177" s="14"/>
      <c r="T2177" s="14"/>
      <c r="U2177" s="14"/>
      <c r="V2177" s="14"/>
      <c r="W2177" s="14"/>
      <c r="X2177" s="14"/>
      <c r="Y2177" s="14"/>
      <c r="Z2177" s="14"/>
      <c r="AA2177" s="14"/>
      <c r="AB2177" s="14"/>
      <c r="AC2177" s="14"/>
      <c r="AD2177" s="14"/>
    </row>
    <row r="2178" ht="33.0" hidden="1" customHeight="1">
      <c r="A2178" s="27">
        <v>2352.0</v>
      </c>
      <c r="B2178" s="27" t="s">
        <v>34</v>
      </c>
      <c r="C2178" s="27" t="s">
        <v>2413</v>
      </c>
      <c r="D2178" s="12" t="s">
        <v>126</v>
      </c>
      <c r="E2178" s="14"/>
      <c r="F2178" s="12" t="s">
        <v>11</v>
      </c>
      <c r="G2178" s="12" t="s">
        <v>9</v>
      </c>
      <c r="H2178" s="12" t="s">
        <v>42</v>
      </c>
      <c r="I2178" s="14"/>
      <c r="J2178" s="14"/>
      <c r="K2178" s="14"/>
      <c r="L2178" s="14"/>
      <c r="M2178" s="14"/>
      <c r="N2178" s="14"/>
      <c r="O2178" s="14"/>
      <c r="P2178" s="14"/>
      <c r="Q2178" s="14"/>
      <c r="R2178" s="14"/>
      <c r="S2178" s="14"/>
      <c r="T2178" s="14"/>
      <c r="U2178" s="14"/>
      <c r="V2178" s="14"/>
      <c r="W2178" s="14"/>
      <c r="X2178" s="14"/>
      <c r="Y2178" s="14"/>
      <c r="Z2178" s="14"/>
      <c r="AA2178" s="14"/>
      <c r="AB2178" s="14"/>
      <c r="AC2178" s="14"/>
      <c r="AD2178" s="14"/>
    </row>
    <row r="2179" ht="33.0" hidden="1" customHeight="1">
      <c r="A2179" s="27">
        <v>2353.0</v>
      </c>
      <c r="B2179" s="27" t="s">
        <v>34</v>
      </c>
      <c r="C2179" s="27" t="s">
        <v>2414</v>
      </c>
      <c r="D2179" s="12" t="s">
        <v>1670</v>
      </c>
      <c r="E2179" s="14"/>
      <c r="F2179" s="12" t="s">
        <v>21</v>
      </c>
      <c r="G2179" s="12" t="s">
        <v>7</v>
      </c>
      <c r="H2179" s="12" t="s">
        <v>52</v>
      </c>
      <c r="I2179" s="14"/>
      <c r="J2179" s="14"/>
      <c r="K2179" s="14"/>
      <c r="L2179" s="14"/>
      <c r="M2179" s="14"/>
      <c r="N2179" s="14"/>
      <c r="O2179" s="14"/>
      <c r="P2179" s="14"/>
      <c r="Q2179" s="14"/>
      <c r="R2179" s="14"/>
      <c r="S2179" s="14"/>
      <c r="T2179" s="14"/>
      <c r="U2179" s="14"/>
      <c r="V2179" s="14"/>
      <c r="W2179" s="14"/>
      <c r="X2179" s="14"/>
      <c r="Y2179" s="14"/>
      <c r="Z2179" s="14"/>
      <c r="AA2179" s="14"/>
      <c r="AB2179" s="14"/>
      <c r="AC2179" s="14"/>
      <c r="AD2179" s="14"/>
    </row>
    <row r="2180" ht="33.0" hidden="1" customHeight="1">
      <c r="A2180" s="27">
        <v>2354.0</v>
      </c>
      <c r="B2180" s="27" t="s">
        <v>34</v>
      </c>
      <c r="C2180" s="27" t="s">
        <v>2415</v>
      </c>
      <c r="D2180" s="12" t="s">
        <v>36</v>
      </c>
      <c r="E2180" s="14"/>
      <c r="F2180" s="12" t="s">
        <v>10</v>
      </c>
      <c r="G2180" s="12" t="s">
        <v>2</v>
      </c>
      <c r="H2180" s="12" t="s">
        <v>37</v>
      </c>
      <c r="I2180" s="14"/>
      <c r="J2180" s="14"/>
      <c r="K2180" s="14"/>
      <c r="L2180" s="14"/>
      <c r="M2180" s="14"/>
      <c r="N2180" s="14"/>
      <c r="O2180" s="14"/>
      <c r="P2180" s="14"/>
      <c r="Q2180" s="14"/>
      <c r="R2180" s="14"/>
      <c r="S2180" s="14"/>
      <c r="T2180" s="14"/>
      <c r="U2180" s="14"/>
      <c r="V2180" s="14"/>
      <c r="W2180" s="14"/>
      <c r="X2180" s="14"/>
      <c r="Y2180" s="14"/>
      <c r="Z2180" s="14"/>
      <c r="AA2180" s="14"/>
      <c r="AB2180" s="14"/>
      <c r="AC2180" s="14"/>
      <c r="AD2180" s="14"/>
    </row>
    <row r="2181" ht="33.0" hidden="1" customHeight="1">
      <c r="A2181" s="27">
        <v>2355.0</v>
      </c>
      <c r="B2181" s="27" t="s">
        <v>34</v>
      </c>
      <c r="C2181" s="27" t="s">
        <v>2416</v>
      </c>
      <c r="D2181" s="12" t="s">
        <v>269</v>
      </c>
      <c r="E2181" s="14"/>
      <c r="F2181" s="12" t="s">
        <v>21</v>
      </c>
      <c r="G2181" s="12" t="s">
        <v>9</v>
      </c>
      <c r="H2181" s="12" t="s">
        <v>37</v>
      </c>
      <c r="I2181" s="14"/>
      <c r="J2181" s="14"/>
      <c r="K2181" s="14"/>
      <c r="L2181" s="14"/>
      <c r="M2181" s="14"/>
      <c r="N2181" s="14"/>
      <c r="O2181" s="14"/>
      <c r="P2181" s="14"/>
      <c r="Q2181" s="14"/>
      <c r="R2181" s="14"/>
      <c r="S2181" s="14"/>
      <c r="T2181" s="14"/>
      <c r="U2181" s="14"/>
      <c r="V2181" s="14"/>
      <c r="W2181" s="14"/>
      <c r="X2181" s="14"/>
      <c r="Y2181" s="14"/>
      <c r="Z2181" s="14"/>
      <c r="AA2181" s="14"/>
      <c r="AB2181" s="14"/>
      <c r="AC2181" s="14"/>
      <c r="AD2181" s="14"/>
    </row>
    <row r="2182" ht="33.0" hidden="1" customHeight="1">
      <c r="A2182" s="27">
        <v>2356.0</v>
      </c>
      <c r="B2182" s="27" t="s">
        <v>34</v>
      </c>
      <c r="C2182" s="27" t="s">
        <v>2417</v>
      </c>
      <c r="D2182" s="12" t="s">
        <v>2418</v>
      </c>
      <c r="E2182" s="14"/>
      <c r="F2182" s="12" t="s">
        <v>17</v>
      </c>
      <c r="G2182" s="12" t="s">
        <v>7</v>
      </c>
      <c r="H2182" s="12" t="s">
        <v>49</v>
      </c>
      <c r="I2182" s="14"/>
      <c r="J2182" s="14"/>
      <c r="K2182" s="14"/>
      <c r="L2182" s="14"/>
      <c r="M2182" s="14"/>
      <c r="N2182" s="14"/>
      <c r="O2182" s="14"/>
      <c r="P2182" s="14"/>
      <c r="Q2182" s="14"/>
      <c r="R2182" s="14"/>
      <c r="S2182" s="14"/>
      <c r="T2182" s="14"/>
      <c r="U2182" s="14"/>
      <c r="V2182" s="14"/>
      <c r="W2182" s="14"/>
      <c r="X2182" s="14"/>
      <c r="Y2182" s="14"/>
      <c r="Z2182" s="14"/>
      <c r="AA2182" s="14"/>
      <c r="AB2182" s="14"/>
      <c r="AC2182" s="14"/>
      <c r="AD2182" s="14"/>
    </row>
    <row r="2183" ht="33.0" hidden="1" customHeight="1">
      <c r="A2183" s="27">
        <v>2357.0</v>
      </c>
      <c r="B2183" s="27" t="s">
        <v>34</v>
      </c>
      <c r="C2183" s="27" t="s">
        <v>2419</v>
      </c>
      <c r="D2183" s="12" t="s">
        <v>438</v>
      </c>
      <c r="E2183" s="14"/>
      <c r="F2183" s="12" t="s">
        <v>20</v>
      </c>
      <c r="G2183" s="12" t="s">
        <v>9</v>
      </c>
      <c r="H2183" s="12" t="s">
        <v>52</v>
      </c>
      <c r="I2183" s="14"/>
      <c r="J2183" s="14"/>
      <c r="K2183" s="14"/>
      <c r="L2183" s="14"/>
      <c r="M2183" s="14"/>
      <c r="N2183" s="14"/>
      <c r="O2183" s="14"/>
      <c r="P2183" s="14"/>
      <c r="Q2183" s="14"/>
      <c r="R2183" s="14"/>
      <c r="S2183" s="14"/>
      <c r="T2183" s="14"/>
      <c r="U2183" s="14"/>
      <c r="V2183" s="14"/>
      <c r="W2183" s="14"/>
      <c r="X2183" s="14"/>
      <c r="Y2183" s="14"/>
      <c r="Z2183" s="14"/>
      <c r="AA2183" s="14"/>
      <c r="AB2183" s="14"/>
      <c r="AC2183" s="14"/>
      <c r="AD2183" s="14"/>
    </row>
    <row r="2184" ht="33.0" hidden="1" customHeight="1">
      <c r="A2184" s="27">
        <v>2358.0</v>
      </c>
      <c r="B2184" s="27" t="s">
        <v>34</v>
      </c>
      <c r="C2184" s="27" t="s">
        <v>2420</v>
      </c>
      <c r="D2184" s="12" t="s">
        <v>120</v>
      </c>
      <c r="E2184" s="14"/>
      <c r="F2184" s="12" t="s">
        <v>20</v>
      </c>
      <c r="G2184" s="12" t="s">
        <v>9</v>
      </c>
      <c r="H2184" s="12" t="s">
        <v>42</v>
      </c>
      <c r="I2184" s="14"/>
      <c r="J2184" s="14"/>
      <c r="K2184" s="14"/>
      <c r="L2184" s="14"/>
      <c r="M2184" s="14"/>
      <c r="N2184" s="14"/>
      <c r="O2184" s="14"/>
      <c r="P2184" s="14"/>
      <c r="Q2184" s="14"/>
      <c r="R2184" s="14"/>
      <c r="S2184" s="14"/>
      <c r="T2184" s="14"/>
      <c r="U2184" s="14"/>
      <c r="V2184" s="14"/>
      <c r="W2184" s="14"/>
      <c r="X2184" s="14"/>
      <c r="Y2184" s="14"/>
      <c r="Z2184" s="14"/>
      <c r="AA2184" s="14"/>
      <c r="AB2184" s="14"/>
      <c r="AC2184" s="14"/>
      <c r="AD2184" s="14"/>
    </row>
    <row r="2185" ht="33.0" hidden="1" customHeight="1">
      <c r="A2185" s="27">
        <v>2359.0</v>
      </c>
      <c r="B2185" s="27" t="s">
        <v>34</v>
      </c>
      <c r="C2185" s="27" t="s">
        <v>2421</v>
      </c>
      <c r="D2185" s="12" t="s">
        <v>2422</v>
      </c>
      <c r="E2185" s="14"/>
      <c r="F2185" s="12" t="s">
        <v>19</v>
      </c>
      <c r="G2185" s="12" t="s">
        <v>7</v>
      </c>
      <c r="H2185" s="12" t="s">
        <v>37</v>
      </c>
      <c r="I2185" s="14"/>
      <c r="J2185" s="14"/>
      <c r="K2185" s="14"/>
      <c r="L2185" s="14"/>
      <c r="M2185" s="14"/>
      <c r="N2185" s="14"/>
      <c r="O2185" s="14"/>
      <c r="P2185" s="14"/>
      <c r="Q2185" s="14"/>
      <c r="R2185" s="14"/>
      <c r="S2185" s="14"/>
      <c r="T2185" s="14"/>
      <c r="U2185" s="14"/>
      <c r="V2185" s="14"/>
      <c r="W2185" s="14"/>
      <c r="X2185" s="14"/>
      <c r="Y2185" s="14"/>
      <c r="Z2185" s="14"/>
      <c r="AA2185" s="14"/>
      <c r="AB2185" s="14"/>
      <c r="AC2185" s="14"/>
      <c r="AD2185" s="14"/>
    </row>
    <row r="2186" ht="33.0" hidden="1" customHeight="1">
      <c r="A2186" s="27">
        <v>2360.0</v>
      </c>
      <c r="B2186" s="27" t="s">
        <v>34</v>
      </c>
      <c r="C2186" s="27" t="s">
        <v>2423</v>
      </c>
      <c r="D2186" s="12" t="s">
        <v>637</v>
      </c>
      <c r="E2186" s="14"/>
      <c r="F2186" s="12" t="s">
        <v>13</v>
      </c>
      <c r="G2186" s="12" t="s">
        <v>9</v>
      </c>
      <c r="H2186" s="12" t="s">
        <v>52</v>
      </c>
      <c r="I2186" s="14"/>
      <c r="J2186" s="14"/>
      <c r="K2186" s="14"/>
      <c r="L2186" s="14"/>
      <c r="M2186" s="14"/>
      <c r="N2186" s="14"/>
      <c r="O2186" s="14"/>
      <c r="P2186" s="14"/>
      <c r="Q2186" s="14"/>
      <c r="R2186" s="14"/>
      <c r="S2186" s="14"/>
      <c r="T2186" s="14"/>
      <c r="U2186" s="14"/>
      <c r="V2186" s="14"/>
      <c r="W2186" s="14"/>
      <c r="X2186" s="14"/>
      <c r="Y2186" s="14"/>
      <c r="Z2186" s="14"/>
      <c r="AA2186" s="14"/>
      <c r="AB2186" s="14"/>
      <c r="AC2186" s="14"/>
      <c r="AD2186" s="14"/>
    </row>
    <row r="2187" ht="33.0" hidden="1" customHeight="1">
      <c r="A2187" s="27">
        <v>2361.0</v>
      </c>
      <c r="B2187" s="27" t="s">
        <v>34</v>
      </c>
      <c r="C2187" s="27" t="s">
        <v>2424</v>
      </c>
      <c r="D2187" s="12" t="s">
        <v>124</v>
      </c>
      <c r="E2187" s="14"/>
      <c r="F2187" s="12" t="s">
        <v>11</v>
      </c>
      <c r="G2187" s="12" t="s">
        <v>9</v>
      </c>
      <c r="H2187" s="12" t="s">
        <v>49</v>
      </c>
      <c r="I2187" s="14"/>
      <c r="J2187" s="14"/>
      <c r="K2187" s="14"/>
      <c r="L2187" s="14"/>
      <c r="M2187" s="14"/>
      <c r="N2187" s="14"/>
      <c r="O2187" s="14"/>
      <c r="P2187" s="14"/>
      <c r="Q2187" s="14"/>
      <c r="R2187" s="14"/>
      <c r="S2187" s="14"/>
      <c r="T2187" s="14"/>
      <c r="U2187" s="14"/>
      <c r="V2187" s="14"/>
      <c r="W2187" s="14"/>
      <c r="X2187" s="14"/>
      <c r="Y2187" s="14"/>
      <c r="Z2187" s="14"/>
      <c r="AA2187" s="14"/>
      <c r="AB2187" s="14"/>
      <c r="AC2187" s="14"/>
      <c r="AD2187" s="14"/>
    </row>
    <row r="2188" ht="33.0" hidden="1" customHeight="1">
      <c r="A2188" s="27">
        <v>2363.0</v>
      </c>
      <c r="B2188" s="27" t="s">
        <v>34</v>
      </c>
      <c r="C2188" s="27" t="s">
        <v>2425</v>
      </c>
      <c r="D2188" s="12" t="s">
        <v>36</v>
      </c>
      <c r="E2188" s="14"/>
      <c r="F2188" s="12" t="s">
        <v>10</v>
      </c>
      <c r="G2188" s="12" t="s">
        <v>2</v>
      </c>
      <c r="H2188" s="12" t="s">
        <v>37</v>
      </c>
      <c r="I2188" s="14"/>
      <c r="J2188" s="14"/>
      <c r="K2188" s="14"/>
      <c r="L2188" s="14"/>
      <c r="M2188" s="14"/>
      <c r="N2188" s="14"/>
      <c r="O2188" s="14"/>
      <c r="P2188" s="14"/>
      <c r="Q2188" s="14"/>
      <c r="R2188" s="14"/>
      <c r="S2188" s="14"/>
      <c r="T2188" s="14"/>
      <c r="U2188" s="14"/>
      <c r="V2188" s="14"/>
      <c r="W2188" s="14"/>
      <c r="X2188" s="14"/>
      <c r="Y2188" s="14"/>
      <c r="Z2188" s="14"/>
      <c r="AA2188" s="14"/>
      <c r="AB2188" s="14"/>
      <c r="AC2188" s="14"/>
      <c r="AD2188" s="14"/>
    </row>
    <row r="2189" ht="33.0" customHeight="1">
      <c r="A2189" s="27">
        <v>2364.0</v>
      </c>
      <c r="B2189" s="27" t="s">
        <v>34</v>
      </c>
      <c r="C2189" s="27" t="s">
        <v>2426</v>
      </c>
      <c r="D2189" s="12" t="s">
        <v>167</v>
      </c>
      <c r="E2189" s="14"/>
      <c r="F2189" s="12" t="s">
        <v>16</v>
      </c>
      <c r="G2189" s="12" t="s">
        <v>9</v>
      </c>
      <c r="H2189" s="12" t="s">
        <v>37</v>
      </c>
      <c r="I2189" s="14"/>
      <c r="J2189" s="14"/>
      <c r="K2189" s="14"/>
      <c r="L2189" s="14"/>
      <c r="M2189" s="14"/>
      <c r="N2189" s="14"/>
      <c r="O2189" s="14"/>
      <c r="P2189" s="14"/>
      <c r="Q2189" s="14"/>
      <c r="R2189" s="14"/>
      <c r="S2189" s="14"/>
      <c r="T2189" s="14"/>
      <c r="U2189" s="14"/>
      <c r="V2189" s="14"/>
      <c r="W2189" s="14"/>
      <c r="X2189" s="14"/>
      <c r="Y2189" s="14"/>
      <c r="Z2189" s="14"/>
      <c r="AA2189" s="14"/>
      <c r="AB2189" s="14"/>
      <c r="AC2189" s="14"/>
      <c r="AD2189" s="14"/>
    </row>
    <row r="2190" ht="33.0" hidden="1" customHeight="1">
      <c r="A2190" s="27">
        <v>2365.0</v>
      </c>
      <c r="B2190" s="27" t="s">
        <v>34</v>
      </c>
      <c r="C2190" s="27" t="s">
        <v>2427</v>
      </c>
      <c r="D2190" s="12" t="s">
        <v>592</v>
      </c>
      <c r="E2190" s="14"/>
      <c r="F2190" s="12" t="s">
        <v>11</v>
      </c>
      <c r="G2190" s="12" t="s">
        <v>9</v>
      </c>
      <c r="H2190" s="12" t="s">
        <v>37</v>
      </c>
      <c r="I2190" s="14"/>
      <c r="J2190" s="14"/>
      <c r="K2190" s="14"/>
      <c r="L2190" s="14"/>
      <c r="M2190" s="14"/>
      <c r="N2190" s="14"/>
      <c r="O2190" s="14"/>
      <c r="P2190" s="14"/>
      <c r="Q2190" s="14"/>
      <c r="R2190" s="14"/>
      <c r="S2190" s="14"/>
      <c r="T2190" s="14"/>
      <c r="U2190" s="14"/>
      <c r="V2190" s="14"/>
      <c r="W2190" s="14"/>
      <c r="X2190" s="14"/>
      <c r="Y2190" s="14"/>
      <c r="Z2190" s="14"/>
      <c r="AA2190" s="14"/>
      <c r="AB2190" s="14"/>
      <c r="AC2190" s="14"/>
      <c r="AD2190" s="14"/>
    </row>
    <row r="2191" ht="33.0" customHeight="1">
      <c r="A2191" s="27">
        <v>2366.0</v>
      </c>
      <c r="B2191" s="27" t="s">
        <v>34</v>
      </c>
      <c r="C2191" s="27" t="s">
        <v>2428</v>
      </c>
      <c r="D2191" s="12" t="s">
        <v>214</v>
      </c>
      <c r="E2191" s="14"/>
      <c r="F2191" s="12" t="s">
        <v>16</v>
      </c>
      <c r="G2191" s="12" t="s">
        <v>9</v>
      </c>
      <c r="H2191" s="12" t="s">
        <v>52</v>
      </c>
      <c r="I2191" s="14"/>
      <c r="J2191" s="14"/>
      <c r="K2191" s="14"/>
      <c r="L2191" s="14"/>
      <c r="M2191" s="14"/>
      <c r="N2191" s="14"/>
      <c r="O2191" s="14"/>
      <c r="P2191" s="14"/>
      <c r="Q2191" s="14"/>
      <c r="R2191" s="14"/>
      <c r="S2191" s="14"/>
      <c r="T2191" s="14"/>
      <c r="U2191" s="14"/>
      <c r="V2191" s="14"/>
      <c r="W2191" s="14"/>
      <c r="X2191" s="14"/>
      <c r="Y2191" s="14"/>
      <c r="Z2191" s="14"/>
      <c r="AA2191" s="14"/>
      <c r="AB2191" s="14"/>
      <c r="AC2191" s="14"/>
      <c r="AD2191" s="14"/>
    </row>
    <row r="2192" ht="33.0" hidden="1" customHeight="1">
      <c r="A2192" s="27">
        <v>2367.0</v>
      </c>
      <c r="B2192" s="27" t="s">
        <v>34</v>
      </c>
      <c r="C2192" s="27" t="s">
        <v>2429</v>
      </c>
      <c r="D2192" s="12" t="s">
        <v>2418</v>
      </c>
      <c r="E2192" s="14"/>
      <c r="F2192" s="12" t="s">
        <v>17</v>
      </c>
      <c r="G2192" s="12" t="s">
        <v>7</v>
      </c>
      <c r="H2192" s="12" t="s">
        <v>49</v>
      </c>
      <c r="I2192" s="14"/>
      <c r="J2192" s="14"/>
      <c r="K2192" s="14"/>
      <c r="L2192" s="14"/>
      <c r="M2192" s="14"/>
      <c r="N2192" s="14"/>
      <c r="O2192" s="14"/>
      <c r="P2192" s="14"/>
      <c r="Q2192" s="14"/>
      <c r="R2192" s="14"/>
      <c r="S2192" s="14"/>
      <c r="T2192" s="14"/>
      <c r="U2192" s="14"/>
      <c r="V2192" s="14"/>
      <c r="W2192" s="14"/>
      <c r="X2192" s="14"/>
      <c r="Y2192" s="14"/>
      <c r="Z2192" s="14"/>
      <c r="AA2192" s="14"/>
      <c r="AB2192" s="14"/>
      <c r="AC2192" s="14"/>
      <c r="AD2192" s="14"/>
    </row>
    <row r="2193" ht="33.0" hidden="1" customHeight="1">
      <c r="A2193" s="27">
        <v>2368.0</v>
      </c>
      <c r="B2193" s="27" t="s">
        <v>34</v>
      </c>
      <c r="C2193" s="27" t="s">
        <v>2430</v>
      </c>
      <c r="D2193" s="12" t="s">
        <v>263</v>
      </c>
      <c r="E2193" s="14"/>
      <c r="F2193" s="12" t="s">
        <v>15</v>
      </c>
      <c r="G2193" s="12" t="s">
        <v>2</v>
      </c>
      <c r="H2193" s="12" t="s">
        <v>37</v>
      </c>
      <c r="I2193" s="14"/>
      <c r="J2193" s="14"/>
      <c r="K2193" s="14"/>
      <c r="L2193" s="14"/>
      <c r="M2193" s="14"/>
      <c r="N2193" s="14"/>
      <c r="O2193" s="14"/>
      <c r="P2193" s="14"/>
      <c r="Q2193" s="14"/>
      <c r="R2193" s="14"/>
      <c r="S2193" s="14"/>
      <c r="T2193" s="14"/>
      <c r="U2193" s="14"/>
      <c r="V2193" s="14"/>
      <c r="W2193" s="14"/>
      <c r="X2193" s="14"/>
      <c r="Y2193" s="14"/>
      <c r="Z2193" s="14"/>
      <c r="AA2193" s="14"/>
      <c r="AB2193" s="14"/>
      <c r="AC2193" s="14"/>
      <c r="AD2193" s="14"/>
    </row>
    <row r="2194" ht="33.0" hidden="1" customHeight="1">
      <c r="A2194" s="27">
        <v>2369.0</v>
      </c>
      <c r="B2194" s="27" t="s">
        <v>34</v>
      </c>
      <c r="C2194" s="27" t="s">
        <v>2431</v>
      </c>
      <c r="D2194" s="12" t="s">
        <v>592</v>
      </c>
      <c r="E2194" s="14"/>
      <c r="F2194" s="12" t="s">
        <v>11</v>
      </c>
      <c r="G2194" s="12" t="s">
        <v>9</v>
      </c>
      <c r="H2194" s="12" t="s">
        <v>37</v>
      </c>
      <c r="I2194" s="14"/>
      <c r="J2194" s="14"/>
      <c r="K2194" s="14"/>
      <c r="L2194" s="14"/>
      <c r="M2194" s="14"/>
      <c r="N2194" s="14"/>
      <c r="O2194" s="14"/>
      <c r="P2194" s="14"/>
      <c r="Q2194" s="14"/>
      <c r="R2194" s="14"/>
      <c r="S2194" s="14"/>
      <c r="T2194" s="14"/>
      <c r="U2194" s="14"/>
      <c r="V2194" s="14"/>
      <c r="W2194" s="14"/>
      <c r="X2194" s="14"/>
      <c r="Y2194" s="14"/>
      <c r="Z2194" s="14"/>
      <c r="AA2194" s="14"/>
      <c r="AB2194" s="14"/>
      <c r="AC2194" s="14"/>
      <c r="AD2194" s="14"/>
    </row>
    <row r="2195" ht="33.0" hidden="1" customHeight="1">
      <c r="A2195" s="27">
        <v>2370.0</v>
      </c>
      <c r="B2195" s="27" t="s">
        <v>34</v>
      </c>
      <c r="C2195" s="27" t="s">
        <v>2432</v>
      </c>
      <c r="D2195" s="12" t="s">
        <v>1811</v>
      </c>
      <c r="E2195" s="14"/>
      <c r="F2195" s="12" t="s">
        <v>23</v>
      </c>
      <c r="G2195" s="12" t="s">
        <v>9</v>
      </c>
      <c r="H2195" s="12" t="s">
        <v>42</v>
      </c>
      <c r="I2195" s="14"/>
      <c r="J2195" s="14"/>
      <c r="K2195" s="14"/>
      <c r="L2195" s="14"/>
      <c r="M2195" s="14"/>
      <c r="N2195" s="14"/>
      <c r="O2195" s="14"/>
      <c r="P2195" s="14"/>
      <c r="Q2195" s="14"/>
      <c r="R2195" s="14"/>
      <c r="S2195" s="14"/>
      <c r="T2195" s="14"/>
      <c r="U2195" s="14"/>
      <c r="V2195" s="14"/>
      <c r="W2195" s="14"/>
      <c r="X2195" s="14"/>
      <c r="Y2195" s="14"/>
      <c r="Z2195" s="14"/>
      <c r="AA2195" s="14"/>
      <c r="AB2195" s="14"/>
      <c r="AC2195" s="14"/>
      <c r="AD2195" s="14"/>
    </row>
    <row r="2196" ht="33.0" hidden="1" customHeight="1">
      <c r="A2196" s="27">
        <v>2371.0</v>
      </c>
      <c r="B2196" s="27" t="s">
        <v>34</v>
      </c>
      <c r="C2196" s="27" t="s">
        <v>2433</v>
      </c>
      <c r="D2196" s="12" t="s">
        <v>2434</v>
      </c>
      <c r="E2196" s="14"/>
      <c r="F2196" s="12" t="s">
        <v>11</v>
      </c>
      <c r="G2196" s="12" t="s">
        <v>8</v>
      </c>
      <c r="H2196" s="12" t="s">
        <v>49</v>
      </c>
      <c r="I2196" s="14"/>
      <c r="J2196" s="14"/>
      <c r="K2196" s="14"/>
      <c r="L2196" s="14"/>
      <c r="M2196" s="14"/>
      <c r="N2196" s="14"/>
      <c r="O2196" s="14"/>
      <c r="P2196" s="14"/>
      <c r="Q2196" s="14"/>
      <c r="R2196" s="14"/>
      <c r="S2196" s="14"/>
      <c r="T2196" s="14"/>
      <c r="U2196" s="14"/>
      <c r="V2196" s="14"/>
      <c r="W2196" s="14"/>
      <c r="X2196" s="14"/>
      <c r="Y2196" s="14"/>
      <c r="Z2196" s="14"/>
      <c r="AA2196" s="14"/>
      <c r="AB2196" s="14"/>
      <c r="AC2196" s="14"/>
      <c r="AD2196" s="14"/>
    </row>
    <row r="2197" ht="33.0" customHeight="1">
      <c r="A2197" s="27">
        <v>2372.0</v>
      </c>
      <c r="B2197" s="27" t="s">
        <v>34</v>
      </c>
      <c r="C2197" s="27" t="s">
        <v>2435</v>
      </c>
      <c r="D2197" s="12" t="s">
        <v>498</v>
      </c>
      <c r="E2197" s="14"/>
      <c r="F2197" s="12" t="s">
        <v>16</v>
      </c>
      <c r="G2197" s="12" t="s">
        <v>6</v>
      </c>
      <c r="H2197" s="12" t="s">
        <v>37</v>
      </c>
      <c r="I2197" s="14"/>
      <c r="J2197" s="14"/>
      <c r="K2197" s="14"/>
      <c r="L2197" s="14"/>
      <c r="M2197" s="14"/>
      <c r="N2197" s="14"/>
      <c r="O2197" s="14"/>
      <c r="P2197" s="14"/>
      <c r="Q2197" s="14"/>
      <c r="R2197" s="14"/>
      <c r="S2197" s="14"/>
      <c r="T2197" s="14"/>
      <c r="U2197" s="14"/>
      <c r="V2197" s="14"/>
      <c r="W2197" s="14"/>
      <c r="X2197" s="14"/>
      <c r="Y2197" s="14"/>
      <c r="Z2197" s="14"/>
      <c r="AA2197" s="14"/>
      <c r="AB2197" s="14"/>
      <c r="AC2197" s="14"/>
      <c r="AD2197" s="14"/>
    </row>
    <row r="2198" ht="33.0" hidden="1" customHeight="1">
      <c r="A2198" s="27">
        <v>2373.0</v>
      </c>
      <c r="B2198" s="27" t="s">
        <v>34</v>
      </c>
      <c r="C2198" s="27" t="s">
        <v>2436</v>
      </c>
      <c r="D2198" s="12" t="s">
        <v>348</v>
      </c>
      <c r="E2198" s="14"/>
      <c r="F2198" s="12" t="s">
        <v>9</v>
      </c>
      <c r="G2198" s="12" t="s">
        <v>9</v>
      </c>
      <c r="H2198" s="12" t="s">
        <v>349</v>
      </c>
      <c r="I2198" s="14"/>
      <c r="J2198" s="14"/>
      <c r="K2198" s="14"/>
      <c r="L2198" s="14"/>
      <c r="M2198" s="14"/>
      <c r="N2198" s="14"/>
      <c r="O2198" s="14"/>
      <c r="P2198" s="14"/>
      <c r="Q2198" s="14"/>
      <c r="R2198" s="14"/>
      <c r="S2198" s="14"/>
      <c r="T2198" s="14"/>
      <c r="U2198" s="14"/>
      <c r="V2198" s="14"/>
      <c r="W2198" s="14"/>
      <c r="X2198" s="14"/>
      <c r="Y2198" s="14"/>
      <c r="Z2198" s="14"/>
      <c r="AA2198" s="14"/>
      <c r="AB2198" s="14"/>
      <c r="AC2198" s="14"/>
      <c r="AD2198" s="14"/>
    </row>
    <row r="2199" ht="33.0" hidden="1" customHeight="1">
      <c r="A2199" s="27">
        <v>2374.0</v>
      </c>
      <c r="B2199" s="27" t="s">
        <v>34</v>
      </c>
      <c r="C2199" s="27" t="s">
        <v>2437</v>
      </c>
      <c r="D2199" s="12" t="s">
        <v>120</v>
      </c>
      <c r="E2199" s="14"/>
      <c r="F2199" s="12" t="s">
        <v>20</v>
      </c>
      <c r="G2199" s="12" t="s">
        <v>9</v>
      </c>
      <c r="H2199" s="12" t="s">
        <v>42</v>
      </c>
      <c r="I2199" s="14"/>
      <c r="J2199" s="14"/>
      <c r="K2199" s="14"/>
      <c r="L2199" s="14"/>
      <c r="M2199" s="14"/>
      <c r="N2199" s="14"/>
      <c r="O2199" s="14"/>
      <c r="P2199" s="14"/>
      <c r="Q2199" s="14"/>
      <c r="R2199" s="14"/>
      <c r="S2199" s="14"/>
      <c r="T2199" s="14"/>
      <c r="U2199" s="14"/>
      <c r="V2199" s="14"/>
      <c r="W2199" s="14"/>
      <c r="X2199" s="14"/>
      <c r="Y2199" s="14"/>
      <c r="Z2199" s="14"/>
      <c r="AA2199" s="14"/>
      <c r="AB2199" s="14"/>
      <c r="AC2199" s="14"/>
      <c r="AD2199" s="14"/>
    </row>
    <row r="2200" ht="33.0" hidden="1" customHeight="1">
      <c r="A2200" s="27">
        <v>2375.0</v>
      </c>
      <c r="B2200" s="27" t="s">
        <v>34</v>
      </c>
      <c r="C2200" s="27" t="s">
        <v>2438</v>
      </c>
      <c r="D2200" s="12" t="s">
        <v>172</v>
      </c>
      <c r="E2200" s="14"/>
      <c r="F2200" s="12" t="s">
        <v>20</v>
      </c>
      <c r="G2200" s="12" t="s">
        <v>9</v>
      </c>
      <c r="H2200" s="12" t="s">
        <v>49</v>
      </c>
      <c r="I2200" s="14"/>
      <c r="J2200" s="14"/>
      <c r="K2200" s="14"/>
      <c r="L2200" s="14"/>
      <c r="M2200" s="14"/>
      <c r="N2200" s="14"/>
      <c r="O2200" s="14"/>
      <c r="P2200" s="14"/>
      <c r="Q2200" s="14"/>
      <c r="R2200" s="14"/>
      <c r="S2200" s="14"/>
      <c r="T2200" s="14"/>
      <c r="U2200" s="14"/>
      <c r="V2200" s="14"/>
      <c r="W2200" s="14"/>
      <c r="X2200" s="14"/>
      <c r="Y2200" s="14"/>
      <c r="Z2200" s="14"/>
      <c r="AA2200" s="14"/>
      <c r="AB2200" s="14"/>
      <c r="AC2200" s="14"/>
      <c r="AD2200" s="14"/>
    </row>
    <row r="2201" ht="33.0" hidden="1" customHeight="1">
      <c r="A2201" s="27">
        <v>2376.0</v>
      </c>
      <c r="B2201" s="27" t="s">
        <v>34</v>
      </c>
      <c r="C2201" s="27" t="s">
        <v>2439</v>
      </c>
      <c r="D2201" s="12" t="s">
        <v>2440</v>
      </c>
      <c r="E2201" s="14"/>
      <c r="F2201" s="12" t="s">
        <v>14</v>
      </c>
      <c r="G2201" s="12" t="s">
        <v>3</v>
      </c>
      <c r="H2201" s="12" t="s">
        <v>52</v>
      </c>
      <c r="I2201" s="14"/>
      <c r="J2201" s="14"/>
      <c r="K2201" s="14"/>
      <c r="L2201" s="14"/>
      <c r="M2201" s="14"/>
      <c r="N2201" s="14"/>
      <c r="O2201" s="14"/>
      <c r="P2201" s="14"/>
      <c r="Q2201" s="14"/>
      <c r="R2201" s="14"/>
      <c r="S2201" s="14"/>
      <c r="T2201" s="14"/>
      <c r="U2201" s="14"/>
      <c r="V2201" s="14"/>
      <c r="W2201" s="14"/>
      <c r="X2201" s="14"/>
      <c r="Y2201" s="14"/>
      <c r="Z2201" s="14"/>
      <c r="AA2201" s="14"/>
      <c r="AB2201" s="14"/>
      <c r="AC2201" s="14"/>
      <c r="AD2201" s="14"/>
    </row>
    <row r="2202" ht="33.0" hidden="1" customHeight="1">
      <c r="A2202" s="27">
        <v>2377.0</v>
      </c>
      <c r="B2202" s="27" t="s">
        <v>34</v>
      </c>
      <c r="C2202" s="27" t="s">
        <v>2441</v>
      </c>
      <c r="D2202" s="12" t="s">
        <v>438</v>
      </c>
      <c r="E2202" s="14"/>
      <c r="F2202" s="12" t="s">
        <v>20</v>
      </c>
      <c r="G2202" s="12" t="s">
        <v>9</v>
      </c>
      <c r="H2202" s="12" t="s">
        <v>52</v>
      </c>
      <c r="I2202" s="14"/>
      <c r="J2202" s="14"/>
      <c r="K2202" s="14"/>
      <c r="L2202" s="14"/>
      <c r="M2202" s="14"/>
      <c r="N2202" s="14"/>
      <c r="O2202" s="14"/>
      <c r="P2202" s="14"/>
      <c r="Q2202" s="14"/>
      <c r="R2202" s="14"/>
      <c r="S2202" s="14"/>
      <c r="T2202" s="14"/>
      <c r="U2202" s="14"/>
      <c r="V2202" s="14"/>
      <c r="W2202" s="14"/>
      <c r="X2202" s="14"/>
      <c r="Y2202" s="14"/>
      <c r="Z2202" s="14"/>
      <c r="AA2202" s="14"/>
      <c r="AB2202" s="14"/>
      <c r="AC2202" s="14"/>
      <c r="AD2202" s="14"/>
    </row>
    <row r="2203" ht="33.0" hidden="1" customHeight="1">
      <c r="A2203" s="27">
        <v>2378.0</v>
      </c>
      <c r="B2203" s="27" t="s">
        <v>34</v>
      </c>
      <c r="C2203" s="27" t="s">
        <v>2442</v>
      </c>
      <c r="D2203" s="12" t="s">
        <v>1417</v>
      </c>
      <c r="E2203" s="14"/>
      <c r="F2203" s="12" t="s">
        <v>17</v>
      </c>
      <c r="G2203" s="12" t="s">
        <v>9</v>
      </c>
      <c r="H2203" s="12" t="s">
        <v>42</v>
      </c>
      <c r="I2203" s="14"/>
      <c r="J2203" s="14"/>
      <c r="K2203" s="14"/>
      <c r="L2203" s="14"/>
      <c r="M2203" s="14"/>
      <c r="N2203" s="14"/>
      <c r="O2203" s="14"/>
      <c r="P2203" s="14"/>
      <c r="Q2203" s="14"/>
      <c r="R2203" s="14"/>
      <c r="S2203" s="14"/>
      <c r="T2203" s="14"/>
      <c r="U2203" s="14"/>
      <c r="V2203" s="14"/>
      <c r="W2203" s="14"/>
      <c r="X2203" s="14"/>
      <c r="Y2203" s="14"/>
      <c r="Z2203" s="14"/>
      <c r="AA2203" s="14"/>
      <c r="AB2203" s="14"/>
      <c r="AC2203" s="14"/>
      <c r="AD2203" s="14"/>
    </row>
    <row r="2204" ht="33.0" hidden="1" customHeight="1">
      <c r="A2204" s="27">
        <v>2379.0</v>
      </c>
      <c r="B2204" s="27" t="s">
        <v>34</v>
      </c>
      <c r="C2204" s="27" t="s">
        <v>2443</v>
      </c>
      <c r="D2204" s="12" t="s">
        <v>1815</v>
      </c>
      <c r="E2204" s="14"/>
      <c r="F2204" s="12" t="s">
        <v>21</v>
      </c>
      <c r="G2204" s="12" t="s">
        <v>2</v>
      </c>
      <c r="H2204" s="12" t="s">
        <v>37</v>
      </c>
      <c r="I2204" s="14"/>
      <c r="J2204" s="14"/>
      <c r="K2204" s="14"/>
      <c r="L2204" s="14"/>
      <c r="M2204" s="14"/>
      <c r="N2204" s="14"/>
      <c r="O2204" s="14"/>
      <c r="P2204" s="14"/>
      <c r="Q2204" s="14"/>
      <c r="R2204" s="14"/>
      <c r="S2204" s="14"/>
      <c r="T2204" s="14"/>
      <c r="U2204" s="14"/>
      <c r="V2204" s="14"/>
      <c r="W2204" s="14"/>
      <c r="X2204" s="14"/>
      <c r="Y2204" s="14"/>
      <c r="Z2204" s="14"/>
      <c r="AA2204" s="14"/>
      <c r="AB2204" s="14"/>
      <c r="AC2204" s="14"/>
      <c r="AD2204" s="14"/>
    </row>
    <row r="2205" ht="33.0" hidden="1" customHeight="1">
      <c r="A2205" s="27">
        <v>2380.0</v>
      </c>
      <c r="B2205" s="27" t="s">
        <v>34</v>
      </c>
      <c r="C2205" s="27" t="s">
        <v>2444</v>
      </c>
      <c r="D2205" s="12" t="s">
        <v>2445</v>
      </c>
      <c r="E2205" s="14"/>
      <c r="F2205" s="12" t="s">
        <v>14</v>
      </c>
      <c r="G2205" s="12" t="s">
        <v>7</v>
      </c>
      <c r="H2205" s="12" t="s">
        <v>49</v>
      </c>
      <c r="I2205" s="14"/>
      <c r="J2205" s="14"/>
      <c r="K2205" s="14"/>
      <c r="L2205" s="14"/>
      <c r="M2205" s="14"/>
      <c r="N2205" s="14"/>
      <c r="O2205" s="14"/>
      <c r="P2205" s="14"/>
      <c r="Q2205" s="14"/>
      <c r="R2205" s="14"/>
      <c r="S2205" s="14"/>
      <c r="T2205" s="14"/>
      <c r="U2205" s="14"/>
      <c r="V2205" s="14"/>
      <c r="W2205" s="14"/>
      <c r="X2205" s="14"/>
      <c r="Y2205" s="14"/>
      <c r="Z2205" s="14"/>
      <c r="AA2205" s="14"/>
      <c r="AB2205" s="14"/>
      <c r="AC2205" s="14"/>
      <c r="AD2205" s="14"/>
    </row>
    <row r="2206" ht="33.0" hidden="1" customHeight="1">
      <c r="A2206" s="27">
        <v>2381.0</v>
      </c>
      <c r="B2206" s="27" t="s">
        <v>34</v>
      </c>
      <c r="C2206" s="27" t="s">
        <v>2446</v>
      </c>
      <c r="D2206" s="12" t="s">
        <v>344</v>
      </c>
      <c r="E2206" s="14"/>
      <c r="F2206" s="12" t="s">
        <v>21</v>
      </c>
      <c r="G2206" s="12" t="s">
        <v>9</v>
      </c>
      <c r="H2206" s="12" t="s">
        <v>52</v>
      </c>
      <c r="I2206" s="14"/>
      <c r="J2206" s="14"/>
      <c r="K2206" s="14"/>
      <c r="L2206" s="14"/>
      <c r="M2206" s="14"/>
      <c r="N2206" s="14"/>
      <c r="O2206" s="14"/>
      <c r="P2206" s="14"/>
      <c r="Q2206" s="14"/>
      <c r="R2206" s="14"/>
      <c r="S2206" s="14"/>
      <c r="T2206" s="14"/>
      <c r="U2206" s="14"/>
      <c r="V2206" s="14"/>
      <c r="W2206" s="14"/>
      <c r="X2206" s="14"/>
      <c r="Y2206" s="14"/>
      <c r="Z2206" s="14"/>
      <c r="AA2206" s="14"/>
      <c r="AB2206" s="14"/>
      <c r="AC2206" s="14"/>
      <c r="AD2206" s="14"/>
    </row>
    <row r="2207" ht="33.0" hidden="1" customHeight="1">
      <c r="A2207" s="27">
        <v>2382.0</v>
      </c>
      <c r="B2207" s="27" t="s">
        <v>34</v>
      </c>
      <c r="C2207" s="27" t="s">
        <v>2447</v>
      </c>
      <c r="D2207" s="12" t="s">
        <v>36</v>
      </c>
      <c r="E2207" s="14"/>
      <c r="F2207" s="12" t="s">
        <v>10</v>
      </c>
      <c r="G2207" s="12" t="s">
        <v>2</v>
      </c>
      <c r="H2207" s="12" t="s">
        <v>37</v>
      </c>
      <c r="I2207" s="14"/>
      <c r="J2207" s="14"/>
      <c r="K2207" s="14"/>
      <c r="L2207" s="14"/>
      <c r="M2207" s="14"/>
      <c r="N2207" s="14"/>
      <c r="O2207" s="14"/>
      <c r="P2207" s="14"/>
      <c r="Q2207" s="14"/>
      <c r="R2207" s="14"/>
      <c r="S2207" s="14"/>
      <c r="T2207" s="14"/>
      <c r="U2207" s="14"/>
      <c r="V2207" s="14"/>
      <c r="W2207" s="14"/>
      <c r="X2207" s="14"/>
      <c r="Y2207" s="14"/>
      <c r="Z2207" s="14"/>
      <c r="AA2207" s="14"/>
      <c r="AB2207" s="14"/>
      <c r="AC2207" s="14"/>
      <c r="AD2207" s="14"/>
    </row>
    <row r="2208" ht="33.0" hidden="1" customHeight="1">
      <c r="A2208" s="27">
        <v>2383.0</v>
      </c>
      <c r="B2208" s="27" t="s">
        <v>34</v>
      </c>
      <c r="C2208" s="27" t="s">
        <v>2448</v>
      </c>
      <c r="D2208" s="12" t="s">
        <v>371</v>
      </c>
      <c r="E2208" s="14"/>
      <c r="F2208" s="12" t="s">
        <v>13</v>
      </c>
      <c r="G2208" s="12" t="s">
        <v>9</v>
      </c>
      <c r="H2208" s="12" t="s">
        <v>42</v>
      </c>
      <c r="I2208" s="14"/>
      <c r="J2208" s="14"/>
      <c r="K2208" s="14"/>
      <c r="L2208" s="14"/>
      <c r="M2208" s="14"/>
      <c r="N2208" s="14"/>
      <c r="O2208" s="14"/>
      <c r="P2208" s="14"/>
      <c r="Q2208" s="14"/>
      <c r="R2208" s="14"/>
      <c r="S2208" s="14"/>
      <c r="T2208" s="14"/>
      <c r="U2208" s="14"/>
      <c r="V2208" s="14"/>
      <c r="W2208" s="14"/>
      <c r="X2208" s="14"/>
      <c r="Y2208" s="14"/>
      <c r="Z2208" s="14"/>
      <c r="AA2208" s="14"/>
      <c r="AB2208" s="14"/>
      <c r="AC2208" s="14"/>
      <c r="AD2208" s="14"/>
    </row>
    <row r="2209" ht="33.0" customHeight="1">
      <c r="A2209" s="27">
        <v>2384.0</v>
      </c>
      <c r="B2209" s="27" t="s">
        <v>34</v>
      </c>
      <c r="C2209" s="27" t="s">
        <v>2449</v>
      </c>
      <c r="D2209" s="12" t="s">
        <v>1636</v>
      </c>
      <c r="E2209" s="14"/>
      <c r="F2209" s="12" t="s">
        <v>16</v>
      </c>
      <c r="G2209" s="12" t="s">
        <v>9</v>
      </c>
      <c r="H2209" s="12" t="s">
        <v>49</v>
      </c>
      <c r="I2209" s="14"/>
      <c r="J2209" s="14"/>
      <c r="K2209" s="14"/>
      <c r="L2209" s="14"/>
      <c r="M2209" s="14"/>
      <c r="N2209" s="14"/>
      <c r="O2209" s="14"/>
      <c r="P2209" s="14"/>
      <c r="Q2209" s="14"/>
      <c r="R2209" s="14"/>
      <c r="S2209" s="14"/>
      <c r="T2209" s="14"/>
      <c r="U2209" s="14"/>
      <c r="V2209" s="14"/>
      <c r="W2209" s="14"/>
      <c r="X2209" s="14"/>
      <c r="Y2209" s="14"/>
      <c r="Z2209" s="14"/>
      <c r="AA2209" s="14"/>
      <c r="AB2209" s="14"/>
      <c r="AC2209" s="14"/>
      <c r="AD2209" s="14"/>
    </row>
    <row r="2210" ht="33.0" hidden="1" customHeight="1">
      <c r="A2210" s="27">
        <v>2385.0</v>
      </c>
      <c r="B2210" s="27" t="s">
        <v>34</v>
      </c>
      <c r="C2210" s="27" t="s">
        <v>2450</v>
      </c>
      <c r="D2210" s="12" t="s">
        <v>514</v>
      </c>
      <c r="E2210" s="14"/>
      <c r="F2210" s="12" t="s">
        <v>15</v>
      </c>
      <c r="G2210" s="12" t="s">
        <v>9</v>
      </c>
      <c r="H2210" s="12" t="s">
        <v>37</v>
      </c>
      <c r="I2210" s="14"/>
      <c r="J2210" s="14"/>
      <c r="K2210" s="14"/>
      <c r="L2210" s="14"/>
      <c r="M2210" s="14"/>
      <c r="N2210" s="14"/>
      <c r="O2210" s="14"/>
      <c r="P2210" s="14"/>
      <c r="Q2210" s="14"/>
      <c r="R2210" s="14"/>
      <c r="S2210" s="14"/>
      <c r="T2210" s="14"/>
      <c r="U2210" s="14"/>
      <c r="V2210" s="14"/>
      <c r="W2210" s="14"/>
      <c r="X2210" s="14"/>
      <c r="Y2210" s="14"/>
      <c r="Z2210" s="14"/>
      <c r="AA2210" s="14"/>
      <c r="AB2210" s="14"/>
      <c r="AC2210" s="14"/>
      <c r="AD2210" s="14"/>
    </row>
    <row r="2211" ht="33.0" hidden="1" customHeight="1">
      <c r="A2211" s="27">
        <v>2386.0</v>
      </c>
      <c r="B2211" s="27" t="s">
        <v>34</v>
      </c>
      <c r="C2211" s="27" t="s">
        <v>2451</v>
      </c>
      <c r="D2211" s="12" t="s">
        <v>99</v>
      </c>
      <c r="E2211" s="14"/>
      <c r="F2211" s="12" t="s">
        <v>12</v>
      </c>
      <c r="G2211" s="12" t="s">
        <v>9</v>
      </c>
      <c r="H2211" s="12" t="s">
        <v>37</v>
      </c>
      <c r="I2211" s="14"/>
      <c r="J2211" s="14"/>
      <c r="K2211" s="14"/>
      <c r="L2211" s="14"/>
      <c r="M2211" s="14"/>
      <c r="N2211" s="14"/>
      <c r="O2211" s="14"/>
      <c r="P2211" s="14"/>
      <c r="Q2211" s="14"/>
      <c r="R2211" s="14"/>
      <c r="S2211" s="14"/>
      <c r="T2211" s="14"/>
      <c r="U2211" s="14"/>
      <c r="V2211" s="14"/>
      <c r="W2211" s="14"/>
      <c r="X2211" s="14"/>
      <c r="Y2211" s="14"/>
      <c r="Z2211" s="14"/>
      <c r="AA2211" s="14"/>
      <c r="AB2211" s="14"/>
      <c r="AC2211" s="14"/>
      <c r="AD2211" s="14"/>
    </row>
    <row r="2212" ht="33.0" hidden="1" customHeight="1">
      <c r="A2212" s="27">
        <v>2387.0</v>
      </c>
      <c r="B2212" s="27" t="s">
        <v>34</v>
      </c>
      <c r="C2212" s="27" t="s">
        <v>2452</v>
      </c>
      <c r="D2212" s="12" t="s">
        <v>89</v>
      </c>
      <c r="E2212" s="14"/>
      <c r="F2212" s="12" t="s">
        <v>9</v>
      </c>
      <c r="G2212" s="12" t="s">
        <v>9</v>
      </c>
      <c r="H2212" s="12" t="s">
        <v>52</v>
      </c>
      <c r="I2212" s="14"/>
      <c r="J2212" s="14"/>
      <c r="K2212" s="14"/>
      <c r="L2212" s="14"/>
      <c r="M2212" s="14"/>
      <c r="N2212" s="14"/>
      <c r="O2212" s="14"/>
      <c r="P2212" s="14"/>
      <c r="Q2212" s="14"/>
      <c r="R2212" s="14"/>
      <c r="S2212" s="14"/>
      <c r="T2212" s="14"/>
      <c r="U2212" s="14"/>
      <c r="V2212" s="14"/>
      <c r="W2212" s="14"/>
      <c r="X2212" s="14"/>
      <c r="Y2212" s="14"/>
      <c r="Z2212" s="14"/>
      <c r="AA2212" s="14"/>
      <c r="AB2212" s="14"/>
      <c r="AC2212" s="14"/>
      <c r="AD2212" s="14"/>
    </row>
    <row r="2213" ht="33.0" hidden="1" customHeight="1">
      <c r="A2213" s="27">
        <v>2388.0</v>
      </c>
      <c r="B2213" s="27" t="s">
        <v>34</v>
      </c>
      <c r="C2213" s="27" t="s">
        <v>2453</v>
      </c>
      <c r="D2213" s="12" t="s">
        <v>99</v>
      </c>
      <c r="E2213" s="14"/>
      <c r="F2213" s="12" t="s">
        <v>12</v>
      </c>
      <c r="G2213" s="12" t="s">
        <v>9</v>
      </c>
      <c r="H2213" s="12" t="s">
        <v>37</v>
      </c>
      <c r="I2213" s="14"/>
      <c r="J2213" s="14"/>
      <c r="K2213" s="14"/>
      <c r="L2213" s="14"/>
      <c r="M2213" s="14"/>
      <c r="N2213" s="14"/>
      <c r="O2213" s="14"/>
      <c r="P2213" s="14"/>
      <c r="Q2213" s="14"/>
      <c r="R2213" s="14"/>
      <c r="S2213" s="14"/>
      <c r="T2213" s="14"/>
      <c r="U2213" s="14"/>
      <c r="V2213" s="14"/>
      <c r="W2213" s="14"/>
      <c r="X2213" s="14"/>
      <c r="Y2213" s="14"/>
      <c r="Z2213" s="14"/>
      <c r="AA2213" s="14"/>
      <c r="AB2213" s="14"/>
      <c r="AC2213" s="14"/>
      <c r="AD2213" s="14"/>
    </row>
    <row r="2214" ht="33.0" hidden="1" customHeight="1">
      <c r="A2214" s="27">
        <v>2389.0</v>
      </c>
      <c r="B2214" s="27" t="s">
        <v>34</v>
      </c>
      <c r="C2214" s="27" t="s">
        <v>2454</v>
      </c>
      <c r="D2214" s="12" t="s">
        <v>203</v>
      </c>
      <c r="E2214" s="14"/>
      <c r="F2214" s="12" t="s">
        <v>12</v>
      </c>
      <c r="G2214" s="12" t="s">
        <v>9</v>
      </c>
      <c r="H2214" s="12" t="s">
        <v>49</v>
      </c>
      <c r="I2214" s="14"/>
      <c r="J2214" s="14"/>
      <c r="K2214" s="14"/>
      <c r="L2214" s="14"/>
      <c r="M2214" s="14"/>
      <c r="N2214" s="14"/>
      <c r="O2214" s="14"/>
      <c r="P2214" s="14"/>
      <c r="Q2214" s="14"/>
      <c r="R2214" s="14"/>
      <c r="S2214" s="14"/>
      <c r="T2214" s="14"/>
      <c r="U2214" s="14"/>
      <c r="V2214" s="14"/>
      <c r="W2214" s="14"/>
      <c r="X2214" s="14"/>
      <c r="Y2214" s="14"/>
      <c r="Z2214" s="14"/>
      <c r="AA2214" s="14"/>
      <c r="AB2214" s="14"/>
      <c r="AC2214" s="14"/>
      <c r="AD2214" s="14"/>
    </row>
    <row r="2215" ht="33.0" hidden="1" customHeight="1">
      <c r="A2215" s="27">
        <v>2390.0</v>
      </c>
      <c r="B2215" s="27" t="s">
        <v>34</v>
      </c>
      <c r="C2215" s="27" t="s">
        <v>2455</v>
      </c>
      <c r="D2215" s="12" t="s">
        <v>612</v>
      </c>
      <c r="E2215" s="14"/>
      <c r="F2215" s="12" t="s">
        <v>15</v>
      </c>
      <c r="G2215" s="12" t="s">
        <v>9</v>
      </c>
      <c r="H2215" s="12" t="s">
        <v>49</v>
      </c>
      <c r="I2215" s="14"/>
      <c r="J2215" s="14"/>
      <c r="K2215" s="14"/>
      <c r="L2215" s="14"/>
      <c r="M2215" s="14"/>
      <c r="N2215" s="14"/>
      <c r="O2215" s="14"/>
      <c r="P2215" s="14"/>
      <c r="Q2215" s="14"/>
      <c r="R2215" s="14"/>
      <c r="S2215" s="14"/>
      <c r="T2215" s="14"/>
      <c r="U2215" s="14"/>
      <c r="V2215" s="14"/>
      <c r="W2215" s="14"/>
      <c r="X2215" s="14"/>
      <c r="Y2215" s="14"/>
      <c r="Z2215" s="14"/>
      <c r="AA2215" s="14"/>
      <c r="AB2215" s="14"/>
      <c r="AC2215" s="14"/>
      <c r="AD2215" s="14"/>
    </row>
    <row r="2216" ht="33.0" hidden="1" customHeight="1">
      <c r="A2216" s="27">
        <v>2391.0</v>
      </c>
      <c r="B2216" s="27" t="s">
        <v>34</v>
      </c>
      <c r="C2216" s="27" t="s">
        <v>2456</v>
      </c>
      <c r="D2216" s="12" t="s">
        <v>126</v>
      </c>
      <c r="E2216" s="14"/>
      <c r="F2216" s="12" t="s">
        <v>11</v>
      </c>
      <c r="G2216" s="12" t="s">
        <v>9</v>
      </c>
      <c r="H2216" s="12" t="s">
        <v>42</v>
      </c>
      <c r="I2216" s="14"/>
      <c r="J2216" s="14"/>
      <c r="K2216" s="14"/>
      <c r="L2216" s="14"/>
      <c r="M2216" s="14"/>
      <c r="N2216" s="14"/>
      <c r="O2216" s="14"/>
      <c r="P2216" s="14"/>
      <c r="Q2216" s="14"/>
      <c r="R2216" s="14"/>
      <c r="S2216" s="14"/>
      <c r="T2216" s="14"/>
      <c r="U2216" s="14"/>
      <c r="V2216" s="14"/>
      <c r="W2216" s="14"/>
      <c r="X2216" s="14"/>
      <c r="Y2216" s="14"/>
      <c r="Z2216" s="14"/>
      <c r="AA2216" s="14"/>
      <c r="AB2216" s="14"/>
      <c r="AC2216" s="14"/>
      <c r="AD2216" s="14"/>
    </row>
    <row r="2217" ht="33.0" hidden="1" customHeight="1">
      <c r="A2217" s="27">
        <v>2392.0</v>
      </c>
      <c r="B2217" s="27" t="s">
        <v>34</v>
      </c>
      <c r="C2217" s="27" t="s">
        <v>2457</v>
      </c>
      <c r="D2217" s="12" t="s">
        <v>436</v>
      </c>
      <c r="E2217" s="14"/>
      <c r="F2217" s="12" t="s">
        <v>13</v>
      </c>
      <c r="G2217" s="12" t="s">
        <v>9</v>
      </c>
      <c r="H2217" s="12" t="s">
        <v>37</v>
      </c>
      <c r="I2217" s="14"/>
      <c r="J2217" s="14"/>
      <c r="K2217" s="14"/>
      <c r="L2217" s="14"/>
      <c r="M2217" s="14"/>
      <c r="N2217" s="14"/>
      <c r="O2217" s="14"/>
      <c r="P2217" s="14"/>
      <c r="Q2217" s="14"/>
      <c r="R2217" s="14"/>
      <c r="S2217" s="14"/>
      <c r="T2217" s="14"/>
      <c r="U2217" s="14"/>
      <c r="V2217" s="14"/>
      <c r="W2217" s="14"/>
      <c r="X2217" s="14"/>
      <c r="Y2217" s="14"/>
      <c r="Z2217" s="14"/>
      <c r="AA2217" s="14"/>
      <c r="AB2217" s="14"/>
      <c r="AC2217" s="14"/>
      <c r="AD2217" s="14"/>
    </row>
    <row r="2218" ht="33.0" hidden="1" customHeight="1">
      <c r="A2218" s="27">
        <v>2393.0</v>
      </c>
      <c r="B2218" s="27" t="s">
        <v>34</v>
      </c>
      <c r="C2218" s="27" t="s">
        <v>2458</v>
      </c>
      <c r="D2218" s="12" t="s">
        <v>284</v>
      </c>
      <c r="E2218" s="14"/>
      <c r="F2218" s="12" t="s">
        <v>19</v>
      </c>
      <c r="G2218" s="12" t="s">
        <v>9</v>
      </c>
      <c r="H2218" s="12" t="s">
        <v>52</v>
      </c>
      <c r="I2218" s="14"/>
      <c r="J2218" s="14"/>
      <c r="K2218" s="14"/>
      <c r="L2218" s="14"/>
      <c r="M2218" s="14"/>
      <c r="N2218" s="14"/>
      <c r="O2218" s="14"/>
      <c r="P2218" s="14"/>
      <c r="Q2218" s="14"/>
      <c r="R2218" s="14"/>
      <c r="S2218" s="14"/>
      <c r="T2218" s="14"/>
      <c r="U2218" s="14"/>
      <c r="V2218" s="14"/>
      <c r="W2218" s="14"/>
      <c r="X2218" s="14"/>
      <c r="Y2218" s="14"/>
      <c r="Z2218" s="14"/>
      <c r="AA2218" s="14"/>
      <c r="AB2218" s="14"/>
      <c r="AC2218" s="14"/>
      <c r="AD2218" s="14"/>
    </row>
    <row r="2219" ht="33.0" hidden="1" customHeight="1">
      <c r="A2219" s="27">
        <v>2394.0</v>
      </c>
      <c r="B2219" s="27" t="s">
        <v>34</v>
      </c>
      <c r="C2219" s="27" t="s">
        <v>2459</v>
      </c>
      <c r="D2219" s="12" t="s">
        <v>436</v>
      </c>
      <c r="E2219" s="14"/>
      <c r="F2219" s="12" t="s">
        <v>13</v>
      </c>
      <c r="G2219" s="12" t="s">
        <v>9</v>
      </c>
      <c r="H2219" s="12" t="s">
        <v>37</v>
      </c>
      <c r="I2219" s="14"/>
      <c r="J2219" s="14"/>
      <c r="K2219" s="14"/>
      <c r="L2219" s="14"/>
      <c r="M2219" s="14"/>
      <c r="N2219" s="14"/>
      <c r="O2219" s="14"/>
      <c r="P2219" s="14"/>
      <c r="Q2219" s="14"/>
      <c r="R2219" s="14"/>
      <c r="S2219" s="14"/>
      <c r="T2219" s="14"/>
      <c r="U2219" s="14"/>
      <c r="V2219" s="14"/>
      <c r="W2219" s="14"/>
      <c r="X2219" s="14"/>
      <c r="Y2219" s="14"/>
      <c r="Z2219" s="14"/>
      <c r="AA2219" s="14"/>
      <c r="AB2219" s="14"/>
      <c r="AC2219" s="14"/>
      <c r="AD2219" s="14"/>
    </row>
    <row r="2220" ht="33.0" hidden="1" customHeight="1">
      <c r="A2220" s="27">
        <v>2395.0</v>
      </c>
      <c r="B2220" s="27" t="s">
        <v>34</v>
      </c>
      <c r="C2220" s="27" t="s">
        <v>2460</v>
      </c>
      <c r="D2220" s="12" t="s">
        <v>212</v>
      </c>
      <c r="E2220" s="14"/>
      <c r="F2220" s="12" t="s">
        <v>12</v>
      </c>
      <c r="G2220" s="12" t="s">
        <v>9</v>
      </c>
      <c r="H2220" s="12" t="s">
        <v>52</v>
      </c>
      <c r="I2220" s="14"/>
      <c r="J2220" s="14"/>
      <c r="K2220" s="14"/>
      <c r="L2220" s="14"/>
      <c r="M2220" s="14"/>
      <c r="N2220" s="14"/>
      <c r="O2220" s="14"/>
      <c r="P2220" s="14"/>
      <c r="Q2220" s="14"/>
      <c r="R2220" s="14"/>
      <c r="S2220" s="14"/>
      <c r="T2220" s="14"/>
      <c r="U2220" s="14"/>
      <c r="V2220" s="14"/>
      <c r="W2220" s="14"/>
      <c r="X2220" s="14"/>
      <c r="Y2220" s="14"/>
      <c r="Z2220" s="14"/>
      <c r="AA2220" s="14"/>
      <c r="AB2220" s="14"/>
      <c r="AC2220" s="14"/>
      <c r="AD2220" s="14"/>
    </row>
    <row r="2221" ht="33.0" hidden="1" customHeight="1">
      <c r="A2221" s="27">
        <v>2396.0</v>
      </c>
      <c r="B2221" s="27" t="s">
        <v>34</v>
      </c>
      <c r="C2221" s="27" t="s">
        <v>2461</v>
      </c>
      <c r="D2221" s="12" t="s">
        <v>66</v>
      </c>
      <c r="E2221" s="14"/>
      <c r="F2221" s="12" t="s">
        <v>10</v>
      </c>
      <c r="G2221" s="12" t="s">
        <v>2</v>
      </c>
      <c r="H2221" s="12" t="s">
        <v>52</v>
      </c>
      <c r="I2221" s="14"/>
      <c r="J2221" s="14"/>
      <c r="K2221" s="14"/>
      <c r="L2221" s="14"/>
      <c r="M2221" s="14"/>
      <c r="N2221" s="14"/>
      <c r="O2221" s="14"/>
      <c r="P2221" s="14"/>
      <c r="Q2221" s="14"/>
      <c r="R2221" s="14"/>
      <c r="S2221" s="14"/>
      <c r="T2221" s="14"/>
      <c r="U2221" s="14"/>
      <c r="V2221" s="14"/>
      <c r="W2221" s="14"/>
      <c r="X2221" s="14"/>
      <c r="Y2221" s="14"/>
      <c r="Z2221" s="14"/>
      <c r="AA2221" s="14"/>
      <c r="AB2221" s="14"/>
      <c r="AC2221" s="14"/>
      <c r="AD2221" s="14"/>
    </row>
    <row r="2222" ht="33.0" hidden="1" customHeight="1">
      <c r="A2222" s="27">
        <v>2397.0</v>
      </c>
      <c r="B2222" s="27" t="s">
        <v>34</v>
      </c>
      <c r="C2222" s="27" t="s">
        <v>2462</v>
      </c>
      <c r="D2222" s="12" t="s">
        <v>139</v>
      </c>
      <c r="E2222" s="14"/>
      <c r="F2222" s="12" t="s">
        <v>23</v>
      </c>
      <c r="G2222" s="12" t="s">
        <v>9</v>
      </c>
      <c r="H2222" s="12" t="s">
        <v>37</v>
      </c>
      <c r="I2222" s="14"/>
      <c r="J2222" s="14"/>
      <c r="K2222" s="14"/>
      <c r="L2222" s="14"/>
      <c r="M2222" s="14"/>
      <c r="N2222" s="14"/>
      <c r="O2222" s="14"/>
      <c r="P2222" s="14"/>
      <c r="Q2222" s="14"/>
      <c r="R2222" s="14"/>
      <c r="S2222" s="14"/>
      <c r="T2222" s="14"/>
      <c r="U2222" s="14"/>
      <c r="V2222" s="14"/>
      <c r="W2222" s="14"/>
      <c r="X2222" s="14"/>
      <c r="Y2222" s="14"/>
      <c r="Z2222" s="14"/>
      <c r="AA2222" s="14"/>
      <c r="AB2222" s="14"/>
      <c r="AC2222" s="14"/>
      <c r="AD2222" s="14"/>
    </row>
    <row r="2223" ht="33.0" hidden="1" customHeight="1">
      <c r="A2223" s="27">
        <v>2398.0</v>
      </c>
      <c r="B2223" s="27" t="s">
        <v>34</v>
      </c>
      <c r="C2223" s="27" t="s">
        <v>2463</v>
      </c>
      <c r="D2223" s="12" t="s">
        <v>637</v>
      </c>
      <c r="E2223" s="14"/>
      <c r="F2223" s="12" t="s">
        <v>13</v>
      </c>
      <c r="G2223" s="12" t="s">
        <v>9</v>
      </c>
      <c r="H2223" s="12" t="s">
        <v>52</v>
      </c>
      <c r="I2223" s="14"/>
      <c r="J2223" s="14"/>
      <c r="K2223" s="14"/>
      <c r="L2223" s="14"/>
      <c r="M2223" s="14"/>
      <c r="N2223" s="14"/>
      <c r="O2223" s="14"/>
      <c r="P2223" s="14"/>
      <c r="Q2223" s="14"/>
      <c r="R2223" s="14"/>
      <c r="S2223" s="14"/>
      <c r="T2223" s="14"/>
      <c r="U2223" s="14"/>
      <c r="V2223" s="14"/>
      <c r="W2223" s="14"/>
      <c r="X2223" s="14"/>
      <c r="Y2223" s="14"/>
      <c r="Z2223" s="14"/>
      <c r="AA2223" s="14"/>
      <c r="AB2223" s="14"/>
      <c r="AC2223" s="14"/>
      <c r="AD2223" s="14"/>
    </row>
    <row r="2224" ht="33.0" hidden="1" customHeight="1">
      <c r="A2224" s="27">
        <v>2399.0</v>
      </c>
      <c r="B2224" s="27" t="s">
        <v>34</v>
      </c>
      <c r="C2224" s="27" t="s">
        <v>2464</v>
      </c>
      <c r="D2224" s="12" t="s">
        <v>89</v>
      </c>
      <c r="E2224" s="14"/>
      <c r="F2224" s="12" t="s">
        <v>9</v>
      </c>
      <c r="G2224" s="12" t="s">
        <v>9</v>
      </c>
      <c r="H2224" s="12" t="s">
        <v>52</v>
      </c>
      <c r="I2224" s="14"/>
      <c r="J2224" s="14"/>
      <c r="K2224" s="14"/>
      <c r="L2224" s="14"/>
      <c r="M2224" s="14"/>
      <c r="N2224" s="14"/>
      <c r="O2224" s="14"/>
      <c r="P2224" s="14"/>
      <c r="Q2224" s="14"/>
      <c r="R2224" s="14"/>
      <c r="S2224" s="14"/>
      <c r="T2224" s="14"/>
      <c r="U2224" s="14"/>
      <c r="V2224" s="14"/>
      <c r="W2224" s="14"/>
      <c r="X2224" s="14"/>
      <c r="Y2224" s="14"/>
      <c r="Z2224" s="14"/>
      <c r="AA2224" s="14"/>
      <c r="AB2224" s="14"/>
      <c r="AC2224" s="14"/>
      <c r="AD2224" s="14"/>
    </row>
    <row r="2225" ht="33.0" hidden="1" customHeight="1">
      <c r="A2225" s="27">
        <v>2400.0</v>
      </c>
      <c r="B2225" s="27" t="s">
        <v>34</v>
      </c>
      <c r="C2225" s="27" t="s">
        <v>2465</v>
      </c>
      <c r="D2225" s="12" t="s">
        <v>107</v>
      </c>
      <c r="E2225" s="14"/>
      <c r="F2225" s="12" t="s">
        <v>9</v>
      </c>
      <c r="G2225" s="12" t="s">
        <v>9</v>
      </c>
      <c r="H2225" s="12" t="s">
        <v>37</v>
      </c>
      <c r="I2225" s="14"/>
      <c r="J2225" s="14"/>
      <c r="K2225" s="14"/>
      <c r="L2225" s="14"/>
      <c r="M2225" s="14"/>
      <c r="N2225" s="14"/>
      <c r="O2225" s="14"/>
      <c r="P2225" s="14"/>
      <c r="Q2225" s="14"/>
      <c r="R2225" s="14"/>
      <c r="S2225" s="14"/>
      <c r="T2225" s="14"/>
      <c r="U2225" s="14"/>
      <c r="V2225" s="14"/>
      <c r="W2225" s="14"/>
      <c r="X2225" s="14"/>
      <c r="Y2225" s="14"/>
      <c r="Z2225" s="14"/>
      <c r="AA2225" s="14"/>
      <c r="AB2225" s="14"/>
      <c r="AC2225" s="14"/>
      <c r="AD2225" s="14"/>
    </row>
    <row r="2226" ht="33.0" hidden="1" customHeight="1">
      <c r="A2226" s="27">
        <v>2401.0</v>
      </c>
      <c r="B2226" s="27" t="s">
        <v>34</v>
      </c>
      <c r="C2226" s="27" t="s">
        <v>2466</v>
      </c>
      <c r="D2226" s="12" t="s">
        <v>120</v>
      </c>
      <c r="E2226" s="14"/>
      <c r="F2226" s="12" t="s">
        <v>20</v>
      </c>
      <c r="G2226" s="12" t="s">
        <v>9</v>
      </c>
      <c r="H2226" s="12" t="s">
        <v>42</v>
      </c>
      <c r="I2226" s="14"/>
      <c r="J2226" s="14"/>
      <c r="K2226" s="14"/>
      <c r="L2226" s="14"/>
      <c r="M2226" s="14"/>
      <c r="N2226" s="14"/>
      <c r="O2226" s="14"/>
      <c r="P2226" s="14"/>
      <c r="Q2226" s="14"/>
      <c r="R2226" s="14"/>
      <c r="S2226" s="14"/>
      <c r="T2226" s="14"/>
      <c r="U2226" s="14"/>
      <c r="V2226" s="14"/>
      <c r="W2226" s="14"/>
      <c r="X2226" s="14"/>
      <c r="Y2226" s="14"/>
      <c r="Z2226" s="14"/>
      <c r="AA2226" s="14"/>
      <c r="AB2226" s="14"/>
      <c r="AC2226" s="14"/>
      <c r="AD2226" s="14"/>
    </row>
    <row r="2227" ht="33.0" hidden="1" customHeight="1">
      <c r="A2227" s="27">
        <v>2402.0</v>
      </c>
      <c r="B2227" s="27" t="s">
        <v>34</v>
      </c>
      <c r="C2227" s="27" t="s">
        <v>2467</v>
      </c>
      <c r="D2227" s="12" t="s">
        <v>54</v>
      </c>
      <c r="E2227" s="14"/>
      <c r="F2227" s="12" t="s">
        <v>18</v>
      </c>
      <c r="G2227" s="12" t="s">
        <v>9</v>
      </c>
      <c r="H2227" s="12" t="s">
        <v>37</v>
      </c>
      <c r="I2227" s="14"/>
      <c r="J2227" s="14"/>
      <c r="K2227" s="14"/>
      <c r="L2227" s="14"/>
      <c r="M2227" s="14"/>
      <c r="N2227" s="14"/>
      <c r="O2227" s="14"/>
      <c r="P2227" s="14"/>
      <c r="Q2227" s="14"/>
      <c r="R2227" s="14"/>
      <c r="S2227" s="14"/>
      <c r="T2227" s="14"/>
      <c r="U2227" s="14"/>
      <c r="V2227" s="14"/>
      <c r="W2227" s="14"/>
      <c r="X2227" s="14"/>
      <c r="Y2227" s="14"/>
      <c r="Z2227" s="14"/>
      <c r="AA2227" s="14"/>
      <c r="AB2227" s="14"/>
      <c r="AC2227" s="14"/>
      <c r="AD2227" s="14"/>
    </row>
    <row r="2228" ht="33.0" customHeight="1">
      <c r="A2228" s="27">
        <v>2403.0</v>
      </c>
      <c r="B2228" s="27" t="s">
        <v>34</v>
      </c>
      <c r="C2228" s="27" t="s">
        <v>2468</v>
      </c>
      <c r="D2228" s="12" t="s">
        <v>167</v>
      </c>
      <c r="E2228" s="14"/>
      <c r="F2228" s="12" t="s">
        <v>16</v>
      </c>
      <c r="G2228" s="12" t="s">
        <v>9</v>
      </c>
      <c r="H2228" s="12" t="s">
        <v>37</v>
      </c>
      <c r="I2228" s="14"/>
      <c r="J2228" s="14"/>
      <c r="K2228" s="14"/>
      <c r="L2228" s="14"/>
      <c r="M2228" s="14"/>
      <c r="N2228" s="14"/>
      <c r="O2228" s="14"/>
      <c r="P2228" s="14"/>
      <c r="Q2228" s="14"/>
      <c r="R2228" s="14"/>
      <c r="S2228" s="14"/>
      <c r="T2228" s="14"/>
      <c r="U2228" s="14"/>
      <c r="V2228" s="14"/>
      <c r="W2228" s="14"/>
      <c r="X2228" s="14"/>
      <c r="Y2228" s="14"/>
      <c r="Z2228" s="14"/>
      <c r="AA2228" s="14"/>
      <c r="AB2228" s="14"/>
      <c r="AC2228" s="14"/>
      <c r="AD2228" s="14"/>
    </row>
    <row r="2229" ht="33.0" customHeight="1">
      <c r="A2229" s="27">
        <v>2404.0</v>
      </c>
      <c r="B2229" s="27" t="s">
        <v>34</v>
      </c>
      <c r="C2229" s="27" t="s">
        <v>2469</v>
      </c>
      <c r="D2229" s="12" t="s">
        <v>167</v>
      </c>
      <c r="E2229" s="14"/>
      <c r="F2229" s="12" t="s">
        <v>16</v>
      </c>
      <c r="G2229" s="12" t="s">
        <v>9</v>
      </c>
      <c r="H2229" s="12" t="s">
        <v>37</v>
      </c>
      <c r="I2229" s="14"/>
      <c r="J2229" s="14"/>
      <c r="K2229" s="14"/>
      <c r="L2229" s="14"/>
      <c r="M2229" s="14"/>
      <c r="N2229" s="14"/>
      <c r="O2229" s="14"/>
      <c r="P2229" s="14"/>
      <c r="Q2229" s="14"/>
      <c r="R2229" s="14"/>
      <c r="S2229" s="14"/>
      <c r="T2229" s="14"/>
      <c r="U2229" s="14"/>
      <c r="V2229" s="14"/>
      <c r="W2229" s="14"/>
      <c r="X2229" s="14"/>
      <c r="Y2229" s="14"/>
      <c r="Z2229" s="14"/>
      <c r="AA2229" s="14"/>
      <c r="AB2229" s="14"/>
      <c r="AC2229" s="14"/>
      <c r="AD2229" s="14"/>
    </row>
    <row r="2230" ht="33.0" hidden="1" customHeight="1">
      <c r="A2230" s="27">
        <v>2406.0</v>
      </c>
      <c r="B2230" s="27" t="s">
        <v>34</v>
      </c>
      <c r="C2230" s="27" t="s">
        <v>2470</v>
      </c>
      <c r="D2230" s="12" t="s">
        <v>116</v>
      </c>
      <c r="E2230" s="14"/>
      <c r="F2230" s="12" t="s">
        <v>15</v>
      </c>
      <c r="G2230" s="12" t="s">
        <v>9</v>
      </c>
      <c r="H2230" s="12" t="s">
        <v>52</v>
      </c>
      <c r="I2230" s="14"/>
      <c r="J2230" s="14"/>
      <c r="K2230" s="14"/>
      <c r="L2230" s="14"/>
      <c r="M2230" s="14"/>
      <c r="N2230" s="14"/>
      <c r="O2230" s="14"/>
      <c r="P2230" s="14"/>
      <c r="Q2230" s="14"/>
      <c r="R2230" s="14"/>
      <c r="S2230" s="14"/>
      <c r="T2230" s="14"/>
      <c r="U2230" s="14"/>
      <c r="V2230" s="14"/>
      <c r="W2230" s="14"/>
      <c r="X2230" s="14"/>
      <c r="Y2230" s="14"/>
      <c r="Z2230" s="14"/>
      <c r="AA2230" s="14"/>
      <c r="AB2230" s="14"/>
      <c r="AC2230" s="14"/>
      <c r="AD2230" s="14"/>
    </row>
    <row r="2231" ht="33.0" hidden="1" customHeight="1">
      <c r="A2231" s="27">
        <v>2407.0</v>
      </c>
      <c r="B2231" s="27" t="s">
        <v>34</v>
      </c>
      <c r="C2231" s="27" t="s">
        <v>2471</v>
      </c>
      <c r="D2231" s="12" t="s">
        <v>89</v>
      </c>
      <c r="E2231" s="14"/>
      <c r="F2231" s="12" t="s">
        <v>9</v>
      </c>
      <c r="G2231" s="12" t="s">
        <v>9</v>
      </c>
      <c r="H2231" s="12" t="s">
        <v>52</v>
      </c>
      <c r="I2231" s="14"/>
      <c r="J2231" s="14"/>
      <c r="K2231" s="14"/>
      <c r="L2231" s="14"/>
      <c r="M2231" s="14"/>
      <c r="N2231" s="14"/>
      <c r="O2231" s="14"/>
      <c r="P2231" s="14"/>
      <c r="Q2231" s="14"/>
      <c r="R2231" s="14"/>
      <c r="S2231" s="14"/>
      <c r="T2231" s="14"/>
      <c r="U2231" s="14"/>
      <c r="V2231" s="14"/>
      <c r="W2231" s="14"/>
      <c r="X2231" s="14"/>
      <c r="Y2231" s="14"/>
      <c r="Z2231" s="14"/>
      <c r="AA2231" s="14"/>
      <c r="AB2231" s="14"/>
      <c r="AC2231" s="14"/>
      <c r="AD2231" s="14"/>
    </row>
    <row r="2232" ht="33.0" hidden="1" customHeight="1">
      <c r="A2232" s="27">
        <v>2408.0</v>
      </c>
      <c r="B2232" s="27" t="s">
        <v>34</v>
      </c>
      <c r="C2232" s="27" t="s">
        <v>2472</v>
      </c>
      <c r="D2232" s="12" t="s">
        <v>36</v>
      </c>
      <c r="E2232" s="14"/>
      <c r="F2232" s="12" t="s">
        <v>10</v>
      </c>
      <c r="G2232" s="12" t="s">
        <v>2</v>
      </c>
      <c r="H2232" s="12" t="s">
        <v>37</v>
      </c>
      <c r="I2232" s="14"/>
      <c r="J2232" s="14"/>
      <c r="K2232" s="14"/>
      <c r="L2232" s="14"/>
      <c r="M2232" s="14"/>
      <c r="N2232" s="14"/>
      <c r="O2232" s="14"/>
      <c r="P2232" s="14"/>
      <c r="Q2232" s="14"/>
      <c r="R2232" s="14"/>
      <c r="S2232" s="14"/>
      <c r="T2232" s="14"/>
      <c r="U2232" s="14"/>
      <c r="V2232" s="14"/>
      <c r="W2232" s="14"/>
      <c r="X2232" s="14"/>
      <c r="Y2232" s="14"/>
      <c r="Z2232" s="14"/>
      <c r="AA2232" s="14"/>
      <c r="AB2232" s="14"/>
      <c r="AC2232" s="14"/>
      <c r="AD2232" s="14"/>
    </row>
    <row r="2233" ht="33.0" hidden="1" customHeight="1">
      <c r="A2233" s="27">
        <v>2409.0</v>
      </c>
      <c r="B2233" s="27" t="s">
        <v>34</v>
      </c>
      <c r="C2233" s="27" t="s">
        <v>2473</v>
      </c>
      <c r="D2233" s="12" t="s">
        <v>48</v>
      </c>
      <c r="E2233" s="14"/>
      <c r="F2233" s="12" t="s">
        <v>10</v>
      </c>
      <c r="G2233" s="12" t="s">
        <v>2</v>
      </c>
      <c r="H2233" s="12" t="s">
        <v>49</v>
      </c>
      <c r="I2233" s="14"/>
      <c r="J2233" s="14"/>
      <c r="K2233" s="14"/>
      <c r="L2233" s="14"/>
      <c r="M2233" s="14"/>
      <c r="N2233" s="14"/>
      <c r="O2233" s="14"/>
      <c r="P2233" s="14"/>
      <c r="Q2233" s="14"/>
      <c r="R2233" s="14"/>
      <c r="S2233" s="14"/>
      <c r="T2233" s="14"/>
      <c r="U2233" s="14"/>
      <c r="V2233" s="14"/>
      <c r="W2233" s="14"/>
      <c r="X2233" s="14"/>
      <c r="Y2233" s="14"/>
      <c r="Z2233" s="14"/>
      <c r="AA2233" s="14"/>
      <c r="AB2233" s="14"/>
      <c r="AC2233" s="14"/>
      <c r="AD2233" s="14"/>
    </row>
    <row r="2234" ht="33.0" customHeight="1">
      <c r="A2234" s="27">
        <v>2410.0</v>
      </c>
      <c r="B2234" s="27" t="s">
        <v>34</v>
      </c>
      <c r="C2234" s="27" t="s">
        <v>2474</v>
      </c>
      <c r="D2234" s="12" t="s">
        <v>167</v>
      </c>
      <c r="E2234" s="14"/>
      <c r="F2234" s="12" t="s">
        <v>16</v>
      </c>
      <c r="G2234" s="12" t="s">
        <v>9</v>
      </c>
      <c r="H2234" s="12" t="s">
        <v>37</v>
      </c>
      <c r="I2234" s="14"/>
      <c r="J2234" s="14"/>
      <c r="K2234" s="14"/>
      <c r="L2234" s="14"/>
      <c r="M2234" s="14"/>
      <c r="N2234" s="14"/>
      <c r="O2234" s="14"/>
      <c r="P2234" s="14"/>
      <c r="Q2234" s="14"/>
      <c r="R2234" s="14"/>
      <c r="S2234" s="14"/>
      <c r="T2234" s="14"/>
      <c r="U2234" s="14"/>
      <c r="V2234" s="14"/>
      <c r="W2234" s="14"/>
      <c r="X2234" s="14"/>
      <c r="Y2234" s="14"/>
      <c r="Z2234" s="14"/>
      <c r="AA2234" s="14"/>
      <c r="AB2234" s="14"/>
      <c r="AC2234" s="14"/>
      <c r="AD2234" s="14"/>
    </row>
    <row r="2235" ht="33.0" hidden="1" customHeight="1">
      <c r="A2235" s="27">
        <v>2411.0</v>
      </c>
      <c r="B2235" s="27" t="s">
        <v>34</v>
      </c>
      <c r="C2235" s="27" t="s">
        <v>2475</v>
      </c>
      <c r="D2235" s="12" t="s">
        <v>371</v>
      </c>
      <c r="E2235" s="14"/>
      <c r="F2235" s="12" t="s">
        <v>13</v>
      </c>
      <c r="G2235" s="12" t="s">
        <v>9</v>
      </c>
      <c r="H2235" s="12" t="s">
        <v>42</v>
      </c>
      <c r="I2235" s="14"/>
      <c r="J2235" s="14"/>
      <c r="K2235" s="14"/>
      <c r="L2235" s="14"/>
      <c r="M2235" s="14"/>
      <c r="N2235" s="14"/>
      <c r="O2235" s="14"/>
      <c r="P2235" s="14"/>
      <c r="Q2235" s="14"/>
      <c r="R2235" s="14"/>
      <c r="S2235" s="14"/>
      <c r="T2235" s="14"/>
      <c r="U2235" s="14"/>
      <c r="V2235" s="14"/>
      <c r="W2235" s="14"/>
      <c r="X2235" s="14"/>
      <c r="Y2235" s="14"/>
      <c r="Z2235" s="14"/>
      <c r="AA2235" s="14"/>
      <c r="AB2235" s="14"/>
      <c r="AC2235" s="14"/>
      <c r="AD2235" s="14"/>
    </row>
    <row r="2236" ht="33.0" hidden="1" customHeight="1">
      <c r="A2236" s="27">
        <v>2412.0</v>
      </c>
      <c r="B2236" s="27" t="s">
        <v>34</v>
      </c>
      <c r="C2236" s="27" t="s">
        <v>2476</v>
      </c>
      <c r="D2236" s="12" t="s">
        <v>126</v>
      </c>
      <c r="E2236" s="14"/>
      <c r="F2236" s="12" t="s">
        <v>11</v>
      </c>
      <c r="G2236" s="12" t="s">
        <v>9</v>
      </c>
      <c r="H2236" s="12" t="s">
        <v>42</v>
      </c>
      <c r="I2236" s="14"/>
      <c r="J2236" s="14"/>
      <c r="K2236" s="14"/>
      <c r="L2236" s="14"/>
      <c r="M2236" s="14"/>
      <c r="N2236" s="14"/>
      <c r="O2236" s="14"/>
      <c r="P2236" s="14"/>
      <c r="Q2236" s="14"/>
      <c r="R2236" s="14"/>
      <c r="S2236" s="14"/>
      <c r="T2236" s="14"/>
      <c r="U2236" s="14"/>
      <c r="V2236" s="14"/>
      <c r="W2236" s="14"/>
      <c r="X2236" s="14"/>
      <c r="Y2236" s="14"/>
      <c r="Z2236" s="14"/>
      <c r="AA2236" s="14"/>
      <c r="AB2236" s="14"/>
      <c r="AC2236" s="14"/>
      <c r="AD2236" s="14"/>
    </row>
    <row r="2237" ht="33.0" hidden="1" customHeight="1">
      <c r="A2237" s="27">
        <v>2413.0</v>
      </c>
      <c r="B2237" s="27" t="s">
        <v>34</v>
      </c>
      <c r="C2237" s="27" t="s">
        <v>2477</v>
      </c>
      <c r="D2237" s="12" t="s">
        <v>107</v>
      </c>
      <c r="E2237" s="14"/>
      <c r="F2237" s="12" t="s">
        <v>9</v>
      </c>
      <c r="G2237" s="12" t="s">
        <v>9</v>
      </c>
      <c r="H2237" s="12" t="s">
        <v>37</v>
      </c>
      <c r="I2237" s="14"/>
      <c r="J2237" s="14"/>
      <c r="K2237" s="14"/>
      <c r="L2237" s="14"/>
      <c r="M2237" s="14"/>
      <c r="N2237" s="14"/>
      <c r="O2237" s="14"/>
      <c r="P2237" s="14"/>
      <c r="Q2237" s="14"/>
      <c r="R2237" s="14"/>
      <c r="S2237" s="14"/>
      <c r="T2237" s="14"/>
      <c r="U2237" s="14"/>
      <c r="V2237" s="14"/>
      <c r="W2237" s="14"/>
      <c r="X2237" s="14"/>
      <c r="Y2237" s="14"/>
      <c r="Z2237" s="14"/>
      <c r="AA2237" s="14"/>
      <c r="AB2237" s="14"/>
      <c r="AC2237" s="14"/>
      <c r="AD2237" s="14"/>
    </row>
    <row r="2238" ht="33.0" hidden="1" customHeight="1">
      <c r="A2238" s="27">
        <v>2414.0</v>
      </c>
      <c r="B2238" s="27" t="s">
        <v>34</v>
      </c>
      <c r="C2238" s="27" t="s">
        <v>2478</v>
      </c>
      <c r="D2238" s="12" t="s">
        <v>41</v>
      </c>
      <c r="E2238" s="14"/>
      <c r="F2238" s="12" t="s">
        <v>12</v>
      </c>
      <c r="G2238" s="12" t="s">
        <v>9</v>
      </c>
      <c r="H2238" s="12" t="s">
        <v>42</v>
      </c>
      <c r="I2238" s="14"/>
      <c r="J2238" s="14"/>
      <c r="K2238" s="14"/>
      <c r="L2238" s="14"/>
      <c r="M2238" s="14"/>
      <c r="N2238" s="14"/>
      <c r="O2238" s="14"/>
      <c r="P2238" s="14"/>
      <c r="Q2238" s="14"/>
      <c r="R2238" s="14"/>
      <c r="S2238" s="14"/>
      <c r="T2238" s="14"/>
      <c r="U2238" s="14"/>
      <c r="V2238" s="14"/>
      <c r="W2238" s="14"/>
      <c r="X2238" s="14"/>
      <c r="Y2238" s="14"/>
      <c r="Z2238" s="14"/>
      <c r="AA2238" s="14"/>
      <c r="AB2238" s="14"/>
      <c r="AC2238" s="14"/>
      <c r="AD2238" s="14"/>
    </row>
    <row r="2239" ht="33.0" hidden="1" customHeight="1">
      <c r="A2239" s="27">
        <v>2415.0</v>
      </c>
      <c r="B2239" s="27" t="s">
        <v>34</v>
      </c>
      <c r="C2239" s="27" t="s">
        <v>2479</v>
      </c>
      <c r="D2239" s="12" t="s">
        <v>1329</v>
      </c>
      <c r="E2239" s="14"/>
      <c r="F2239" s="12" t="s">
        <v>18</v>
      </c>
      <c r="G2239" s="12" t="s">
        <v>9</v>
      </c>
      <c r="H2239" s="12" t="s">
        <v>42</v>
      </c>
      <c r="I2239" s="14"/>
      <c r="J2239" s="14"/>
      <c r="K2239" s="14"/>
      <c r="L2239" s="14"/>
      <c r="M2239" s="14"/>
      <c r="N2239" s="14"/>
      <c r="O2239" s="14"/>
      <c r="P2239" s="14"/>
      <c r="Q2239" s="14"/>
      <c r="R2239" s="14"/>
      <c r="S2239" s="14"/>
      <c r="T2239" s="14"/>
      <c r="U2239" s="14"/>
      <c r="V2239" s="14"/>
      <c r="W2239" s="14"/>
      <c r="X2239" s="14"/>
      <c r="Y2239" s="14"/>
      <c r="Z2239" s="14"/>
      <c r="AA2239" s="14"/>
      <c r="AB2239" s="14"/>
      <c r="AC2239" s="14"/>
      <c r="AD2239" s="14"/>
    </row>
    <row r="2240" ht="33.0" hidden="1" customHeight="1">
      <c r="A2240" s="27">
        <v>2416.0</v>
      </c>
      <c r="B2240" s="27" t="s">
        <v>34</v>
      </c>
      <c r="C2240" s="27" t="s">
        <v>2480</v>
      </c>
      <c r="D2240" s="12" t="s">
        <v>765</v>
      </c>
      <c r="E2240" s="14"/>
      <c r="F2240" s="12" t="s">
        <v>19</v>
      </c>
      <c r="G2240" s="12" t="s">
        <v>9</v>
      </c>
      <c r="H2240" s="12" t="s">
        <v>37</v>
      </c>
      <c r="I2240" s="14"/>
      <c r="J2240" s="14"/>
      <c r="K2240" s="14"/>
      <c r="L2240" s="14"/>
      <c r="M2240" s="14"/>
      <c r="N2240" s="14"/>
      <c r="O2240" s="14"/>
      <c r="P2240" s="14"/>
      <c r="Q2240" s="14"/>
      <c r="R2240" s="14"/>
      <c r="S2240" s="14"/>
      <c r="T2240" s="14"/>
      <c r="U2240" s="14"/>
      <c r="V2240" s="14"/>
      <c r="W2240" s="14"/>
      <c r="X2240" s="14"/>
      <c r="Y2240" s="14"/>
      <c r="Z2240" s="14"/>
      <c r="AA2240" s="14"/>
      <c r="AB2240" s="14"/>
      <c r="AC2240" s="14"/>
      <c r="AD2240" s="14"/>
    </row>
    <row r="2241" ht="33.0" hidden="1" customHeight="1">
      <c r="A2241" s="27">
        <v>2417.0</v>
      </c>
      <c r="B2241" s="27" t="s">
        <v>34</v>
      </c>
      <c r="C2241" s="27" t="s">
        <v>2481</v>
      </c>
      <c r="D2241" s="12" t="s">
        <v>62</v>
      </c>
      <c r="E2241" s="14"/>
      <c r="F2241" s="12" t="s">
        <v>13</v>
      </c>
      <c r="G2241" s="12" t="s">
        <v>9</v>
      </c>
      <c r="H2241" s="12" t="s">
        <v>49</v>
      </c>
      <c r="I2241" s="14"/>
      <c r="J2241" s="14"/>
      <c r="K2241" s="14"/>
      <c r="L2241" s="14"/>
      <c r="M2241" s="14"/>
      <c r="N2241" s="14"/>
      <c r="O2241" s="14"/>
      <c r="P2241" s="14"/>
      <c r="Q2241" s="14"/>
      <c r="R2241" s="14"/>
      <c r="S2241" s="14"/>
      <c r="T2241" s="14"/>
      <c r="U2241" s="14"/>
      <c r="V2241" s="14"/>
      <c r="W2241" s="14"/>
      <c r="X2241" s="14"/>
      <c r="Y2241" s="14"/>
      <c r="Z2241" s="14"/>
      <c r="AA2241" s="14"/>
      <c r="AB2241" s="14"/>
      <c r="AC2241" s="14"/>
      <c r="AD2241" s="14"/>
    </row>
    <row r="2242" ht="33.0" customHeight="1">
      <c r="A2242" s="27">
        <v>2418.0</v>
      </c>
      <c r="B2242" s="27" t="s">
        <v>34</v>
      </c>
      <c r="C2242" s="27" t="s">
        <v>2482</v>
      </c>
      <c r="D2242" s="12" t="s">
        <v>134</v>
      </c>
      <c r="E2242" s="14"/>
      <c r="F2242" s="12" t="s">
        <v>16</v>
      </c>
      <c r="G2242" s="12" t="s">
        <v>9</v>
      </c>
      <c r="H2242" s="12" t="s">
        <v>42</v>
      </c>
      <c r="I2242" s="14"/>
      <c r="J2242" s="14"/>
      <c r="K2242" s="14"/>
      <c r="L2242" s="14"/>
      <c r="M2242" s="14"/>
      <c r="N2242" s="14"/>
      <c r="O2242" s="14"/>
      <c r="P2242" s="14"/>
      <c r="Q2242" s="14"/>
      <c r="R2242" s="14"/>
      <c r="S2242" s="14"/>
      <c r="T2242" s="14"/>
      <c r="U2242" s="14"/>
      <c r="V2242" s="14"/>
      <c r="W2242" s="14"/>
      <c r="X2242" s="14"/>
      <c r="Y2242" s="14"/>
      <c r="Z2242" s="14"/>
      <c r="AA2242" s="14"/>
      <c r="AB2242" s="14"/>
      <c r="AC2242" s="14"/>
      <c r="AD2242" s="14"/>
    </row>
    <row r="2243" ht="33.0" hidden="1" customHeight="1">
      <c r="A2243" s="27">
        <v>2419.0</v>
      </c>
      <c r="B2243" s="27" t="s">
        <v>34</v>
      </c>
      <c r="C2243" s="27" t="s">
        <v>2483</v>
      </c>
      <c r="D2243" s="12" t="s">
        <v>572</v>
      </c>
      <c r="E2243" s="14"/>
      <c r="F2243" s="12" t="s">
        <v>18</v>
      </c>
      <c r="G2243" s="12" t="s">
        <v>2</v>
      </c>
      <c r="H2243" s="12" t="s">
        <v>49</v>
      </c>
      <c r="I2243" s="14"/>
      <c r="J2243" s="14"/>
      <c r="K2243" s="14"/>
      <c r="L2243" s="14"/>
      <c r="M2243" s="14"/>
      <c r="N2243" s="14"/>
      <c r="O2243" s="14"/>
      <c r="P2243" s="14"/>
      <c r="Q2243" s="14"/>
      <c r="R2243" s="14"/>
      <c r="S2243" s="14"/>
      <c r="T2243" s="14"/>
      <c r="U2243" s="14"/>
      <c r="V2243" s="14"/>
      <c r="W2243" s="14"/>
      <c r="X2243" s="14"/>
      <c r="Y2243" s="14"/>
      <c r="Z2243" s="14"/>
      <c r="AA2243" s="14"/>
      <c r="AB2243" s="14"/>
      <c r="AC2243" s="14"/>
      <c r="AD2243" s="14"/>
    </row>
    <row r="2244" ht="33.0" hidden="1" customHeight="1">
      <c r="A2244" s="27">
        <v>2420.0</v>
      </c>
      <c r="B2244" s="27" t="s">
        <v>34</v>
      </c>
      <c r="C2244" s="27" t="s">
        <v>2484</v>
      </c>
      <c r="D2244" s="12" t="s">
        <v>144</v>
      </c>
      <c r="E2244" s="14"/>
      <c r="F2244" s="12" t="s">
        <v>11</v>
      </c>
      <c r="G2244" s="12" t="s">
        <v>7</v>
      </c>
      <c r="H2244" s="12" t="s">
        <v>42</v>
      </c>
      <c r="I2244" s="14"/>
      <c r="J2244" s="14"/>
      <c r="K2244" s="14"/>
      <c r="L2244" s="14"/>
      <c r="M2244" s="14"/>
      <c r="N2244" s="14"/>
      <c r="O2244" s="14"/>
      <c r="P2244" s="14"/>
      <c r="Q2244" s="14"/>
      <c r="R2244" s="14"/>
      <c r="S2244" s="14"/>
      <c r="T2244" s="14"/>
      <c r="U2244" s="14"/>
      <c r="V2244" s="14"/>
      <c r="W2244" s="14"/>
      <c r="X2244" s="14"/>
      <c r="Y2244" s="14"/>
      <c r="Z2244" s="14"/>
      <c r="AA2244" s="14"/>
      <c r="AB2244" s="14"/>
      <c r="AC2244" s="14"/>
      <c r="AD2244" s="14"/>
    </row>
    <row r="2245" ht="33.0" hidden="1" customHeight="1">
      <c r="A2245" s="27">
        <v>2422.0</v>
      </c>
      <c r="B2245" s="27" t="s">
        <v>34</v>
      </c>
      <c r="C2245" s="27" t="s">
        <v>2485</v>
      </c>
      <c r="D2245" s="12" t="s">
        <v>41</v>
      </c>
      <c r="E2245" s="14"/>
      <c r="F2245" s="12" t="s">
        <v>12</v>
      </c>
      <c r="G2245" s="12" t="s">
        <v>9</v>
      </c>
      <c r="H2245" s="12" t="s">
        <v>42</v>
      </c>
      <c r="I2245" s="14"/>
      <c r="J2245" s="14"/>
      <c r="K2245" s="14"/>
      <c r="L2245" s="14"/>
      <c r="M2245" s="14"/>
      <c r="N2245" s="14"/>
      <c r="O2245" s="14"/>
      <c r="P2245" s="14"/>
      <c r="Q2245" s="14"/>
      <c r="R2245" s="14"/>
      <c r="S2245" s="14"/>
      <c r="T2245" s="14"/>
      <c r="U2245" s="14"/>
      <c r="V2245" s="14"/>
      <c r="W2245" s="14"/>
      <c r="X2245" s="14"/>
      <c r="Y2245" s="14"/>
      <c r="Z2245" s="14"/>
      <c r="AA2245" s="14"/>
      <c r="AB2245" s="14"/>
      <c r="AC2245" s="14"/>
      <c r="AD2245" s="14"/>
    </row>
    <row r="2246" ht="33.0" hidden="1" customHeight="1">
      <c r="A2246" s="27">
        <v>2423.0</v>
      </c>
      <c r="B2246" s="27" t="s">
        <v>34</v>
      </c>
      <c r="C2246" s="27" t="s">
        <v>2486</v>
      </c>
      <c r="D2246" s="12" t="s">
        <v>48</v>
      </c>
      <c r="E2246" s="14"/>
      <c r="F2246" s="12" t="s">
        <v>10</v>
      </c>
      <c r="G2246" s="12" t="s">
        <v>2</v>
      </c>
      <c r="H2246" s="12" t="s">
        <v>49</v>
      </c>
      <c r="I2246" s="14"/>
      <c r="J2246" s="14"/>
      <c r="K2246" s="14"/>
      <c r="L2246" s="14"/>
      <c r="M2246" s="14"/>
      <c r="N2246" s="14"/>
      <c r="O2246" s="14"/>
      <c r="P2246" s="14"/>
      <c r="Q2246" s="14"/>
      <c r="R2246" s="14"/>
      <c r="S2246" s="14"/>
      <c r="T2246" s="14"/>
      <c r="U2246" s="14"/>
      <c r="V2246" s="14"/>
      <c r="W2246" s="14"/>
      <c r="X2246" s="14"/>
      <c r="Y2246" s="14"/>
      <c r="Z2246" s="14"/>
      <c r="AA2246" s="14"/>
      <c r="AB2246" s="14"/>
      <c r="AC2246" s="14"/>
      <c r="AD2246" s="14"/>
    </row>
    <row r="2247" ht="33.0" hidden="1" customHeight="1">
      <c r="A2247" s="27">
        <v>2424.0</v>
      </c>
      <c r="B2247" s="27" t="s">
        <v>34</v>
      </c>
      <c r="C2247" s="27" t="s">
        <v>2487</v>
      </c>
      <c r="D2247" s="12" t="s">
        <v>403</v>
      </c>
      <c r="E2247" s="14"/>
      <c r="F2247" s="12" t="s">
        <v>11</v>
      </c>
      <c r="G2247" s="12" t="s">
        <v>4</v>
      </c>
      <c r="H2247" s="12" t="s">
        <v>37</v>
      </c>
      <c r="I2247" s="14"/>
      <c r="J2247" s="14"/>
      <c r="K2247" s="14"/>
      <c r="L2247" s="14"/>
      <c r="M2247" s="14"/>
      <c r="N2247" s="14"/>
      <c r="O2247" s="14"/>
      <c r="P2247" s="14"/>
      <c r="Q2247" s="14"/>
      <c r="R2247" s="14"/>
      <c r="S2247" s="14"/>
      <c r="T2247" s="14"/>
      <c r="U2247" s="14"/>
      <c r="V2247" s="14"/>
      <c r="W2247" s="14"/>
      <c r="X2247" s="14"/>
      <c r="Y2247" s="14"/>
      <c r="Z2247" s="14"/>
      <c r="AA2247" s="14"/>
      <c r="AB2247" s="14"/>
      <c r="AC2247" s="14"/>
      <c r="AD2247" s="14"/>
    </row>
    <row r="2248" ht="33.0" hidden="1" customHeight="1">
      <c r="A2248" s="27">
        <v>2426.0</v>
      </c>
      <c r="B2248" s="27" t="s">
        <v>34</v>
      </c>
      <c r="C2248" s="27" t="s">
        <v>2488</v>
      </c>
      <c r="D2248" s="12" t="s">
        <v>120</v>
      </c>
      <c r="E2248" s="14"/>
      <c r="F2248" s="12" t="s">
        <v>20</v>
      </c>
      <c r="G2248" s="12" t="s">
        <v>9</v>
      </c>
      <c r="H2248" s="12" t="s">
        <v>42</v>
      </c>
      <c r="I2248" s="14"/>
      <c r="J2248" s="14"/>
      <c r="K2248" s="14"/>
      <c r="L2248" s="14"/>
      <c r="M2248" s="14"/>
      <c r="N2248" s="14"/>
      <c r="O2248" s="14"/>
      <c r="P2248" s="14"/>
      <c r="Q2248" s="14"/>
      <c r="R2248" s="14"/>
      <c r="S2248" s="14"/>
      <c r="T2248" s="14"/>
      <c r="U2248" s="14"/>
      <c r="V2248" s="14"/>
      <c r="W2248" s="14"/>
      <c r="X2248" s="14"/>
      <c r="Y2248" s="14"/>
      <c r="Z2248" s="14"/>
      <c r="AA2248" s="14"/>
      <c r="AB2248" s="14"/>
      <c r="AC2248" s="14"/>
      <c r="AD2248" s="14"/>
    </row>
    <row r="2249" ht="33.0" hidden="1" customHeight="1">
      <c r="A2249" s="27">
        <v>2427.0</v>
      </c>
      <c r="B2249" s="27" t="s">
        <v>34</v>
      </c>
      <c r="C2249" s="27" t="s">
        <v>2489</v>
      </c>
      <c r="D2249" s="12" t="s">
        <v>612</v>
      </c>
      <c r="E2249" s="14"/>
      <c r="F2249" s="12" t="s">
        <v>15</v>
      </c>
      <c r="G2249" s="12" t="s">
        <v>9</v>
      </c>
      <c r="H2249" s="12" t="s">
        <v>49</v>
      </c>
      <c r="I2249" s="14"/>
      <c r="J2249" s="14"/>
      <c r="K2249" s="14"/>
      <c r="L2249" s="14"/>
      <c r="M2249" s="14"/>
      <c r="N2249" s="14"/>
      <c r="O2249" s="14"/>
      <c r="P2249" s="14"/>
      <c r="Q2249" s="14"/>
      <c r="R2249" s="14"/>
      <c r="S2249" s="14"/>
      <c r="T2249" s="14"/>
      <c r="U2249" s="14"/>
      <c r="V2249" s="14"/>
      <c r="W2249" s="14"/>
      <c r="X2249" s="14"/>
      <c r="Y2249" s="14"/>
      <c r="Z2249" s="14"/>
      <c r="AA2249" s="14"/>
      <c r="AB2249" s="14"/>
      <c r="AC2249" s="14"/>
      <c r="AD2249" s="14"/>
    </row>
    <row r="2250" ht="33.0" hidden="1" customHeight="1">
      <c r="A2250" s="27">
        <v>2428.0</v>
      </c>
      <c r="B2250" s="27" t="s">
        <v>34</v>
      </c>
      <c r="C2250" s="27" t="s">
        <v>2490</v>
      </c>
      <c r="D2250" s="12" t="s">
        <v>637</v>
      </c>
      <c r="E2250" s="14"/>
      <c r="F2250" s="12" t="s">
        <v>13</v>
      </c>
      <c r="G2250" s="12" t="s">
        <v>9</v>
      </c>
      <c r="H2250" s="12" t="s">
        <v>52</v>
      </c>
      <c r="I2250" s="14"/>
      <c r="J2250" s="14"/>
      <c r="K2250" s="14"/>
      <c r="L2250" s="14"/>
      <c r="M2250" s="14"/>
      <c r="N2250" s="14"/>
      <c r="O2250" s="14"/>
      <c r="P2250" s="14"/>
      <c r="Q2250" s="14"/>
      <c r="R2250" s="14"/>
      <c r="S2250" s="14"/>
      <c r="T2250" s="14"/>
      <c r="U2250" s="14"/>
      <c r="V2250" s="14"/>
      <c r="W2250" s="14"/>
      <c r="X2250" s="14"/>
      <c r="Y2250" s="14"/>
      <c r="Z2250" s="14"/>
      <c r="AA2250" s="14"/>
      <c r="AB2250" s="14"/>
      <c r="AC2250" s="14"/>
      <c r="AD2250" s="14"/>
    </row>
    <row r="2251" ht="33.0" customHeight="1">
      <c r="A2251" s="27">
        <v>2429.0</v>
      </c>
      <c r="B2251" s="27" t="s">
        <v>34</v>
      </c>
      <c r="C2251" s="27" t="s">
        <v>2491</v>
      </c>
      <c r="D2251" s="12" t="s">
        <v>134</v>
      </c>
      <c r="E2251" s="14"/>
      <c r="F2251" s="12" t="s">
        <v>16</v>
      </c>
      <c r="G2251" s="12" t="s">
        <v>9</v>
      </c>
      <c r="H2251" s="12" t="s">
        <v>42</v>
      </c>
      <c r="I2251" s="14"/>
      <c r="J2251" s="14"/>
      <c r="K2251" s="14"/>
      <c r="L2251" s="14"/>
      <c r="M2251" s="14"/>
      <c r="N2251" s="14"/>
      <c r="O2251" s="14"/>
      <c r="P2251" s="14"/>
      <c r="Q2251" s="14"/>
      <c r="R2251" s="14"/>
      <c r="S2251" s="14"/>
      <c r="T2251" s="14"/>
      <c r="U2251" s="14"/>
      <c r="V2251" s="14"/>
      <c r="W2251" s="14"/>
      <c r="X2251" s="14"/>
      <c r="Y2251" s="14"/>
      <c r="Z2251" s="14"/>
      <c r="AA2251" s="14"/>
      <c r="AB2251" s="14"/>
      <c r="AC2251" s="14"/>
      <c r="AD2251" s="14"/>
    </row>
    <row r="2252" ht="33.0" hidden="1" customHeight="1">
      <c r="A2252" s="27">
        <v>2430.0</v>
      </c>
      <c r="B2252" s="27" t="s">
        <v>34</v>
      </c>
      <c r="C2252" s="27" t="s">
        <v>2492</v>
      </c>
      <c r="D2252" s="12" t="s">
        <v>126</v>
      </c>
      <c r="E2252" s="14"/>
      <c r="F2252" s="12" t="s">
        <v>11</v>
      </c>
      <c r="G2252" s="12" t="s">
        <v>9</v>
      </c>
      <c r="H2252" s="12" t="s">
        <v>42</v>
      </c>
      <c r="I2252" s="14"/>
      <c r="J2252" s="14"/>
      <c r="K2252" s="14"/>
      <c r="L2252" s="14"/>
      <c r="M2252" s="14"/>
      <c r="N2252" s="14"/>
      <c r="O2252" s="14"/>
      <c r="P2252" s="14"/>
      <c r="Q2252" s="14"/>
      <c r="R2252" s="14"/>
      <c r="S2252" s="14"/>
      <c r="T2252" s="14"/>
      <c r="U2252" s="14"/>
      <c r="V2252" s="14"/>
      <c r="W2252" s="14"/>
      <c r="X2252" s="14"/>
      <c r="Y2252" s="14"/>
      <c r="Z2252" s="14"/>
      <c r="AA2252" s="14"/>
      <c r="AB2252" s="14"/>
      <c r="AC2252" s="14"/>
      <c r="AD2252" s="14"/>
    </row>
    <row r="2253" ht="33.0" hidden="1" customHeight="1">
      <c r="A2253" s="27">
        <v>2431.0</v>
      </c>
      <c r="B2253" s="27" t="s">
        <v>34</v>
      </c>
      <c r="C2253" s="27" t="s">
        <v>2493</v>
      </c>
      <c r="D2253" s="12" t="s">
        <v>208</v>
      </c>
      <c r="E2253" s="14"/>
      <c r="F2253" s="12" t="s">
        <v>13</v>
      </c>
      <c r="G2253" s="12" t="s">
        <v>5</v>
      </c>
      <c r="H2253" s="12" t="s">
        <v>49</v>
      </c>
      <c r="I2253" s="14"/>
      <c r="J2253" s="14"/>
      <c r="K2253" s="14"/>
      <c r="L2253" s="14"/>
      <c r="M2253" s="14"/>
      <c r="N2253" s="14"/>
      <c r="O2253" s="14"/>
      <c r="P2253" s="14"/>
      <c r="Q2253" s="14"/>
      <c r="R2253" s="14"/>
      <c r="S2253" s="14"/>
      <c r="T2253" s="14"/>
      <c r="U2253" s="14"/>
      <c r="V2253" s="14"/>
      <c r="W2253" s="14"/>
      <c r="X2253" s="14"/>
      <c r="Y2253" s="14"/>
      <c r="Z2253" s="14"/>
      <c r="AA2253" s="14"/>
      <c r="AB2253" s="14"/>
      <c r="AC2253" s="14"/>
      <c r="AD2253" s="14"/>
    </row>
    <row r="2254" ht="33.0" hidden="1" customHeight="1">
      <c r="A2254" s="27">
        <v>2433.0</v>
      </c>
      <c r="B2254" s="27" t="s">
        <v>34</v>
      </c>
      <c r="C2254" s="27" t="s">
        <v>2494</v>
      </c>
      <c r="D2254" s="12" t="s">
        <v>107</v>
      </c>
      <c r="E2254" s="14"/>
      <c r="F2254" s="12" t="s">
        <v>9</v>
      </c>
      <c r="G2254" s="12" t="s">
        <v>9</v>
      </c>
      <c r="H2254" s="12" t="s">
        <v>37</v>
      </c>
      <c r="I2254" s="14"/>
      <c r="J2254" s="14"/>
      <c r="K2254" s="14"/>
      <c r="L2254" s="14"/>
      <c r="M2254" s="14"/>
      <c r="N2254" s="14"/>
      <c r="O2254" s="14"/>
      <c r="P2254" s="14"/>
      <c r="Q2254" s="14"/>
      <c r="R2254" s="14"/>
      <c r="S2254" s="14"/>
      <c r="T2254" s="14"/>
      <c r="U2254" s="14"/>
      <c r="V2254" s="14"/>
      <c r="W2254" s="14"/>
      <c r="X2254" s="14"/>
      <c r="Y2254" s="14"/>
      <c r="Z2254" s="14"/>
      <c r="AA2254" s="14"/>
      <c r="AB2254" s="14"/>
      <c r="AC2254" s="14"/>
      <c r="AD2254" s="14"/>
    </row>
    <row r="2255" ht="33.0" customHeight="1">
      <c r="A2255" s="27">
        <v>2434.0</v>
      </c>
      <c r="B2255" s="27" t="s">
        <v>34</v>
      </c>
      <c r="C2255" s="27" t="s">
        <v>2495</v>
      </c>
      <c r="D2255" s="12" t="s">
        <v>167</v>
      </c>
      <c r="E2255" s="14"/>
      <c r="F2255" s="12" t="s">
        <v>16</v>
      </c>
      <c r="G2255" s="12" t="s">
        <v>9</v>
      </c>
      <c r="H2255" s="12" t="s">
        <v>37</v>
      </c>
      <c r="I2255" s="14"/>
      <c r="J2255" s="14"/>
      <c r="K2255" s="14"/>
      <c r="L2255" s="14"/>
      <c r="M2255" s="14"/>
      <c r="N2255" s="14"/>
      <c r="O2255" s="14"/>
      <c r="P2255" s="14"/>
      <c r="Q2255" s="14"/>
      <c r="R2255" s="14"/>
      <c r="S2255" s="14"/>
      <c r="T2255" s="14"/>
      <c r="U2255" s="14"/>
      <c r="V2255" s="14"/>
      <c r="W2255" s="14"/>
      <c r="X2255" s="14"/>
      <c r="Y2255" s="14"/>
      <c r="Z2255" s="14"/>
      <c r="AA2255" s="14"/>
      <c r="AB2255" s="14"/>
      <c r="AC2255" s="14"/>
      <c r="AD2255" s="14"/>
    </row>
    <row r="2256" ht="33.0" hidden="1" customHeight="1">
      <c r="A2256" s="27">
        <v>2435.0</v>
      </c>
      <c r="B2256" s="27" t="s">
        <v>34</v>
      </c>
      <c r="C2256" s="27" t="s">
        <v>2496</v>
      </c>
      <c r="D2256" s="12" t="s">
        <v>66</v>
      </c>
      <c r="E2256" s="14"/>
      <c r="F2256" s="12" t="s">
        <v>10</v>
      </c>
      <c r="G2256" s="12" t="s">
        <v>2</v>
      </c>
      <c r="H2256" s="12" t="s">
        <v>52</v>
      </c>
      <c r="I2256" s="14"/>
      <c r="J2256" s="14"/>
      <c r="K2256" s="14"/>
      <c r="L2256" s="14"/>
      <c r="M2256" s="14"/>
      <c r="N2256" s="14"/>
      <c r="O2256" s="14"/>
      <c r="P2256" s="14"/>
      <c r="Q2256" s="14"/>
      <c r="R2256" s="14"/>
      <c r="S2256" s="14"/>
      <c r="T2256" s="14"/>
      <c r="U2256" s="14"/>
      <c r="V2256" s="14"/>
      <c r="W2256" s="14"/>
      <c r="X2256" s="14"/>
      <c r="Y2256" s="14"/>
      <c r="Z2256" s="14"/>
      <c r="AA2256" s="14"/>
      <c r="AB2256" s="14"/>
      <c r="AC2256" s="14"/>
      <c r="AD2256" s="14"/>
    </row>
    <row r="2257" ht="33.0" hidden="1" customHeight="1">
      <c r="A2257" s="27">
        <v>2436.0</v>
      </c>
      <c r="B2257" s="27" t="s">
        <v>34</v>
      </c>
      <c r="C2257" s="27" t="s">
        <v>2497</v>
      </c>
      <c r="D2257" s="12" t="s">
        <v>336</v>
      </c>
      <c r="E2257" s="14"/>
      <c r="F2257" s="12" t="s">
        <v>21</v>
      </c>
      <c r="G2257" s="12" t="s">
        <v>9</v>
      </c>
      <c r="H2257" s="12" t="s">
        <v>42</v>
      </c>
      <c r="I2257" s="14"/>
      <c r="J2257" s="14"/>
      <c r="K2257" s="14"/>
      <c r="L2257" s="14"/>
      <c r="M2257" s="14"/>
      <c r="N2257" s="14"/>
      <c r="O2257" s="14"/>
      <c r="P2257" s="14"/>
      <c r="Q2257" s="14"/>
      <c r="R2257" s="14"/>
      <c r="S2257" s="14"/>
      <c r="T2257" s="14"/>
      <c r="U2257" s="14"/>
      <c r="V2257" s="14"/>
      <c r="W2257" s="14"/>
      <c r="X2257" s="14"/>
      <c r="Y2257" s="14"/>
      <c r="Z2257" s="14"/>
      <c r="AA2257" s="14"/>
      <c r="AB2257" s="14"/>
      <c r="AC2257" s="14"/>
      <c r="AD2257" s="14"/>
    </row>
    <row r="2258" ht="33.0" customHeight="1">
      <c r="A2258" s="27">
        <v>2437.0</v>
      </c>
      <c r="B2258" s="27" t="s">
        <v>34</v>
      </c>
      <c r="C2258" s="27" t="s">
        <v>2498</v>
      </c>
      <c r="D2258" s="12" t="s">
        <v>167</v>
      </c>
      <c r="E2258" s="14"/>
      <c r="F2258" s="12" t="s">
        <v>16</v>
      </c>
      <c r="G2258" s="12" t="s">
        <v>9</v>
      </c>
      <c r="H2258" s="12" t="s">
        <v>37</v>
      </c>
      <c r="I2258" s="14"/>
      <c r="J2258" s="14"/>
      <c r="K2258" s="14"/>
      <c r="L2258" s="14"/>
      <c r="M2258" s="14"/>
      <c r="N2258" s="14"/>
      <c r="O2258" s="14"/>
      <c r="P2258" s="14"/>
      <c r="Q2258" s="14"/>
      <c r="R2258" s="14"/>
      <c r="S2258" s="14"/>
      <c r="T2258" s="14"/>
      <c r="U2258" s="14"/>
      <c r="V2258" s="14"/>
      <c r="W2258" s="14"/>
      <c r="X2258" s="14"/>
      <c r="Y2258" s="14"/>
      <c r="Z2258" s="14"/>
      <c r="AA2258" s="14"/>
      <c r="AB2258" s="14"/>
      <c r="AC2258" s="14"/>
      <c r="AD2258" s="14"/>
    </row>
    <row r="2259" ht="33.0" hidden="1" customHeight="1">
      <c r="A2259" s="27">
        <v>2438.0</v>
      </c>
      <c r="B2259" s="27" t="s">
        <v>34</v>
      </c>
      <c r="C2259" s="27" t="s">
        <v>2499</v>
      </c>
      <c r="D2259" s="12" t="s">
        <v>336</v>
      </c>
      <c r="E2259" s="14"/>
      <c r="F2259" s="12" t="s">
        <v>21</v>
      </c>
      <c r="G2259" s="12" t="s">
        <v>9</v>
      </c>
      <c r="H2259" s="12" t="s">
        <v>42</v>
      </c>
      <c r="I2259" s="14"/>
      <c r="J2259" s="14"/>
      <c r="K2259" s="14"/>
      <c r="L2259" s="14"/>
      <c r="M2259" s="14"/>
      <c r="N2259" s="14"/>
      <c r="O2259" s="14"/>
      <c r="P2259" s="14"/>
      <c r="Q2259" s="14"/>
      <c r="R2259" s="14"/>
      <c r="S2259" s="14"/>
      <c r="T2259" s="14"/>
      <c r="U2259" s="14"/>
      <c r="V2259" s="14"/>
      <c r="W2259" s="14"/>
      <c r="X2259" s="14"/>
      <c r="Y2259" s="14"/>
      <c r="Z2259" s="14"/>
      <c r="AA2259" s="14"/>
      <c r="AB2259" s="14"/>
      <c r="AC2259" s="14"/>
      <c r="AD2259" s="14"/>
    </row>
    <row r="2260" ht="33.0" hidden="1" customHeight="1">
      <c r="A2260" s="27">
        <v>2439.0</v>
      </c>
      <c r="B2260" s="27" t="s">
        <v>34</v>
      </c>
      <c r="C2260" s="27" t="s">
        <v>2500</v>
      </c>
      <c r="D2260" s="12" t="s">
        <v>344</v>
      </c>
      <c r="E2260" s="14"/>
      <c r="F2260" s="12" t="s">
        <v>21</v>
      </c>
      <c r="G2260" s="12" t="s">
        <v>9</v>
      </c>
      <c r="H2260" s="12" t="s">
        <v>52</v>
      </c>
      <c r="I2260" s="14"/>
      <c r="J2260" s="14"/>
      <c r="K2260" s="14"/>
      <c r="L2260" s="14"/>
      <c r="M2260" s="14"/>
      <c r="N2260" s="14"/>
      <c r="O2260" s="14"/>
      <c r="P2260" s="14"/>
      <c r="Q2260" s="14"/>
      <c r="R2260" s="14"/>
      <c r="S2260" s="14"/>
      <c r="T2260" s="14"/>
      <c r="U2260" s="14"/>
      <c r="V2260" s="14"/>
      <c r="W2260" s="14"/>
      <c r="X2260" s="14"/>
      <c r="Y2260" s="14"/>
      <c r="Z2260" s="14"/>
      <c r="AA2260" s="14"/>
      <c r="AB2260" s="14"/>
      <c r="AC2260" s="14"/>
      <c r="AD2260" s="14"/>
    </row>
    <row r="2261" ht="33.0" hidden="1" customHeight="1">
      <c r="A2261" s="27">
        <v>2440.0</v>
      </c>
      <c r="B2261" s="27" t="s">
        <v>34</v>
      </c>
      <c r="C2261" s="27" t="s">
        <v>2501</v>
      </c>
      <c r="D2261" s="12" t="s">
        <v>172</v>
      </c>
      <c r="E2261" s="14"/>
      <c r="F2261" s="12" t="s">
        <v>20</v>
      </c>
      <c r="G2261" s="12" t="s">
        <v>9</v>
      </c>
      <c r="H2261" s="12" t="s">
        <v>49</v>
      </c>
      <c r="I2261" s="14"/>
      <c r="J2261" s="14"/>
      <c r="K2261" s="14"/>
      <c r="L2261" s="14"/>
      <c r="M2261" s="14"/>
      <c r="N2261" s="14"/>
      <c r="O2261" s="14"/>
      <c r="P2261" s="14"/>
      <c r="Q2261" s="14"/>
      <c r="R2261" s="14"/>
      <c r="S2261" s="14"/>
      <c r="T2261" s="14"/>
      <c r="U2261" s="14"/>
      <c r="V2261" s="14"/>
      <c r="W2261" s="14"/>
      <c r="X2261" s="14"/>
      <c r="Y2261" s="14"/>
      <c r="Z2261" s="14"/>
      <c r="AA2261" s="14"/>
      <c r="AB2261" s="14"/>
      <c r="AC2261" s="14"/>
      <c r="AD2261" s="14"/>
    </row>
    <row r="2262" ht="33.0" hidden="1" customHeight="1">
      <c r="A2262" s="27">
        <v>2441.0</v>
      </c>
      <c r="B2262" s="27" t="s">
        <v>34</v>
      </c>
      <c r="C2262" s="27" t="s">
        <v>2502</v>
      </c>
      <c r="D2262" s="12" t="s">
        <v>116</v>
      </c>
      <c r="E2262" s="14"/>
      <c r="F2262" s="12" t="s">
        <v>15</v>
      </c>
      <c r="G2262" s="12" t="s">
        <v>9</v>
      </c>
      <c r="H2262" s="12" t="s">
        <v>52</v>
      </c>
      <c r="I2262" s="14"/>
      <c r="J2262" s="14"/>
      <c r="K2262" s="14"/>
      <c r="L2262" s="14"/>
      <c r="M2262" s="14"/>
      <c r="N2262" s="14"/>
      <c r="O2262" s="14"/>
      <c r="P2262" s="14"/>
      <c r="Q2262" s="14"/>
      <c r="R2262" s="14"/>
      <c r="S2262" s="14"/>
      <c r="T2262" s="14"/>
      <c r="U2262" s="14"/>
      <c r="V2262" s="14"/>
      <c r="W2262" s="14"/>
      <c r="X2262" s="14"/>
      <c r="Y2262" s="14"/>
      <c r="Z2262" s="14"/>
      <c r="AA2262" s="14"/>
      <c r="AB2262" s="14"/>
      <c r="AC2262" s="14"/>
      <c r="AD2262" s="14"/>
    </row>
    <row r="2263" ht="33.0" customHeight="1">
      <c r="A2263" s="27">
        <v>2442.0</v>
      </c>
      <c r="B2263" s="27" t="s">
        <v>34</v>
      </c>
      <c r="C2263" s="27" t="s">
        <v>2503</v>
      </c>
      <c r="D2263" s="12" t="s">
        <v>134</v>
      </c>
      <c r="E2263" s="14"/>
      <c r="F2263" s="12" t="s">
        <v>16</v>
      </c>
      <c r="G2263" s="12" t="s">
        <v>9</v>
      </c>
      <c r="H2263" s="12" t="s">
        <v>42</v>
      </c>
      <c r="I2263" s="14"/>
      <c r="J2263" s="14"/>
      <c r="K2263" s="14"/>
      <c r="L2263" s="14"/>
      <c r="M2263" s="14"/>
      <c r="N2263" s="14"/>
      <c r="O2263" s="14"/>
      <c r="P2263" s="14"/>
      <c r="Q2263" s="14"/>
      <c r="R2263" s="14"/>
      <c r="S2263" s="14"/>
      <c r="T2263" s="14"/>
      <c r="U2263" s="14"/>
      <c r="V2263" s="14"/>
      <c r="W2263" s="14"/>
      <c r="X2263" s="14"/>
      <c r="Y2263" s="14"/>
      <c r="Z2263" s="14"/>
      <c r="AA2263" s="14"/>
      <c r="AB2263" s="14"/>
      <c r="AC2263" s="14"/>
      <c r="AD2263" s="14"/>
    </row>
    <row r="2264" ht="33.0" hidden="1" customHeight="1">
      <c r="A2264" s="27">
        <v>2443.0</v>
      </c>
      <c r="B2264" s="27" t="s">
        <v>34</v>
      </c>
      <c r="C2264" s="27" t="s">
        <v>2504</v>
      </c>
      <c r="D2264" s="12" t="s">
        <v>592</v>
      </c>
      <c r="E2264" s="14"/>
      <c r="F2264" s="12" t="s">
        <v>11</v>
      </c>
      <c r="G2264" s="12" t="s">
        <v>9</v>
      </c>
      <c r="H2264" s="12" t="s">
        <v>37</v>
      </c>
      <c r="I2264" s="14"/>
      <c r="J2264" s="14"/>
      <c r="K2264" s="14"/>
      <c r="L2264" s="14"/>
      <c r="M2264" s="14"/>
      <c r="N2264" s="14"/>
      <c r="O2264" s="14"/>
      <c r="P2264" s="14"/>
      <c r="Q2264" s="14"/>
      <c r="R2264" s="14"/>
      <c r="S2264" s="14"/>
      <c r="T2264" s="14"/>
      <c r="U2264" s="14"/>
      <c r="V2264" s="14"/>
      <c r="W2264" s="14"/>
      <c r="X2264" s="14"/>
      <c r="Y2264" s="14"/>
      <c r="Z2264" s="14"/>
      <c r="AA2264" s="14"/>
      <c r="AB2264" s="14"/>
      <c r="AC2264" s="14"/>
      <c r="AD2264" s="14"/>
    </row>
    <row r="2265" ht="33.0" hidden="1" customHeight="1">
      <c r="A2265" s="27">
        <v>2444.0</v>
      </c>
      <c r="B2265" s="27" t="s">
        <v>34</v>
      </c>
      <c r="C2265" s="27" t="s">
        <v>2505</v>
      </c>
      <c r="D2265" s="12" t="s">
        <v>322</v>
      </c>
      <c r="E2265" s="14"/>
      <c r="F2265" s="12" t="s">
        <v>23</v>
      </c>
      <c r="G2265" s="12" t="s">
        <v>9</v>
      </c>
      <c r="H2265" s="12" t="s">
        <v>52</v>
      </c>
      <c r="I2265" s="14"/>
      <c r="J2265" s="14"/>
      <c r="K2265" s="14"/>
      <c r="L2265" s="14"/>
      <c r="M2265" s="14"/>
      <c r="N2265" s="14"/>
      <c r="O2265" s="14"/>
      <c r="P2265" s="14"/>
      <c r="Q2265" s="14"/>
      <c r="R2265" s="14"/>
      <c r="S2265" s="14"/>
      <c r="T2265" s="14"/>
      <c r="U2265" s="14"/>
      <c r="V2265" s="14"/>
      <c r="W2265" s="14"/>
      <c r="X2265" s="14"/>
      <c r="Y2265" s="14"/>
      <c r="Z2265" s="14"/>
      <c r="AA2265" s="14"/>
      <c r="AB2265" s="14"/>
      <c r="AC2265" s="14"/>
      <c r="AD2265" s="14"/>
    </row>
    <row r="2266" ht="33.0" hidden="1" customHeight="1">
      <c r="A2266" s="27">
        <v>2445.0</v>
      </c>
      <c r="B2266" s="27" t="s">
        <v>34</v>
      </c>
      <c r="C2266" s="27" t="s">
        <v>2506</v>
      </c>
      <c r="D2266" s="12" t="s">
        <v>637</v>
      </c>
      <c r="E2266" s="14"/>
      <c r="F2266" s="12" t="s">
        <v>13</v>
      </c>
      <c r="G2266" s="12" t="s">
        <v>9</v>
      </c>
      <c r="H2266" s="12" t="s">
        <v>52</v>
      </c>
      <c r="I2266" s="14"/>
      <c r="J2266" s="14"/>
      <c r="K2266" s="14"/>
      <c r="L2266" s="14"/>
      <c r="M2266" s="14"/>
      <c r="N2266" s="14"/>
      <c r="O2266" s="14"/>
      <c r="P2266" s="14"/>
      <c r="Q2266" s="14"/>
      <c r="R2266" s="14"/>
      <c r="S2266" s="14"/>
      <c r="T2266" s="14"/>
      <c r="U2266" s="14"/>
      <c r="V2266" s="14"/>
      <c r="W2266" s="14"/>
      <c r="X2266" s="14"/>
      <c r="Y2266" s="14"/>
      <c r="Z2266" s="14"/>
      <c r="AA2266" s="14"/>
      <c r="AB2266" s="14"/>
      <c r="AC2266" s="14"/>
      <c r="AD2266" s="14"/>
    </row>
    <row r="2267" ht="33.0" hidden="1" customHeight="1">
      <c r="A2267" s="27">
        <v>2446.0</v>
      </c>
      <c r="B2267" s="27" t="s">
        <v>34</v>
      </c>
      <c r="C2267" s="27" t="s">
        <v>2507</v>
      </c>
      <c r="D2267" s="12" t="s">
        <v>1207</v>
      </c>
      <c r="E2267" s="14"/>
      <c r="F2267" s="12" t="s">
        <v>20</v>
      </c>
      <c r="G2267" s="12" t="s">
        <v>2</v>
      </c>
      <c r="H2267" s="12" t="s">
        <v>52</v>
      </c>
      <c r="I2267" s="14"/>
      <c r="J2267" s="14"/>
      <c r="K2267" s="14"/>
      <c r="L2267" s="14"/>
      <c r="M2267" s="14"/>
      <c r="N2267" s="14"/>
      <c r="O2267" s="14"/>
      <c r="P2267" s="14"/>
      <c r="Q2267" s="14"/>
      <c r="R2267" s="14"/>
      <c r="S2267" s="14"/>
      <c r="T2267" s="14"/>
      <c r="U2267" s="14"/>
      <c r="V2267" s="14"/>
      <c r="W2267" s="14"/>
      <c r="X2267" s="14"/>
      <c r="Y2267" s="14"/>
      <c r="Z2267" s="14"/>
      <c r="AA2267" s="14"/>
      <c r="AB2267" s="14"/>
      <c r="AC2267" s="14"/>
      <c r="AD2267" s="14"/>
    </row>
    <row r="2268" ht="33.0" hidden="1" customHeight="1">
      <c r="A2268" s="27">
        <v>2447.0</v>
      </c>
      <c r="B2268" s="27" t="s">
        <v>34</v>
      </c>
      <c r="C2268" s="27" t="s">
        <v>2508</v>
      </c>
      <c r="D2268" s="12" t="s">
        <v>592</v>
      </c>
      <c r="E2268" s="14"/>
      <c r="F2268" s="12" t="s">
        <v>11</v>
      </c>
      <c r="G2268" s="12" t="s">
        <v>9</v>
      </c>
      <c r="H2268" s="12" t="s">
        <v>37</v>
      </c>
      <c r="I2268" s="14"/>
      <c r="J2268" s="14"/>
      <c r="K2268" s="14"/>
      <c r="L2268" s="14"/>
      <c r="M2268" s="14"/>
      <c r="N2268" s="14"/>
      <c r="O2268" s="14"/>
      <c r="P2268" s="14"/>
      <c r="Q2268" s="14"/>
      <c r="R2268" s="14"/>
      <c r="S2268" s="14"/>
      <c r="T2268" s="14"/>
      <c r="U2268" s="14"/>
      <c r="V2268" s="14"/>
      <c r="W2268" s="14"/>
      <c r="X2268" s="14"/>
      <c r="Y2268" s="14"/>
      <c r="Z2268" s="14"/>
      <c r="AA2268" s="14"/>
      <c r="AB2268" s="14"/>
      <c r="AC2268" s="14"/>
      <c r="AD2268" s="14"/>
    </row>
    <row r="2269" ht="33.0" hidden="1" customHeight="1">
      <c r="A2269" s="27">
        <v>2448.0</v>
      </c>
      <c r="B2269" s="27" t="s">
        <v>34</v>
      </c>
      <c r="C2269" s="27" t="s">
        <v>2509</v>
      </c>
      <c r="D2269" s="12" t="s">
        <v>48</v>
      </c>
      <c r="E2269" s="14"/>
      <c r="F2269" s="12" t="s">
        <v>10</v>
      </c>
      <c r="G2269" s="12" t="s">
        <v>2</v>
      </c>
      <c r="H2269" s="12" t="s">
        <v>49</v>
      </c>
      <c r="I2269" s="14"/>
      <c r="J2269" s="14"/>
      <c r="K2269" s="14"/>
      <c r="L2269" s="14"/>
      <c r="M2269" s="14"/>
      <c r="N2269" s="14"/>
      <c r="O2269" s="14"/>
      <c r="P2269" s="14"/>
      <c r="Q2269" s="14"/>
      <c r="R2269" s="14"/>
      <c r="S2269" s="14"/>
      <c r="T2269" s="14"/>
      <c r="U2269" s="14"/>
      <c r="V2269" s="14"/>
      <c r="W2269" s="14"/>
      <c r="X2269" s="14"/>
      <c r="Y2269" s="14"/>
      <c r="Z2269" s="14"/>
      <c r="AA2269" s="14"/>
      <c r="AB2269" s="14"/>
      <c r="AC2269" s="14"/>
      <c r="AD2269" s="14"/>
    </row>
    <row r="2270" ht="33.0" hidden="1" customHeight="1">
      <c r="A2270" s="27">
        <v>2449.0</v>
      </c>
      <c r="B2270" s="27" t="s">
        <v>34</v>
      </c>
      <c r="C2270" s="27" t="s">
        <v>2510</v>
      </c>
      <c r="D2270" s="12" t="s">
        <v>62</v>
      </c>
      <c r="E2270" s="14"/>
      <c r="F2270" s="12" t="s">
        <v>13</v>
      </c>
      <c r="G2270" s="12" t="s">
        <v>9</v>
      </c>
      <c r="H2270" s="12" t="s">
        <v>49</v>
      </c>
      <c r="I2270" s="14"/>
      <c r="J2270" s="14"/>
      <c r="K2270" s="14"/>
      <c r="L2270" s="14"/>
      <c r="M2270" s="14"/>
      <c r="N2270" s="14"/>
      <c r="O2270" s="14"/>
      <c r="P2270" s="14"/>
      <c r="Q2270" s="14"/>
      <c r="R2270" s="14"/>
      <c r="S2270" s="14"/>
      <c r="T2270" s="14"/>
      <c r="U2270" s="14"/>
      <c r="V2270" s="14"/>
      <c r="W2270" s="14"/>
      <c r="X2270" s="14"/>
      <c r="Y2270" s="14"/>
      <c r="Z2270" s="14"/>
      <c r="AA2270" s="14"/>
      <c r="AB2270" s="14"/>
      <c r="AC2270" s="14"/>
      <c r="AD2270" s="14"/>
    </row>
    <row r="2271" ht="33.0" hidden="1" customHeight="1">
      <c r="A2271" s="27">
        <v>2450.0</v>
      </c>
      <c r="B2271" s="27" t="s">
        <v>34</v>
      </c>
      <c r="C2271" s="27" t="s">
        <v>2511</v>
      </c>
      <c r="D2271" s="12" t="s">
        <v>56</v>
      </c>
      <c r="E2271" s="14"/>
      <c r="F2271" s="12" t="s">
        <v>11</v>
      </c>
      <c r="G2271" s="12" t="s">
        <v>9</v>
      </c>
      <c r="H2271" s="12" t="s">
        <v>52</v>
      </c>
      <c r="I2271" s="14"/>
      <c r="J2271" s="14"/>
      <c r="K2271" s="14"/>
      <c r="L2271" s="14"/>
      <c r="M2271" s="14"/>
      <c r="N2271" s="14"/>
      <c r="O2271" s="14"/>
      <c r="P2271" s="14"/>
      <c r="Q2271" s="14"/>
      <c r="R2271" s="14"/>
      <c r="S2271" s="14"/>
      <c r="T2271" s="14"/>
      <c r="U2271" s="14"/>
      <c r="V2271" s="14"/>
      <c r="W2271" s="14"/>
      <c r="X2271" s="14"/>
      <c r="Y2271" s="14"/>
      <c r="Z2271" s="14"/>
      <c r="AA2271" s="14"/>
      <c r="AB2271" s="14"/>
      <c r="AC2271" s="14"/>
      <c r="AD2271" s="14"/>
    </row>
    <row r="2272" ht="33.0" hidden="1" customHeight="1">
      <c r="A2272" s="27">
        <v>2451.0</v>
      </c>
      <c r="B2272" s="27" t="s">
        <v>34</v>
      </c>
      <c r="C2272" s="27" t="s">
        <v>2512</v>
      </c>
      <c r="D2272" s="12" t="s">
        <v>2513</v>
      </c>
      <c r="E2272" s="14"/>
      <c r="F2272" s="12" t="s">
        <v>20</v>
      </c>
      <c r="G2272" s="12" t="s">
        <v>9</v>
      </c>
      <c r="H2272" s="12" t="s">
        <v>9</v>
      </c>
      <c r="I2272" s="14"/>
      <c r="J2272" s="14"/>
      <c r="K2272" s="14"/>
      <c r="L2272" s="14"/>
      <c r="M2272" s="14"/>
      <c r="N2272" s="14"/>
      <c r="O2272" s="14"/>
      <c r="P2272" s="14"/>
      <c r="Q2272" s="14"/>
      <c r="R2272" s="14"/>
      <c r="S2272" s="14"/>
      <c r="T2272" s="14"/>
      <c r="U2272" s="14"/>
      <c r="V2272" s="14"/>
      <c r="W2272" s="14"/>
      <c r="X2272" s="14"/>
      <c r="Y2272" s="14"/>
      <c r="Z2272" s="14"/>
      <c r="AA2272" s="14"/>
      <c r="AB2272" s="14"/>
      <c r="AC2272" s="14"/>
      <c r="AD2272" s="14"/>
    </row>
    <row r="2273" ht="33.0" customHeight="1">
      <c r="A2273" s="27">
        <v>2453.0</v>
      </c>
      <c r="B2273" s="27" t="s">
        <v>34</v>
      </c>
      <c r="C2273" s="27" t="s">
        <v>2514</v>
      </c>
      <c r="D2273" s="12" t="s">
        <v>131</v>
      </c>
      <c r="E2273" s="14"/>
      <c r="F2273" s="12" t="s">
        <v>16</v>
      </c>
      <c r="G2273" s="12" t="s">
        <v>7</v>
      </c>
      <c r="H2273" s="12" t="s">
        <v>52</v>
      </c>
      <c r="I2273" s="14"/>
      <c r="J2273" s="14"/>
      <c r="K2273" s="14"/>
      <c r="L2273" s="14"/>
      <c r="M2273" s="14"/>
      <c r="N2273" s="14"/>
      <c r="O2273" s="14"/>
      <c r="P2273" s="14"/>
      <c r="Q2273" s="14"/>
      <c r="R2273" s="14"/>
      <c r="S2273" s="14"/>
      <c r="T2273" s="14"/>
      <c r="U2273" s="14"/>
      <c r="V2273" s="14"/>
      <c r="W2273" s="14"/>
      <c r="X2273" s="14"/>
      <c r="Y2273" s="14"/>
      <c r="Z2273" s="14"/>
      <c r="AA2273" s="14"/>
      <c r="AB2273" s="14"/>
      <c r="AC2273" s="14"/>
      <c r="AD2273" s="14"/>
    </row>
    <row r="2274" ht="33.0" hidden="1" customHeight="1">
      <c r="A2274" s="27">
        <v>2454.0</v>
      </c>
      <c r="B2274" s="27" t="s">
        <v>34</v>
      </c>
      <c r="C2274" s="27" t="s">
        <v>2515</v>
      </c>
      <c r="D2274" s="12" t="s">
        <v>99</v>
      </c>
      <c r="E2274" s="14"/>
      <c r="F2274" s="12" t="s">
        <v>12</v>
      </c>
      <c r="G2274" s="12" t="s">
        <v>9</v>
      </c>
      <c r="H2274" s="12" t="s">
        <v>37</v>
      </c>
      <c r="I2274" s="14"/>
      <c r="J2274" s="14"/>
      <c r="K2274" s="14"/>
      <c r="L2274" s="14"/>
      <c r="M2274" s="14"/>
      <c r="N2274" s="14"/>
      <c r="O2274" s="14"/>
      <c r="P2274" s="14"/>
      <c r="Q2274" s="14"/>
      <c r="R2274" s="14"/>
      <c r="S2274" s="14"/>
      <c r="T2274" s="14"/>
      <c r="U2274" s="14"/>
      <c r="V2274" s="14"/>
      <c r="W2274" s="14"/>
      <c r="X2274" s="14"/>
      <c r="Y2274" s="14"/>
      <c r="Z2274" s="14"/>
      <c r="AA2274" s="14"/>
      <c r="AB2274" s="14"/>
      <c r="AC2274" s="14"/>
      <c r="AD2274" s="14"/>
    </row>
    <row r="2275" ht="33.0" hidden="1" customHeight="1">
      <c r="A2275" s="27">
        <v>2455.0</v>
      </c>
      <c r="B2275" s="27" t="s">
        <v>34</v>
      </c>
      <c r="C2275" s="27" t="s">
        <v>2516</v>
      </c>
      <c r="D2275" s="12" t="s">
        <v>124</v>
      </c>
      <c r="E2275" s="14"/>
      <c r="F2275" s="12" t="s">
        <v>11</v>
      </c>
      <c r="G2275" s="12" t="s">
        <v>9</v>
      </c>
      <c r="H2275" s="12" t="s">
        <v>49</v>
      </c>
      <c r="I2275" s="14"/>
      <c r="J2275" s="14"/>
      <c r="K2275" s="14"/>
      <c r="L2275" s="14"/>
      <c r="M2275" s="14"/>
      <c r="N2275" s="14"/>
      <c r="O2275" s="14"/>
      <c r="P2275" s="14"/>
      <c r="Q2275" s="14"/>
      <c r="R2275" s="14"/>
      <c r="S2275" s="14"/>
      <c r="T2275" s="14"/>
      <c r="U2275" s="14"/>
      <c r="V2275" s="14"/>
      <c r="W2275" s="14"/>
      <c r="X2275" s="14"/>
      <c r="Y2275" s="14"/>
      <c r="Z2275" s="14"/>
      <c r="AA2275" s="14"/>
      <c r="AB2275" s="14"/>
      <c r="AC2275" s="14"/>
      <c r="AD2275" s="14"/>
    </row>
    <row r="2276" ht="33.0" hidden="1" customHeight="1">
      <c r="A2276" s="27">
        <v>2456.0</v>
      </c>
      <c r="B2276" s="27" t="s">
        <v>34</v>
      </c>
      <c r="C2276" s="27" t="s">
        <v>2517</v>
      </c>
      <c r="D2276" s="12" t="s">
        <v>126</v>
      </c>
      <c r="E2276" s="14"/>
      <c r="F2276" s="12" t="s">
        <v>11</v>
      </c>
      <c r="G2276" s="12" t="s">
        <v>9</v>
      </c>
      <c r="H2276" s="12" t="s">
        <v>42</v>
      </c>
      <c r="I2276" s="14"/>
      <c r="J2276" s="14"/>
      <c r="K2276" s="14"/>
      <c r="L2276" s="14"/>
      <c r="M2276" s="14"/>
      <c r="N2276" s="14"/>
      <c r="O2276" s="14"/>
      <c r="P2276" s="14"/>
      <c r="Q2276" s="14"/>
      <c r="R2276" s="14"/>
      <c r="S2276" s="14"/>
      <c r="T2276" s="14"/>
      <c r="U2276" s="14"/>
      <c r="V2276" s="14"/>
      <c r="W2276" s="14"/>
      <c r="X2276" s="14"/>
      <c r="Y2276" s="14"/>
      <c r="Z2276" s="14"/>
      <c r="AA2276" s="14"/>
      <c r="AB2276" s="14"/>
      <c r="AC2276" s="14"/>
      <c r="AD2276" s="14"/>
    </row>
    <row r="2277" ht="33.0" hidden="1" customHeight="1">
      <c r="A2277" s="27">
        <v>2457.0</v>
      </c>
      <c r="B2277" s="27" t="s">
        <v>34</v>
      </c>
      <c r="C2277" s="27" t="s">
        <v>2518</v>
      </c>
      <c r="D2277" s="12" t="s">
        <v>36</v>
      </c>
      <c r="E2277" s="14"/>
      <c r="F2277" s="12" t="s">
        <v>10</v>
      </c>
      <c r="G2277" s="12" t="s">
        <v>2</v>
      </c>
      <c r="H2277" s="12" t="s">
        <v>37</v>
      </c>
      <c r="I2277" s="14"/>
      <c r="J2277" s="14"/>
      <c r="K2277" s="14"/>
      <c r="L2277" s="14"/>
      <c r="M2277" s="14"/>
      <c r="N2277" s="14"/>
      <c r="O2277" s="14"/>
      <c r="P2277" s="14"/>
      <c r="Q2277" s="14"/>
      <c r="R2277" s="14"/>
      <c r="S2277" s="14"/>
      <c r="T2277" s="14"/>
      <c r="U2277" s="14"/>
      <c r="V2277" s="14"/>
      <c r="W2277" s="14"/>
      <c r="X2277" s="14"/>
      <c r="Y2277" s="14"/>
      <c r="Z2277" s="14"/>
      <c r="AA2277" s="14"/>
      <c r="AB2277" s="14"/>
      <c r="AC2277" s="14"/>
      <c r="AD2277" s="14"/>
    </row>
    <row r="2278" ht="33.0" hidden="1" customHeight="1">
      <c r="A2278" s="27">
        <v>2458.0</v>
      </c>
      <c r="B2278" s="27" t="s">
        <v>34</v>
      </c>
      <c r="C2278" s="27" t="s">
        <v>2519</v>
      </c>
      <c r="D2278" s="12" t="s">
        <v>637</v>
      </c>
      <c r="E2278" s="14"/>
      <c r="F2278" s="12" t="s">
        <v>13</v>
      </c>
      <c r="G2278" s="12" t="s">
        <v>9</v>
      </c>
      <c r="H2278" s="12" t="s">
        <v>52</v>
      </c>
      <c r="I2278" s="14"/>
      <c r="J2278" s="14"/>
      <c r="K2278" s="14"/>
      <c r="L2278" s="14"/>
      <c r="M2278" s="14"/>
      <c r="N2278" s="14"/>
      <c r="O2278" s="14"/>
      <c r="P2278" s="14"/>
      <c r="Q2278" s="14"/>
      <c r="R2278" s="14"/>
      <c r="S2278" s="14"/>
      <c r="T2278" s="14"/>
      <c r="U2278" s="14"/>
      <c r="V2278" s="14"/>
      <c r="W2278" s="14"/>
      <c r="X2278" s="14"/>
      <c r="Y2278" s="14"/>
      <c r="Z2278" s="14"/>
      <c r="AA2278" s="14"/>
      <c r="AB2278" s="14"/>
      <c r="AC2278" s="14"/>
      <c r="AD2278" s="14"/>
    </row>
    <row r="2279" ht="33.0" customHeight="1">
      <c r="A2279" s="27">
        <v>2459.0</v>
      </c>
      <c r="B2279" s="27" t="s">
        <v>34</v>
      </c>
      <c r="C2279" s="27" t="s">
        <v>2520</v>
      </c>
      <c r="D2279" s="12" t="s">
        <v>291</v>
      </c>
      <c r="E2279" s="14"/>
      <c r="F2279" s="12" t="s">
        <v>16</v>
      </c>
      <c r="G2279" s="12" t="s">
        <v>4</v>
      </c>
      <c r="H2279" s="12" t="s">
        <v>37</v>
      </c>
      <c r="I2279" s="14"/>
      <c r="J2279" s="14"/>
      <c r="K2279" s="14"/>
      <c r="L2279" s="14"/>
      <c r="M2279" s="14"/>
      <c r="N2279" s="14"/>
      <c r="O2279" s="14"/>
      <c r="P2279" s="14"/>
      <c r="Q2279" s="14"/>
      <c r="R2279" s="14"/>
      <c r="S2279" s="14"/>
      <c r="T2279" s="14"/>
      <c r="U2279" s="14"/>
      <c r="V2279" s="14"/>
      <c r="W2279" s="14"/>
      <c r="X2279" s="14"/>
      <c r="Y2279" s="14"/>
      <c r="Z2279" s="14"/>
      <c r="AA2279" s="14"/>
      <c r="AB2279" s="14"/>
      <c r="AC2279" s="14"/>
      <c r="AD2279" s="14"/>
    </row>
    <row r="2280" ht="33.0" hidden="1" customHeight="1">
      <c r="A2280" s="27">
        <v>2460.0</v>
      </c>
      <c r="B2280" s="27" t="s">
        <v>34</v>
      </c>
      <c r="C2280" s="27" t="s">
        <v>2521</v>
      </c>
      <c r="D2280" s="12" t="s">
        <v>1938</v>
      </c>
      <c r="E2280" s="14"/>
      <c r="F2280" s="12" t="s">
        <v>23</v>
      </c>
      <c r="G2280" s="12" t="s">
        <v>7</v>
      </c>
      <c r="H2280" s="12" t="s">
        <v>52</v>
      </c>
      <c r="I2280" s="14"/>
      <c r="J2280" s="14"/>
      <c r="K2280" s="14"/>
      <c r="L2280" s="14"/>
      <c r="M2280" s="14"/>
      <c r="N2280" s="14"/>
      <c r="O2280" s="14"/>
      <c r="P2280" s="14"/>
      <c r="Q2280" s="14"/>
      <c r="R2280" s="14"/>
      <c r="S2280" s="14"/>
      <c r="T2280" s="14"/>
      <c r="U2280" s="14"/>
      <c r="V2280" s="14"/>
      <c r="W2280" s="14"/>
      <c r="X2280" s="14"/>
      <c r="Y2280" s="14"/>
      <c r="Z2280" s="14"/>
      <c r="AA2280" s="14"/>
      <c r="AB2280" s="14"/>
      <c r="AC2280" s="14"/>
      <c r="AD2280" s="14"/>
    </row>
    <row r="2281" ht="33.0" hidden="1" customHeight="1">
      <c r="A2281" s="27">
        <v>2461.0</v>
      </c>
      <c r="B2281" s="27" t="s">
        <v>34</v>
      </c>
      <c r="C2281" s="27" t="s">
        <v>2522</v>
      </c>
      <c r="D2281" s="12" t="s">
        <v>637</v>
      </c>
      <c r="E2281" s="14"/>
      <c r="F2281" s="12" t="s">
        <v>13</v>
      </c>
      <c r="G2281" s="12" t="s">
        <v>9</v>
      </c>
      <c r="H2281" s="12" t="s">
        <v>52</v>
      </c>
      <c r="I2281" s="14"/>
      <c r="J2281" s="14"/>
      <c r="K2281" s="14"/>
      <c r="L2281" s="14"/>
      <c r="M2281" s="14"/>
      <c r="N2281" s="14"/>
      <c r="O2281" s="14"/>
      <c r="P2281" s="14"/>
      <c r="Q2281" s="14"/>
      <c r="R2281" s="14"/>
      <c r="S2281" s="14"/>
      <c r="T2281" s="14"/>
      <c r="U2281" s="14"/>
      <c r="V2281" s="14"/>
      <c r="W2281" s="14"/>
      <c r="X2281" s="14"/>
      <c r="Y2281" s="14"/>
      <c r="Z2281" s="14"/>
      <c r="AA2281" s="14"/>
      <c r="AB2281" s="14"/>
      <c r="AC2281" s="14"/>
      <c r="AD2281" s="14"/>
    </row>
    <row r="2282" ht="33.0" hidden="1" customHeight="1">
      <c r="A2282" s="27">
        <v>2463.0</v>
      </c>
      <c r="B2282" s="27" t="s">
        <v>34</v>
      </c>
      <c r="C2282" s="27" t="s">
        <v>2523</v>
      </c>
      <c r="D2282" s="12" t="s">
        <v>592</v>
      </c>
      <c r="E2282" s="14"/>
      <c r="F2282" s="12" t="s">
        <v>11</v>
      </c>
      <c r="G2282" s="12" t="s">
        <v>9</v>
      </c>
      <c r="H2282" s="12" t="s">
        <v>37</v>
      </c>
      <c r="I2282" s="14"/>
      <c r="J2282" s="14"/>
      <c r="K2282" s="14"/>
      <c r="L2282" s="14"/>
      <c r="M2282" s="14"/>
      <c r="N2282" s="14"/>
      <c r="O2282" s="14"/>
      <c r="P2282" s="14"/>
      <c r="Q2282" s="14"/>
      <c r="R2282" s="14"/>
      <c r="S2282" s="14"/>
      <c r="T2282" s="14"/>
      <c r="U2282" s="14"/>
      <c r="V2282" s="14"/>
      <c r="W2282" s="14"/>
      <c r="X2282" s="14"/>
      <c r="Y2282" s="14"/>
      <c r="Z2282" s="14"/>
      <c r="AA2282" s="14"/>
      <c r="AB2282" s="14"/>
      <c r="AC2282" s="14"/>
      <c r="AD2282" s="14"/>
    </row>
    <row r="2283" ht="33.0" customHeight="1">
      <c r="A2283" s="27">
        <v>2464.0</v>
      </c>
      <c r="B2283" s="27" t="s">
        <v>34</v>
      </c>
      <c r="C2283" s="27" t="s">
        <v>2524</v>
      </c>
      <c r="D2283" s="12" t="s">
        <v>1636</v>
      </c>
      <c r="E2283" s="14"/>
      <c r="F2283" s="12" t="s">
        <v>16</v>
      </c>
      <c r="G2283" s="12" t="s">
        <v>9</v>
      </c>
      <c r="H2283" s="12" t="s">
        <v>49</v>
      </c>
      <c r="I2283" s="14"/>
      <c r="J2283" s="14"/>
      <c r="K2283" s="14"/>
      <c r="L2283" s="14"/>
      <c r="M2283" s="14"/>
      <c r="N2283" s="14"/>
      <c r="O2283" s="14"/>
      <c r="P2283" s="14"/>
      <c r="Q2283" s="14"/>
      <c r="R2283" s="14"/>
      <c r="S2283" s="14"/>
      <c r="T2283" s="14"/>
      <c r="U2283" s="14"/>
      <c r="V2283" s="14"/>
      <c r="W2283" s="14"/>
      <c r="X2283" s="14"/>
      <c r="Y2283" s="14"/>
      <c r="Z2283" s="14"/>
      <c r="AA2283" s="14"/>
      <c r="AB2283" s="14"/>
      <c r="AC2283" s="14"/>
      <c r="AD2283" s="14"/>
    </row>
    <row r="2284" ht="33.0" hidden="1" customHeight="1">
      <c r="A2284" s="27">
        <v>2465.0</v>
      </c>
      <c r="B2284" s="27" t="s">
        <v>34</v>
      </c>
      <c r="C2284" s="27" t="s">
        <v>2525</v>
      </c>
      <c r="D2284" s="12" t="s">
        <v>592</v>
      </c>
      <c r="E2284" s="14"/>
      <c r="F2284" s="12" t="s">
        <v>11</v>
      </c>
      <c r="G2284" s="12" t="s">
        <v>9</v>
      </c>
      <c r="H2284" s="12" t="s">
        <v>37</v>
      </c>
      <c r="I2284" s="14"/>
      <c r="J2284" s="14"/>
      <c r="K2284" s="14"/>
      <c r="L2284" s="14"/>
      <c r="M2284" s="14"/>
      <c r="N2284" s="14"/>
      <c r="O2284" s="14"/>
      <c r="P2284" s="14"/>
      <c r="Q2284" s="14"/>
      <c r="R2284" s="14"/>
      <c r="S2284" s="14"/>
      <c r="T2284" s="14"/>
      <c r="U2284" s="14"/>
      <c r="V2284" s="14"/>
      <c r="W2284" s="14"/>
      <c r="X2284" s="14"/>
      <c r="Y2284" s="14"/>
      <c r="Z2284" s="14"/>
      <c r="AA2284" s="14"/>
      <c r="AB2284" s="14"/>
      <c r="AC2284" s="14"/>
      <c r="AD2284" s="14"/>
    </row>
    <row r="2285" ht="33.0" hidden="1" customHeight="1">
      <c r="A2285" s="27">
        <v>2466.0</v>
      </c>
      <c r="B2285" s="27" t="s">
        <v>34</v>
      </c>
      <c r="C2285" s="27" t="s">
        <v>2526</v>
      </c>
      <c r="D2285" s="12" t="s">
        <v>894</v>
      </c>
      <c r="E2285" s="14"/>
      <c r="F2285" s="12" t="s">
        <v>14</v>
      </c>
      <c r="G2285" s="12" t="s">
        <v>9</v>
      </c>
      <c r="H2285" s="12" t="s">
        <v>52</v>
      </c>
      <c r="I2285" s="14"/>
      <c r="J2285" s="14"/>
      <c r="K2285" s="14"/>
      <c r="L2285" s="14"/>
      <c r="M2285" s="14"/>
      <c r="N2285" s="14"/>
      <c r="O2285" s="14"/>
      <c r="P2285" s="14"/>
      <c r="Q2285" s="14"/>
      <c r="R2285" s="14"/>
      <c r="S2285" s="14"/>
      <c r="T2285" s="14"/>
      <c r="U2285" s="14"/>
      <c r="V2285" s="14"/>
      <c r="W2285" s="14"/>
      <c r="X2285" s="14"/>
      <c r="Y2285" s="14"/>
      <c r="Z2285" s="14"/>
      <c r="AA2285" s="14"/>
      <c r="AB2285" s="14"/>
      <c r="AC2285" s="14"/>
      <c r="AD2285" s="14"/>
    </row>
    <row r="2286" ht="33.0" hidden="1" customHeight="1">
      <c r="A2286" s="27">
        <v>2467.0</v>
      </c>
      <c r="B2286" s="27" t="s">
        <v>34</v>
      </c>
      <c r="C2286" s="27" t="s">
        <v>2527</v>
      </c>
      <c r="D2286" s="12" t="s">
        <v>89</v>
      </c>
      <c r="E2286" s="14"/>
      <c r="F2286" s="12" t="s">
        <v>9</v>
      </c>
      <c r="G2286" s="12" t="s">
        <v>9</v>
      </c>
      <c r="H2286" s="12" t="s">
        <v>52</v>
      </c>
      <c r="I2286" s="14"/>
      <c r="J2286" s="14"/>
      <c r="K2286" s="14"/>
      <c r="L2286" s="14"/>
      <c r="M2286" s="14"/>
      <c r="N2286" s="14"/>
      <c r="O2286" s="14"/>
      <c r="P2286" s="14"/>
      <c r="Q2286" s="14"/>
      <c r="R2286" s="14"/>
      <c r="S2286" s="14"/>
      <c r="T2286" s="14"/>
      <c r="U2286" s="14"/>
      <c r="V2286" s="14"/>
      <c r="W2286" s="14"/>
      <c r="X2286" s="14"/>
      <c r="Y2286" s="14"/>
      <c r="Z2286" s="14"/>
      <c r="AA2286" s="14"/>
      <c r="AB2286" s="14"/>
      <c r="AC2286" s="14"/>
      <c r="AD2286" s="14"/>
    </row>
    <row r="2287" ht="33.0" hidden="1" customHeight="1">
      <c r="A2287" s="27">
        <v>2468.0</v>
      </c>
      <c r="B2287" s="27" t="s">
        <v>34</v>
      </c>
      <c r="C2287" s="27" t="s">
        <v>2528</v>
      </c>
      <c r="D2287" s="12" t="s">
        <v>284</v>
      </c>
      <c r="E2287" s="14"/>
      <c r="F2287" s="12" t="s">
        <v>19</v>
      </c>
      <c r="G2287" s="12" t="s">
        <v>9</v>
      </c>
      <c r="H2287" s="12" t="s">
        <v>52</v>
      </c>
      <c r="I2287" s="14"/>
      <c r="J2287" s="14"/>
      <c r="K2287" s="14"/>
      <c r="L2287" s="14"/>
      <c r="M2287" s="14"/>
      <c r="N2287" s="14"/>
      <c r="O2287" s="14"/>
      <c r="P2287" s="14"/>
      <c r="Q2287" s="14"/>
      <c r="R2287" s="14"/>
      <c r="S2287" s="14"/>
      <c r="T2287" s="14"/>
      <c r="U2287" s="14"/>
      <c r="V2287" s="14"/>
      <c r="W2287" s="14"/>
      <c r="X2287" s="14"/>
      <c r="Y2287" s="14"/>
      <c r="Z2287" s="14"/>
      <c r="AA2287" s="14"/>
      <c r="AB2287" s="14"/>
      <c r="AC2287" s="14"/>
      <c r="AD2287" s="14"/>
    </row>
    <row r="2288" ht="33.0" customHeight="1">
      <c r="A2288" s="27">
        <v>2469.0</v>
      </c>
      <c r="B2288" s="27" t="s">
        <v>34</v>
      </c>
      <c r="C2288" s="27" t="s">
        <v>2529</v>
      </c>
      <c r="D2288" s="12" t="s">
        <v>214</v>
      </c>
      <c r="E2288" s="14"/>
      <c r="F2288" s="12" t="s">
        <v>16</v>
      </c>
      <c r="G2288" s="12" t="s">
        <v>9</v>
      </c>
      <c r="H2288" s="12" t="s">
        <v>52</v>
      </c>
      <c r="I2288" s="14"/>
      <c r="J2288" s="14"/>
      <c r="K2288" s="14"/>
      <c r="L2288" s="14"/>
      <c r="M2288" s="14"/>
      <c r="N2288" s="14"/>
      <c r="O2288" s="14"/>
      <c r="P2288" s="14"/>
      <c r="Q2288" s="14"/>
      <c r="R2288" s="14"/>
      <c r="S2288" s="14"/>
      <c r="T2288" s="14"/>
      <c r="U2288" s="14"/>
      <c r="V2288" s="14"/>
      <c r="W2288" s="14"/>
      <c r="X2288" s="14"/>
      <c r="Y2288" s="14"/>
      <c r="Z2288" s="14"/>
      <c r="AA2288" s="14"/>
      <c r="AB2288" s="14"/>
      <c r="AC2288" s="14"/>
      <c r="AD2288" s="14"/>
    </row>
    <row r="2289" ht="33.0" hidden="1" customHeight="1">
      <c r="A2289" s="27">
        <v>2470.0</v>
      </c>
      <c r="B2289" s="27" t="s">
        <v>34</v>
      </c>
      <c r="C2289" s="27" t="s">
        <v>2530</v>
      </c>
      <c r="D2289" s="12" t="s">
        <v>126</v>
      </c>
      <c r="E2289" s="14"/>
      <c r="F2289" s="12" t="s">
        <v>11</v>
      </c>
      <c r="G2289" s="12" t="s">
        <v>9</v>
      </c>
      <c r="H2289" s="12" t="s">
        <v>42</v>
      </c>
      <c r="I2289" s="14"/>
      <c r="J2289" s="14"/>
      <c r="K2289" s="14"/>
      <c r="L2289" s="14"/>
      <c r="M2289" s="14"/>
      <c r="N2289" s="14"/>
      <c r="O2289" s="14"/>
      <c r="P2289" s="14"/>
      <c r="Q2289" s="14"/>
      <c r="R2289" s="14"/>
      <c r="S2289" s="14"/>
      <c r="T2289" s="14"/>
      <c r="U2289" s="14"/>
      <c r="V2289" s="14"/>
      <c r="W2289" s="14"/>
      <c r="X2289" s="14"/>
      <c r="Y2289" s="14"/>
      <c r="Z2289" s="14"/>
      <c r="AA2289" s="14"/>
      <c r="AB2289" s="14"/>
      <c r="AC2289" s="14"/>
      <c r="AD2289" s="14"/>
    </row>
    <row r="2290" ht="33.0" hidden="1" customHeight="1">
      <c r="A2290" s="27">
        <v>2471.0</v>
      </c>
      <c r="B2290" s="27" t="s">
        <v>34</v>
      </c>
      <c r="C2290" s="27" t="s">
        <v>2531</v>
      </c>
      <c r="D2290" s="12" t="s">
        <v>48</v>
      </c>
      <c r="E2290" s="14"/>
      <c r="F2290" s="12" t="s">
        <v>10</v>
      </c>
      <c r="G2290" s="12" t="s">
        <v>2</v>
      </c>
      <c r="H2290" s="12" t="s">
        <v>49</v>
      </c>
      <c r="I2290" s="14"/>
      <c r="J2290" s="14"/>
      <c r="K2290" s="14"/>
      <c r="L2290" s="14"/>
      <c r="M2290" s="14"/>
      <c r="N2290" s="14"/>
      <c r="O2290" s="14"/>
      <c r="P2290" s="14"/>
      <c r="Q2290" s="14"/>
      <c r="R2290" s="14"/>
      <c r="S2290" s="14"/>
      <c r="T2290" s="14"/>
      <c r="U2290" s="14"/>
      <c r="V2290" s="14"/>
      <c r="W2290" s="14"/>
      <c r="X2290" s="14"/>
      <c r="Y2290" s="14"/>
      <c r="Z2290" s="14"/>
      <c r="AA2290" s="14"/>
      <c r="AB2290" s="14"/>
      <c r="AC2290" s="14"/>
      <c r="AD2290" s="14"/>
    </row>
    <row r="2291" ht="33.0" hidden="1" customHeight="1">
      <c r="A2291" s="27">
        <v>2472.0</v>
      </c>
      <c r="B2291" s="27" t="s">
        <v>34</v>
      </c>
      <c r="C2291" s="27" t="s">
        <v>2532</v>
      </c>
      <c r="D2291" s="12" t="s">
        <v>120</v>
      </c>
      <c r="E2291" s="14"/>
      <c r="F2291" s="12" t="s">
        <v>20</v>
      </c>
      <c r="G2291" s="12" t="s">
        <v>9</v>
      </c>
      <c r="H2291" s="12" t="s">
        <v>42</v>
      </c>
      <c r="I2291" s="14"/>
      <c r="J2291" s="14"/>
      <c r="K2291" s="14"/>
      <c r="L2291" s="14"/>
      <c r="M2291" s="14"/>
      <c r="N2291" s="14"/>
      <c r="O2291" s="14"/>
      <c r="P2291" s="14"/>
      <c r="Q2291" s="14"/>
      <c r="R2291" s="14"/>
      <c r="S2291" s="14"/>
      <c r="T2291" s="14"/>
      <c r="U2291" s="14"/>
      <c r="V2291" s="14"/>
      <c r="W2291" s="14"/>
      <c r="X2291" s="14"/>
      <c r="Y2291" s="14"/>
      <c r="Z2291" s="14"/>
      <c r="AA2291" s="14"/>
      <c r="AB2291" s="14"/>
      <c r="AC2291" s="14"/>
      <c r="AD2291" s="14"/>
    </row>
    <row r="2292" ht="33.0" customHeight="1">
      <c r="A2292" s="27">
        <v>2473.0</v>
      </c>
      <c r="B2292" s="27" t="s">
        <v>34</v>
      </c>
      <c r="C2292" s="27" t="s">
        <v>2533</v>
      </c>
      <c r="D2292" s="12" t="s">
        <v>131</v>
      </c>
      <c r="E2292" s="14"/>
      <c r="F2292" s="12" t="s">
        <v>16</v>
      </c>
      <c r="G2292" s="12" t="s">
        <v>7</v>
      </c>
      <c r="H2292" s="12" t="s">
        <v>52</v>
      </c>
      <c r="I2292" s="14"/>
      <c r="J2292" s="14"/>
      <c r="K2292" s="14"/>
      <c r="L2292" s="14"/>
      <c r="M2292" s="14"/>
      <c r="N2292" s="14"/>
      <c r="O2292" s="14"/>
      <c r="P2292" s="14"/>
      <c r="Q2292" s="14"/>
      <c r="R2292" s="14"/>
      <c r="S2292" s="14"/>
      <c r="T2292" s="14"/>
      <c r="U2292" s="14"/>
      <c r="V2292" s="14"/>
      <c r="W2292" s="14"/>
      <c r="X2292" s="14"/>
      <c r="Y2292" s="14"/>
      <c r="Z2292" s="14"/>
      <c r="AA2292" s="14"/>
      <c r="AB2292" s="14"/>
      <c r="AC2292" s="14"/>
      <c r="AD2292" s="14"/>
    </row>
    <row r="2293" ht="33.0" customHeight="1">
      <c r="A2293" s="27">
        <v>2474.0</v>
      </c>
      <c r="B2293" s="27" t="s">
        <v>34</v>
      </c>
      <c r="C2293" s="27" t="s">
        <v>2534</v>
      </c>
      <c r="D2293" s="12" t="s">
        <v>167</v>
      </c>
      <c r="E2293" s="14"/>
      <c r="F2293" s="12" t="s">
        <v>16</v>
      </c>
      <c r="G2293" s="12" t="s">
        <v>9</v>
      </c>
      <c r="H2293" s="12" t="s">
        <v>37</v>
      </c>
      <c r="I2293" s="14"/>
      <c r="J2293" s="14"/>
      <c r="K2293" s="14"/>
      <c r="L2293" s="14"/>
      <c r="M2293" s="14"/>
      <c r="N2293" s="14"/>
      <c r="O2293" s="14"/>
      <c r="P2293" s="14"/>
      <c r="Q2293" s="14"/>
      <c r="R2293" s="14"/>
      <c r="S2293" s="14"/>
      <c r="T2293" s="14"/>
      <c r="U2293" s="14"/>
      <c r="V2293" s="14"/>
      <c r="W2293" s="14"/>
      <c r="X2293" s="14"/>
      <c r="Y2293" s="14"/>
      <c r="Z2293" s="14"/>
      <c r="AA2293" s="14"/>
      <c r="AB2293" s="14"/>
      <c r="AC2293" s="14"/>
      <c r="AD2293" s="14"/>
    </row>
    <row r="2294" ht="33.0" hidden="1" customHeight="1">
      <c r="A2294" s="27">
        <v>2475.0</v>
      </c>
      <c r="B2294" s="27" t="s">
        <v>34</v>
      </c>
      <c r="C2294" s="27" t="s">
        <v>2535</v>
      </c>
      <c r="D2294" s="12" t="s">
        <v>436</v>
      </c>
      <c r="E2294" s="14"/>
      <c r="F2294" s="12" t="s">
        <v>13</v>
      </c>
      <c r="G2294" s="12" t="s">
        <v>9</v>
      </c>
      <c r="H2294" s="12" t="s">
        <v>37</v>
      </c>
      <c r="I2294" s="14"/>
      <c r="J2294" s="14"/>
      <c r="K2294" s="14"/>
      <c r="L2294" s="14"/>
      <c r="M2294" s="14"/>
      <c r="N2294" s="14"/>
      <c r="O2294" s="14"/>
      <c r="P2294" s="14"/>
      <c r="Q2294" s="14"/>
      <c r="R2294" s="14"/>
      <c r="S2294" s="14"/>
      <c r="T2294" s="14"/>
      <c r="U2294" s="14"/>
      <c r="V2294" s="14"/>
      <c r="W2294" s="14"/>
      <c r="X2294" s="14"/>
      <c r="Y2294" s="14"/>
      <c r="Z2294" s="14"/>
      <c r="AA2294" s="14"/>
      <c r="AB2294" s="14"/>
      <c r="AC2294" s="14"/>
      <c r="AD2294" s="14"/>
    </row>
    <row r="2295" ht="33.0" hidden="1" customHeight="1">
      <c r="A2295" s="27">
        <v>2476.0</v>
      </c>
      <c r="B2295" s="27" t="s">
        <v>34</v>
      </c>
      <c r="C2295" s="27" t="s">
        <v>2536</v>
      </c>
      <c r="D2295" s="12" t="s">
        <v>344</v>
      </c>
      <c r="E2295" s="14"/>
      <c r="F2295" s="12" t="s">
        <v>21</v>
      </c>
      <c r="G2295" s="12" t="s">
        <v>9</v>
      </c>
      <c r="H2295" s="12" t="s">
        <v>52</v>
      </c>
      <c r="I2295" s="14"/>
      <c r="J2295" s="14"/>
      <c r="K2295" s="14"/>
      <c r="L2295" s="14"/>
      <c r="M2295" s="14"/>
      <c r="N2295" s="14"/>
      <c r="O2295" s="14"/>
      <c r="P2295" s="14"/>
      <c r="Q2295" s="14"/>
      <c r="R2295" s="14"/>
      <c r="S2295" s="14"/>
      <c r="T2295" s="14"/>
      <c r="U2295" s="14"/>
      <c r="V2295" s="14"/>
      <c r="W2295" s="14"/>
      <c r="X2295" s="14"/>
      <c r="Y2295" s="14"/>
      <c r="Z2295" s="14"/>
      <c r="AA2295" s="14"/>
      <c r="AB2295" s="14"/>
      <c r="AC2295" s="14"/>
      <c r="AD2295" s="14"/>
    </row>
    <row r="2296" ht="33.0" customHeight="1">
      <c r="A2296" s="27">
        <v>2477.0</v>
      </c>
      <c r="B2296" s="27" t="s">
        <v>34</v>
      </c>
      <c r="C2296" s="27" t="s">
        <v>2537</v>
      </c>
      <c r="D2296" s="12" t="s">
        <v>334</v>
      </c>
      <c r="E2296" s="14"/>
      <c r="F2296" s="12" t="s">
        <v>16</v>
      </c>
      <c r="G2296" s="12" t="s">
        <v>7</v>
      </c>
      <c r="H2296" s="12" t="s">
        <v>42</v>
      </c>
      <c r="I2296" s="14"/>
      <c r="J2296" s="14"/>
      <c r="K2296" s="14"/>
      <c r="L2296" s="14"/>
      <c r="M2296" s="14"/>
      <c r="N2296" s="14"/>
      <c r="O2296" s="14"/>
      <c r="P2296" s="14"/>
      <c r="Q2296" s="14"/>
      <c r="R2296" s="14"/>
      <c r="S2296" s="14"/>
      <c r="T2296" s="14"/>
      <c r="U2296" s="14"/>
      <c r="V2296" s="14"/>
      <c r="W2296" s="14"/>
      <c r="X2296" s="14"/>
      <c r="Y2296" s="14"/>
      <c r="Z2296" s="14"/>
      <c r="AA2296" s="14"/>
      <c r="AB2296" s="14"/>
      <c r="AC2296" s="14"/>
      <c r="AD2296" s="14"/>
    </row>
    <row r="2297" ht="33.0" hidden="1" customHeight="1">
      <c r="A2297" s="27">
        <v>2478.0</v>
      </c>
      <c r="B2297" s="27" t="s">
        <v>34</v>
      </c>
      <c r="C2297" s="27" t="s">
        <v>2538</v>
      </c>
      <c r="D2297" s="12" t="s">
        <v>107</v>
      </c>
      <c r="E2297" s="14"/>
      <c r="F2297" s="12" t="s">
        <v>9</v>
      </c>
      <c r="G2297" s="12" t="s">
        <v>9</v>
      </c>
      <c r="H2297" s="12" t="s">
        <v>37</v>
      </c>
      <c r="I2297" s="14"/>
      <c r="J2297" s="14"/>
      <c r="K2297" s="14"/>
      <c r="L2297" s="14"/>
      <c r="M2297" s="14"/>
      <c r="N2297" s="14"/>
      <c r="O2297" s="14"/>
      <c r="P2297" s="14"/>
      <c r="Q2297" s="14"/>
      <c r="R2297" s="14"/>
      <c r="S2297" s="14"/>
      <c r="T2297" s="14"/>
      <c r="U2297" s="14"/>
      <c r="V2297" s="14"/>
      <c r="W2297" s="14"/>
      <c r="X2297" s="14"/>
      <c r="Y2297" s="14"/>
      <c r="Z2297" s="14"/>
      <c r="AA2297" s="14"/>
      <c r="AB2297" s="14"/>
      <c r="AC2297" s="14"/>
      <c r="AD2297" s="14"/>
    </row>
    <row r="2298" ht="33.0" hidden="1" customHeight="1">
      <c r="A2298" s="27">
        <v>2479.0</v>
      </c>
      <c r="B2298" s="27" t="s">
        <v>34</v>
      </c>
      <c r="C2298" s="27" t="s">
        <v>2539</v>
      </c>
      <c r="D2298" s="12" t="s">
        <v>612</v>
      </c>
      <c r="E2298" s="14"/>
      <c r="F2298" s="12" t="s">
        <v>15</v>
      </c>
      <c r="G2298" s="12" t="s">
        <v>9</v>
      </c>
      <c r="H2298" s="12" t="s">
        <v>49</v>
      </c>
      <c r="I2298" s="14"/>
      <c r="J2298" s="14"/>
      <c r="K2298" s="14"/>
      <c r="L2298" s="14"/>
      <c r="M2298" s="14"/>
      <c r="N2298" s="14"/>
      <c r="O2298" s="14"/>
      <c r="P2298" s="14"/>
      <c r="Q2298" s="14"/>
      <c r="R2298" s="14"/>
      <c r="S2298" s="14"/>
      <c r="T2298" s="14"/>
      <c r="U2298" s="14"/>
      <c r="V2298" s="14"/>
      <c r="W2298" s="14"/>
      <c r="X2298" s="14"/>
      <c r="Y2298" s="14"/>
      <c r="Z2298" s="14"/>
      <c r="AA2298" s="14"/>
      <c r="AB2298" s="14"/>
      <c r="AC2298" s="14"/>
      <c r="AD2298" s="14"/>
    </row>
    <row r="2299" ht="33.0" hidden="1" customHeight="1">
      <c r="A2299" s="27">
        <v>2480.0</v>
      </c>
      <c r="B2299" s="27" t="s">
        <v>34</v>
      </c>
      <c r="C2299" s="27" t="s">
        <v>2540</v>
      </c>
      <c r="D2299" s="12" t="s">
        <v>36</v>
      </c>
      <c r="E2299" s="14"/>
      <c r="F2299" s="12" t="s">
        <v>10</v>
      </c>
      <c r="G2299" s="12" t="s">
        <v>2</v>
      </c>
      <c r="H2299" s="12" t="s">
        <v>37</v>
      </c>
      <c r="I2299" s="14"/>
      <c r="J2299" s="14"/>
      <c r="K2299" s="14"/>
      <c r="L2299" s="14"/>
      <c r="M2299" s="14"/>
      <c r="N2299" s="14"/>
      <c r="O2299" s="14"/>
      <c r="P2299" s="14"/>
      <c r="Q2299" s="14"/>
      <c r="R2299" s="14"/>
      <c r="S2299" s="14"/>
      <c r="T2299" s="14"/>
      <c r="U2299" s="14"/>
      <c r="V2299" s="14"/>
      <c r="W2299" s="14"/>
      <c r="X2299" s="14"/>
      <c r="Y2299" s="14"/>
      <c r="Z2299" s="14"/>
      <c r="AA2299" s="14"/>
      <c r="AB2299" s="14"/>
      <c r="AC2299" s="14"/>
      <c r="AD2299" s="14"/>
    </row>
    <row r="2300" ht="33.0" hidden="1" customHeight="1">
      <c r="A2300" s="27">
        <v>2481.0</v>
      </c>
      <c r="B2300" s="27" t="s">
        <v>34</v>
      </c>
      <c r="C2300" s="27" t="s">
        <v>2541</v>
      </c>
      <c r="D2300" s="12" t="s">
        <v>293</v>
      </c>
      <c r="E2300" s="14"/>
      <c r="F2300" s="12" t="s">
        <v>11</v>
      </c>
      <c r="G2300" s="12" t="s">
        <v>4</v>
      </c>
      <c r="H2300" s="12" t="s">
        <v>42</v>
      </c>
      <c r="I2300" s="14"/>
      <c r="J2300" s="14"/>
      <c r="K2300" s="14"/>
      <c r="L2300" s="14"/>
      <c r="M2300" s="14"/>
      <c r="N2300" s="14"/>
      <c r="O2300" s="14"/>
      <c r="P2300" s="14"/>
      <c r="Q2300" s="14"/>
      <c r="R2300" s="14"/>
      <c r="S2300" s="14"/>
      <c r="T2300" s="14"/>
      <c r="U2300" s="14"/>
      <c r="V2300" s="14"/>
      <c r="W2300" s="14"/>
      <c r="X2300" s="14"/>
      <c r="Y2300" s="14"/>
      <c r="Z2300" s="14"/>
      <c r="AA2300" s="14"/>
      <c r="AB2300" s="14"/>
      <c r="AC2300" s="14"/>
      <c r="AD2300" s="14"/>
    </row>
    <row r="2301" ht="33.0" hidden="1" customHeight="1">
      <c r="A2301" s="27">
        <v>2482.0</v>
      </c>
      <c r="B2301" s="27" t="s">
        <v>34</v>
      </c>
      <c r="C2301" s="27" t="s">
        <v>2542</v>
      </c>
      <c r="D2301" s="12" t="s">
        <v>124</v>
      </c>
      <c r="E2301" s="14"/>
      <c r="F2301" s="12" t="s">
        <v>11</v>
      </c>
      <c r="G2301" s="12" t="s">
        <v>9</v>
      </c>
      <c r="H2301" s="12" t="s">
        <v>49</v>
      </c>
      <c r="I2301" s="14"/>
      <c r="J2301" s="14"/>
      <c r="K2301" s="14"/>
      <c r="L2301" s="14"/>
      <c r="M2301" s="14"/>
      <c r="N2301" s="14"/>
      <c r="O2301" s="14"/>
      <c r="P2301" s="14"/>
      <c r="Q2301" s="14"/>
      <c r="R2301" s="14"/>
      <c r="S2301" s="14"/>
      <c r="T2301" s="14"/>
      <c r="U2301" s="14"/>
      <c r="V2301" s="14"/>
      <c r="W2301" s="14"/>
      <c r="X2301" s="14"/>
      <c r="Y2301" s="14"/>
      <c r="Z2301" s="14"/>
      <c r="AA2301" s="14"/>
      <c r="AB2301" s="14"/>
      <c r="AC2301" s="14"/>
      <c r="AD2301" s="14"/>
    </row>
    <row r="2302" ht="33.0" customHeight="1">
      <c r="A2302" s="27">
        <v>2483.0</v>
      </c>
      <c r="B2302" s="27" t="s">
        <v>34</v>
      </c>
      <c r="C2302" s="27" t="s">
        <v>2543</v>
      </c>
      <c r="D2302" s="12" t="s">
        <v>2544</v>
      </c>
      <c r="E2302" s="14"/>
      <c r="F2302" s="12" t="s">
        <v>16</v>
      </c>
      <c r="G2302" s="12" t="s">
        <v>8</v>
      </c>
      <c r="H2302" s="12" t="s">
        <v>52</v>
      </c>
      <c r="I2302" s="14"/>
      <c r="J2302" s="14"/>
      <c r="K2302" s="14"/>
      <c r="L2302" s="14"/>
      <c r="M2302" s="14"/>
      <c r="N2302" s="14"/>
      <c r="O2302" s="14"/>
      <c r="P2302" s="14"/>
      <c r="Q2302" s="14"/>
      <c r="R2302" s="14"/>
      <c r="S2302" s="14"/>
      <c r="T2302" s="14"/>
      <c r="U2302" s="14"/>
      <c r="V2302" s="14"/>
      <c r="W2302" s="14"/>
      <c r="X2302" s="14"/>
      <c r="Y2302" s="14"/>
      <c r="Z2302" s="14"/>
      <c r="AA2302" s="14"/>
      <c r="AB2302" s="14"/>
      <c r="AC2302" s="14"/>
      <c r="AD2302" s="14"/>
    </row>
    <row r="2303" ht="33.0" hidden="1" customHeight="1">
      <c r="A2303" s="27">
        <v>2484.0</v>
      </c>
      <c r="B2303" s="27" t="s">
        <v>34</v>
      </c>
      <c r="C2303" s="27" t="s">
        <v>2545</v>
      </c>
      <c r="D2303" s="12" t="s">
        <v>87</v>
      </c>
      <c r="E2303" s="14"/>
      <c r="F2303" s="12" t="s">
        <v>18</v>
      </c>
      <c r="G2303" s="12" t="s">
        <v>9</v>
      </c>
      <c r="H2303" s="12" t="s">
        <v>52</v>
      </c>
      <c r="I2303" s="14"/>
      <c r="J2303" s="14"/>
      <c r="K2303" s="14"/>
      <c r="L2303" s="14"/>
      <c r="M2303" s="14"/>
      <c r="N2303" s="14"/>
      <c r="O2303" s="14"/>
      <c r="P2303" s="14"/>
      <c r="Q2303" s="14"/>
      <c r="R2303" s="14"/>
      <c r="S2303" s="14"/>
      <c r="T2303" s="14"/>
      <c r="U2303" s="14"/>
      <c r="V2303" s="14"/>
      <c r="W2303" s="14"/>
      <c r="X2303" s="14"/>
      <c r="Y2303" s="14"/>
      <c r="Z2303" s="14"/>
      <c r="AA2303" s="14"/>
      <c r="AB2303" s="14"/>
      <c r="AC2303" s="14"/>
      <c r="AD2303" s="14"/>
    </row>
    <row r="2304" ht="33.0" hidden="1" customHeight="1">
      <c r="A2304" s="27">
        <v>2485.0</v>
      </c>
      <c r="B2304" s="27" t="s">
        <v>34</v>
      </c>
      <c r="C2304" s="27" t="s">
        <v>2546</v>
      </c>
      <c r="D2304" s="12" t="s">
        <v>107</v>
      </c>
      <c r="E2304" s="14"/>
      <c r="F2304" s="12" t="s">
        <v>9</v>
      </c>
      <c r="G2304" s="12" t="s">
        <v>9</v>
      </c>
      <c r="H2304" s="12" t="s">
        <v>37</v>
      </c>
      <c r="I2304" s="14"/>
      <c r="J2304" s="14"/>
      <c r="K2304" s="14"/>
      <c r="L2304" s="14"/>
      <c r="M2304" s="14"/>
      <c r="N2304" s="14"/>
      <c r="O2304" s="14"/>
      <c r="P2304" s="14"/>
      <c r="Q2304" s="14"/>
      <c r="R2304" s="14"/>
      <c r="S2304" s="14"/>
      <c r="T2304" s="14"/>
      <c r="U2304" s="14"/>
      <c r="V2304" s="14"/>
      <c r="W2304" s="14"/>
      <c r="X2304" s="14"/>
      <c r="Y2304" s="14"/>
      <c r="Z2304" s="14"/>
      <c r="AA2304" s="14"/>
      <c r="AB2304" s="14"/>
      <c r="AC2304" s="14"/>
      <c r="AD2304" s="14"/>
    </row>
    <row r="2305" ht="33.0" hidden="1" customHeight="1">
      <c r="A2305" s="27">
        <v>2486.0</v>
      </c>
      <c r="B2305" s="27" t="s">
        <v>34</v>
      </c>
      <c r="C2305" s="27" t="s">
        <v>2547</v>
      </c>
      <c r="D2305" s="12" t="s">
        <v>139</v>
      </c>
      <c r="E2305" s="14"/>
      <c r="F2305" s="12" t="s">
        <v>23</v>
      </c>
      <c r="G2305" s="12" t="s">
        <v>9</v>
      </c>
      <c r="H2305" s="12" t="s">
        <v>37</v>
      </c>
      <c r="I2305" s="14"/>
      <c r="J2305" s="14"/>
      <c r="K2305" s="14"/>
      <c r="L2305" s="14"/>
      <c r="M2305" s="14"/>
      <c r="N2305" s="14"/>
      <c r="O2305" s="14"/>
      <c r="P2305" s="14"/>
      <c r="Q2305" s="14"/>
      <c r="R2305" s="14"/>
      <c r="S2305" s="14"/>
      <c r="T2305" s="14"/>
      <c r="U2305" s="14"/>
      <c r="V2305" s="14"/>
      <c r="W2305" s="14"/>
      <c r="X2305" s="14"/>
      <c r="Y2305" s="14"/>
      <c r="Z2305" s="14"/>
      <c r="AA2305" s="14"/>
      <c r="AB2305" s="14"/>
      <c r="AC2305" s="14"/>
      <c r="AD2305" s="14"/>
    </row>
    <row r="2306" ht="33.0" hidden="1" customHeight="1">
      <c r="A2306" s="27">
        <v>2487.0</v>
      </c>
      <c r="B2306" s="27" t="s">
        <v>34</v>
      </c>
      <c r="C2306" s="27" t="s">
        <v>2548</v>
      </c>
      <c r="D2306" s="12" t="s">
        <v>48</v>
      </c>
      <c r="E2306" s="14"/>
      <c r="F2306" s="12" t="s">
        <v>10</v>
      </c>
      <c r="G2306" s="12" t="s">
        <v>2</v>
      </c>
      <c r="H2306" s="12" t="s">
        <v>49</v>
      </c>
      <c r="I2306" s="14"/>
      <c r="J2306" s="14"/>
      <c r="K2306" s="14"/>
      <c r="L2306" s="14"/>
      <c r="M2306" s="14"/>
      <c r="N2306" s="14"/>
      <c r="O2306" s="14"/>
      <c r="P2306" s="14"/>
      <c r="Q2306" s="14"/>
      <c r="R2306" s="14"/>
      <c r="S2306" s="14"/>
      <c r="T2306" s="14"/>
      <c r="U2306" s="14"/>
      <c r="V2306" s="14"/>
      <c r="W2306" s="14"/>
      <c r="X2306" s="14"/>
      <c r="Y2306" s="14"/>
      <c r="Z2306" s="14"/>
      <c r="AA2306" s="14"/>
      <c r="AB2306" s="14"/>
      <c r="AC2306" s="14"/>
      <c r="AD2306" s="14"/>
    </row>
    <row r="2307" ht="33.0" hidden="1" customHeight="1">
      <c r="A2307" s="27">
        <v>2488.0</v>
      </c>
      <c r="B2307" s="27" t="s">
        <v>34</v>
      </c>
      <c r="C2307" s="27" t="s">
        <v>2549</v>
      </c>
      <c r="D2307" s="12" t="s">
        <v>1329</v>
      </c>
      <c r="E2307" s="14"/>
      <c r="F2307" s="12" t="s">
        <v>18</v>
      </c>
      <c r="G2307" s="12" t="s">
        <v>9</v>
      </c>
      <c r="H2307" s="12" t="s">
        <v>42</v>
      </c>
      <c r="I2307" s="14"/>
      <c r="J2307" s="14"/>
      <c r="K2307" s="14"/>
      <c r="L2307" s="14"/>
      <c r="M2307" s="14"/>
      <c r="N2307" s="14"/>
      <c r="O2307" s="14"/>
      <c r="P2307" s="14"/>
      <c r="Q2307" s="14"/>
      <c r="R2307" s="14"/>
      <c r="S2307" s="14"/>
      <c r="T2307" s="14"/>
      <c r="U2307" s="14"/>
      <c r="V2307" s="14"/>
      <c r="W2307" s="14"/>
      <c r="X2307" s="14"/>
      <c r="Y2307" s="14"/>
      <c r="Z2307" s="14"/>
      <c r="AA2307" s="14"/>
      <c r="AB2307" s="14"/>
      <c r="AC2307" s="14"/>
      <c r="AD2307" s="14"/>
    </row>
    <row r="2308" ht="33.0" hidden="1" customHeight="1">
      <c r="A2308" s="27">
        <v>2489.0</v>
      </c>
      <c r="B2308" s="27" t="s">
        <v>34</v>
      </c>
      <c r="C2308" s="27" t="s">
        <v>2550</v>
      </c>
      <c r="D2308" s="12" t="s">
        <v>592</v>
      </c>
      <c r="E2308" s="14"/>
      <c r="F2308" s="12" t="s">
        <v>11</v>
      </c>
      <c r="G2308" s="12" t="s">
        <v>9</v>
      </c>
      <c r="H2308" s="12" t="s">
        <v>37</v>
      </c>
      <c r="I2308" s="14"/>
      <c r="J2308" s="14"/>
      <c r="K2308" s="14"/>
      <c r="L2308" s="14"/>
      <c r="M2308" s="14"/>
      <c r="N2308" s="14"/>
      <c r="O2308" s="14"/>
      <c r="P2308" s="14"/>
      <c r="Q2308" s="14"/>
      <c r="R2308" s="14"/>
      <c r="S2308" s="14"/>
      <c r="T2308" s="14"/>
      <c r="U2308" s="14"/>
      <c r="V2308" s="14"/>
      <c r="W2308" s="14"/>
      <c r="X2308" s="14"/>
      <c r="Y2308" s="14"/>
      <c r="Z2308" s="14"/>
      <c r="AA2308" s="14"/>
      <c r="AB2308" s="14"/>
      <c r="AC2308" s="14"/>
      <c r="AD2308" s="14"/>
    </row>
    <row r="2309" ht="33.0" hidden="1" customHeight="1">
      <c r="A2309" s="27">
        <v>2490.0</v>
      </c>
      <c r="B2309" s="27" t="s">
        <v>34</v>
      </c>
      <c r="C2309" s="27" t="s">
        <v>2551</v>
      </c>
      <c r="D2309" s="12" t="s">
        <v>87</v>
      </c>
      <c r="E2309" s="14"/>
      <c r="F2309" s="12" t="s">
        <v>18</v>
      </c>
      <c r="G2309" s="12" t="s">
        <v>9</v>
      </c>
      <c r="H2309" s="12" t="s">
        <v>52</v>
      </c>
      <c r="I2309" s="14"/>
      <c r="J2309" s="14"/>
      <c r="K2309" s="14"/>
      <c r="L2309" s="14"/>
      <c r="M2309" s="14"/>
      <c r="N2309" s="14"/>
      <c r="O2309" s="14"/>
      <c r="P2309" s="14"/>
      <c r="Q2309" s="14"/>
      <c r="R2309" s="14"/>
      <c r="S2309" s="14"/>
      <c r="T2309" s="14"/>
      <c r="U2309" s="14"/>
      <c r="V2309" s="14"/>
      <c r="W2309" s="14"/>
      <c r="X2309" s="14"/>
      <c r="Y2309" s="14"/>
      <c r="Z2309" s="14"/>
      <c r="AA2309" s="14"/>
      <c r="AB2309" s="14"/>
      <c r="AC2309" s="14"/>
      <c r="AD2309" s="14"/>
    </row>
    <row r="2310" ht="33.0" hidden="1" customHeight="1">
      <c r="A2310" s="27">
        <v>2491.0</v>
      </c>
      <c r="B2310" s="27" t="s">
        <v>34</v>
      </c>
      <c r="C2310" s="27" t="s">
        <v>2552</v>
      </c>
      <c r="D2310" s="12" t="s">
        <v>172</v>
      </c>
      <c r="E2310" s="14"/>
      <c r="F2310" s="12" t="s">
        <v>20</v>
      </c>
      <c r="G2310" s="12" t="s">
        <v>9</v>
      </c>
      <c r="H2310" s="12" t="s">
        <v>49</v>
      </c>
      <c r="I2310" s="14"/>
      <c r="J2310" s="14"/>
      <c r="K2310" s="14"/>
      <c r="L2310" s="14"/>
      <c r="M2310" s="14"/>
      <c r="N2310" s="14"/>
      <c r="O2310" s="14"/>
      <c r="P2310" s="14"/>
      <c r="Q2310" s="14"/>
      <c r="R2310" s="14"/>
      <c r="S2310" s="14"/>
      <c r="T2310" s="14"/>
      <c r="U2310" s="14"/>
      <c r="V2310" s="14"/>
      <c r="W2310" s="14"/>
      <c r="X2310" s="14"/>
      <c r="Y2310" s="14"/>
      <c r="Z2310" s="14"/>
      <c r="AA2310" s="14"/>
      <c r="AB2310" s="14"/>
      <c r="AC2310" s="14"/>
      <c r="AD2310" s="14"/>
    </row>
    <row r="2311" ht="33.0" hidden="1" customHeight="1">
      <c r="A2311" s="27">
        <v>2492.0</v>
      </c>
      <c r="B2311" s="27" t="s">
        <v>34</v>
      </c>
      <c r="C2311" s="27" t="s">
        <v>2553</v>
      </c>
      <c r="D2311" s="12" t="s">
        <v>691</v>
      </c>
      <c r="E2311" s="14"/>
      <c r="F2311" s="12" t="s">
        <v>14</v>
      </c>
      <c r="G2311" s="12" t="s">
        <v>9</v>
      </c>
      <c r="H2311" s="12" t="s">
        <v>37</v>
      </c>
      <c r="I2311" s="14"/>
      <c r="J2311" s="14"/>
      <c r="K2311" s="14"/>
      <c r="L2311" s="14"/>
      <c r="M2311" s="14"/>
      <c r="N2311" s="14"/>
      <c r="O2311" s="14"/>
      <c r="P2311" s="14"/>
      <c r="Q2311" s="14"/>
      <c r="R2311" s="14"/>
      <c r="S2311" s="14"/>
      <c r="T2311" s="14"/>
      <c r="U2311" s="14"/>
      <c r="V2311" s="14"/>
      <c r="W2311" s="14"/>
      <c r="X2311" s="14"/>
      <c r="Y2311" s="14"/>
      <c r="Z2311" s="14"/>
      <c r="AA2311" s="14"/>
      <c r="AB2311" s="14"/>
      <c r="AC2311" s="14"/>
      <c r="AD2311" s="14"/>
    </row>
    <row r="2312" ht="33.0" hidden="1" customHeight="1">
      <c r="A2312" s="27">
        <v>2493.0</v>
      </c>
      <c r="B2312" s="27" t="s">
        <v>34</v>
      </c>
      <c r="C2312" s="27" t="s">
        <v>2554</v>
      </c>
      <c r="D2312" s="12" t="s">
        <v>107</v>
      </c>
      <c r="E2312" s="14"/>
      <c r="F2312" s="12" t="s">
        <v>9</v>
      </c>
      <c r="G2312" s="12" t="s">
        <v>9</v>
      </c>
      <c r="H2312" s="12" t="s">
        <v>37</v>
      </c>
      <c r="I2312" s="14"/>
      <c r="J2312" s="14"/>
      <c r="K2312" s="14"/>
      <c r="L2312" s="14"/>
      <c r="M2312" s="14"/>
      <c r="N2312" s="14"/>
      <c r="O2312" s="14"/>
      <c r="P2312" s="14"/>
      <c r="Q2312" s="14"/>
      <c r="R2312" s="14"/>
      <c r="S2312" s="14"/>
      <c r="T2312" s="14"/>
      <c r="U2312" s="14"/>
      <c r="V2312" s="14"/>
      <c r="W2312" s="14"/>
      <c r="X2312" s="14"/>
      <c r="Y2312" s="14"/>
      <c r="Z2312" s="14"/>
      <c r="AA2312" s="14"/>
      <c r="AB2312" s="14"/>
      <c r="AC2312" s="14"/>
      <c r="AD2312" s="14"/>
    </row>
    <row r="2313" ht="33.0" hidden="1" customHeight="1">
      <c r="A2313" s="27">
        <v>2494.0</v>
      </c>
      <c r="B2313" s="27" t="s">
        <v>34</v>
      </c>
      <c r="C2313" s="27" t="s">
        <v>2555</v>
      </c>
      <c r="D2313" s="12" t="s">
        <v>2321</v>
      </c>
      <c r="E2313" s="14"/>
      <c r="F2313" s="12" t="s">
        <v>13</v>
      </c>
      <c r="G2313" s="12" t="s">
        <v>7</v>
      </c>
      <c r="H2313" s="12" t="s">
        <v>37</v>
      </c>
      <c r="I2313" s="14"/>
      <c r="J2313" s="14"/>
      <c r="K2313" s="14"/>
      <c r="L2313" s="14"/>
      <c r="M2313" s="14"/>
      <c r="N2313" s="14"/>
      <c r="O2313" s="14"/>
      <c r="P2313" s="14"/>
      <c r="Q2313" s="14"/>
      <c r="R2313" s="14"/>
      <c r="S2313" s="14"/>
      <c r="T2313" s="14"/>
      <c r="U2313" s="14"/>
      <c r="V2313" s="14"/>
      <c r="W2313" s="14"/>
      <c r="X2313" s="14"/>
      <c r="Y2313" s="14"/>
      <c r="Z2313" s="14"/>
      <c r="AA2313" s="14"/>
      <c r="AB2313" s="14"/>
      <c r="AC2313" s="14"/>
      <c r="AD2313" s="14"/>
    </row>
    <row r="2314" ht="33.0" hidden="1" customHeight="1">
      <c r="A2314" s="27">
        <v>2495.0</v>
      </c>
      <c r="B2314" s="27" t="s">
        <v>34</v>
      </c>
      <c r="C2314" s="27" t="s">
        <v>2556</v>
      </c>
      <c r="D2314" s="12" t="s">
        <v>436</v>
      </c>
      <c r="E2314" s="14"/>
      <c r="F2314" s="12" t="s">
        <v>13</v>
      </c>
      <c r="G2314" s="12" t="s">
        <v>9</v>
      </c>
      <c r="H2314" s="12" t="s">
        <v>37</v>
      </c>
      <c r="I2314" s="14"/>
      <c r="J2314" s="14"/>
      <c r="K2314" s="14"/>
      <c r="L2314" s="14"/>
      <c r="M2314" s="14"/>
      <c r="N2314" s="14"/>
      <c r="O2314" s="14"/>
      <c r="P2314" s="14"/>
      <c r="Q2314" s="14"/>
      <c r="R2314" s="14"/>
      <c r="S2314" s="14"/>
      <c r="T2314" s="14"/>
      <c r="U2314" s="14"/>
      <c r="V2314" s="14"/>
      <c r="W2314" s="14"/>
      <c r="X2314" s="14"/>
      <c r="Y2314" s="14"/>
      <c r="Z2314" s="14"/>
      <c r="AA2314" s="14"/>
      <c r="AB2314" s="14"/>
      <c r="AC2314" s="14"/>
      <c r="AD2314" s="14"/>
    </row>
    <row r="2315" ht="33.0" hidden="1" customHeight="1">
      <c r="A2315" s="27">
        <v>2496.0</v>
      </c>
      <c r="B2315" s="27" t="s">
        <v>34</v>
      </c>
      <c r="C2315" s="27" t="s">
        <v>2557</v>
      </c>
      <c r="D2315" s="12" t="s">
        <v>99</v>
      </c>
      <c r="E2315" s="14"/>
      <c r="F2315" s="12" t="s">
        <v>12</v>
      </c>
      <c r="G2315" s="12" t="s">
        <v>9</v>
      </c>
      <c r="H2315" s="12" t="s">
        <v>37</v>
      </c>
      <c r="I2315" s="14"/>
      <c r="J2315" s="14"/>
      <c r="K2315" s="14"/>
      <c r="L2315" s="14"/>
      <c r="M2315" s="14"/>
      <c r="N2315" s="14"/>
      <c r="O2315" s="14"/>
      <c r="P2315" s="14"/>
      <c r="Q2315" s="14"/>
      <c r="R2315" s="14"/>
      <c r="S2315" s="14"/>
      <c r="T2315" s="14"/>
      <c r="U2315" s="14"/>
      <c r="V2315" s="14"/>
      <c r="W2315" s="14"/>
      <c r="X2315" s="14"/>
      <c r="Y2315" s="14"/>
      <c r="Z2315" s="14"/>
      <c r="AA2315" s="14"/>
      <c r="AB2315" s="14"/>
      <c r="AC2315" s="14"/>
      <c r="AD2315" s="14"/>
    </row>
    <row r="2316" ht="33.0" hidden="1" customHeight="1">
      <c r="A2316" s="27">
        <v>2497.0</v>
      </c>
      <c r="B2316" s="27" t="s">
        <v>34</v>
      </c>
      <c r="C2316" s="27" t="s">
        <v>2558</v>
      </c>
      <c r="D2316" s="12" t="s">
        <v>2559</v>
      </c>
      <c r="E2316" s="14"/>
      <c r="F2316" s="12" t="s">
        <v>23</v>
      </c>
      <c r="G2316" s="12" t="s">
        <v>8</v>
      </c>
      <c r="H2316" s="12" t="s">
        <v>42</v>
      </c>
      <c r="I2316" s="14"/>
      <c r="J2316" s="14"/>
      <c r="K2316" s="14"/>
      <c r="L2316" s="14"/>
      <c r="M2316" s="14"/>
      <c r="N2316" s="14"/>
      <c r="O2316" s="14"/>
      <c r="P2316" s="14"/>
      <c r="Q2316" s="14"/>
      <c r="R2316" s="14"/>
      <c r="S2316" s="14"/>
      <c r="T2316" s="14"/>
      <c r="U2316" s="14"/>
      <c r="V2316" s="14"/>
      <c r="W2316" s="14"/>
      <c r="X2316" s="14"/>
      <c r="Y2316" s="14"/>
      <c r="Z2316" s="14"/>
      <c r="AA2316" s="14"/>
      <c r="AB2316" s="14"/>
      <c r="AC2316" s="14"/>
      <c r="AD2316" s="14"/>
    </row>
    <row r="2317" ht="33.0" hidden="1" customHeight="1">
      <c r="A2317" s="27">
        <v>2498.0</v>
      </c>
      <c r="B2317" s="27" t="s">
        <v>34</v>
      </c>
      <c r="C2317" s="27" t="s">
        <v>2560</v>
      </c>
      <c r="D2317" s="12" t="s">
        <v>66</v>
      </c>
      <c r="E2317" s="14"/>
      <c r="F2317" s="12" t="s">
        <v>10</v>
      </c>
      <c r="G2317" s="12" t="s">
        <v>2</v>
      </c>
      <c r="H2317" s="12" t="s">
        <v>52</v>
      </c>
      <c r="I2317" s="14"/>
      <c r="J2317" s="14"/>
      <c r="K2317" s="14"/>
      <c r="L2317" s="14"/>
      <c r="M2317" s="14"/>
      <c r="N2317" s="14"/>
      <c r="O2317" s="14"/>
      <c r="P2317" s="14"/>
      <c r="Q2317" s="14"/>
      <c r="R2317" s="14"/>
      <c r="S2317" s="14"/>
      <c r="T2317" s="14"/>
      <c r="U2317" s="14"/>
      <c r="V2317" s="14"/>
      <c r="W2317" s="14"/>
      <c r="X2317" s="14"/>
      <c r="Y2317" s="14"/>
      <c r="Z2317" s="14"/>
      <c r="AA2317" s="14"/>
      <c r="AB2317" s="14"/>
      <c r="AC2317" s="14"/>
      <c r="AD2317" s="14"/>
    </row>
    <row r="2318" ht="33.0" hidden="1" customHeight="1">
      <c r="A2318" s="27">
        <v>2499.0</v>
      </c>
      <c r="B2318" s="27" t="s">
        <v>34</v>
      </c>
      <c r="C2318" s="27" t="s">
        <v>2561</v>
      </c>
      <c r="D2318" s="12" t="s">
        <v>1945</v>
      </c>
      <c r="E2318" s="14"/>
      <c r="F2318" s="12" t="s">
        <v>21</v>
      </c>
      <c r="G2318" s="12" t="s">
        <v>2</v>
      </c>
      <c r="H2318" s="12" t="s">
        <v>49</v>
      </c>
      <c r="I2318" s="14"/>
      <c r="J2318" s="14"/>
      <c r="K2318" s="14"/>
      <c r="L2318" s="14"/>
      <c r="M2318" s="14"/>
      <c r="N2318" s="14"/>
      <c r="O2318" s="14"/>
      <c r="P2318" s="14"/>
      <c r="Q2318" s="14"/>
      <c r="R2318" s="14"/>
      <c r="S2318" s="14"/>
      <c r="T2318" s="14"/>
      <c r="U2318" s="14"/>
      <c r="V2318" s="14"/>
      <c r="W2318" s="14"/>
      <c r="X2318" s="14"/>
      <c r="Y2318" s="14"/>
      <c r="Z2318" s="14"/>
      <c r="AA2318" s="14"/>
      <c r="AB2318" s="14"/>
      <c r="AC2318" s="14"/>
      <c r="AD2318" s="14"/>
    </row>
    <row r="2319" ht="33.0" hidden="1" customHeight="1">
      <c r="A2319" s="27">
        <v>2500.0</v>
      </c>
      <c r="B2319" s="27" t="s">
        <v>34</v>
      </c>
      <c r="C2319" s="27" t="s">
        <v>2562</v>
      </c>
      <c r="D2319" s="12" t="s">
        <v>72</v>
      </c>
      <c r="E2319" s="14"/>
      <c r="F2319" s="12" t="s">
        <v>11</v>
      </c>
      <c r="G2319" s="12" t="s">
        <v>6</v>
      </c>
      <c r="H2319" s="12" t="s">
        <v>49</v>
      </c>
      <c r="I2319" s="14"/>
      <c r="J2319" s="14"/>
      <c r="K2319" s="14"/>
      <c r="L2319" s="14"/>
      <c r="M2319" s="14"/>
      <c r="N2319" s="14"/>
      <c r="O2319" s="14"/>
      <c r="P2319" s="14"/>
      <c r="Q2319" s="14"/>
      <c r="R2319" s="14"/>
      <c r="S2319" s="14"/>
      <c r="T2319" s="14"/>
      <c r="U2319" s="14"/>
      <c r="V2319" s="14"/>
      <c r="W2319" s="14"/>
      <c r="X2319" s="14"/>
      <c r="Y2319" s="14"/>
      <c r="Z2319" s="14"/>
      <c r="AA2319" s="14"/>
      <c r="AB2319" s="14"/>
      <c r="AC2319" s="14"/>
      <c r="AD2319" s="14"/>
    </row>
    <row r="2320" ht="33.0" hidden="1" customHeight="1">
      <c r="A2320" s="27">
        <v>2501.0</v>
      </c>
      <c r="B2320" s="27" t="s">
        <v>34</v>
      </c>
      <c r="C2320" s="27" t="s">
        <v>2563</v>
      </c>
      <c r="D2320" s="12" t="s">
        <v>39</v>
      </c>
      <c r="E2320" s="14"/>
      <c r="F2320" s="12" t="s">
        <v>20</v>
      </c>
      <c r="G2320" s="12" t="s">
        <v>9</v>
      </c>
      <c r="H2320" s="12" t="s">
        <v>37</v>
      </c>
      <c r="I2320" s="14"/>
      <c r="J2320" s="14"/>
      <c r="K2320" s="14"/>
      <c r="L2320" s="14"/>
      <c r="M2320" s="14"/>
      <c r="N2320" s="14"/>
      <c r="O2320" s="14"/>
      <c r="P2320" s="14"/>
      <c r="Q2320" s="14"/>
      <c r="R2320" s="14"/>
      <c r="S2320" s="14"/>
      <c r="T2320" s="14"/>
      <c r="U2320" s="14"/>
      <c r="V2320" s="14"/>
      <c r="W2320" s="14"/>
      <c r="X2320" s="14"/>
      <c r="Y2320" s="14"/>
      <c r="Z2320" s="14"/>
      <c r="AA2320" s="14"/>
      <c r="AB2320" s="14"/>
      <c r="AC2320" s="14"/>
      <c r="AD2320" s="14"/>
    </row>
    <row r="2321" ht="33.0" hidden="1" customHeight="1">
      <c r="A2321" s="27">
        <v>2502.0</v>
      </c>
      <c r="B2321" s="27" t="s">
        <v>34</v>
      </c>
      <c r="C2321" s="27" t="s">
        <v>2564</v>
      </c>
      <c r="D2321" s="12" t="s">
        <v>322</v>
      </c>
      <c r="E2321" s="14"/>
      <c r="F2321" s="12" t="s">
        <v>23</v>
      </c>
      <c r="G2321" s="12" t="s">
        <v>9</v>
      </c>
      <c r="H2321" s="12" t="s">
        <v>52</v>
      </c>
      <c r="I2321" s="14"/>
      <c r="J2321" s="14"/>
      <c r="K2321" s="14"/>
      <c r="L2321" s="14"/>
      <c r="M2321" s="14"/>
      <c r="N2321" s="14"/>
      <c r="O2321" s="14"/>
      <c r="P2321" s="14"/>
      <c r="Q2321" s="14"/>
      <c r="R2321" s="14"/>
      <c r="S2321" s="14"/>
      <c r="T2321" s="14"/>
      <c r="U2321" s="14"/>
      <c r="V2321" s="14"/>
      <c r="W2321" s="14"/>
      <c r="X2321" s="14"/>
      <c r="Y2321" s="14"/>
      <c r="Z2321" s="14"/>
      <c r="AA2321" s="14"/>
      <c r="AB2321" s="14"/>
      <c r="AC2321" s="14"/>
      <c r="AD2321" s="14"/>
    </row>
    <row r="2322" ht="33.0" hidden="1" customHeight="1">
      <c r="A2322" s="27">
        <v>2503.0</v>
      </c>
      <c r="B2322" s="27" t="s">
        <v>34</v>
      </c>
      <c r="C2322" s="27" t="s">
        <v>2565</v>
      </c>
      <c r="D2322" s="12" t="s">
        <v>436</v>
      </c>
      <c r="E2322" s="14"/>
      <c r="F2322" s="12" t="s">
        <v>13</v>
      </c>
      <c r="G2322" s="12" t="s">
        <v>9</v>
      </c>
      <c r="H2322" s="12" t="s">
        <v>37</v>
      </c>
      <c r="I2322" s="14"/>
      <c r="J2322" s="14"/>
      <c r="K2322" s="14"/>
      <c r="L2322" s="14"/>
      <c r="M2322" s="14"/>
      <c r="N2322" s="14"/>
      <c r="O2322" s="14"/>
      <c r="P2322" s="14"/>
      <c r="Q2322" s="14"/>
      <c r="R2322" s="14"/>
      <c r="S2322" s="14"/>
      <c r="T2322" s="14"/>
      <c r="U2322" s="14"/>
      <c r="V2322" s="14"/>
      <c r="W2322" s="14"/>
      <c r="X2322" s="14"/>
      <c r="Y2322" s="14"/>
      <c r="Z2322" s="14"/>
      <c r="AA2322" s="14"/>
      <c r="AB2322" s="14"/>
      <c r="AC2322" s="14"/>
      <c r="AD2322" s="14"/>
    </row>
    <row r="2323" ht="33.0" hidden="1" customHeight="1">
      <c r="A2323" s="27">
        <v>2504.0</v>
      </c>
      <c r="B2323" s="27" t="s">
        <v>34</v>
      </c>
      <c r="C2323" s="27" t="s">
        <v>2566</v>
      </c>
      <c r="D2323" s="12" t="s">
        <v>322</v>
      </c>
      <c r="E2323" s="14"/>
      <c r="F2323" s="12" t="s">
        <v>23</v>
      </c>
      <c r="G2323" s="12" t="s">
        <v>9</v>
      </c>
      <c r="H2323" s="12" t="s">
        <v>52</v>
      </c>
      <c r="I2323" s="14"/>
      <c r="J2323" s="14"/>
      <c r="K2323" s="14"/>
      <c r="L2323" s="14"/>
      <c r="M2323" s="14"/>
      <c r="N2323" s="14"/>
      <c r="O2323" s="14"/>
      <c r="P2323" s="14"/>
      <c r="Q2323" s="14"/>
      <c r="R2323" s="14"/>
      <c r="S2323" s="14"/>
      <c r="T2323" s="14"/>
      <c r="U2323" s="14"/>
      <c r="V2323" s="14"/>
      <c r="W2323" s="14"/>
      <c r="X2323" s="14"/>
      <c r="Y2323" s="14"/>
      <c r="Z2323" s="14"/>
      <c r="AA2323" s="14"/>
      <c r="AB2323" s="14"/>
      <c r="AC2323" s="14"/>
      <c r="AD2323" s="14"/>
    </row>
    <row r="2324" ht="33.0" hidden="1" customHeight="1">
      <c r="A2324" s="27">
        <v>2505.0</v>
      </c>
      <c r="B2324" s="27" t="s">
        <v>34</v>
      </c>
      <c r="C2324" s="27" t="s">
        <v>2567</v>
      </c>
      <c r="D2324" s="12" t="s">
        <v>36</v>
      </c>
      <c r="E2324" s="14"/>
      <c r="F2324" s="12" t="s">
        <v>10</v>
      </c>
      <c r="G2324" s="12" t="s">
        <v>2</v>
      </c>
      <c r="H2324" s="12" t="s">
        <v>37</v>
      </c>
      <c r="I2324" s="14"/>
      <c r="J2324" s="14"/>
      <c r="K2324" s="14"/>
      <c r="L2324" s="14"/>
      <c r="M2324" s="14"/>
      <c r="N2324" s="14"/>
      <c r="O2324" s="14"/>
      <c r="P2324" s="14"/>
      <c r="Q2324" s="14"/>
      <c r="R2324" s="14"/>
      <c r="S2324" s="14"/>
      <c r="T2324" s="14"/>
      <c r="U2324" s="14"/>
      <c r="V2324" s="14"/>
      <c r="W2324" s="14"/>
      <c r="X2324" s="14"/>
      <c r="Y2324" s="14"/>
      <c r="Z2324" s="14"/>
      <c r="AA2324" s="14"/>
      <c r="AB2324" s="14"/>
      <c r="AC2324" s="14"/>
      <c r="AD2324" s="14"/>
    </row>
    <row r="2325" ht="33.0" hidden="1" customHeight="1">
      <c r="A2325" s="27">
        <v>2507.0</v>
      </c>
      <c r="B2325" s="27" t="s">
        <v>34</v>
      </c>
      <c r="C2325" s="27" t="s">
        <v>2568</v>
      </c>
      <c r="D2325" s="12" t="s">
        <v>66</v>
      </c>
      <c r="E2325" s="14"/>
      <c r="F2325" s="12" t="s">
        <v>10</v>
      </c>
      <c r="G2325" s="12" t="s">
        <v>2</v>
      </c>
      <c r="H2325" s="12" t="s">
        <v>52</v>
      </c>
      <c r="I2325" s="14"/>
      <c r="J2325" s="14"/>
      <c r="K2325" s="14"/>
      <c r="L2325" s="14"/>
      <c r="M2325" s="14"/>
      <c r="N2325" s="14"/>
      <c r="O2325" s="14"/>
      <c r="P2325" s="14"/>
      <c r="Q2325" s="14"/>
      <c r="R2325" s="14"/>
      <c r="S2325" s="14"/>
      <c r="T2325" s="14"/>
      <c r="U2325" s="14"/>
      <c r="V2325" s="14"/>
      <c r="W2325" s="14"/>
      <c r="X2325" s="14"/>
      <c r="Y2325" s="14"/>
      <c r="Z2325" s="14"/>
      <c r="AA2325" s="14"/>
      <c r="AB2325" s="14"/>
      <c r="AC2325" s="14"/>
      <c r="AD2325" s="14"/>
    </row>
    <row r="2326" ht="33.0" customHeight="1">
      <c r="A2326" s="27">
        <v>2508.0</v>
      </c>
      <c r="B2326" s="27" t="s">
        <v>34</v>
      </c>
      <c r="C2326" s="27" t="s">
        <v>2569</v>
      </c>
      <c r="D2326" s="12" t="s">
        <v>134</v>
      </c>
      <c r="E2326" s="14"/>
      <c r="F2326" s="12" t="s">
        <v>16</v>
      </c>
      <c r="G2326" s="12" t="s">
        <v>9</v>
      </c>
      <c r="H2326" s="12" t="s">
        <v>42</v>
      </c>
      <c r="I2326" s="14"/>
      <c r="J2326" s="14"/>
      <c r="K2326" s="14"/>
      <c r="L2326" s="14"/>
      <c r="M2326" s="14"/>
      <c r="N2326" s="14"/>
      <c r="O2326" s="14"/>
      <c r="P2326" s="14"/>
      <c r="Q2326" s="14"/>
      <c r="R2326" s="14"/>
      <c r="S2326" s="14"/>
      <c r="T2326" s="14"/>
      <c r="U2326" s="14"/>
      <c r="V2326" s="14"/>
      <c r="W2326" s="14"/>
      <c r="X2326" s="14"/>
      <c r="Y2326" s="14"/>
      <c r="Z2326" s="14"/>
      <c r="AA2326" s="14"/>
      <c r="AB2326" s="14"/>
      <c r="AC2326" s="14"/>
      <c r="AD2326" s="14"/>
    </row>
    <row r="2327" ht="33.0" hidden="1" customHeight="1">
      <c r="A2327" s="27">
        <v>2509.0</v>
      </c>
      <c r="B2327" s="27" t="s">
        <v>34</v>
      </c>
      <c r="C2327" s="27" t="s">
        <v>2570</v>
      </c>
      <c r="D2327" s="12" t="s">
        <v>36</v>
      </c>
      <c r="E2327" s="14"/>
      <c r="F2327" s="12" t="s">
        <v>10</v>
      </c>
      <c r="G2327" s="12" t="s">
        <v>2</v>
      </c>
      <c r="H2327" s="12" t="s">
        <v>37</v>
      </c>
      <c r="I2327" s="14"/>
      <c r="J2327" s="14"/>
      <c r="K2327" s="14"/>
      <c r="L2327" s="14"/>
      <c r="M2327" s="14"/>
      <c r="N2327" s="14"/>
      <c r="O2327" s="14"/>
      <c r="P2327" s="14"/>
      <c r="Q2327" s="14"/>
      <c r="R2327" s="14"/>
      <c r="S2327" s="14"/>
      <c r="T2327" s="14"/>
      <c r="U2327" s="14"/>
      <c r="V2327" s="14"/>
      <c r="W2327" s="14"/>
      <c r="X2327" s="14"/>
      <c r="Y2327" s="14"/>
      <c r="Z2327" s="14"/>
      <c r="AA2327" s="14"/>
      <c r="AB2327" s="14"/>
      <c r="AC2327" s="14"/>
      <c r="AD2327" s="14"/>
    </row>
    <row r="2328" ht="33.0" hidden="1" customHeight="1">
      <c r="A2328" s="27">
        <v>2510.0</v>
      </c>
      <c r="B2328" s="27" t="s">
        <v>34</v>
      </c>
      <c r="C2328" s="27" t="s">
        <v>2571</v>
      </c>
      <c r="D2328" s="12" t="s">
        <v>87</v>
      </c>
      <c r="E2328" s="14"/>
      <c r="F2328" s="12" t="s">
        <v>18</v>
      </c>
      <c r="G2328" s="12" t="s">
        <v>9</v>
      </c>
      <c r="H2328" s="12" t="s">
        <v>52</v>
      </c>
      <c r="I2328" s="14"/>
      <c r="J2328" s="14"/>
      <c r="K2328" s="14"/>
      <c r="L2328" s="14"/>
      <c r="M2328" s="14"/>
      <c r="N2328" s="14"/>
      <c r="O2328" s="14"/>
      <c r="P2328" s="14"/>
      <c r="Q2328" s="14"/>
      <c r="R2328" s="14"/>
      <c r="S2328" s="14"/>
      <c r="T2328" s="14"/>
      <c r="U2328" s="14"/>
      <c r="V2328" s="14"/>
      <c r="W2328" s="14"/>
      <c r="X2328" s="14"/>
      <c r="Y2328" s="14"/>
      <c r="Z2328" s="14"/>
      <c r="AA2328" s="14"/>
      <c r="AB2328" s="14"/>
      <c r="AC2328" s="14"/>
      <c r="AD2328" s="14"/>
    </row>
    <row r="2329" ht="33.0" hidden="1" customHeight="1">
      <c r="A2329" s="27">
        <v>2511.0</v>
      </c>
      <c r="B2329" s="27" t="s">
        <v>34</v>
      </c>
      <c r="C2329" s="27" t="s">
        <v>2572</v>
      </c>
      <c r="D2329" s="12" t="s">
        <v>36</v>
      </c>
      <c r="E2329" s="14"/>
      <c r="F2329" s="12" t="s">
        <v>10</v>
      </c>
      <c r="G2329" s="12" t="s">
        <v>2</v>
      </c>
      <c r="H2329" s="12" t="s">
        <v>37</v>
      </c>
      <c r="I2329" s="14"/>
      <c r="J2329" s="14"/>
      <c r="K2329" s="14"/>
      <c r="L2329" s="14"/>
      <c r="M2329" s="14"/>
      <c r="N2329" s="14"/>
      <c r="O2329" s="14"/>
      <c r="P2329" s="14"/>
      <c r="Q2329" s="14"/>
      <c r="R2329" s="14"/>
      <c r="S2329" s="14"/>
      <c r="T2329" s="14"/>
      <c r="U2329" s="14"/>
      <c r="V2329" s="14"/>
      <c r="W2329" s="14"/>
      <c r="X2329" s="14"/>
      <c r="Y2329" s="14"/>
      <c r="Z2329" s="14"/>
      <c r="AA2329" s="14"/>
      <c r="AB2329" s="14"/>
      <c r="AC2329" s="14"/>
      <c r="AD2329" s="14"/>
    </row>
    <row r="2330" ht="33.0" hidden="1" customHeight="1">
      <c r="A2330" s="27">
        <v>2512.0</v>
      </c>
      <c r="B2330" s="27" t="s">
        <v>34</v>
      </c>
      <c r="C2330" s="27" t="s">
        <v>2573</v>
      </c>
      <c r="D2330" s="12" t="s">
        <v>1995</v>
      </c>
      <c r="E2330" s="14"/>
      <c r="F2330" s="12" t="s">
        <v>20</v>
      </c>
      <c r="G2330" s="12" t="s">
        <v>2</v>
      </c>
      <c r="H2330" s="12" t="s">
        <v>49</v>
      </c>
      <c r="I2330" s="14"/>
      <c r="J2330" s="14"/>
      <c r="K2330" s="14"/>
      <c r="L2330" s="14"/>
      <c r="M2330" s="14"/>
      <c r="N2330" s="14"/>
      <c r="O2330" s="14"/>
      <c r="P2330" s="14"/>
      <c r="Q2330" s="14"/>
      <c r="R2330" s="14"/>
      <c r="S2330" s="14"/>
      <c r="T2330" s="14"/>
      <c r="U2330" s="14"/>
      <c r="V2330" s="14"/>
      <c r="W2330" s="14"/>
      <c r="X2330" s="14"/>
      <c r="Y2330" s="14"/>
      <c r="Z2330" s="14"/>
      <c r="AA2330" s="14"/>
      <c r="AB2330" s="14"/>
      <c r="AC2330" s="14"/>
      <c r="AD2330" s="14"/>
    </row>
    <row r="2331" ht="33.0" hidden="1" customHeight="1">
      <c r="A2331" s="27">
        <v>2513.0</v>
      </c>
      <c r="B2331" s="27" t="s">
        <v>34</v>
      </c>
      <c r="C2331" s="27" t="s">
        <v>2574</v>
      </c>
      <c r="D2331" s="12" t="s">
        <v>114</v>
      </c>
      <c r="E2331" s="14"/>
      <c r="F2331" s="12" t="s">
        <v>19</v>
      </c>
      <c r="G2331" s="12" t="s">
        <v>4</v>
      </c>
      <c r="H2331" s="12" t="s">
        <v>52</v>
      </c>
      <c r="I2331" s="14"/>
      <c r="J2331" s="14"/>
      <c r="K2331" s="14"/>
      <c r="L2331" s="14"/>
      <c r="M2331" s="14"/>
      <c r="N2331" s="14"/>
      <c r="O2331" s="14"/>
      <c r="P2331" s="14"/>
      <c r="Q2331" s="14"/>
      <c r="R2331" s="14"/>
      <c r="S2331" s="14"/>
      <c r="T2331" s="14"/>
      <c r="U2331" s="14"/>
      <c r="V2331" s="14"/>
      <c r="W2331" s="14"/>
      <c r="X2331" s="14"/>
      <c r="Y2331" s="14"/>
      <c r="Z2331" s="14"/>
      <c r="AA2331" s="14"/>
      <c r="AB2331" s="14"/>
      <c r="AC2331" s="14"/>
      <c r="AD2331" s="14"/>
    </row>
    <row r="2332" ht="33.0" hidden="1" customHeight="1">
      <c r="A2332" s="27">
        <v>2514.0</v>
      </c>
      <c r="B2332" s="27" t="s">
        <v>34</v>
      </c>
      <c r="C2332" s="27" t="s">
        <v>2575</v>
      </c>
      <c r="D2332" s="12" t="s">
        <v>592</v>
      </c>
      <c r="E2332" s="14"/>
      <c r="F2332" s="12" t="s">
        <v>11</v>
      </c>
      <c r="G2332" s="12" t="s">
        <v>9</v>
      </c>
      <c r="H2332" s="12" t="s">
        <v>37</v>
      </c>
      <c r="I2332" s="14"/>
      <c r="J2332" s="14"/>
      <c r="K2332" s="14"/>
      <c r="L2332" s="14"/>
      <c r="M2332" s="14"/>
      <c r="N2332" s="14"/>
      <c r="O2332" s="14"/>
      <c r="P2332" s="14"/>
      <c r="Q2332" s="14"/>
      <c r="R2332" s="14"/>
      <c r="S2332" s="14"/>
      <c r="T2332" s="14"/>
      <c r="U2332" s="14"/>
      <c r="V2332" s="14"/>
      <c r="W2332" s="14"/>
      <c r="X2332" s="14"/>
      <c r="Y2332" s="14"/>
      <c r="Z2332" s="14"/>
      <c r="AA2332" s="14"/>
      <c r="AB2332" s="14"/>
      <c r="AC2332" s="14"/>
      <c r="AD2332" s="14"/>
    </row>
    <row r="2333" ht="33.0" hidden="1" customHeight="1">
      <c r="A2333" s="27">
        <v>2515.0</v>
      </c>
      <c r="B2333" s="27" t="s">
        <v>34</v>
      </c>
      <c r="C2333" s="27" t="s">
        <v>2576</v>
      </c>
      <c r="D2333" s="12" t="s">
        <v>107</v>
      </c>
      <c r="E2333" s="14"/>
      <c r="F2333" s="12" t="s">
        <v>9</v>
      </c>
      <c r="G2333" s="12" t="s">
        <v>9</v>
      </c>
      <c r="H2333" s="12" t="s">
        <v>37</v>
      </c>
      <c r="I2333" s="14"/>
      <c r="J2333" s="14"/>
      <c r="K2333" s="14"/>
      <c r="L2333" s="14"/>
      <c r="M2333" s="14"/>
      <c r="N2333" s="14"/>
      <c r="O2333" s="14"/>
      <c r="P2333" s="14"/>
      <c r="Q2333" s="14"/>
      <c r="R2333" s="14"/>
      <c r="S2333" s="14"/>
      <c r="T2333" s="14"/>
      <c r="U2333" s="14"/>
      <c r="V2333" s="14"/>
      <c r="W2333" s="14"/>
      <c r="X2333" s="14"/>
      <c r="Y2333" s="14"/>
      <c r="Z2333" s="14"/>
      <c r="AA2333" s="14"/>
      <c r="AB2333" s="14"/>
      <c r="AC2333" s="14"/>
      <c r="AD2333" s="14"/>
    </row>
    <row r="2334" ht="33.0" hidden="1" customHeight="1">
      <c r="A2334" s="27">
        <v>2516.0</v>
      </c>
      <c r="B2334" s="27" t="s">
        <v>34</v>
      </c>
      <c r="C2334" s="27" t="s">
        <v>2577</v>
      </c>
      <c r="D2334" s="12" t="s">
        <v>114</v>
      </c>
      <c r="E2334" s="14"/>
      <c r="F2334" s="12" t="s">
        <v>19</v>
      </c>
      <c r="G2334" s="12" t="s">
        <v>4</v>
      </c>
      <c r="H2334" s="12" t="s">
        <v>52</v>
      </c>
      <c r="I2334" s="14"/>
      <c r="J2334" s="14"/>
      <c r="K2334" s="14"/>
      <c r="L2334" s="14"/>
      <c r="M2334" s="14"/>
      <c r="N2334" s="14"/>
      <c r="O2334" s="14"/>
      <c r="P2334" s="14"/>
      <c r="Q2334" s="14"/>
      <c r="R2334" s="14"/>
      <c r="S2334" s="14"/>
      <c r="T2334" s="14"/>
      <c r="U2334" s="14"/>
      <c r="V2334" s="14"/>
      <c r="W2334" s="14"/>
      <c r="X2334" s="14"/>
      <c r="Y2334" s="14"/>
      <c r="Z2334" s="14"/>
      <c r="AA2334" s="14"/>
      <c r="AB2334" s="14"/>
      <c r="AC2334" s="14"/>
      <c r="AD2334" s="14"/>
    </row>
    <row r="2335" ht="33.0" hidden="1" customHeight="1">
      <c r="A2335" s="27">
        <v>2517.0</v>
      </c>
      <c r="B2335" s="27" t="s">
        <v>34</v>
      </c>
      <c r="C2335" s="27" t="s">
        <v>2578</v>
      </c>
      <c r="D2335" s="12" t="s">
        <v>436</v>
      </c>
      <c r="E2335" s="14"/>
      <c r="F2335" s="12" t="s">
        <v>13</v>
      </c>
      <c r="G2335" s="12" t="s">
        <v>9</v>
      </c>
      <c r="H2335" s="12" t="s">
        <v>37</v>
      </c>
      <c r="I2335" s="14"/>
      <c r="J2335" s="14"/>
      <c r="K2335" s="14"/>
      <c r="L2335" s="14"/>
      <c r="M2335" s="14"/>
      <c r="N2335" s="14"/>
      <c r="O2335" s="14"/>
      <c r="P2335" s="14"/>
      <c r="Q2335" s="14"/>
      <c r="R2335" s="14"/>
      <c r="S2335" s="14"/>
      <c r="T2335" s="14"/>
      <c r="U2335" s="14"/>
      <c r="V2335" s="14"/>
      <c r="W2335" s="14"/>
      <c r="X2335" s="14"/>
      <c r="Y2335" s="14"/>
      <c r="Z2335" s="14"/>
      <c r="AA2335" s="14"/>
      <c r="AB2335" s="14"/>
      <c r="AC2335" s="14"/>
      <c r="AD2335" s="14"/>
    </row>
    <row r="2336" ht="33.0" hidden="1" customHeight="1">
      <c r="A2336" s="27">
        <v>2518.0</v>
      </c>
      <c r="B2336" s="27" t="s">
        <v>34</v>
      </c>
      <c r="C2336" s="27" t="s">
        <v>2579</v>
      </c>
      <c r="D2336" s="12" t="s">
        <v>1672</v>
      </c>
      <c r="E2336" s="14"/>
      <c r="F2336" s="12" t="s">
        <v>23</v>
      </c>
      <c r="G2336" s="12" t="s">
        <v>7</v>
      </c>
      <c r="H2336" s="12" t="s">
        <v>42</v>
      </c>
      <c r="I2336" s="14"/>
      <c r="J2336" s="14"/>
      <c r="K2336" s="14"/>
      <c r="L2336" s="14"/>
      <c r="M2336" s="14"/>
      <c r="N2336" s="14"/>
      <c r="O2336" s="14"/>
      <c r="P2336" s="14"/>
      <c r="Q2336" s="14"/>
      <c r="R2336" s="14"/>
      <c r="S2336" s="14"/>
      <c r="T2336" s="14"/>
      <c r="U2336" s="14"/>
      <c r="V2336" s="14"/>
      <c r="W2336" s="14"/>
      <c r="X2336" s="14"/>
      <c r="Y2336" s="14"/>
      <c r="Z2336" s="14"/>
      <c r="AA2336" s="14"/>
      <c r="AB2336" s="14"/>
      <c r="AC2336" s="14"/>
      <c r="AD2336" s="14"/>
    </row>
    <row r="2337" ht="33.0" hidden="1" customHeight="1">
      <c r="A2337" s="27">
        <v>2519.0</v>
      </c>
      <c r="B2337" s="27" t="s">
        <v>34</v>
      </c>
      <c r="C2337" s="27" t="s">
        <v>2580</v>
      </c>
      <c r="D2337" s="12" t="s">
        <v>2581</v>
      </c>
      <c r="E2337" s="14"/>
      <c r="F2337" s="12" t="s">
        <v>21</v>
      </c>
      <c r="G2337" s="12" t="s">
        <v>4</v>
      </c>
      <c r="H2337" s="12" t="s">
        <v>49</v>
      </c>
      <c r="I2337" s="14"/>
      <c r="J2337" s="14"/>
      <c r="K2337" s="14"/>
      <c r="L2337" s="14"/>
      <c r="M2337" s="14"/>
      <c r="N2337" s="14"/>
      <c r="O2337" s="14"/>
      <c r="P2337" s="14"/>
      <c r="Q2337" s="14"/>
      <c r="R2337" s="14"/>
      <c r="S2337" s="14"/>
      <c r="T2337" s="14"/>
      <c r="U2337" s="14"/>
      <c r="V2337" s="14"/>
      <c r="W2337" s="14"/>
      <c r="X2337" s="14"/>
      <c r="Y2337" s="14"/>
      <c r="Z2337" s="14"/>
      <c r="AA2337" s="14"/>
      <c r="AB2337" s="14"/>
      <c r="AC2337" s="14"/>
      <c r="AD2337" s="14"/>
    </row>
    <row r="2338" ht="33.0" hidden="1" customHeight="1">
      <c r="A2338" s="27">
        <v>2520.0</v>
      </c>
      <c r="B2338" s="27" t="s">
        <v>34</v>
      </c>
      <c r="C2338" s="27" t="s">
        <v>2582</v>
      </c>
      <c r="D2338" s="12" t="s">
        <v>124</v>
      </c>
      <c r="E2338" s="14"/>
      <c r="F2338" s="12" t="s">
        <v>11</v>
      </c>
      <c r="G2338" s="12" t="s">
        <v>9</v>
      </c>
      <c r="H2338" s="12" t="s">
        <v>49</v>
      </c>
      <c r="I2338" s="14"/>
      <c r="J2338" s="14"/>
      <c r="K2338" s="14"/>
      <c r="L2338" s="14"/>
      <c r="M2338" s="14"/>
      <c r="N2338" s="14"/>
      <c r="O2338" s="14"/>
      <c r="P2338" s="14"/>
      <c r="Q2338" s="14"/>
      <c r="R2338" s="14"/>
      <c r="S2338" s="14"/>
      <c r="T2338" s="14"/>
      <c r="U2338" s="14"/>
      <c r="V2338" s="14"/>
      <c r="W2338" s="14"/>
      <c r="X2338" s="14"/>
      <c r="Y2338" s="14"/>
      <c r="Z2338" s="14"/>
      <c r="AA2338" s="14"/>
      <c r="AB2338" s="14"/>
      <c r="AC2338" s="14"/>
      <c r="AD2338" s="14"/>
    </row>
    <row r="2339" ht="33.0" hidden="1" customHeight="1">
      <c r="A2339" s="27">
        <v>2521.0</v>
      </c>
      <c r="B2339" s="27" t="s">
        <v>34</v>
      </c>
      <c r="C2339" s="27" t="s">
        <v>2583</v>
      </c>
      <c r="D2339" s="12" t="s">
        <v>2584</v>
      </c>
      <c r="E2339" s="14"/>
      <c r="F2339" s="12" t="s">
        <v>9</v>
      </c>
      <c r="G2339" s="12" t="s">
        <v>7</v>
      </c>
      <c r="H2339" s="12" t="s">
        <v>42</v>
      </c>
      <c r="I2339" s="14"/>
      <c r="J2339" s="14"/>
      <c r="K2339" s="14"/>
      <c r="L2339" s="14"/>
      <c r="M2339" s="14"/>
      <c r="N2339" s="14"/>
      <c r="O2339" s="14"/>
      <c r="P2339" s="14"/>
      <c r="Q2339" s="14"/>
      <c r="R2339" s="14"/>
      <c r="S2339" s="14"/>
      <c r="T2339" s="14"/>
      <c r="U2339" s="14"/>
      <c r="V2339" s="14"/>
      <c r="W2339" s="14"/>
      <c r="X2339" s="14"/>
      <c r="Y2339" s="14"/>
      <c r="Z2339" s="14"/>
      <c r="AA2339" s="14"/>
      <c r="AB2339" s="14"/>
      <c r="AC2339" s="14"/>
      <c r="AD2339" s="14"/>
    </row>
    <row r="2340" ht="33.0" hidden="1" customHeight="1">
      <c r="A2340" s="27">
        <v>2522.0</v>
      </c>
      <c r="B2340" s="27" t="s">
        <v>34</v>
      </c>
      <c r="C2340" s="27" t="s">
        <v>2585</v>
      </c>
      <c r="D2340" s="12" t="s">
        <v>48</v>
      </c>
      <c r="E2340" s="14"/>
      <c r="F2340" s="12" t="s">
        <v>10</v>
      </c>
      <c r="G2340" s="12" t="s">
        <v>2</v>
      </c>
      <c r="H2340" s="12" t="s">
        <v>49</v>
      </c>
      <c r="I2340" s="14"/>
      <c r="J2340" s="14"/>
      <c r="K2340" s="14"/>
      <c r="L2340" s="14"/>
      <c r="M2340" s="14"/>
      <c r="N2340" s="14"/>
      <c r="O2340" s="14"/>
      <c r="P2340" s="14"/>
      <c r="Q2340" s="14"/>
      <c r="R2340" s="14"/>
      <c r="S2340" s="14"/>
      <c r="T2340" s="14"/>
      <c r="U2340" s="14"/>
      <c r="V2340" s="14"/>
      <c r="W2340" s="14"/>
      <c r="X2340" s="14"/>
      <c r="Y2340" s="14"/>
      <c r="Z2340" s="14"/>
      <c r="AA2340" s="14"/>
      <c r="AB2340" s="14"/>
      <c r="AC2340" s="14"/>
      <c r="AD2340" s="14"/>
    </row>
    <row r="2341" ht="33.0" hidden="1" customHeight="1">
      <c r="A2341" s="27">
        <v>2523.0</v>
      </c>
      <c r="B2341" s="27" t="s">
        <v>34</v>
      </c>
      <c r="C2341" s="27" t="s">
        <v>2586</v>
      </c>
      <c r="D2341" s="12" t="s">
        <v>269</v>
      </c>
      <c r="E2341" s="14"/>
      <c r="F2341" s="12" t="s">
        <v>21</v>
      </c>
      <c r="G2341" s="12" t="s">
        <v>9</v>
      </c>
      <c r="H2341" s="12" t="s">
        <v>37</v>
      </c>
      <c r="I2341" s="14"/>
      <c r="J2341" s="14"/>
      <c r="K2341" s="14"/>
      <c r="L2341" s="14"/>
      <c r="M2341" s="14"/>
      <c r="N2341" s="14"/>
      <c r="O2341" s="14"/>
      <c r="P2341" s="14"/>
      <c r="Q2341" s="14"/>
      <c r="R2341" s="14"/>
      <c r="S2341" s="14"/>
      <c r="T2341" s="14"/>
      <c r="U2341" s="14"/>
      <c r="V2341" s="14"/>
      <c r="W2341" s="14"/>
      <c r="X2341" s="14"/>
      <c r="Y2341" s="14"/>
      <c r="Z2341" s="14"/>
      <c r="AA2341" s="14"/>
      <c r="AB2341" s="14"/>
      <c r="AC2341" s="14"/>
      <c r="AD2341" s="14"/>
    </row>
    <row r="2342" ht="33.0" hidden="1" customHeight="1">
      <c r="A2342" s="27">
        <v>2524.0</v>
      </c>
      <c r="B2342" s="27" t="s">
        <v>34</v>
      </c>
      <c r="C2342" s="27" t="s">
        <v>2587</v>
      </c>
      <c r="D2342" s="12" t="s">
        <v>36</v>
      </c>
      <c r="E2342" s="14"/>
      <c r="F2342" s="12" t="s">
        <v>10</v>
      </c>
      <c r="G2342" s="12" t="s">
        <v>2</v>
      </c>
      <c r="H2342" s="12" t="s">
        <v>37</v>
      </c>
      <c r="I2342" s="14"/>
      <c r="J2342" s="14"/>
      <c r="K2342" s="14"/>
      <c r="L2342" s="14"/>
      <c r="M2342" s="14"/>
      <c r="N2342" s="14"/>
      <c r="O2342" s="14"/>
      <c r="P2342" s="14"/>
      <c r="Q2342" s="14"/>
      <c r="R2342" s="14"/>
      <c r="S2342" s="14"/>
      <c r="T2342" s="14"/>
      <c r="U2342" s="14"/>
      <c r="V2342" s="14"/>
      <c r="W2342" s="14"/>
      <c r="X2342" s="14"/>
      <c r="Y2342" s="14"/>
      <c r="Z2342" s="14"/>
      <c r="AA2342" s="14"/>
      <c r="AB2342" s="14"/>
      <c r="AC2342" s="14"/>
      <c r="AD2342" s="14"/>
    </row>
    <row r="2343" ht="33.0" customHeight="1">
      <c r="A2343" s="27">
        <v>2525.0</v>
      </c>
      <c r="B2343" s="27" t="s">
        <v>34</v>
      </c>
      <c r="C2343" s="27" t="s">
        <v>2588</v>
      </c>
      <c r="D2343" s="12" t="s">
        <v>217</v>
      </c>
      <c r="E2343" s="14"/>
      <c r="F2343" s="12" t="s">
        <v>16</v>
      </c>
      <c r="G2343" s="12" t="s">
        <v>7</v>
      </c>
      <c r="H2343" s="12" t="s">
        <v>49</v>
      </c>
      <c r="I2343" s="14"/>
      <c r="J2343" s="14"/>
      <c r="K2343" s="14"/>
      <c r="L2343" s="14"/>
      <c r="M2343" s="14"/>
      <c r="N2343" s="14"/>
      <c r="O2343" s="14"/>
      <c r="P2343" s="14"/>
      <c r="Q2343" s="14"/>
      <c r="R2343" s="14"/>
      <c r="S2343" s="14"/>
      <c r="T2343" s="14"/>
      <c r="U2343" s="14"/>
      <c r="V2343" s="14"/>
      <c r="W2343" s="14"/>
      <c r="X2343" s="14"/>
      <c r="Y2343" s="14"/>
      <c r="Z2343" s="14"/>
      <c r="AA2343" s="14"/>
      <c r="AB2343" s="14"/>
      <c r="AC2343" s="14"/>
      <c r="AD2343" s="14"/>
    </row>
    <row r="2344" ht="33.0" hidden="1" customHeight="1">
      <c r="A2344" s="27">
        <v>2526.0</v>
      </c>
      <c r="B2344" s="27" t="s">
        <v>34</v>
      </c>
      <c r="C2344" s="27" t="s">
        <v>2589</v>
      </c>
      <c r="D2344" s="12" t="s">
        <v>438</v>
      </c>
      <c r="E2344" s="14"/>
      <c r="F2344" s="12" t="s">
        <v>20</v>
      </c>
      <c r="G2344" s="12" t="s">
        <v>9</v>
      </c>
      <c r="H2344" s="12" t="s">
        <v>52</v>
      </c>
      <c r="I2344" s="14"/>
      <c r="J2344" s="14"/>
      <c r="K2344" s="14"/>
      <c r="L2344" s="14"/>
      <c r="M2344" s="14"/>
      <c r="N2344" s="14"/>
      <c r="O2344" s="14"/>
      <c r="P2344" s="14"/>
      <c r="Q2344" s="14"/>
      <c r="R2344" s="14"/>
      <c r="S2344" s="14"/>
      <c r="T2344" s="14"/>
      <c r="U2344" s="14"/>
      <c r="V2344" s="14"/>
      <c r="W2344" s="14"/>
      <c r="X2344" s="14"/>
      <c r="Y2344" s="14"/>
      <c r="Z2344" s="14"/>
      <c r="AA2344" s="14"/>
      <c r="AB2344" s="14"/>
      <c r="AC2344" s="14"/>
      <c r="AD2344" s="14"/>
    </row>
    <row r="2345" ht="33.0" hidden="1" customHeight="1">
      <c r="A2345" s="27">
        <v>2527.0</v>
      </c>
      <c r="B2345" s="27" t="s">
        <v>34</v>
      </c>
      <c r="C2345" s="27" t="s">
        <v>2590</v>
      </c>
      <c r="D2345" s="12" t="s">
        <v>302</v>
      </c>
      <c r="E2345" s="14"/>
      <c r="F2345" s="12" t="s">
        <v>15</v>
      </c>
      <c r="G2345" s="12" t="s">
        <v>9</v>
      </c>
      <c r="H2345" s="12" t="s">
        <v>42</v>
      </c>
      <c r="I2345" s="14"/>
      <c r="J2345" s="14"/>
      <c r="K2345" s="14"/>
      <c r="L2345" s="14"/>
      <c r="M2345" s="14"/>
      <c r="N2345" s="14"/>
      <c r="O2345" s="14"/>
      <c r="P2345" s="14"/>
      <c r="Q2345" s="14"/>
      <c r="R2345" s="14"/>
      <c r="S2345" s="14"/>
      <c r="T2345" s="14"/>
      <c r="U2345" s="14"/>
      <c r="V2345" s="14"/>
      <c r="W2345" s="14"/>
      <c r="X2345" s="14"/>
      <c r="Y2345" s="14"/>
      <c r="Z2345" s="14"/>
      <c r="AA2345" s="14"/>
      <c r="AB2345" s="14"/>
      <c r="AC2345" s="14"/>
      <c r="AD2345" s="14"/>
    </row>
    <row r="2346" ht="33.0" hidden="1" customHeight="1">
      <c r="A2346" s="27">
        <v>2528.0</v>
      </c>
      <c r="B2346" s="27" t="s">
        <v>34</v>
      </c>
      <c r="C2346" s="27" t="s">
        <v>2591</v>
      </c>
      <c r="D2346" s="12" t="s">
        <v>48</v>
      </c>
      <c r="E2346" s="14"/>
      <c r="F2346" s="12" t="s">
        <v>10</v>
      </c>
      <c r="G2346" s="12" t="s">
        <v>2</v>
      </c>
      <c r="H2346" s="12" t="s">
        <v>49</v>
      </c>
      <c r="I2346" s="14"/>
      <c r="J2346" s="14"/>
      <c r="K2346" s="14"/>
      <c r="L2346" s="14"/>
      <c r="M2346" s="14"/>
      <c r="N2346" s="14"/>
      <c r="O2346" s="14"/>
      <c r="P2346" s="14"/>
      <c r="Q2346" s="14"/>
      <c r="R2346" s="14"/>
      <c r="S2346" s="14"/>
      <c r="T2346" s="14"/>
      <c r="U2346" s="14"/>
      <c r="V2346" s="14"/>
      <c r="W2346" s="14"/>
      <c r="X2346" s="14"/>
      <c r="Y2346" s="14"/>
      <c r="Z2346" s="14"/>
      <c r="AA2346" s="14"/>
      <c r="AB2346" s="14"/>
      <c r="AC2346" s="14"/>
      <c r="AD2346" s="14"/>
    </row>
    <row r="2347" ht="33.0" hidden="1" customHeight="1">
      <c r="A2347" s="27">
        <v>2529.0</v>
      </c>
      <c r="B2347" s="27" t="s">
        <v>34</v>
      </c>
      <c r="C2347" s="27" t="s">
        <v>2592</v>
      </c>
      <c r="D2347" s="12" t="s">
        <v>592</v>
      </c>
      <c r="E2347" s="14"/>
      <c r="F2347" s="12" t="s">
        <v>11</v>
      </c>
      <c r="G2347" s="12" t="s">
        <v>9</v>
      </c>
      <c r="H2347" s="12" t="s">
        <v>37</v>
      </c>
      <c r="I2347" s="14"/>
      <c r="J2347" s="14"/>
      <c r="K2347" s="14"/>
      <c r="L2347" s="14"/>
      <c r="M2347" s="14"/>
      <c r="N2347" s="14"/>
      <c r="O2347" s="14"/>
      <c r="P2347" s="14"/>
      <c r="Q2347" s="14"/>
      <c r="R2347" s="14"/>
      <c r="S2347" s="14"/>
      <c r="T2347" s="14"/>
      <c r="U2347" s="14"/>
      <c r="V2347" s="14"/>
      <c r="W2347" s="14"/>
      <c r="X2347" s="14"/>
      <c r="Y2347" s="14"/>
      <c r="Z2347" s="14"/>
      <c r="AA2347" s="14"/>
      <c r="AB2347" s="14"/>
      <c r="AC2347" s="14"/>
      <c r="AD2347" s="14"/>
    </row>
    <row r="2348" ht="33.0" hidden="1" customHeight="1">
      <c r="A2348" s="27">
        <v>2530.0</v>
      </c>
      <c r="B2348" s="27" t="s">
        <v>34</v>
      </c>
      <c r="C2348" s="27" t="s">
        <v>2593</v>
      </c>
      <c r="D2348" s="12" t="s">
        <v>514</v>
      </c>
      <c r="E2348" s="14"/>
      <c r="F2348" s="12" t="s">
        <v>15</v>
      </c>
      <c r="G2348" s="12" t="s">
        <v>9</v>
      </c>
      <c r="H2348" s="12" t="s">
        <v>37</v>
      </c>
      <c r="I2348" s="14"/>
      <c r="J2348" s="14"/>
      <c r="K2348" s="14"/>
      <c r="L2348" s="14"/>
      <c r="M2348" s="14"/>
      <c r="N2348" s="14"/>
      <c r="O2348" s="14"/>
      <c r="P2348" s="14"/>
      <c r="Q2348" s="14"/>
      <c r="R2348" s="14"/>
      <c r="S2348" s="14"/>
      <c r="T2348" s="14"/>
      <c r="U2348" s="14"/>
      <c r="V2348" s="14"/>
      <c r="W2348" s="14"/>
      <c r="X2348" s="14"/>
      <c r="Y2348" s="14"/>
      <c r="Z2348" s="14"/>
      <c r="AA2348" s="14"/>
      <c r="AB2348" s="14"/>
      <c r="AC2348" s="14"/>
      <c r="AD2348" s="14"/>
    </row>
    <row r="2349" ht="33.0" hidden="1" customHeight="1">
      <c r="A2349" s="27">
        <v>2531.0</v>
      </c>
      <c r="B2349" s="27" t="s">
        <v>34</v>
      </c>
      <c r="C2349" s="27" t="s">
        <v>2594</v>
      </c>
      <c r="D2349" s="12" t="s">
        <v>93</v>
      </c>
      <c r="E2349" s="14"/>
      <c r="F2349" s="12" t="s">
        <v>11</v>
      </c>
      <c r="G2349" s="12" t="s">
        <v>7</v>
      </c>
      <c r="H2349" s="12" t="s">
        <v>49</v>
      </c>
      <c r="I2349" s="14"/>
      <c r="J2349" s="14"/>
      <c r="K2349" s="14"/>
      <c r="L2349" s="14"/>
      <c r="M2349" s="14"/>
      <c r="N2349" s="14"/>
      <c r="O2349" s="14"/>
      <c r="P2349" s="14"/>
      <c r="Q2349" s="14"/>
      <c r="R2349" s="14"/>
      <c r="S2349" s="14"/>
      <c r="T2349" s="14"/>
      <c r="U2349" s="14"/>
      <c r="V2349" s="14"/>
      <c r="W2349" s="14"/>
      <c r="X2349" s="14"/>
      <c r="Y2349" s="14"/>
      <c r="Z2349" s="14"/>
      <c r="AA2349" s="14"/>
      <c r="AB2349" s="14"/>
      <c r="AC2349" s="14"/>
      <c r="AD2349" s="14"/>
    </row>
    <row r="2350" ht="33.0" hidden="1" customHeight="1">
      <c r="A2350" s="27">
        <v>2532.0</v>
      </c>
      <c r="B2350" s="27" t="s">
        <v>34</v>
      </c>
      <c r="C2350" s="27" t="s">
        <v>2595</v>
      </c>
      <c r="D2350" s="12" t="s">
        <v>120</v>
      </c>
      <c r="E2350" s="14"/>
      <c r="F2350" s="12" t="s">
        <v>20</v>
      </c>
      <c r="G2350" s="12" t="s">
        <v>9</v>
      </c>
      <c r="H2350" s="12" t="s">
        <v>42</v>
      </c>
      <c r="I2350" s="14"/>
      <c r="J2350" s="14"/>
      <c r="K2350" s="14"/>
      <c r="L2350" s="14"/>
      <c r="M2350" s="14"/>
      <c r="N2350" s="14"/>
      <c r="O2350" s="14"/>
      <c r="P2350" s="14"/>
      <c r="Q2350" s="14"/>
      <c r="R2350" s="14"/>
      <c r="S2350" s="14"/>
      <c r="T2350" s="14"/>
      <c r="U2350" s="14"/>
      <c r="V2350" s="14"/>
      <c r="W2350" s="14"/>
      <c r="X2350" s="14"/>
      <c r="Y2350" s="14"/>
      <c r="Z2350" s="14"/>
      <c r="AA2350" s="14"/>
      <c r="AB2350" s="14"/>
      <c r="AC2350" s="14"/>
      <c r="AD2350" s="14"/>
    </row>
    <row r="2351" ht="33.0" hidden="1" customHeight="1">
      <c r="A2351" s="27">
        <v>2533.0</v>
      </c>
      <c r="B2351" s="27" t="s">
        <v>34</v>
      </c>
      <c r="C2351" s="27" t="s">
        <v>2596</v>
      </c>
      <c r="D2351" s="12" t="s">
        <v>197</v>
      </c>
      <c r="E2351" s="14"/>
      <c r="F2351" s="12" t="s">
        <v>12</v>
      </c>
      <c r="G2351" s="12" t="s">
        <v>7</v>
      </c>
      <c r="H2351" s="12" t="s">
        <v>42</v>
      </c>
      <c r="I2351" s="14"/>
      <c r="J2351" s="14"/>
      <c r="K2351" s="14"/>
      <c r="L2351" s="14"/>
      <c r="M2351" s="14"/>
      <c r="N2351" s="14"/>
      <c r="O2351" s="14"/>
      <c r="P2351" s="14"/>
      <c r="Q2351" s="14"/>
      <c r="R2351" s="14"/>
      <c r="S2351" s="14"/>
      <c r="T2351" s="14"/>
      <c r="U2351" s="14"/>
      <c r="V2351" s="14"/>
      <c r="W2351" s="14"/>
      <c r="X2351" s="14"/>
      <c r="Y2351" s="14"/>
      <c r="Z2351" s="14"/>
      <c r="AA2351" s="14"/>
      <c r="AB2351" s="14"/>
      <c r="AC2351" s="14"/>
      <c r="AD2351" s="14"/>
    </row>
    <row r="2352" ht="33.0" hidden="1" customHeight="1">
      <c r="A2352" s="27">
        <v>2534.0</v>
      </c>
      <c r="B2352" s="27" t="s">
        <v>34</v>
      </c>
      <c r="C2352" s="27" t="s">
        <v>2597</v>
      </c>
      <c r="D2352" s="12" t="s">
        <v>124</v>
      </c>
      <c r="E2352" s="14"/>
      <c r="F2352" s="12" t="s">
        <v>11</v>
      </c>
      <c r="G2352" s="12" t="s">
        <v>9</v>
      </c>
      <c r="H2352" s="12" t="s">
        <v>49</v>
      </c>
      <c r="I2352" s="14"/>
      <c r="J2352" s="14"/>
      <c r="K2352" s="14"/>
      <c r="L2352" s="14"/>
      <c r="M2352" s="14"/>
      <c r="N2352" s="14"/>
      <c r="O2352" s="14"/>
      <c r="P2352" s="14"/>
      <c r="Q2352" s="14"/>
      <c r="R2352" s="14"/>
      <c r="S2352" s="14"/>
      <c r="T2352" s="14"/>
      <c r="U2352" s="14"/>
      <c r="V2352" s="14"/>
      <c r="W2352" s="14"/>
      <c r="X2352" s="14"/>
      <c r="Y2352" s="14"/>
      <c r="Z2352" s="14"/>
      <c r="AA2352" s="14"/>
      <c r="AB2352" s="14"/>
      <c r="AC2352" s="14"/>
      <c r="AD2352" s="14"/>
    </row>
    <row r="2353" ht="33.0" hidden="1" customHeight="1">
      <c r="A2353" s="27">
        <v>2535.0</v>
      </c>
      <c r="B2353" s="27" t="s">
        <v>34</v>
      </c>
      <c r="C2353" s="27" t="s">
        <v>2598</v>
      </c>
      <c r="D2353" s="12" t="s">
        <v>1995</v>
      </c>
      <c r="E2353" s="14"/>
      <c r="F2353" s="12" t="s">
        <v>20</v>
      </c>
      <c r="G2353" s="12" t="s">
        <v>2</v>
      </c>
      <c r="H2353" s="12" t="s">
        <v>49</v>
      </c>
      <c r="I2353" s="14"/>
      <c r="J2353" s="14"/>
      <c r="K2353" s="14"/>
      <c r="L2353" s="14"/>
      <c r="M2353" s="14"/>
      <c r="N2353" s="14"/>
      <c r="O2353" s="14"/>
      <c r="P2353" s="14"/>
      <c r="Q2353" s="14"/>
      <c r="R2353" s="14"/>
      <c r="S2353" s="14"/>
      <c r="T2353" s="14"/>
      <c r="U2353" s="14"/>
      <c r="V2353" s="14"/>
      <c r="W2353" s="14"/>
      <c r="X2353" s="14"/>
      <c r="Y2353" s="14"/>
      <c r="Z2353" s="14"/>
      <c r="AA2353" s="14"/>
      <c r="AB2353" s="14"/>
      <c r="AC2353" s="14"/>
      <c r="AD2353" s="14"/>
    </row>
    <row r="2354" ht="33.0" hidden="1" customHeight="1">
      <c r="A2354" s="27">
        <v>2536.0</v>
      </c>
      <c r="B2354" s="27" t="s">
        <v>34</v>
      </c>
      <c r="C2354" s="27" t="s">
        <v>2599</v>
      </c>
      <c r="D2354" s="12" t="s">
        <v>2600</v>
      </c>
      <c r="E2354" s="14"/>
      <c r="F2354" s="12" t="s">
        <v>22</v>
      </c>
      <c r="G2354" s="12" t="s">
        <v>2</v>
      </c>
      <c r="H2354" s="12" t="s">
        <v>42</v>
      </c>
      <c r="I2354" s="14"/>
      <c r="J2354" s="14"/>
      <c r="K2354" s="14"/>
      <c r="L2354" s="14"/>
      <c r="M2354" s="14"/>
      <c r="N2354" s="14"/>
      <c r="O2354" s="14"/>
      <c r="P2354" s="14"/>
      <c r="Q2354" s="14"/>
      <c r="R2354" s="14"/>
      <c r="S2354" s="14"/>
      <c r="T2354" s="14"/>
      <c r="U2354" s="14"/>
      <c r="V2354" s="14"/>
      <c r="W2354" s="14"/>
      <c r="X2354" s="14"/>
      <c r="Y2354" s="14"/>
      <c r="Z2354" s="14"/>
      <c r="AA2354" s="14"/>
      <c r="AB2354" s="14"/>
      <c r="AC2354" s="14"/>
      <c r="AD2354" s="14"/>
    </row>
    <row r="2355" ht="33.0" hidden="1" customHeight="1">
      <c r="A2355" s="27">
        <v>2537.0</v>
      </c>
      <c r="B2355" s="27" t="s">
        <v>34</v>
      </c>
      <c r="C2355" s="27" t="s">
        <v>2601</v>
      </c>
      <c r="D2355" s="12" t="s">
        <v>116</v>
      </c>
      <c r="E2355" s="14"/>
      <c r="F2355" s="12" t="s">
        <v>15</v>
      </c>
      <c r="G2355" s="12" t="s">
        <v>9</v>
      </c>
      <c r="H2355" s="12" t="s">
        <v>52</v>
      </c>
      <c r="I2355" s="14"/>
      <c r="J2355" s="14"/>
      <c r="K2355" s="14"/>
      <c r="L2355" s="14"/>
      <c r="M2355" s="14"/>
      <c r="N2355" s="14"/>
      <c r="O2355" s="14"/>
      <c r="P2355" s="14"/>
      <c r="Q2355" s="14"/>
      <c r="R2355" s="14"/>
      <c r="S2355" s="14"/>
      <c r="T2355" s="14"/>
      <c r="U2355" s="14"/>
      <c r="V2355" s="14"/>
      <c r="W2355" s="14"/>
      <c r="X2355" s="14"/>
      <c r="Y2355" s="14"/>
      <c r="Z2355" s="14"/>
      <c r="AA2355" s="14"/>
      <c r="AB2355" s="14"/>
      <c r="AC2355" s="14"/>
      <c r="AD2355" s="14"/>
    </row>
    <row r="2356" ht="33.0" hidden="1" customHeight="1">
      <c r="A2356" s="27">
        <v>2538.0</v>
      </c>
      <c r="B2356" s="27" t="s">
        <v>34</v>
      </c>
      <c r="C2356" s="27" t="s">
        <v>2602</v>
      </c>
      <c r="D2356" s="12" t="s">
        <v>66</v>
      </c>
      <c r="E2356" s="14"/>
      <c r="F2356" s="12" t="s">
        <v>10</v>
      </c>
      <c r="G2356" s="12" t="s">
        <v>2</v>
      </c>
      <c r="H2356" s="12" t="s">
        <v>52</v>
      </c>
      <c r="I2356" s="14"/>
      <c r="J2356" s="14"/>
      <c r="K2356" s="14"/>
      <c r="L2356" s="14"/>
      <c r="M2356" s="14"/>
      <c r="N2356" s="14"/>
      <c r="O2356" s="14"/>
      <c r="P2356" s="14"/>
      <c r="Q2356" s="14"/>
      <c r="R2356" s="14"/>
      <c r="S2356" s="14"/>
      <c r="T2356" s="14"/>
      <c r="U2356" s="14"/>
      <c r="V2356" s="14"/>
      <c r="W2356" s="14"/>
      <c r="X2356" s="14"/>
      <c r="Y2356" s="14"/>
      <c r="Z2356" s="14"/>
      <c r="AA2356" s="14"/>
      <c r="AB2356" s="14"/>
      <c r="AC2356" s="14"/>
      <c r="AD2356" s="14"/>
    </row>
    <row r="2357" ht="33.0" customHeight="1">
      <c r="A2357" s="27">
        <v>2539.0</v>
      </c>
      <c r="B2357" s="27" t="s">
        <v>34</v>
      </c>
      <c r="C2357" s="27" t="s">
        <v>2603</v>
      </c>
      <c r="D2357" s="12" t="s">
        <v>167</v>
      </c>
      <c r="E2357" s="14"/>
      <c r="F2357" s="12" t="s">
        <v>16</v>
      </c>
      <c r="G2357" s="12" t="s">
        <v>9</v>
      </c>
      <c r="H2357" s="12" t="s">
        <v>37</v>
      </c>
      <c r="I2357" s="14"/>
      <c r="J2357" s="14"/>
      <c r="K2357" s="14"/>
      <c r="L2357" s="14"/>
      <c r="M2357" s="14"/>
      <c r="N2357" s="14"/>
      <c r="O2357" s="14"/>
      <c r="P2357" s="14"/>
      <c r="Q2357" s="14"/>
      <c r="R2357" s="14"/>
      <c r="S2357" s="14"/>
      <c r="T2357" s="14"/>
      <c r="U2357" s="14"/>
      <c r="V2357" s="14"/>
      <c r="W2357" s="14"/>
      <c r="X2357" s="14"/>
      <c r="Y2357" s="14"/>
      <c r="Z2357" s="14"/>
      <c r="AA2357" s="14"/>
      <c r="AB2357" s="14"/>
      <c r="AC2357" s="14"/>
      <c r="AD2357" s="14"/>
    </row>
    <row r="2358" ht="33.0" customHeight="1">
      <c r="A2358" s="27">
        <v>2540.0</v>
      </c>
      <c r="B2358" s="27" t="s">
        <v>34</v>
      </c>
      <c r="C2358" s="27" t="s">
        <v>2604</v>
      </c>
      <c r="D2358" s="12" t="s">
        <v>167</v>
      </c>
      <c r="E2358" s="14"/>
      <c r="F2358" s="12" t="s">
        <v>16</v>
      </c>
      <c r="G2358" s="12" t="s">
        <v>9</v>
      </c>
      <c r="H2358" s="12" t="s">
        <v>37</v>
      </c>
      <c r="I2358" s="14"/>
      <c r="J2358" s="14"/>
      <c r="K2358" s="14"/>
      <c r="L2358" s="14"/>
      <c r="M2358" s="14"/>
      <c r="N2358" s="14"/>
      <c r="O2358" s="14"/>
      <c r="P2358" s="14"/>
      <c r="Q2358" s="14"/>
      <c r="R2358" s="14"/>
      <c r="S2358" s="14"/>
      <c r="T2358" s="14"/>
      <c r="U2358" s="14"/>
      <c r="V2358" s="14"/>
      <c r="W2358" s="14"/>
      <c r="X2358" s="14"/>
      <c r="Y2358" s="14"/>
      <c r="Z2358" s="14"/>
      <c r="AA2358" s="14"/>
      <c r="AB2358" s="14"/>
      <c r="AC2358" s="14"/>
      <c r="AD2358" s="14"/>
    </row>
    <row r="2359" ht="33.0" hidden="1" customHeight="1">
      <c r="A2359" s="27">
        <v>2541.0</v>
      </c>
      <c r="B2359" s="27" t="s">
        <v>34</v>
      </c>
      <c r="C2359" s="27" t="s">
        <v>2605</v>
      </c>
      <c r="D2359" s="12" t="s">
        <v>637</v>
      </c>
      <c r="E2359" s="14"/>
      <c r="F2359" s="12" t="s">
        <v>13</v>
      </c>
      <c r="G2359" s="12" t="s">
        <v>9</v>
      </c>
      <c r="H2359" s="12" t="s">
        <v>52</v>
      </c>
      <c r="I2359" s="14"/>
      <c r="J2359" s="14"/>
      <c r="K2359" s="14"/>
      <c r="L2359" s="14"/>
      <c r="M2359" s="14"/>
      <c r="N2359" s="14"/>
      <c r="O2359" s="14"/>
      <c r="P2359" s="14"/>
      <c r="Q2359" s="14"/>
      <c r="R2359" s="14"/>
      <c r="S2359" s="14"/>
      <c r="T2359" s="14"/>
      <c r="U2359" s="14"/>
      <c r="V2359" s="14"/>
      <c r="W2359" s="14"/>
      <c r="X2359" s="14"/>
      <c r="Y2359" s="14"/>
      <c r="Z2359" s="14"/>
      <c r="AA2359" s="14"/>
      <c r="AB2359" s="14"/>
      <c r="AC2359" s="14"/>
      <c r="AD2359" s="14"/>
    </row>
    <row r="2360" ht="33.0" hidden="1" customHeight="1">
      <c r="A2360" s="27">
        <v>2542.0</v>
      </c>
      <c r="B2360" s="27" t="s">
        <v>34</v>
      </c>
      <c r="C2360" s="27" t="s">
        <v>2606</v>
      </c>
      <c r="D2360" s="12" t="s">
        <v>126</v>
      </c>
      <c r="E2360" s="14"/>
      <c r="F2360" s="12" t="s">
        <v>11</v>
      </c>
      <c r="G2360" s="12" t="s">
        <v>9</v>
      </c>
      <c r="H2360" s="12" t="s">
        <v>42</v>
      </c>
      <c r="I2360" s="14"/>
      <c r="J2360" s="14"/>
      <c r="K2360" s="14"/>
      <c r="L2360" s="14"/>
      <c r="M2360" s="14"/>
      <c r="N2360" s="14"/>
      <c r="O2360" s="14"/>
      <c r="P2360" s="14"/>
      <c r="Q2360" s="14"/>
      <c r="R2360" s="14"/>
      <c r="S2360" s="14"/>
      <c r="T2360" s="14"/>
      <c r="U2360" s="14"/>
      <c r="V2360" s="14"/>
      <c r="W2360" s="14"/>
      <c r="X2360" s="14"/>
      <c r="Y2360" s="14"/>
      <c r="Z2360" s="14"/>
      <c r="AA2360" s="14"/>
      <c r="AB2360" s="14"/>
      <c r="AC2360" s="14"/>
      <c r="AD2360" s="14"/>
    </row>
    <row r="2361" ht="33.0" hidden="1" customHeight="1">
      <c r="A2361" s="27">
        <v>2543.0</v>
      </c>
      <c r="B2361" s="27" t="s">
        <v>34</v>
      </c>
      <c r="C2361" s="27" t="s">
        <v>2607</v>
      </c>
      <c r="D2361" s="12" t="s">
        <v>637</v>
      </c>
      <c r="E2361" s="14"/>
      <c r="F2361" s="12" t="s">
        <v>13</v>
      </c>
      <c r="G2361" s="12" t="s">
        <v>9</v>
      </c>
      <c r="H2361" s="12" t="s">
        <v>52</v>
      </c>
      <c r="I2361" s="14"/>
      <c r="J2361" s="14"/>
      <c r="K2361" s="14"/>
      <c r="L2361" s="14"/>
      <c r="M2361" s="14"/>
      <c r="N2361" s="14"/>
      <c r="O2361" s="14"/>
      <c r="P2361" s="14"/>
      <c r="Q2361" s="14"/>
      <c r="R2361" s="14"/>
      <c r="S2361" s="14"/>
      <c r="T2361" s="14"/>
      <c r="U2361" s="14"/>
      <c r="V2361" s="14"/>
      <c r="W2361" s="14"/>
      <c r="X2361" s="14"/>
      <c r="Y2361" s="14"/>
      <c r="Z2361" s="14"/>
      <c r="AA2361" s="14"/>
      <c r="AB2361" s="14"/>
      <c r="AC2361" s="14"/>
      <c r="AD2361" s="14"/>
    </row>
    <row r="2362" ht="33.0" hidden="1" customHeight="1">
      <c r="A2362" s="27">
        <v>2544.0</v>
      </c>
      <c r="B2362" s="27" t="s">
        <v>34</v>
      </c>
      <c r="C2362" s="27" t="s">
        <v>2608</v>
      </c>
      <c r="D2362" s="12" t="s">
        <v>371</v>
      </c>
      <c r="E2362" s="14"/>
      <c r="F2362" s="12" t="s">
        <v>13</v>
      </c>
      <c r="G2362" s="12" t="s">
        <v>9</v>
      </c>
      <c r="H2362" s="12" t="s">
        <v>42</v>
      </c>
      <c r="I2362" s="14"/>
      <c r="J2362" s="14"/>
      <c r="K2362" s="14"/>
      <c r="L2362" s="14"/>
      <c r="M2362" s="14"/>
      <c r="N2362" s="14"/>
      <c r="O2362" s="14"/>
      <c r="P2362" s="14"/>
      <c r="Q2362" s="14"/>
      <c r="R2362" s="14"/>
      <c r="S2362" s="14"/>
      <c r="T2362" s="14"/>
      <c r="U2362" s="14"/>
      <c r="V2362" s="14"/>
      <c r="W2362" s="14"/>
      <c r="X2362" s="14"/>
      <c r="Y2362" s="14"/>
      <c r="Z2362" s="14"/>
      <c r="AA2362" s="14"/>
      <c r="AB2362" s="14"/>
      <c r="AC2362" s="14"/>
      <c r="AD2362" s="14"/>
    </row>
    <row r="2363" ht="33.0" hidden="1" customHeight="1">
      <c r="A2363" s="27">
        <v>2545.0</v>
      </c>
      <c r="B2363" s="27" t="s">
        <v>34</v>
      </c>
      <c r="C2363" s="27" t="s">
        <v>2609</v>
      </c>
      <c r="D2363" s="12" t="s">
        <v>637</v>
      </c>
      <c r="E2363" s="14"/>
      <c r="F2363" s="12" t="s">
        <v>13</v>
      </c>
      <c r="G2363" s="12" t="s">
        <v>9</v>
      </c>
      <c r="H2363" s="12" t="s">
        <v>52</v>
      </c>
      <c r="I2363" s="14"/>
      <c r="J2363" s="14"/>
      <c r="K2363" s="14"/>
      <c r="L2363" s="14"/>
      <c r="M2363" s="14"/>
      <c r="N2363" s="14"/>
      <c r="O2363" s="14"/>
      <c r="P2363" s="14"/>
      <c r="Q2363" s="14"/>
      <c r="R2363" s="14"/>
      <c r="S2363" s="14"/>
      <c r="T2363" s="14"/>
      <c r="U2363" s="14"/>
      <c r="V2363" s="14"/>
      <c r="W2363" s="14"/>
      <c r="X2363" s="14"/>
      <c r="Y2363" s="14"/>
      <c r="Z2363" s="14"/>
      <c r="AA2363" s="14"/>
      <c r="AB2363" s="14"/>
      <c r="AC2363" s="14"/>
      <c r="AD2363" s="14"/>
    </row>
    <row r="2364" ht="33.0" hidden="1" customHeight="1">
      <c r="A2364" s="27">
        <v>2546.0</v>
      </c>
      <c r="B2364" s="27" t="s">
        <v>34</v>
      </c>
      <c r="C2364" s="27" t="s">
        <v>2610</v>
      </c>
      <c r="D2364" s="12" t="s">
        <v>691</v>
      </c>
      <c r="E2364" s="14"/>
      <c r="F2364" s="12" t="s">
        <v>14</v>
      </c>
      <c r="G2364" s="12" t="s">
        <v>9</v>
      </c>
      <c r="H2364" s="12" t="s">
        <v>37</v>
      </c>
      <c r="I2364" s="14"/>
      <c r="J2364" s="14"/>
      <c r="K2364" s="14"/>
      <c r="L2364" s="14"/>
      <c r="M2364" s="14"/>
      <c r="N2364" s="14"/>
      <c r="O2364" s="14"/>
      <c r="P2364" s="14"/>
      <c r="Q2364" s="14"/>
      <c r="R2364" s="14"/>
      <c r="S2364" s="14"/>
      <c r="T2364" s="14"/>
      <c r="U2364" s="14"/>
      <c r="V2364" s="14"/>
      <c r="W2364" s="14"/>
      <c r="X2364" s="14"/>
      <c r="Y2364" s="14"/>
      <c r="Z2364" s="14"/>
      <c r="AA2364" s="14"/>
      <c r="AB2364" s="14"/>
      <c r="AC2364" s="14"/>
      <c r="AD2364" s="14"/>
    </row>
    <row r="2365" ht="33.0" customHeight="1">
      <c r="A2365" s="27">
        <v>2547.0</v>
      </c>
      <c r="B2365" s="27" t="s">
        <v>34</v>
      </c>
      <c r="C2365" s="27" t="s">
        <v>2611</v>
      </c>
      <c r="D2365" s="12" t="s">
        <v>327</v>
      </c>
      <c r="E2365" s="14"/>
      <c r="F2365" s="12" t="s">
        <v>16</v>
      </c>
      <c r="G2365" s="12" t="s">
        <v>7</v>
      </c>
      <c r="H2365" s="12" t="s">
        <v>37</v>
      </c>
      <c r="I2365" s="14"/>
      <c r="J2365" s="14"/>
      <c r="K2365" s="14"/>
      <c r="L2365" s="14"/>
      <c r="M2365" s="14"/>
      <c r="N2365" s="14"/>
      <c r="O2365" s="14"/>
      <c r="P2365" s="14"/>
      <c r="Q2365" s="14"/>
      <c r="R2365" s="14"/>
      <c r="S2365" s="14"/>
      <c r="T2365" s="14"/>
      <c r="U2365" s="14"/>
      <c r="V2365" s="14"/>
      <c r="W2365" s="14"/>
      <c r="X2365" s="14"/>
      <c r="Y2365" s="14"/>
      <c r="Z2365" s="14"/>
      <c r="AA2365" s="14"/>
      <c r="AB2365" s="14"/>
      <c r="AC2365" s="14"/>
      <c r="AD2365" s="14"/>
    </row>
    <row r="2366" ht="33.0" customHeight="1">
      <c r="A2366" s="27">
        <v>2548.0</v>
      </c>
      <c r="B2366" s="27" t="s">
        <v>34</v>
      </c>
      <c r="C2366" s="27" t="s">
        <v>2612</v>
      </c>
      <c r="D2366" s="12" t="s">
        <v>167</v>
      </c>
      <c r="E2366" s="14"/>
      <c r="F2366" s="12" t="s">
        <v>16</v>
      </c>
      <c r="G2366" s="12" t="s">
        <v>9</v>
      </c>
      <c r="H2366" s="12" t="s">
        <v>37</v>
      </c>
      <c r="I2366" s="14"/>
      <c r="J2366" s="14"/>
      <c r="K2366" s="14"/>
      <c r="L2366" s="14"/>
      <c r="M2366" s="14"/>
      <c r="N2366" s="14"/>
      <c r="O2366" s="14"/>
      <c r="P2366" s="14"/>
      <c r="Q2366" s="14"/>
      <c r="R2366" s="14"/>
      <c r="S2366" s="14"/>
      <c r="T2366" s="14"/>
      <c r="U2366" s="14"/>
      <c r="V2366" s="14"/>
      <c r="W2366" s="14"/>
      <c r="X2366" s="14"/>
      <c r="Y2366" s="14"/>
      <c r="Z2366" s="14"/>
      <c r="AA2366" s="14"/>
      <c r="AB2366" s="14"/>
      <c r="AC2366" s="14"/>
      <c r="AD2366" s="14"/>
    </row>
    <row r="2367" ht="33.0" hidden="1" customHeight="1">
      <c r="A2367" s="27">
        <v>2549.0</v>
      </c>
      <c r="B2367" s="27" t="s">
        <v>34</v>
      </c>
      <c r="C2367" s="27" t="s">
        <v>2613</v>
      </c>
      <c r="D2367" s="12" t="s">
        <v>2614</v>
      </c>
      <c r="E2367" s="14"/>
      <c r="F2367" s="12" t="s">
        <v>17</v>
      </c>
      <c r="G2367" s="12" t="s">
        <v>9</v>
      </c>
      <c r="H2367" s="12" t="s">
        <v>37</v>
      </c>
      <c r="I2367" s="14"/>
      <c r="J2367" s="14"/>
      <c r="K2367" s="14"/>
      <c r="L2367" s="14"/>
      <c r="M2367" s="14"/>
      <c r="N2367" s="14"/>
      <c r="O2367" s="14"/>
      <c r="P2367" s="14"/>
      <c r="Q2367" s="14"/>
      <c r="R2367" s="14"/>
      <c r="S2367" s="14"/>
      <c r="T2367" s="14"/>
      <c r="U2367" s="14"/>
      <c r="V2367" s="14"/>
      <c r="W2367" s="14"/>
      <c r="X2367" s="14"/>
      <c r="Y2367" s="14"/>
      <c r="Z2367" s="14"/>
      <c r="AA2367" s="14"/>
      <c r="AB2367" s="14"/>
      <c r="AC2367" s="14"/>
      <c r="AD2367" s="14"/>
    </row>
    <row r="2368" ht="33.0" hidden="1" customHeight="1">
      <c r="A2368" s="27">
        <v>2550.0</v>
      </c>
      <c r="B2368" s="27" t="s">
        <v>34</v>
      </c>
      <c r="C2368" s="27" t="s">
        <v>2615</v>
      </c>
      <c r="D2368" s="12" t="s">
        <v>172</v>
      </c>
      <c r="E2368" s="14"/>
      <c r="F2368" s="12" t="s">
        <v>20</v>
      </c>
      <c r="G2368" s="12" t="s">
        <v>9</v>
      </c>
      <c r="H2368" s="12" t="s">
        <v>49</v>
      </c>
      <c r="I2368" s="14"/>
      <c r="J2368" s="14"/>
      <c r="K2368" s="14"/>
      <c r="L2368" s="14"/>
      <c r="M2368" s="14"/>
      <c r="N2368" s="14"/>
      <c r="O2368" s="14"/>
      <c r="P2368" s="14"/>
      <c r="Q2368" s="14"/>
      <c r="R2368" s="14"/>
      <c r="S2368" s="14"/>
      <c r="T2368" s="14"/>
      <c r="U2368" s="14"/>
      <c r="V2368" s="14"/>
      <c r="W2368" s="14"/>
      <c r="X2368" s="14"/>
      <c r="Y2368" s="14"/>
      <c r="Z2368" s="14"/>
      <c r="AA2368" s="14"/>
      <c r="AB2368" s="14"/>
      <c r="AC2368" s="14"/>
      <c r="AD2368" s="14"/>
    </row>
    <row r="2369" ht="33.0" hidden="1" customHeight="1">
      <c r="A2369" s="27">
        <v>2551.0</v>
      </c>
      <c r="B2369" s="27" t="s">
        <v>34</v>
      </c>
      <c r="C2369" s="27" t="s">
        <v>2616</v>
      </c>
      <c r="D2369" s="12" t="s">
        <v>592</v>
      </c>
      <c r="E2369" s="14"/>
      <c r="F2369" s="12" t="s">
        <v>11</v>
      </c>
      <c r="G2369" s="12" t="s">
        <v>9</v>
      </c>
      <c r="H2369" s="12" t="s">
        <v>37</v>
      </c>
      <c r="I2369" s="14"/>
      <c r="J2369" s="14"/>
      <c r="K2369" s="14"/>
      <c r="L2369" s="14"/>
      <c r="M2369" s="14"/>
      <c r="N2369" s="14"/>
      <c r="O2369" s="14"/>
      <c r="P2369" s="14"/>
      <c r="Q2369" s="14"/>
      <c r="R2369" s="14"/>
      <c r="S2369" s="14"/>
      <c r="T2369" s="14"/>
      <c r="U2369" s="14"/>
      <c r="V2369" s="14"/>
      <c r="W2369" s="14"/>
      <c r="X2369" s="14"/>
      <c r="Y2369" s="14"/>
      <c r="Z2369" s="14"/>
      <c r="AA2369" s="14"/>
      <c r="AB2369" s="14"/>
      <c r="AC2369" s="14"/>
      <c r="AD2369" s="14"/>
    </row>
    <row r="2370" ht="33.0" hidden="1" customHeight="1">
      <c r="A2370" s="27">
        <v>2552.0</v>
      </c>
      <c r="B2370" s="27" t="s">
        <v>34</v>
      </c>
      <c r="C2370" s="27" t="s">
        <v>2617</v>
      </c>
      <c r="D2370" s="12" t="s">
        <v>592</v>
      </c>
      <c r="E2370" s="14"/>
      <c r="F2370" s="12" t="s">
        <v>11</v>
      </c>
      <c r="G2370" s="12" t="s">
        <v>9</v>
      </c>
      <c r="H2370" s="12" t="s">
        <v>37</v>
      </c>
      <c r="I2370" s="14"/>
      <c r="J2370" s="14"/>
      <c r="K2370" s="14"/>
      <c r="L2370" s="14"/>
      <c r="M2370" s="14"/>
      <c r="N2370" s="14"/>
      <c r="O2370" s="14"/>
      <c r="P2370" s="14"/>
      <c r="Q2370" s="14"/>
      <c r="R2370" s="14"/>
      <c r="S2370" s="14"/>
      <c r="T2370" s="14"/>
      <c r="U2370" s="14"/>
      <c r="V2370" s="14"/>
      <c r="W2370" s="14"/>
      <c r="X2370" s="14"/>
      <c r="Y2370" s="14"/>
      <c r="Z2370" s="14"/>
      <c r="AA2370" s="14"/>
      <c r="AB2370" s="14"/>
      <c r="AC2370" s="14"/>
      <c r="AD2370" s="14"/>
    </row>
    <row r="2371" ht="33.0" customHeight="1">
      <c r="A2371" s="27">
        <v>2553.0</v>
      </c>
      <c r="B2371" s="27" t="s">
        <v>34</v>
      </c>
      <c r="C2371" s="27" t="s">
        <v>2618</v>
      </c>
      <c r="D2371" s="12" t="s">
        <v>291</v>
      </c>
      <c r="E2371" s="14"/>
      <c r="F2371" s="12" t="s">
        <v>16</v>
      </c>
      <c r="G2371" s="12" t="s">
        <v>4</v>
      </c>
      <c r="H2371" s="12" t="s">
        <v>37</v>
      </c>
      <c r="I2371" s="14"/>
      <c r="J2371" s="14"/>
      <c r="K2371" s="14"/>
      <c r="L2371" s="14"/>
      <c r="M2371" s="14"/>
      <c r="N2371" s="14"/>
      <c r="O2371" s="14"/>
      <c r="P2371" s="14"/>
      <c r="Q2371" s="14"/>
      <c r="R2371" s="14"/>
      <c r="S2371" s="14"/>
      <c r="T2371" s="14"/>
      <c r="U2371" s="14"/>
      <c r="V2371" s="14"/>
      <c r="W2371" s="14"/>
      <c r="X2371" s="14"/>
      <c r="Y2371" s="14"/>
      <c r="Z2371" s="14"/>
      <c r="AA2371" s="14"/>
      <c r="AB2371" s="14"/>
      <c r="AC2371" s="14"/>
      <c r="AD2371" s="14"/>
    </row>
    <row r="2372" ht="33.0" hidden="1" customHeight="1">
      <c r="A2372" s="27">
        <v>2554.0</v>
      </c>
      <c r="B2372" s="27" t="s">
        <v>34</v>
      </c>
      <c r="C2372" s="27" t="s">
        <v>2619</v>
      </c>
      <c r="D2372" s="12" t="s">
        <v>36</v>
      </c>
      <c r="E2372" s="14"/>
      <c r="F2372" s="12" t="s">
        <v>10</v>
      </c>
      <c r="G2372" s="12" t="s">
        <v>2</v>
      </c>
      <c r="H2372" s="12" t="s">
        <v>37</v>
      </c>
      <c r="I2372" s="14"/>
      <c r="J2372" s="14"/>
      <c r="K2372" s="14"/>
      <c r="L2372" s="14"/>
      <c r="M2372" s="14"/>
      <c r="N2372" s="14"/>
      <c r="O2372" s="14"/>
      <c r="P2372" s="14"/>
      <c r="Q2372" s="14"/>
      <c r="R2372" s="14"/>
      <c r="S2372" s="14"/>
      <c r="T2372" s="14"/>
      <c r="U2372" s="14"/>
      <c r="V2372" s="14"/>
      <c r="W2372" s="14"/>
      <c r="X2372" s="14"/>
      <c r="Y2372" s="14"/>
      <c r="Z2372" s="14"/>
      <c r="AA2372" s="14"/>
      <c r="AB2372" s="14"/>
      <c r="AC2372" s="14"/>
      <c r="AD2372" s="14"/>
    </row>
    <row r="2373" ht="33.0" hidden="1" customHeight="1">
      <c r="A2373" s="27">
        <v>2555.0</v>
      </c>
      <c r="B2373" s="27" t="s">
        <v>34</v>
      </c>
      <c r="C2373" s="27" t="s">
        <v>2620</v>
      </c>
      <c r="D2373" s="12" t="s">
        <v>126</v>
      </c>
      <c r="E2373" s="14"/>
      <c r="F2373" s="12" t="s">
        <v>11</v>
      </c>
      <c r="G2373" s="12" t="s">
        <v>9</v>
      </c>
      <c r="H2373" s="12" t="s">
        <v>42</v>
      </c>
      <c r="I2373" s="14"/>
      <c r="J2373" s="14"/>
      <c r="K2373" s="14"/>
      <c r="L2373" s="14"/>
      <c r="M2373" s="14"/>
      <c r="N2373" s="14"/>
      <c r="O2373" s="14"/>
      <c r="P2373" s="14"/>
      <c r="Q2373" s="14"/>
      <c r="R2373" s="14"/>
      <c r="S2373" s="14"/>
      <c r="T2373" s="14"/>
      <c r="U2373" s="14"/>
      <c r="V2373" s="14"/>
      <c r="W2373" s="14"/>
      <c r="X2373" s="14"/>
      <c r="Y2373" s="14"/>
      <c r="Z2373" s="14"/>
      <c r="AA2373" s="14"/>
      <c r="AB2373" s="14"/>
      <c r="AC2373" s="14"/>
      <c r="AD2373" s="14"/>
    </row>
    <row r="2374" ht="33.0" customHeight="1">
      <c r="A2374" s="27">
        <v>2556.0</v>
      </c>
      <c r="B2374" s="27" t="s">
        <v>34</v>
      </c>
      <c r="C2374" s="27" t="s">
        <v>2621</v>
      </c>
      <c r="D2374" s="12" t="s">
        <v>134</v>
      </c>
      <c r="E2374" s="14"/>
      <c r="F2374" s="12" t="s">
        <v>16</v>
      </c>
      <c r="G2374" s="12" t="s">
        <v>9</v>
      </c>
      <c r="H2374" s="12" t="s">
        <v>42</v>
      </c>
      <c r="I2374" s="14"/>
      <c r="J2374" s="14"/>
      <c r="K2374" s="14"/>
      <c r="L2374" s="14"/>
      <c r="M2374" s="14"/>
      <c r="N2374" s="14"/>
      <c r="O2374" s="14"/>
      <c r="P2374" s="14"/>
      <c r="Q2374" s="14"/>
      <c r="R2374" s="14"/>
      <c r="S2374" s="14"/>
      <c r="T2374" s="14"/>
      <c r="U2374" s="14"/>
      <c r="V2374" s="14"/>
      <c r="W2374" s="14"/>
      <c r="X2374" s="14"/>
      <c r="Y2374" s="14"/>
      <c r="Z2374" s="14"/>
      <c r="AA2374" s="14"/>
      <c r="AB2374" s="14"/>
      <c r="AC2374" s="14"/>
      <c r="AD2374" s="14"/>
    </row>
    <row r="2375" ht="33.0" customHeight="1">
      <c r="A2375" s="27">
        <v>2557.0</v>
      </c>
      <c r="B2375" s="27" t="s">
        <v>34</v>
      </c>
      <c r="C2375" s="27" t="s">
        <v>2622</v>
      </c>
      <c r="D2375" s="12" t="s">
        <v>214</v>
      </c>
      <c r="E2375" s="14"/>
      <c r="F2375" s="12" t="s">
        <v>16</v>
      </c>
      <c r="G2375" s="12" t="s">
        <v>9</v>
      </c>
      <c r="H2375" s="12" t="s">
        <v>52</v>
      </c>
      <c r="I2375" s="14"/>
      <c r="J2375" s="14"/>
      <c r="K2375" s="14"/>
      <c r="L2375" s="14"/>
      <c r="M2375" s="14"/>
      <c r="N2375" s="14"/>
      <c r="O2375" s="14"/>
      <c r="P2375" s="14"/>
      <c r="Q2375" s="14"/>
      <c r="R2375" s="14"/>
      <c r="S2375" s="14"/>
      <c r="T2375" s="14"/>
      <c r="U2375" s="14"/>
      <c r="V2375" s="14"/>
      <c r="W2375" s="14"/>
      <c r="X2375" s="14"/>
      <c r="Y2375" s="14"/>
      <c r="Z2375" s="14"/>
      <c r="AA2375" s="14"/>
      <c r="AB2375" s="14"/>
      <c r="AC2375" s="14"/>
      <c r="AD2375" s="14"/>
    </row>
    <row r="2376" ht="33.0" hidden="1" customHeight="1">
      <c r="A2376" s="27">
        <v>2558.0</v>
      </c>
      <c r="B2376" s="27" t="s">
        <v>34</v>
      </c>
      <c r="C2376" s="27" t="s">
        <v>2623</v>
      </c>
      <c r="D2376" s="12" t="s">
        <v>56</v>
      </c>
      <c r="E2376" s="14"/>
      <c r="F2376" s="12" t="s">
        <v>11</v>
      </c>
      <c r="G2376" s="12" t="s">
        <v>9</v>
      </c>
      <c r="H2376" s="12" t="s">
        <v>52</v>
      </c>
      <c r="I2376" s="14"/>
      <c r="J2376" s="14"/>
      <c r="K2376" s="14"/>
      <c r="L2376" s="14"/>
      <c r="M2376" s="14"/>
      <c r="N2376" s="14"/>
      <c r="O2376" s="14"/>
      <c r="P2376" s="14"/>
      <c r="Q2376" s="14"/>
      <c r="R2376" s="14"/>
      <c r="S2376" s="14"/>
      <c r="T2376" s="14"/>
      <c r="U2376" s="14"/>
      <c r="V2376" s="14"/>
      <c r="W2376" s="14"/>
      <c r="X2376" s="14"/>
      <c r="Y2376" s="14"/>
      <c r="Z2376" s="14"/>
      <c r="AA2376" s="14"/>
      <c r="AB2376" s="14"/>
      <c r="AC2376" s="14"/>
      <c r="AD2376" s="14"/>
    </row>
    <row r="2377" ht="33.0" hidden="1" customHeight="1">
      <c r="A2377" s="27">
        <v>2559.0</v>
      </c>
      <c r="B2377" s="27" t="s">
        <v>34</v>
      </c>
      <c r="C2377" s="27" t="s">
        <v>2624</v>
      </c>
      <c r="D2377" s="12" t="s">
        <v>336</v>
      </c>
      <c r="E2377" s="14"/>
      <c r="F2377" s="12" t="s">
        <v>21</v>
      </c>
      <c r="G2377" s="12" t="s">
        <v>9</v>
      </c>
      <c r="H2377" s="12" t="s">
        <v>42</v>
      </c>
      <c r="I2377" s="14"/>
      <c r="J2377" s="14"/>
      <c r="K2377" s="14"/>
      <c r="L2377" s="14"/>
      <c r="M2377" s="14"/>
      <c r="N2377" s="14"/>
      <c r="O2377" s="14"/>
      <c r="P2377" s="14"/>
      <c r="Q2377" s="14"/>
      <c r="R2377" s="14"/>
      <c r="S2377" s="14"/>
      <c r="T2377" s="14"/>
      <c r="U2377" s="14"/>
      <c r="V2377" s="14"/>
      <c r="W2377" s="14"/>
      <c r="X2377" s="14"/>
      <c r="Y2377" s="14"/>
      <c r="Z2377" s="14"/>
      <c r="AA2377" s="14"/>
      <c r="AB2377" s="14"/>
      <c r="AC2377" s="14"/>
      <c r="AD2377" s="14"/>
    </row>
    <row r="2378" ht="33.0" hidden="1" customHeight="1">
      <c r="A2378" s="27">
        <v>2560.0</v>
      </c>
      <c r="B2378" s="27" t="s">
        <v>34</v>
      </c>
      <c r="C2378" s="27" t="s">
        <v>2625</v>
      </c>
      <c r="D2378" s="12" t="s">
        <v>637</v>
      </c>
      <c r="E2378" s="14"/>
      <c r="F2378" s="12" t="s">
        <v>13</v>
      </c>
      <c r="G2378" s="12" t="s">
        <v>9</v>
      </c>
      <c r="H2378" s="12" t="s">
        <v>52</v>
      </c>
      <c r="I2378" s="14"/>
      <c r="J2378" s="14"/>
      <c r="K2378" s="14"/>
      <c r="L2378" s="14"/>
      <c r="M2378" s="14"/>
      <c r="N2378" s="14"/>
      <c r="O2378" s="14"/>
      <c r="P2378" s="14"/>
      <c r="Q2378" s="14"/>
      <c r="R2378" s="14"/>
      <c r="S2378" s="14"/>
      <c r="T2378" s="14"/>
      <c r="U2378" s="14"/>
      <c r="V2378" s="14"/>
      <c r="W2378" s="14"/>
      <c r="X2378" s="14"/>
      <c r="Y2378" s="14"/>
      <c r="Z2378" s="14"/>
      <c r="AA2378" s="14"/>
      <c r="AB2378" s="14"/>
      <c r="AC2378" s="14"/>
      <c r="AD2378" s="14"/>
    </row>
    <row r="2379" ht="33.0" hidden="1" customHeight="1">
      <c r="A2379" s="27">
        <v>2561.0</v>
      </c>
      <c r="B2379" s="27" t="s">
        <v>34</v>
      </c>
      <c r="C2379" s="27" t="s">
        <v>2626</v>
      </c>
      <c r="D2379" s="12" t="s">
        <v>107</v>
      </c>
      <c r="E2379" s="14"/>
      <c r="F2379" s="12" t="s">
        <v>9</v>
      </c>
      <c r="G2379" s="12" t="s">
        <v>9</v>
      </c>
      <c r="H2379" s="12" t="s">
        <v>37</v>
      </c>
      <c r="I2379" s="14"/>
      <c r="J2379" s="14"/>
      <c r="K2379" s="14"/>
      <c r="L2379" s="14"/>
      <c r="M2379" s="14"/>
      <c r="N2379" s="14"/>
      <c r="O2379" s="14"/>
      <c r="P2379" s="14"/>
      <c r="Q2379" s="14"/>
      <c r="R2379" s="14"/>
      <c r="S2379" s="14"/>
      <c r="T2379" s="14"/>
      <c r="U2379" s="14"/>
      <c r="V2379" s="14"/>
      <c r="W2379" s="14"/>
      <c r="X2379" s="14"/>
      <c r="Y2379" s="14"/>
      <c r="Z2379" s="14"/>
      <c r="AA2379" s="14"/>
      <c r="AB2379" s="14"/>
      <c r="AC2379" s="14"/>
      <c r="AD2379" s="14"/>
    </row>
    <row r="2380" ht="33.0" hidden="1" customHeight="1">
      <c r="A2380" s="27">
        <v>2562.0</v>
      </c>
      <c r="B2380" s="27" t="s">
        <v>34</v>
      </c>
      <c r="C2380" s="27" t="s">
        <v>2627</v>
      </c>
      <c r="D2380" s="12" t="s">
        <v>87</v>
      </c>
      <c r="E2380" s="14"/>
      <c r="F2380" s="12" t="s">
        <v>18</v>
      </c>
      <c r="G2380" s="12" t="s">
        <v>9</v>
      </c>
      <c r="H2380" s="12" t="s">
        <v>52</v>
      </c>
      <c r="I2380" s="14"/>
      <c r="J2380" s="14"/>
      <c r="K2380" s="14"/>
      <c r="L2380" s="14"/>
      <c r="M2380" s="14"/>
      <c r="N2380" s="14"/>
      <c r="O2380" s="14"/>
      <c r="P2380" s="14"/>
      <c r="Q2380" s="14"/>
      <c r="R2380" s="14"/>
      <c r="S2380" s="14"/>
      <c r="T2380" s="14"/>
      <c r="U2380" s="14"/>
      <c r="V2380" s="14"/>
      <c r="W2380" s="14"/>
      <c r="X2380" s="14"/>
      <c r="Y2380" s="14"/>
      <c r="Z2380" s="14"/>
      <c r="AA2380" s="14"/>
      <c r="AB2380" s="14"/>
      <c r="AC2380" s="14"/>
      <c r="AD2380" s="14"/>
    </row>
    <row r="2381" ht="33.0" customHeight="1">
      <c r="A2381" s="27">
        <v>2563.0</v>
      </c>
      <c r="B2381" s="27" t="s">
        <v>34</v>
      </c>
      <c r="C2381" s="27" t="s">
        <v>2628</v>
      </c>
      <c r="D2381" s="12" t="s">
        <v>134</v>
      </c>
      <c r="E2381" s="14"/>
      <c r="F2381" s="12" t="s">
        <v>16</v>
      </c>
      <c r="G2381" s="12" t="s">
        <v>9</v>
      </c>
      <c r="H2381" s="12" t="s">
        <v>42</v>
      </c>
      <c r="I2381" s="14"/>
      <c r="J2381" s="14"/>
      <c r="K2381" s="14"/>
      <c r="L2381" s="14"/>
      <c r="M2381" s="14"/>
      <c r="N2381" s="14"/>
      <c r="O2381" s="14"/>
      <c r="P2381" s="14"/>
      <c r="Q2381" s="14"/>
      <c r="R2381" s="14"/>
      <c r="S2381" s="14"/>
      <c r="T2381" s="14"/>
      <c r="U2381" s="14"/>
      <c r="V2381" s="14"/>
      <c r="W2381" s="14"/>
      <c r="X2381" s="14"/>
      <c r="Y2381" s="14"/>
      <c r="Z2381" s="14"/>
      <c r="AA2381" s="14"/>
      <c r="AB2381" s="14"/>
      <c r="AC2381" s="14"/>
      <c r="AD2381" s="14"/>
    </row>
    <row r="2382" ht="33.0" hidden="1" customHeight="1">
      <c r="A2382" s="27">
        <v>2564.0</v>
      </c>
      <c r="B2382" s="27" t="s">
        <v>34</v>
      </c>
      <c r="C2382" s="27" t="s">
        <v>2629</v>
      </c>
      <c r="D2382" s="12" t="s">
        <v>436</v>
      </c>
      <c r="E2382" s="14"/>
      <c r="F2382" s="12" t="s">
        <v>13</v>
      </c>
      <c r="G2382" s="12" t="s">
        <v>9</v>
      </c>
      <c r="H2382" s="12" t="s">
        <v>37</v>
      </c>
      <c r="I2382" s="14"/>
      <c r="J2382" s="14"/>
      <c r="K2382" s="14"/>
      <c r="L2382" s="14"/>
      <c r="M2382" s="14"/>
      <c r="N2382" s="14"/>
      <c r="O2382" s="14"/>
      <c r="P2382" s="14"/>
      <c r="Q2382" s="14"/>
      <c r="R2382" s="14"/>
      <c r="S2382" s="14"/>
      <c r="T2382" s="14"/>
      <c r="U2382" s="14"/>
      <c r="V2382" s="14"/>
      <c r="W2382" s="14"/>
      <c r="X2382" s="14"/>
      <c r="Y2382" s="14"/>
      <c r="Z2382" s="14"/>
      <c r="AA2382" s="14"/>
      <c r="AB2382" s="14"/>
      <c r="AC2382" s="14"/>
      <c r="AD2382" s="14"/>
    </row>
    <row r="2383" ht="33.0" hidden="1" customHeight="1">
      <c r="A2383" s="27">
        <v>2565.0</v>
      </c>
      <c r="B2383" s="27" t="s">
        <v>34</v>
      </c>
      <c r="C2383" s="27" t="s">
        <v>2630</v>
      </c>
      <c r="D2383" s="12" t="s">
        <v>48</v>
      </c>
      <c r="E2383" s="14"/>
      <c r="F2383" s="12" t="s">
        <v>10</v>
      </c>
      <c r="G2383" s="12" t="s">
        <v>2</v>
      </c>
      <c r="H2383" s="12" t="s">
        <v>49</v>
      </c>
      <c r="I2383" s="14"/>
      <c r="J2383" s="14"/>
      <c r="K2383" s="14"/>
      <c r="L2383" s="14"/>
      <c r="M2383" s="14"/>
      <c r="N2383" s="14"/>
      <c r="O2383" s="14"/>
      <c r="P2383" s="14"/>
      <c r="Q2383" s="14"/>
      <c r="R2383" s="14"/>
      <c r="S2383" s="14"/>
      <c r="T2383" s="14"/>
      <c r="U2383" s="14"/>
      <c r="V2383" s="14"/>
      <c r="W2383" s="14"/>
      <c r="X2383" s="14"/>
      <c r="Y2383" s="14"/>
      <c r="Z2383" s="14"/>
      <c r="AA2383" s="14"/>
      <c r="AB2383" s="14"/>
      <c r="AC2383" s="14"/>
      <c r="AD2383" s="14"/>
    </row>
    <row r="2384" ht="33.0" hidden="1" customHeight="1">
      <c r="A2384" s="27">
        <v>2566.0</v>
      </c>
      <c r="B2384" s="27" t="s">
        <v>34</v>
      </c>
      <c r="C2384" s="27" t="s">
        <v>2631</v>
      </c>
      <c r="D2384" s="12" t="s">
        <v>87</v>
      </c>
      <c r="E2384" s="14"/>
      <c r="F2384" s="12" t="s">
        <v>18</v>
      </c>
      <c r="G2384" s="12" t="s">
        <v>9</v>
      </c>
      <c r="H2384" s="12" t="s">
        <v>52</v>
      </c>
      <c r="I2384" s="14"/>
      <c r="J2384" s="14"/>
      <c r="K2384" s="14"/>
      <c r="L2384" s="14"/>
      <c r="M2384" s="14"/>
      <c r="N2384" s="14"/>
      <c r="O2384" s="14"/>
      <c r="P2384" s="14"/>
      <c r="Q2384" s="14"/>
      <c r="R2384" s="14"/>
      <c r="S2384" s="14"/>
      <c r="T2384" s="14"/>
      <c r="U2384" s="14"/>
      <c r="V2384" s="14"/>
      <c r="W2384" s="14"/>
      <c r="X2384" s="14"/>
      <c r="Y2384" s="14"/>
      <c r="Z2384" s="14"/>
      <c r="AA2384" s="14"/>
      <c r="AB2384" s="14"/>
      <c r="AC2384" s="14"/>
      <c r="AD2384" s="14"/>
    </row>
    <row r="2385" ht="33.0" customHeight="1">
      <c r="A2385" s="27">
        <v>2567.0</v>
      </c>
      <c r="B2385" s="27" t="s">
        <v>34</v>
      </c>
      <c r="C2385" s="27" t="s">
        <v>2632</v>
      </c>
      <c r="D2385" s="12" t="s">
        <v>291</v>
      </c>
      <c r="E2385" s="14"/>
      <c r="F2385" s="12" t="s">
        <v>16</v>
      </c>
      <c r="G2385" s="12" t="s">
        <v>4</v>
      </c>
      <c r="H2385" s="12" t="s">
        <v>37</v>
      </c>
      <c r="I2385" s="14"/>
      <c r="J2385" s="14"/>
      <c r="K2385" s="14"/>
      <c r="L2385" s="14"/>
      <c r="M2385" s="14"/>
      <c r="N2385" s="14"/>
      <c r="O2385" s="14"/>
      <c r="P2385" s="14"/>
      <c r="Q2385" s="14"/>
      <c r="R2385" s="14"/>
      <c r="S2385" s="14"/>
      <c r="T2385" s="14"/>
      <c r="U2385" s="14"/>
      <c r="V2385" s="14"/>
      <c r="W2385" s="14"/>
      <c r="X2385" s="14"/>
      <c r="Y2385" s="14"/>
      <c r="Z2385" s="14"/>
      <c r="AA2385" s="14"/>
      <c r="AB2385" s="14"/>
      <c r="AC2385" s="14"/>
      <c r="AD2385" s="14"/>
    </row>
    <row r="2386" ht="33.0" hidden="1" customHeight="1">
      <c r="A2386" s="27">
        <v>2568.0</v>
      </c>
      <c r="B2386" s="27" t="s">
        <v>34</v>
      </c>
      <c r="C2386" s="27" t="s">
        <v>2633</v>
      </c>
      <c r="D2386" s="12" t="s">
        <v>438</v>
      </c>
      <c r="E2386" s="14"/>
      <c r="F2386" s="12" t="s">
        <v>20</v>
      </c>
      <c r="G2386" s="12" t="s">
        <v>9</v>
      </c>
      <c r="H2386" s="12" t="s">
        <v>52</v>
      </c>
      <c r="I2386" s="14"/>
      <c r="J2386" s="14"/>
      <c r="K2386" s="14"/>
      <c r="L2386" s="14"/>
      <c r="M2386" s="14"/>
      <c r="N2386" s="14"/>
      <c r="O2386" s="14"/>
      <c r="P2386" s="14"/>
      <c r="Q2386" s="14"/>
      <c r="R2386" s="14"/>
      <c r="S2386" s="14"/>
      <c r="T2386" s="14"/>
      <c r="U2386" s="14"/>
      <c r="V2386" s="14"/>
      <c r="W2386" s="14"/>
      <c r="X2386" s="14"/>
      <c r="Y2386" s="14"/>
      <c r="Z2386" s="14"/>
      <c r="AA2386" s="14"/>
      <c r="AB2386" s="14"/>
      <c r="AC2386" s="14"/>
      <c r="AD2386" s="14"/>
    </row>
    <row r="2387" ht="33.0" hidden="1" customHeight="1">
      <c r="A2387" s="27">
        <v>2569.0</v>
      </c>
      <c r="B2387" s="27" t="s">
        <v>34</v>
      </c>
      <c r="C2387" s="27" t="s">
        <v>2634</v>
      </c>
      <c r="D2387" s="12" t="s">
        <v>284</v>
      </c>
      <c r="E2387" s="14"/>
      <c r="F2387" s="12" t="s">
        <v>19</v>
      </c>
      <c r="G2387" s="12" t="s">
        <v>9</v>
      </c>
      <c r="H2387" s="12" t="s">
        <v>52</v>
      </c>
      <c r="I2387" s="14"/>
      <c r="J2387" s="14"/>
      <c r="K2387" s="14"/>
      <c r="L2387" s="14"/>
      <c r="M2387" s="14"/>
      <c r="N2387" s="14"/>
      <c r="O2387" s="14"/>
      <c r="P2387" s="14"/>
      <c r="Q2387" s="14"/>
      <c r="R2387" s="14"/>
      <c r="S2387" s="14"/>
      <c r="T2387" s="14"/>
      <c r="U2387" s="14"/>
      <c r="V2387" s="14"/>
      <c r="W2387" s="14"/>
      <c r="X2387" s="14"/>
      <c r="Y2387" s="14"/>
      <c r="Z2387" s="14"/>
      <c r="AA2387" s="14"/>
      <c r="AB2387" s="14"/>
      <c r="AC2387" s="14"/>
      <c r="AD2387" s="14"/>
    </row>
    <row r="2388" ht="33.0" customHeight="1">
      <c r="A2388" s="27">
        <v>2570.0</v>
      </c>
      <c r="B2388" s="27" t="s">
        <v>34</v>
      </c>
      <c r="C2388" s="27" t="s">
        <v>2635</v>
      </c>
      <c r="D2388" s="12" t="s">
        <v>134</v>
      </c>
      <c r="E2388" s="14"/>
      <c r="F2388" s="12" t="s">
        <v>16</v>
      </c>
      <c r="G2388" s="12" t="s">
        <v>9</v>
      </c>
      <c r="H2388" s="12" t="s">
        <v>42</v>
      </c>
      <c r="I2388" s="14"/>
      <c r="J2388" s="14"/>
      <c r="K2388" s="14"/>
      <c r="L2388" s="14"/>
      <c r="M2388" s="14"/>
      <c r="N2388" s="14"/>
      <c r="O2388" s="14"/>
      <c r="P2388" s="14"/>
      <c r="Q2388" s="14"/>
      <c r="R2388" s="14"/>
      <c r="S2388" s="14"/>
      <c r="T2388" s="14"/>
      <c r="U2388" s="14"/>
      <c r="V2388" s="14"/>
      <c r="W2388" s="14"/>
      <c r="X2388" s="14"/>
      <c r="Y2388" s="14"/>
      <c r="Z2388" s="14"/>
      <c r="AA2388" s="14"/>
      <c r="AB2388" s="14"/>
      <c r="AC2388" s="14"/>
      <c r="AD2388" s="14"/>
    </row>
    <row r="2389" ht="33.0" customHeight="1">
      <c r="A2389" s="27">
        <v>2571.0</v>
      </c>
      <c r="B2389" s="27" t="s">
        <v>34</v>
      </c>
      <c r="C2389" s="27" t="s">
        <v>2636</v>
      </c>
      <c r="D2389" s="12" t="s">
        <v>1636</v>
      </c>
      <c r="E2389" s="14"/>
      <c r="F2389" s="12" t="s">
        <v>16</v>
      </c>
      <c r="G2389" s="12" t="s">
        <v>9</v>
      </c>
      <c r="H2389" s="12" t="s">
        <v>49</v>
      </c>
      <c r="I2389" s="14"/>
      <c r="J2389" s="14"/>
      <c r="K2389" s="14"/>
      <c r="L2389" s="14"/>
      <c r="M2389" s="14"/>
      <c r="N2389" s="14"/>
      <c r="O2389" s="14"/>
      <c r="P2389" s="14"/>
      <c r="Q2389" s="14"/>
      <c r="R2389" s="14"/>
      <c r="S2389" s="14"/>
      <c r="T2389" s="14"/>
      <c r="U2389" s="14"/>
      <c r="V2389" s="14"/>
      <c r="W2389" s="14"/>
      <c r="X2389" s="14"/>
      <c r="Y2389" s="14"/>
      <c r="Z2389" s="14"/>
      <c r="AA2389" s="14"/>
      <c r="AB2389" s="14"/>
      <c r="AC2389" s="14"/>
      <c r="AD2389" s="14"/>
    </row>
    <row r="2390" ht="33.0" hidden="1" customHeight="1">
      <c r="A2390" s="27">
        <v>2572.0</v>
      </c>
      <c r="B2390" s="27" t="s">
        <v>34</v>
      </c>
      <c r="C2390" s="27" t="s">
        <v>2637</v>
      </c>
      <c r="D2390" s="12" t="s">
        <v>371</v>
      </c>
      <c r="E2390" s="14"/>
      <c r="F2390" s="12" t="s">
        <v>13</v>
      </c>
      <c r="G2390" s="12" t="s">
        <v>9</v>
      </c>
      <c r="H2390" s="12" t="s">
        <v>42</v>
      </c>
      <c r="I2390" s="14"/>
      <c r="J2390" s="14"/>
      <c r="K2390" s="14"/>
      <c r="L2390" s="14"/>
      <c r="M2390" s="14"/>
      <c r="N2390" s="14"/>
      <c r="O2390" s="14"/>
      <c r="P2390" s="14"/>
      <c r="Q2390" s="14"/>
      <c r="R2390" s="14"/>
      <c r="S2390" s="14"/>
      <c r="T2390" s="14"/>
      <c r="U2390" s="14"/>
      <c r="V2390" s="14"/>
      <c r="W2390" s="14"/>
      <c r="X2390" s="14"/>
      <c r="Y2390" s="14"/>
      <c r="Z2390" s="14"/>
      <c r="AA2390" s="14"/>
      <c r="AB2390" s="14"/>
      <c r="AC2390" s="14"/>
      <c r="AD2390" s="14"/>
    </row>
    <row r="2391" ht="33.0" hidden="1" customHeight="1">
      <c r="A2391" s="27">
        <v>2574.0</v>
      </c>
      <c r="B2391" s="27" t="s">
        <v>34</v>
      </c>
      <c r="C2391" s="27" t="s">
        <v>2638</v>
      </c>
      <c r="D2391" s="12" t="s">
        <v>124</v>
      </c>
      <c r="E2391" s="14"/>
      <c r="F2391" s="12" t="s">
        <v>11</v>
      </c>
      <c r="G2391" s="12" t="s">
        <v>9</v>
      </c>
      <c r="H2391" s="12" t="s">
        <v>49</v>
      </c>
      <c r="I2391" s="14"/>
      <c r="J2391" s="14"/>
      <c r="K2391" s="14"/>
      <c r="L2391" s="14"/>
      <c r="M2391" s="14"/>
      <c r="N2391" s="14"/>
      <c r="O2391" s="14"/>
      <c r="P2391" s="14"/>
      <c r="Q2391" s="14"/>
      <c r="R2391" s="14"/>
      <c r="S2391" s="14"/>
      <c r="T2391" s="14"/>
      <c r="U2391" s="14"/>
      <c r="V2391" s="14"/>
      <c r="W2391" s="14"/>
      <c r="X2391" s="14"/>
      <c r="Y2391" s="14"/>
      <c r="Z2391" s="14"/>
      <c r="AA2391" s="14"/>
      <c r="AB2391" s="14"/>
      <c r="AC2391" s="14"/>
      <c r="AD2391" s="14"/>
    </row>
    <row r="2392" ht="33.0" hidden="1" customHeight="1">
      <c r="A2392" s="27">
        <v>2575.0</v>
      </c>
      <c r="B2392" s="27" t="s">
        <v>34</v>
      </c>
      <c r="C2392" s="27" t="s">
        <v>2639</v>
      </c>
      <c r="D2392" s="12" t="s">
        <v>592</v>
      </c>
      <c r="E2392" s="14"/>
      <c r="F2392" s="12" t="s">
        <v>11</v>
      </c>
      <c r="G2392" s="12" t="s">
        <v>9</v>
      </c>
      <c r="H2392" s="12" t="s">
        <v>37</v>
      </c>
      <c r="I2392" s="14"/>
      <c r="J2392" s="14"/>
      <c r="K2392" s="14"/>
      <c r="L2392" s="14"/>
      <c r="M2392" s="14"/>
      <c r="N2392" s="14"/>
      <c r="O2392" s="14"/>
      <c r="P2392" s="14"/>
      <c r="Q2392" s="14"/>
      <c r="R2392" s="14"/>
      <c r="S2392" s="14"/>
      <c r="T2392" s="14"/>
      <c r="U2392" s="14"/>
      <c r="V2392" s="14"/>
      <c r="W2392" s="14"/>
      <c r="X2392" s="14"/>
      <c r="Y2392" s="14"/>
      <c r="Z2392" s="14"/>
      <c r="AA2392" s="14"/>
      <c r="AB2392" s="14"/>
      <c r="AC2392" s="14"/>
      <c r="AD2392" s="14"/>
    </row>
    <row r="2393" ht="33.0" customHeight="1">
      <c r="A2393" s="27">
        <v>2576.0</v>
      </c>
      <c r="B2393" s="27" t="s">
        <v>34</v>
      </c>
      <c r="C2393" s="27" t="s">
        <v>2640</v>
      </c>
      <c r="D2393" s="12" t="s">
        <v>131</v>
      </c>
      <c r="E2393" s="14"/>
      <c r="F2393" s="12" t="s">
        <v>16</v>
      </c>
      <c r="G2393" s="12" t="s">
        <v>7</v>
      </c>
      <c r="H2393" s="12" t="s">
        <v>52</v>
      </c>
      <c r="I2393" s="14"/>
      <c r="J2393" s="14"/>
      <c r="K2393" s="14"/>
      <c r="L2393" s="14"/>
      <c r="M2393" s="14"/>
      <c r="N2393" s="14"/>
      <c r="O2393" s="14"/>
      <c r="P2393" s="14"/>
      <c r="Q2393" s="14"/>
      <c r="R2393" s="14"/>
      <c r="S2393" s="14"/>
      <c r="T2393" s="14"/>
      <c r="U2393" s="14"/>
      <c r="V2393" s="14"/>
      <c r="W2393" s="14"/>
      <c r="X2393" s="14"/>
      <c r="Y2393" s="14"/>
      <c r="Z2393" s="14"/>
      <c r="AA2393" s="14"/>
      <c r="AB2393" s="14"/>
      <c r="AC2393" s="14"/>
      <c r="AD2393" s="14"/>
    </row>
    <row r="2394" ht="33.0" hidden="1" customHeight="1">
      <c r="A2394" s="27">
        <v>2577.0</v>
      </c>
      <c r="B2394" s="27" t="s">
        <v>34</v>
      </c>
      <c r="C2394" s="27" t="s">
        <v>2641</v>
      </c>
      <c r="D2394" s="12" t="s">
        <v>62</v>
      </c>
      <c r="E2394" s="14"/>
      <c r="F2394" s="12" t="s">
        <v>13</v>
      </c>
      <c r="G2394" s="12" t="s">
        <v>9</v>
      </c>
      <c r="H2394" s="12" t="s">
        <v>49</v>
      </c>
      <c r="I2394" s="14"/>
      <c r="J2394" s="14"/>
      <c r="K2394" s="14"/>
      <c r="L2394" s="14"/>
      <c r="M2394" s="14"/>
      <c r="N2394" s="14"/>
      <c r="O2394" s="14"/>
      <c r="P2394" s="14"/>
      <c r="Q2394" s="14"/>
      <c r="R2394" s="14"/>
      <c r="S2394" s="14"/>
      <c r="T2394" s="14"/>
      <c r="U2394" s="14"/>
      <c r="V2394" s="14"/>
      <c r="W2394" s="14"/>
      <c r="X2394" s="14"/>
      <c r="Y2394" s="14"/>
      <c r="Z2394" s="14"/>
      <c r="AA2394" s="14"/>
      <c r="AB2394" s="14"/>
      <c r="AC2394" s="14"/>
      <c r="AD2394" s="14"/>
    </row>
    <row r="2395" ht="33.0" hidden="1" customHeight="1">
      <c r="A2395" s="27">
        <v>2578.0</v>
      </c>
      <c r="B2395" s="27" t="s">
        <v>34</v>
      </c>
      <c r="C2395" s="27" t="s">
        <v>2642</v>
      </c>
      <c r="D2395" s="12" t="s">
        <v>172</v>
      </c>
      <c r="E2395" s="14"/>
      <c r="F2395" s="12" t="s">
        <v>20</v>
      </c>
      <c r="G2395" s="12" t="s">
        <v>9</v>
      </c>
      <c r="H2395" s="12" t="s">
        <v>49</v>
      </c>
      <c r="I2395" s="14"/>
      <c r="J2395" s="14"/>
      <c r="K2395" s="14"/>
      <c r="L2395" s="14"/>
      <c r="M2395" s="14"/>
      <c r="N2395" s="14"/>
      <c r="O2395" s="14"/>
      <c r="P2395" s="14"/>
      <c r="Q2395" s="14"/>
      <c r="R2395" s="14"/>
      <c r="S2395" s="14"/>
      <c r="T2395" s="14"/>
      <c r="U2395" s="14"/>
      <c r="V2395" s="14"/>
      <c r="W2395" s="14"/>
      <c r="X2395" s="14"/>
      <c r="Y2395" s="14"/>
      <c r="Z2395" s="14"/>
      <c r="AA2395" s="14"/>
      <c r="AB2395" s="14"/>
      <c r="AC2395" s="14"/>
      <c r="AD2395" s="14"/>
    </row>
    <row r="2396" ht="33.0" hidden="1" customHeight="1">
      <c r="A2396" s="27">
        <v>2579.0</v>
      </c>
      <c r="B2396" s="27" t="s">
        <v>34</v>
      </c>
      <c r="C2396" s="27" t="s">
        <v>2643</v>
      </c>
      <c r="D2396" s="12" t="s">
        <v>730</v>
      </c>
      <c r="E2396" s="14"/>
      <c r="F2396" s="12" t="s">
        <v>18</v>
      </c>
      <c r="G2396" s="12" t="s">
        <v>9</v>
      </c>
      <c r="H2396" s="12" t="s">
        <v>49</v>
      </c>
      <c r="I2396" s="14"/>
      <c r="J2396" s="14"/>
      <c r="K2396" s="14"/>
      <c r="L2396" s="14"/>
      <c r="M2396" s="14"/>
      <c r="N2396" s="14"/>
      <c r="O2396" s="14"/>
      <c r="P2396" s="14"/>
      <c r="Q2396" s="14"/>
      <c r="R2396" s="14"/>
      <c r="S2396" s="14"/>
      <c r="T2396" s="14"/>
      <c r="U2396" s="14"/>
      <c r="V2396" s="14"/>
      <c r="W2396" s="14"/>
      <c r="X2396" s="14"/>
      <c r="Y2396" s="14"/>
      <c r="Z2396" s="14"/>
      <c r="AA2396" s="14"/>
      <c r="AB2396" s="14"/>
      <c r="AC2396" s="14"/>
      <c r="AD2396" s="14"/>
    </row>
    <row r="2397" ht="33.0" hidden="1" customHeight="1">
      <c r="A2397" s="27">
        <v>2580.0</v>
      </c>
      <c r="B2397" s="27" t="s">
        <v>34</v>
      </c>
      <c r="C2397" s="27" t="s">
        <v>2644</v>
      </c>
      <c r="D2397" s="12" t="s">
        <v>592</v>
      </c>
      <c r="E2397" s="14"/>
      <c r="F2397" s="12" t="s">
        <v>11</v>
      </c>
      <c r="G2397" s="12" t="s">
        <v>9</v>
      </c>
      <c r="H2397" s="12" t="s">
        <v>37</v>
      </c>
      <c r="I2397" s="14"/>
      <c r="J2397" s="14"/>
      <c r="K2397" s="14"/>
      <c r="L2397" s="14"/>
      <c r="M2397" s="14"/>
      <c r="N2397" s="14"/>
      <c r="O2397" s="14"/>
      <c r="P2397" s="14"/>
      <c r="Q2397" s="14"/>
      <c r="R2397" s="14"/>
      <c r="S2397" s="14"/>
      <c r="T2397" s="14"/>
      <c r="U2397" s="14"/>
      <c r="V2397" s="14"/>
      <c r="W2397" s="14"/>
      <c r="X2397" s="14"/>
      <c r="Y2397" s="14"/>
      <c r="Z2397" s="14"/>
      <c r="AA2397" s="14"/>
      <c r="AB2397" s="14"/>
      <c r="AC2397" s="14"/>
      <c r="AD2397" s="14"/>
    </row>
    <row r="2398" ht="33.0" customHeight="1">
      <c r="A2398" s="27">
        <v>2581.0</v>
      </c>
      <c r="B2398" s="27" t="s">
        <v>34</v>
      </c>
      <c r="C2398" s="27" t="s">
        <v>2645</v>
      </c>
      <c r="D2398" s="12" t="s">
        <v>175</v>
      </c>
      <c r="E2398" s="14"/>
      <c r="F2398" s="12" t="s">
        <v>16</v>
      </c>
      <c r="G2398" s="12" t="s">
        <v>4</v>
      </c>
      <c r="H2398" s="12" t="s">
        <v>52</v>
      </c>
      <c r="I2398" s="14"/>
      <c r="J2398" s="14"/>
      <c r="K2398" s="14"/>
      <c r="L2398" s="14"/>
      <c r="M2398" s="14"/>
      <c r="N2398" s="14"/>
      <c r="O2398" s="14"/>
      <c r="P2398" s="14"/>
      <c r="Q2398" s="14"/>
      <c r="R2398" s="14"/>
      <c r="S2398" s="14"/>
      <c r="T2398" s="14"/>
      <c r="U2398" s="14"/>
      <c r="V2398" s="14"/>
      <c r="W2398" s="14"/>
      <c r="X2398" s="14"/>
      <c r="Y2398" s="14"/>
      <c r="Z2398" s="14"/>
      <c r="AA2398" s="14"/>
      <c r="AB2398" s="14"/>
      <c r="AC2398" s="14"/>
      <c r="AD2398" s="14"/>
    </row>
    <row r="2399" ht="33.0" hidden="1" customHeight="1">
      <c r="A2399" s="27">
        <v>2582.0</v>
      </c>
      <c r="B2399" s="27" t="s">
        <v>34</v>
      </c>
      <c r="C2399" s="27" t="s">
        <v>2646</v>
      </c>
      <c r="D2399" s="12" t="s">
        <v>459</v>
      </c>
      <c r="E2399" s="14"/>
      <c r="F2399" s="12" t="s">
        <v>20</v>
      </c>
      <c r="G2399" s="12" t="s">
        <v>4</v>
      </c>
      <c r="H2399" s="12" t="s">
        <v>52</v>
      </c>
      <c r="I2399" s="14"/>
      <c r="J2399" s="14"/>
      <c r="K2399" s="14"/>
      <c r="L2399" s="14"/>
      <c r="M2399" s="14"/>
      <c r="N2399" s="14"/>
      <c r="O2399" s="14"/>
      <c r="P2399" s="14"/>
      <c r="Q2399" s="14"/>
      <c r="R2399" s="14"/>
      <c r="S2399" s="14"/>
      <c r="T2399" s="14"/>
      <c r="U2399" s="14"/>
      <c r="V2399" s="14"/>
      <c r="W2399" s="14"/>
      <c r="X2399" s="14"/>
      <c r="Y2399" s="14"/>
      <c r="Z2399" s="14"/>
      <c r="AA2399" s="14"/>
      <c r="AB2399" s="14"/>
      <c r="AC2399" s="14"/>
      <c r="AD2399" s="14"/>
    </row>
    <row r="2400" ht="33.0" hidden="1" customHeight="1">
      <c r="A2400" s="27">
        <v>2583.0</v>
      </c>
      <c r="B2400" s="27" t="s">
        <v>34</v>
      </c>
      <c r="C2400" s="27" t="s">
        <v>2647</v>
      </c>
      <c r="D2400" s="12" t="s">
        <v>269</v>
      </c>
      <c r="E2400" s="14"/>
      <c r="F2400" s="12" t="s">
        <v>21</v>
      </c>
      <c r="G2400" s="12" t="s">
        <v>9</v>
      </c>
      <c r="H2400" s="12" t="s">
        <v>37</v>
      </c>
      <c r="I2400" s="14"/>
      <c r="J2400" s="14"/>
      <c r="K2400" s="14"/>
      <c r="L2400" s="14"/>
      <c r="M2400" s="14"/>
      <c r="N2400" s="14"/>
      <c r="O2400" s="14"/>
      <c r="P2400" s="14"/>
      <c r="Q2400" s="14"/>
      <c r="R2400" s="14"/>
      <c r="S2400" s="14"/>
      <c r="T2400" s="14"/>
      <c r="U2400" s="14"/>
      <c r="V2400" s="14"/>
      <c r="W2400" s="14"/>
      <c r="X2400" s="14"/>
      <c r="Y2400" s="14"/>
      <c r="Z2400" s="14"/>
      <c r="AA2400" s="14"/>
      <c r="AB2400" s="14"/>
      <c r="AC2400" s="14"/>
      <c r="AD2400" s="14"/>
    </row>
    <row r="2401" ht="33.0" hidden="1" customHeight="1">
      <c r="A2401" s="27">
        <v>2584.0</v>
      </c>
      <c r="B2401" s="27" t="s">
        <v>34</v>
      </c>
      <c r="C2401" s="27" t="s">
        <v>2648</v>
      </c>
      <c r="D2401" s="12" t="s">
        <v>1870</v>
      </c>
      <c r="E2401" s="14"/>
      <c r="F2401" s="12" t="s">
        <v>22</v>
      </c>
      <c r="G2401" s="12" t="s">
        <v>2</v>
      </c>
      <c r="H2401" s="12" t="s">
        <v>37</v>
      </c>
      <c r="I2401" s="14"/>
      <c r="J2401" s="14"/>
      <c r="K2401" s="14"/>
      <c r="L2401" s="14"/>
      <c r="M2401" s="14"/>
      <c r="N2401" s="14"/>
      <c r="O2401" s="14"/>
      <c r="P2401" s="14"/>
      <c r="Q2401" s="14"/>
      <c r="R2401" s="14"/>
      <c r="S2401" s="14"/>
      <c r="T2401" s="14"/>
      <c r="U2401" s="14"/>
      <c r="V2401" s="14"/>
      <c r="W2401" s="14"/>
      <c r="X2401" s="14"/>
      <c r="Y2401" s="14"/>
      <c r="Z2401" s="14"/>
      <c r="AA2401" s="14"/>
      <c r="AB2401" s="14"/>
      <c r="AC2401" s="14"/>
      <c r="AD2401" s="14"/>
    </row>
    <row r="2402" ht="33.0" hidden="1" customHeight="1">
      <c r="A2402" s="27">
        <v>2585.0</v>
      </c>
      <c r="B2402" s="27" t="s">
        <v>34</v>
      </c>
      <c r="C2402" s="27" t="s">
        <v>2649</v>
      </c>
      <c r="D2402" s="12" t="s">
        <v>637</v>
      </c>
      <c r="E2402" s="14"/>
      <c r="F2402" s="12" t="s">
        <v>13</v>
      </c>
      <c r="G2402" s="12" t="s">
        <v>9</v>
      </c>
      <c r="H2402" s="12" t="s">
        <v>52</v>
      </c>
      <c r="I2402" s="14"/>
      <c r="J2402" s="14"/>
      <c r="K2402" s="14"/>
      <c r="L2402" s="14"/>
      <c r="M2402" s="14"/>
      <c r="N2402" s="14"/>
      <c r="O2402" s="14"/>
      <c r="P2402" s="14"/>
      <c r="Q2402" s="14"/>
      <c r="R2402" s="14"/>
      <c r="S2402" s="14"/>
      <c r="T2402" s="14"/>
      <c r="U2402" s="14"/>
      <c r="V2402" s="14"/>
      <c r="W2402" s="14"/>
      <c r="X2402" s="14"/>
      <c r="Y2402" s="14"/>
      <c r="Z2402" s="14"/>
      <c r="AA2402" s="14"/>
      <c r="AB2402" s="14"/>
      <c r="AC2402" s="14"/>
      <c r="AD2402" s="14"/>
    </row>
    <row r="2403" ht="33.0" hidden="1" customHeight="1">
      <c r="A2403" s="27">
        <v>2586.0</v>
      </c>
      <c r="B2403" s="27" t="s">
        <v>34</v>
      </c>
      <c r="C2403" s="27" t="s">
        <v>2540</v>
      </c>
      <c r="D2403" s="12" t="s">
        <v>36</v>
      </c>
      <c r="E2403" s="14"/>
      <c r="F2403" s="12" t="s">
        <v>10</v>
      </c>
      <c r="G2403" s="12" t="s">
        <v>2</v>
      </c>
      <c r="H2403" s="12" t="s">
        <v>37</v>
      </c>
      <c r="I2403" s="14"/>
      <c r="J2403" s="14"/>
      <c r="K2403" s="14"/>
      <c r="L2403" s="14"/>
      <c r="M2403" s="14"/>
      <c r="N2403" s="14"/>
      <c r="O2403" s="14"/>
      <c r="P2403" s="14"/>
      <c r="Q2403" s="14"/>
      <c r="R2403" s="14"/>
      <c r="S2403" s="14"/>
      <c r="T2403" s="14"/>
      <c r="U2403" s="14"/>
      <c r="V2403" s="14"/>
      <c r="W2403" s="14"/>
      <c r="X2403" s="14"/>
      <c r="Y2403" s="14"/>
      <c r="Z2403" s="14"/>
      <c r="AA2403" s="14"/>
      <c r="AB2403" s="14"/>
      <c r="AC2403" s="14"/>
      <c r="AD2403" s="14"/>
    </row>
    <row r="2404" ht="33.0" customHeight="1">
      <c r="A2404" s="27">
        <v>2587.0</v>
      </c>
      <c r="B2404" s="27" t="s">
        <v>34</v>
      </c>
      <c r="C2404" s="27" t="s">
        <v>2650</v>
      </c>
      <c r="D2404" s="12" t="s">
        <v>167</v>
      </c>
      <c r="E2404" s="14"/>
      <c r="F2404" s="12" t="s">
        <v>16</v>
      </c>
      <c r="G2404" s="12" t="s">
        <v>9</v>
      </c>
      <c r="H2404" s="12" t="s">
        <v>37</v>
      </c>
      <c r="I2404" s="14"/>
      <c r="J2404" s="14"/>
      <c r="K2404" s="14"/>
      <c r="L2404" s="14"/>
      <c r="M2404" s="14"/>
      <c r="N2404" s="14"/>
      <c r="O2404" s="14"/>
      <c r="P2404" s="14"/>
      <c r="Q2404" s="14"/>
      <c r="R2404" s="14"/>
      <c r="S2404" s="14"/>
      <c r="T2404" s="14"/>
      <c r="U2404" s="14"/>
      <c r="V2404" s="14"/>
      <c r="W2404" s="14"/>
      <c r="X2404" s="14"/>
      <c r="Y2404" s="14"/>
      <c r="Z2404" s="14"/>
      <c r="AA2404" s="14"/>
      <c r="AB2404" s="14"/>
      <c r="AC2404" s="14"/>
      <c r="AD2404" s="14"/>
    </row>
    <row r="2405" ht="33.0" hidden="1" customHeight="1">
      <c r="A2405" s="27">
        <v>2588.0</v>
      </c>
      <c r="B2405" s="27" t="s">
        <v>34</v>
      </c>
      <c r="C2405" s="27" t="s">
        <v>2651</v>
      </c>
      <c r="D2405" s="12" t="s">
        <v>126</v>
      </c>
      <c r="E2405" s="14"/>
      <c r="F2405" s="12" t="s">
        <v>11</v>
      </c>
      <c r="G2405" s="12" t="s">
        <v>9</v>
      </c>
      <c r="H2405" s="12" t="s">
        <v>42</v>
      </c>
      <c r="I2405" s="14"/>
      <c r="J2405" s="14"/>
      <c r="K2405" s="14"/>
      <c r="L2405" s="14"/>
      <c r="M2405" s="14"/>
      <c r="N2405" s="14"/>
      <c r="O2405" s="14"/>
      <c r="P2405" s="14"/>
      <c r="Q2405" s="14"/>
      <c r="R2405" s="14"/>
      <c r="S2405" s="14"/>
      <c r="T2405" s="14"/>
      <c r="U2405" s="14"/>
      <c r="V2405" s="14"/>
      <c r="W2405" s="14"/>
      <c r="X2405" s="14"/>
      <c r="Y2405" s="14"/>
      <c r="Z2405" s="14"/>
      <c r="AA2405" s="14"/>
      <c r="AB2405" s="14"/>
      <c r="AC2405" s="14"/>
      <c r="AD2405" s="14"/>
    </row>
    <row r="2406" ht="33.0" hidden="1" customHeight="1">
      <c r="A2406" s="27">
        <v>2589.0</v>
      </c>
      <c r="B2406" s="27" t="s">
        <v>34</v>
      </c>
      <c r="C2406" s="27" t="s">
        <v>2652</v>
      </c>
      <c r="D2406" s="12" t="s">
        <v>730</v>
      </c>
      <c r="E2406" s="14"/>
      <c r="F2406" s="12" t="s">
        <v>18</v>
      </c>
      <c r="G2406" s="12" t="s">
        <v>9</v>
      </c>
      <c r="H2406" s="12" t="s">
        <v>49</v>
      </c>
      <c r="I2406" s="14"/>
      <c r="J2406" s="14"/>
      <c r="K2406" s="14"/>
      <c r="L2406" s="14"/>
      <c r="M2406" s="14"/>
      <c r="N2406" s="14"/>
      <c r="O2406" s="14"/>
      <c r="P2406" s="14"/>
      <c r="Q2406" s="14"/>
      <c r="R2406" s="14"/>
      <c r="S2406" s="14"/>
      <c r="T2406" s="14"/>
      <c r="U2406" s="14"/>
      <c r="V2406" s="14"/>
      <c r="W2406" s="14"/>
      <c r="X2406" s="14"/>
      <c r="Y2406" s="14"/>
      <c r="Z2406" s="14"/>
      <c r="AA2406" s="14"/>
      <c r="AB2406" s="14"/>
      <c r="AC2406" s="14"/>
      <c r="AD2406" s="14"/>
    </row>
    <row r="2407" ht="33.0" hidden="1" customHeight="1">
      <c r="A2407" s="27">
        <v>2590.0</v>
      </c>
      <c r="B2407" s="27" t="s">
        <v>34</v>
      </c>
      <c r="C2407" s="27" t="s">
        <v>2653</v>
      </c>
      <c r="D2407" s="12" t="s">
        <v>322</v>
      </c>
      <c r="E2407" s="14"/>
      <c r="F2407" s="12" t="s">
        <v>23</v>
      </c>
      <c r="G2407" s="12" t="s">
        <v>9</v>
      </c>
      <c r="H2407" s="12" t="s">
        <v>52</v>
      </c>
      <c r="I2407" s="14"/>
      <c r="J2407" s="14"/>
      <c r="K2407" s="14"/>
      <c r="L2407" s="14"/>
      <c r="M2407" s="14"/>
      <c r="N2407" s="14"/>
      <c r="O2407" s="14"/>
      <c r="P2407" s="14"/>
      <c r="Q2407" s="14"/>
      <c r="R2407" s="14"/>
      <c r="S2407" s="14"/>
      <c r="T2407" s="14"/>
      <c r="U2407" s="14"/>
      <c r="V2407" s="14"/>
      <c r="W2407" s="14"/>
      <c r="X2407" s="14"/>
      <c r="Y2407" s="14"/>
      <c r="Z2407" s="14"/>
      <c r="AA2407" s="14"/>
      <c r="AB2407" s="14"/>
      <c r="AC2407" s="14"/>
      <c r="AD2407" s="14"/>
    </row>
    <row r="2408" ht="33.0" hidden="1" customHeight="1">
      <c r="A2408" s="27">
        <v>2591.0</v>
      </c>
      <c r="B2408" s="27" t="s">
        <v>34</v>
      </c>
      <c r="C2408" s="27" t="s">
        <v>2654</v>
      </c>
      <c r="D2408" s="12" t="s">
        <v>87</v>
      </c>
      <c r="E2408" s="14"/>
      <c r="F2408" s="12" t="s">
        <v>18</v>
      </c>
      <c r="G2408" s="12" t="s">
        <v>9</v>
      </c>
      <c r="H2408" s="12" t="s">
        <v>52</v>
      </c>
      <c r="I2408" s="14"/>
      <c r="J2408" s="14"/>
      <c r="K2408" s="14"/>
      <c r="L2408" s="14"/>
      <c r="M2408" s="14"/>
      <c r="N2408" s="14"/>
      <c r="O2408" s="14"/>
      <c r="P2408" s="14"/>
      <c r="Q2408" s="14"/>
      <c r="R2408" s="14"/>
      <c r="S2408" s="14"/>
      <c r="T2408" s="14"/>
      <c r="U2408" s="14"/>
      <c r="V2408" s="14"/>
      <c r="W2408" s="14"/>
      <c r="X2408" s="14"/>
      <c r="Y2408" s="14"/>
      <c r="Z2408" s="14"/>
      <c r="AA2408" s="14"/>
      <c r="AB2408" s="14"/>
      <c r="AC2408" s="14"/>
      <c r="AD2408" s="14"/>
    </row>
    <row r="2409" ht="33.0" hidden="1" customHeight="1">
      <c r="A2409" s="27">
        <v>2592.0</v>
      </c>
      <c r="B2409" s="27" t="s">
        <v>34</v>
      </c>
      <c r="C2409" s="27" t="s">
        <v>2655</v>
      </c>
      <c r="D2409" s="12" t="s">
        <v>1029</v>
      </c>
      <c r="E2409" s="14"/>
      <c r="F2409" s="12" t="s">
        <v>14</v>
      </c>
      <c r="G2409" s="12" t="s">
        <v>9</v>
      </c>
      <c r="H2409" s="12" t="s">
        <v>49</v>
      </c>
      <c r="I2409" s="14"/>
      <c r="J2409" s="14"/>
      <c r="K2409" s="14"/>
      <c r="L2409" s="14"/>
      <c r="M2409" s="14"/>
      <c r="N2409" s="14"/>
      <c r="O2409" s="14"/>
      <c r="P2409" s="14"/>
      <c r="Q2409" s="14"/>
      <c r="R2409" s="14"/>
      <c r="S2409" s="14"/>
      <c r="T2409" s="14"/>
      <c r="U2409" s="14"/>
      <c r="V2409" s="14"/>
      <c r="W2409" s="14"/>
      <c r="X2409" s="14"/>
      <c r="Y2409" s="14"/>
      <c r="Z2409" s="14"/>
      <c r="AA2409" s="14"/>
      <c r="AB2409" s="14"/>
      <c r="AC2409" s="14"/>
      <c r="AD2409" s="14"/>
    </row>
    <row r="2410" ht="33.0" hidden="1" customHeight="1">
      <c r="A2410" s="27">
        <v>2593.0</v>
      </c>
      <c r="B2410" s="27" t="s">
        <v>34</v>
      </c>
      <c r="C2410" s="27" t="s">
        <v>2656</v>
      </c>
      <c r="D2410" s="12" t="s">
        <v>66</v>
      </c>
      <c r="E2410" s="14"/>
      <c r="F2410" s="12" t="s">
        <v>10</v>
      </c>
      <c r="G2410" s="12" t="s">
        <v>2</v>
      </c>
      <c r="H2410" s="12" t="s">
        <v>52</v>
      </c>
      <c r="I2410" s="14"/>
      <c r="J2410" s="14"/>
      <c r="K2410" s="14"/>
      <c r="L2410" s="14"/>
      <c r="M2410" s="14"/>
      <c r="N2410" s="14"/>
      <c r="O2410" s="14"/>
      <c r="P2410" s="14"/>
      <c r="Q2410" s="14"/>
      <c r="R2410" s="14"/>
      <c r="S2410" s="14"/>
      <c r="T2410" s="14"/>
      <c r="U2410" s="14"/>
      <c r="V2410" s="14"/>
      <c r="W2410" s="14"/>
      <c r="X2410" s="14"/>
      <c r="Y2410" s="14"/>
      <c r="Z2410" s="14"/>
      <c r="AA2410" s="14"/>
      <c r="AB2410" s="14"/>
      <c r="AC2410" s="14"/>
      <c r="AD2410" s="14"/>
    </row>
    <row r="2411" ht="33.0" hidden="1" customHeight="1">
      <c r="A2411" s="27">
        <v>2594.0</v>
      </c>
      <c r="B2411" s="27" t="s">
        <v>34</v>
      </c>
      <c r="C2411" s="27" t="s">
        <v>2657</v>
      </c>
      <c r="D2411" s="12" t="s">
        <v>1329</v>
      </c>
      <c r="E2411" s="14"/>
      <c r="F2411" s="12" t="s">
        <v>18</v>
      </c>
      <c r="G2411" s="12" t="s">
        <v>9</v>
      </c>
      <c r="H2411" s="12" t="s">
        <v>42</v>
      </c>
      <c r="I2411" s="14"/>
      <c r="J2411" s="14"/>
      <c r="K2411" s="14"/>
      <c r="L2411" s="14"/>
      <c r="M2411" s="14"/>
      <c r="N2411" s="14"/>
      <c r="O2411" s="14"/>
      <c r="P2411" s="14"/>
      <c r="Q2411" s="14"/>
      <c r="R2411" s="14"/>
      <c r="S2411" s="14"/>
      <c r="T2411" s="14"/>
      <c r="U2411" s="14"/>
      <c r="V2411" s="14"/>
      <c r="W2411" s="14"/>
      <c r="X2411" s="14"/>
      <c r="Y2411" s="14"/>
      <c r="Z2411" s="14"/>
      <c r="AA2411" s="14"/>
      <c r="AB2411" s="14"/>
      <c r="AC2411" s="14"/>
      <c r="AD2411" s="14"/>
    </row>
    <row r="2412" ht="33.0" customHeight="1">
      <c r="A2412" s="27">
        <v>2595.0</v>
      </c>
      <c r="B2412" s="27" t="s">
        <v>34</v>
      </c>
      <c r="C2412" s="27" t="s">
        <v>2658</v>
      </c>
      <c r="D2412" s="12" t="s">
        <v>167</v>
      </c>
      <c r="E2412" s="14"/>
      <c r="F2412" s="12" t="s">
        <v>16</v>
      </c>
      <c r="G2412" s="12" t="s">
        <v>9</v>
      </c>
      <c r="H2412" s="12" t="s">
        <v>37</v>
      </c>
      <c r="I2412" s="14"/>
      <c r="J2412" s="14"/>
      <c r="K2412" s="14"/>
      <c r="L2412" s="14"/>
      <c r="M2412" s="14"/>
      <c r="N2412" s="14"/>
      <c r="O2412" s="14"/>
      <c r="P2412" s="14"/>
      <c r="Q2412" s="14"/>
      <c r="R2412" s="14"/>
      <c r="S2412" s="14"/>
      <c r="T2412" s="14"/>
      <c r="U2412" s="14"/>
      <c r="V2412" s="14"/>
      <c r="W2412" s="14"/>
      <c r="X2412" s="14"/>
      <c r="Y2412" s="14"/>
      <c r="Z2412" s="14"/>
      <c r="AA2412" s="14"/>
      <c r="AB2412" s="14"/>
      <c r="AC2412" s="14"/>
      <c r="AD2412" s="14"/>
    </row>
    <row r="2413" ht="33.0" hidden="1" customHeight="1">
      <c r="A2413" s="27">
        <v>2596.0</v>
      </c>
      <c r="B2413" s="27" t="s">
        <v>34</v>
      </c>
      <c r="C2413" s="27" t="s">
        <v>2659</v>
      </c>
      <c r="D2413" s="12" t="s">
        <v>2660</v>
      </c>
      <c r="E2413" s="14"/>
      <c r="F2413" s="12" t="s">
        <v>22</v>
      </c>
      <c r="G2413" s="12" t="s">
        <v>8</v>
      </c>
      <c r="H2413" s="12" t="s">
        <v>42</v>
      </c>
      <c r="I2413" s="14"/>
      <c r="J2413" s="14"/>
      <c r="K2413" s="14"/>
      <c r="L2413" s="14"/>
      <c r="M2413" s="14"/>
      <c r="N2413" s="14"/>
      <c r="O2413" s="14"/>
      <c r="P2413" s="14"/>
      <c r="Q2413" s="14"/>
      <c r="R2413" s="14"/>
      <c r="S2413" s="14"/>
      <c r="T2413" s="14"/>
      <c r="U2413" s="14"/>
      <c r="V2413" s="14"/>
      <c r="W2413" s="14"/>
      <c r="X2413" s="14"/>
      <c r="Y2413" s="14"/>
      <c r="Z2413" s="14"/>
      <c r="AA2413" s="14"/>
      <c r="AB2413" s="14"/>
      <c r="AC2413" s="14"/>
      <c r="AD2413" s="14"/>
    </row>
    <row r="2414" ht="33.0" hidden="1" customHeight="1">
      <c r="A2414" s="27">
        <v>2597.0</v>
      </c>
      <c r="B2414" s="27" t="s">
        <v>34</v>
      </c>
      <c r="C2414" s="27" t="s">
        <v>2661</v>
      </c>
      <c r="D2414" s="12" t="s">
        <v>2662</v>
      </c>
      <c r="E2414" s="14"/>
      <c r="F2414" s="12" t="s">
        <v>13</v>
      </c>
      <c r="G2414" s="12" t="s">
        <v>4</v>
      </c>
      <c r="H2414" s="12" t="s">
        <v>42</v>
      </c>
      <c r="I2414" s="14"/>
      <c r="J2414" s="14"/>
      <c r="K2414" s="14"/>
      <c r="L2414" s="14"/>
      <c r="M2414" s="14"/>
      <c r="N2414" s="14"/>
      <c r="O2414" s="14"/>
      <c r="P2414" s="14"/>
      <c r="Q2414" s="14"/>
      <c r="R2414" s="14"/>
      <c r="S2414" s="14"/>
      <c r="T2414" s="14"/>
      <c r="U2414" s="14"/>
      <c r="V2414" s="14"/>
      <c r="W2414" s="14"/>
      <c r="X2414" s="14"/>
      <c r="Y2414" s="14"/>
      <c r="Z2414" s="14"/>
      <c r="AA2414" s="14"/>
      <c r="AB2414" s="14"/>
      <c r="AC2414" s="14"/>
      <c r="AD2414" s="14"/>
    </row>
    <row r="2415" ht="33.0" hidden="1" customHeight="1">
      <c r="A2415" s="27">
        <v>2600.0</v>
      </c>
      <c r="B2415" s="27" t="s">
        <v>34</v>
      </c>
      <c r="C2415" s="27" t="s">
        <v>2663</v>
      </c>
      <c r="D2415" s="12" t="s">
        <v>41</v>
      </c>
      <c r="E2415" s="14"/>
      <c r="F2415" s="12" t="s">
        <v>12</v>
      </c>
      <c r="G2415" s="12" t="s">
        <v>9</v>
      </c>
      <c r="H2415" s="12" t="s">
        <v>42</v>
      </c>
      <c r="I2415" s="14"/>
      <c r="J2415" s="14"/>
      <c r="K2415" s="14"/>
      <c r="L2415" s="14"/>
      <c r="M2415" s="14"/>
      <c r="N2415" s="14"/>
      <c r="O2415" s="14"/>
      <c r="P2415" s="14"/>
      <c r="Q2415" s="14"/>
      <c r="R2415" s="14"/>
      <c r="S2415" s="14"/>
      <c r="T2415" s="14"/>
      <c r="U2415" s="14"/>
      <c r="V2415" s="14"/>
      <c r="W2415" s="14"/>
      <c r="X2415" s="14"/>
      <c r="Y2415" s="14"/>
      <c r="Z2415" s="14"/>
      <c r="AA2415" s="14"/>
      <c r="AB2415" s="14"/>
      <c r="AC2415" s="14"/>
      <c r="AD2415" s="14"/>
    </row>
    <row r="2416" ht="33.0" hidden="1" customHeight="1">
      <c r="A2416" s="27">
        <v>2601.0</v>
      </c>
      <c r="B2416" s="27" t="s">
        <v>34</v>
      </c>
      <c r="C2416" s="27" t="s">
        <v>2664</v>
      </c>
      <c r="D2416" s="12" t="s">
        <v>1417</v>
      </c>
      <c r="E2416" s="14"/>
      <c r="F2416" s="12" t="s">
        <v>17</v>
      </c>
      <c r="G2416" s="12" t="s">
        <v>9</v>
      </c>
      <c r="H2416" s="12" t="s">
        <v>42</v>
      </c>
      <c r="I2416" s="14"/>
      <c r="J2416" s="14"/>
      <c r="K2416" s="14"/>
      <c r="L2416" s="14"/>
      <c r="M2416" s="14"/>
      <c r="N2416" s="14"/>
      <c r="O2416" s="14"/>
      <c r="P2416" s="14"/>
      <c r="Q2416" s="14"/>
      <c r="R2416" s="14"/>
      <c r="S2416" s="14"/>
      <c r="T2416" s="14"/>
      <c r="U2416" s="14"/>
      <c r="V2416" s="14"/>
      <c r="W2416" s="14"/>
      <c r="X2416" s="14"/>
      <c r="Y2416" s="14"/>
      <c r="Z2416" s="14"/>
      <c r="AA2416" s="14"/>
      <c r="AB2416" s="14"/>
      <c r="AC2416" s="14"/>
      <c r="AD2416" s="14"/>
    </row>
    <row r="2417" ht="33.0" hidden="1" customHeight="1">
      <c r="A2417" s="27">
        <v>2602.0</v>
      </c>
      <c r="B2417" s="27" t="s">
        <v>34</v>
      </c>
      <c r="C2417" s="27" t="s">
        <v>2665</v>
      </c>
      <c r="D2417" s="12" t="s">
        <v>87</v>
      </c>
      <c r="E2417" s="14"/>
      <c r="F2417" s="12" t="s">
        <v>18</v>
      </c>
      <c r="G2417" s="12" t="s">
        <v>9</v>
      </c>
      <c r="H2417" s="12" t="s">
        <v>52</v>
      </c>
      <c r="I2417" s="14"/>
      <c r="J2417" s="14"/>
      <c r="K2417" s="14"/>
      <c r="L2417" s="14"/>
      <c r="M2417" s="14"/>
      <c r="N2417" s="14"/>
      <c r="O2417" s="14"/>
      <c r="P2417" s="14"/>
      <c r="Q2417" s="14"/>
      <c r="R2417" s="14"/>
      <c r="S2417" s="14"/>
      <c r="T2417" s="14"/>
      <c r="U2417" s="14"/>
      <c r="V2417" s="14"/>
      <c r="W2417" s="14"/>
      <c r="X2417" s="14"/>
      <c r="Y2417" s="14"/>
      <c r="Z2417" s="14"/>
      <c r="AA2417" s="14"/>
      <c r="AB2417" s="14"/>
      <c r="AC2417" s="14"/>
      <c r="AD2417" s="14"/>
    </row>
    <row r="2418" ht="33.0" hidden="1" customHeight="1">
      <c r="A2418" s="27">
        <v>2603.0</v>
      </c>
      <c r="B2418" s="27" t="s">
        <v>34</v>
      </c>
      <c r="C2418" s="27" t="s">
        <v>2666</v>
      </c>
      <c r="D2418" s="12" t="s">
        <v>592</v>
      </c>
      <c r="E2418" s="14"/>
      <c r="F2418" s="12" t="s">
        <v>11</v>
      </c>
      <c r="G2418" s="12" t="s">
        <v>9</v>
      </c>
      <c r="H2418" s="12" t="s">
        <v>37</v>
      </c>
      <c r="I2418" s="14"/>
      <c r="J2418" s="14"/>
      <c r="K2418" s="14"/>
      <c r="L2418" s="14"/>
      <c r="M2418" s="14"/>
      <c r="N2418" s="14"/>
      <c r="O2418" s="14"/>
      <c r="P2418" s="14"/>
      <c r="Q2418" s="14"/>
      <c r="R2418" s="14"/>
      <c r="S2418" s="14"/>
      <c r="T2418" s="14"/>
      <c r="U2418" s="14"/>
      <c r="V2418" s="14"/>
      <c r="W2418" s="14"/>
      <c r="X2418" s="14"/>
      <c r="Y2418" s="14"/>
      <c r="Z2418" s="14"/>
      <c r="AA2418" s="14"/>
      <c r="AB2418" s="14"/>
      <c r="AC2418" s="14"/>
      <c r="AD2418" s="14"/>
    </row>
    <row r="2419" ht="33.0" hidden="1" customHeight="1">
      <c r="A2419" s="27">
        <v>2604.0</v>
      </c>
      <c r="B2419" s="27" t="s">
        <v>34</v>
      </c>
      <c r="C2419" s="27" t="s">
        <v>2667</v>
      </c>
      <c r="D2419" s="12" t="s">
        <v>89</v>
      </c>
      <c r="E2419" s="14"/>
      <c r="F2419" s="12" t="s">
        <v>9</v>
      </c>
      <c r="G2419" s="12" t="s">
        <v>9</v>
      </c>
      <c r="H2419" s="12" t="s">
        <v>52</v>
      </c>
      <c r="I2419" s="14"/>
      <c r="J2419" s="14"/>
      <c r="K2419" s="14"/>
      <c r="L2419" s="14"/>
      <c r="M2419" s="14"/>
      <c r="N2419" s="14"/>
      <c r="O2419" s="14"/>
      <c r="P2419" s="14"/>
      <c r="Q2419" s="14"/>
      <c r="R2419" s="14"/>
      <c r="S2419" s="14"/>
      <c r="T2419" s="14"/>
      <c r="U2419" s="14"/>
      <c r="V2419" s="14"/>
      <c r="W2419" s="14"/>
      <c r="X2419" s="14"/>
      <c r="Y2419" s="14"/>
      <c r="Z2419" s="14"/>
      <c r="AA2419" s="14"/>
      <c r="AB2419" s="14"/>
      <c r="AC2419" s="14"/>
      <c r="AD2419" s="14"/>
    </row>
    <row r="2420" ht="33.0" hidden="1" customHeight="1">
      <c r="A2420" s="27">
        <v>2605.0</v>
      </c>
      <c r="B2420" s="27" t="s">
        <v>34</v>
      </c>
      <c r="C2420" s="27" t="s">
        <v>2668</v>
      </c>
      <c r="D2420" s="12" t="s">
        <v>302</v>
      </c>
      <c r="E2420" s="14"/>
      <c r="F2420" s="12" t="s">
        <v>15</v>
      </c>
      <c r="G2420" s="12" t="s">
        <v>9</v>
      </c>
      <c r="H2420" s="12" t="s">
        <v>42</v>
      </c>
      <c r="I2420" s="14"/>
      <c r="J2420" s="14"/>
      <c r="K2420" s="14"/>
      <c r="L2420" s="14"/>
      <c r="M2420" s="14"/>
      <c r="N2420" s="14"/>
      <c r="O2420" s="14"/>
      <c r="P2420" s="14"/>
      <c r="Q2420" s="14"/>
      <c r="R2420" s="14"/>
      <c r="S2420" s="14"/>
      <c r="T2420" s="14"/>
      <c r="U2420" s="14"/>
      <c r="V2420" s="14"/>
      <c r="W2420" s="14"/>
      <c r="X2420" s="14"/>
      <c r="Y2420" s="14"/>
      <c r="Z2420" s="14"/>
      <c r="AA2420" s="14"/>
      <c r="AB2420" s="14"/>
      <c r="AC2420" s="14"/>
      <c r="AD2420" s="14"/>
    </row>
    <row r="2421" ht="33.0" customHeight="1">
      <c r="A2421" s="27">
        <v>2606.0</v>
      </c>
      <c r="B2421" s="27" t="s">
        <v>34</v>
      </c>
      <c r="C2421" s="27" t="s">
        <v>2669</v>
      </c>
      <c r="D2421" s="12" t="s">
        <v>217</v>
      </c>
      <c r="E2421" s="14"/>
      <c r="F2421" s="12" t="s">
        <v>16</v>
      </c>
      <c r="G2421" s="12" t="s">
        <v>7</v>
      </c>
      <c r="H2421" s="12" t="s">
        <v>49</v>
      </c>
      <c r="I2421" s="14"/>
      <c r="J2421" s="14"/>
      <c r="K2421" s="14"/>
      <c r="L2421" s="14"/>
      <c r="M2421" s="14"/>
      <c r="N2421" s="14"/>
      <c r="O2421" s="14"/>
      <c r="P2421" s="14"/>
      <c r="Q2421" s="14"/>
      <c r="R2421" s="14"/>
      <c r="S2421" s="14"/>
      <c r="T2421" s="14"/>
      <c r="U2421" s="14"/>
      <c r="V2421" s="14"/>
      <c r="W2421" s="14"/>
      <c r="X2421" s="14"/>
      <c r="Y2421" s="14"/>
      <c r="Z2421" s="14"/>
      <c r="AA2421" s="14"/>
      <c r="AB2421" s="14"/>
      <c r="AC2421" s="14"/>
      <c r="AD2421" s="14"/>
    </row>
    <row r="2422" ht="33.0" hidden="1" customHeight="1">
      <c r="A2422" s="27">
        <v>2607.0</v>
      </c>
      <c r="B2422" s="27" t="s">
        <v>34</v>
      </c>
      <c r="C2422" s="27" t="s">
        <v>2670</v>
      </c>
      <c r="D2422" s="12" t="s">
        <v>99</v>
      </c>
      <c r="E2422" s="14"/>
      <c r="F2422" s="12" t="s">
        <v>12</v>
      </c>
      <c r="G2422" s="12" t="s">
        <v>9</v>
      </c>
      <c r="H2422" s="12" t="s">
        <v>37</v>
      </c>
      <c r="I2422" s="14"/>
      <c r="J2422" s="14"/>
      <c r="K2422" s="14"/>
      <c r="L2422" s="14"/>
      <c r="M2422" s="14"/>
      <c r="N2422" s="14"/>
      <c r="O2422" s="14"/>
      <c r="P2422" s="14"/>
      <c r="Q2422" s="14"/>
      <c r="R2422" s="14"/>
      <c r="S2422" s="14"/>
      <c r="T2422" s="14"/>
      <c r="U2422" s="14"/>
      <c r="V2422" s="14"/>
      <c r="W2422" s="14"/>
      <c r="X2422" s="14"/>
      <c r="Y2422" s="14"/>
      <c r="Z2422" s="14"/>
      <c r="AA2422" s="14"/>
      <c r="AB2422" s="14"/>
      <c r="AC2422" s="14"/>
      <c r="AD2422" s="14"/>
    </row>
    <row r="2423" ht="33.0" hidden="1" customHeight="1">
      <c r="A2423" s="27">
        <v>2608.0</v>
      </c>
      <c r="B2423" s="27" t="s">
        <v>34</v>
      </c>
      <c r="C2423" s="27" t="s">
        <v>2671</v>
      </c>
      <c r="D2423" s="12" t="s">
        <v>302</v>
      </c>
      <c r="E2423" s="14"/>
      <c r="F2423" s="12" t="s">
        <v>15</v>
      </c>
      <c r="G2423" s="12" t="s">
        <v>9</v>
      </c>
      <c r="H2423" s="12" t="s">
        <v>42</v>
      </c>
      <c r="I2423" s="14"/>
      <c r="J2423" s="14"/>
      <c r="K2423" s="14"/>
      <c r="L2423" s="14"/>
      <c r="M2423" s="14"/>
      <c r="N2423" s="14"/>
      <c r="O2423" s="14"/>
      <c r="P2423" s="14"/>
      <c r="Q2423" s="14"/>
      <c r="R2423" s="14"/>
      <c r="S2423" s="14"/>
      <c r="T2423" s="14"/>
      <c r="U2423" s="14"/>
      <c r="V2423" s="14"/>
      <c r="W2423" s="14"/>
      <c r="X2423" s="14"/>
      <c r="Y2423" s="14"/>
      <c r="Z2423" s="14"/>
      <c r="AA2423" s="14"/>
      <c r="AB2423" s="14"/>
      <c r="AC2423" s="14"/>
      <c r="AD2423" s="14"/>
    </row>
    <row r="2424" ht="33.0" hidden="1" customHeight="1">
      <c r="A2424" s="27">
        <v>2609.0</v>
      </c>
      <c r="B2424" s="27" t="s">
        <v>34</v>
      </c>
      <c r="C2424" s="27" t="s">
        <v>2672</v>
      </c>
      <c r="D2424" s="12" t="s">
        <v>66</v>
      </c>
      <c r="E2424" s="14"/>
      <c r="F2424" s="12" t="s">
        <v>10</v>
      </c>
      <c r="G2424" s="12" t="s">
        <v>2</v>
      </c>
      <c r="H2424" s="12" t="s">
        <v>52</v>
      </c>
      <c r="I2424" s="14"/>
      <c r="J2424" s="14"/>
      <c r="K2424" s="14"/>
      <c r="L2424" s="14"/>
      <c r="M2424" s="14"/>
      <c r="N2424" s="14"/>
      <c r="O2424" s="14"/>
      <c r="P2424" s="14"/>
      <c r="Q2424" s="14"/>
      <c r="R2424" s="14"/>
      <c r="S2424" s="14"/>
      <c r="T2424" s="14"/>
      <c r="U2424" s="14"/>
      <c r="V2424" s="14"/>
      <c r="W2424" s="14"/>
      <c r="X2424" s="14"/>
      <c r="Y2424" s="14"/>
      <c r="Z2424" s="14"/>
      <c r="AA2424" s="14"/>
      <c r="AB2424" s="14"/>
      <c r="AC2424" s="14"/>
      <c r="AD2424" s="14"/>
    </row>
    <row r="2425" ht="33.0" customHeight="1">
      <c r="A2425" s="27">
        <v>2610.0</v>
      </c>
      <c r="B2425" s="27" t="s">
        <v>34</v>
      </c>
      <c r="C2425" s="27" t="s">
        <v>2673</v>
      </c>
      <c r="D2425" s="12" t="s">
        <v>134</v>
      </c>
      <c r="E2425" s="14"/>
      <c r="F2425" s="12" t="s">
        <v>16</v>
      </c>
      <c r="G2425" s="12" t="s">
        <v>9</v>
      </c>
      <c r="H2425" s="12" t="s">
        <v>42</v>
      </c>
      <c r="I2425" s="14"/>
      <c r="J2425" s="14"/>
      <c r="K2425" s="14"/>
      <c r="L2425" s="14"/>
      <c r="M2425" s="14"/>
      <c r="N2425" s="14"/>
      <c r="O2425" s="14"/>
      <c r="P2425" s="14"/>
      <c r="Q2425" s="14"/>
      <c r="R2425" s="14"/>
      <c r="S2425" s="14"/>
      <c r="T2425" s="14"/>
      <c r="U2425" s="14"/>
      <c r="V2425" s="14"/>
      <c r="W2425" s="14"/>
      <c r="X2425" s="14"/>
      <c r="Y2425" s="14"/>
      <c r="Z2425" s="14"/>
      <c r="AA2425" s="14"/>
      <c r="AB2425" s="14"/>
      <c r="AC2425" s="14"/>
      <c r="AD2425" s="14"/>
    </row>
    <row r="2426" ht="33.0" customHeight="1">
      <c r="A2426" s="27">
        <v>2611.0</v>
      </c>
      <c r="B2426" s="27" t="s">
        <v>34</v>
      </c>
      <c r="C2426" s="27" t="s">
        <v>2674</v>
      </c>
      <c r="D2426" s="12" t="s">
        <v>167</v>
      </c>
      <c r="E2426" s="14"/>
      <c r="F2426" s="12" t="s">
        <v>16</v>
      </c>
      <c r="G2426" s="12" t="s">
        <v>9</v>
      </c>
      <c r="H2426" s="12" t="s">
        <v>37</v>
      </c>
      <c r="I2426" s="14"/>
      <c r="J2426" s="14"/>
      <c r="K2426" s="14"/>
      <c r="L2426" s="14"/>
      <c r="M2426" s="14"/>
      <c r="N2426" s="14"/>
      <c r="O2426" s="14"/>
      <c r="P2426" s="14"/>
      <c r="Q2426" s="14"/>
      <c r="R2426" s="14"/>
      <c r="S2426" s="14"/>
      <c r="T2426" s="14"/>
      <c r="U2426" s="14"/>
      <c r="V2426" s="14"/>
      <c r="W2426" s="14"/>
      <c r="X2426" s="14"/>
      <c r="Y2426" s="14"/>
      <c r="Z2426" s="14"/>
      <c r="AA2426" s="14"/>
      <c r="AB2426" s="14"/>
      <c r="AC2426" s="14"/>
      <c r="AD2426" s="14"/>
    </row>
    <row r="2427" ht="33.0" hidden="1" customHeight="1">
      <c r="A2427" s="27">
        <v>2612.0</v>
      </c>
      <c r="B2427" s="27" t="s">
        <v>34</v>
      </c>
      <c r="C2427" s="27" t="s">
        <v>2675</v>
      </c>
      <c r="D2427" s="12" t="s">
        <v>2676</v>
      </c>
      <c r="E2427" s="14"/>
      <c r="F2427" s="12" t="s">
        <v>18</v>
      </c>
      <c r="G2427" s="12" t="s">
        <v>5</v>
      </c>
      <c r="H2427" s="12" t="s">
        <v>37</v>
      </c>
      <c r="I2427" s="14"/>
      <c r="J2427" s="14"/>
      <c r="K2427" s="14"/>
      <c r="L2427" s="14"/>
      <c r="M2427" s="14"/>
      <c r="N2427" s="14"/>
      <c r="O2427" s="14"/>
      <c r="P2427" s="14"/>
      <c r="Q2427" s="14"/>
      <c r="R2427" s="14"/>
      <c r="S2427" s="14"/>
      <c r="T2427" s="14"/>
      <c r="U2427" s="14"/>
      <c r="V2427" s="14"/>
      <c r="W2427" s="14"/>
      <c r="X2427" s="14"/>
      <c r="Y2427" s="14"/>
      <c r="Z2427" s="14"/>
      <c r="AA2427" s="14"/>
      <c r="AB2427" s="14"/>
      <c r="AC2427" s="14"/>
      <c r="AD2427" s="14"/>
    </row>
    <row r="2428" ht="33.0" hidden="1" customHeight="1">
      <c r="A2428" s="27">
        <v>2613.0</v>
      </c>
      <c r="B2428" s="27" t="s">
        <v>34</v>
      </c>
      <c r="C2428" s="27" t="s">
        <v>2677</v>
      </c>
      <c r="D2428" s="12" t="s">
        <v>2678</v>
      </c>
      <c r="E2428" s="14"/>
      <c r="F2428" s="12" t="s">
        <v>15</v>
      </c>
      <c r="G2428" s="12" t="s">
        <v>8</v>
      </c>
      <c r="H2428" s="12" t="s">
        <v>37</v>
      </c>
      <c r="I2428" s="14"/>
      <c r="J2428" s="14"/>
      <c r="K2428" s="14"/>
      <c r="L2428" s="14"/>
      <c r="M2428" s="14"/>
      <c r="N2428" s="14"/>
      <c r="O2428" s="14"/>
      <c r="P2428" s="14"/>
      <c r="Q2428" s="14"/>
      <c r="R2428" s="14"/>
      <c r="S2428" s="14"/>
      <c r="T2428" s="14"/>
      <c r="U2428" s="14"/>
      <c r="V2428" s="14"/>
      <c r="W2428" s="14"/>
      <c r="X2428" s="14"/>
      <c r="Y2428" s="14"/>
      <c r="Z2428" s="14"/>
      <c r="AA2428" s="14"/>
      <c r="AB2428" s="14"/>
      <c r="AC2428" s="14"/>
      <c r="AD2428" s="14"/>
    </row>
    <row r="2429" ht="33.0" hidden="1" customHeight="1">
      <c r="A2429" s="27">
        <v>2614.0</v>
      </c>
      <c r="B2429" s="27" t="s">
        <v>34</v>
      </c>
      <c r="C2429" s="27" t="s">
        <v>2679</v>
      </c>
      <c r="D2429" s="12" t="s">
        <v>637</v>
      </c>
      <c r="E2429" s="14"/>
      <c r="F2429" s="12" t="s">
        <v>13</v>
      </c>
      <c r="G2429" s="12" t="s">
        <v>9</v>
      </c>
      <c r="H2429" s="12" t="s">
        <v>52</v>
      </c>
      <c r="I2429" s="14"/>
      <c r="J2429" s="14"/>
      <c r="K2429" s="14"/>
      <c r="L2429" s="14"/>
      <c r="M2429" s="14"/>
      <c r="N2429" s="14"/>
      <c r="O2429" s="14"/>
      <c r="P2429" s="14"/>
      <c r="Q2429" s="14"/>
      <c r="R2429" s="14"/>
      <c r="S2429" s="14"/>
      <c r="T2429" s="14"/>
      <c r="U2429" s="14"/>
      <c r="V2429" s="14"/>
      <c r="W2429" s="14"/>
      <c r="X2429" s="14"/>
      <c r="Y2429" s="14"/>
      <c r="Z2429" s="14"/>
      <c r="AA2429" s="14"/>
      <c r="AB2429" s="14"/>
      <c r="AC2429" s="14"/>
      <c r="AD2429" s="14"/>
    </row>
    <row r="2430" ht="33.0" hidden="1" customHeight="1">
      <c r="A2430" s="27">
        <v>2615.0</v>
      </c>
      <c r="B2430" s="27" t="s">
        <v>34</v>
      </c>
      <c r="C2430" s="27" t="s">
        <v>2680</v>
      </c>
      <c r="D2430" s="12" t="s">
        <v>2379</v>
      </c>
      <c r="E2430" s="14"/>
      <c r="F2430" s="12" t="s">
        <v>15</v>
      </c>
      <c r="G2430" s="12" t="s">
        <v>4</v>
      </c>
      <c r="H2430" s="12" t="s">
        <v>49</v>
      </c>
      <c r="I2430" s="14"/>
      <c r="J2430" s="14"/>
      <c r="K2430" s="14"/>
      <c r="L2430" s="14"/>
      <c r="M2430" s="14"/>
      <c r="N2430" s="14"/>
      <c r="O2430" s="14"/>
      <c r="P2430" s="14"/>
      <c r="Q2430" s="14"/>
      <c r="R2430" s="14"/>
      <c r="S2430" s="14"/>
      <c r="T2430" s="14"/>
      <c r="U2430" s="14"/>
      <c r="V2430" s="14"/>
      <c r="W2430" s="14"/>
      <c r="X2430" s="14"/>
      <c r="Y2430" s="14"/>
      <c r="Z2430" s="14"/>
      <c r="AA2430" s="14"/>
      <c r="AB2430" s="14"/>
      <c r="AC2430" s="14"/>
      <c r="AD2430" s="14"/>
    </row>
    <row r="2431" ht="33.0" hidden="1" customHeight="1">
      <c r="A2431" s="27">
        <v>2616.0</v>
      </c>
      <c r="B2431" s="27" t="s">
        <v>34</v>
      </c>
      <c r="C2431" s="27" t="s">
        <v>2681</v>
      </c>
      <c r="D2431" s="12" t="s">
        <v>592</v>
      </c>
      <c r="E2431" s="14"/>
      <c r="F2431" s="12" t="s">
        <v>11</v>
      </c>
      <c r="G2431" s="12" t="s">
        <v>9</v>
      </c>
      <c r="H2431" s="12" t="s">
        <v>37</v>
      </c>
      <c r="I2431" s="14"/>
      <c r="J2431" s="14"/>
      <c r="K2431" s="14"/>
      <c r="L2431" s="14"/>
      <c r="M2431" s="14"/>
      <c r="N2431" s="14"/>
      <c r="O2431" s="14"/>
      <c r="P2431" s="14"/>
      <c r="Q2431" s="14"/>
      <c r="R2431" s="14"/>
      <c r="S2431" s="14"/>
      <c r="T2431" s="14"/>
      <c r="U2431" s="14"/>
      <c r="V2431" s="14"/>
      <c r="W2431" s="14"/>
      <c r="X2431" s="14"/>
      <c r="Y2431" s="14"/>
      <c r="Z2431" s="14"/>
      <c r="AA2431" s="14"/>
      <c r="AB2431" s="14"/>
      <c r="AC2431" s="14"/>
      <c r="AD2431" s="14"/>
    </row>
    <row r="2432" ht="33.0" hidden="1" customHeight="1">
      <c r="A2432" s="27">
        <v>2617.0</v>
      </c>
      <c r="B2432" s="27" t="s">
        <v>34</v>
      </c>
      <c r="C2432" s="27" t="s">
        <v>2682</v>
      </c>
      <c r="D2432" s="12" t="s">
        <v>514</v>
      </c>
      <c r="E2432" s="14"/>
      <c r="F2432" s="12" t="s">
        <v>15</v>
      </c>
      <c r="G2432" s="12" t="s">
        <v>9</v>
      </c>
      <c r="H2432" s="12" t="s">
        <v>37</v>
      </c>
      <c r="I2432" s="14"/>
      <c r="J2432" s="14"/>
      <c r="K2432" s="14"/>
      <c r="L2432" s="14"/>
      <c r="M2432" s="14"/>
      <c r="N2432" s="14"/>
      <c r="O2432" s="14"/>
      <c r="P2432" s="14"/>
      <c r="Q2432" s="14"/>
      <c r="R2432" s="14"/>
      <c r="S2432" s="14"/>
      <c r="T2432" s="14"/>
      <c r="U2432" s="14"/>
      <c r="V2432" s="14"/>
      <c r="W2432" s="14"/>
      <c r="X2432" s="14"/>
      <c r="Y2432" s="14"/>
      <c r="Z2432" s="14"/>
      <c r="AA2432" s="14"/>
      <c r="AB2432" s="14"/>
      <c r="AC2432" s="14"/>
      <c r="AD2432" s="14"/>
    </row>
    <row r="2433" ht="33.0" hidden="1" customHeight="1">
      <c r="A2433" s="27">
        <v>2618.0</v>
      </c>
      <c r="B2433" s="27" t="s">
        <v>34</v>
      </c>
      <c r="C2433" s="27" t="s">
        <v>2683</v>
      </c>
      <c r="D2433" s="12" t="s">
        <v>124</v>
      </c>
      <c r="E2433" s="14"/>
      <c r="F2433" s="12" t="s">
        <v>11</v>
      </c>
      <c r="G2433" s="12" t="s">
        <v>9</v>
      </c>
      <c r="H2433" s="12" t="s">
        <v>49</v>
      </c>
      <c r="I2433" s="14"/>
      <c r="J2433" s="14"/>
      <c r="K2433" s="14"/>
      <c r="L2433" s="14"/>
      <c r="M2433" s="14"/>
      <c r="N2433" s="14"/>
      <c r="O2433" s="14"/>
      <c r="P2433" s="14"/>
      <c r="Q2433" s="14"/>
      <c r="R2433" s="14"/>
      <c r="S2433" s="14"/>
      <c r="T2433" s="14"/>
      <c r="U2433" s="14"/>
      <c r="V2433" s="14"/>
      <c r="W2433" s="14"/>
      <c r="X2433" s="14"/>
      <c r="Y2433" s="14"/>
      <c r="Z2433" s="14"/>
      <c r="AA2433" s="14"/>
      <c r="AB2433" s="14"/>
      <c r="AC2433" s="14"/>
      <c r="AD2433" s="14"/>
    </row>
    <row r="2434" ht="33.0" hidden="1" customHeight="1">
      <c r="A2434" s="27">
        <v>2619.0</v>
      </c>
      <c r="B2434" s="27" t="s">
        <v>34</v>
      </c>
      <c r="C2434" s="27" t="s">
        <v>2684</v>
      </c>
      <c r="D2434" s="12" t="s">
        <v>139</v>
      </c>
      <c r="E2434" s="14"/>
      <c r="F2434" s="12" t="s">
        <v>23</v>
      </c>
      <c r="G2434" s="12" t="s">
        <v>9</v>
      </c>
      <c r="H2434" s="12" t="s">
        <v>37</v>
      </c>
      <c r="I2434" s="14"/>
      <c r="J2434" s="14"/>
      <c r="K2434" s="14"/>
      <c r="L2434" s="14"/>
      <c r="M2434" s="14"/>
      <c r="N2434" s="14"/>
      <c r="O2434" s="14"/>
      <c r="P2434" s="14"/>
      <c r="Q2434" s="14"/>
      <c r="R2434" s="14"/>
      <c r="S2434" s="14"/>
      <c r="T2434" s="14"/>
      <c r="U2434" s="14"/>
      <c r="V2434" s="14"/>
      <c r="W2434" s="14"/>
      <c r="X2434" s="14"/>
      <c r="Y2434" s="14"/>
      <c r="Z2434" s="14"/>
      <c r="AA2434" s="14"/>
      <c r="AB2434" s="14"/>
      <c r="AC2434" s="14"/>
      <c r="AD2434" s="14"/>
    </row>
    <row r="2435" ht="33.0" hidden="1" customHeight="1">
      <c r="A2435" s="27">
        <v>2620.0</v>
      </c>
      <c r="B2435" s="27" t="s">
        <v>34</v>
      </c>
      <c r="C2435" s="27" t="s">
        <v>2685</v>
      </c>
      <c r="D2435" s="12" t="s">
        <v>126</v>
      </c>
      <c r="E2435" s="14"/>
      <c r="F2435" s="12" t="s">
        <v>11</v>
      </c>
      <c r="G2435" s="12" t="s">
        <v>9</v>
      </c>
      <c r="H2435" s="12" t="s">
        <v>42</v>
      </c>
      <c r="I2435" s="14"/>
      <c r="J2435" s="14"/>
      <c r="K2435" s="14"/>
      <c r="L2435" s="14"/>
      <c r="M2435" s="14"/>
      <c r="N2435" s="14"/>
      <c r="O2435" s="14"/>
      <c r="P2435" s="14"/>
      <c r="Q2435" s="14"/>
      <c r="R2435" s="14"/>
      <c r="S2435" s="14"/>
      <c r="T2435" s="14"/>
      <c r="U2435" s="14"/>
      <c r="V2435" s="14"/>
      <c r="W2435" s="14"/>
      <c r="X2435" s="14"/>
      <c r="Y2435" s="14"/>
      <c r="Z2435" s="14"/>
      <c r="AA2435" s="14"/>
      <c r="AB2435" s="14"/>
      <c r="AC2435" s="14"/>
      <c r="AD2435" s="14"/>
    </row>
    <row r="2436" ht="33.0" hidden="1" customHeight="1">
      <c r="A2436" s="27">
        <v>2621.0</v>
      </c>
      <c r="B2436" s="27" t="s">
        <v>34</v>
      </c>
      <c r="C2436" s="27" t="s">
        <v>2686</v>
      </c>
      <c r="D2436" s="12" t="s">
        <v>2687</v>
      </c>
      <c r="E2436" s="14"/>
      <c r="F2436" s="12" t="s">
        <v>15</v>
      </c>
      <c r="G2436" s="12" t="s">
        <v>8</v>
      </c>
      <c r="H2436" s="12" t="s">
        <v>49</v>
      </c>
      <c r="I2436" s="14"/>
      <c r="J2436" s="14"/>
      <c r="K2436" s="14"/>
      <c r="L2436" s="14"/>
      <c r="M2436" s="14"/>
      <c r="N2436" s="14"/>
      <c r="O2436" s="14"/>
      <c r="P2436" s="14"/>
      <c r="Q2436" s="14"/>
      <c r="R2436" s="14"/>
      <c r="S2436" s="14"/>
      <c r="T2436" s="14"/>
      <c r="U2436" s="14"/>
      <c r="V2436" s="14"/>
      <c r="W2436" s="14"/>
      <c r="X2436" s="14"/>
      <c r="Y2436" s="14"/>
      <c r="Z2436" s="14"/>
      <c r="AA2436" s="14"/>
      <c r="AB2436" s="14"/>
      <c r="AC2436" s="14"/>
      <c r="AD2436" s="14"/>
    </row>
    <row r="2437" ht="33.0" customHeight="1">
      <c r="A2437" s="27">
        <v>2622.0</v>
      </c>
      <c r="B2437" s="27" t="s">
        <v>34</v>
      </c>
      <c r="C2437" s="27" t="s">
        <v>2688</v>
      </c>
      <c r="D2437" s="12" t="s">
        <v>214</v>
      </c>
      <c r="E2437" s="14"/>
      <c r="F2437" s="12" t="s">
        <v>16</v>
      </c>
      <c r="G2437" s="12" t="s">
        <v>9</v>
      </c>
      <c r="H2437" s="12" t="s">
        <v>52</v>
      </c>
      <c r="I2437" s="14"/>
      <c r="J2437" s="14"/>
      <c r="K2437" s="14"/>
      <c r="L2437" s="14"/>
      <c r="M2437" s="14"/>
      <c r="N2437" s="14"/>
      <c r="O2437" s="14"/>
      <c r="P2437" s="14"/>
      <c r="Q2437" s="14"/>
      <c r="R2437" s="14"/>
      <c r="S2437" s="14"/>
      <c r="T2437" s="14"/>
      <c r="U2437" s="14"/>
      <c r="V2437" s="14"/>
      <c r="W2437" s="14"/>
      <c r="X2437" s="14"/>
      <c r="Y2437" s="14"/>
      <c r="Z2437" s="14"/>
      <c r="AA2437" s="14"/>
      <c r="AB2437" s="14"/>
      <c r="AC2437" s="14"/>
      <c r="AD2437" s="14"/>
    </row>
    <row r="2438" ht="33.0" customHeight="1">
      <c r="A2438" s="27">
        <v>2624.0</v>
      </c>
      <c r="B2438" s="27" t="s">
        <v>34</v>
      </c>
      <c r="C2438" s="27" t="s">
        <v>2689</v>
      </c>
      <c r="D2438" s="12" t="s">
        <v>291</v>
      </c>
      <c r="E2438" s="14"/>
      <c r="F2438" s="12" t="s">
        <v>16</v>
      </c>
      <c r="G2438" s="12" t="s">
        <v>4</v>
      </c>
      <c r="H2438" s="12" t="s">
        <v>37</v>
      </c>
      <c r="I2438" s="14"/>
      <c r="J2438" s="14"/>
      <c r="K2438" s="14"/>
      <c r="L2438" s="14"/>
      <c r="M2438" s="14"/>
      <c r="N2438" s="14"/>
      <c r="O2438" s="14"/>
      <c r="P2438" s="14"/>
      <c r="Q2438" s="14"/>
      <c r="R2438" s="14"/>
      <c r="S2438" s="14"/>
      <c r="T2438" s="14"/>
      <c r="U2438" s="14"/>
      <c r="V2438" s="14"/>
      <c r="W2438" s="14"/>
      <c r="X2438" s="14"/>
      <c r="Y2438" s="14"/>
      <c r="Z2438" s="14"/>
      <c r="AA2438" s="14"/>
      <c r="AB2438" s="14"/>
      <c r="AC2438" s="14"/>
      <c r="AD2438" s="14"/>
    </row>
    <row r="2439" ht="33.0" hidden="1" customHeight="1">
      <c r="A2439" s="27">
        <v>2625.0</v>
      </c>
      <c r="B2439" s="27" t="s">
        <v>34</v>
      </c>
      <c r="C2439" s="27" t="s">
        <v>2690</v>
      </c>
      <c r="D2439" s="12" t="s">
        <v>212</v>
      </c>
      <c r="E2439" s="14"/>
      <c r="F2439" s="12" t="s">
        <v>12</v>
      </c>
      <c r="G2439" s="12" t="s">
        <v>9</v>
      </c>
      <c r="H2439" s="12" t="s">
        <v>52</v>
      </c>
      <c r="I2439" s="14"/>
      <c r="J2439" s="14"/>
      <c r="K2439" s="14"/>
      <c r="L2439" s="14"/>
      <c r="M2439" s="14"/>
      <c r="N2439" s="14"/>
      <c r="O2439" s="14"/>
      <c r="P2439" s="14"/>
      <c r="Q2439" s="14"/>
      <c r="R2439" s="14"/>
      <c r="S2439" s="14"/>
      <c r="T2439" s="14"/>
      <c r="U2439" s="14"/>
      <c r="V2439" s="14"/>
      <c r="W2439" s="14"/>
      <c r="X2439" s="14"/>
      <c r="Y2439" s="14"/>
      <c r="Z2439" s="14"/>
      <c r="AA2439" s="14"/>
      <c r="AB2439" s="14"/>
      <c r="AC2439" s="14"/>
      <c r="AD2439" s="14"/>
    </row>
    <row r="2440" ht="33.0" hidden="1" customHeight="1">
      <c r="A2440" s="27">
        <v>2626.0</v>
      </c>
      <c r="B2440" s="27" t="s">
        <v>34</v>
      </c>
      <c r="C2440" s="27" t="s">
        <v>2691</v>
      </c>
      <c r="D2440" s="12" t="s">
        <v>438</v>
      </c>
      <c r="E2440" s="14"/>
      <c r="F2440" s="12" t="s">
        <v>20</v>
      </c>
      <c r="G2440" s="12" t="s">
        <v>9</v>
      </c>
      <c r="H2440" s="12" t="s">
        <v>52</v>
      </c>
      <c r="I2440" s="14"/>
      <c r="J2440" s="14"/>
      <c r="K2440" s="14"/>
      <c r="L2440" s="14"/>
      <c r="M2440" s="14"/>
      <c r="N2440" s="14"/>
      <c r="O2440" s="14"/>
      <c r="P2440" s="14"/>
      <c r="Q2440" s="14"/>
      <c r="R2440" s="14"/>
      <c r="S2440" s="14"/>
      <c r="T2440" s="14"/>
      <c r="U2440" s="14"/>
      <c r="V2440" s="14"/>
      <c r="W2440" s="14"/>
      <c r="X2440" s="14"/>
      <c r="Y2440" s="14"/>
      <c r="Z2440" s="14"/>
      <c r="AA2440" s="14"/>
      <c r="AB2440" s="14"/>
      <c r="AC2440" s="14"/>
      <c r="AD2440" s="14"/>
    </row>
    <row r="2441" ht="33.0" customHeight="1">
      <c r="A2441" s="27">
        <v>2627.0</v>
      </c>
      <c r="B2441" s="27" t="s">
        <v>34</v>
      </c>
      <c r="C2441" s="27" t="s">
        <v>2692</v>
      </c>
      <c r="D2441" s="12" t="s">
        <v>214</v>
      </c>
      <c r="E2441" s="14"/>
      <c r="F2441" s="12" t="s">
        <v>16</v>
      </c>
      <c r="G2441" s="12" t="s">
        <v>9</v>
      </c>
      <c r="H2441" s="12" t="s">
        <v>52</v>
      </c>
      <c r="I2441" s="14"/>
      <c r="J2441" s="14"/>
      <c r="K2441" s="14"/>
      <c r="L2441" s="14"/>
      <c r="M2441" s="14"/>
      <c r="N2441" s="14"/>
      <c r="O2441" s="14"/>
      <c r="P2441" s="14"/>
      <c r="Q2441" s="14"/>
      <c r="R2441" s="14"/>
      <c r="S2441" s="14"/>
      <c r="T2441" s="14"/>
      <c r="U2441" s="14"/>
      <c r="V2441" s="14"/>
      <c r="W2441" s="14"/>
      <c r="X2441" s="14"/>
      <c r="Y2441" s="14"/>
      <c r="Z2441" s="14"/>
      <c r="AA2441" s="14"/>
      <c r="AB2441" s="14"/>
      <c r="AC2441" s="14"/>
      <c r="AD2441" s="14"/>
    </row>
    <row r="2442" ht="33.0" customHeight="1">
      <c r="A2442" s="27">
        <v>2628.0</v>
      </c>
      <c r="B2442" s="27" t="s">
        <v>34</v>
      </c>
      <c r="C2442" s="27" t="s">
        <v>2693</v>
      </c>
      <c r="D2442" s="12" t="s">
        <v>134</v>
      </c>
      <c r="E2442" s="14"/>
      <c r="F2442" s="12" t="s">
        <v>16</v>
      </c>
      <c r="G2442" s="12" t="s">
        <v>9</v>
      </c>
      <c r="H2442" s="12" t="s">
        <v>42</v>
      </c>
      <c r="I2442" s="14"/>
      <c r="J2442" s="14"/>
      <c r="K2442" s="14"/>
      <c r="L2442" s="14"/>
      <c r="M2442" s="14"/>
      <c r="N2442" s="14"/>
      <c r="O2442" s="14"/>
      <c r="P2442" s="14"/>
      <c r="Q2442" s="14"/>
      <c r="R2442" s="14"/>
      <c r="S2442" s="14"/>
      <c r="T2442" s="14"/>
      <c r="U2442" s="14"/>
      <c r="V2442" s="14"/>
      <c r="W2442" s="14"/>
      <c r="X2442" s="14"/>
      <c r="Y2442" s="14"/>
      <c r="Z2442" s="14"/>
      <c r="AA2442" s="14"/>
      <c r="AB2442" s="14"/>
      <c r="AC2442" s="14"/>
      <c r="AD2442" s="14"/>
    </row>
    <row r="2443" ht="33.0" hidden="1" customHeight="1">
      <c r="A2443" s="27">
        <v>2629.0</v>
      </c>
      <c r="B2443" s="27" t="s">
        <v>34</v>
      </c>
      <c r="C2443" s="27" t="s">
        <v>2694</v>
      </c>
      <c r="D2443" s="12" t="s">
        <v>1779</v>
      </c>
      <c r="E2443" s="14"/>
      <c r="F2443" s="12" t="s">
        <v>22</v>
      </c>
      <c r="G2443" s="12" t="s">
        <v>9</v>
      </c>
      <c r="H2443" s="12" t="s">
        <v>49</v>
      </c>
      <c r="I2443" s="14"/>
      <c r="J2443" s="14"/>
      <c r="K2443" s="14"/>
      <c r="L2443" s="14"/>
      <c r="M2443" s="14"/>
      <c r="N2443" s="14"/>
      <c r="O2443" s="14"/>
      <c r="P2443" s="14"/>
      <c r="Q2443" s="14"/>
      <c r="R2443" s="14"/>
      <c r="S2443" s="14"/>
      <c r="T2443" s="14"/>
      <c r="U2443" s="14"/>
      <c r="V2443" s="14"/>
      <c r="W2443" s="14"/>
      <c r="X2443" s="14"/>
      <c r="Y2443" s="14"/>
      <c r="Z2443" s="14"/>
      <c r="AA2443" s="14"/>
      <c r="AB2443" s="14"/>
      <c r="AC2443" s="14"/>
      <c r="AD2443" s="14"/>
    </row>
    <row r="2444" ht="33.0" hidden="1" customHeight="1">
      <c r="A2444" s="27">
        <v>2630.0</v>
      </c>
      <c r="B2444" s="27" t="s">
        <v>34</v>
      </c>
      <c r="C2444" s="27" t="s">
        <v>2695</v>
      </c>
      <c r="D2444" s="12" t="s">
        <v>56</v>
      </c>
      <c r="E2444" s="14"/>
      <c r="F2444" s="12" t="s">
        <v>11</v>
      </c>
      <c r="G2444" s="12" t="s">
        <v>9</v>
      </c>
      <c r="H2444" s="12" t="s">
        <v>52</v>
      </c>
      <c r="I2444" s="14"/>
      <c r="J2444" s="14"/>
      <c r="K2444" s="14"/>
      <c r="L2444" s="14"/>
      <c r="M2444" s="14"/>
      <c r="N2444" s="14"/>
      <c r="O2444" s="14"/>
      <c r="P2444" s="14"/>
      <c r="Q2444" s="14"/>
      <c r="R2444" s="14"/>
      <c r="S2444" s="14"/>
      <c r="T2444" s="14"/>
      <c r="U2444" s="14"/>
      <c r="V2444" s="14"/>
      <c r="W2444" s="14"/>
      <c r="X2444" s="14"/>
      <c r="Y2444" s="14"/>
      <c r="Z2444" s="14"/>
      <c r="AA2444" s="14"/>
      <c r="AB2444" s="14"/>
      <c r="AC2444" s="14"/>
      <c r="AD2444" s="14"/>
    </row>
    <row r="2445" ht="33.0" hidden="1" customHeight="1">
      <c r="A2445" s="27">
        <v>2631.0</v>
      </c>
      <c r="B2445" s="27" t="s">
        <v>34</v>
      </c>
      <c r="C2445" s="27" t="s">
        <v>2696</v>
      </c>
      <c r="D2445" s="12" t="s">
        <v>592</v>
      </c>
      <c r="E2445" s="14"/>
      <c r="F2445" s="12" t="s">
        <v>11</v>
      </c>
      <c r="G2445" s="12" t="s">
        <v>9</v>
      </c>
      <c r="H2445" s="12" t="s">
        <v>37</v>
      </c>
      <c r="I2445" s="14"/>
      <c r="J2445" s="14"/>
      <c r="K2445" s="14"/>
      <c r="L2445" s="14"/>
      <c r="M2445" s="14"/>
      <c r="N2445" s="14"/>
      <c r="O2445" s="14"/>
      <c r="P2445" s="14"/>
      <c r="Q2445" s="14"/>
      <c r="R2445" s="14"/>
      <c r="S2445" s="14"/>
      <c r="T2445" s="14"/>
      <c r="U2445" s="14"/>
      <c r="V2445" s="14"/>
      <c r="W2445" s="14"/>
      <c r="X2445" s="14"/>
      <c r="Y2445" s="14"/>
      <c r="Z2445" s="14"/>
      <c r="AA2445" s="14"/>
      <c r="AB2445" s="14"/>
      <c r="AC2445" s="14"/>
      <c r="AD2445" s="14"/>
    </row>
    <row r="2446" ht="33.0" hidden="1" customHeight="1">
      <c r="A2446" s="27">
        <v>2632.0</v>
      </c>
      <c r="B2446" s="27" t="s">
        <v>34</v>
      </c>
      <c r="C2446" s="27" t="s">
        <v>2697</v>
      </c>
      <c r="D2446" s="12" t="s">
        <v>66</v>
      </c>
      <c r="E2446" s="14"/>
      <c r="F2446" s="12" t="s">
        <v>10</v>
      </c>
      <c r="G2446" s="12" t="s">
        <v>2</v>
      </c>
      <c r="H2446" s="12" t="s">
        <v>52</v>
      </c>
      <c r="I2446" s="14"/>
      <c r="J2446" s="14"/>
      <c r="K2446" s="14"/>
      <c r="L2446" s="14"/>
      <c r="M2446" s="14"/>
      <c r="N2446" s="14"/>
      <c r="O2446" s="14"/>
      <c r="P2446" s="14"/>
      <c r="Q2446" s="14"/>
      <c r="R2446" s="14"/>
      <c r="S2446" s="14"/>
      <c r="T2446" s="14"/>
      <c r="U2446" s="14"/>
      <c r="V2446" s="14"/>
      <c r="W2446" s="14"/>
      <c r="X2446" s="14"/>
      <c r="Y2446" s="14"/>
      <c r="Z2446" s="14"/>
      <c r="AA2446" s="14"/>
      <c r="AB2446" s="14"/>
      <c r="AC2446" s="14"/>
      <c r="AD2446" s="14"/>
    </row>
    <row r="2447" ht="33.0" hidden="1" customHeight="1">
      <c r="A2447" s="27">
        <v>2633.0</v>
      </c>
      <c r="B2447" s="27" t="s">
        <v>34</v>
      </c>
      <c r="C2447" s="27" t="s">
        <v>2698</v>
      </c>
      <c r="D2447" s="12" t="s">
        <v>212</v>
      </c>
      <c r="E2447" s="14"/>
      <c r="F2447" s="12" t="s">
        <v>12</v>
      </c>
      <c r="G2447" s="12" t="s">
        <v>9</v>
      </c>
      <c r="H2447" s="12" t="s">
        <v>52</v>
      </c>
      <c r="I2447" s="14"/>
      <c r="J2447" s="14"/>
      <c r="K2447" s="14"/>
      <c r="L2447" s="14"/>
      <c r="M2447" s="14"/>
      <c r="N2447" s="14"/>
      <c r="O2447" s="14"/>
      <c r="P2447" s="14"/>
      <c r="Q2447" s="14"/>
      <c r="R2447" s="14"/>
      <c r="S2447" s="14"/>
      <c r="T2447" s="14"/>
      <c r="U2447" s="14"/>
      <c r="V2447" s="14"/>
      <c r="W2447" s="14"/>
      <c r="X2447" s="14"/>
      <c r="Y2447" s="14"/>
      <c r="Z2447" s="14"/>
      <c r="AA2447" s="14"/>
      <c r="AB2447" s="14"/>
      <c r="AC2447" s="14"/>
      <c r="AD2447" s="14"/>
    </row>
    <row r="2448" ht="33.0" customHeight="1">
      <c r="A2448" s="27">
        <v>2634.0</v>
      </c>
      <c r="B2448" s="27" t="s">
        <v>34</v>
      </c>
      <c r="C2448" s="27" t="s">
        <v>2699</v>
      </c>
      <c r="D2448" s="12" t="s">
        <v>167</v>
      </c>
      <c r="E2448" s="14"/>
      <c r="F2448" s="12" t="s">
        <v>16</v>
      </c>
      <c r="G2448" s="12" t="s">
        <v>9</v>
      </c>
      <c r="H2448" s="12" t="s">
        <v>37</v>
      </c>
      <c r="I2448" s="14"/>
      <c r="J2448" s="14"/>
      <c r="K2448" s="14"/>
      <c r="L2448" s="14"/>
      <c r="M2448" s="14"/>
      <c r="N2448" s="14"/>
      <c r="O2448" s="14"/>
      <c r="P2448" s="14"/>
      <c r="Q2448" s="14"/>
      <c r="R2448" s="14"/>
      <c r="S2448" s="14"/>
      <c r="T2448" s="14"/>
      <c r="U2448" s="14"/>
      <c r="V2448" s="14"/>
      <c r="W2448" s="14"/>
      <c r="X2448" s="14"/>
      <c r="Y2448" s="14"/>
      <c r="Z2448" s="14"/>
      <c r="AA2448" s="14"/>
      <c r="AB2448" s="14"/>
      <c r="AC2448" s="14"/>
      <c r="AD2448" s="14"/>
    </row>
    <row r="2449" ht="33.0" hidden="1" customHeight="1">
      <c r="A2449" s="27">
        <v>2635.0</v>
      </c>
      <c r="B2449" s="27" t="s">
        <v>34</v>
      </c>
      <c r="C2449" s="27" t="s">
        <v>2700</v>
      </c>
      <c r="D2449" s="12" t="s">
        <v>592</v>
      </c>
      <c r="E2449" s="14"/>
      <c r="F2449" s="12" t="s">
        <v>11</v>
      </c>
      <c r="G2449" s="12" t="s">
        <v>9</v>
      </c>
      <c r="H2449" s="12" t="s">
        <v>37</v>
      </c>
      <c r="I2449" s="14"/>
      <c r="J2449" s="14"/>
      <c r="K2449" s="14"/>
      <c r="L2449" s="14"/>
      <c r="M2449" s="14"/>
      <c r="N2449" s="14"/>
      <c r="O2449" s="14"/>
      <c r="P2449" s="14"/>
      <c r="Q2449" s="14"/>
      <c r="R2449" s="14"/>
      <c r="S2449" s="14"/>
      <c r="T2449" s="14"/>
      <c r="U2449" s="14"/>
      <c r="V2449" s="14"/>
      <c r="W2449" s="14"/>
      <c r="X2449" s="14"/>
      <c r="Y2449" s="14"/>
      <c r="Z2449" s="14"/>
      <c r="AA2449" s="14"/>
      <c r="AB2449" s="14"/>
      <c r="AC2449" s="14"/>
      <c r="AD2449" s="14"/>
    </row>
    <row r="2450" ht="33.0" hidden="1" customHeight="1">
      <c r="A2450" s="27">
        <v>2636.0</v>
      </c>
      <c r="B2450" s="27" t="s">
        <v>34</v>
      </c>
      <c r="C2450" s="27" t="s">
        <v>2701</v>
      </c>
      <c r="D2450" s="12" t="s">
        <v>514</v>
      </c>
      <c r="E2450" s="14"/>
      <c r="F2450" s="12" t="s">
        <v>15</v>
      </c>
      <c r="G2450" s="12" t="s">
        <v>9</v>
      </c>
      <c r="H2450" s="12" t="s">
        <v>37</v>
      </c>
      <c r="I2450" s="14"/>
      <c r="J2450" s="14"/>
      <c r="K2450" s="14"/>
      <c r="L2450" s="14"/>
      <c r="M2450" s="14"/>
      <c r="N2450" s="14"/>
      <c r="O2450" s="14"/>
      <c r="P2450" s="14"/>
      <c r="Q2450" s="14"/>
      <c r="R2450" s="14"/>
      <c r="S2450" s="14"/>
      <c r="T2450" s="14"/>
      <c r="U2450" s="14"/>
      <c r="V2450" s="14"/>
      <c r="W2450" s="14"/>
      <c r="X2450" s="14"/>
      <c r="Y2450" s="14"/>
      <c r="Z2450" s="14"/>
      <c r="AA2450" s="14"/>
      <c r="AB2450" s="14"/>
      <c r="AC2450" s="14"/>
      <c r="AD2450" s="14"/>
    </row>
    <row r="2451" ht="33.0" hidden="1" customHeight="1">
      <c r="A2451" s="27">
        <v>2637.0</v>
      </c>
      <c r="B2451" s="27" t="s">
        <v>34</v>
      </c>
      <c r="C2451" s="27" t="s">
        <v>2702</v>
      </c>
      <c r="D2451" s="12" t="s">
        <v>436</v>
      </c>
      <c r="E2451" s="14"/>
      <c r="F2451" s="12" t="s">
        <v>13</v>
      </c>
      <c r="G2451" s="12" t="s">
        <v>9</v>
      </c>
      <c r="H2451" s="12" t="s">
        <v>37</v>
      </c>
      <c r="I2451" s="14"/>
      <c r="J2451" s="14"/>
      <c r="K2451" s="14"/>
      <c r="L2451" s="14"/>
      <c r="M2451" s="14"/>
      <c r="N2451" s="14"/>
      <c r="O2451" s="14"/>
      <c r="P2451" s="14"/>
      <c r="Q2451" s="14"/>
      <c r="R2451" s="14"/>
      <c r="S2451" s="14"/>
      <c r="T2451" s="14"/>
      <c r="U2451" s="14"/>
      <c r="V2451" s="14"/>
      <c r="W2451" s="14"/>
      <c r="X2451" s="14"/>
      <c r="Y2451" s="14"/>
      <c r="Z2451" s="14"/>
      <c r="AA2451" s="14"/>
      <c r="AB2451" s="14"/>
      <c r="AC2451" s="14"/>
      <c r="AD2451" s="14"/>
    </row>
    <row r="2452" ht="33.0" hidden="1" customHeight="1">
      <c r="A2452" s="27">
        <v>2638.0</v>
      </c>
      <c r="B2452" s="27" t="s">
        <v>34</v>
      </c>
      <c r="C2452" s="27" t="s">
        <v>2703</v>
      </c>
      <c r="D2452" s="12" t="s">
        <v>269</v>
      </c>
      <c r="E2452" s="14"/>
      <c r="F2452" s="12" t="s">
        <v>21</v>
      </c>
      <c r="G2452" s="12" t="s">
        <v>9</v>
      </c>
      <c r="H2452" s="12" t="s">
        <v>37</v>
      </c>
      <c r="I2452" s="14"/>
      <c r="J2452" s="14"/>
      <c r="K2452" s="14"/>
      <c r="L2452" s="14"/>
      <c r="M2452" s="14"/>
      <c r="N2452" s="14"/>
      <c r="O2452" s="14"/>
      <c r="P2452" s="14"/>
      <c r="Q2452" s="14"/>
      <c r="R2452" s="14"/>
      <c r="S2452" s="14"/>
      <c r="T2452" s="14"/>
      <c r="U2452" s="14"/>
      <c r="V2452" s="14"/>
      <c r="W2452" s="14"/>
      <c r="X2452" s="14"/>
      <c r="Y2452" s="14"/>
      <c r="Z2452" s="14"/>
      <c r="AA2452" s="14"/>
      <c r="AB2452" s="14"/>
      <c r="AC2452" s="14"/>
      <c r="AD2452" s="14"/>
    </row>
    <row r="2453" ht="33.0" hidden="1" customHeight="1">
      <c r="A2453" s="27">
        <v>2639.0</v>
      </c>
      <c r="B2453" s="27" t="s">
        <v>34</v>
      </c>
      <c r="C2453" s="27" t="s">
        <v>2704</v>
      </c>
      <c r="D2453" s="12" t="s">
        <v>212</v>
      </c>
      <c r="E2453" s="14"/>
      <c r="F2453" s="12" t="s">
        <v>12</v>
      </c>
      <c r="G2453" s="12" t="s">
        <v>9</v>
      </c>
      <c r="H2453" s="12" t="s">
        <v>52</v>
      </c>
      <c r="I2453" s="14"/>
      <c r="J2453" s="14"/>
      <c r="K2453" s="14"/>
      <c r="L2453" s="14"/>
      <c r="M2453" s="14"/>
      <c r="N2453" s="14"/>
      <c r="O2453" s="14"/>
      <c r="P2453" s="14"/>
      <c r="Q2453" s="14"/>
      <c r="R2453" s="14"/>
      <c r="S2453" s="14"/>
      <c r="T2453" s="14"/>
      <c r="U2453" s="14"/>
      <c r="V2453" s="14"/>
      <c r="W2453" s="14"/>
      <c r="X2453" s="14"/>
      <c r="Y2453" s="14"/>
      <c r="Z2453" s="14"/>
      <c r="AA2453" s="14"/>
      <c r="AB2453" s="14"/>
      <c r="AC2453" s="14"/>
      <c r="AD2453" s="14"/>
    </row>
    <row r="2454" ht="33.0" customHeight="1">
      <c r="A2454" s="27">
        <v>2641.0</v>
      </c>
      <c r="B2454" s="27" t="s">
        <v>34</v>
      </c>
      <c r="C2454" s="27" t="s">
        <v>2705</v>
      </c>
      <c r="D2454" s="12" t="s">
        <v>131</v>
      </c>
      <c r="E2454" s="14"/>
      <c r="F2454" s="12" t="s">
        <v>16</v>
      </c>
      <c r="G2454" s="12" t="s">
        <v>7</v>
      </c>
      <c r="H2454" s="12" t="s">
        <v>52</v>
      </c>
      <c r="I2454" s="14"/>
      <c r="J2454" s="14"/>
      <c r="K2454" s="14"/>
      <c r="L2454" s="14"/>
      <c r="M2454" s="14"/>
      <c r="N2454" s="14"/>
      <c r="O2454" s="14"/>
      <c r="P2454" s="14"/>
      <c r="Q2454" s="14"/>
      <c r="R2454" s="14"/>
      <c r="S2454" s="14"/>
      <c r="T2454" s="14"/>
      <c r="U2454" s="14"/>
      <c r="V2454" s="14"/>
      <c r="W2454" s="14"/>
      <c r="X2454" s="14"/>
      <c r="Y2454" s="14"/>
      <c r="Z2454" s="14"/>
      <c r="AA2454" s="14"/>
      <c r="AB2454" s="14"/>
      <c r="AC2454" s="14"/>
      <c r="AD2454" s="14"/>
    </row>
    <row r="2455" ht="33.0" hidden="1" customHeight="1">
      <c r="A2455" s="27">
        <v>2642.0</v>
      </c>
      <c r="B2455" s="27" t="s">
        <v>34</v>
      </c>
      <c r="C2455" s="27" t="s">
        <v>2706</v>
      </c>
      <c r="D2455" s="12" t="s">
        <v>66</v>
      </c>
      <c r="E2455" s="14"/>
      <c r="F2455" s="12" t="s">
        <v>10</v>
      </c>
      <c r="G2455" s="12" t="s">
        <v>2</v>
      </c>
      <c r="H2455" s="12" t="s">
        <v>52</v>
      </c>
      <c r="I2455" s="14"/>
      <c r="J2455" s="14"/>
      <c r="K2455" s="14"/>
      <c r="L2455" s="14"/>
      <c r="M2455" s="14"/>
      <c r="N2455" s="14"/>
      <c r="O2455" s="14"/>
      <c r="P2455" s="14"/>
      <c r="Q2455" s="14"/>
      <c r="R2455" s="14"/>
      <c r="S2455" s="14"/>
      <c r="T2455" s="14"/>
      <c r="U2455" s="14"/>
      <c r="V2455" s="14"/>
      <c r="W2455" s="14"/>
      <c r="X2455" s="14"/>
      <c r="Y2455" s="14"/>
      <c r="Z2455" s="14"/>
      <c r="AA2455" s="14"/>
      <c r="AB2455" s="14"/>
      <c r="AC2455" s="14"/>
      <c r="AD2455" s="14"/>
    </row>
    <row r="2456" ht="33.0" customHeight="1">
      <c r="A2456" s="27">
        <v>2643.0</v>
      </c>
      <c r="B2456" s="27" t="s">
        <v>34</v>
      </c>
      <c r="C2456" s="27" t="s">
        <v>2707</v>
      </c>
      <c r="D2456" s="12" t="s">
        <v>214</v>
      </c>
      <c r="E2456" s="14"/>
      <c r="F2456" s="12" t="s">
        <v>16</v>
      </c>
      <c r="G2456" s="12" t="s">
        <v>9</v>
      </c>
      <c r="H2456" s="12" t="s">
        <v>52</v>
      </c>
      <c r="I2456" s="14"/>
      <c r="J2456" s="14"/>
      <c r="K2456" s="14"/>
      <c r="L2456" s="14"/>
      <c r="M2456" s="14"/>
      <c r="N2456" s="14"/>
      <c r="O2456" s="14"/>
      <c r="P2456" s="14"/>
      <c r="Q2456" s="14"/>
      <c r="R2456" s="14"/>
      <c r="S2456" s="14"/>
      <c r="T2456" s="14"/>
      <c r="U2456" s="14"/>
      <c r="V2456" s="14"/>
      <c r="W2456" s="14"/>
      <c r="X2456" s="14"/>
      <c r="Y2456" s="14"/>
      <c r="Z2456" s="14"/>
      <c r="AA2456" s="14"/>
      <c r="AB2456" s="14"/>
      <c r="AC2456" s="14"/>
      <c r="AD2456" s="14"/>
    </row>
    <row r="2457" ht="33.0" hidden="1" customHeight="1">
      <c r="A2457" s="27">
        <v>2644.0</v>
      </c>
      <c r="B2457" s="27" t="s">
        <v>34</v>
      </c>
      <c r="C2457" s="27" t="s">
        <v>2708</v>
      </c>
      <c r="D2457" s="12" t="s">
        <v>212</v>
      </c>
      <c r="E2457" s="14"/>
      <c r="F2457" s="12" t="s">
        <v>12</v>
      </c>
      <c r="G2457" s="12" t="s">
        <v>9</v>
      </c>
      <c r="H2457" s="12" t="s">
        <v>52</v>
      </c>
      <c r="I2457" s="14"/>
      <c r="J2457" s="14"/>
      <c r="K2457" s="14"/>
      <c r="L2457" s="14"/>
      <c r="M2457" s="14"/>
      <c r="N2457" s="14"/>
      <c r="O2457" s="14"/>
      <c r="P2457" s="14"/>
      <c r="Q2457" s="14"/>
      <c r="R2457" s="14"/>
      <c r="S2457" s="14"/>
      <c r="T2457" s="14"/>
      <c r="U2457" s="14"/>
      <c r="V2457" s="14"/>
      <c r="W2457" s="14"/>
      <c r="X2457" s="14"/>
      <c r="Y2457" s="14"/>
      <c r="Z2457" s="14"/>
      <c r="AA2457" s="14"/>
      <c r="AB2457" s="14"/>
      <c r="AC2457" s="14"/>
      <c r="AD2457" s="14"/>
    </row>
    <row r="2458" ht="33.0" hidden="1" customHeight="1">
      <c r="A2458" s="27">
        <v>2645.0</v>
      </c>
      <c r="B2458" s="27" t="s">
        <v>34</v>
      </c>
      <c r="C2458" s="27" t="s">
        <v>2709</v>
      </c>
      <c r="D2458" s="12" t="s">
        <v>116</v>
      </c>
      <c r="E2458" s="14"/>
      <c r="F2458" s="12" t="s">
        <v>15</v>
      </c>
      <c r="G2458" s="12" t="s">
        <v>9</v>
      </c>
      <c r="H2458" s="12" t="s">
        <v>52</v>
      </c>
      <c r="I2458" s="14"/>
      <c r="J2458" s="14"/>
      <c r="K2458" s="14"/>
      <c r="L2458" s="14"/>
      <c r="M2458" s="14"/>
      <c r="N2458" s="14"/>
      <c r="O2458" s="14"/>
      <c r="P2458" s="14"/>
      <c r="Q2458" s="14"/>
      <c r="R2458" s="14"/>
      <c r="S2458" s="14"/>
      <c r="T2458" s="14"/>
      <c r="U2458" s="14"/>
      <c r="V2458" s="14"/>
      <c r="W2458" s="14"/>
      <c r="X2458" s="14"/>
      <c r="Y2458" s="14"/>
      <c r="Z2458" s="14"/>
      <c r="AA2458" s="14"/>
      <c r="AB2458" s="14"/>
      <c r="AC2458" s="14"/>
      <c r="AD2458" s="14"/>
    </row>
    <row r="2459" ht="33.0" hidden="1" customHeight="1">
      <c r="A2459" s="27">
        <v>2647.0</v>
      </c>
      <c r="B2459" s="27" t="s">
        <v>34</v>
      </c>
      <c r="C2459" s="27" t="s">
        <v>2710</v>
      </c>
      <c r="D2459" s="12" t="s">
        <v>2228</v>
      </c>
      <c r="E2459" s="14"/>
      <c r="F2459" s="12" t="s">
        <v>19</v>
      </c>
      <c r="G2459" s="12" t="s">
        <v>9</v>
      </c>
      <c r="H2459" s="12" t="s">
        <v>42</v>
      </c>
      <c r="I2459" s="14"/>
      <c r="J2459" s="14"/>
      <c r="K2459" s="14"/>
      <c r="L2459" s="14"/>
      <c r="M2459" s="14"/>
      <c r="N2459" s="14"/>
      <c r="O2459" s="14"/>
      <c r="P2459" s="14"/>
      <c r="Q2459" s="14"/>
      <c r="R2459" s="14"/>
      <c r="S2459" s="14"/>
      <c r="T2459" s="14"/>
      <c r="U2459" s="14"/>
      <c r="V2459" s="14"/>
      <c r="W2459" s="14"/>
      <c r="X2459" s="14"/>
      <c r="Y2459" s="14"/>
      <c r="Z2459" s="14"/>
      <c r="AA2459" s="14"/>
      <c r="AB2459" s="14"/>
      <c r="AC2459" s="14"/>
      <c r="AD2459" s="14"/>
    </row>
    <row r="2460" ht="33.0" hidden="1" customHeight="1">
      <c r="A2460" s="27">
        <v>2648.0</v>
      </c>
      <c r="B2460" s="27" t="s">
        <v>34</v>
      </c>
      <c r="C2460" s="27" t="s">
        <v>2711</v>
      </c>
      <c r="D2460" s="12" t="s">
        <v>139</v>
      </c>
      <c r="E2460" s="14"/>
      <c r="F2460" s="12" t="s">
        <v>23</v>
      </c>
      <c r="G2460" s="12" t="s">
        <v>9</v>
      </c>
      <c r="H2460" s="12" t="s">
        <v>37</v>
      </c>
      <c r="I2460" s="14"/>
      <c r="J2460" s="14"/>
      <c r="K2460" s="14"/>
      <c r="L2460" s="14"/>
      <c r="M2460" s="14"/>
      <c r="N2460" s="14"/>
      <c r="O2460" s="14"/>
      <c r="P2460" s="14"/>
      <c r="Q2460" s="14"/>
      <c r="R2460" s="14"/>
      <c r="S2460" s="14"/>
      <c r="T2460" s="14"/>
      <c r="U2460" s="14"/>
      <c r="V2460" s="14"/>
      <c r="W2460" s="14"/>
      <c r="X2460" s="14"/>
      <c r="Y2460" s="14"/>
      <c r="Z2460" s="14"/>
      <c r="AA2460" s="14"/>
      <c r="AB2460" s="14"/>
      <c r="AC2460" s="14"/>
      <c r="AD2460" s="14"/>
    </row>
    <row r="2461" ht="33.0" hidden="1" customHeight="1">
      <c r="A2461" s="27">
        <v>2649.0</v>
      </c>
      <c r="B2461" s="27" t="s">
        <v>34</v>
      </c>
      <c r="C2461" s="27" t="s">
        <v>2712</v>
      </c>
      <c r="D2461" s="12" t="s">
        <v>87</v>
      </c>
      <c r="E2461" s="14"/>
      <c r="F2461" s="12" t="s">
        <v>18</v>
      </c>
      <c r="G2461" s="12" t="s">
        <v>9</v>
      </c>
      <c r="H2461" s="12" t="s">
        <v>52</v>
      </c>
      <c r="I2461" s="14"/>
      <c r="J2461" s="14"/>
      <c r="K2461" s="14"/>
      <c r="L2461" s="14"/>
      <c r="M2461" s="14"/>
      <c r="N2461" s="14"/>
      <c r="O2461" s="14"/>
      <c r="P2461" s="14"/>
      <c r="Q2461" s="14"/>
      <c r="R2461" s="14"/>
      <c r="S2461" s="14"/>
      <c r="T2461" s="14"/>
      <c r="U2461" s="14"/>
      <c r="V2461" s="14"/>
      <c r="W2461" s="14"/>
      <c r="X2461" s="14"/>
      <c r="Y2461" s="14"/>
      <c r="Z2461" s="14"/>
      <c r="AA2461" s="14"/>
      <c r="AB2461" s="14"/>
      <c r="AC2461" s="14"/>
      <c r="AD2461" s="14"/>
    </row>
    <row r="2462" ht="33.0" hidden="1" customHeight="1">
      <c r="A2462" s="27">
        <v>2650.0</v>
      </c>
      <c r="B2462" s="27" t="s">
        <v>34</v>
      </c>
      <c r="C2462" s="27" t="s">
        <v>2713</v>
      </c>
      <c r="D2462" s="12" t="s">
        <v>126</v>
      </c>
      <c r="E2462" s="14"/>
      <c r="F2462" s="12" t="s">
        <v>11</v>
      </c>
      <c r="G2462" s="12" t="s">
        <v>9</v>
      </c>
      <c r="H2462" s="12" t="s">
        <v>42</v>
      </c>
      <c r="I2462" s="14"/>
      <c r="J2462" s="14"/>
      <c r="K2462" s="14"/>
      <c r="L2462" s="14"/>
      <c r="M2462" s="14"/>
      <c r="N2462" s="14"/>
      <c r="O2462" s="14"/>
      <c r="P2462" s="14"/>
      <c r="Q2462" s="14"/>
      <c r="R2462" s="14"/>
      <c r="S2462" s="14"/>
      <c r="T2462" s="14"/>
      <c r="U2462" s="14"/>
      <c r="V2462" s="14"/>
      <c r="W2462" s="14"/>
      <c r="X2462" s="14"/>
      <c r="Y2462" s="14"/>
      <c r="Z2462" s="14"/>
      <c r="AA2462" s="14"/>
      <c r="AB2462" s="14"/>
      <c r="AC2462" s="14"/>
      <c r="AD2462" s="14"/>
    </row>
    <row r="2463" ht="33.0" customHeight="1">
      <c r="A2463" s="27">
        <v>2652.0</v>
      </c>
      <c r="B2463" s="27" t="s">
        <v>34</v>
      </c>
      <c r="C2463" s="27" t="s">
        <v>2714</v>
      </c>
      <c r="D2463" s="12" t="s">
        <v>217</v>
      </c>
      <c r="E2463" s="14"/>
      <c r="F2463" s="12" t="s">
        <v>16</v>
      </c>
      <c r="G2463" s="12" t="s">
        <v>7</v>
      </c>
      <c r="H2463" s="12" t="s">
        <v>49</v>
      </c>
      <c r="I2463" s="14"/>
      <c r="J2463" s="14"/>
      <c r="K2463" s="14"/>
      <c r="L2463" s="14"/>
      <c r="M2463" s="14"/>
      <c r="N2463" s="14"/>
      <c r="O2463" s="14"/>
      <c r="P2463" s="14"/>
      <c r="Q2463" s="14"/>
      <c r="R2463" s="14"/>
      <c r="S2463" s="14"/>
      <c r="T2463" s="14"/>
      <c r="U2463" s="14"/>
      <c r="V2463" s="14"/>
      <c r="W2463" s="14"/>
      <c r="X2463" s="14"/>
      <c r="Y2463" s="14"/>
      <c r="Z2463" s="14"/>
      <c r="AA2463" s="14"/>
      <c r="AB2463" s="14"/>
      <c r="AC2463" s="14"/>
      <c r="AD2463" s="14"/>
    </row>
    <row r="2464" ht="33.0" customHeight="1">
      <c r="A2464" s="27">
        <v>2654.0</v>
      </c>
      <c r="B2464" s="27" t="s">
        <v>34</v>
      </c>
      <c r="C2464" s="27" t="s">
        <v>2715</v>
      </c>
      <c r="D2464" s="12" t="s">
        <v>134</v>
      </c>
      <c r="E2464" s="14"/>
      <c r="F2464" s="12" t="s">
        <v>16</v>
      </c>
      <c r="G2464" s="12" t="s">
        <v>9</v>
      </c>
      <c r="H2464" s="12" t="s">
        <v>42</v>
      </c>
      <c r="I2464" s="14"/>
      <c r="J2464" s="14"/>
      <c r="K2464" s="14"/>
      <c r="L2464" s="14"/>
      <c r="M2464" s="14"/>
      <c r="N2464" s="14"/>
      <c r="O2464" s="14"/>
      <c r="P2464" s="14"/>
      <c r="Q2464" s="14"/>
      <c r="R2464" s="14"/>
      <c r="S2464" s="14"/>
      <c r="T2464" s="14"/>
      <c r="U2464" s="14"/>
      <c r="V2464" s="14"/>
      <c r="W2464" s="14"/>
      <c r="X2464" s="14"/>
      <c r="Y2464" s="14"/>
      <c r="Z2464" s="14"/>
      <c r="AA2464" s="14"/>
      <c r="AB2464" s="14"/>
      <c r="AC2464" s="14"/>
      <c r="AD2464" s="14"/>
    </row>
    <row r="2465" ht="33.0" customHeight="1">
      <c r="A2465" s="27">
        <v>2657.0</v>
      </c>
      <c r="B2465" s="27" t="s">
        <v>34</v>
      </c>
      <c r="C2465" s="27" t="s">
        <v>2716</v>
      </c>
      <c r="D2465" s="12" t="s">
        <v>134</v>
      </c>
      <c r="E2465" s="14"/>
      <c r="F2465" s="12" t="s">
        <v>16</v>
      </c>
      <c r="G2465" s="12" t="s">
        <v>9</v>
      </c>
      <c r="H2465" s="12" t="s">
        <v>42</v>
      </c>
      <c r="I2465" s="14"/>
      <c r="J2465" s="14"/>
      <c r="K2465" s="14"/>
      <c r="L2465" s="14"/>
      <c r="M2465" s="14"/>
      <c r="N2465" s="14"/>
      <c r="O2465" s="14"/>
      <c r="P2465" s="14"/>
      <c r="Q2465" s="14"/>
      <c r="R2465" s="14"/>
      <c r="S2465" s="14"/>
      <c r="T2465" s="14"/>
      <c r="U2465" s="14"/>
      <c r="V2465" s="14"/>
      <c r="W2465" s="14"/>
      <c r="X2465" s="14"/>
      <c r="Y2465" s="14"/>
      <c r="Z2465" s="14"/>
      <c r="AA2465" s="14"/>
      <c r="AB2465" s="14"/>
      <c r="AC2465" s="14"/>
      <c r="AD2465" s="14"/>
    </row>
    <row r="2466" ht="33.0" hidden="1" customHeight="1">
      <c r="A2466" s="27">
        <v>2658.0</v>
      </c>
      <c r="B2466" s="27" t="s">
        <v>34</v>
      </c>
      <c r="C2466" s="27" t="s">
        <v>2717</v>
      </c>
      <c r="D2466" s="12" t="s">
        <v>89</v>
      </c>
      <c r="E2466" s="14"/>
      <c r="F2466" s="12" t="s">
        <v>9</v>
      </c>
      <c r="G2466" s="12" t="s">
        <v>9</v>
      </c>
      <c r="H2466" s="12" t="s">
        <v>52</v>
      </c>
      <c r="I2466" s="14"/>
      <c r="J2466" s="14"/>
      <c r="K2466" s="14"/>
      <c r="L2466" s="14"/>
      <c r="M2466" s="14"/>
      <c r="N2466" s="14"/>
      <c r="O2466" s="14"/>
      <c r="P2466" s="14"/>
      <c r="Q2466" s="14"/>
      <c r="R2466" s="14"/>
      <c r="S2466" s="14"/>
      <c r="T2466" s="14"/>
      <c r="U2466" s="14"/>
      <c r="V2466" s="14"/>
      <c r="W2466" s="14"/>
      <c r="X2466" s="14"/>
      <c r="Y2466" s="14"/>
      <c r="Z2466" s="14"/>
      <c r="AA2466" s="14"/>
      <c r="AB2466" s="14"/>
      <c r="AC2466" s="14"/>
      <c r="AD2466" s="14"/>
    </row>
    <row r="2467" ht="33.0" hidden="1" customHeight="1">
      <c r="A2467" s="27">
        <v>2659.0</v>
      </c>
      <c r="B2467" s="27" t="s">
        <v>34</v>
      </c>
      <c r="C2467" s="27" t="s">
        <v>2718</v>
      </c>
      <c r="D2467" s="12" t="s">
        <v>39</v>
      </c>
      <c r="E2467" s="14"/>
      <c r="F2467" s="12" t="s">
        <v>20</v>
      </c>
      <c r="G2467" s="12" t="s">
        <v>9</v>
      </c>
      <c r="H2467" s="12" t="s">
        <v>37</v>
      </c>
      <c r="I2467" s="14"/>
      <c r="J2467" s="14"/>
      <c r="K2467" s="14"/>
      <c r="L2467" s="14"/>
      <c r="M2467" s="14"/>
      <c r="N2467" s="14"/>
      <c r="O2467" s="14"/>
      <c r="P2467" s="14"/>
      <c r="Q2467" s="14"/>
      <c r="R2467" s="14"/>
      <c r="S2467" s="14"/>
      <c r="T2467" s="14"/>
      <c r="U2467" s="14"/>
      <c r="V2467" s="14"/>
      <c r="W2467" s="14"/>
      <c r="X2467" s="14"/>
      <c r="Y2467" s="14"/>
      <c r="Z2467" s="14"/>
      <c r="AA2467" s="14"/>
      <c r="AB2467" s="14"/>
      <c r="AC2467" s="14"/>
      <c r="AD2467" s="14"/>
    </row>
    <row r="2468" ht="33.0" hidden="1" customHeight="1">
      <c r="A2468" s="27">
        <v>2660.0</v>
      </c>
      <c r="B2468" s="27" t="s">
        <v>34</v>
      </c>
      <c r="C2468" s="27" t="s">
        <v>2719</v>
      </c>
      <c r="D2468" s="12" t="s">
        <v>438</v>
      </c>
      <c r="E2468" s="14"/>
      <c r="F2468" s="12" t="s">
        <v>20</v>
      </c>
      <c r="G2468" s="12" t="s">
        <v>9</v>
      </c>
      <c r="H2468" s="12" t="s">
        <v>52</v>
      </c>
      <c r="I2468" s="14"/>
      <c r="J2468" s="14"/>
      <c r="K2468" s="14"/>
      <c r="L2468" s="14"/>
      <c r="M2468" s="14"/>
      <c r="N2468" s="14"/>
      <c r="O2468" s="14"/>
      <c r="P2468" s="14"/>
      <c r="Q2468" s="14"/>
      <c r="R2468" s="14"/>
      <c r="S2468" s="14"/>
      <c r="T2468" s="14"/>
      <c r="U2468" s="14"/>
      <c r="V2468" s="14"/>
      <c r="W2468" s="14"/>
      <c r="X2468" s="14"/>
      <c r="Y2468" s="14"/>
      <c r="Z2468" s="14"/>
      <c r="AA2468" s="14"/>
      <c r="AB2468" s="14"/>
      <c r="AC2468" s="14"/>
      <c r="AD2468" s="14"/>
    </row>
    <row r="2469" ht="33.0" hidden="1" customHeight="1">
      <c r="A2469" s="27">
        <v>2661.0</v>
      </c>
      <c r="B2469" s="27" t="s">
        <v>34</v>
      </c>
      <c r="C2469" s="27" t="s">
        <v>2720</v>
      </c>
      <c r="D2469" s="12" t="s">
        <v>36</v>
      </c>
      <c r="E2469" s="14"/>
      <c r="F2469" s="12" t="s">
        <v>10</v>
      </c>
      <c r="G2469" s="12" t="s">
        <v>2</v>
      </c>
      <c r="H2469" s="12" t="s">
        <v>37</v>
      </c>
      <c r="I2469" s="14"/>
      <c r="J2469" s="14"/>
      <c r="K2469" s="14"/>
      <c r="L2469" s="14"/>
      <c r="M2469" s="14"/>
      <c r="N2469" s="14"/>
      <c r="O2469" s="14"/>
      <c r="P2469" s="14"/>
      <c r="Q2469" s="14"/>
      <c r="R2469" s="14"/>
      <c r="S2469" s="14"/>
      <c r="T2469" s="14"/>
      <c r="U2469" s="14"/>
      <c r="V2469" s="14"/>
      <c r="W2469" s="14"/>
      <c r="X2469" s="14"/>
      <c r="Y2469" s="14"/>
      <c r="Z2469" s="14"/>
      <c r="AA2469" s="14"/>
      <c r="AB2469" s="14"/>
      <c r="AC2469" s="14"/>
      <c r="AD2469" s="14"/>
    </row>
    <row r="2470" ht="33.0" hidden="1" customHeight="1">
      <c r="A2470" s="27">
        <v>2662.0</v>
      </c>
      <c r="B2470" s="27" t="s">
        <v>34</v>
      </c>
      <c r="C2470" s="27" t="s">
        <v>2721</v>
      </c>
      <c r="D2470" s="12" t="s">
        <v>302</v>
      </c>
      <c r="E2470" s="14"/>
      <c r="F2470" s="12" t="s">
        <v>15</v>
      </c>
      <c r="G2470" s="12" t="s">
        <v>9</v>
      </c>
      <c r="H2470" s="12" t="s">
        <v>42</v>
      </c>
      <c r="I2470" s="14"/>
      <c r="J2470" s="14"/>
      <c r="K2470" s="14"/>
      <c r="L2470" s="14"/>
      <c r="M2470" s="14"/>
      <c r="N2470" s="14"/>
      <c r="O2470" s="14"/>
      <c r="P2470" s="14"/>
      <c r="Q2470" s="14"/>
      <c r="R2470" s="14"/>
      <c r="S2470" s="14"/>
      <c r="T2470" s="14"/>
      <c r="U2470" s="14"/>
      <c r="V2470" s="14"/>
      <c r="W2470" s="14"/>
      <c r="X2470" s="14"/>
      <c r="Y2470" s="14"/>
      <c r="Z2470" s="14"/>
      <c r="AA2470" s="14"/>
      <c r="AB2470" s="14"/>
      <c r="AC2470" s="14"/>
      <c r="AD2470" s="14"/>
    </row>
    <row r="2471" ht="33.0" hidden="1" customHeight="1">
      <c r="A2471" s="27">
        <v>2663.0</v>
      </c>
      <c r="B2471" s="27" t="s">
        <v>34</v>
      </c>
      <c r="C2471" s="27" t="s">
        <v>2722</v>
      </c>
      <c r="D2471" s="12" t="s">
        <v>66</v>
      </c>
      <c r="E2471" s="14"/>
      <c r="F2471" s="12" t="s">
        <v>10</v>
      </c>
      <c r="G2471" s="12" t="s">
        <v>2</v>
      </c>
      <c r="H2471" s="12" t="s">
        <v>52</v>
      </c>
      <c r="I2471" s="14"/>
      <c r="J2471" s="14"/>
      <c r="K2471" s="14"/>
      <c r="L2471" s="14"/>
      <c r="M2471" s="14"/>
      <c r="N2471" s="14"/>
      <c r="O2471" s="14"/>
      <c r="P2471" s="14"/>
      <c r="Q2471" s="14"/>
      <c r="R2471" s="14"/>
      <c r="S2471" s="14"/>
      <c r="T2471" s="14"/>
      <c r="U2471" s="14"/>
      <c r="V2471" s="14"/>
      <c r="W2471" s="14"/>
      <c r="X2471" s="14"/>
      <c r="Y2471" s="14"/>
      <c r="Z2471" s="14"/>
      <c r="AA2471" s="14"/>
      <c r="AB2471" s="14"/>
      <c r="AC2471" s="14"/>
      <c r="AD2471" s="14"/>
    </row>
    <row r="2472" ht="33.0" hidden="1" customHeight="1">
      <c r="A2472" s="27">
        <v>2664.0</v>
      </c>
      <c r="B2472" s="27" t="s">
        <v>34</v>
      </c>
      <c r="C2472" s="27" t="s">
        <v>2723</v>
      </c>
      <c r="D2472" s="12" t="s">
        <v>637</v>
      </c>
      <c r="E2472" s="14"/>
      <c r="F2472" s="12" t="s">
        <v>13</v>
      </c>
      <c r="G2472" s="12" t="s">
        <v>9</v>
      </c>
      <c r="H2472" s="12" t="s">
        <v>52</v>
      </c>
      <c r="I2472" s="14"/>
      <c r="J2472" s="14"/>
      <c r="K2472" s="14"/>
      <c r="L2472" s="14"/>
      <c r="M2472" s="14"/>
      <c r="N2472" s="14"/>
      <c r="O2472" s="14"/>
      <c r="P2472" s="14"/>
      <c r="Q2472" s="14"/>
      <c r="R2472" s="14"/>
      <c r="S2472" s="14"/>
      <c r="T2472" s="14"/>
      <c r="U2472" s="14"/>
      <c r="V2472" s="14"/>
      <c r="W2472" s="14"/>
      <c r="X2472" s="14"/>
      <c r="Y2472" s="14"/>
      <c r="Z2472" s="14"/>
      <c r="AA2472" s="14"/>
      <c r="AB2472" s="14"/>
      <c r="AC2472" s="14"/>
      <c r="AD2472" s="14"/>
    </row>
    <row r="2473" ht="33.0" hidden="1" customHeight="1">
      <c r="A2473" s="27">
        <v>2665.0</v>
      </c>
      <c r="B2473" s="27" t="s">
        <v>34</v>
      </c>
      <c r="C2473" s="27" t="s">
        <v>2724</v>
      </c>
      <c r="D2473" s="12" t="s">
        <v>36</v>
      </c>
      <c r="E2473" s="14"/>
      <c r="F2473" s="12" t="s">
        <v>10</v>
      </c>
      <c r="G2473" s="12" t="s">
        <v>2</v>
      </c>
      <c r="H2473" s="12" t="s">
        <v>37</v>
      </c>
      <c r="I2473" s="14"/>
      <c r="J2473" s="14"/>
      <c r="K2473" s="14"/>
      <c r="L2473" s="14"/>
      <c r="M2473" s="14"/>
      <c r="N2473" s="14"/>
      <c r="O2473" s="14"/>
      <c r="P2473" s="14"/>
      <c r="Q2473" s="14"/>
      <c r="R2473" s="14"/>
      <c r="S2473" s="14"/>
      <c r="T2473" s="14"/>
      <c r="U2473" s="14"/>
      <c r="V2473" s="14"/>
      <c r="W2473" s="14"/>
      <c r="X2473" s="14"/>
      <c r="Y2473" s="14"/>
      <c r="Z2473" s="14"/>
      <c r="AA2473" s="14"/>
      <c r="AB2473" s="14"/>
      <c r="AC2473" s="14"/>
      <c r="AD2473" s="14"/>
    </row>
    <row r="2474" ht="33.0" customHeight="1">
      <c r="A2474" s="27">
        <v>2666.0</v>
      </c>
      <c r="B2474" s="27" t="s">
        <v>34</v>
      </c>
      <c r="C2474" s="27" t="s">
        <v>2725</v>
      </c>
      <c r="D2474" s="12" t="s">
        <v>134</v>
      </c>
      <c r="E2474" s="14"/>
      <c r="F2474" s="12" t="s">
        <v>16</v>
      </c>
      <c r="G2474" s="12" t="s">
        <v>9</v>
      </c>
      <c r="H2474" s="12" t="s">
        <v>42</v>
      </c>
      <c r="I2474" s="14"/>
      <c r="J2474" s="14"/>
      <c r="K2474" s="14"/>
      <c r="L2474" s="14"/>
      <c r="M2474" s="14"/>
      <c r="N2474" s="14"/>
      <c r="O2474" s="14"/>
      <c r="P2474" s="14"/>
      <c r="Q2474" s="14"/>
      <c r="R2474" s="14"/>
      <c r="S2474" s="14"/>
      <c r="T2474" s="14"/>
      <c r="U2474" s="14"/>
      <c r="V2474" s="14"/>
      <c r="W2474" s="14"/>
      <c r="X2474" s="14"/>
      <c r="Y2474" s="14"/>
      <c r="Z2474" s="14"/>
      <c r="AA2474" s="14"/>
      <c r="AB2474" s="14"/>
      <c r="AC2474" s="14"/>
      <c r="AD2474" s="14"/>
    </row>
    <row r="2475" ht="33.0" customHeight="1">
      <c r="A2475" s="27">
        <v>2667.0</v>
      </c>
      <c r="B2475" s="27" t="s">
        <v>34</v>
      </c>
      <c r="C2475" s="27" t="s">
        <v>2726</v>
      </c>
      <c r="D2475" s="12" t="s">
        <v>214</v>
      </c>
      <c r="E2475" s="14"/>
      <c r="F2475" s="12" t="s">
        <v>16</v>
      </c>
      <c r="G2475" s="12" t="s">
        <v>9</v>
      </c>
      <c r="H2475" s="12" t="s">
        <v>52</v>
      </c>
      <c r="I2475" s="14"/>
      <c r="J2475" s="14"/>
      <c r="K2475" s="14"/>
      <c r="L2475" s="14"/>
      <c r="M2475" s="14"/>
      <c r="N2475" s="14"/>
      <c r="O2475" s="14"/>
      <c r="P2475" s="14"/>
      <c r="Q2475" s="14"/>
      <c r="R2475" s="14"/>
      <c r="S2475" s="14"/>
      <c r="T2475" s="14"/>
      <c r="U2475" s="14"/>
      <c r="V2475" s="14"/>
      <c r="W2475" s="14"/>
      <c r="X2475" s="14"/>
      <c r="Y2475" s="14"/>
      <c r="Z2475" s="14"/>
      <c r="AA2475" s="14"/>
      <c r="AB2475" s="14"/>
      <c r="AC2475" s="14"/>
      <c r="AD2475" s="14"/>
    </row>
    <row r="2476" ht="33.0" hidden="1" customHeight="1">
      <c r="A2476" s="27">
        <v>2668.0</v>
      </c>
      <c r="B2476" s="27" t="s">
        <v>34</v>
      </c>
      <c r="C2476" s="27" t="s">
        <v>2727</v>
      </c>
      <c r="D2476" s="12" t="s">
        <v>637</v>
      </c>
      <c r="E2476" s="14"/>
      <c r="F2476" s="12" t="s">
        <v>13</v>
      </c>
      <c r="G2476" s="12" t="s">
        <v>9</v>
      </c>
      <c r="H2476" s="12" t="s">
        <v>52</v>
      </c>
      <c r="I2476" s="14"/>
      <c r="J2476" s="14"/>
      <c r="K2476" s="14"/>
      <c r="L2476" s="14"/>
      <c r="M2476" s="14"/>
      <c r="N2476" s="14"/>
      <c r="O2476" s="14"/>
      <c r="P2476" s="14"/>
      <c r="Q2476" s="14"/>
      <c r="R2476" s="14"/>
      <c r="S2476" s="14"/>
      <c r="T2476" s="14"/>
      <c r="U2476" s="14"/>
      <c r="V2476" s="14"/>
      <c r="W2476" s="14"/>
      <c r="X2476" s="14"/>
      <c r="Y2476" s="14"/>
      <c r="Z2476" s="14"/>
      <c r="AA2476" s="14"/>
      <c r="AB2476" s="14"/>
      <c r="AC2476" s="14"/>
      <c r="AD2476" s="14"/>
    </row>
    <row r="2477" ht="33.0" hidden="1" customHeight="1">
      <c r="A2477" s="27">
        <v>2669.0</v>
      </c>
      <c r="B2477" s="27" t="s">
        <v>34</v>
      </c>
      <c r="C2477" s="27" t="s">
        <v>2728</v>
      </c>
      <c r="D2477" s="12" t="s">
        <v>62</v>
      </c>
      <c r="E2477" s="14"/>
      <c r="F2477" s="12" t="s">
        <v>13</v>
      </c>
      <c r="G2477" s="12" t="s">
        <v>9</v>
      </c>
      <c r="H2477" s="12" t="s">
        <v>49</v>
      </c>
      <c r="I2477" s="14"/>
      <c r="J2477" s="14"/>
      <c r="K2477" s="14"/>
      <c r="L2477" s="14"/>
      <c r="M2477" s="14"/>
      <c r="N2477" s="14"/>
      <c r="O2477" s="14"/>
      <c r="P2477" s="14"/>
      <c r="Q2477" s="14"/>
      <c r="R2477" s="14"/>
      <c r="S2477" s="14"/>
      <c r="T2477" s="14"/>
      <c r="U2477" s="14"/>
      <c r="V2477" s="14"/>
      <c r="W2477" s="14"/>
      <c r="X2477" s="14"/>
      <c r="Y2477" s="14"/>
      <c r="Z2477" s="14"/>
      <c r="AA2477" s="14"/>
      <c r="AB2477" s="14"/>
      <c r="AC2477" s="14"/>
      <c r="AD2477" s="14"/>
    </row>
    <row r="2478" ht="33.0" hidden="1" customHeight="1">
      <c r="A2478" s="27">
        <v>2671.0</v>
      </c>
      <c r="B2478" s="27" t="s">
        <v>34</v>
      </c>
      <c r="C2478" s="27" t="s">
        <v>2729</v>
      </c>
      <c r="D2478" s="12" t="s">
        <v>116</v>
      </c>
      <c r="E2478" s="14"/>
      <c r="F2478" s="12" t="s">
        <v>15</v>
      </c>
      <c r="G2478" s="12" t="s">
        <v>9</v>
      </c>
      <c r="H2478" s="12" t="s">
        <v>52</v>
      </c>
      <c r="I2478" s="14"/>
      <c r="J2478" s="14"/>
      <c r="K2478" s="14"/>
      <c r="L2478" s="14"/>
      <c r="M2478" s="14"/>
      <c r="N2478" s="14"/>
      <c r="O2478" s="14"/>
      <c r="P2478" s="14"/>
      <c r="Q2478" s="14"/>
      <c r="R2478" s="14"/>
      <c r="S2478" s="14"/>
      <c r="T2478" s="14"/>
      <c r="U2478" s="14"/>
      <c r="V2478" s="14"/>
      <c r="W2478" s="14"/>
      <c r="X2478" s="14"/>
      <c r="Y2478" s="14"/>
      <c r="Z2478" s="14"/>
      <c r="AA2478" s="14"/>
      <c r="AB2478" s="14"/>
      <c r="AC2478" s="14"/>
      <c r="AD2478" s="14"/>
    </row>
    <row r="2479" ht="33.0" customHeight="1">
      <c r="A2479" s="27">
        <v>2672.0</v>
      </c>
      <c r="B2479" s="27" t="s">
        <v>34</v>
      </c>
      <c r="C2479" s="27" t="s">
        <v>2730</v>
      </c>
      <c r="D2479" s="12" t="s">
        <v>134</v>
      </c>
      <c r="E2479" s="14"/>
      <c r="F2479" s="12" t="s">
        <v>16</v>
      </c>
      <c r="G2479" s="12" t="s">
        <v>9</v>
      </c>
      <c r="H2479" s="12" t="s">
        <v>42</v>
      </c>
      <c r="I2479" s="14"/>
      <c r="J2479" s="14"/>
      <c r="K2479" s="14"/>
      <c r="L2479" s="14"/>
      <c r="M2479" s="14"/>
      <c r="N2479" s="14"/>
      <c r="O2479" s="14"/>
      <c r="P2479" s="14"/>
      <c r="Q2479" s="14"/>
      <c r="R2479" s="14"/>
      <c r="S2479" s="14"/>
      <c r="T2479" s="14"/>
      <c r="U2479" s="14"/>
      <c r="V2479" s="14"/>
      <c r="W2479" s="14"/>
      <c r="X2479" s="14"/>
      <c r="Y2479" s="14"/>
      <c r="Z2479" s="14"/>
      <c r="AA2479" s="14"/>
      <c r="AB2479" s="14"/>
      <c r="AC2479" s="14"/>
      <c r="AD2479" s="14"/>
    </row>
    <row r="2480" ht="33.0" hidden="1" customHeight="1">
      <c r="A2480" s="27">
        <v>2673.0</v>
      </c>
      <c r="B2480" s="27" t="s">
        <v>34</v>
      </c>
      <c r="C2480" s="27" t="s">
        <v>2731</v>
      </c>
      <c r="D2480" s="12" t="s">
        <v>39</v>
      </c>
      <c r="E2480" s="14"/>
      <c r="F2480" s="12" t="s">
        <v>20</v>
      </c>
      <c r="G2480" s="12" t="s">
        <v>9</v>
      </c>
      <c r="H2480" s="12" t="s">
        <v>37</v>
      </c>
      <c r="I2480" s="14"/>
      <c r="J2480" s="14"/>
      <c r="K2480" s="14"/>
      <c r="L2480" s="14"/>
      <c r="M2480" s="14"/>
      <c r="N2480" s="14"/>
      <c r="O2480" s="14"/>
      <c r="P2480" s="14"/>
      <c r="Q2480" s="14"/>
      <c r="R2480" s="14"/>
      <c r="S2480" s="14"/>
      <c r="T2480" s="14"/>
      <c r="U2480" s="14"/>
      <c r="V2480" s="14"/>
      <c r="W2480" s="14"/>
      <c r="X2480" s="14"/>
      <c r="Y2480" s="14"/>
      <c r="Z2480" s="14"/>
      <c r="AA2480" s="14"/>
      <c r="AB2480" s="14"/>
      <c r="AC2480" s="14"/>
      <c r="AD2480" s="14"/>
    </row>
    <row r="2481" ht="33.0" hidden="1" customHeight="1">
      <c r="A2481" s="27">
        <v>2674.0</v>
      </c>
      <c r="B2481" s="27" t="s">
        <v>34</v>
      </c>
      <c r="C2481" s="27" t="s">
        <v>2732</v>
      </c>
      <c r="D2481" s="12" t="s">
        <v>2405</v>
      </c>
      <c r="E2481" s="14"/>
      <c r="F2481" s="12" t="s">
        <v>13</v>
      </c>
      <c r="G2481" s="12" t="s">
        <v>7</v>
      </c>
      <c r="H2481" s="12" t="s">
        <v>52</v>
      </c>
      <c r="I2481" s="14"/>
      <c r="J2481" s="14"/>
      <c r="K2481" s="14"/>
      <c r="L2481" s="14"/>
      <c r="M2481" s="14"/>
      <c r="N2481" s="14"/>
      <c r="O2481" s="14"/>
      <c r="P2481" s="14"/>
      <c r="Q2481" s="14"/>
      <c r="R2481" s="14"/>
      <c r="S2481" s="14"/>
      <c r="T2481" s="14"/>
      <c r="U2481" s="14"/>
      <c r="V2481" s="14"/>
      <c r="W2481" s="14"/>
      <c r="X2481" s="14"/>
      <c r="Y2481" s="14"/>
      <c r="Z2481" s="14"/>
      <c r="AA2481" s="14"/>
      <c r="AB2481" s="14"/>
      <c r="AC2481" s="14"/>
      <c r="AD2481" s="14"/>
    </row>
    <row r="2482" ht="33.0" hidden="1" customHeight="1">
      <c r="A2482" s="27">
        <v>2675.0</v>
      </c>
      <c r="B2482" s="27" t="s">
        <v>34</v>
      </c>
      <c r="C2482" s="27" t="s">
        <v>2733</v>
      </c>
      <c r="D2482" s="12" t="s">
        <v>126</v>
      </c>
      <c r="E2482" s="14"/>
      <c r="F2482" s="12" t="s">
        <v>11</v>
      </c>
      <c r="G2482" s="12" t="s">
        <v>9</v>
      </c>
      <c r="H2482" s="12" t="s">
        <v>42</v>
      </c>
      <c r="I2482" s="14"/>
      <c r="J2482" s="14"/>
      <c r="K2482" s="14"/>
      <c r="L2482" s="14"/>
      <c r="M2482" s="14"/>
      <c r="N2482" s="14"/>
      <c r="O2482" s="14"/>
      <c r="P2482" s="14"/>
      <c r="Q2482" s="14"/>
      <c r="R2482" s="14"/>
      <c r="S2482" s="14"/>
      <c r="T2482" s="14"/>
      <c r="U2482" s="14"/>
      <c r="V2482" s="14"/>
      <c r="W2482" s="14"/>
      <c r="X2482" s="14"/>
      <c r="Y2482" s="14"/>
      <c r="Z2482" s="14"/>
      <c r="AA2482" s="14"/>
      <c r="AB2482" s="14"/>
      <c r="AC2482" s="14"/>
      <c r="AD2482" s="14"/>
    </row>
    <row r="2483" ht="33.0" hidden="1" customHeight="1">
      <c r="A2483" s="27">
        <v>2676.0</v>
      </c>
      <c r="B2483" s="27" t="s">
        <v>34</v>
      </c>
      <c r="C2483" s="27" t="s">
        <v>2734</v>
      </c>
      <c r="D2483" s="12" t="s">
        <v>436</v>
      </c>
      <c r="E2483" s="14"/>
      <c r="F2483" s="12" t="s">
        <v>13</v>
      </c>
      <c r="G2483" s="12" t="s">
        <v>9</v>
      </c>
      <c r="H2483" s="12" t="s">
        <v>37</v>
      </c>
      <c r="I2483" s="14"/>
      <c r="J2483" s="14"/>
      <c r="K2483" s="14"/>
      <c r="L2483" s="14"/>
      <c r="M2483" s="14"/>
      <c r="N2483" s="14"/>
      <c r="O2483" s="14"/>
      <c r="P2483" s="14"/>
      <c r="Q2483" s="14"/>
      <c r="R2483" s="14"/>
      <c r="S2483" s="14"/>
      <c r="T2483" s="14"/>
      <c r="U2483" s="14"/>
      <c r="V2483" s="14"/>
      <c r="W2483" s="14"/>
      <c r="X2483" s="14"/>
      <c r="Y2483" s="14"/>
      <c r="Z2483" s="14"/>
      <c r="AA2483" s="14"/>
      <c r="AB2483" s="14"/>
      <c r="AC2483" s="14"/>
      <c r="AD2483" s="14"/>
    </row>
    <row r="2484" ht="33.0" hidden="1" customHeight="1">
      <c r="A2484" s="27">
        <v>2677.0</v>
      </c>
      <c r="B2484" s="27" t="s">
        <v>34</v>
      </c>
      <c r="C2484" s="27" t="s">
        <v>2735</v>
      </c>
      <c r="D2484" s="12" t="s">
        <v>637</v>
      </c>
      <c r="E2484" s="14"/>
      <c r="F2484" s="12" t="s">
        <v>13</v>
      </c>
      <c r="G2484" s="12" t="s">
        <v>9</v>
      </c>
      <c r="H2484" s="12" t="s">
        <v>52</v>
      </c>
      <c r="I2484" s="14"/>
      <c r="J2484" s="14"/>
      <c r="K2484" s="14"/>
      <c r="L2484" s="14"/>
      <c r="M2484" s="14"/>
      <c r="N2484" s="14"/>
      <c r="O2484" s="14"/>
      <c r="P2484" s="14"/>
      <c r="Q2484" s="14"/>
      <c r="R2484" s="14"/>
      <c r="S2484" s="14"/>
      <c r="T2484" s="14"/>
      <c r="U2484" s="14"/>
      <c r="V2484" s="14"/>
      <c r="W2484" s="14"/>
      <c r="X2484" s="14"/>
      <c r="Y2484" s="14"/>
      <c r="Z2484" s="14"/>
      <c r="AA2484" s="14"/>
      <c r="AB2484" s="14"/>
      <c r="AC2484" s="14"/>
      <c r="AD2484" s="14"/>
    </row>
    <row r="2485" ht="33.0" hidden="1" customHeight="1">
      <c r="A2485" s="27">
        <v>2678.0</v>
      </c>
      <c r="B2485" s="27" t="s">
        <v>34</v>
      </c>
      <c r="C2485" s="27" t="s">
        <v>2736</v>
      </c>
      <c r="D2485" s="12" t="s">
        <v>48</v>
      </c>
      <c r="E2485" s="14"/>
      <c r="F2485" s="12" t="s">
        <v>10</v>
      </c>
      <c r="G2485" s="12" t="s">
        <v>2</v>
      </c>
      <c r="H2485" s="12" t="s">
        <v>49</v>
      </c>
      <c r="I2485" s="14"/>
      <c r="J2485" s="14"/>
      <c r="K2485" s="14"/>
      <c r="L2485" s="14"/>
      <c r="M2485" s="14"/>
      <c r="N2485" s="14"/>
      <c r="O2485" s="14"/>
      <c r="P2485" s="14"/>
      <c r="Q2485" s="14"/>
      <c r="R2485" s="14"/>
      <c r="S2485" s="14"/>
      <c r="T2485" s="14"/>
      <c r="U2485" s="14"/>
      <c r="V2485" s="14"/>
      <c r="W2485" s="14"/>
      <c r="X2485" s="14"/>
      <c r="Y2485" s="14"/>
      <c r="Z2485" s="14"/>
      <c r="AA2485" s="14"/>
      <c r="AB2485" s="14"/>
      <c r="AC2485" s="14"/>
      <c r="AD2485" s="14"/>
    </row>
    <row r="2486" ht="33.0" hidden="1" customHeight="1">
      <c r="A2486" s="27">
        <v>2679.0</v>
      </c>
      <c r="B2486" s="27" t="s">
        <v>34</v>
      </c>
      <c r="C2486" s="27" t="s">
        <v>2737</v>
      </c>
      <c r="D2486" s="12" t="s">
        <v>371</v>
      </c>
      <c r="E2486" s="14"/>
      <c r="F2486" s="12" t="s">
        <v>13</v>
      </c>
      <c r="G2486" s="12" t="s">
        <v>9</v>
      </c>
      <c r="H2486" s="12" t="s">
        <v>42</v>
      </c>
      <c r="I2486" s="14"/>
      <c r="J2486" s="14"/>
      <c r="K2486" s="14"/>
      <c r="L2486" s="14"/>
      <c r="M2486" s="14"/>
      <c r="N2486" s="14"/>
      <c r="O2486" s="14"/>
      <c r="P2486" s="14"/>
      <c r="Q2486" s="14"/>
      <c r="R2486" s="14"/>
      <c r="S2486" s="14"/>
      <c r="T2486" s="14"/>
      <c r="U2486" s="14"/>
      <c r="V2486" s="14"/>
      <c r="W2486" s="14"/>
      <c r="X2486" s="14"/>
      <c r="Y2486" s="14"/>
      <c r="Z2486" s="14"/>
      <c r="AA2486" s="14"/>
      <c r="AB2486" s="14"/>
      <c r="AC2486" s="14"/>
      <c r="AD2486" s="14"/>
    </row>
    <row r="2487" ht="33.0" hidden="1" customHeight="1">
      <c r="A2487" s="27">
        <v>2680.0</v>
      </c>
      <c r="B2487" s="27" t="s">
        <v>34</v>
      </c>
      <c r="C2487" s="27" t="s">
        <v>2738</v>
      </c>
      <c r="D2487" s="12" t="s">
        <v>302</v>
      </c>
      <c r="E2487" s="14"/>
      <c r="F2487" s="12" t="s">
        <v>15</v>
      </c>
      <c r="G2487" s="12" t="s">
        <v>9</v>
      </c>
      <c r="H2487" s="12" t="s">
        <v>42</v>
      </c>
      <c r="I2487" s="14"/>
      <c r="J2487" s="14"/>
      <c r="K2487" s="14"/>
      <c r="L2487" s="14"/>
      <c r="M2487" s="14"/>
      <c r="N2487" s="14"/>
      <c r="O2487" s="14"/>
      <c r="P2487" s="14"/>
      <c r="Q2487" s="14"/>
      <c r="R2487" s="14"/>
      <c r="S2487" s="14"/>
      <c r="T2487" s="14"/>
      <c r="U2487" s="14"/>
      <c r="V2487" s="14"/>
      <c r="W2487" s="14"/>
      <c r="X2487" s="14"/>
      <c r="Y2487" s="14"/>
      <c r="Z2487" s="14"/>
      <c r="AA2487" s="14"/>
      <c r="AB2487" s="14"/>
      <c r="AC2487" s="14"/>
      <c r="AD2487" s="14"/>
    </row>
    <row r="2488" ht="33.0" hidden="1" customHeight="1">
      <c r="A2488" s="27">
        <v>2681.0</v>
      </c>
      <c r="B2488" s="27" t="s">
        <v>34</v>
      </c>
      <c r="C2488" s="27" t="s">
        <v>2739</v>
      </c>
      <c r="D2488" s="12" t="s">
        <v>124</v>
      </c>
      <c r="E2488" s="14"/>
      <c r="F2488" s="12" t="s">
        <v>11</v>
      </c>
      <c r="G2488" s="12" t="s">
        <v>9</v>
      </c>
      <c r="H2488" s="12" t="s">
        <v>49</v>
      </c>
      <c r="I2488" s="14"/>
      <c r="J2488" s="14"/>
      <c r="K2488" s="14"/>
      <c r="L2488" s="14"/>
      <c r="M2488" s="14"/>
      <c r="N2488" s="14"/>
      <c r="O2488" s="14"/>
      <c r="P2488" s="14"/>
      <c r="Q2488" s="14"/>
      <c r="R2488" s="14"/>
      <c r="S2488" s="14"/>
      <c r="T2488" s="14"/>
      <c r="U2488" s="14"/>
      <c r="V2488" s="14"/>
      <c r="W2488" s="14"/>
      <c r="X2488" s="14"/>
      <c r="Y2488" s="14"/>
      <c r="Z2488" s="14"/>
      <c r="AA2488" s="14"/>
      <c r="AB2488" s="14"/>
      <c r="AC2488" s="14"/>
      <c r="AD2488" s="14"/>
    </row>
    <row r="2489" ht="33.0" hidden="1" customHeight="1">
      <c r="A2489" s="27">
        <v>2682.0</v>
      </c>
      <c r="B2489" s="27" t="s">
        <v>34</v>
      </c>
      <c r="C2489" s="27" t="s">
        <v>2740</v>
      </c>
      <c r="D2489" s="12" t="s">
        <v>87</v>
      </c>
      <c r="E2489" s="14"/>
      <c r="F2489" s="12" t="s">
        <v>18</v>
      </c>
      <c r="G2489" s="12" t="s">
        <v>9</v>
      </c>
      <c r="H2489" s="12" t="s">
        <v>52</v>
      </c>
      <c r="I2489" s="14"/>
      <c r="J2489" s="14"/>
      <c r="K2489" s="14"/>
      <c r="L2489" s="14"/>
      <c r="M2489" s="14"/>
      <c r="N2489" s="14"/>
      <c r="O2489" s="14"/>
      <c r="P2489" s="14"/>
      <c r="Q2489" s="14"/>
      <c r="R2489" s="14"/>
      <c r="S2489" s="14"/>
      <c r="T2489" s="14"/>
      <c r="U2489" s="14"/>
      <c r="V2489" s="14"/>
      <c r="W2489" s="14"/>
      <c r="X2489" s="14"/>
      <c r="Y2489" s="14"/>
      <c r="Z2489" s="14"/>
      <c r="AA2489" s="14"/>
      <c r="AB2489" s="14"/>
      <c r="AC2489" s="14"/>
      <c r="AD2489" s="14"/>
    </row>
    <row r="2490" ht="33.0" customHeight="1">
      <c r="A2490" s="27">
        <v>2684.0</v>
      </c>
      <c r="B2490" s="27" t="s">
        <v>34</v>
      </c>
      <c r="C2490" s="27" t="s">
        <v>2741</v>
      </c>
      <c r="D2490" s="12" t="s">
        <v>2742</v>
      </c>
      <c r="E2490" s="14"/>
      <c r="F2490" s="12" t="s">
        <v>16</v>
      </c>
      <c r="G2490" s="12" t="s">
        <v>2743</v>
      </c>
      <c r="H2490" s="12" t="s">
        <v>42</v>
      </c>
      <c r="I2490" s="14"/>
      <c r="J2490" s="14"/>
      <c r="K2490" s="14"/>
      <c r="L2490" s="14"/>
      <c r="M2490" s="14"/>
      <c r="N2490" s="14"/>
      <c r="O2490" s="14"/>
      <c r="P2490" s="14"/>
      <c r="Q2490" s="14"/>
      <c r="R2490" s="14"/>
      <c r="S2490" s="14"/>
      <c r="T2490" s="14"/>
      <c r="U2490" s="14"/>
      <c r="V2490" s="14"/>
      <c r="W2490" s="14"/>
      <c r="X2490" s="14"/>
      <c r="Y2490" s="14"/>
      <c r="Z2490" s="14"/>
      <c r="AA2490" s="14"/>
      <c r="AB2490" s="14"/>
      <c r="AC2490" s="14"/>
      <c r="AD2490" s="14"/>
    </row>
    <row r="2491" ht="33.0" hidden="1" customHeight="1">
      <c r="A2491" s="27">
        <v>2685.0</v>
      </c>
      <c r="B2491" s="27" t="s">
        <v>34</v>
      </c>
      <c r="C2491" s="27" t="s">
        <v>2744</v>
      </c>
      <c r="D2491" s="12" t="s">
        <v>436</v>
      </c>
      <c r="E2491" s="14"/>
      <c r="F2491" s="12" t="s">
        <v>13</v>
      </c>
      <c r="G2491" s="12" t="s">
        <v>9</v>
      </c>
      <c r="H2491" s="12" t="s">
        <v>37</v>
      </c>
      <c r="I2491" s="14"/>
      <c r="J2491" s="14"/>
      <c r="K2491" s="14"/>
      <c r="L2491" s="14"/>
      <c r="M2491" s="14"/>
      <c r="N2491" s="14"/>
      <c r="O2491" s="14"/>
      <c r="P2491" s="14"/>
      <c r="Q2491" s="14"/>
      <c r="R2491" s="14"/>
      <c r="S2491" s="14"/>
      <c r="T2491" s="14"/>
      <c r="U2491" s="14"/>
      <c r="V2491" s="14"/>
      <c r="W2491" s="14"/>
      <c r="X2491" s="14"/>
      <c r="Y2491" s="14"/>
      <c r="Z2491" s="14"/>
      <c r="AA2491" s="14"/>
      <c r="AB2491" s="14"/>
      <c r="AC2491" s="14"/>
      <c r="AD2491" s="14"/>
    </row>
    <row r="2492" ht="33.0" hidden="1" customHeight="1">
      <c r="A2492" s="27">
        <v>2686.0</v>
      </c>
      <c r="B2492" s="27" t="s">
        <v>34</v>
      </c>
      <c r="C2492" s="27" t="s">
        <v>2745</v>
      </c>
      <c r="D2492" s="12" t="s">
        <v>56</v>
      </c>
      <c r="E2492" s="14"/>
      <c r="F2492" s="12" t="s">
        <v>11</v>
      </c>
      <c r="G2492" s="12" t="s">
        <v>9</v>
      </c>
      <c r="H2492" s="12" t="s">
        <v>52</v>
      </c>
      <c r="I2492" s="14"/>
      <c r="J2492" s="14"/>
      <c r="K2492" s="14"/>
      <c r="L2492" s="14"/>
      <c r="M2492" s="14"/>
      <c r="N2492" s="14"/>
      <c r="O2492" s="14"/>
      <c r="P2492" s="14"/>
      <c r="Q2492" s="14"/>
      <c r="R2492" s="14"/>
      <c r="S2492" s="14"/>
      <c r="T2492" s="14"/>
      <c r="U2492" s="14"/>
      <c r="V2492" s="14"/>
      <c r="W2492" s="14"/>
      <c r="X2492" s="14"/>
      <c r="Y2492" s="14"/>
      <c r="Z2492" s="14"/>
      <c r="AA2492" s="14"/>
      <c r="AB2492" s="14"/>
      <c r="AC2492" s="14"/>
      <c r="AD2492" s="14"/>
    </row>
    <row r="2493" ht="33.0" hidden="1" customHeight="1">
      <c r="A2493" s="27">
        <v>2687.0</v>
      </c>
      <c r="B2493" s="27" t="s">
        <v>34</v>
      </c>
      <c r="C2493" s="27" t="s">
        <v>2746</v>
      </c>
      <c r="D2493" s="12" t="s">
        <v>62</v>
      </c>
      <c r="E2493" s="14"/>
      <c r="F2493" s="12" t="s">
        <v>13</v>
      </c>
      <c r="G2493" s="12" t="s">
        <v>9</v>
      </c>
      <c r="H2493" s="12" t="s">
        <v>49</v>
      </c>
      <c r="I2493" s="14"/>
      <c r="J2493" s="14"/>
      <c r="K2493" s="14"/>
      <c r="L2493" s="14"/>
      <c r="M2493" s="14"/>
      <c r="N2493" s="14"/>
      <c r="O2493" s="14"/>
      <c r="P2493" s="14"/>
      <c r="Q2493" s="14"/>
      <c r="R2493" s="14"/>
      <c r="S2493" s="14"/>
      <c r="T2493" s="14"/>
      <c r="U2493" s="14"/>
      <c r="V2493" s="14"/>
      <c r="W2493" s="14"/>
      <c r="X2493" s="14"/>
      <c r="Y2493" s="14"/>
      <c r="Z2493" s="14"/>
      <c r="AA2493" s="14"/>
      <c r="AB2493" s="14"/>
      <c r="AC2493" s="14"/>
      <c r="AD2493" s="14"/>
    </row>
    <row r="2494" ht="33.0" hidden="1" customHeight="1">
      <c r="A2494" s="27">
        <v>2688.0</v>
      </c>
      <c r="B2494" s="27" t="s">
        <v>34</v>
      </c>
      <c r="C2494" s="27" t="s">
        <v>2747</v>
      </c>
      <c r="D2494" s="12" t="s">
        <v>2748</v>
      </c>
      <c r="E2494" s="14"/>
      <c r="F2494" s="12" t="s">
        <v>9</v>
      </c>
      <c r="G2494" s="12" t="s">
        <v>4</v>
      </c>
      <c r="H2494" s="12" t="s">
        <v>42</v>
      </c>
      <c r="I2494" s="14"/>
      <c r="J2494" s="14"/>
      <c r="K2494" s="14"/>
      <c r="L2494" s="14"/>
      <c r="M2494" s="14"/>
      <c r="N2494" s="14"/>
      <c r="O2494" s="14"/>
      <c r="P2494" s="14"/>
      <c r="Q2494" s="14"/>
      <c r="R2494" s="14"/>
      <c r="S2494" s="14"/>
      <c r="T2494" s="14"/>
      <c r="U2494" s="14"/>
      <c r="V2494" s="14"/>
      <c r="W2494" s="14"/>
      <c r="X2494" s="14"/>
      <c r="Y2494" s="14"/>
      <c r="Z2494" s="14"/>
      <c r="AA2494" s="14"/>
      <c r="AB2494" s="14"/>
      <c r="AC2494" s="14"/>
      <c r="AD2494" s="14"/>
    </row>
    <row r="2495" ht="33.0" hidden="1" customHeight="1">
      <c r="A2495" s="27">
        <v>2689.0</v>
      </c>
      <c r="B2495" s="27" t="s">
        <v>34</v>
      </c>
      <c r="C2495" s="27" t="s">
        <v>2749</v>
      </c>
      <c r="D2495" s="12" t="s">
        <v>107</v>
      </c>
      <c r="E2495" s="14"/>
      <c r="F2495" s="12" t="s">
        <v>9</v>
      </c>
      <c r="G2495" s="12" t="s">
        <v>9</v>
      </c>
      <c r="H2495" s="12" t="s">
        <v>37</v>
      </c>
      <c r="I2495" s="14"/>
      <c r="J2495" s="14"/>
      <c r="K2495" s="14"/>
      <c r="L2495" s="14"/>
      <c r="M2495" s="14"/>
      <c r="N2495" s="14"/>
      <c r="O2495" s="14"/>
      <c r="P2495" s="14"/>
      <c r="Q2495" s="14"/>
      <c r="R2495" s="14"/>
      <c r="S2495" s="14"/>
      <c r="T2495" s="14"/>
      <c r="U2495" s="14"/>
      <c r="V2495" s="14"/>
      <c r="W2495" s="14"/>
      <c r="X2495" s="14"/>
      <c r="Y2495" s="14"/>
      <c r="Z2495" s="14"/>
      <c r="AA2495" s="14"/>
      <c r="AB2495" s="14"/>
      <c r="AC2495" s="14"/>
      <c r="AD2495" s="14"/>
    </row>
    <row r="2496" ht="33.0" hidden="1" customHeight="1">
      <c r="A2496" s="27">
        <v>2690.0</v>
      </c>
      <c r="B2496" s="27" t="s">
        <v>34</v>
      </c>
      <c r="C2496" s="27" t="s">
        <v>2750</v>
      </c>
      <c r="D2496" s="12" t="s">
        <v>116</v>
      </c>
      <c r="E2496" s="14"/>
      <c r="F2496" s="12" t="s">
        <v>15</v>
      </c>
      <c r="G2496" s="12" t="s">
        <v>9</v>
      </c>
      <c r="H2496" s="12" t="s">
        <v>52</v>
      </c>
      <c r="I2496" s="14"/>
      <c r="J2496" s="14"/>
      <c r="K2496" s="14"/>
      <c r="L2496" s="14"/>
      <c r="M2496" s="14"/>
      <c r="N2496" s="14"/>
      <c r="O2496" s="14"/>
      <c r="P2496" s="14"/>
      <c r="Q2496" s="14"/>
      <c r="R2496" s="14"/>
      <c r="S2496" s="14"/>
      <c r="T2496" s="14"/>
      <c r="U2496" s="14"/>
      <c r="V2496" s="14"/>
      <c r="W2496" s="14"/>
      <c r="X2496" s="14"/>
      <c r="Y2496" s="14"/>
      <c r="Z2496" s="14"/>
      <c r="AA2496" s="14"/>
      <c r="AB2496" s="14"/>
      <c r="AC2496" s="14"/>
      <c r="AD2496" s="14"/>
    </row>
    <row r="2497" ht="33.0" hidden="1" customHeight="1">
      <c r="A2497" s="27">
        <v>2692.0</v>
      </c>
      <c r="B2497" s="27" t="s">
        <v>34</v>
      </c>
      <c r="C2497" s="27" t="s">
        <v>2751</v>
      </c>
      <c r="D2497" s="12" t="s">
        <v>48</v>
      </c>
      <c r="E2497" s="14"/>
      <c r="F2497" s="12" t="s">
        <v>10</v>
      </c>
      <c r="G2497" s="12" t="s">
        <v>2</v>
      </c>
      <c r="H2497" s="12" t="s">
        <v>49</v>
      </c>
      <c r="I2497" s="14"/>
      <c r="J2497" s="14"/>
      <c r="K2497" s="14"/>
      <c r="L2497" s="14"/>
      <c r="M2497" s="14"/>
      <c r="N2497" s="14"/>
      <c r="O2497" s="14"/>
      <c r="P2497" s="14"/>
      <c r="Q2497" s="14"/>
      <c r="R2497" s="14"/>
      <c r="S2497" s="14"/>
      <c r="T2497" s="14"/>
      <c r="U2497" s="14"/>
      <c r="V2497" s="14"/>
      <c r="W2497" s="14"/>
      <c r="X2497" s="14"/>
      <c r="Y2497" s="14"/>
      <c r="Z2497" s="14"/>
      <c r="AA2497" s="14"/>
      <c r="AB2497" s="14"/>
      <c r="AC2497" s="14"/>
      <c r="AD2497" s="14"/>
    </row>
    <row r="2498" ht="33.0" hidden="1" customHeight="1">
      <c r="A2498" s="27">
        <v>2693.0</v>
      </c>
      <c r="B2498" s="27" t="s">
        <v>34</v>
      </c>
      <c r="C2498" s="27" t="s">
        <v>2752</v>
      </c>
      <c r="D2498" s="12" t="s">
        <v>2559</v>
      </c>
      <c r="E2498" s="14"/>
      <c r="F2498" s="12" t="s">
        <v>23</v>
      </c>
      <c r="G2498" s="12" t="s">
        <v>8</v>
      </c>
      <c r="H2498" s="12" t="s">
        <v>42</v>
      </c>
      <c r="I2498" s="14"/>
      <c r="J2498" s="14"/>
      <c r="K2498" s="14"/>
      <c r="L2498" s="14"/>
      <c r="M2498" s="14"/>
      <c r="N2498" s="14"/>
      <c r="O2498" s="14"/>
      <c r="P2498" s="14"/>
      <c r="Q2498" s="14"/>
      <c r="R2498" s="14"/>
      <c r="S2498" s="14"/>
      <c r="T2498" s="14"/>
      <c r="U2498" s="14"/>
      <c r="V2498" s="14"/>
      <c r="W2498" s="14"/>
      <c r="X2498" s="14"/>
      <c r="Y2498" s="14"/>
      <c r="Z2498" s="14"/>
      <c r="AA2498" s="14"/>
      <c r="AB2498" s="14"/>
      <c r="AC2498" s="14"/>
      <c r="AD2498" s="14"/>
    </row>
    <row r="2499" ht="33.0" hidden="1" customHeight="1">
      <c r="A2499" s="27">
        <v>2694.0</v>
      </c>
      <c r="B2499" s="27" t="s">
        <v>34</v>
      </c>
      <c r="C2499" s="27" t="s">
        <v>2753</v>
      </c>
      <c r="D2499" s="12" t="s">
        <v>126</v>
      </c>
      <c r="E2499" s="14"/>
      <c r="F2499" s="12" t="s">
        <v>11</v>
      </c>
      <c r="G2499" s="12" t="s">
        <v>9</v>
      </c>
      <c r="H2499" s="12" t="s">
        <v>42</v>
      </c>
      <c r="I2499" s="14"/>
      <c r="J2499" s="14"/>
      <c r="K2499" s="14"/>
      <c r="L2499" s="14"/>
      <c r="M2499" s="14"/>
      <c r="N2499" s="14"/>
      <c r="O2499" s="14"/>
      <c r="P2499" s="14"/>
      <c r="Q2499" s="14"/>
      <c r="R2499" s="14"/>
      <c r="S2499" s="14"/>
      <c r="T2499" s="14"/>
      <c r="U2499" s="14"/>
      <c r="V2499" s="14"/>
      <c r="W2499" s="14"/>
      <c r="X2499" s="14"/>
      <c r="Y2499" s="14"/>
      <c r="Z2499" s="14"/>
      <c r="AA2499" s="14"/>
      <c r="AB2499" s="14"/>
      <c r="AC2499" s="14"/>
      <c r="AD2499" s="14"/>
    </row>
    <row r="2500" ht="33.0" customHeight="1">
      <c r="A2500" s="27">
        <v>2695.0</v>
      </c>
      <c r="B2500" s="27" t="s">
        <v>34</v>
      </c>
      <c r="C2500" s="27" t="s">
        <v>2754</v>
      </c>
      <c r="D2500" s="12" t="s">
        <v>525</v>
      </c>
      <c r="E2500" s="14"/>
      <c r="F2500" s="12" t="s">
        <v>16</v>
      </c>
      <c r="G2500" s="12" t="s">
        <v>6</v>
      </c>
      <c r="H2500" s="12" t="s">
        <v>52</v>
      </c>
      <c r="I2500" s="14"/>
      <c r="J2500" s="14"/>
      <c r="K2500" s="14"/>
      <c r="L2500" s="14"/>
      <c r="M2500" s="14"/>
      <c r="N2500" s="14"/>
      <c r="O2500" s="14"/>
      <c r="P2500" s="14"/>
      <c r="Q2500" s="14"/>
      <c r="R2500" s="14"/>
      <c r="S2500" s="14"/>
      <c r="T2500" s="14"/>
      <c r="U2500" s="14"/>
      <c r="V2500" s="14"/>
      <c r="W2500" s="14"/>
      <c r="X2500" s="14"/>
      <c r="Y2500" s="14"/>
      <c r="Z2500" s="14"/>
      <c r="AA2500" s="14"/>
      <c r="AB2500" s="14"/>
      <c r="AC2500" s="14"/>
      <c r="AD2500" s="14"/>
    </row>
    <row r="2501" ht="33.0" hidden="1" customHeight="1">
      <c r="A2501" s="27">
        <v>2696.0</v>
      </c>
      <c r="B2501" s="27" t="s">
        <v>34</v>
      </c>
      <c r="C2501" s="27" t="s">
        <v>2755</v>
      </c>
      <c r="D2501" s="12" t="s">
        <v>436</v>
      </c>
      <c r="E2501" s="14"/>
      <c r="F2501" s="12" t="s">
        <v>13</v>
      </c>
      <c r="G2501" s="12" t="s">
        <v>9</v>
      </c>
      <c r="H2501" s="12" t="s">
        <v>37</v>
      </c>
      <c r="I2501" s="14"/>
      <c r="J2501" s="14"/>
      <c r="K2501" s="14"/>
      <c r="L2501" s="14"/>
      <c r="M2501" s="14"/>
      <c r="N2501" s="14"/>
      <c r="O2501" s="14"/>
      <c r="P2501" s="14"/>
      <c r="Q2501" s="14"/>
      <c r="R2501" s="14"/>
      <c r="S2501" s="14"/>
      <c r="T2501" s="14"/>
      <c r="U2501" s="14"/>
      <c r="V2501" s="14"/>
      <c r="W2501" s="14"/>
      <c r="X2501" s="14"/>
      <c r="Y2501" s="14"/>
      <c r="Z2501" s="14"/>
      <c r="AA2501" s="14"/>
      <c r="AB2501" s="14"/>
      <c r="AC2501" s="14"/>
      <c r="AD2501" s="14"/>
    </row>
    <row r="2502" ht="33.0" customHeight="1">
      <c r="A2502" s="27">
        <v>2697.0</v>
      </c>
      <c r="B2502" s="27" t="s">
        <v>34</v>
      </c>
      <c r="C2502" s="27" t="s">
        <v>2756</v>
      </c>
      <c r="D2502" s="12" t="s">
        <v>291</v>
      </c>
      <c r="E2502" s="14"/>
      <c r="F2502" s="12" t="s">
        <v>16</v>
      </c>
      <c r="G2502" s="12" t="s">
        <v>4</v>
      </c>
      <c r="H2502" s="12" t="s">
        <v>37</v>
      </c>
      <c r="I2502" s="14"/>
      <c r="J2502" s="14"/>
      <c r="K2502" s="14"/>
      <c r="L2502" s="14"/>
      <c r="M2502" s="14"/>
      <c r="N2502" s="14"/>
      <c r="O2502" s="14"/>
      <c r="P2502" s="14"/>
      <c r="Q2502" s="14"/>
      <c r="R2502" s="14"/>
      <c r="S2502" s="14"/>
      <c r="T2502" s="14"/>
      <c r="U2502" s="14"/>
      <c r="V2502" s="14"/>
      <c r="W2502" s="14"/>
      <c r="X2502" s="14"/>
      <c r="Y2502" s="14"/>
      <c r="Z2502" s="14"/>
      <c r="AA2502" s="14"/>
      <c r="AB2502" s="14"/>
      <c r="AC2502" s="14"/>
      <c r="AD2502" s="14"/>
    </row>
    <row r="2503" ht="33.0" hidden="1" customHeight="1">
      <c r="A2503" s="27">
        <v>2698.0</v>
      </c>
      <c r="B2503" s="27" t="s">
        <v>34</v>
      </c>
      <c r="C2503" s="27" t="s">
        <v>2757</v>
      </c>
      <c r="D2503" s="12" t="s">
        <v>87</v>
      </c>
      <c r="E2503" s="14"/>
      <c r="F2503" s="12" t="s">
        <v>18</v>
      </c>
      <c r="G2503" s="12" t="s">
        <v>9</v>
      </c>
      <c r="H2503" s="12" t="s">
        <v>52</v>
      </c>
      <c r="I2503" s="14"/>
      <c r="J2503" s="14"/>
      <c r="K2503" s="14"/>
      <c r="L2503" s="14"/>
      <c r="M2503" s="14"/>
      <c r="N2503" s="14"/>
      <c r="O2503" s="14"/>
      <c r="P2503" s="14"/>
      <c r="Q2503" s="14"/>
      <c r="R2503" s="14"/>
      <c r="S2503" s="14"/>
      <c r="T2503" s="14"/>
      <c r="U2503" s="14"/>
      <c r="V2503" s="14"/>
      <c r="W2503" s="14"/>
      <c r="X2503" s="14"/>
      <c r="Y2503" s="14"/>
      <c r="Z2503" s="14"/>
      <c r="AA2503" s="14"/>
      <c r="AB2503" s="14"/>
      <c r="AC2503" s="14"/>
      <c r="AD2503" s="14"/>
    </row>
    <row r="2504" ht="33.0" hidden="1" customHeight="1">
      <c r="A2504" s="27">
        <v>2699.0</v>
      </c>
      <c r="B2504" s="27" t="s">
        <v>34</v>
      </c>
      <c r="C2504" s="27" t="s">
        <v>2758</v>
      </c>
      <c r="D2504" s="12" t="s">
        <v>438</v>
      </c>
      <c r="E2504" s="14"/>
      <c r="F2504" s="12" t="s">
        <v>20</v>
      </c>
      <c r="G2504" s="12" t="s">
        <v>9</v>
      </c>
      <c r="H2504" s="12" t="s">
        <v>52</v>
      </c>
      <c r="I2504" s="14"/>
      <c r="J2504" s="14"/>
      <c r="K2504" s="14"/>
      <c r="L2504" s="14"/>
      <c r="M2504" s="14"/>
      <c r="N2504" s="14"/>
      <c r="O2504" s="14"/>
      <c r="P2504" s="14"/>
      <c r="Q2504" s="14"/>
      <c r="R2504" s="14"/>
      <c r="S2504" s="14"/>
      <c r="T2504" s="14"/>
      <c r="U2504" s="14"/>
      <c r="V2504" s="14"/>
      <c r="W2504" s="14"/>
      <c r="X2504" s="14"/>
      <c r="Y2504" s="14"/>
      <c r="Z2504" s="14"/>
      <c r="AA2504" s="14"/>
      <c r="AB2504" s="14"/>
      <c r="AC2504" s="14"/>
      <c r="AD2504" s="14"/>
    </row>
    <row r="2505" ht="33.0" hidden="1" customHeight="1">
      <c r="A2505" s="27">
        <v>2700.0</v>
      </c>
      <c r="B2505" s="27" t="s">
        <v>34</v>
      </c>
      <c r="C2505" s="27" t="s">
        <v>2759</v>
      </c>
      <c r="D2505" s="12" t="s">
        <v>2760</v>
      </c>
      <c r="E2505" s="14"/>
      <c r="F2505" s="12" t="s">
        <v>17</v>
      </c>
      <c r="G2505" s="12" t="s">
        <v>8</v>
      </c>
      <c r="H2505" s="12" t="s">
        <v>42</v>
      </c>
      <c r="I2505" s="14"/>
      <c r="J2505" s="14"/>
      <c r="K2505" s="14"/>
      <c r="L2505" s="14"/>
      <c r="M2505" s="14"/>
      <c r="N2505" s="14"/>
      <c r="O2505" s="14"/>
      <c r="P2505" s="14"/>
      <c r="Q2505" s="14"/>
      <c r="R2505" s="14"/>
      <c r="S2505" s="14"/>
      <c r="T2505" s="14"/>
      <c r="U2505" s="14"/>
      <c r="V2505" s="14"/>
      <c r="W2505" s="14"/>
      <c r="X2505" s="14"/>
      <c r="Y2505" s="14"/>
      <c r="Z2505" s="14"/>
      <c r="AA2505" s="14"/>
      <c r="AB2505" s="14"/>
      <c r="AC2505" s="14"/>
      <c r="AD2505" s="14"/>
    </row>
    <row r="2506" ht="33.0" hidden="1" customHeight="1">
      <c r="A2506" s="27">
        <v>2702.0</v>
      </c>
      <c r="B2506" s="27" t="s">
        <v>34</v>
      </c>
      <c r="C2506" s="27" t="s">
        <v>2761</v>
      </c>
      <c r="D2506" s="12" t="s">
        <v>172</v>
      </c>
      <c r="E2506" s="14"/>
      <c r="F2506" s="12" t="s">
        <v>20</v>
      </c>
      <c r="G2506" s="12" t="s">
        <v>9</v>
      </c>
      <c r="H2506" s="12" t="s">
        <v>49</v>
      </c>
      <c r="I2506" s="14"/>
      <c r="J2506" s="14"/>
      <c r="K2506" s="14"/>
      <c r="L2506" s="14"/>
      <c r="M2506" s="14"/>
      <c r="N2506" s="14"/>
      <c r="O2506" s="14"/>
      <c r="P2506" s="14"/>
      <c r="Q2506" s="14"/>
      <c r="R2506" s="14"/>
      <c r="S2506" s="14"/>
      <c r="T2506" s="14"/>
      <c r="U2506" s="14"/>
      <c r="V2506" s="14"/>
      <c r="W2506" s="14"/>
      <c r="X2506" s="14"/>
      <c r="Y2506" s="14"/>
      <c r="Z2506" s="14"/>
      <c r="AA2506" s="14"/>
      <c r="AB2506" s="14"/>
      <c r="AC2506" s="14"/>
      <c r="AD2506" s="14"/>
    </row>
    <row r="2507" ht="33.0" hidden="1" customHeight="1">
      <c r="A2507" s="27">
        <v>2703.0</v>
      </c>
      <c r="B2507" s="27" t="s">
        <v>34</v>
      </c>
      <c r="C2507" s="27" t="s">
        <v>2762</v>
      </c>
      <c r="D2507" s="12" t="s">
        <v>39</v>
      </c>
      <c r="E2507" s="14"/>
      <c r="F2507" s="12" t="s">
        <v>20</v>
      </c>
      <c r="G2507" s="12" t="s">
        <v>9</v>
      </c>
      <c r="H2507" s="12" t="s">
        <v>37</v>
      </c>
      <c r="I2507" s="14"/>
      <c r="J2507" s="14"/>
      <c r="K2507" s="14"/>
      <c r="L2507" s="14"/>
      <c r="M2507" s="14"/>
      <c r="N2507" s="14"/>
      <c r="O2507" s="14"/>
      <c r="P2507" s="14"/>
      <c r="Q2507" s="14"/>
      <c r="R2507" s="14"/>
      <c r="S2507" s="14"/>
      <c r="T2507" s="14"/>
      <c r="U2507" s="14"/>
      <c r="V2507" s="14"/>
      <c r="W2507" s="14"/>
      <c r="X2507" s="14"/>
      <c r="Y2507" s="14"/>
      <c r="Z2507" s="14"/>
      <c r="AA2507" s="14"/>
      <c r="AB2507" s="14"/>
      <c r="AC2507" s="14"/>
      <c r="AD2507" s="14"/>
    </row>
    <row r="2508" ht="33.0" hidden="1" customHeight="1">
      <c r="A2508" s="27">
        <v>2704.0</v>
      </c>
      <c r="B2508" s="27" t="s">
        <v>34</v>
      </c>
      <c r="C2508" s="27" t="s">
        <v>2763</v>
      </c>
      <c r="D2508" s="12" t="s">
        <v>302</v>
      </c>
      <c r="E2508" s="14"/>
      <c r="F2508" s="12" t="s">
        <v>15</v>
      </c>
      <c r="G2508" s="12" t="s">
        <v>9</v>
      </c>
      <c r="H2508" s="12" t="s">
        <v>42</v>
      </c>
      <c r="I2508" s="14"/>
      <c r="J2508" s="14"/>
      <c r="K2508" s="14"/>
      <c r="L2508" s="14"/>
      <c r="M2508" s="14"/>
      <c r="N2508" s="14"/>
      <c r="O2508" s="14"/>
      <c r="P2508" s="14"/>
      <c r="Q2508" s="14"/>
      <c r="R2508" s="14"/>
      <c r="S2508" s="14"/>
      <c r="T2508" s="14"/>
      <c r="U2508" s="14"/>
      <c r="V2508" s="14"/>
      <c r="W2508" s="14"/>
      <c r="X2508" s="14"/>
      <c r="Y2508" s="14"/>
      <c r="Z2508" s="14"/>
      <c r="AA2508" s="14"/>
      <c r="AB2508" s="14"/>
      <c r="AC2508" s="14"/>
      <c r="AD2508" s="14"/>
    </row>
    <row r="2509" ht="33.0" hidden="1" customHeight="1">
      <c r="A2509" s="27">
        <v>2705.0</v>
      </c>
      <c r="B2509" s="27" t="s">
        <v>34</v>
      </c>
      <c r="C2509" s="27" t="s">
        <v>2764</v>
      </c>
      <c r="D2509" s="12" t="s">
        <v>438</v>
      </c>
      <c r="E2509" s="14"/>
      <c r="F2509" s="12" t="s">
        <v>20</v>
      </c>
      <c r="G2509" s="12" t="s">
        <v>9</v>
      </c>
      <c r="H2509" s="12" t="s">
        <v>52</v>
      </c>
      <c r="I2509" s="14"/>
      <c r="J2509" s="14"/>
      <c r="K2509" s="14"/>
      <c r="L2509" s="14"/>
      <c r="M2509" s="14"/>
      <c r="N2509" s="14"/>
      <c r="O2509" s="14"/>
      <c r="P2509" s="14"/>
      <c r="Q2509" s="14"/>
      <c r="R2509" s="14"/>
      <c r="S2509" s="14"/>
      <c r="T2509" s="14"/>
      <c r="U2509" s="14"/>
      <c r="V2509" s="14"/>
      <c r="W2509" s="14"/>
      <c r="X2509" s="14"/>
      <c r="Y2509" s="14"/>
      <c r="Z2509" s="14"/>
      <c r="AA2509" s="14"/>
      <c r="AB2509" s="14"/>
      <c r="AC2509" s="14"/>
      <c r="AD2509" s="14"/>
    </row>
    <row r="2510" ht="33.0" customHeight="1">
      <c r="A2510" s="27">
        <v>2706.0</v>
      </c>
      <c r="B2510" s="27" t="s">
        <v>34</v>
      </c>
      <c r="C2510" s="27" t="s">
        <v>2765</v>
      </c>
      <c r="D2510" s="12" t="s">
        <v>217</v>
      </c>
      <c r="E2510" s="14"/>
      <c r="F2510" s="12" t="s">
        <v>16</v>
      </c>
      <c r="G2510" s="12" t="s">
        <v>7</v>
      </c>
      <c r="H2510" s="12" t="s">
        <v>49</v>
      </c>
      <c r="I2510" s="14"/>
      <c r="J2510" s="14"/>
      <c r="K2510" s="14"/>
      <c r="L2510" s="14"/>
      <c r="M2510" s="14"/>
      <c r="N2510" s="14"/>
      <c r="O2510" s="14"/>
      <c r="P2510" s="14"/>
      <c r="Q2510" s="14"/>
      <c r="R2510" s="14"/>
      <c r="S2510" s="14"/>
      <c r="T2510" s="14"/>
      <c r="U2510" s="14"/>
      <c r="V2510" s="14"/>
      <c r="W2510" s="14"/>
      <c r="X2510" s="14"/>
      <c r="Y2510" s="14"/>
      <c r="Z2510" s="14"/>
      <c r="AA2510" s="14"/>
      <c r="AB2510" s="14"/>
      <c r="AC2510" s="14"/>
      <c r="AD2510" s="14"/>
    </row>
    <row r="2511" ht="33.0" hidden="1" customHeight="1">
      <c r="A2511" s="27">
        <v>2708.0</v>
      </c>
      <c r="B2511" s="27" t="s">
        <v>34</v>
      </c>
      <c r="C2511" s="27" t="s">
        <v>2766</v>
      </c>
      <c r="D2511" s="12" t="s">
        <v>637</v>
      </c>
      <c r="E2511" s="14"/>
      <c r="F2511" s="12" t="s">
        <v>13</v>
      </c>
      <c r="G2511" s="12" t="s">
        <v>9</v>
      </c>
      <c r="H2511" s="12" t="s">
        <v>52</v>
      </c>
      <c r="I2511" s="14"/>
      <c r="J2511" s="14"/>
      <c r="K2511" s="14"/>
      <c r="L2511" s="14"/>
      <c r="M2511" s="14"/>
      <c r="N2511" s="14"/>
      <c r="O2511" s="14"/>
      <c r="P2511" s="14"/>
      <c r="Q2511" s="14"/>
      <c r="R2511" s="14"/>
      <c r="S2511" s="14"/>
      <c r="T2511" s="14"/>
      <c r="U2511" s="14"/>
      <c r="V2511" s="14"/>
      <c r="W2511" s="14"/>
      <c r="X2511" s="14"/>
      <c r="Y2511" s="14"/>
      <c r="Z2511" s="14"/>
      <c r="AA2511" s="14"/>
      <c r="AB2511" s="14"/>
      <c r="AC2511" s="14"/>
      <c r="AD2511" s="14"/>
    </row>
    <row r="2512" ht="33.0" customHeight="1">
      <c r="A2512" s="27">
        <v>2710.0</v>
      </c>
      <c r="B2512" s="27" t="s">
        <v>34</v>
      </c>
      <c r="C2512" s="27" t="s">
        <v>2767</v>
      </c>
      <c r="D2512" s="12" t="s">
        <v>167</v>
      </c>
      <c r="E2512" s="14"/>
      <c r="F2512" s="12" t="s">
        <v>16</v>
      </c>
      <c r="G2512" s="12" t="s">
        <v>9</v>
      </c>
      <c r="H2512" s="12" t="s">
        <v>37</v>
      </c>
      <c r="I2512" s="14"/>
      <c r="J2512" s="14"/>
      <c r="K2512" s="14"/>
      <c r="L2512" s="14"/>
      <c r="M2512" s="14"/>
      <c r="N2512" s="14"/>
      <c r="O2512" s="14"/>
      <c r="P2512" s="14"/>
      <c r="Q2512" s="14"/>
      <c r="R2512" s="14"/>
      <c r="S2512" s="14"/>
      <c r="T2512" s="14"/>
      <c r="U2512" s="14"/>
      <c r="V2512" s="14"/>
      <c r="W2512" s="14"/>
      <c r="X2512" s="14"/>
      <c r="Y2512" s="14"/>
      <c r="Z2512" s="14"/>
      <c r="AA2512" s="14"/>
      <c r="AB2512" s="14"/>
      <c r="AC2512" s="14"/>
      <c r="AD2512" s="14"/>
    </row>
    <row r="2513" ht="33.0" hidden="1" customHeight="1">
      <c r="A2513" s="27">
        <v>2711.0</v>
      </c>
      <c r="B2513" s="27" t="s">
        <v>34</v>
      </c>
      <c r="C2513" s="27" t="s">
        <v>2768</v>
      </c>
      <c r="D2513" s="12" t="s">
        <v>436</v>
      </c>
      <c r="E2513" s="14"/>
      <c r="F2513" s="12" t="s">
        <v>13</v>
      </c>
      <c r="G2513" s="12" t="s">
        <v>9</v>
      </c>
      <c r="H2513" s="12" t="s">
        <v>37</v>
      </c>
      <c r="I2513" s="14"/>
      <c r="J2513" s="14"/>
      <c r="K2513" s="14"/>
      <c r="L2513" s="14"/>
      <c r="M2513" s="14"/>
      <c r="N2513" s="14"/>
      <c r="O2513" s="14"/>
      <c r="P2513" s="14"/>
      <c r="Q2513" s="14"/>
      <c r="R2513" s="14"/>
      <c r="S2513" s="14"/>
      <c r="T2513" s="14"/>
      <c r="U2513" s="14"/>
      <c r="V2513" s="14"/>
      <c r="W2513" s="14"/>
      <c r="X2513" s="14"/>
      <c r="Y2513" s="14"/>
      <c r="Z2513" s="14"/>
      <c r="AA2513" s="14"/>
      <c r="AB2513" s="14"/>
      <c r="AC2513" s="14"/>
      <c r="AD2513" s="14"/>
    </row>
    <row r="2514" ht="33.0" hidden="1" customHeight="1">
      <c r="A2514" s="27">
        <v>2712.0</v>
      </c>
      <c r="B2514" s="27" t="s">
        <v>34</v>
      </c>
      <c r="C2514" s="27" t="s">
        <v>2769</v>
      </c>
      <c r="D2514" s="12" t="s">
        <v>2321</v>
      </c>
      <c r="E2514" s="14"/>
      <c r="F2514" s="12" t="s">
        <v>13</v>
      </c>
      <c r="G2514" s="12" t="s">
        <v>7</v>
      </c>
      <c r="H2514" s="12" t="s">
        <v>37</v>
      </c>
      <c r="I2514" s="14"/>
      <c r="J2514" s="14"/>
      <c r="K2514" s="14"/>
      <c r="L2514" s="14"/>
      <c r="M2514" s="14"/>
      <c r="N2514" s="14"/>
      <c r="O2514" s="14"/>
      <c r="P2514" s="14"/>
      <c r="Q2514" s="14"/>
      <c r="R2514" s="14"/>
      <c r="S2514" s="14"/>
      <c r="T2514" s="14"/>
      <c r="U2514" s="14"/>
      <c r="V2514" s="14"/>
      <c r="W2514" s="14"/>
      <c r="X2514" s="14"/>
      <c r="Y2514" s="14"/>
      <c r="Z2514" s="14"/>
      <c r="AA2514" s="14"/>
      <c r="AB2514" s="14"/>
      <c r="AC2514" s="14"/>
      <c r="AD2514" s="14"/>
    </row>
    <row r="2515" ht="33.0" hidden="1" customHeight="1">
      <c r="A2515" s="27">
        <v>2713.0</v>
      </c>
      <c r="B2515" s="27" t="s">
        <v>34</v>
      </c>
      <c r="C2515" s="27" t="s">
        <v>2770</v>
      </c>
      <c r="D2515" s="12" t="s">
        <v>126</v>
      </c>
      <c r="E2515" s="14"/>
      <c r="F2515" s="12" t="s">
        <v>11</v>
      </c>
      <c r="G2515" s="12" t="s">
        <v>9</v>
      </c>
      <c r="H2515" s="12" t="s">
        <v>42</v>
      </c>
      <c r="I2515" s="14"/>
      <c r="J2515" s="14"/>
      <c r="K2515" s="14"/>
      <c r="L2515" s="14"/>
      <c r="M2515" s="14"/>
      <c r="N2515" s="14"/>
      <c r="O2515" s="14"/>
      <c r="P2515" s="14"/>
      <c r="Q2515" s="14"/>
      <c r="R2515" s="14"/>
      <c r="S2515" s="14"/>
      <c r="T2515" s="14"/>
      <c r="U2515" s="14"/>
      <c r="V2515" s="14"/>
      <c r="W2515" s="14"/>
      <c r="X2515" s="14"/>
      <c r="Y2515" s="14"/>
      <c r="Z2515" s="14"/>
      <c r="AA2515" s="14"/>
      <c r="AB2515" s="14"/>
      <c r="AC2515" s="14"/>
      <c r="AD2515" s="14"/>
    </row>
    <row r="2516" ht="33.0" customHeight="1">
      <c r="A2516" s="27">
        <v>2714.0</v>
      </c>
      <c r="B2516" s="27" t="s">
        <v>34</v>
      </c>
      <c r="C2516" s="27" t="s">
        <v>2771</v>
      </c>
      <c r="D2516" s="12" t="s">
        <v>327</v>
      </c>
      <c r="E2516" s="14"/>
      <c r="F2516" s="12" t="s">
        <v>16</v>
      </c>
      <c r="G2516" s="12" t="s">
        <v>7</v>
      </c>
      <c r="H2516" s="12" t="s">
        <v>37</v>
      </c>
      <c r="I2516" s="14"/>
      <c r="J2516" s="14"/>
      <c r="K2516" s="14"/>
      <c r="L2516" s="14"/>
      <c r="M2516" s="14"/>
      <c r="N2516" s="14"/>
      <c r="O2516" s="14"/>
      <c r="P2516" s="14"/>
      <c r="Q2516" s="14"/>
      <c r="R2516" s="14"/>
      <c r="S2516" s="14"/>
      <c r="T2516" s="14"/>
      <c r="U2516" s="14"/>
      <c r="V2516" s="14"/>
      <c r="W2516" s="14"/>
      <c r="X2516" s="14"/>
      <c r="Y2516" s="14"/>
      <c r="Z2516" s="14"/>
      <c r="AA2516" s="14"/>
      <c r="AB2516" s="14"/>
      <c r="AC2516" s="14"/>
      <c r="AD2516" s="14"/>
    </row>
    <row r="2517" ht="33.0" customHeight="1">
      <c r="A2517" s="27">
        <v>2716.0</v>
      </c>
      <c r="B2517" s="27" t="s">
        <v>34</v>
      </c>
      <c r="C2517" s="27" t="s">
        <v>2772</v>
      </c>
      <c r="D2517" s="12" t="s">
        <v>2773</v>
      </c>
      <c r="E2517" s="14"/>
      <c r="F2517" s="12" t="s">
        <v>16</v>
      </c>
      <c r="G2517" s="12" t="s">
        <v>156</v>
      </c>
      <c r="H2517" s="12" t="s">
        <v>52</v>
      </c>
      <c r="I2517" s="14"/>
      <c r="J2517" s="14"/>
      <c r="K2517" s="14"/>
      <c r="L2517" s="14"/>
      <c r="M2517" s="14"/>
      <c r="N2517" s="14"/>
      <c r="O2517" s="14"/>
      <c r="P2517" s="14"/>
      <c r="Q2517" s="14"/>
      <c r="R2517" s="14"/>
      <c r="S2517" s="14"/>
      <c r="T2517" s="14"/>
      <c r="U2517" s="14"/>
      <c r="V2517" s="14"/>
      <c r="W2517" s="14"/>
      <c r="X2517" s="14"/>
      <c r="Y2517" s="14"/>
      <c r="Z2517" s="14"/>
      <c r="AA2517" s="14"/>
      <c r="AB2517" s="14"/>
      <c r="AC2517" s="14"/>
      <c r="AD2517" s="14"/>
    </row>
    <row r="2518" ht="33.0" customHeight="1">
      <c r="A2518" s="27">
        <v>2717.0</v>
      </c>
      <c r="B2518" s="27" t="s">
        <v>34</v>
      </c>
      <c r="C2518" s="27" t="s">
        <v>2774</v>
      </c>
      <c r="D2518" s="12" t="s">
        <v>214</v>
      </c>
      <c r="E2518" s="14"/>
      <c r="F2518" s="12" t="s">
        <v>16</v>
      </c>
      <c r="G2518" s="12" t="s">
        <v>9</v>
      </c>
      <c r="H2518" s="12" t="s">
        <v>52</v>
      </c>
      <c r="I2518" s="14"/>
      <c r="J2518" s="14"/>
      <c r="K2518" s="14"/>
      <c r="L2518" s="14"/>
      <c r="M2518" s="14"/>
      <c r="N2518" s="14"/>
      <c r="O2518" s="14"/>
      <c r="P2518" s="14"/>
      <c r="Q2518" s="14"/>
      <c r="R2518" s="14"/>
      <c r="S2518" s="14"/>
      <c r="T2518" s="14"/>
      <c r="U2518" s="14"/>
      <c r="V2518" s="14"/>
      <c r="W2518" s="14"/>
      <c r="X2518" s="14"/>
      <c r="Y2518" s="14"/>
      <c r="Z2518" s="14"/>
      <c r="AA2518" s="14"/>
      <c r="AB2518" s="14"/>
      <c r="AC2518" s="14"/>
      <c r="AD2518" s="14"/>
    </row>
    <row r="2519" ht="33.0" hidden="1" customHeight="1">
      <c r="A2519" s="27">
        <v>2719.0</v>
      </c>
      <c r="B2519" s="27" t="s">
        <v>34</v>
      </c>
      <c r="C2519" s="27" t="s">
        <v>2775</v>
      </c>
      <c r="D2519" s="12" t="s">
        <v>637</v>
      </c>
      <c r="E2519" s="14"/>
      <c r="F2519" s="12" t="s">
        <v>13</v>
      </c>
      <c r="G2519" s="12" t="s">
        <v>9</v>
      </c>
      <c r="H2519" s="12" t="s">
        <v>52</v>
      </c>
      <c r="I2519" s="14"/>
      <c r="J2519" s="14"/>
      <c r="K2519" s="14"/>
      <c r="L2519" s="14"/>
      <c r="M2519" s="14"/>
      <c r="N2519" s="14"/>
      <c r="O2519" s="14"/>
      <c r="P2519" s="14"/>
      <c r="Q2519" s="14"/>
      <c r="R2519" s="14"/>
      <c r="S2519" s="14"/>
      <c r="T2519" s="14"/>
      <c r="U2519" s="14"/>
      <c r="V2519" s="14"/>
      <c r="W2519" s="14"/>
      <c r="X2519" s="14"/>
      <c r="Y2519" s="14"/>
      <c r="Z2519" s="14"/>
      <c r="AA2519" s="14"/>
      <c r="AB2519" s="14"/>
      <c r="AC2519" s="14"/>
      <c r="AD2519" s="14"/>
    </row>
    <row r="2520" ht="33.0" hidden="1" customHeight="1">
      <c r="A2520" s="27">
        <v>2721.0</v>
      </c>
      <c r="B2520" s="27" t="s">
        <v>34</v>
      </c>
      <c r="C2520" s="27" t="s">
        <v>2776</v>
      </c>
      <c r="D2520" s="12" t="s">
        <v>284</v>
      </c>
      <c r="E2520" s="14"/>
      <c r="F2520" s="12" t="s">
        <v>19</v>
      </c>
      <c r="G2520" s="12" t="s">
        <v>9</v>
      </c>
      <c r="H2520" s="12" t="s">
        <v>52</v>
      </c>
      <c r="I2520" s="14"/>
      <c r="J2520" s="14"/>
      <c r="K2520" s="14"/>
      <c r="L2520" s="14"/>
      <c r="M2520" s="14"/>
      <c r="N2520" s="14"/>
      <c r="O2520" s="14"/>
      <c r="P2520" s="14"/>
      <c r="Q2520" s="14"/>
      <c r="R2520" s="14"/>
      <c r="S2520" s="14"/>
      <c r="T2520" s="14"/>
      <c r="U2520" s="14"/>
      <c r="V2520" s="14"/>
      <c r="W2520" s="14"/>
      <c r="X2520" s="14"/>
      <c r="Y2520" s="14"/>
      <c r="Z2520" s="14"/>
      <c r="AA2520" s="14"/>
      <c r="AB2520" s="14"/>
      <c r="AC2520" s="14"/>
      <c r="AD2520" s="14"/>
    </row>
    <row r="2521" ht="33.0" hidden="1" customHeight="1">
      <c r="A2521" s="27">
        <v>2722.0</v>
      </c>
      <c r="B2521" s="27" t="s">
        <v>34</v>
      </c>
      <c r="C2521" s="27" t="s">
        <v>2777</v>
      </c>
      <c r="D2521" s="12" t="s">
        <v>637</v>
      </c>
      <c r="E2521" s="14"/>
      <c r="F2521" s="12" t="s">
        <v>13</v>
      </c>
      <c r="G2521" s="12" t="s">
        <v>9</v>
      </c>
      <c r="H2521" s="12" t="s">
        <v>52</v>
      </c>
      <c r="I2521" s="14"/>
      <c r="J2521" s="14"/>
      <c r="K2521" s="14"/>
      <c r="L2521" s="14"/>
      <c r="M2521" s="14"/>
      <c r="N2521" s="14"/>
      <c r="O2521" s="14"/>
      <c r="P2521" s="14"/>
      <c r="Q2521" s="14"/>
      <c r="R2521" s="14"/>
      <c r="S2521" s="14"/>
      <c r="T2521" s="14"/>
      <c r="U2521" s="14"/>
      <c r="V2521" s="14"/>
      <c r="W2521" s="14"/>
      <c r="X2521" s="14"/>
      <c r="Y2521" s="14"/>
      <c r="Z2521" s="14"/>
      <c r="AA2521" s="14"/>
      <c r="AB2521" s="14"/>
      <c r="AC2521" s="14"/>
      <c r="AD2521" s="14"/>
    </row>
    <row r="2522" ht="33.0" hidden="1" customHeight="1">
      <c r="A2522" s="27">
        <v>2723.0</v>
      </c>
      <c r="B2522" s="27" t="s">
        <v>34</v>
      </c>
      <c r="C2522" s="27" t="s">
        <v>2778</v>
      </c>
      <c r="D2522" s="12" t="s">
        <v>99</v>
      </c>
      <c r="E2522" s="14"/>
      <c r="F2522" s="12" t="s">
        <v>12</v>
      </c>
      <c r="G2522" s="12" t="s">
        <v>9</v>
      </c>
      <c r="H2522" s="12" t="s">
        <v>37</v>
      </c>
      <c r="I2522" s="14"/>
      <c r="J2522" s="14"/>
      <c r="K2522" s="14"/>
      <c r="L2522" s="14"/>
      <c r="M2522" s="14"/>
      <c r="N2522" s="14"/>
      <c r="O2522" s="14"/>
      <c r="P2522" s="14"/>
      <c r="Q2522" s="14"/>
      <c r="R2522" s="14"/>
      <c r="S2522" s="14"/>
      <c r="T2522" s="14"/>
      <c r="U2522" s="14"/>
      <c r="V2522" s="14"/>
      <c r="W2522" s="14"/>
      <c r="X2522" s="14"/>
      <c r="Y2522" s="14"/>
      <c r="Z2522" s="14"/>
      <c r="AA2522" s="14"/>
      <c r="AB2522" s="14"/>
      <c r="AC2522" s="14"/>
      <c r="AD2522" s="14"/>
    </row>
    <row r="2523" ht="33.0" hidden="1" customHeight="1">
      <c r="A2523" s="27">
        <v>2724.0</v>
      </c>
      <c r="B2523" s="27" t="s">
        <v>34</v>
      </c>
      <c r="C2523" s="27" t="s">
        <v>2779</v>
      </c>
      <c r="D2523" s="12" t="s">
        <v>39</v>
      </c>
      <c r="E2523" s="14"/>
      <c r="F2523" s="12" t="s">
        <v>20</v>
      </c>
      <c r="G2523" s="12" t="s">
        <v>9</v>
      </c>
      <c r="H2523" s="12" t="s">
        <v>37</v>
      </c>
      <c r="I2523" s="14"/>
      <c r="J2523" s="14"/>
      <c r="K2523" s="14"/>
      <c r="L2523" s="14"/>
      <c r="M2523" s="14"/>
      <c r="N2523" s="14"/>
      <c r="O2523" s="14"/>
      <c r="P2523" s="14"/>
      <c r="Q2523" s="14"/>
      <c r="R2523" s="14"/>
      <c r="S2523" s="14"/>
      <c r="T2523" s="14"/>
      <c r="U2523" s="14"/>
      <c r="V2523" s="14"/>
      <c r="W2523" s="14"/>
      <c r="X2523" s="14"/>
      <c r="Y2523" s="14"/>
      <c r="Z2523" s="14"/>
      <c r="AA2523" s="14"/>
      <c r="AB2523" s="14"/>
      <c r="AC2523" s="14"/>
      <c r="AD2523" s="14"/>
    </row>
    <row r="2524" ht="33.0" hidden="1" customHeight="1">
      <c r="A2524" s="27">
        <v>2725.0</v>
      </c>
      <c r="B2524" s="27" t="s">
        <v>34</v>
      </c>
      <c r="C2524" s="27" t="s">
        <v>2780</v>
      </c>
      <c r="D2524" s="12" t="s">
        <v>54</v>
      </c>
      <c r="E2524" s="14"/>
      <c r="F2524" s="12" t="s">
        <v>18</v>
      </c>
      <c r="G2524" s="12" t="s">
        <v>9</v>
      </c>
      <c r="H2524" s="12" t="s">
        <v>37</v>
      </c>
      <c r="I2524" s="14"/>
      <c r="J2524" s="14"/>
      <c r="K2524" s="14"/>
      <c r="L2524" s="14"/>
      <c r="M2524" s="14"/>
      <c r="N2524" s="14"/>
      <c r="O2524" s="14"/>
      <c r="P2524" s="14"/>
      <c r="Q2524" s="14"/>
      <c r="R2524" s="14"/>
      <c r="S2524" s="14"/>
      <c r="T2524" s="14"/>
      <c r="U2524" s="14"/>
      <c r="V2524" s="14"/>
      <c r="W2524" s="14"/>
      <c r="X2524" s="14"/>
      <c r="Y2524" s="14"/>
      <c r="Z2524" s="14"/>
      <c r="AA2524" s="14"/>
      <c r="AB2524" s="14"/>
      <c r="AC2524" s="14"/>
      <c r="AD2524" s="14"/>
    </row>
    <row r="2525" ht="33.0" hidden="1" customHeight="1">
      <c r="A2525" s="27">
        <v>2727.0</v>
      </c>
      <c r="B2525" s="27" t="s">
        <v>34</v>
      </c>
      <c r="C2525" s="27" t="s">
        <v>2781</v>
      </c>
      <c r="D2525" s="12" t="s">
        <v>56</v>
      </c>
      <c r="E2525" s="14"/>
      <c r="F2525" s="12" t="s">
        <v>11</v>
      </c>
      <c r="G2525" s="12" t="s">
        <v>9</v>
      </c>
      <c r="H2525" s="12" t="s">
        <v>52</v>
      </c>
      <c r="I2525" s="14"/>
      <c r="J2525" s="14"/>
      <c r="K2525" s="14"/>
      <c r="L2525" s="14"/>
      <c r="M2525" s="14"/>
      <c r="N2525" s="14"/>
      <c r="O2525" s="14"/>
      <c r="P2525" s="14"/>
      <c r="Q2525" s="14"/>
      <c r="R2525" s="14"/>
      <c r="S2525" s="14"/>
      <c r="T2525" s="14"/>
      <c r="U2525" s="14"/>
      <c r="V2525" s="14"/>
      <c r="W2525" s="14"/>
      <c r="X2525" s="14"/>
      <c r="Y2525" s="14"/>
      <c r="Z2525" s="14"/>
      <c r="AA2525" s="14"/>
      <c r="AB2525" s="14"/>
      <c r="AC2525" s="14"/>
      <c r="AD2525" s="14"/>
    </row>
    <row r="2526" ht="33.0" hidden="1" customHeight="1">
      <c r="A2526" s="27">
        <v>2728.0</v>
      </c>
      <c r="B2526" s="27" t="s">
        <v>34</v>
      </c>
      <c r="C2526" s="27" t="s">
        <v>2782</v>
      </c>
      <c r="D2526" s="12" t="s">
        <v>1329</v>
      </c>
      <c r="E2526" s="14"/>
      <c r="F2526" s="12" t="s">
        <v>18</v>
      </c>
      <c r="G2526" s="12" t="s">
        <v>9</v>
      </c>
      <c r="H2526" s="12" t="s">
        <v>42</v>
      </c>
      <c r="I2526" s="14"/>
      <c r="J2526" s="14"/>
      <c r="K2526" s="14"/>
      <c r="L2526" s="14"/>
      <c r="M2526" s="14"/>
      <c r="N2526" s="14"/>
      <c r="O2526" s="14"/>
      <c r="P2526" s="14"/>
      <c r="Q2526" s="14"/>
      <c r="R2526" s="14"/>
      <c r="S2526" s="14"/>
      <c r="T2526" s="14"/>
      <c r="U2526" s="14"/>
      <c r="V2526" s="14"/>
      <c r="W2526" s="14"/>
      <c r="X2526" s="14"/>
      <c r="Y2526" s="14"/>
      <c r="Z2526" s="14"/>
      <c r="AA2526" s="14"/>
      <c r="AB2526" s="14"/>
      <c r="AC2526" s="14"/>
      <c r="AD2526" s="14"/>
    </row>
    <row r="2527" ht="33.0" customHeight="1">
      <c r="A2527" s="27">
        <v>2729.0</v>
      </c>
      <c r="B2527" s="27" t="s">
        <v>34</v>
      </c>
      <c r="C2527" s="27" t="s">
        <v>2783</v>
      </c>
      <c r="D2527" s="12" t="s">
        <v>416</v>
      </c>
      <c r="E2527" s="14"/>
      <c r="F2527" s="12" t="s">
        <v>16</v>
      </c>
      <c r="G2527" s="12" t="s">
        <v>4</v>
      </c>
      <c r="H2527" s="12" t="s">
        <v>49</v>
      </c>
      <c r="I2527" s="14"/>
      <c r="J2527" s="14"/>
      <c r="K2527" s="14"/>
      <c r="L2527" s="14"/>
      <c r="M2527" s="14"/>
      <c r="N2527" s="14"/>
      <c r="O2527" s="14"/>
      <c r="P2527" s="14"/>
      <c r="Q2527" s="14"/>
      <c r="R2527" s="14"/>
      <c r="S2527" s="14"/>
      <c r="T2527" s="14"/>
      <c r="U2527" s="14"/>
      <c r="V2527" s="14"/>
      <c r="W2527" s="14"/>
      <c r="X2527" s="14"/>
      <c r="Y2527" s="14"/>
      <c r="Z2527" s="14"/>
      <c r="AA2527" s="14"/>
      <c r="AB2527" s="14"/>
      <c r="AC2527" s="14"/>
      <c r="AD2527" s="14"/>
    </row>
    <row r="2528" ht="33.0" hidden="1" customHeight="1">
      <c r="A2528" s="27">
        <v>2730.0</v>
      </c>
      <c r="B2528" s="27" t="s">
        <v>34</v>
      </c>
      <c r="C2528" s="27" t="s">
        <v>2784</v>
      </c>
      <c r="D2528" s="12" t="s">
        <v>302</v>
      </c>
      <c r="E2528" s="14"/>
      <c r="F2528" s="12" t="s">
        <v>15</v>
      </c>
      <c r="G2528" s="12" t="s">
        <v>9</v>
      </c>
      <c r="H2528" s="12" t="s">
        <v>42</v>
      </c>
      <c r="I2528" s="14"/>
      <c r="J2528" s="14"/>
      <c r="K2528" s="14"/>
      <c r="L2528" s="14"/>
      <c r="M2528" s="14"/>
      <c r="N2528" s="14"/>
      <c r="O2528" s="14"/>
      <c r="P2528" s="14"/>
      <c r="Q2528" s="14"/>
      <c r="R2528" s="14"/>
      <c r="S2528" s="14"/>
      <c r="T2528" s="14"/>
      <c r="U2528" s="14"/>
      <c r="V2528" s="14"/>
      <c r="W2528" s="14"/>
      <c r="X2528" s="14"/>
      <c r="Y2528" s="14"/>
      <c r="Z2528" s="14"/>
      <c r="AA2528" s="14"/>
      <c r="AB2528" s="14"/>
      <c r="AC2528" s="14"/>
      <c r="AD2528" s="14"/>
    </row>
    <row r="2529" ht="33.0" customHeight="1">
      <c r="A2529" s="27">
        <v>2731.0</v>
      </c>
      <c r="B2529" s="27" t="s">
        <v>34</v>
      </c>
      <c r="C2529" s="27" t="s">
        <v>2785</v>
      </c>
      <c r="D2529" s="12" t="s">
        <v>310</v>
      </c>
      <c r="E2529" s="14"/>
      <c r="F2529" s="12" t="s">
        <v>16</v>
      </c>
      <c r="G2529" s="12" t="s">
        <v>4</v>
      </c>
      <c r="H2529" s="12" t="s">
        <v>42</v>
      </c>
      <c r="I2529" s="14"/>
      <c r="J2529" s="14"/>
      <c r="K2529" s="14"/>
      <c r="L2529" s="14"/>
      <c r="M2529" s="14"/>
      <c r="N2529" s="14"/>
      <c r="O2529" s="14"/>
      <c r="P2529" s="14"/>
      <c r="Q2529" s="14"/>
      <c r="R2529" s="14"/>
      <c r="S2529" s="14"/>
      <c r="T2529" s="14"/>
      <c r="U2529" s="14"/>
      <c r="V2529" s="14"/>
      <c r="W2529" s="14"/>
      <c r="X2529" s="14"/>
      <c r="Y2529" s="14"/>
      <c r="Z2529" s="14"/>
      <c r="AA2529" s="14"/>
      <c r="AB2529" s="14"/>
      <c r="AC2529" s="14"/>
      <c r="AD2529" s="14"/>
    </row>
    <row r="2530" ht="33.0" hidden="1" customHeight="1">
      <c r="A2530" s="27">
        <v>2732.0</v>
      </c>
      <c r="B2530" s="27" t="s">
        <v>34</v>
      </c>
      <c r="C2530" s="27" t="s">
        <v>2786</v>
      </c>
      <c r="D2530" s="12" t="s">
        <v>632</v>
      </c>
      <c r="E2530" s="14"/>
      <c r="F2530" s="12" t="s">
        <v>21</v>
      </c>
      <c r="G2530" s="12" t="s">
        <v>9</v>
      </c>
      <c r="H2530" s="12" t="s">
        <v>49</v>
      </c>
      <c r="I2530" s="14"/>
      <c r="J2530" s="14"/>
      <c r="K2530" s="14"/>
      <c r="L2530" s="14"/>
      <c r="M2530" s="14"/>
      <c r="N2530" s="14"/>
      <c r="O2530" s="14"/>
      <c r="P2530" s="14"/>
      <c r="Q2530" s="14"/>
      <c r="R2530" s="14"/>
      <c r="S2530" s="14"/>
      <c r="T2530" s="14"/>
      <c r="U2530" s="14"/>
      <c r="V2530" s="14"/>
      <c r="W2530" s="14"/>
      <c r="X2530" s="14"/>
      <c r="Y2530" s="14"/>
      <c r="Z2530" s="14"/>
      <c r="AA2530" s="14"/>
      <c r="AB2530" s="14"/>
      <c r="AC2530" s="14"/>
      <c r="AD2530" s="14"/>
    </row>
    <row r="2531" ht="33.0" hidden="1" customHeight="1">
      <c r="A2531" s="27">
        <v>2733.0</v>
      </c>
      <c r="B2531" s="27" t="s">
        <v>34</v>
      </c>
      <c r="C2531" s="27" t="s">
        <v>2787</v>
      </c>
      <c r="D2531" s="12" t="s">
        <v>66</v>
      </c>
      <c r="E2531" s="14"/>
      <c r="F2531" s="12" t="s">
        <v>10</v>
      </c>
      <c r="G2531" s="12" t="s">
        <v>2</v>
      </c>
      <c r="H2531" s="12" t="s">
        <v>52</v>
      </c>
      <c r="I2531" s="14"/>
      <c r="J2531" s="14"/>
      <c r="K2531" s="14"/>
      <c r="L2531" s="14"/>
      <c r="M2531" s="14"/>
      <c r="N2531" s="14"/>
      <c r="O2531" s="14"/>
      <c r="P2531" s="14"/>
      <c r="Q2531" s="14"/>
      <c r="R2531" s="14"/>
      <c r="S2531" s="14"/>
      <c r="T2531" s="14"/>
      <c r="U2531" s="14"/>
      <c r="V2531" s="14"/>
      <c r="W2531" s="14"/>
      <c r="X2531" s="14"/>
      <c r="Y2531" s="14"/>
      <c r="Z2531" s="14"/>
      <c r="AA2531" s="14"/>
      <c r="AB2531" s="14"/>
      <c r="AC2531" s="14"/>
      <c r="AD2531" s="14"/>
    </row>
    <row r="2532" ht="33.0" hidden="1" customHeight="1">
      <c r="A2532" s="27">
        <v>2734.0</v>
      </c>
      <c r="B2532" s="27" t="s">
        <v>34</v>
      </c>
      <c r="C2532" s="27" t="s">
        <v>2788</v>
      </c>
      <c r="D2532" s="12" t="s">
        <v>126</v>
      </c>
      <c r="E2532" s="14"/>
      <c r="F2532" s="12" t="s">
        <v>11</v>
      </c>
      <c r="G2532" s="12" t="s">
        <v>9</v>
      </c>
      <c r="H2532" s="12" t="s">
        <v>42</v>
      </c>
      <c r="I2532" s="14"/>
      <c r="J2532" s="14"/>
      <c r="K2532" s="14"/>
      <c r="L2532" s="14"/>
      <c r="M2532" s="14"/>
      <c r="N2532" s="14"/>
      <c r="O2532" s="14"/>
      <c r="P2532" s="14"/>
      <c r="Q2532" s="14"/>
      <c r="R2532" s="14"/>
      <c r="S2532" s="14"/>
      <c r="T2532" s="14"/>
      <c r="U2532" s="14"/>
      <c r="V2532" s="14"/>
      <c r="W2532" s="14"/>
      <c r="X2532" s="14"/>
      <c r="Y2532" s="14"/>
      <c r="Z2532" s="14"/>
      <c r="AA2532" s="14"/>
      <c r="AB2532" s="14"/>
      <c r="AC2532" s="14"/>
      <c r="AD2532" s="14"/>
    </row>
    <row r="2533" ht="33.0" hidden="1" customHeight="1">
      <c r="A2533" s="27">
        <v>2735.0</v>
      </c>
      <c r="B2533" s="27" t="s">
        <v>34</v>
      </c>
      <c r="C2533" s="27" t="s">
        <v>2789</v>
      </c>
      <c r="D2533" s="12" t="s">
        <v>331</v>
      </c>
      <c r="E2533" s="14"/>
      <c r="F2533" s="12" t="s">
        <v>12</v>
      </c>
      <c r="G2533" s="12" t="s">
        <v>6</v>
      </c>
      <c r="H2533" s="12" t="s">
        <v>42</v>
      </c>
      <c r="I2533" s="14"/>
      <c r="J2533" s="14"/>
      <c r="K2533" s="14"/>
      <c r="L2533" s="14"/>
      <c r="M2533" s="14"/>
      <c r="N2533" s="14"/>
      <c r="O2533" s="14"/>
      <c r="P2533" s="14"/>
      <c r="Q2533" s="14"/>
      <c r="R2533" s="14"/>
      <c r="S2533" s="14"/>
      <c r="T2533" s="14"/>
      <c r="U2533" s="14"/>
      <c r="V2533" s="14"/>
      <c r="W2533" s="14"/>
      <c r="X2533" s="14"/>
      <c r="Y2533" s="14"/>
      <c r="Z2533" s="14"/>
      <c r="AA2533" s="14"/>
      <c r="AB2533" s="14"/>
      <c r="AC2533" s="14"/>
      <c r="AD2533" s="14"/>
    </row>
    <row r="2534" ht="33.0" hidden="1" customHeight="1">
      <c r="A2534" s="27">
        <v>2736.0</v>
      </c>
      <c r="B2534" s="27" t="s">
        <v>34</v>
      </c>
      <c r="C2534" s="27" t="s">
        <v>2790</v>
      </c>
      <c r="D2534" s="12" t="s">
        <v>1779</v>
      </c>
      <c r="E2534" s="14"/>
      <c r="F2534" s="12" t="s">
        <v>22</v>
      </c>
      <c r="G2534" s="12" t="s">
        <v>9</v>
      </c>
      <c r="H2534" s="12" t="s">
        <v>49</v>
      </c>
      <c r="I2534" s="14"/>
      <c r="J2534" s="14"/>
      <c r="K2534" s="14"/>
      <c r="L2534" s="14"/>
      <c r="M2534" s="14"/>
      <c r="N2534" s="14"/>
      <c r="O2534" s="14"/>
      <c r="P2534" s="14"/>
      <c r="Q2534" s="14"/>
      <c r="R2534" s="14"/>
      <c r="S2534" s="14"/>
      <c r="T2534" s="14"/>
      <c r="U2534" s="14"/>
      <c r="V2534" s="14"/>
      <c r="W2534" s="14"/>
      <c r="X2534" s="14"/>
      <c r="Y2534" s="14"/>
      <c r="Z2534" s="14"/>
      <c r="AA2534" s="14"/>
      <c r="AB2534" s="14"/>
      <c r="AC2534" s="14"/>
      <c r="AD2534" s="14"/>
    </row>
    <row r="2535" ht="33.0" customHeight="1">
      <c r="A2535" s="27">
        <v>2737.0</v>
      </c>
      <c r="B2535" s="27" t="s">
        <v>34</v>
      </c>
      <c r="C2535" s="27" t="s">
        <v>2791</v>
      </c>
      <c r="D2535" s="12" t="s">
        <v>112</v>
      </c>
      <c r="E2535" s="14"/>
      <c r="F2535" s="12" t="s">
        <v>16</v>
      </c>
      <c r="G2535" s="12" t="s">
        <v>6</v>
      </c>
      <c r="H2535" s="12" t="s">
        <v>49</v>
      </c>
      <c r="I2535" s="14"/>
      <c r="J2535" s="14"/>
      <c r="K2535" s="14"/>
      <c r="L2535" s="14"/>
      <c r="M2535" s="14"/>
      <c r="N2535" s="14"/>
      <c r="O2535" s="14"/>
      <c r="P2535" s="14"/>
      <c r="Q2535" s="14"/>
      <c r="R2535" s="14"/>
      <c r="S2535" s="14"/>
      <c r="T2535" s="14"/>
      <c r="U2535" s="14"/>
      <c r="V2535" s="14"/>
      <c r="W2535" s="14"/>
      <c r="X2535" s="14"/>
      <c r="Y2535" s="14"/>
      <c r="Z2535" s="14"/>
      <c r="AA2535" s="14"/>
      <c r="AB2535" s="14"/>
      <c r="AC2535" s="14"/>
      <c r="AD2535" s="14"/>
    </row>
    <row r="2536" ht="33.0" hidden="1" customHeight="1">
      <c r="A2536" s="27">
        <v>2738.0</v>
      </c>
      <c r="B2536" s="27" t="s">
        <v>34</v>
      </c>
      <c r="C2536" s="27" t="s">
        <v>2792</v>
      </c>
      <c r="D2536" s="12" t="s">
        <v>105</v>
      </c>
      <c r="E2536" s="14"/>
      <c r="F2536" s="12" t="s">
        <v>13</v>
      </c>
      <c r="G2536" s="12" t="s">
        <v>4</v>
      </c>
      <c r="H2536" s="12" t="s">
        <v>37</v>
      </c>
      <c r="I2536" s="14"/>
      <c r="J2536" s="14"/>
      <c r="K2536" s="14"/>
      <c r="L2536" s="14"/>
      <c r="M2536" s="14"/>
      <c r="N2536" s="14"/>
      <c r="O2536" s="14"/>
      <c r="P2536" s="14"/>
      <c r="Q2536" s="14"/>
      <c r="R2536" s="14"/>
      <c r="S2536" s="14"/>
      <c r="T2536" s="14"/>
      <c r="U2536" s="14"/>
      <c r="V2536" s="14"/>
      <c r="W2536" s="14"/>
      <c r="X2536" s="14"/>
      <c r="Y2536" s="14"/>
      <c r="Z2536" s="14"/>
      <c r="AA2536" s="14"/>
      <c r="AB2536" s="14"/>
      <c r="AC2536" s="14"/>
      <c r="AD2536" s="14"/>
    </row>
    <row r="2537" ht="33.0" hidden="1" customHeight="1">
      <c r="A2537" s="27">
        <v>2739.0</v>
      </c>
      <c r="B2537" s="27" t="s">
        <v>34</v>
      </c>
      <c r="C2537" s="27" t="s">
        <v>2793</v>
      </c>
      <c r="D2537" s="12" t="s">
        <v>87</v>
      </c>
      <c r="E2537" s="14"/>
      <c r="F2537" s="12" t="s">
        <v>18</v>
      </c>
      <c r="G2537" s="12" t="s">
        <v>9</v>
      </c>
      <c r="H2537" s="12" t="s">
        <v>52</v>
      </c>
      <c r="I2537" s="14"/>
      <c r="J2537" s="14"/>
      <c r="K2537" s="14"/>
      <c r="L2537" s="14"/>
      <c r="M2537" s="14"/>
      <c r="N2537" s="14"/>
      <c r="O2537" s="14"/>
      <c r="P2537" s="14"/>
      <c r="Q2537" s="14"/>
      <c r="R2537" s="14"/>
      <c r="S2537" s="14"/>
      <c r="T2537" s="14"/>
      <c r="U2537" s="14"/>
      <c r="V2537" s="14"/>
      <c r="W2537" s="14"/>
      <c r="X2537" s="14"/>
      <c r="Y2537" s="14"/>
      <c r="Z2537" s="14"/>
      <c r="AA2537" s="14"/>
      <c r="AB2537" s="14"/>
      <c r="AC2537" s="14"/>
      <c r="AD2537" s="14"/>
    </row>
    <row r="2538" ht="33.0" hidden="1" customHeight="1">
      <c r="A2538" s="27">
        <v>2740.0</v>
      </c>
      <c r="B2538" s="27" t="s">
        <v>34</v>
      </c>
      <c r="C2538" s="27" t="s">
        <v>2794</v>
      </c>
      <c r="D2538" s="12" t="s">
        <v>637</v>
      </c>
      <c r="E2538" s="14"/>
      <c r="F2538" s="12" t="s">
        <v>13</v>
      </c>
      <c r="G2538" s="12" t="s">
        <v>9</v>
      </c>
      <c r="H2538" s="12" t="s">
        <v>52</v>
      </c>
      <c r="I2538" s="14"/>
      <c r="J2538" s="14"/>
      <c r="K2538" s="14"/>
      <c r="L2538" s="14"/>
      <c r="M2538" s="14"/>
      <c r="N2538" s="14"/>
      <c r="O2538" s="14"/>
      <c r="P2538" s="14"/>
      <c r="Q2538" s="14"/>
      <c r="R2538" s="14"/>
      <c r="S2538" s="14"/>
      <c r="T2538" s="14"/>
      <c r="U2538" s="14"/>
      <c r="V2538" s="14"/>
      <c r="W2538" s="14"/>
      <c r="X2538" s="14"/>
      <c r="Y2538" s="14"/>
      <c r="Z2538" s="14"/>
      <c r="AA2538" s="14"/>
      <c r="AB2538" s="14"/>
      <c r="AC2538" s="14"/>
      <c r="AD2538" s="14"/>
    </row>
    <row r="2539" ht="33.0" hidden="1" customHeight="1">
      <c r="A2539" s="27">
        <v>2741.0</v>
      </c>
      <c r="B2539" s="27" t="s">
        <v>34</v>
      </c>
      <c r="C2539" s="27" t="s">
        <v>2795</v>
      </c>
      <c r="D2539" s="12" t="s">
        <v>371</v>
      </c>
      <c r="E2539" s="14"/>
      <c r="F2539" s="12" t="s">
        <v>13</v>
      </c>
      <c r="G2539" s="12" t="s">
        <v>9</v>
      </c>
      <c r="H2539" s="12" t="s">
        <v>42</v>
      </c>
      <c r="I2539" s="14"/>
      <c r="J2539" s="14"/>
      <c r="K2539" s="14"/>
      <c r="L2539" s="14"/>
      <c r="M2539" s="14"/>
      <c r="N2539" s="14"/>
      <c r="O2539" s="14"/>
      <c r="P2539" s="14"/>
      <c r="Q2539" s="14"/>
      <c r="R2539" s="14"/>
      <c r="S2539" s="14"/>
      <c r="T2539" s="14"/>
      <c r="U2539" s="14"/>
      <c r="V2539" s="14"/>
      <c r="W2539" s="14"/>
      <c r="X2539" s="14"/>
      <c r="Y2539" s="14"/>
      <c r="Z2539" s="14"/>
      <c r="AA2539" s="14"/>
      <c r="AB2539" s="14"/>
      <c r="AC2539" s="14"/>
      <c r="AD2539" s="14"/>
    </row>
    <row r="2540" ht="33.0" customHeight="1">
      <c r="A2540" s="27">
        <v>2742.0</v>
      </c>
      <c r="B2540" s="27" t="s">
        <v>34</v>
      </c>
      <c r="C2540" s="27" t="s">
        <v>2796</v>
      </c>
      <c r="D2540" s="12" t="s">
        <v>214</v>
      </c>
      <c r="E2540" s="14"/>
      <c r="F2540" s="12" t="s">
        <v>16</v>
      </c>
      <c r="G2540" s="12" t="s">
        <v>9</v>
      </c>
      <c r="H2540" s="12" t="s">
        <v>52</v>
      </c>
      <c r="I2540" s="14"/>
      <c r="J2540" s="14"/>
      <c r="K2540" s="14"/>
      <c r="L2540" s="14"/>
      <c r="M2540" s="14"/>
      <c r="N2540" s="14"/>
      <c r="O2540" s="14"/>
      <c r="P2540" s="14"/>
      <c r="Q2540" s="14"/>
      <c r="R2540" s="14"/>
      <c r="S2540" s="14"/>
      <c r="T2540" s="14"/>
      <c r="U2540" s="14"/>
      <c r="V2540" s="14"/>
      <c r="W2540" s="14"/>
      <c r="X2540" s="14"/>
      <c r="Y2540" s="14"/>
      <c r="Z2540" s="14"/>
      <c r="AA2540" s="14"/>
      <c r="AB2540" s="14"/>
      <c r="AC2540" s="14"/>
      <c r="AD2540" s="14"/>
    </row>
    <row r="2541" ht="33.0" hidden="1" customHeight="1">
      <c r="A2541" s="27">
        <v>2743.0</v>
      </c>
      <c r="B2541" s="27" t="s">
        <v>34</v>
      </c>
      <c r="C2541" s="27" t="s">
        <v>2797</v>
      </c>
      <c r="D2541" s="12" t="s">
        <v>1811</v>
      </c>
      <c r="E2541" s="14"/>
      <c r="F2541" s="12" t="s">
        <v>23</v>
      </c>
      <c r="G2541" s="12" t="s">
        <v>9</v>
      </c>
      <c r="H2541" s="12" t="s">
        <v>42</v>
      </c>
      <c r="I2541" s="14"/>
      <c r="J2541" s="14"/>
      <c r="K2541" s="14"/>
      <c r="L2541" s="14"/>
      <c r="M2541" s="14"/>
      <c r="N2541" s="14"/>
      <c r="O2541" s="14"/>
      <c r="P2541" s="14"/>
      <c r="Q2541" s="14"/>
      <c r="R2541" s="14"/>
      <c r="S2541" s="14"/>
      <c r="T2541" s="14"/>
      <c r="U2541" s="14"/>
      <c r="V2541" s="14"/>
      <c r="W2541" s="14"/>
      <c r="X2541" s="14"/>
      <c r="Y2541" s="14"/>
      <c r="Z2541" s="14"/>
      <c r="AA2541" s="14"/>
      <c r="AB2541" s="14"/>
      <c r="AC2541" s="14"/>
      <c r="AD2541" s="14"/>
    </row>
    <row r="2542" ht="33.0" hidden="1" customHeight="1">
      <c r="A2542" s="27">
        <v>2744.0</v>
      </c>
      <c r="B2542" s="27" t="s">
        <v>34</v>
      </c>
      <c r="C2542" s="27" t="s">
        <v>2798</v>
      </c>
      <c r="D2542" s="12" t="s">
        <v>2799</v>
      </c>
      <c r="E2542" s="14"/>
      <c r="F2542" s="12" t="s">
        <v>15</v>
      </c>
      <c r="G2542" s="12" t="s">
        <v>6</v>
      </c>
      <c r="H2542" s="12" t="s">
        <v>37</v>
      </c>
      <c r="I2542" s="14"/>
      <c r="J2542" s="14"/>
      <c r="K2542" s="14"/>
      <c r="L2542" s="14"/>
      <c r="M2542" s="14"/>
      <c r="N2542" s="14"/>
      <c r="O2542" s="14"/>
      <c r="P2542" s="14"/>
      <c r="Q2542" s="14"/>
      <c r="R2542" s="14"/>
      <c r="S2542" s="14"/>
      <c r="T2542" s="14"/>
      <c r="U2542" s="14"/>
      <c r="V2542" s="14"/>
      <c r="W2542" s="14"/>
      <c r="X2542" s="14"/>
      <c r="Y2542" s="14"/>
      <c r="Z2542" s="14"/>
      <c r="AA2542" s="14"/>
      <c r="AB2542" s="14"/>
      <c r="AC2542" s="14"/>
      <c r="AD2542" s="14"/>
    </row>
    <row r="2543" ht="33.0" hidden="1" customHeight="1">
      <c r="A2543" s="27">
        <v>2745.0</v>
      </c>
      <c r="B2543" s="27" t="s">
        <v>34</v>
      </c>
      <c r="C2543" s="27" t="s">
        <v>2800</v>
      </c>
      <c r="D2543" s="12" t="s">
        <v>592</v>
      </c>
      <c r="E2543" s="14"/>
      <c r="F2543" s="12" t="s">
        <v>11</v>
      </c>
      <c r="G2543" s="12" t="s">
        <v>9</v>
      </c>
      <c r="H2543" s="12" t="s">
        <v>37</v>
      </c>
      <c r="I2543" s="14"/>
      <c r="J2543" s="14"/>
      <c r="K2543" s="14"/>
      <c r="L2543" s="14"/>
      <c r="M2543" s="14"/>
      <c r="N2543" s="14"/>
      <c r="O2543" s="14"/>
      <c r="P2543" s="14"/>
      <c r="Q2543" s="14"/>
      <c r="R2543" s="14"/>
      <c r="S2543" s="14"/>
      <c r="T2543" s="14"/>
      <c r="U2543" s="14"/>
      <c r="V2543" s="14"/>
      <c r="W2543" s="14"/>
      <c r="X2543" s="14"/>
      <c r="Y2543" s="14"/>
      <c r="Z2543" s="14"/>
      <c r="AA2543" s="14"/>
      <c r="AB2543" s="14"/>
      <c r="AC2543" s="14"/>
      <c r="AD2543" s="14"/>
    </row>
    <row r="2544" ht="33.0" hidden="1" customHeight="1">
      <c r="A2544" s="27">
        <v>2746.0</v>
      </c>
      <c r="B2544" s="27" t="s">
        <v>34</v>
      </c>
      <c r="C2544" s="27" t="s">
        <v>2801</v>
      </c>
      <c r="D2544" s="12" t="s">
        <v>438</v>
      </c>
      <c r="E2544" s="14"/>
      <c r="F2544" s="12" t="s">
        <v>20</v>
      </c>
      <c r="G2544" s="12" t="s">
        <v>9</v>
      </c>
      <c r="H2544" s="12" t="s">
        <v>52</v>
      </c>
      <c r="I2544" s="14"/>
      <c r="J2544" s="14"/>
      <c r="K2544" s="14"/>
      <c r="L2544" s="14"/>
      <c r="M2544" s="14"/>
      <c r="N2544" s="14"/>
      <c r="O2544" s="14"/>
      <c r="P2544" s="14"/>
      <c r="Q2544" s="14"/>
      <c r="R2544" s="14"/>
      <c r="S2544" s="14"/>
      <c r="T2544" s="14"/>
      <c r="U2544" s="14"/>
      <c r="V2544" s="14"/>
      <c r="W2544" s="14"/>
      <c r="X2544" s="14"/>
      <c r="Y2544" s="14"/>
      <c r="Z2544" s="14"/>
      <c r="AA2544" s="14"/>
      <c r="AB2544" s="14"/>
      <c r="AC2544" s="14"/>
      <c r="AD2544" s="14"/>
    </row>
    <row r="2545" ht="33.0" hidden="1" customHeight="1">
      <c r="A2545" s="27">
        <v>2747.0</v>
      </c>
      <c r="B2545" s="27" t="s">
        <v>34</v>
      </c>
      <c r="C2545" s="27" t="s">
        <v>2802</v>
      </c>
      <c r="D2545" s="12" t="s">
        <v>637</v>
      </c>
      <c r="E2545" s="14"/>
      <c r="F2545" s="12" t="s">
        <v>13</v>
      </c>
      <c r="G2545" s="12" t="s">
        <v>9</v>
      </c>
      <c r="H2545" s="12" t="s">
        <v>52</v>
      </c>
      <c r="I2545" s="14"/>
      <c r="J2545" s="14"/>
      <c r="K2545" s="14"/>
      <c r="L2545" s="14"/>
      <c r="M2545" s="14"/>
      <c r="N2545" s="14"/>
      <c r="O2545" s="14"/>
      <c r="P2545" s="14"/>
      <c r="Q2545" s="14"/>
      <c r="R2545" s="14"/>
      <c r="S2545" s="14"/>
      <c r="T2545" s="14"/>
      <c r="U2545" s="14"/>
      <c r="V2545" s="14"/>
      <c r="W2545" s="14"/>
      <c r="X2545" s="14"/>
      <c r="Y2545" s="14"/>
      <c r="Z2545" s="14"/>
      <c r="AA2545" s="14"/>
      <c r="AB2545" s="14"/>
      <c r="AC2545" s="14"/>
      <c r="AD2545" s="14"/>
    </row>
    <row r="2546" ht="33.0" customHeight="1">
      <c r="A2546" s="27">
        <v>2748.0</v>
      </c>
      <c r="B2546" s="27" t="s">
        <v>34</v>
      </c>
      <c r="C2546" s="27" t="s">
        <v>2803</v>
      </c>
      <c r="D2546" s="12" t="s">
        <v>334</v>
      </c>
      <c r="E2546" s="14"/>
      <c r="F2546" s="12" t="s">
        <v>16</v>
      </c>
      <c r="G2546" s="12" t="s">
        <v>7</v>
      </c>
      <c r="H2546" s="12" t="s">
        <v>42</v>
      </c>
      <c r="I2546" s="14"/>
      <c r="J2546" s="14"/>
      <c r="K2546" s="14"/>
      <c r="L2546" s="14"/>
      <c r="M2546" s="14"/>
      <c r="N2546" s="14"/>
      <c r="O2546" s="14"/>
      <c r="P2546" s="14"/>
      <c r="Q2546" s="14"/>
      <c r="R2546" s="14"/>
      <c r="S2546" s="14"/>
      <c r="T2546" s="14"/>
      <c r="U2546" s="14"/>
      <c r="V2546" s="14"/>
      <c r="W2546" s="14"/>
      <c r="X2546" s="14"/>
      <c r="Y2546" s="14"/>
      <c r="Z2546" s="14"/>
      <c r="AA2546" s="14"/>
      <c r="AB2546" s="14"/>
      <c r="AC2546" s="14"/>
      <c r="AD2546" s="14"/>
    </row>
    <row r="2547" ht="33.0" hidden="1" customHeight="1">
      <c r="A2547" s="27">
        <v>2749.0</v>
      </c>
      <c r="B2547" s="27" t="s">
        <v>34</v>
      </c>
      <c r="C2547" s="27" t="s">
        <v>2804</v>
      </c>
      <c r="D2547" s="12" t="s">
        <v>2805</v>
      </c>
      <c r="E2547" s="14"/>
      <c r="F2547" s="12" t="s">
        <v>22</v>
      </c>
      <c r="G2547" s="12" t="s">
        <v>7</v>
      </c>
      <c r="H2547" s="12" t="s">
        <v>49</v>
      </c>
      <c r="I2547" s="14"/>
      <c r="J2547" s="14"/>
      <c r="K2547" s="14"/>
      <c r="L2547" s="14"/>
      <c r="M2547" s="14"/>
      <c r="N2547" s="14"/>
      <c r="O2547" s="14"/>
      <c r="P2547" s="14"/>
      <c r="Q2547" s="14"/>
      <c r="R2547" s="14"/>
      <c r="S2547" s="14"/>
      <c r="T2547" s="14"/>
      <c r="U2547" s="14"/>
      <c r="V2547" s="14"/>
      <c r="W2547" s="14"/>
      <c r="X2547" s="14"/>
      <c r="Y2547" s="14"/>
      <c r="Z2547" s="14"/>
      <c r="AA2547" s="14"/>
      <c r="AB2547" s="14"/>
      <c r="AC2547" s="14"/>
      <c r="AD2547" s="14"/>
    </row>
    <row r="2548" ht="33.0" hidden="1" customHeight="1">
      <c r="A2548" s="27">
        <v>2751.0</v>
      </c>
      <c r="B2548" s="27" t="s">
        <v>34</v>
      </c>
      <c r="C2548" s="27" t="s">
        <v>2806</v>
      </c>
      <c r="D2548" s="12" t="s">
        <v>322</v>
      </c>
      <c r="E2548" s="14"/>
      <c r="F2548" s="12" t="s">
        <v>23</v>
      </c>
      <c r="G2548" s="12" t="s">
        <v>9</v>
      </c>
      <c r="H2548" s="12" t="s">
        <v>52</v>
      </c>
      <c r="I2548" s="14"/>
      <c r="J2548" s="14"/>
      <c r="K2548" s="14"/>
      <c r="L2548" s="14"/>
      <c r="M2548" s="14"/>
      <c r="N2548" s="14"/>
      <c r="O2548" s="14"/>
      <c r="P2548" s="14"/>
      <c r="Q2548" s="14"/>
      <c r="R2548" s="14"/>
      <c r="S2548" s="14"/>
      <c r="T2548" s="14"/>
      <c r="U2548" s="14"/>
      <c r="V2548" s="14"/>
      <c r="W2548" s="14"/>
      <c r="X2548" s="14"/>
      <c r="Y2548" s="14"/>
      <c r="Z2548" s="14"/>
      <c r="AA2548" s="14"/>
      <c r="AB2548" s="14"/>
      <c r="AC2548" s="14"/>
      <c r="AD2548" s="14"/>
    </row>
    <row r="2549" ht="33.0" customHeight="1">
      <c r="A2549" s="27">
        <v>2752.0</v>
      </c>
      <c r="B2549" s="27" t="s">
        <v>34</v>
      </c>
      <c r="C2549" s="27" t="s">
        <v>2807</v>
      </c>
      <c r="D2549" s="12" t="s">
        <v>334</v>
      </c>
      <c r="E2549" s="14"/>
      <c r="F2549" s="12" t="s">
        <v>16</v>
      </c>
      <c r="G2549" s="12" t="s">
        <v>7</v>
      </c>
      <c r="H2549" s="12" t="s">
        <v>42</v>
      </c>
      <c r="I2549" s="14"/>
      <c r="J2549" s="14"/>
      <c r="K2549" s="14"/>
      <c r="L2549" s="14"/>
      <c r="M2549" s="14"/>
      <c r="N2549" s="14"/>
      <c r="O2549" s="14"/>
      <c r="P2549" s="14"/>
      <c r="Q2549" s="14"/>
      <c r="R2549" s="14"/>
      <c r="S2549" s="14"/>
      <c r="T2549" s="14"/>
      <c r="U2549" s="14"/>
      <c r="V2549" s="14"/>
      <c r="W2549" s="14"/>
      <c r="X2549" s="14"/>
      <c r="Y2549" s="14"/>
      <c r="Z2549" s="14"/>
      <c r="AA2549" s="14"/>
      <c r="AB2549" s="14"/>
      <c r="AC2549" s="14"/>
      <c r="AD2549" s="14"/>
    </row>
    <row r="2550" ht="33.0" hidden="1" customHeight="1">
      <c r="A2550" s="27">
        <v>2753.0</v>
      </c>
      <c r="B2550" s="27" t="s">
        <v>34</v>
      </c>
      <c r="C2550" s="27" t="s">
        <v>2808</v>
      </c>
      <c r="D2550" s="12" t="s">
        <v>592</v>
      </c>
      <c r="E2550" s="14"/>
      <c r="F2550" s="12" t="s">
        <v>11</v>
      </c>
      <c r="G2550" s="12" t="s">
        <v>9</v>
      </c>
      <c r="H2550" s="12" t="s">
        <v>37</v>
      </c>
      <c r="I2550" s="14"/>
      <c r="J2550" s="14"/>
      <c r="K2550" s="14"/>
      <c r="L2550" s="14"/>
      <c r="M2550" s="14"/>
      <c r="N2550" s="14"/>
      <c r="O2550" s="14"/>
      <c r="P2550" s="14"/>
      <c r="Q2550" s="14"/>
      <c r="R2550" s="14"/>
      <c r="S2550" s="14"/>
      <c r="T2550" s="14"/>
      <c r="U2550" s="14"/>
      <c r="V2550" s="14"/>
      <c r="W2550" s="14"/>
      <c r="X2550" s="14"/>
      <c r="Y2550" s="14"/>
      <c r="Z2550" s="14"/>
      <c r="AA2550" s="14"/>
      <c r="AB2550" s="14"/>
      <c r="AC2550" s="14"/>
      <c r="AD2550" s="14"/>
    </row>
    <row r="2551" ht="33.0" hidden="1" customHeight="1">
      <c r="A2551" s="27">
        <v>2754.0</v>
      </c>
      <c r="B2551" s="27" t="s">
        <v>34</v>
      </c>
      <c r="C2551" s="27" t="s">
        <v>2809</v>
      </c>
      <c r="D2551" s="12" t="s">
        <v>730</v>
      </c>
      <c r="E2551" s="14"/>
      <c r="F2551" s="12" t="s">
        <v>18</v>
      </c>
      <c r="G2551" s="12" t="s">
        <v>9</v>
      </c>
      <c r="H2551" s="12" t="s">
        <v>49</v>
      </c>
      <c r="I2551" s="14"/>
      <c r="J2551" s="14"/>
      <c r="K2551" s="14"/>
      <c r="L2551" s="14"/>
      <c r="M2551" s="14"/>
      <c r="N2551" s="14"/>
      <c r="O2551" s="14"/>
      <c r="P2551" s="14"/>
      <c r="Q2551" s="14"/>
      <c r="R2551" s="14"/>
      <c r="S2551" s="14"/>
      <c r="T2551" s="14"/>
      <c r="U2551" s="14"/>
      <c r="V2551" s="14"/>
      <c r="W2551" s="14"/>
      <c r="X2551" s="14"/>
      <c r="Y2551" s="14"/>
      <c r="Z2551" s="14"/>
      <c r="AA2551" s="14"/>
      <c r="AB2551" s="14"/>
      <c r="AC2551" s="14"/>
      <c r="AD2551" s="14"/>
    </row>
    <row r="2552" ht="33.0" hidden="1" customHeight="1">
      <c r="A2552" s="27">
        <v>2755.0</v>
      </c>
      <c r="B2552" s="27" t="s">
        <v>34</v>
      </c>
      <c r="C2552" s="27" t="s">
        <v>2810</v>
      </c>
      <c r="D2552" s="12" t="s">
        <v>99</v>
      </c>
      <c r="E2552" s="14"/>
      <c r="F2552" s="12" t="s">
        <v>12</v>
      </c>
      <c r="G2552" s="12" t="s">
        <v>9</v>
      </c>
      <c r="H2552" s="12" t="s">
        <v>37</v>
      </c>
      <c r="I2552" s="14"/>
      <c r="J2552" s="14"/>
      <c r="K2552" s="14"/>
      <c r="L2552" s="14"/>
      <c r="M2552" s="14"/>
      <c r="N2552" s="14"/>
      <c r="O2552" s="14"/>
      <c r="P2552" s="14"/>
      <c r="Q2552" s="14"/>
      <c r="R2552" s="14"/>
      <c r="S2552" s="14"/>
      <c r="T2552" s="14"/>
      <c r="U2552" s="14"/>
      <c r="V2552" s="14"/>
      <c r="W2552" s="14"/>
      <c r="X2552" s="14"/>
      <c r="Y2552" s="14"/>
      <c r="Z2552" s="14"/>
      <c r="AA2552" s="14"/>
      <c r="AB2552" s="14"/>
      <c r="AC2552" s="14"/>
      <c r="AD2552" s="14"/>
    </row>
    <row r="2553" ht="33.0" hidden="1" customHeight="1">
      <c r="A2553" s="27">
        <v>2756.0</v>
      </c>
      <c r="B2553" s="27" t="s">
        <v>34</v>
      </c>
      <c r="C2553" s="27" t="s">
        <v>2811</v>
      </c>
      <c r="D2553" s="12" t="s">
        <v>89</v>
      </c>
      <c r="E2553" s="14"/>
      <c r="F2553" s="12" t="s">
        <v>9</v>
      </c>
      <c r="G2553" s="12" t="s">
        <v>9</v>
      </c>
      <c r="H2553" s="12" t="s">
        <v>52</v>
      </c>
      <c r="I2553" s="14"/>
      <c r="J2553" s="14"/>
      <c r="K2553" s="14"/>
      <c r="L2553" s="14"/>
      <c r="M2553" s="14"/>
      <c r="N2553" s="14"/>
      <c r="O2553" s="14"/>
      <c r="P2553" s="14"/>
      <c r="Q2553" s="14"/>
      <c r="R2553" s="14"/>
      <c r="S2553" s="14"/>
      <c r="T2553" s="14"/>
      <c r="U2553" s="14"/>
      <c r="V2553" s="14"/>
      <c r="W2553" s="14"/>
      <c r="X2553" s="14"/>
      <c r="Y2553" s="14"/>
      <c r="Z2553" s="14"/>
      <c r="AA2553" s="14"/>
      <c r="AB2553" s="14"/>
      <c r="AC2553" s="14"/>
      <c r="AD2553" s="14"/>
    </row>
    <row r="2554" ht="33.0" hidden="1" customHeight="1">
      <c r="A2554" s="27">
        <v>2757.0</v>
      </c>
      <c r="B2554" s="27" t="s">
        <v>34</v>
      </c>
      <c r="C2554" s="27" t="s">
        <v>2812</v>
      </c>
      <c r="D2554" s="12" t="s">
        <v>1329</v>
      </c>
      <c r="E2554" s="14"/>
      <c r="F2554" s="12" t="s">
        <v>18</v>
      </c>
      <c r="G2554" s="12" t="s">
        <v>9</v>
      </c>
      <c r="H2554" s="12" t="s">
        <v>42</v>
      </c>
      <c r="I2554" s="14"/>
      <c r="J2554" s="14"/>
      <c r="K2554" s="14"/>
      <c r="L2554" s="14"/>
      <c r="M2554" s="14"/>
      <c r="N2554" s="14"/>
      <c r="O2554" s="14"/>
      <c r="P2554" s="14"/>
      <c r="Q2554" s="14"/>
      <c r="R2554" s="14"/>
      <c r="S2554" s="14"/>
      <c r="T2554" s="14"/>
      <c r="U2554" s="14"/>
      <c r="V2554" s="14"/>
      <c r="W2554" s="14"/>
      <c r="X2554" s="14"/>
      <c r="Y2554" s="14"/>
      <c r="Z2554" s="14"/>
      <c r="AA2554" s="14"/>
      <c r="AB2554" s="14"/>
      <c r="AC2554" s="14"/>
      <c r="AD2554" s="14"/>
    </row>
    <row r="2555" ht="33.0" hidden="1" customHeight="1">
      <c r="A2555" s="27">
        <v>2758.0</v>
      </c>
      <c r="B2555" s="27" t="s">
        <v>34</v>
      </c>
      <c r="C2555" s="27" t="s">
        <v>2813</v>
      </c>
      <c r="D2555" s="12" t="s">
        <v>126</v>
      </c>
      <c r="E2555" s="14"/>
      <c r="F2555" s="12" t="s">
        <v>11</v>
      </c>
      <c r="G2555" s="12" t="s">
        <v>9</v>
      </c>
      <c r="H2555" s="12" t="s">
        <v>42</v>
      </c>
      <c r="I2555" s="14"/>
      <c r="J2555" s="14"/>
      <c r="K2555" s="14"/>
      <c r="L2555" s="14"/>
      <c r="M2555" s="14"/>
      <c r="N2555" s="14"/>
      <c r="O2555" s="14"/>
      <c r="P2555" s="14"/>
      <c r="Q2555" s="14"/>
      <c r="R2555" s="14"/>
      <c r="S2555" s="14"/>
      <c r="T2555" s="14"/>
      <c r="U2555" s="14"/>
      <c r="V2555" s="14"/>
      <c r="W2555" s="14"/>
      <c r="X2555" s="14"/>
      <c r="Y2555" s="14"/>
      <c r="Z2555" s="14"/>
      <c r="AA2555" s="14"/>
      <c r="AB2555" s="14"/>
      <c r="AC2555" s="14"/>
      <c r="AD2555" s="14"/>
    </row>
    <row r="2556" ht="33.0" customHeight="1">
      <c r="A2556" s="27">
        <v>2759.0</v>
      </c>
      <c r="B2556" s="27" t="s">
        <v>34</v>
      </c>
      <c r="C2556" s="27" t="s">
        <v>2814</v>
      </c>
      <c r="D2556" s="12" t="s">
        <v>327</v>
      </c>
      <c r="E2556" s="14"/>
      <c r="F2556" s="12" t="s">
        <v>16</v>
      </c>
      <c r="G2556" s="12" t="s">
        <v>7</v>
      </c>
      <c r="H2556" s="12" t="s">
        <v>37</v>
      </c>
      <c r="I2556" s="14"/>
      <c r="J2556" s="14"/>
      <c r="K2556" s="14"/>
      <c r="L2556" s="14"/>
      <c r="M2556" s="14"/>
      <c r="N2556" s="14"/>
      <c r="O2556" s="14"/>
      <c r="P2556" s="14"/>
      <c r="Q2556" s="14"/>
      <c r="R2556" s="14"/>
      <c r="S2556" s="14"/>
      <c r="T2556" s="14"/>
      <c r="U2556" s="14"/>
      <c r="V2556" s="14"/>
      <c r="W2556" s="14"/>
      <c r="X2556" s="14"/>
      <c r="Y2556" s="14"/>
      <c r="Z2556" s="14"/>
      <c r="AA2556" s="14"/>
      <c r="AB2556" s="14"/>
      <c r="AC2556" s="14"/>
      <c r="AD2556" s="14"/>
    </row>
    <row r="2557" ht="33.0" hidden="1" customHeight="1">
      <c r="A2557" s="27">
        <v>2761.0</v>
      </c>
      <c r="B2557" s="27" t="s">
        <v>34</v>
      </c>
      <c r="C2557" s="27" t="s">
        <v>2815</v>
      </c>
      <c r="D2557" s="12" t="s">
        <v>592</v>
      </c>
      <c r="E2557" s="14"/>
      <c r="F2557" s="12" t="s">
        <v>11</v>
      </c>
      <c r="G2557" s="12" t="s">
        <v>9</v>
      </c>
      <c r="H2557" s="12" t="s">
        <v>37</v>
      </c>
      <c r="I2557" s="14"/>
      <c r="J2557" s="14"/>
      <c r="K2557" s="14"/>
      <c r="L2557" s="14"/>
      <c r="M2557" s="14"/>
      <c r="N2557" s="14"/>
      <c r="O2557" s="14"/>
      <c r="P2557" s="14"/>
      <c r="Q2557" s="14"/>
      <c r="R2557" s="14"/>
      <c r="S2557" s="14"/>
      <c r="T2557" s="14"/>
      <c r="U2557" s="14"/>
      <c r="V2557" s="14"/>
      <c r="W2557" s="14"/>
      <c r="X2557" s="14"/>
      <c r="Y2557" s="14"/>
      <c r="Z2557" s="14"/>
      <c r="AA2557" s="14"/>
      <c r="AB2557" s="14"/>
      <c r="AC2557" s="14"/>
      <c r="AD2557" s="14"/>
    </row>
    <row r="2558" ht="33.0" hidden="1" customHeight="1">
      <c r="A2558" s="27">
        <v>2762.0</v>
      </c>
      <c r="B2558" s="27" t="s">
        <v>34</v>
      </c>
      <c r="C2558" s="27" t="s">
        <v>2816</v>
      </c>
      <c r="D2558" s="12" t="s">
        <v>212</v>
      </c>
      <c r="E2558" s="14"/>
      <c r="F2558" s="12" t="s">
        <v>12</v>
      </c>
      <c r="G2558" s="12" t="s">
        <v>9</v>
      </c>
      <c r="H2558" s="12" t="s">
        <v>52</v>
      </c>
      <c r="I2558" s="14"/>
      <c r="J2558" s="14"/>
      <c r="K2558" s="14"/>
      <c r="L2558" s="14"/>
      <c r="M2558" s="14"/>
      <c r="N2558" s="14"/>
      <c r="O2558" s="14"/>
      <c r="P2558" s="14"/>
      <c r="Q2558" s="14"/>
      <c r="R2558" s="14"/>
      <c r="S2558" s="14"/>
      <c r="T2558" s="14"/>
      <c r="U2558" s="14"/>
      <c r="V2558" s="14"/>
      <c r="W2558" s="14"/>
      <c r="X2558" s="14"/>
      <c r="Y2558" s="14"/>
      <c r="Z2558" s="14"/>
      <c r="AA2558" s="14"/>
      <c r="AB2558" s="14"/>
      <c r="AC2558" s="14"/>
      <c r="AD2558" s="14"/>
    </row>
    <row r="2559" ht="33.0" hidden="1" customHeight="1">
      <c r="A2559" s="27">
        <v>2763.0</v>
      </c>
      <c r="B2559" s="27" t="s">
        <v>34</v>
      </c>
      <c r="C2559" s="27" t="s">
        <v>2817</v>
      </c>
      <c r="D2559" s="12" t="s">
        <v>172</v>
      </c>
      <c r="E2559" s="14"/>
      <c r="F2559" s="12" t="s">
        <v>20</v>
      </c>
      <c r="G2559" s="12" t="s">
        <v>9</v>
      </c>
      <c r="H2559" s="12" t="s">
        <v>49</v>
      </c>
      <c r="I2559" s="14"/>
      <c r="J2559" s="14"/>
      <c r="K2559" s="14"/>
      <c r="L2559" s="14"/>
      <c r="M2559" s="14"/>
      <c r="N2559" s="14"/>
      <c r="O2559" s="14"/>
      <c r="P2559" s="14"/>
      <c r="Q2559" s="14"/>
      <c r="R2559" s="14"/>
      <c r="S2559" s="14"/>
      <c r="T2559" s="14"/>
      <c r="U2559" s="14"/>
      <c r="V2559" s="14"/>
      <c r="W2559" s="14"/>
      <c r="X2559" s="14"/>
      <c r="Y2559" s="14"/>
      <c r="Z2559" s="14"/>
      <c r="AA2559" s="14"/>
      <c r="AB2559" s="14"/>
      <c r="AC2559" s="14"/>
      <c r="AD2559" s="14"/>
    </row>
    <row r="2560" ht="33.0" hidden="1" customHeight="1">
      <c r="A2560" s="27">
        <v>2765.0</v>
      </c>
      <c r="B2560" s="27" t="s">
        <v>34</v>
      </c>
      <c r="C2560" s="27" t="s">
        <v>2818</v>
      </c>
      <c r="D2560" s="12" t="s">
        <v>107</v>
      </c>
      <c r="E2560" s="14"/>
      <c r="F2560" s="12" t="s">
        <v>9</v>
      </c>
      <c r="G2560" s="12" t="s">
        <v>9</v>
      </c>
      <c r="H2560" s="12" t="s">
        <v>37</v>
      </c>
      <c r="I2560" s="14"/>
      <c r="J2560" s="14"/>
      <c r="K2560" s="14"/>
      <c r="L2560" s="14"/>
      <c r="M2560" s="14"/>
      <c r="N2560" s="14"/>
      <c r="O2560" s="14"/>
      <c r="P2560" s="14"/>
      <c r="Q2560" s="14"/>
      <c r="R2560" s="14"/>
      <c r="S2560" s="14"/>
      <c r="T2560" s="14"/>
      <c r="U2560" s="14"/>
      <c r="V2560" s="14"/>
      <c r="W2560" s="14"/>
      <c r="X2560" s="14"/>
      <c r="Y2560" s="14"/>
      <c r="Z2560" s="14"/>
      <c r="AA2560" s="14"/>
      <c r="AB2560" s="14"/>
      <c r="AC2560" s="14"/>
      <c r="AD2560" s="14"/>
    </row>
    <row r="2561" ht="33.0" hidden="1" customHeight="1">
      <c r="A2561" s="27">
        <v>2767.0</v>
      </c>
      <c r="B2561" s="27" t="s">
        <v>34</v>
      </c>
      <c r="C2561" s="27" t="s">
        <v>2819</v>
      </c>
      <c r="D2561" s="12" t="s">
        <v>54</v>
      </c>
      <c r="E2561" s="14"/>
      <c r="F2561" s="12" t="s">
        <v>18</v>
      </c>
      <c r="G2561" s="12" t="s">
        <v>9</v>
      </c>
      <c r="H2561" s="12" t="s">
        <v>37</v>
      </c>
      <c r="I2561" s="14"/>
      <c r="J2561" s="14"/>
      <c r="K2561" s="14"/>
      <c r="L2561" s="14"/>
      <c r="M2561" s="14"/>
      <c r="N2561" s="14"/>
      <c r="O2561" s="14"/>
      <c r="P2561" s="14"/>
      <c r="Q2561" s="14"/>
      <c r="R2561" s="14"/>
      <c r="S2561" s="14"/>
      <c r="T2561" s="14"/>
      <c r="U2561" s="14"/>
      <c r="V2561" s="14"/>
      <c r="W2561" s="14"/>
      <c r="X2561" s="14"/>
      <c r="Y2561" s="14"/>
      <c r="Z2561" s="14"/>
      <c r="AA2561" s="14"/>
      <c r="AB2561" s="14"/>
      <c r="AC2561" s="14"/>
      <c r="AD2561" s="14"/>
    </row>
    <row r="2562" ht="33.0" customHeight="1">
      <c r="A2562" s="27">
        <v>2768.0</v>
      </c>
      <c r="B2562" s="27" t="s">
        <v>34</v>
      </c>
      <c r="C2562" s="27" t="s">
        <v>2820</v>
      </c>
      <c r="D2562" s="12" t="s">
        <v>167</v>
      </c>
      <c r="E2562" s="14"/>
      <c r="F2562" s="12" t="s">
        <v>16</v>
      </c>
      <c r="G2562" s="12" t="s">
        <v>9</v>
      </c>
      <c r="H2562" s="12" t="s">
        <v>37</v>
      </c>
      <c r="I2562" s="14"/>
      <c r="J2562" s="14"/>
      <c r="K2562" s="14"/>
      <c r="L2562" s="14"/>
      <c r="M2562" s="14"/>
      <c r="N2562" s="14"/>
      <c r="O2562" s="14"/>
      <c r="P2562" s="14"/>
      <c r="Q2562" s="14"/>
      <c r="R2562" s="14"/>
      <c r="S2562" s="14"/>
      <c r="T2562" s="14"/>
      <c r="U2562" s="14"/>
      <c r="V2562" s="14"/>
      <c r="W2562" s="14"/>
      <c r="X2562" s="14"/>
      <c r="Y2562" s="14"/>
      <c r="Z2562" s="14"/>
      <c r="AA2562" s="14"/>
      <c r="AB2562" s="14"/>
      <c r="AC2562" s="14"/>
      <c r="AD2562" s="14"/>
    </row>
    <row r="2563" ht="33.0" hidden="1" customHeight="1">
      <c r="A2563" s="27">
        <v>2769.0</v>
      </c>
      <c r="B2563" s="27" t="s">
        <v>34</v>
      </c>
      <c r="C2563" s="27" t="s">
        <v>2821</v>
      </c>
      <c r="D2563" s="12" t="s">
        <v>107</v>
      </c>
      <c r="E2563" s="14"/>
      <c r="F2563" s="12" t="s">
        <v>9</v>
      </c>
      <c r="G2563" s="12" t="s">
        <v>9</v>
      </c>
      <c r="H2563" s="12" t="s">
        <v>37</v>
      </c>
      <c r="I2563" s="14"/>
      <c r="J2563" s="14"/>
      <c r="K2563" s="14"/>
      <c r="L2563" s="14"/>
      <c r="M2563" s="14"/>
      <c r="N2563" s="14"/>
      <c r="O2563" s="14"/>
      <c r="P2563" s="14"/>
      <c r="Q2563" s="14"/>
      <c r="R2563" s="14"/>
      <c r="S2563" s="14"/>
      <c r="T2563" s="14"/>
      <c r="U2563" s="14"/>
      <c r="V2563" s="14"/>
      <c r="W2563" s="14"/>
      <c r="X2563" s="14"/>
      <c r="Y2563" s="14"/>
      <c r="Z2563" s="14"/>
      <c r="AA2563" s="14"/>
      <c r="AB2563" s="14"/>
      <c r="AC2563" s="14"/>
      <c r="AD2563" s="14"/>
    </row>
    <row r="2564" ht="33.0" customHeight="1">
      <c r="A2564" s="27">
        <v>2770.0</v>
      </c>
      <c r="B2564" s="27" t="s">
        <v>34</v>
      </c>
      <c r="C2564" s="27" t="s">
        <v>2822</v>
      </c>
      <c r="D2564" s="12" t="s">
        <v>416</v>
      </c>
      <c r="E2564" s="14"/>
      <c r="F2564" s="12" t="s">
        <v>16</v>
      </c>
      <c r="G2564" s="12" t="s">
        <v>4</v>
      </c>
      <c r="H2564" s="12" t="s">
        <v>49</v>
      </c>
      <c r="I2564" s="14"/>
      <c r="J2564" s="14"/>
      <c r="K2564" s="14"/>
      <c r="L2564" s="14"/>
      <c r="M2564" s="14"/>
      <c r="N2564" s="14"/>
      <c r="O2564" s="14"/>
      <c r="P2564" s="14"/>
      <c r="Q2564" s="14"/>
      <c r="R2564" s="14"/>
      <c r="S2564" s="14"/>
      <c r="T2564" s="14"/>
      <c r="U2564" s="14"/>
      <c r="V2564" s="14"/>
      <c r="W2564" s="14"/>
      <c r="X2564" s="14"/>
      <c r="Y2564" s="14"/>
      <c r="Z2564" s="14"/>
      <c r="AA2564" s="14"/>
      <c r="AB2564" s="14"/>
      <c r="AC2564" s="14"/>
      <c r="AD2564" s="14"/>
    </row>
    <row r="2565" ht="33.0" customHeight="1">
      <c r="A2565" s="27">
        <v>2772.0</v>
      </c>
      <c r="B2565" s="27" t="s">
        <v>34</v>
      </c>
      <c r="C2565" s="27" t="s">
        <v>2823</v>
      </c>
      <c r="D2565" s="12" t="s">
        <v>217</v>
      </c>
      <c r="E2565" s="14"/>
      <c r="F2565" s="12" t="s">
        <v>16</v>
      </c>
      <c r="G2565" s="12" t="s">
        <v>7</v>
      </c>
      <c r="H2565" s="12" t="s">
        <v>49</v>
      </c>
      <c r="I2565" s="14"/>
      <c r="J2565" s="14"/>
      <c r="K2565" s="14"/>
      <c r="L2565" s="14"/>
      <c r="M2565" s="14"/>
      <c r="N2565" s="14"/>
      <c r="O2565" s="14"/>
      <c r="P2565" s="14"/>
      <c r="Q2565" s="14"/>
      <c r="R2565" s="14"/>
      <c r="S2565" s="14"/>
      <c r="T2565" s="14"/>
      <c r="U2565" s="14"/>
      <c r="V2565" s="14"/>
      <c r="W2565" s="14"/>
      <c r="X2565" s="14"/>
      <c r="Y2565" s="14"/>
      <c r="Z2565" s="14"/>
      <c r="AA2565" s="14"/>
      <c r="AB2565" s="14"/>
      <c r="AC2565" s="14"/>
      <c r="AD2565" s="14"/>
    </row>
    <row r="2566" ht="33.0" hidden="1" customHeight="1">
      <c r="A2566" s="27">
        <v>2774.0</v>
      </c>
      <c r="B2566" s="27" t="s">
        <v>34</v>
      </c>
      <c r="C2566" s="27" t="s">
        <v>2824</v>
      </c>
      <c r="D2566" s="12" t="s">
        <v>36</v>
      </c>
      <c r="E2566" s="14"/>
      <c r="F2566" s="12" t="s">
        <v>10</v>
      </c>
      <c r="G2566" s="12" t="s">
        <v>2</v>
      </c>
      <c r="H2566" s="12" t="s">
        <v>37</v>
      </c>
      <c r="I2566" s="14"/>
      <c r="J2566" s="14"/>
      <c r="K2566" s="14"/>
      <c r="L2566" s="14"/>
      <c r="M2566" s="14"/>
      <c r="N2566" s="14"/>
      <c r="O2566" s="14"/>
      <c r="P2566" s="14"/>
      <c r="Q2566" s="14"/>
      <c r="R2566" s="14"/>
      <c r="S2566" s="14"/>
      <c r="T2566" s="14"/>
      <c r="U2566" s="14"/>
      <c r="V2566" s="14"/>
      <c r="W2566" s="14"/>
      <c r="X2566" s="14"/>
      <c r="Y2566" s="14"/>
      <c r="Z2566" s="14"/>
      <c r="AA2566" s="14"/>
      <c r="AB2566" s="14"/>
      <c r="AC2566" s="14"/>
      <c r="AD2566" s="14"/>
    </row>
    <row r="2567" ht="33.0" hidden="1" customHeight="1">
      <c r="A2567" s="27">
        <v>2775.0</v>
      </c>
      <c r="B2567" s="27" t="s">
        <v>34</v>
      </c>
      <c r="C2567" s="27" t="s">
        <v>1110</v>
      </c>
      <c r="D2567" s="12" t="s">
        <v>107</v>
      </c>
      <c r="E2567" s="14"/>
      <c r="F2567" s="12" t="s">
        <v>9</v>
      </c>
      <c r="G2567" s="12" t="s">
        <v>9</v>
      </c>
      <c r="H2567" s="12" t="s">
        <v>37</v>
      </c>
      <c r="I2567" s="14"/>
      <c r="J2567" s="14"/>
      <c r="K2567" s="14"/>
      <c r="L2567" s="14"/>
      <c r="M2567" s="14"/>
      <c r="N2567" s="14"/>
      <c r="O2567" s="14"/>
      <c r="P2567" s="14"/>
      <c r="Q2567" s="14"/>
      <c r="R2567" s="14"/>
      <c r="S2567" s="14"/>
      <c r="T2567" s="14"/>
      <c r="U2567" s="14"/>
      <c r="V2567" s="14"/>
      <c r="W2567" s="14"/>
      <c r="X2567" s="14"/>
      <c r="Y2567" s="14"/>
      <c r="Z2567" s="14"/>
      <c r="AA2567" s="14"/>
      <c r="AB2567" s="14"/>
      <c r="AC2567" s="14"/>
      <c r="AD2567" s="14"/>
    </row>
    <row r="2568" ht="33.0" hidden="1" customHeight="1">
      <c r="A2568" s="27">
        <v>2778.0</v>
      </c>
      <c r="B2568" s="27" t="s">
        <v>34</v>
      </c>
      <c r="C2568" s="27" t="s">
        <v>2825</v>
      </c>
      <c r="D2568" s="12" t="s">
        <v>107</v>
      </c>
      <c r="E2568" s="14"/>
      <c r="F2568" s="12" t="s">
        <v>9</v>
      </c>
      <c r="G2568" s="12" t="s">
        <v>9</v>
      </c>
      <c r="H2568" s="12" t="s">
        <v>37</v>
      </c>
      <c r="I2568" s="14"/>
      <c r="J2568" s="14"/>
      <c r="K2568" s="14"/>
      <c r="L2568" s="14"/>
      <c r="M2568" s="14"/>
      <c r="N2568" s="14"/>
      <c r="O2568" s="14"/>
      <c r="P2568" s="14"/>
      <c r="Q2568" s="14"/>
      <c r="R2568" s="14"/>
      <c r="S2568" s="14"/>
      <c r="T2568" s="14"/>
      <c r="U2568" s="14"/>
      <c r="V2568" s="14"/>
      <c r="W2568" s="14"/>
      <c r="X2568" s="14"/>
      <c r="Y2568" s="14"/>
      <c r="Z2568" s="14"/>
      <c r="AA2568" s="14"/>
      <c r="AB2568" s="14"/>
      <c r="AC2568" s="14"/>
      <c r="AD2568" s="14"/>
    </row>
    <row r="2569" ht="33.0" hidden="1" customHeight="1">
      <c r="A2569" s="27">
        <v>2779.0</v>
      </c>
      <c r="B2569" s="27" t="s">
        <v>34</v>
      </c>
      <c r="C2569" s="27" t="s">
        <v>2826</v>
      </c>
      <c r="D2569" s="12" t="s">
        <v>1719</v>
      </c>
      <c r="E2569" s="14"/>
      <c r="F2569" s="12" t="s">
        <v>13</v>
      </c>
      <c r="G2569" s="12" t="s">
        <v>7</v>
      </c>
      <c r="H2569" s="12" t="s">
        <v>42</v>
      </c>
      <c r="I2569" s="14"/>
      <c r="J2569" s="14"/>
      <c r="K2569" s="14"/>
      <c r="L2569" s="14"/>
      <c r="M2569" s="14"/>
      <c r="N2569" s="14"/>
      <c r="O2569" s="14"/>
      <c r="P2569" s="14"/>
      <c r="Q2569" s="14"/>
      <c r="R2569" s="14"/>
      <c r="S2569" s="14"/>
      <c r="T2569" s="14"/>
      <c r="U2569" s="14"/>
      <c r="V2569" s="14"/>
      <c r="W2569" s="14"/>
      <c r="X2569" s="14"/>
      <c r="Y2569" s="14"/>
      <c r="Z2569" s="14"/>
      <c r="AA2569" s="14"/>
      <c r="AB2569" s="14"/>
      <c r="AC2569" s="14"/>
      <c r="AD2569" s="14"/>
    </row>
    <row r="2570" ht="33.0" hidden="1" customHeight="1">
      <c r="A2570" s="27">
        <v>2780.0</v>
      </c>
      <c r="B2570" s="27" t="s">
        <v>34</v>
      </c>
      <c r="C2570" s="27" t="s">
        <v>2827</v>
      </c>
      <c r="D2570" s="12" t="s">
        <v>107</v>
      </c>
      <c r="E2570" s="14"/>
      <c r="F2570" s="12" t="s">
        <v>9</v>
      </c>
      <c r="G2570" s="12" t="s">
        <v>9</v>
      </c>
      <c r="H2570" s="12" t="s">
        <v>37</v>
      </c>
      <c r="I2570" s="14"/>
      <c r="J2570" s="14"/>
      <c r="K2570" s="14"/>
      <c r="L2570" s="14"/>
      <c r="M2570" s="14"/>
      <c r="N2570" s="14"/>
      <c r="O2570" s="14"/>
      <c r="P2570" s="14"/>
      <c r="Q2570" s="14"/>
      <c r="R2570" s="14"/>
      <c r="S2570" s="14"/>
      <c r="T2570" s="14"/>
      <c r="U2570" s="14"/>
      <c r="V2570" s="14"/>
      <c r="W2570" s="14"/>
      <c r="X2570" s="14"/>
      <c r="Y2570" s="14"/>
      <c r="Z2570" s="14"/>
      <c r="AA2570" s="14"/>
      <c r="AB2570" s="14"/>
      <c r="AC2570" s="14"/>
      <c r="AD2570" s="14"/>
    </row>
    <row r="2571" ht="33.0" hidden="1" customHeight="1">
      <c r="A2571" s="27">
        <v>2782.0</v>
      </c>
      <c r="B2571" s="27" t="s">
        <v>34</v>
      </c>
      <c r="C2571" s="27" t="s">
        <v>2828</v>
      </c>
      <c r="D2571" s="12" t="s">
        <v>48</v>
      </c>
      <c r="E2571" s="14"/>
      <c r="F2571" s="12" t="s">
        <v>10</v>
      </c>
      <c r="G2571" s="12" t="s">
        <v>2</v>
      </c>
      <c r="H2571" s="12" t="s">
        <v>49</v>
      </c>
      <c r="I2571" s="14"/>
      <c r="J2571" s="14"/>
      <c r="K2571" s="14"/>
      <c r="L2571" s="14"/>
      <c r="M2571" s="14"/>
      <c r="N2571" s="14"/>
      <c r="O2571" s="14"/>
      <c r="P2571" s="14"/>
      <c r="Q2571" s="14"/>
      <c r="R2571" s="14"/>
      <c r="S2571" s="14"/>
      <c r="T2571" s="14"/>
      <c r="U2571" s="14"/>
      <c r="V2571" s="14"/>
      <c r="W2571" s="14"/>
      <c r="X2571" s="14"/>
      <c r="Y2571" s="14"/>
      <c r="Z2571" s="14"/>
      <c r="AA2571" s="14"/>
      <c r="AB2571" s="14"/>
      <c r="AC2571" s="14"/>
      <c r="AD2571" s="14"/>
    </row>
    <row r="2572" ht="33.0" hidden="1" customHeight="1">
      <c r="A2572" s="27">
        <v>2783.0</v>
      </c>
      <c r="B2572" s="27" t="s">
        <v>34</v>
      </c>
      <c r="C2572" s="27" t="s">
        <v>1110</v>
      </c>
      <c r="D2572" s="12" t="s">
        <v>107</v>
      </c>
      <c r="E2572" s="14"/>
      <c r="F2572" s="12" t="s">
        <v>9</v>
      </c>
      <c r="G2572" s="12" t="s">
        <v>9</v>
      </c>
      <c r="H2572" s="12" t="s">
        <v>37</v>
      </c>
      <c r="I2572" s="14"/>
      <c r="J2572" s="14"/>
      <c r="K2572" s="14"/>
      <c r="L2572" s="14"/>
      <c r="M2572" s="14"/>
      <c r="N2572" s="14"/>
      <c r="O2572" s="14"/>
      <c r="P2572" s="14"/>
      <c r="Q2572" s="14"/>
      <c r="R2572" s="14"/>
      <c r="S2572" s="14"/>
      <c r="T2572" s="14"/>
      <c r="U2572" s="14"/>
      <c r="V2572" s="14"/>
      <c r="W2572" s="14"/>
      <c r="X2572" s="14"/>
      <c r="Y2572" s="14"/>
      <c r="Z2572" s="14"/>
      <c r="AA2572" s="14"/>
      <c r="AB2572" s="14"/>
      <c r="AC2572" s="14"/>
      <c r="AD2572" s="14"/>
    </row>
    <row r="2573" ht="33.0" hidden="1" customHeight="1">
      <c r="A2573" s="27">
        <v>2784.0</v>
      </c>
      <c r="B2573" s="27" t="s">
        <v>34</v>
      </c>
      <c r="C2573" s="27" t="s">
        <v>2829</v>
      </c>
      <c r="D2573" s="12" t="s">
        <v>107</v>
      </c>
      <c r="E2573" s="14"/>
      <c r="F2573" s="12" t="s">
        <v>9</v>
      </c>
      <c r="G2573" s="12" t="s">
        <v>9</v>
      </c>
      <c r="H2573" s="12" t="s">
        <v>37</v>
      </c>
      <c r="I2573" s="14"/>
      <c r="J2573" s="14"/>
      <c r="K2573" s="14"/>
      <c r="L2573" s="14"/>
      <c r="M2573" s="14"/>
      <c r="N2573" s="14"/>
      <c r="O2573" s="14"/>
      <c r="P2573" s="14"/>
      <c r="Q2573" s="14"/>
      <c r="R2573" s="14"/>
      <c r="S2573" s="14"/>
      <c r="T2573" s="14"/>
      <c r="U2573" s="14"/>
      <c r="V2573" s="14"/>
      <c r="W2573" s="14"/>
      <c r="X2573" s="14"/>
      <c r="Y2573" s="14"/>
      <c r="Z2573" s="14"/>
      <c r="AA2573" s="14"/>
      <c r="AB2573" s="14"/>
      <c r="AC2573" s="14"/>
      <c r="AD2573" s="14"/>
    </row>
    <row r="2574" ht="33.0" hidden="1" customHeight="1">
      <c r="A2574" s="27">
        <v>2785.0</v>
      </c>
      <c r="B2574" s="27" t="s">
        <v>34</v>
      </c>
      <c r="C2574" s="27" t="s">
        <v>2830</v>
      </c>
      <c r="D2574" s="12" t="s">
        <v>107</v>
      </c>
      <c r="E2574" s="14"/>
      <c r="F2574" s="12" t="s">
        <v>9</v>
      </c>
      <c r="G2574" s="12" t="s">
        <v>9</v>
      </c>
      <c r="H2574" s="12" t="s">
        <v>37</v>
      </c>
      <c r="I2574" s="14"/>
      <c r="J2574" s="14"/>
      <c r="K2574" s="14"/>
      <c r="L2574" s="14"/>
      <c r="M2574" s="14"/>
      <c r="N2574" s="14"/>
      <c r="O2574" s="14"/>
      <c r="P2574" s="14"/>
      <c r="Q2574" s="14"/>
      <c r="R2574" s="14"/>
      <c r="S2574" s="14"/>
      <c r="T2574" s="14"/>
      <c r="U2574" s="14"/>
      <c r="V2574" s="14"/>
      <c r="W2574" s="14"/>
      <c r="X2574" s="14"/>
      <c r="Y2574" s="14"/>
      <c r="Z2574" s="14"/>
      <c r="AA2574" s="14"/>
      <c r="AB2574" s="14"/>
      <c r="AC2574" s="14"/>
      <c r="AD2574" s="14"/>
    </row>
    <row r="2575" ht="33.0" hidden="1" customHeight="1">
      <c r="A2575" s="27">
        <v>2789.0</v>
      </c>
      <c r="B2575" s="27" t="s">
        <v>34</v>
      </c>
      <c r="C2575" s="27" t="s">
        <v>1110</v>
      </c>
      <c r="D2575" s="12" t="s">
        <v>107</v>
      </c>
      <c r="E2575" s="14"/>
      <c r="F2575" s="12" t="s">
        <v>9</v>
      </c>
      <c r="G2575" s="12" t="s">
        <v>9</v>
      </c>
      <c r="H2575" s="12" t="s">
        <v>37</v>
      </c>
      <c r="I2575" s="14"/>
      <c r="J2575" s="14"/>
      <c r="K2575" s="14"/>
      <c r="L2575" s="14"/>
      <c r="M2575" s="14"/>
      <c r="N2575" s="14"/>
      <c r="O2575" s="14"/>
      <c r="P2575" s="14"/>
      <c r="Q2575" s="14"/>
      <c r="R2575" s="14"/>
      <c r="S2575" s="14"/>
      <c r="T2575" s="14"/>
      <c r="U2575" s="14"/>
      <c r="V2575" s="14"/>
      <c r="W2575" s="14"/>
      <c r="X2575" s="14"/>
      <c r="Y2575" s="14"/>
      <c r="Z2575" s="14"/>
      <c r="AA2575" s="14"/>
      <c r="AB2575" s="14"/>
      <c r="AC2575" s="14"/>
      <c r="AD2575" s="14"/>
    </row>
    <row r="2576" ht="33.0" hidden="1" customHeight="1">
      <c r="A2576" s="27">
        <v>2790.0</v>
      </c>
      <c r="B2576" s="27" t="s">
        <v>34</v>
      </c>
      <c r="C2576" s="27" t="s">
        <v>2831</v>
      </c>
      <c r="D2576" s="12" t="s">
        <v>107</v>
      </c>
      <c r="E2576" s="14"/>
      <c r="F2576" s="12" t="s">
        <v>9</v>
      </c>
      <c r="G2576" s="12" t="s">
        <v>9</v>
      </c>
      <c r="H2576" s="12" t="s">
        <v>37</v>
      </c>
      <c r="I2576" s="14"/>
      <c r="J2576" s="14"/>
      <c r="K2576" s="14"/>
      <c r="L2576" s="14"/>
      <c r="M2576" s="14"/>
      <c r="N2576" s="14"/>
      <c r="O2576" s="14"/>
      <c r="P2576" s="14"/>
      <c r="Q2576" s="14"/>
      <c r="R2576" s="14"/>
      <c r="S2576" s="14"/>
      <c r="T2576" s="14"/>
      <c r="U2576" s="14"/>
      <c r="V2576" s="14"/>
      <c r="W2576" s="14"/>
      <c r="X2576" s="14"/>
      <c r="Y2576" s="14"/>
      <c r="Z2576" s="14"/>
      <c r="AA2576" s="14"/>
      <c r="AB2576" s="14"/>
      <c r="AC2576" s="14"/>
      <c r="AD2576" s="14"/>
    </row>
    <row r="2577" ht="33.0" hidden="1" customHeight="1">
      <c r="A2577" s="27">
        <v>2793.0</v>
      </c>
      <c r="B2577" s="27" t="s">
        <v>34</v>
      </c>
      <c r="C2577" s="27" t="s">
        <v>2832</v>
      </c>
      <c r="D2577" s="12" t="s">
        <v>107</v>
      </c>
      <c r="E2577" s="14"/>
      <c r="F2577" s="12" t="s">
        <v>9</v>
      </c>
      <c r="G2577" s="12" t="s">
        <v>9</v>
      </c>
      <c r="H2577" s="12" t="s">
        <v>37</v>
      </c>
      <c r="I2577" s="14"/>
      <c r="J2577" s="14"/>
      <c r="K2577" s="14"/>
      <c r="L2577" s="14"/>
      <c r="M2577" s="14"/>
      <c r="N2577" s="14"/>
      <c r="O2577" s="14"/>
      <c r="P2577" s="14"/>
      <c r="Q2577" s="14"/>
      <c r="R2577" s="14"/>
      <c r="S2577" s="14"/>
      <c r="T2577" s="14"/>
      <c r="U2577" s="14"/>
      <c r="V2577" s="14"/>
      <c r="W2577" s="14"/>
      <c r="X2577" s="14"/>
      <c r="Y2577" s="14"/>
      <c r="Z2577" s="14"/>
      <c r="AA2577" s="14"/>
      <c r="AB2577" s="14"/>
      <c r="AC2577" s="14"/>
      <c r="AD2577" s="14"/>
    </row>
    <row r="2578" ht="33.0" hidden="1" customHeight="1">
      <c r="A2578" s="27">
        <v>2794.0</v>
      </c>
      <c r="B2578" s="27" t="s">
        <v>34</v>
      </c>
      <c r="C2578" s="27" t="s">
        <v>2833</v>
      </c>
      <c r="D2578" s="12" t="s">
        <v>107</v>
      </c>
      <c r="E2578" s="14"/>
      <c r="F2578" s="12" t="s">
        <v>9</v>
      </c>
      <c r="G2578" s="12" t="s">
        <v>9</v>
      </c>
      <c r="H2578" s="12" t="s">
        <v>37</v>
      </c>
      <c r="I2578" s="14"/>
      <c r="J2578" s="14"/>
      <c r="K2578" s="14"/>
      <c r="L2578" s="14"/>
      <c r="M2578" s="14"/>
      <c r="N2578" s="14"/>
      <c r="O2578" s="14"/>
      <c r="P2578" s="14"/>
      <c r="Q2578" s="14"/>
      <c r="R2578" s="14"/>
      <c r="S2578" s="14"/>
      <c r="T2578" s="14"/>
      <c r="U2578" s="14"/>
      <c r="V2578" s="14"/>
      <c r="W2578" s="14"/>
      <c r="X2578" s="14"/>
      <c r="Y2578" s="14"/>
      <c r="Z2578" s="14"/>
      <c r="AA2578" s="14"/>
      <c r="AB2578" s="14"/>
      <c r="AC2578" s="14"/>
      <c r="AD2578" s="14"/>
    </row>
    <row r="2579" ht="33.0" hidden="1" customHeight="1">
      <c r="A2579" s="27">
        <v>2797.0</v>
      </c>
      <c r="B2579" s="27" t="s">
        <v>34</v>
      </c>
      <c r="C2579" s="27" t="s">
        <v>2829</v>
      </c>
      <c r="D2579" s="12" t="s">
        <v>107</v>
      </c>
      <c r="E2579" s="14"/>
      <c r="F2579" s="12" t="s">
        <v>9</v>
      </c>
      <c r="G2579" s="12" t="s">
        <v>9</v>
      </c>
      <c r="H2579" s="12" t="s">
        <v>37</v>
      </c>
      <c r="I2579" s="14"/>
      <c r="J2579" s="14"/>
      <c r="K2579" s="14"/>
      <c r="L2579" s="14"/>
      <c r="M2579" s="14"/>
      <c r="N2579" s="14"/>
      <c r="O2579" s="14"/>
      <c r="P2579" s="14"/>
      <c r="Q2579" s="14"/>
      <c r="R2579" s="14"/>
      <c r="S2579" s="14"/>
      <c r="T2579" s="14"/>
      <c r="U2579" s="14"/>
      <c r="V2579" s="14"/>
      <c r="W2579" s="14"/>
      <c r="X2579" s="14"/>
      <c r="Y2579" s="14"/>
      <c r="Z2579" s="14"/>
      <c r="AA2579" s="14"/>
      <c r="AB2579" s="14"/>
      <c r="AC2579" s="14"/>
      <c r="AD2579" s="14"/>
    </row>
    <row r="2580" ht="33.0" hidden="1" customHeight="1">
      <c r="A2580" s="27">
        <v>2802.0</v>
      </c>
      <c r="B2580" s="27" t="s">
        <v>34</v>
      </c>
      <c r="C2580" s="27" t="s">
        <v>2834</v>
      </c>
      <c r="D2580" s="12" t="s">
        <v>107</v>
      </c>
      <c r="E2580" s="14"/>
      <c r="F2580" s="12" t="s">
        <v>9</v>
      </c>
      <c r="G2580" s="12" t="s">
        <v>9</v>
      </c>
      <c r="H2580" s="12" t="s">
        <v>37</v>
      </c>
      <c r="I2580" s="14"/>
      <c r="J2580" s="14"/>
      <c r="K2580" s="14"/>
      <c r="L2580" s="14"/>
      <c r="M2580" s="14"/>
      <c r="N2580" s="14"/>
      <c r="O2580" s="14"/>
      <c r="P2580" s="14"/>
      <c r="Q2580" s="14"/>
      <c r="R2580" s="14"/>
      <c r="S2580" s="14"/>
      <c r="T2580" s="14"/>
      <c r="U2580" s="14"/>
      <c r="V2580" s="14"/>
      <c r="W2580" s="14"/>
      <c r="X2580" s="14"/>
      <c r="Y2580" s="14"/>
      <c r="Z2580" s="14"/>
      <c r="AA2580" s="14"/>
      <c r="AB2580" s="14"/>
      <c r="AC2580" s="14"/>
      <c r="AD2580" s="14"/>
    </row>
    <row r="2581" ht="33.0" hidden="1" customHeight="1">
      <c r="A2581" s="27">
        <v>2803.0</v>
      </c>
      <c r="B2581" s="27" t="s">
        <v>34</v>
      </c>
      <c r="C2581" s="27" t="s">
        <v>2834</v>
      </c>
      <c r="D2581" s="12" t="s">
        <v>107</v>
      </c>
      <c r="E2581" s="14"/>
      <c r="F2581" s="12" t="s">
        <v>9</v>
      </c>
      <c r="G2581" s="12" t="s">
        <v>9</v>
      </c>
      <c r="H2581" s="12" t="s">
        <v>37</v>
      </c>
      <c r="I2581" s="14"/>
      <c r="J2581" s="14"/>
      <c r="K2581" s="14"/>
      <c r="L2581" s="14"/>
      <c r="M2581" s="14"/>
      <c r="N2581" s="14"/>
      <c r="O2581" s="14"/>
      <c r="P2581" s="14"/>
      <c r="Q2581" s="14"/>
      <c r="R2581" s="14"/>
      <c r="S2581" s="14"/>
      <c r="T2581" s="14"/>
      <c r="U2581" s="14"/>
      <c r="V2581" s="14"/>
      <c r="W2581" s="14"/>
      <c r="X2581" s="14"/>
      <c r="Y2581" s="14"/>
      <c r="Z2581" s="14"/>
      <c r="AA2581" s="14"/>
      <c r="AB2581" s="14"/>
      <c r="AC2581" s="14"/>
      <c r="AD2581" s="14"/>
    </row>
    <row r="2582" ht="33.0" hidden="1" customHeight="1">
      <c r="A2582" s="27">
        <v>2805.0</v>
      </c>
      <c r="B2582" s="27" t="s">
        <v>34</v>
      </c>
      <c r="C2582" s="27" t="s">
        <v>2835</v>
      </c>
      <c r="D2582" s="12" t="s">
        <v>107</v>
      </c>
      <c r="E2582" s="14"/>
      <c r="F2582" s="12" t="s">
        <v>9</v>
      </c>
      <c r="G2582" s="12" t="s">
        <v>9</v>
      </c>
      <c r="H2582" s="12" t="s">
        <v>37</v>
      </c>
      <c r="I2582" s="14"/>
      <c r="J2582" s="14"/>
      <c r="K2582" s="14"/>
      <c r="L2582" s="14"/>
      <c r="M2582" s="14"/>
      <c r="N2582" s="14"/>
      <c r="O2582" s="14"/>
      <c r="P2582" s="14"/>
      <c r="Q2582" s="14"/>
      <c r="R2582" s="14"/>
      <c r="S2582" s="14"/>
      <c r="T2582" s="14"/>
      <c r="U2582" s="14"/>
      <c r="V2582" s="14"/>
      <c r="W2582" s="14"/>
      <c r="X2582" s="14"/>
      <c r="Y2582" s="14"/>
      <c r="Z2582" s="14"/>
      <c r="AA2582" s="14"/>
      <c r="AB2582" s="14"/>
      <c r="AC2582" s="14"/>
      <c r="AD2582" s="14"/>
    </row>
    <row r="2583" ht="33.0" hidden="1" customHeight="1">
      <c r="A2583" s="27">
        <v>2808.0</v>
      </c>
      <c r="B2583" s="27" t="s">
        <v>34</v>
      </c>
      <c r="C2583" s="27" t="s">
        <v>2836</v>
      </c>
      <c r="D2583" s="12" t="s">
        <v>107</v>
      </c>
      <c r="E2583" s="14"/>
      <c r="F2583" s="12" t="s">
        <v>9</v>
      </c>
      <c r="G2583" s="12" t="s">
        <v>9</v>
      </c>
      <c r="H2583" s="12" t="s">
        <v>37</v>
      </c>
      <c r="I2583" s="14"/>
      <c r="J2583" s="14"/>
      <c r="K2583" s="14"/>
      <c r="L2583" s="14"/>
      <c r="M2583" s="14"/>
      <c r="N2583" s="14"/>
      <c r="O2583" s="14"/>
      <c r="P2583" s="14"/>
      <c r="Q2583" s="14"/>
      <c r="R2583" s="14"/>
      <c r="S2583" s="14"/>
      <c r="T2583" s="14"/>
      <c r="U2583" s="14"/>
      <c r="V2583" s="14"/>
      <c r="W2583" s="14"/>
      <c r="X2583" s="14"/>
      <c r="Y2583" s="14"/>
      <c r="Z2583" s="14"/>
      <c r="AA2583" s="14"/>
      <c r="AB2583" s="14"/>
      <c r="AC2583" s="14"/>
      <c r="AD2583" s="14"/>
    </row>
    <row r="2584" ht="33.0" hidden="1" customHeight="1">
      <c r="A2584" s="27">
        <v>2810.0</v>
      </c>
      <c r="B2584" s="27" t="s">
        <v>34</v>
      </c>
      <c r="C2584" s="27" t="s">
        <v>2837</v>
      </c>
      <c r="D2584" s="12" t="s">
        <v>107</v>
      </c>
      <c r="E2584" s="14"/>
      <c r="F2584" s="12" t="s">
        <v>9</v>
      </c>
      <c r="G2584" s="12" t="s">
        <v>9</v>
      </c>
      <c r="H2584" s="12" t="s">
        <v>37</v>
      </c>
      <c r="I2584" s="14"/>
      <c r="J2584" s="14"/>
      <c r="K2584" s="14"/>
      <c r="L2584" s="14"/>
      <c r="M2584" s="14"/>
      <c r="N2584" s="14"/>
      <c r="O2584" s="14"/>
      <c r="P2584" s="14"/>
      <c r="Q2584" s="14"/>
      <c r="R2584" s="14"/>
      <c r="S2584" s="14"/>
      <c r="T2584" s="14"/>
      <c r="U2584" s="14"/>
      <c r="V2584" s="14"/>
      <c r="W2584" s="14"/>
      <c r="X2584" s="14"/>
      <c r="Y2584" s="14"/>
      <c r="Z2584" s="14"/>
      <c r="AA2584" s="14"/>
      <c r="AB2584" s="14"/>
      <c r="AC2584" s="14"/>
      <c r="AD2584" s="14"/>
    </row>
    <row r="2585" ht="33.0" hidden="1" customHeight="1">
      <c r="A2585" s="27">
        <v>2813.0</v>
      </c>
      <c r="B2585" s="27" t="s">
        <v>34</v>
      </c>
      <c r="C2585" s="27" t="s">
        <v>2835</v>
      </c>
      <c r="D2585" s="12" t="s">
        <v>107</v>
      </c>
      <c r="E2585" s="14"/>
      <c r="F2585" s="12" t="s">
        <v>9</v>
      </c>
      <c r="G2585" s="12" t="s">
        <v>9</v>
      </c>
      <c r="H2585" s="12" t="s">
        <v>37</v>
      </c>
      <c r="I2585" s="14"/>
      <c r="J2585" s="14"/>
      <c r="K2585" s="14"/>
      <c r="L2585" s="14"/>
      <c r="M2585" s="14"/>
      <c r="N2585" s="14"/>
      <c r="O2585" s="14"/>
      <c r="P2585" s="14"/>
      <c r="Q2585" s="14"/>
      <c r="R2585" s="14"/>
      <c r="S2585" s="14"/>
      <c r="T2585" s="14"/>
      <c r="U2585" s="14"/>
      <c r="V2585" s="14"/>
      <c r="W2585" s="14"/>
      <c r="X2585" s="14"/>
      <c r="Y2585" s="14"/>
      <c r="Z2585" s="14"/>
      <c r="AA2585" s="14"/>
      <c r="AB2585" s="14"/>
      <c r="AC2585" s="14"/>
      <c r="AD2585" s="14"/>
    </row>
    <row r="2586" ht="33.0" hidden="1" customHeight="1">
      <c r="A2586" s="27">
        <v>2814.0</v>
      </c>
      <c r="B2586" s="27" t="s">
        <v>34</v>
      </c>
      <c r="C2586" s="27" t="s">
        <v>2838</v>
      </c>
      <c r="D2586" s="12" t="s">
        <v>107</v>
      </c>
      <c r="E2586" s="14"/>
      <c r="F2586" s="12" t="s">
        <v>9</v>
      </c>
      <c r="G2586" s="12" t="s">
        <v>9</v>
      </c>
      <c r="H2586" s="12" t="s">
        <v>37</v>
      </c>
      <c r="I2586" s="14"/>
      <c r="J2586" s="14"/>
      <c r="K2586" s="14"/>
      <c r="L2586" s="14"/>
      <c r="M2586" s="14"/>
      <c r="N2586" s="14"/>
      <c r="O2586" s="14"/>
      <c r="P2586" s="14"/>
      <c r="Q2586" s="14"/>
      <c r="R2586" s="14"/>
      <c r="S2586" s="14"/>
      <c r="T2586" s="14"/>
      <c r="U2586" s="14"/>
      <c r="V2586" s="14"/>
      <c r="W2586" s="14"/>
      <c r="X2586" s="14"/>
      <c r="Y2586" s="14"/>
      <c r="Z2586" s="14"/>
      <c r="AA2586" s="14"/>
      <c r="AB2586" s="14"/>
      <c r="AC2586" s="14"/>
      <c r="AD2586" s="14"/>
    </row>
    <row r="2587" ht="33.0" hidden="1" customHeight="1">
      <c r="A2587" s="27">
        <v>2815.0</v>
      </c>
      <c r="B2587" s="27" t="s">
        <v>34</v>
      </c>
      <c r="C2587" s="27" t="s">
        <v>2839</v>
      </c>
      <c r="D2587" s="12" t="s">
        <v>107</v>
      </c>
      <c r="E2587" s="14"/>
      <c r="F2587" s="12" t="s">
        <v>9</v>
      </c>
      <c r="G2587" s="12" t="s">
        <v>9</v>
      </c>
      <c r="H2587" s="12" t="s">
        <v>37</v>
      </c>
      <c r="I2587" s="14"/>
      <c r="J2587" s="14"/>
      <c r="K2587" s="14"/>
      <c r="L2587" s="14"/>
      <c r="M2587" s="14"/>
      <c r="N2587" s="14"/>
      <c r="O2587" s="14"/>
      <c r="P2587" s="14"/>
      <c r="Q2587" s="14"/>
      <c r="R2587" s="14"/>
      <c r="S2587" s="14"/>
      <c r="T2587" s="14"/>
      <c r="U2587" s="14"/>
      <c r="V2587" s="14"/>
      <c r="W2587" s="14"/>
      <c r="X2587" s="14"/>
      <c r="Y2587" s="14"/>
      <c r="Z2587" s="14"/>
      <c r="AA2587" s="14"/>
      <c r="AB2587" s="14"/>
      <c r="AC2587" s="14"/>
      <c r="AD2587" s="14"/>
    </row>
    <row r="2588" ht="33.0" hidden="1" customHeight="1">
      <c r="A2588" s="27">
        <v>2819.0</v>
      </c>
      <c r="B2588" s="27" t="s">
        <v>34</v>
      </c>
      <c r="C2588" s="27" t="s">
        <v>2840</v>
      </c>
      <c r="D2588" s="12" t="s">
        <v>107</v>
      </c>
      <c r="E2588" s="14"/>
      <c r="F2588" s="12" t="s">
        <v>9</v>
      </c>
      <c r="G2588" s="12" t="s">
        <v>9</v>
      </c>
      <c r="H2588" s="12" t="s">
        <v>37</v>
      </c>
      <c r="I2588" s="14"/>
      <c r="J2588" s="14"/>
      <c r="K2588" s="14"/>
      <c r="L2588" s="14"/>
      <c r="M2588" s="14"/>
      <c r="N2588" s="14"/>
      <c r="O2588" s="14"/>
      <c r="P2588" s="14"/>
      <c r="Q2588" s="14"/>
      <c r="R2588" s="14"/>
      <c r="S2588" s="14"/>
      <c r="T2588" s="14"/>
      <c r="U2588" s="14"/>
      <c r="V2588" s="14"/>
      <c r="W2588" s="14"/>
      <c r="X2588" s="14"/>
      <c r="Y2588" s="14"/>
      <c r="Z2588" s="14"/>
      <c r="AA2588" s="14"/>
      <c r="AB2588" s="14"/>
      <c r="AC2588" s="14"/>
      <c r="AD2588" s="14"/>
    </row>
    <row r="2589" ht="33.0" hidden="1" customHeight="1">
      <c r="A2589" s="27">
        <v>2821.0</v>
      </c>
      <c r="B2589" s="27" t="s">
        <v>34</v>
      </c>
      <c r="C2589" s="27" t="s">
        <v>2840</v>
      </c>
      <c r="D2589" s="12" t="s">
        <v>107</v>
      </c>
      <c r="E2589" s="14"/>
      <c r="F2589" s="12" t="s">
        <v>9</v>
      </c>
      <c r="G2589" s="12" t="s">
        <v>9</v>
      </c>
      <c r="H2589" s="12" t="s">
        <v>37</v>
      </c>
      <c r="I2589" s="14"/>
      <c r="J2589" s="14"/>
      <c r="K2589" s="14"/>
      <c r="L2589" s="14"/>
      <c r="M2589" s="14"/>
      <c r="N2589" s="14"/>
      <c r="O2589" s="14"/>
      <c r="P2589" s="14"/>
      <c r="Q2589" s="14"/>
      <c r="R2589" s="14"/>
      <c r="S2589" s="14"/>
      <c r="T2589" s="14"/>
      <c r="U2589" s="14"/>
      <c r="V2589" s="14"/>
      <c r="W2589" s="14"/>
      <c r="X2589" s="14"/>
      <c r="Y2589" s="14"/>
      <c r="Z2589" s="14"/>
      <c r="AA2589" s="14"/>
      <c r="AB2589" s="14"/>
      <c r="AC2589" s="14"/>
      <c r="AD2589" s="14"/>
    </row>
    <row r="2590" ht="33.0" hidden="1" customHeight="1">
      <c r="A2590" s="27">
        <v>2825.0</v>
      </c>
      <c r="B2590" s="27" t="s">
        <v>34</v>
      </c>
      <c r="C2590" s="27" t="s">
        <v>2841</v>
      </c>
      <c r="D2590" s="12" t="s">
        <v>89</v>
      </c>
      <c r="E2590" s="14"/>
      <c r="F2590" s="12" t="s">
        <v>9</v>
      </c>
      <c r="G2590" s="12" t="s">
        <v>9</v>
      </c>
      <c r="H2590" s="12" t="s">
        <v>52</v>
      </c>
      <c r="I2590" s="14"/>
      <c r="J2590" s="14"/>
      <c r="K2590" s="14"/>
      <c r="L2590" s="14"/>
      <c r="M2590" s="14"/>
      <c r="N2590" s="14"/>
      <c r="O2590" s="14"/>
      <c r="P2590" s="14"/>
      <c r="Q2590" s="14"/>
      <c r="R2590" s="14"/>
      <c r="S2590" s="14"/>
      <c r="T2590" s="14"/>
      <c r="U2590" s="14"/>
      <c r="V2590" s="14"/>
      <c r="W2590" s="14"/>
      <c r="X2590" s="14"/>
      <c r="Y2590" s="14"/>
      <c r="Z2590" s="14"/>
      <c r="AA2590" s="14"/>
      <c r="AB2590" s="14"/>
      <c r="AC2590" s="14"/>
      <c r="AD2590" s="14"/>
    </row>
    <row r="2591" ht="33.0" hidden="1" customHeight="1">
      <c r="A2591" s="27">
        <v>2831.0</v>
      </c>
      <c r="B2591" s="27" t="s">
        <v>34</v>
      </c>
      <c r="C2591" s="27" t="s">
        <v>2842</v>
      </c>
      <c r="D2591" s="12" t="s">
        <v>107</v>
      </c>
      <c r="E2591" s="14"/>
      <c r="F2591" s="12" t="s">
        <v>9</v>
      </c>
      <c r="G2591" s="12" t="s">
        <v>9</v>
      </c>
      <c r="H2591" s="12" t="s">
        <v>37</v>
      </c>
      <c r="I2591" s="14"/>
      <c r="J2591" s="14"/>
      <c r="K2591" s="14"/>
      <c r="L2591" s="14"/>
      <c r="M2591" s="14"/>
      <c r="N2591" s="14"/>
      <c r="O2591" s="14"/>
      <c r="P2591" s="14"/>
      <c r="Q2591" s="14"/>
      <c r="R2591" s="14"/>
      <c r="S2591" s="14"/>
      <c r="T2591" s="14"/>
      <c r="U2591" s="14"/>
      <c r="V2591" s="14"/>
      <c r="W2591" s="14"/>
      <c r="X2591" s="14"/>
      <c r="Y2591" s="14"/>
      <c r="Z2591" s="14"/>
      <c r="AA2591" s="14"/>
      <c r="AB2591" s="14"/>
      <c r="AC2591" s="14"/>
      <c r="AD2591" s="14"/>
    </row>
    <row r="2592" ht="33.0" hidden="1" customHeight="1">
      <c r="A2592" s="27">
        <v>2834.0</v>
      </c>
      <c r="B2592" s="27" t="s">
        <v>34</v>
      </c>
      <c r="C2592" s="27" t="s">
        <v>2843</v>
      </c>
      <c r="D2592" s="12" t="s">
        <v>107</v>
      </c>
      <c r="E2592" s="14"/>
      <c r="F2592" s="12" t="s">
        <v>9</v>
      </c>
      <c r="G2592" s="12" t="s">
        <v>9</v>
      </c>
      <c r="H2592" s="12" t="s">
        <v>37</v>
      </c>
      <c r="I2592" s="14"/>
      <c r="J2592" s="14"/>
      <c r="K2592" s="14"/>
      <c r="L2592" s="14"/>
      <c r="M2592" s="14"/>
      <c r="N2592" s="14"/>
      <c r="O2592" s="14"/>
      <c r="P2592" s="14"/>
      <c r="Q2592" s="14"/>
      <c r="R2592" s="14"/>
      <c r="S2592" s="14"/>
      <c r="T2592" s="14"/>
      <c r="U2592" s="14"/>
      <c r="V2592" s="14"/>
      <c r="W2592" s="14"/>
      <c r="X2592" s="14"/>
      <c r="Y2592" s="14"/>
      <c r="Z2592" s="14"/>
      <c r="AA2592" s="14"/>
      <c r="AB2592" s="14"/>
      <c r="AC2592" s="14"/>
      <c r="AD2592" s="14"/>
    </row>
    <row r="2593" ht="33.0" hidden="1" customHeight="1">
      <c r="A2593" s="27">
        <v>2836.0</v>
      </c>
      <c r="B2593" s="27" t="s">
        <v>34</v>
      </c>
      <c r="C2593" s="27" t="s">
        <v>2844</v>
      </c>
      <c r="D2593" s="12" t="s">
        <v>107</v>
      </c>
      <c r="E2593" s="14"/>
      <c r="F2593" s="12" t="s">
        <v>9</v>
      </c>
      <c r="G2593" s="12" t="s">
        <v>9</v>
      </c>
      <c r="H2593" s="12" t="s">
        <v>37</v>
      </c>
      <c r="I2593" s="14"/>
      <c r="J2593" s="14"/>
      <c r="K2593" s="14"/>
      <c r="L2593" s="14"/>
      <c r="M2593" s="14"/>
      <c r="N2593" s="14"/>
      <c r="O2593" s="14"/>
      <c r="P2593" s="14"/>
      <c r="Q2593" s="14"/>
      <c r="R2593" s="14"/>
      <c r="S2593" s="14"/>
      <c r="T2593" s="14"/>
      <c r="U2593" s="14"/>
      <c r="V2593" s="14"/>
      <c r="W2593" s="14"/>
      <c r="X2593" s="14"/>
      <c r="Y2593" s="14"/>
      <c r="Z2593" s="14"/>
      <c r="AA2593" s="14"/>
      <c r="AB2593" s="14"/>
      <c r="AC2593" s="14"/>
      <c r="AD2593" s="14"/>
    </row>
    <row r="2594" ht="33.0" hidden="1" customHeight="1">
      <c r="A2594" s="27">
        <v>2844.0</v>
      </c>
      <c r="B2594" s="27" t="s">
        <v>34</v>
      </c>
      <c r="C2594" s="27" t="s">
        <v>2845</v>
      </c>
      <c r="D2594" s="12" t="s">
        <v>107</v>
      </c>
      <c r="E2594" s="14"/>
      <c r="F2594" s="12" t="s">
        <v>9</v>
      </c>
      <c r="G2594" s="12" t="s">
        <v>9</v>
      </c>
      <c r="H2594" s="12" t="s">
        <v>37</v>
      </c>
      <c r="I2594" s="14"/>
      <c r="J2594" s="14"/>
      <c r="K2594" s="14"/>
      <c r="L2594" s="14"/>
      <c r="M2594" s="14"/>
      <c r="N2594" s="14"/>
      <c r="O2594" s="14"/>
      <c r="P2594" s="14"/>
      <c r="Q2594" s="14"/>
      <c r="R2594" s="14"/>
      <c r="S2594" s="14"/>
      <c r="T2594" s="14"/>
      <c r="U2594" s="14"/>
      <c r="V2594" s="14"/>
      <c r="W2594" s="14"/>
      <c r="X2594" s="14"/>
      <c r="Y2594" s="14"/>
      <c r="Z2594" s="14"/>
      <c r="AA2594" s="14"/>
      <c r="AB2594" s="14"/>
      <c r="AC2594" s="14"/>
      <c r="AD2594" s="14"/>
    </row>
    <row r="2595" ht="33.0" hidden="1" customHeight="1">
      <c r="A2595" s="27">
        <v>2845.0</v>
      </c>
      <c r="B2595" s="27" t="s">
        <v>34</v>
      </c>
      <c r="C2595" s="27" t="s">
        <v>2846</v>
      </c>
      <c r="D2595" s="12" t="s">
        <v>107</v>
      </c>
      <c r="E2595" s="14"/>
      <c r="F2595" s="12" t="s">
        <v>9</v>
      </c>
      <c r="G2595" s="12" t="s">
        <v>9</v>
      </c>
      <c r="H2595" s="12" t="s">
        <v>37</v>
      </c>
      <c r="I2595" s="14"/>
      <c r="J2595" s="14"/>
      <c r="K2595" s="14"/>
      <c r="L2595" s="14"/>
      <c r="M2595" s="14"/>
      <c r="N2595" s="14"/>
      <c r="O2595" s="14"/>
      <c r="P2595" s="14"/>
      <c r="Q2595" s="14"/>
      <c r="R2595" s="14"/>
      <c r="S2595" s="14"/>
      <c r="T2595" s="14"/>
      <c r="U2595" s="14"/>
      <c r="V2595" s="14"/>
      <c r="W2595" s="14"/>
      <c r="X2595" s="14"/>
      <c r="Y2595" s="14"/>
      <c r="Z2595" s="14"/>
      <c r="AA2595" s="14"/>
      <c r="AB2595" s="14"/>
      <c r="AC2595" s="14"/>
      <c r="AD2595" s="14"/>
    </row>
    <row r="2596" ht="33.0" hidden="1" customHeight="1">
      <c r="A2596" s="27">
        <v>2851.0</v>
      </c>
      <c r="B2596" s="27" t="s">
        <v>34</v>
      </c>
      <c r="C2596" s="27" t="s">
        <v>2847</v>
      </c>
      <c r="D2596" s="12" t="s">
        <v>107</v>
      </c>
      <c r="E2596" s="14"/>
      <c r="F2596" s="12" t="s">
        <v>9</v>
      </c>
      <c r="G2596" s="12" t="s">
        <v>9</v>
      </c>
      <c r="H2596" s="12" t="s">
        <v>37</v>
      </c>
      <c r="I2596" s="14"/>
      <c r="J2596" s="14"/>
      <c r="K2596" s="14"/>
      <c r="L2596" s="14"/>
      <c r="M2596" s="14"/>
      <c r="N2596" s="14"/>
      <c r="O2596" s="14"/>
      <c r="P2596" s="14"/>
      <c r="Q2596" s="14"/>
      <c r="R2596" s="14"/>
      <c r="S2596" s="14"/>
      <c r="T2596" s="14"/>
      <c r="U2596" s="14"/>
      <c r="V2596" s="14"/>
      <c r="W2596" s="14"/>
      <c r="X2596" s="14"/>
      <c r="Y2596" s="14"/>
      <c r="Z2596" s="14"/>
      <c r="AA2596" s="14"/>
      <c r="AB2596" s="14"/>
      <c r="AC2596" s="14"/>
      <c r="AD2596" s="14"/>
    </row>
    <row r="2597" ht="33.0" hidden="1" customHeight="1">
      <c r="A2597" s="27">
        <v>2853.0</v>
      </c>
      <c r="B2597" s="27" t="s">
        <v>34</v>
      </c>
      <c r="C2597" s="27" t="s">
        <v>2848</v>
      </c>
      <c r="D2597" s="12" t="s">
        <v>107</v>
      </c>
      <c r="E2597" s="14"/>
      <c r="F2597" s="12" t="s">
        <v>9</v>
      </c>
      <c r="G2597" s="12" t="s">
        <v>9</v>
      </c>
      <c r="H2597" s="12" t="s">
        <v>37</v>
      </c>
      <c r="I2597" s="14"/>
      <c r="J2597" s="14"/>
      <c r="K2597" s="14"/>
      <c r="L2597" s="14"/>
      <c r="M2597" s="14"/>
      <c r="N2597" s="14"/>
      <c r="O2597" s="14"/>
      <c r="P2597" s="14"/>
      <c r="Q2597" s="14"/>
      <c r="R2597" s="14"/>
      <c r="S2597" s="14"/>
      <c r="T2597" s="14"/>
      <c r="U2597" s="14"/>
      <c r="V2597" s="14"/>
      <c r="W2597" s="14"/>
      <c r="X2597" s="14"/>
      <c r="Y2597" s="14"/>
      <c r="Z2597" s="14"/>
      <c r="AA2597" s="14"/>
      <c r="AB2597" s="14"/>
      <c r="AC2597" s="14"/>
      <c r="AD2597" s="14"/>
    </row>
    <row r="2598" ht="33.0" hidden="1" customHeight="1">
      <c r="A2598" s="27">
        <v>2854.0</v>
      </c>
      <c r="B2598" s="27" t="s">
        <v>34</v>
      </c>
      <c r="C2598" s="27" t="s">
        <v>2849</v>
      </c>
      <c r="D2598" s="12" t="s">
        <v>107</v>
      </c>
      <c r="E2598" s="14"/>
      <c r="F2598" s="12" t="s">
        <v>9</v>
      </c>
      <c r="G2598" s="12" t="s">
        <v>9</v>
      </c>
      <c r="H2598" s="12" t="s">
        <v>37</v>
      </c>
      <c r="I2598" s="14"/>
      <c r="J2598" s="14"/>
      <c r="K2598" s="14"/>
      <c r="L2598" s="14"/>
      <c r="M2598" s="14"/>
      <c r="N2598" s="14"/>
      <c r="O2598" s="14"/>
      <c r="P2598" s="14"/>
      <c r="Q2598" s="14"/>
      <c r="R2598" s="14"/>
      <c r="S2598" s="14"/>
      <c r="T2598" s="14"/>
      <c r="U2598" s="14"/>
      <c r="V2598" s="14"/>
      <c r="W2598" s="14"/>
      <c r="X2598" s="14"/>
      <c r="Y2598" s="14"/>
      <c r="Z2598" s="14"/>
      <c r="AA2598" s="14"/>
      <c r="AB2598" s="14"/>
      <c r="AC2598" s="14"/>
      <c r="AD2598" s="14"/>
    </row>
    <row r="2599" ht="33.0" hidden="1" customHeight="1">
      <c r="A2599" s="27">
        <v>2856.0</v>
      </c>
      <c r="B2599" s="27" t="s">
        <v>34</v>
      </c>
      <c r="C2599" s="27" t="s">
        <v>2850</v>
      </c>
      <c r="D2599" s="12" t="s">
        <v>107</v>
      </c>
      <c r="E2599" s="14"/>
      <c r="F2599" s="12" t="s">
        <v>9</v>
      </c>
      <c r="G2599" s="12" t="s">
        <v>9</v>
      </c>
      <c r="H2599" s="12" t="s">
        <v>37</v>
      </c>
      <c r="I2599" s="14"/>
      <c r="J2599" s="14"/>
      <c r="K2599" s="14"/>
      <c r="L2599" s="14"/>
      <c r="M2599" s="14"/>
      <c r="N2599" s="14"/>
      <c r="O2599" s="14"/>
      <c r="P2599" s="14"/>
      <c r="Q2599" s="14"/>
      <c r="R2599" s="14"/>
      <c r="S2599" s="14"/>
      <c r="T2599" s="14"/>
      <c r="U2599" s="14"/>
      <c r="V2599" s="14"/>
      <c r="W2599" s="14"/>
      <c r="X2599" s="14"/>
      <c r="Y2599" s="14"/>
      <c r="Z2599" s="14"/>
      <c r="AA2599" s="14"/>
      <c r="AB2599" s="14"/>
      <c r="AC2599" s="14"/>
      <c r="AD2599" s="14"/>
    </row>
    <row r="2600" ht="33.0" hidden="1" customHeight="1">
      <c r="A2600" s="27">
        <v>2858.0</v>
      </c>
      <c r="B2600" s="27" t="s">
        <v>34</v>
      </c>
      <c r="C2600" s="27" t="s">
        <v>2851</v>
      </c>
      <c r="D2600" s="12" t="s">
        <v>107</v>
      </c>
      <c r="E2600" s="14"/>
      <c r="F2600" s="12" t="s">
        <v>9</v>
      </c>
      <c r="G2600" s="12" t="s">
        <v>9</v>
      </c>
      <c r="H2600" s="12" t="s">
        <v>37</v>
      </c>
      <c r="I2600" s="14"/>
      <c r="J2600" s="14"/>
      <c r="K2600" s="14"/>
      <c r="L2600" s="14"/>
      <c r="M2600" s="14"/>
      <c r="N2600" s="14"/>
      <c r="O2600" s="14"/>
      <c r="P2600" s="14"/>
      <c r="Q2600" s="14"/>
      <c r="R2600" s="14"/>
      <c r="S2600" s="14"/>
      <c r="T2600" s="14"/>
      <c r="U2600" s="14"/>
      <c r="V2600" s="14"/>
      <c r="W2600" s="14"/>
      <c r="X2600" s="14"/>
      <c r="Y2600" s="14"/>
      <c r="Z2600" s="14"/>
      <c r="AA2600" s="14"/>
      <c r="AB2600" s="14"/>
      <c r="AC2600" s="14"/>
      <c r="AD2600" s="14"/>
    </row>
    <row r="2601" ht="33.0" hidden="1" customHeight="1">
      <c r="A2601" s="27">
        <v>2864.0</v>
      </c>
      <c r="B2601" s="27" t="s">
        <v>34</v>
      </c>
      <c r="C2601" s="27" t="s">
        <v>2852</v>
      </c>
      <c r="D2601" s="12" t="s">
        <v>107</v>
      </c>
      <c r="E2601" s="14"/>
      <c r="F2601" s="12" t="s">
        <v>9</v>
      </c>
      <c r="G2601" s="12" t="s">
        <v>9</v>
      </c>
      <c r="H2601" s="12" t="s">
        <v>37</v>
      </c>
      <c r="I2601" s="14"/>
      <c r="J2601" s="14"/>
      <c r="K2601" s="14"/>
      <c r="L2601" s="14"/>
      <c r="M2601" s="14"/>
      <c r="N2601" s="14"/>
      <c r="O2601" s="14"/>
      <c r="P2601" s="14"/>
      <c r="Q2601" s="14"/>
      <c r="R2601" s="14"/>
      <c r="S2601" s="14"/>
      <c r="T2601" s="14"/>
      <c r="U2601" s="14"/>
      <c r="V2601" s="14"/>
      <c r="W2601" s="14"/>
      <c r="X2601" s="14"/>
      <c r="Y2601" s="14"/>
      <c r="Z2601" s="14"/>
      <c r="AA2601" s="14"/>
      <c r="AB2601" s="14"/>
      <c r="AC2601" s="14"/>
      <c r="AD2601" s="14"/>
    </row>
    <row r="2602" ht="33.0" hidden="1" customHeight="1">
      <c r="A2602" s="27">
        <v>2866.0</v>
      </c>
      <c r="B2602" s="27" t="s">
        <v>34</v>
      </c>
      <c r="C2602" s="27" t="s">
        <v>2853</v>
      </c>
      <c r="D2602" s="12" t="s">
        <v>107</v>
      </c>
      <c r="E2602" s="14"/>
      <c r="F2602" s="12" t="s">
        <v>9</v>
      </c>
      <c r="G2602" s="12" t="s">
        <v>9</v>
      </c>
      <c r="H2602" s="12" t="s">
        <v>37</v>
      </c>
      <c r="I2602" s="14"/>
      <c r="J2602" s="14"/>
      <c r="K2602" s="14"/>
      <c r="L2602" s="14"/>
      <c r="M2602" s="14"/>
      <c r="N2602" s="14"/>
      <c r="O2602" s="14"/>
      <c r="P2602" s="14"/>
      <c r="Q2602" s="14"/>
      <c r="R2602" s="14"/>
      <c r="S2602" s="14"/>
      <c r="T2602" s="14"/>
      <c r="U2602" s="14"/>
      <c r="V2602" s="14"/>
      <c r="W2602" s="14"/>
      <c r="X2602" s="14"/>
      <c r="Y2602" s="14"/>
      <c r="Z2602" s="14"/>
      <c r="AA2602" s="14"/>
      <c r="AB2602" s="14"/>
      <c r="AC2602" s="14"/>
      <c r="AD2602" s="14"/>
    </row>
    <row r="2603" ht="33.0" hidden="1" customHeight="1">
      <c r="A2603" s="27">
        <v>2871.0</v>
      </c>
      <c r="B2603" s="27" t="s">
        <v>34</v>
      </c>
      <c r="C2603" s="27" t="s">
        <v>2854</v>
      </c>
      <c r="D2603" s="12" t="s">
        <v>107</v>
      </c>
      <c r="E2603" s="14"/>
      <c r="F2603" s="12" t="s">
        <v>9</v>
      </c>
      <c r="G2603" s="12" t="s">
        <v>9</v>
      </c>
      <c r="H2603" s="12" t="s">
        <v>37</v>
      </c>
      <c r="I2603" s="14"/>
      <c r="J2603" s="14"/>
      <c r="K2603" s="14"/>
      <c r="L2603" s="14"/>
      <c r="M2603" s="14"/>
      <c r="N2603" s="14"/>
      <c r="O2603" s="14"/>
      <c r="P2603" s="14"/>
      <c r="Q2603" s="14"/>
      <c r="R2603" s="14"/>
      <c r="S2603" s="14"/>
      <c r="T2603" s="14"/>
      <c r="U2603" s="14"/>
      <c r="V2603" s="14"/>
      <c r="W2603" s="14"/>
      <c r="X2603" s="14"/>
      <c r="Y2603" s="14"/>
      <c r="Z2603" s="14"/>
      <c r="AA2603" s="14"/>
      <c r="AB2603" s="14"/>
      <c r="AC2603" s="14"/>
      <c r="AD2603" s="14"/>
    </row>
    <row r="2604" ht="33.0" hidden="1" customHeight="1">
      <c r="A2604" s="27">
        <v>2874.0</v>
      </c>
      <c r="B2604" s="27" t="s">
        <v>34</v>
      </c>
      <c r="C2604" s="27" t="s">
        <v>2855</v>
      </c>
      <c r="D2604" s="12" t="s">
        <v>36</v>
      </c>
      <c r="E2604" s="14"/>
      <c r="F2604" s="12" t="s">
        <v>10</v>
      </c>
      <c r="G2604" s="12" t="s">
        <v>2</v>
      </c>
      <c r="H2604" s="12" t="s">
        <v>37</v>
      </c>
      <c r="I2604" s="14"/>
      <c r="J2604" s="14"/>
      <c r="K2604" s="14"/>
      <c r="L2604" s="14"/>
      <c r="M2604" s="14"/>
      <c r="N2604" s="14"/>
      <c r="O2604" s="14"/>
      <c r="P2604" s="14"/>
      <c r="Q2604" s="14"/>
      <c r="R2604" s="14"/>
      <c r="S2604" s="14"/>
      <c r="T2604" s="14"/>
      <c r="U2604" s="14"/>
      <c r="V2604" s="14"/>
      <c r="W2604" s="14"/>
      <c r="X2604" s="14"/>
      <c r="Y2604" s="14"/>
      <c r="Z2604" s="14"/>
      <c r="AA2604" s="14"/>
      <c r="AB2604" s="14"/>
      <c r="AC2604" s="14"/>
      <c r="AD2604" s="14"/>
    </row>
    <row r="2605" ht="33.0" hidden="1" customHeight="1">
      <c r="A2605" s="27">
        <v>2875.0</v>
      </c>
      <c r="B2605" s="27" t="s">
        <v>34</v>
      </c>
      <c r="C2605" s="27" t="s">
        <v>2856</v>
      </c>
      <c r="D2605" s="12" t="s">
        <v>126</v>
      </c>
      <c r="E2605" s="14"/>
      <c r="F2605" s="12" t="s">
        <v>11</v>
      </c>
      <c r="G2605" s="12" t="s">
        <v>9</v>
      </c>
      <c r="H2605" s="12" t="s">
        <v>42</v>
      </c>
      <c r="I2605" s="14"/>
      <c r="J2605" s="14"/>
      <c r="K2605" s="14"/>
      <c r="L2605" s="14"/>
      <c r="M2605" s="14"/>
      <c r="N2605" s="14"/>
      <c r="O2605" s="14"/>
      <c r="P2605" s="14"/>
      <c r="Q2605" s="14"/>
      <c r="R2605" s="14"/>
      <c r="S2605" s="14"/>
      <c r="T2605" s="14"/>
      <c r="U2605" s="14"/>
      <c r="V2605" s="14"/>
      <c r="W2605" s="14"/>
      <c r="X2605" s="14"/>
      <c r="Y2605" s="14"/>
      <c r="Z2605" s="14"/>
      <c r="AA2605" s="14"/>
      <c r="AB2605" s="14"/>
      <c r="AC2605" s="14"/>
      <c r="AD2605" s="14"/>
    </row>
    <row r="2606" ht="33.0" hidden="1" customHeight="1">
      <c r="A2606" s="27">
        <v>2876.0</v>
      </c>
      <c r="B2606" s="27" t="s">
        <v>34</v>
      </c>
      <c r="C2606" s="27" t="s">
        <v>2857</v>
      </c>
      <c r="D2606" s="12" t="s">
        <v>107</v>
      </c>
      <c r="E2606" s="14"/>
      <c r="F2606" s="12" t="s">
        <v>9</v>
      </c>
      <c r="G2606" s="12" t="s">
        <v>9</v>
      </c>
      <c r="H2606" s="12" t="s">
        <v>37</v>
      </c>
      <c r="I2606" s="14"/>
      <c r="J2606" s="14"/>
      <c r="K2606" s="14"/>
      <c r="L2606" s="14"/>
      <c r="M2606" s="14"/>
      <c r="N2606" s="14"/>
      <c r="O2606" s="14"/>
      <c r="P2606" s="14"/>
      <c r="Q2606" s="14"/>
      <c r="R2606" s="14"/>
      <c r="S2606" s="14"/>
      <c r="T2606" s="14"/>
      <c r="U2606" s="14"/>
      <c r="V2606" s="14"/>
      <c r="W2606" s="14"/>
      <c r="X2606" s="14"/>
      <c r="Y2606" s="14"/>
      <c r="Z2606" s="14"/>
      <c r="AA2606" s="14"/>
      <c r="AB2606" s="14"/>
      <c r="AC2606" s="14"/>
      <c r="AD2606" s="14"/>
    </row>
    <row r="2607" ht="33.0" hidden="1" customHeight="1">
      <c r="A2607" s="27">
        <v>2879.0</v>
      </c>
      <c r="B2607" s="27" t="s">
        <v>34</v>
      </c>
      <c r="C2607" s="27" t="s">
        <v>2858</v>
      </c>
      <c r="D2607" s="12" t="s">
        <v>2270</v>
      </c>
      <c r="E2607" s="14"/>
      <c r="F2607" s="12" t="s">
        <v>21</v>
      </c>
      <c r="G2607" s="12" t="s">
        <v>4</v>
      </c>
      <c r="H2607" s="12" t="s">
        <v>42</v>
      </c>
      <c r="I2607" s="14"/>
      <c r="J2607" s="14"/>
      <c r="K2607" s="14"/>
      <c r="L2607" s="14"/>
      <c r="M2607" s="14"/>
      <c r="N2607" s="14"/>
      <c r="O2607" s="14"/>
      <c r="P2607" s="14"/>
      <c r="Q2607" s="14"/>
      <c r="R2607" s="14"/>
      <c r="S2607" s="14"/>
      <c r="T2607" s="14"/>
      <c r="U2607" s="14"/>
      <c r="V2607" s="14"/>
      <c r="W2607" s="14"/>
      <c r="X2607" s="14"/>
      <c r="Y2607" s="14"/>
      <c r="Z2607" s="14"/>
      <c r="AA2607" s="14"/>
      <c r="AB2607" s="14"/>
      <c r="AC2607" s="14"/>
      <c r="AD2607" s="14"/>
    </row>
    <row r="2608" ht="33.0" hidden="1" customHeight="1">
      <c r="A2608" s="27">
        <v>2880.0</v>
      </c>
      <c r="B2608" s="27" t="s">
        <v>34</v>
      </c>
      <c r="C2608" s="27" t="s">
        <v>2859</v>
      </c>
      <c r="D2608" s="12" t="s">
        <v>126</v>
      </c>
      <c r="E2608" s="14"/>
      <c r="F2608" s="12" t="s">
        <v>11</v>
      </c>
      <c r="G2608" s="12" t="s">
        <v>9</v>
      </c>
      <c r="H2608" s="12" t="s">
        <v>42</v>
      </c>
      <c r="I2608" s="14"/>
      <c r="J2608" s="14"/>
      <c r="K2608" s="14"/>
      <c r="L2608" s="14"/>
      <c r="M2608" s="14"/>
      <c r="N2608" s="14"/>
      <c r="O2608" s="14"/>
      <c r="P2608" s="14"/>
      <c r="Q2608" s="14"/>
      <c r="R2608" s="14"/>
      <c r="S2608" s="14"/>
      <c r="T2608" s="14"/>
      <c r="U2608" s="14"/>
      <c r="V2608" s="14"/>
      <c r="W2608" s="14"/>
      <c r="X2608" s="14"/>
      <c r="Y2608" s="14"/>
      <c r="Z2608" s="14"/>
      <c r="AA2608" s="14"/>
      <c r="AB2608" s="14"/>
      <c r="AC2608" s="14"/>
      <c r="AD2608" s="14"/>
    </row>
    <row r="2609" ht="33.0" hidden="1" customHeight="1">
      <c r="A2609" s="27">
        <v>2881.0</v>
      </c>
      <c r="B2609" s="27" t="s">
        <v>34</v>
      </c>
      <c r="C2609" s="27" t="s">
        <v>2860</v>
      </c>
      <c r="D2609" s="12" t="s">
        <v>107</v>
      </c>
      <c r="E2609" s="14"/>
      <c r="F2609" s="12" t="s">
        <v>9</v>
      </c>
      <c r="G2609" s="12" t="s">
        <v>9</v>
      </c>
      <c r="H2609" s="12" t="s">
        <v>37</v>
      </c>
      <c r="I2609" s="14"/>
      <c r="J2609" s="14"/>
      <c r="K2609" s="14"/>
      <c r="L2609" s="14"/>
      <c r="M2609" s="14"/>
      <c r="N2609" s="14"/>
      <c r="O2609" s="14"/>
      <c r="P2609" s="14"/>
      <c r="Q2609" s="14"/>
      <c r="R2609" s="14"/>
      <c r="S2609" s="14"/>
      <c r="T2609" s="14"/>
      <c r="U2609" s="14"/>
      <c r="V2609" s="14"/>
      <c r="W2609" s="14"/>
      <c r="X2609" s="14"/>
      <c r="Y2609" s="14"/>
      <c r="Z2609" s="14"/>
      <c r="AA2609" s="14"/>
      <c r="AB2609" s="14"/>
      <c r="AC2609" s="14"/>
      <c r="AD2609" s="14"/>
    </row>
    <row r="2610" ht="33.0" hidden="1" customHeight="1">
      <c r="A2610" s="27">
        <v>2886.0</v>
      </c>
      <c r="B2610" s="27" t="s">
        <v>34</v>
      </c>
      <c r="C2610" s="27" t="s">
        <v>2861</v>
      </c>
      <c r="D2610" s="12" t="s">
        <v>107</v>
      </c>
      <c r="E2610" s="14"/>
      <c r="F2610" s="12" t="s">
        <v>9</v>
      </c>
      <c r="G2610" s="12" t="s">
        <v>9</v>
      </c>
      <c r="H2610" s="12" t="s">
        <v>37</v>
      </c>
      <c r="I2610" s="14"/>
      <c r="J2610" s="14"/>
      <c r="K2610" s="14"/>
      <c r="L2610" s="14"/>
      <c r="M2610" s="14"/>
      <c r="N2610" s="14"/>
      <c r="O2610" s="14"/>
      <c r="P2610" s="14"/>
      <c r="Q2610" s="14"/>
      <c r="R2610" s="14"/>
      <c r="S2610" s="14"/>
      <c r="T2610" s="14"/>
      <c r="U2610" s="14"/>
      <c r="V2610" s="14"/>
      <c r="W2610" s="14"/>
      <c r="X2610" s="14"/>
      <c r="Y2610" s="14"/>
      <c r="Z2610" s="14"/>
      <c r="AA2610" s="14"/>
      <c r="AB2610" s="14"/>
      <c r="AC2610" s="14"/>
      <c r="AD2610" s="14"/>
    </row>
    <row r="2611" ht="33.0" hidden="1" customHeight="1">
      <c r="A2611" s="27">
        <v>2889.0</v>
      </c>
      <c r="B2611" s="27" t="s">
        <v>34</v>
      </c>
      <c r="C2611" s="27" t="s">
        <v>2862</v>
      </c>
      <c r="D2611" s="12" t="s">
        <v>107</v>
      </c>
      <c r="E2611" s="14"/>
      <c r="F2611" s="12" t="s">
        <v>9</v>
      </c>
      <c r="G2611" s="12" t="s">
        <v>9</v>
      </c>
      <c r="H2611" s="12" t="s">
        <v>37</v>
      </c>
      <c r="I2611" s="14"/>
      <c r="J2611" s="14"/>
      <c r="K2611" s="14"/>
      <c r="L2611" s="14"/>
      <c r="M2611" s="14"/>
      <c r="N2611" s="14"/>
      <c r="O2611" s="14"/>
      <c r="P2611" s="14"/>
      <c r="Q2611" s="14"/>
      <c r="R2611" s="14"/>
      <c r="S2611" s="14"/>
      <c r="T2611" s="14"/>
      <c r="U2611" s="14"/>
      <c r="V2611" s="14"/>
      <c r="W2611" s="14"/>
      <c r="X2611" s="14"/>
      <c r="Y2611" s="14"/>
      <c r="Z2611" s="14"/>
      <c r="AA2611" s="14"/>
      <c r="AB2611" s="14"/>
      <c r="AC2611" s="14"/>
      <c r="AD2611" s="14"/>
    </row>
    <row r="2612" ht="33.0" hidden="1" customHeight="1">
      <c r="A2612" s="27">
        <v>2890.0</v>
      </c>
      <c r="B2612" s="27" t="s">
        <v>34</v>
      </c>
      <c r="C2612" s="27" t="s">
        <v>2863</v>
      </c>
      <c r="D2612" s="12" t="s">
        <v>36</v>
      </c>
      <c r="E2612" s="14"/>
      <c r="F2612" s="12" t="s">
        <v>10</v>
      </c>
      <c r="G2612" s="12" t="s">
        <v>2</v>
      </c>
      <c r="H2612" s="12" t="s">
        <v>37</v>
      </c>
      <c r="I2612" s="14"/>
      <c r="J2612" s="14"/>
      <c r="K2612" s="14"/>
      <c r="L2612" s="14"/>
      <c r="M2612" s="14"/>
      <c r="N2612" s="14"/>
      <c r="O2612" s="14"/>
      <c r="P2612" s="14"/>
      <c r="Q2612" s="14"/>
      <c r="R2612" s="14"/>
      <c r="S2612" s="14"/>
      <c r="T2612" s="14"/>
      <c r="U2612" s="14"/>
      <c r="V2612" s="14"/>
      <c r="W2612" s="14"/>
      <c r="X2612" s="14"/>
      <c r="Y2612" s="14"/>
      <c r="Z2612" s="14"/>
      <c r="AA2612" s="14"/>
      <c r="AB2612" s="14"/>
      <c r="AC2612" s="14"/>
      <c r="AD2612" s="14"/>
    </row>
    <row r="2613" ht="33.0" hidden="1" customHeight="1">
      <c r="A2613" s="27">
        <v>2891.0</v>
      </c>
      <c r="B2613" s="27" t="s">
        <v>34</v>
      </c>
      <c r="C2613" s="27" t="s">
        <v>2864</v>
      </c>
      <c r="D2613" s="12" t="s">
        <v>107</v>
      </c>
      <c r="E2613" s="14"/>
      <c r="F2613" s="12" t="s">
        <v>9</v>
      </c>
      <c r="G2613" s="12" t="s">
        <v>9</v>
      </c>
      <c r="H2613" s="12" t="s">
        <v>37</v>
      </c>
      <c r="I2613" s="14"/>
      <c r="J2613" s="14"/>
      <c r="K2613" s="14"/>
      <c r="L2613" s="14"/>
      <c r="M2613" s="14"/>
      <c r="N2613" s="14"/>
      <c r="O2613" s="14"/>
      <c r="P2613" s="14"/>
      <c r="Q2613" s="14"/>
      <c r="R2613" s="14"/>
      <c r="S2613" s="14"/>
      <c r="T2613" s="14"/>
      <c r="U2613" s="14"/>
      <c r="V2613" s="14"/>
      <c r="W2613" s="14"/>
      <c r="X2613" s="14"/>
      <c r="Y2613" s="14"/>
      <c r="Z2613" s="14"/>
      <c r="AA2613" s="14"/>
      <c r="AB2613" s="14"/>
      <c r="AC2613" s="14"/>
      <c r="AD2613" s="14"/>
    </row>
    <row r="2614" ht="33.0" hidden="1" customHeight="1">
      <c r="A2614" s="27">
        <v>2900.0</v>
      </c>
      <c r="B2614" s="27" t="s">
        <v>34</v>
      </c>
      <c r="C2614" s="27" t="s">
        <v>1269</v>
      </c>
      <c r="D2614" s="12" t="s">
        <v>107</v>
      </c>
      <c r="E2614" s="14"/>
      <c r="F2614" s="12" t="s">
        <v>9</v>
      </c>
      <c r="G2614" s="12" t="s">
        <v>9</v>
      </c>
      <c r="H2614" s="12" t="s">
        <v>37</v>
      </c>
      <c r="I2614" s="14"/>
      <c r="J2614" s="14"/>
      <c r="K2614" s="14"/>
      <c r="L2614" s="14"/>
      <c r="M2614" s="14"/>
      <c r="N2614" s="14"/>
      <c r="O2614" s="14"/>
      <c r="P2614" s="14"/>
      <c r="Q2614" s="14"/>
      <c r="R2614" s="14"/>
      <c r="S2614" s="14"/>
      <c r="T2614" s="14"/>
      <c r="U2614" s="14"/>
      <c r="V2614" s="14"/>
      <c r="W2614" s="14"/>
      <c r="X2614" s="14"/>
      <c r="Y2614" s="14"/>
      <c r="Z2614" s="14"/>
      <c r="AA2614" s="14"/>
      <c r="AB2614" s="14"/>
      <c r="AC2614" s="14"/>
      <c r="AD2614" s="14"/>
    </row>
    <row r="2615" ht="33.0" hidden="1" customHeight="1">
      <c r="A2615" s="27">
        <v>2902.0</v>
      </c>
      <c r="B2615" s="27" t="s">
        <v>34</v>
      </c>
      <c r="C2615" s="27" t="s">
        <v>2865</v>
      </c>
      <c r="D2615" s="12" t="s">
        <v>107</v>
      </c>
      <c r="E2615" s="14"/>
      <c r="F2615" s="12" t="s">
        <v>9</v>
      </c>
      <c r="G2615" s="12" t="s">
        <v>9</v>
      </c>
      <c r="H2615" s="12" t="s">
        <v>37</v>
      </c>
      <c r="I2615" s="14"/>
      <c r="J2615" s="14"/>
      <c r="K2615" s="14"/>
      <c r="L2615" s="14"/>
      <c r="M2615" s="14"/>
      <c r="N2615" s="14"/>
      <c r="O2615" s="14"/>
      <c r="P2615" s="14"/>
      <c r="Q2615" s="14"/>
      <c r="R2615" s="14"/>
      <c r="S2615" s="14"/>
      <c r="T2615" s="14"/>
      <c r="U2615" s="14"/>
      <c r="V2615" s="14"/>
      <c r="W2615" s="14"/>
      <c r="X2615" s="14"/>
      <c r="Y2615" s="14"/>
      <c r="Z2615" s="14"/>
      <c r="AA2615" s="14"/>
      <c r="AB2615" s="14"/>
      <c r="AC2615" s="14"/>
      <c r="AD2615" s="14"/>
    </row>
    <row r="2616" ht="33.0" hidden="1" customHeight="1">
      <c r="A2616" s="27">
        <v>2904.0</v>
      </c>
      <c r="B2616" s="27" t="s">
        <v>34</v>
      </c>
      <c r="C2616" s="27" t="s">
        <v>1269</v>
      </c>
      <c r="D2616" s="12" t="s">
        <v>107</v>
      </c>
      <c r="E2616" s="14"/>
      <c r="F2616" s="12" t="s">
        <v>9</v>
      </c>
      <c r="G2616" s="12" t="s">
        <v>9</v>
      </c>
      <c r="H2616" s="12" t="s">
        <v>37</v>
      </c>
      <c r="I2616" s="14"/>
      <c r="J2616" s="14"/>
      <c r="K2616" s="14"/>
      <c r="L2616" s="14"/>
      <c r="M2616" s="14"/>
      <c r="N2616" s="14"/>
      <c r="O2616" s="14"/>
      <c r="P2616" s="14"/>
      <c r="Q2616" s="14"/>
      <c r="R2616" s="14"/>
      <c r="S2616" s="14"/>
      <c r="T2616" s="14"/>
      <c r="U2616" s="14"/>
      <c r="V2616" s="14"/>
      <c r="W2616" s="14"/>
      <c r="X2616" s="14"/>
      <c r="Y2616" s="14"/>
      <c r="Z2616" s="14"/>
      <c r="AA2616" s="14"/>
      <c r="AB2616" s="14"/>
      <c r="AC2616" s="14"/>
      <c r="AD2616" s="14"/>
    </row>
    <row r="2617" ht="33.0" hidden="1" customHeight="1">
      <c r="A2617" s="27">
        <v>2906.0</v>
      </c>
      <c r="B2617" s="27" t="s">
        <v>34</v>
      </c>
      <c r="C2617" s="27" t="s">
        <v>2866</v>
      </c>
      <c r="D2617" s="12" t="s">
        <v>107</v>
      </c>
      <c r="E2617" s="14"/>
      <c r="F2617" s="12" t="s">
        <v>9</v>
      </c>
      <c r="G2617" s="12" t="s">
        <v>9</v>
      </c>
      <c r="H2617" s="12" t="s">
        <v>37</v>
      </c>
      <c r="I2617" s="14"/>
      <c r="J2617" s="14"/>
      <c r="K2617" s="14"/>
      <c r="L2617" s="14"/>
      <c r="M2617" s="14"/>
      <c r="N2617" s="14"/>
      <c r="O2617" s="14"/>
      <c r="P2617" s="14"/>
      <c r="Q2617" s="14"/>
      <c r="R2617" s="14"/>
      <c r="S2617" s="14"/>
      <c r="T2617" s="14"/>
      <c r="U2617" s="14"/>
      <c r="V2617" s="14"/>
      <c r="W2617" s="14"/>
      <c r="X2617" s="14"/>
      <c r="Y2617" s="14"/>
      <c r="Z2617" s="14"/>
      <c r="AA2617" s="14"/>
      <c r="AB2617" s="14"/>
      <c r="AC2617" s="14"/>
      <c r="AD2617" s="14"/>
    </row>
    <row r="2618" ht="33.0" hidden="1" customHeight="1">
      <c r="A2618" s="27">
        <v>2910.0</v>
      </c>
      <c r="B2618" s="27" t="s">
        <v>34</v>
      </c>
      <c r="C2618" s="27" t="s">
        <v>2867</v>
      </c>
      <c r="D2618" s="12" t="s">
        <v>107</v>
      </c>
      <c r="E2618" s="14"/>
      <c r="F2618" s="12" t="s">
        <v>9</v>
      </c>
      <c r="G2618" s="12" t="s">
        <v>9</v>
      </c>
      <c r="H2618" s="12" t="s">
        <v>37</v>
      </c>
      <c r="I2618" s="14"/>
      <c r="J2618" s="14"/>
      <c r="K2618" s="14"/>
      <c r="L2618" s="14"/>
      <c r="M2618" s="14"/>
      <c r="N2618" s="14"/>
      <c r="O2618" s="14"/>
      <c r="P2618" s="14"/>
      <c r="Q2618" s="14"/>
      <c r="R2618" s="14"/>
      <c r="S2618" s="14"/>
      <c r="T2618" s="14"/>
      <c r="U2618" s="14"/>
      <c r="V2618" s="14"/>
      <c r="W2618" s="14"/>
      <c r="X2618" s="14"/>
      <c r="Y2618" s="14"/>
      <c r="Z2618" s="14"/>
      <c r="AA2618" s="14"/>
      <c r="AB2618" s="14"/>
      <c r="AC2618" s="14"/>
      <c r="AD2618" s="14"/>
    </row>
    <row r="2619" ht="33.0" hidden="1" customHeight="1">
      <c r="A2619" s="27">
        <v>2911.0</v>
      </c>
      <c r="B2619" s="27" t="s">
        <v>34</v>
      </c>
      <c r="C2619" s="27" t="s">
        <v>2868</v>
      </c>
      <c r="D2619" s="12" t="s">
        <v>107</v>
      </c>
      <c r="E2619" s="14"/>
      <c r="F2619" s="12" t="s">
        <v>9</v>
      </c>
      <c r="G2619" s="12" t="s">
        <v>9</v>
      </c>
      <c r="H2619" s="12" t="s">
        <v>37</v>
      </c>
      <c r="I2619" s="14"/>
      <c r="J2619" s="14"/>
      <c r="K2619" s="14"/>
      <c r="L2619" s="14"/>
      <c r="M2619" s="14"/>
      <c r="N2619" s="14"/>
      <c r="O2619" s="14"/>
      <c r="P2619" s="14"/>
      <c r="Q2619" s="14"/>
      <c r="R2619" s="14"/>
      <c r="S2619" s="14"/>
      <c r="T2619" s="14"/>
      <c r="U2619" s="14"/>
      <c r="V2619" s="14"/>
      <c r="W2619" s="14"/>
      <c r="X2619" s="14"/>
      <c r="Y2619" s="14"/>
      <c r="Z2619" s="14"/>
      <c r="AA2619" s="14"/>
      <c r="AB2619" s="14"/>
      <c r="AC2619" s="14"/>
      <c r="AD2619" s="14"/>
    </row>
    <row r="2620" ht="33.0" hidden="1" customHeight="1">
      <c r="A2620" s="27">
        <v>2913.0</v>
      </c>
      <c r="B2620" s="27" t="s">
        <v>34</v>
      </c>
      <c r="C2620" s="27" t="s">
        <v>2869</v>
      </c>
      <c r="D2620" s="12" t="s">
        <v>107</v>
      </c>
      <c r="E2620" s="14"/>
      <c r="F2620" s="12" t="s">
        <v>9</v>
      </c>
      <c r="G2620" s="12" t="s">
        <v>9</v>
      </c>
      <c r="H2620" s="12" t="s">
        <v>37</v>
      </c>
      <c r="I2620" s="14"/>
      <c r="J2620" s="14"/>
      <c r="K2620" s="14"/>
      <c r="L2620" s="14"/>
      <c r="M2620" s="14"/>
      <c r="N2620" s="14"/>
      <c r="O2620" s="14"/>
      <c r="P2620" s="14"/>
      <c r="Q2620" s="14"/>
      <c r="R2620" s="14"/>
      <c r="S2620" s="14"/>
      <c r="T2620" s="14"/>
      <c r="U2620" s="14"/>
      <c r="V2620" s="14"/>
      <c r="W2620" s="14"/>
      <c r="X2620" s="14"/>
      <c r="Y2620" s="14"/>
      <c r="Z2620" s="14"/>
      <c r="AA2620" s="14"/>
      <c r="AB2620" s="14"/>
      <c r="AC2620" s="14"/>
      <c r="AD2620" s="14"/>
    </row>
    <row r="2621" ht="33.0" hidden="1" customHeight="1">
      <c r="A2621" s="27">
        <v>2915.0</v>
      </c>
      <c r="B2621" s="27" t="s">
        <v>34</v>
      </c>
      <c r="C2621" s="27" t="s">
        <v>2870</v>
      </c>
      <c r="D2621" s="12" t="s">
        <v>107</v>
      </c>
      <c r="E2621" s="14"/>
      <c r="F2621" s="12" t="s">
        <v>9</v>
      </c>
      <c r="G2621" s="12" t="s">
        <v>9</v>
      </c>
      <c r="H2621" s="12" t="s">
        <v>37</v>
      </c>
      <c r="I2621" s="14"/>
      <c r="J2621" s="14"/>
      <c r="K2621" s="14"/>
      <c r="L2621" s="14"/>
      <c r="M2621" s="14"/>
      <c r="N2621" s="14"/>
      <c r="O2621" s="14"/>
      <c r="P2621" s="14"/>
      <c r="Q2621" s="14"/>
      <c r="R2621" s="14"/>
      <c r="S2621" s="14"/>
      <c r="T2621" s="14"/>
      <c r="U2621" s="14"/>
      <c r="V2621" s="14"/>
      <c r="W2621" s="14"/>
      <c r="X2621" s="14"/>
      <c r="Y2621" s="14"/>
      <c r="Z2621" s="14"/>
      <c r="AA2621" s="14"/>
      <c r="AB2621" s="14"/>
      <c r="AC2621" s="14"/>
      <c r="AD2621" s="14"/>
    </row>
    <row r="2622" ht="33.0" hidden="1" customHeight="1">
      <c r="A2622" s="27">
        <v>2923.0</v>
      </c>
      <c r="B2622" s="27" t="s">
        <v>34</v>
      </c>
      <c r="C2622" s="27" t="s">
        <v>2871</v>
      </c>
      <c r="D2622" s="12" t="s">
        <v>36</v>
      </c>
      <c r="E2622" s="14"/>
      <c r="F2622" s="12" t="s">
        <v>10</v>
      </c>
      <c r="G2622" s="12" t="s">
        <v>2</v>
      </c>
      <c r="H2622" s="12" t="s">
        <v>37</v>
      </c>
      <c r="I2622" s="14"/>
      <c r="J2622" s="14"/>
      <c r="K2622" s="14"/>
      <c r="L2622" s="14"/>
      <c r="M2622" s="14"/>
      <c r="N2622" s="14"/>
      <c r="O2622" s="14"/>
      <c r="P2622" s="14"/>
      <c r="Q2622" s="14"/>
      <c r="R2622" s="14"/>
      <c r="S2622" s="14"/>
      <c r="T2622" s="14"/>
      <c r="U2622" s="14"/>
      <c r="V2622" s="14"/>
      <c r="W2622" s="14"/>
      <c r="X2622" s="14"/>
      <c r="Y2622" s="14"/>
      <c r="Z2622" s="14"/>
      <c r="AA2622" s="14"/>
      <c r="AB2622" s="14"/>
      <c r="AC2622" s="14"/>
      <c r="AD2622" s="14"/>
    </row>
    <row r="2623" ht="33.0" hidden="1" customHeight="1">
      <c r="A2623" s="27">
        <v>2929.0</v>
      </c>
      <c r="B2623" s="27" t="s">
        <v>34</v>
      </c>
      <c r="C2623" s="27" t="s">
        <v>2872</v>
      </c>
      <c r="D2623" s="12" t="s">
        <v>107</v>
      </c>
      <c r="E2623" s="14"/>
      <c r="F2623" s="12" t="s">
        <v>9</v>
      </c>
      <c r="G2623" s="12" t="s">
        <v>9</v>
      </c>
      <c r="H2623" s="12" t="s">
        <v>37</v>
      </c>
      <c r="I2623" s="14"/>
      <c r="J2623" s="14"/>
      <c r="K2623" s="14"/>
      <c r="L2623" s="14"/>
      <c r="M2623" s="14"/>
      <c r="N2623" s="14"/>
      <c r="O2623" s="14"/>
      <c r="P2623" s="14"/>
      <c r="Q2623" s="14"/>
      <c r="R2623" s="14"/>
      <c r="S2623" s="14"/>
      <c r="T2623" s="14"/>
      <c r="U2623" s="14"/>
      <c r="V2623" s="14"/>
      <c r="W2623" s="14"/>
      <c r="X2623" s="14"/>
      <c r="Y2623" s="14"/>
      <c r="Z2623" s="14"/>
      <c r="AA2623" s="14"/>
      <c r="AB2623" s="14"/>
      <c r="AC2623" s="14"/>
      <c r="AD2623" s="14"/>
    </row>
    <row r="2624" ht="33.0" hidden="1" customHeight="1">
      <c r="A2624" s="27">
        <v>2931.0</v>
      </c>
      <c r="B2624" s="27" t="s">
        <v>34</v>
      </c>
      <c r="C2624" s="27" t="s">
        <v>2873</v>
      </c>
      <c r="D2624" s="12" t="s">
        <v>107</v>
      </c>
      <c r="E2624" s="14"/>
      <c r="F2624" s="12" t="s">
        <v>9</v>
      </c>
      <c r="G2624" s="12" t="s">
        <v>9</v>
      </c>
      <c r="H2624" s="12" t="s">
        <v>37</v>
      </c>
      <c r="I2624" s="14"/>
      <c r="J2624" s="14"/>
      <c r="K2624" s="14"/>
      <c r="L2624" s="14"/>
      <c r="M2624" s="14"/>
      <c r="N2624" s="14"/>
      <c r="O2624" s="14"/>
      <c r="P2624" s="14"/>
      <c r="Q2624" s="14"/>
      <c r="R2624" s="14"/>
      <c r="S2624" s="14"/>
      <c r="T2624" s="14"/>
      <c r="U2624" s="14"/>
      <c r="V2624" s="14"/>
      <c r="W2624" s="14"/>
      <c r="X2624" s="14"/>
      <c r="Y2624" s="14"/>
      <c r="Z2624" s="14"/>
      <c r="AA2624" s="14"/>
      <c r="AB2624" s="14"/>
      <c r="AC2624" s="14"/>
      <c r="AD2624" s="14"/>
    </row>
    <row r="2625" ht="33.0" hidden="1" customHeight="1">
      <c r="A2625" s="27">
        <v>2932.0</v>
      </c>
      <c r="B2625" s="27" t="s">
        <v>34</v>
      </c>
      <c r="C2625" s="27" t="s">
        <v>2874</v>
      </c>
      <c r="D2625" s="12" t="s">
        <v>107</v>
      </c>
      <c r="E2625" s="14"/>
      <c r="F2625" s="12" t="s">
        <v>9</v>
      </c>
      <c r="G2625" s="12" t="s">
        <v>9</v>
      </c>
      <c r="H2625" s="12" t="s">
        <v>37</v>
      </c>
      <c r="I2625" s="14"/>
      <c r="J2625" s="14"/>
      <c r="K2625" s="14"/>
      <c r="L2625" s="14"/>
      <c r="M2625" s="14"/>
      <c r="N2625" s="14"/>
      <c r="O2625" s="14"/>
      <c r="P2625" s="14"/>
      <c r="Q2625" s="14"/>
      <c r="R2625" s="14"/>
      <c r="S2625" s="14"/>
      <c r="T2625" s="14"/>
      <c r="U2625" s="14"/>
      <c r="V2625" s="14"/>
      <c r="W2625" s="14"/>
      <c r="X2625" s="14"/>
      <c r="Y2625" s="14"/>
      <c r="Z2625" s="14"/>
      <c r="AA2625" s="14"/>
      <c r="AB2625" s="14"/>
      <c r="AC2625" s="14"/>
      <c r="AD2625" s="14"/>
    </row>
    <row r="2626" ht="33.0" hidden="1" customHeight="1">
      <c r="A2626" s="27">
        <v>2933.0</v>
      </c>
      <c r="B2626" s="27" t="s">
        <v>34</v>
      </c>
      <c r="C2626" s="27" t="s">
        <v>2875</v>
      </c>
      <c r="D2626" s="12" t="s">
        <v>107</v>
      </c>
      <c r="E2626" s="14"/>
      <c r="F2626" s="12" t="s">
        <v>9</v>
      </c>
      <c r="G2626" s="12" t="s">
        <v>9</v>
      </c>
      <c r="H2626" s="12" t="s">
        <v>37</v>
      </c>
      <c r="I2626" s="14"/>
      <c r="J2626" s="14"/>
      <c r="K2626" s="14"/>
      <c r="L2626" s="14"/>
      <c r="M2626" s="14"/>
      <c r="N2626" s="14"/>
      <c r="O2626" s="14"/>
      <c r="P2626" s="14"/>
      <c r="Q2626" s="14"/>
      <c r="R2626" s="14"/>
      <c r="S2626" s="14"/>
      <c r="T2626" s="14"/>
      <c r="U2626" s="14"/>
      <c r="V2626" s="14"/>
      <c r="W2626" s="14"/>
      <c r="X2626" s="14"/>
      <c r="Y2626" s="14"/>
      <c r="Z2626" s="14"/>
      <c r="AA2626" s="14"/>
      <c r="AB2626" s="14"/>
      <c r="AC2626" s="14"/>
      <c r="AD2626" s="14"/>
    </row>
    <row r="2627" ht="33.0" hidden="1" customHeight="1">
      <c r="A2627" s="27">
        <v>2935.0</v>
      </c>
      <c r="B2627" s="27" t="s">
        <v>34</v>
      </c>
      <c r="C2627" s="27" t="s">
        <v>2876</v>
      </c>
      <c r="D2627" s="12" t="s">
        <v>107</v>
      </c>
      <c r="E2627" s="14"/>
      <c r="F2627" s="12" t="s">
        <v>9</v>
      </c>
      <c r="G2627" s="12" t="s">
        <v>9</v>
      </c>
      <c r="H2627" s="12" t="s">
        <v>37</v>
      </c>
      <c r="I2627" s="14"/>
      <c r="J2627" s="14"/>
      <c r="K2627" s="14"/>
      <c r="L2627" s="14"/>
      <c r="M2627" s="14"/>
      <c r="N2627" s="14"/>
      <c r="O2627" s="14"/>
      <c r="P2627" s="14"/>
      <c r="Q2627" s="14"/>
      <c r="R2627" s="14"/>
      <c r="S2627" s="14"/>
      <c r="T2627" s="14"/>
      <c r="U2627" s="14"/>
      <c r="V2627" s="14"/>
      <c r="W2627" s="14"/>
      <c r="X2627" s="14"/>
      <c r="Y2627" s="14"/>
      <c r="Z2627" s="14"/>
      <c r="AA2627" s="14"/>
      <c r="AB2627" s="14"/>
      <c r="AC2627" s="14"/>
      <c r="AD2627" s="14"/>
    </row>
    <row r="2628" ht="33.0" hidden="1" customHeight="1">
      <c r="A2628" s="27">
        <v>2937.0</v>
      </c>
      <c r="B2628" s="27" t="s">
        <v>34</v>
      </c>
      <c r="C2628" s="27" t="s">
        <v>2877</v>
      </c>
      <c r="D2628" s="12" t="s">
        <v>107</v>
      </c>
      <c r="E2628" s="14"/>
      <c r="F2628" s="12" t="s">
        <v>9</v>
      </c>
      <c r="G2628" s="12" t="s">
        <v>9</v>
      </c>
      <c r="H2628" s="12" t="s">
        <v>37</v>
      </c>
      <c r="I2628" s="14"/>
      <c r="J2628" s="14"/>
      <c r="K2628" s="14"/>
      <c r="L2628" s="14"/>
      <c r="M2628" s="14"/>
      <c r="N2628" s="14"/>
      <c r="O2628" s="14"/>
      <c r="P2628" s="14"/>
      <c r="Q2628" s="14"/>
      <c r="R2628" s="14"/>
      <c r="S2628" s="14"/>
      <c r="T2628" s="14"/>
      <c r="U2628" s="14"/>
      <c r="V2628" s="14"/>
      <c r="W2628" s="14"/>
      <c r="X2628" s="14"/>
      <c r="Y2628" s="14"/>
      <c r="Z2628" s="14"/>
      <c r="AA2628" s="14"/>
      <c r="AB2628" s="14"/>
      <c r="AC2628" s="14"/>
      <c r="AD2628" s="14"/>
    </row>
    <row r="2629" ht="33.0" hidden="1" customHeight="1">
      <c r="A2629" s="27">
        <v>2942.0</v>
      </c>
      <c r="B2629" s="27" t="s">
        <v>34</v>
      </c>
      <c r="C2629" s="27" t="s">
        <v>2878</v>
      </c>
      <c r="D2629" s="12" t="s">
        <v>107</v>
      </c>
      <c r="E2629" s="14"/>
      <c r="F2629" s="12" t="s">
        <v>9</v>
      </c>
      <c r="G2629" s="12" t="s">
        <v>9</v>
      </c>
      <c r="H2629" s="12" t="s">
        <v>37</v>
      </c>
      <c r="I2629" s="14"/>
      <c r="J2629" s="14"/>
      <c r="K2629" s="14"/>
      <c r="L2629" s="14"/>
      <c r="M2629" s="14"/>
      <c r="N2629" s="14"/>
      <c r="O2629" s="14"/>
      <c r="P2629" s="14"/>
      <c r="Q2629" s="14"/>
      <c r="R2629" s="14"/>
      <c r="S2629" s="14"/>
      <c r="T2629" s="14"/>
      <c r="U2629" s="14"/>
      <c r="V2629" s="14"/>
      <c r="W2629" s="14"/>
      <c r="X2629" s="14"/>
      <c r="Y2629" s="14"/>
      <c r="Z2629" s="14"/>
      <c r="AA2629" s="14"/>
      <c r="AB2629" s="14"/>
      <c r="AC2629" s="14"/>
      <c r="AD2629" s="14"/>
    </row>
    <row r="2630" ht="33.0" hidden="1" customHeight="1">
      <c r="A2630" s="27">
        <v>2943.0</v>
      </c>
      <c r="B2630" s="27" t="s">
        <v>34</v>
      </c>
      <c r="C2630" s="27" t="s">
        <v>2879</v>
      </c>
      <c r="D2630" s="12" t="s">
        <v>2880</v>
      </c>
      <c r="E2630" s="14"/>
      <c r="F2630" s="12" t="s">
        <v>9</v>
      </c>
      <c r="G2630" s="12" t="s">
        <v>2743</v>
      </c>
      <c r="H2630" s="12" t="s">
        <v>9</v>
      </c>
      <c r="I2630" s="14"/>
      <c r="J2630" s="14"/>
      <c r="K2630" s="14"/>
      <c r="L2630" s="14"/>
      <c r="M2630" s="14"/>
      <c r="N2630" s="14"/>
      <c r="O2630" s="14"/>
      <c r="P2630" s="14"/>
      <c r="Q2630" s="14"/>
      <c r="R2630" s="14"/>
      <c r="S2630" s="14"/>
      <c r="T2630" s="14"/>
      <c r="U2630" s="14"/>
      <c r="V2630" s="14"/>
      <c r="W2630" s="14"/>
      <c r="X2630" s="14"/>
      <c r="Y2630" s="14"/>
      <c r="Z2630" s="14"/>
      <c r="AA2630" s="14"/>
      <c r="AB2630" s="14"/>
      <c r="AC2630" s="14"/>
      <c r="AD2630" s="14"/>
    </row>
    <row r="2631" ht="33.0" hidden="1" customHeight="1">
      <c r="A2631" s="27">
        <v>2945.0</v>
      </c>
      <c r="B2631" s="27" t="s">
        <v>34</v>
      </c>
      <c r="C2631" s="27" t="s">
        <v>2873</v>
      </c>
      <c r="D2631" s="12" t="s">
        <v>107</v>
      </c>
      <c r="E2631" s="14"/>
      <c r="F2631" s="12" t="s">
        <v>9</v>
      </c>
      <c r="G2631" s="12" t="s">
        <v>9</v>
      </c>
      <c r="H2631" s="12" t="s">
        <v>37</v>
      </c>
      <c r="I2631" s="14"/>
      <c r="J2631" s="14"/>
      <c r="K2631" s="14"/>
      <c r="L2631" s="14"/>
      <c r="M2631" s="14"/>
      <c r="N2631" s="14"/>
      <c r="O2631" s="14"/>
      <c r="P2631" s="14"/>
      <c r="Q2631" s="14"/>
      <c r="R2631" s="14"/>
      <c r="S2631" s="14"/>
      <c r="T2631" s="14"/>
      <c r="U2631" s="14"/>
      <c r="V2631" s="14"/>
      <c r="W2631" s="14"/>
      <c r="X2631" s="14"/>
      <c r="Y2631" s="14"/>
      <c r="Z2631" s="14"/>
      <c r="AA2631" s="14"/>
      <c r="AB2631" s="14"/>
      <c r="AC2631" s="14"/>
      <c r="AD2631" s="14"/>
    </row>
    <row r="2632" ht="33.0" hidden="1" customHeight="1">
      <c r="A2632" s="27">
        <v>2949.0</v>
      </c>
      <c r="B2632" s="27" t="s">
        <v>34</v>
      </c>
      <c r="C2632" s="27" t="s">
        <v>2881</v>
      </c>
      <c r="D2632" s="12" t="s">
        <v>107</v>
      </c>
      <c r="E2632" s="14"/>
      <c r="F2632" s="12" t="s">
        <v>9</v>
      </c>
      <c r="G2632" s="12" t="s">
        <v>9</v>
      </c>
      <c r="H2632" s="12" t="s">
        <v>37</v>
      </c>
      <c r="I2632" s="14"/>
      <c r="J2632" s="14"/>
      <c r="K2632" s="14"/>
      <c r="L2632" s="14"/>
      <c r="M2632" s="14"/>
      <c r="N2632" s="14"/>
      <c r="O2632" s="14"/>
      <c r="P2632" s="14"/>
      <c r="Q2632" s="14"/>
      <c r="R2632" s="14"/>
      <c r="S2632" s="14"/>
      <c r="T2632" s="14"/>
      <c r="U2632" s="14"/>
      <c r="V2632" s="14"/>
      <c r="W2632" s="14"/>
      <c r="X2632" s="14"/>
      <c r="Y2632" s="14"/>
      <c r="Z2632" s="14"/>
      <c r="AA2632" s="14"/>
      <c r="AB2632" s="14"/>
      <c r="AC2632" s="14"/>
      <c r="AD2632" s="14"/>
    </row>
    <row r="2633" ht="33.0" hidden="1" customHeight="1">
      <c r="A2633" s="27">
        <v>2958.0</v>
      </c>
      <c r="B2633" s="27" t="s">
        <v>34</v>
      </c>
      <c r="C2633" s="27" t="s">
        <v>2882</v>
      </c>
      <c r="D2633" s="12" t="s">
        <v>107</v>
      </c>
      <c r="E2633" s="14"/>
      <c r="F2633" s="12" t="s">
        <v>9</v>
      </c>
      <c r="G2633" s="12" t="s">
        <v>9</v>
      </c>
      <c r="H2633" s="12" t="s">
        <v>37</v>
      </c>
      <c r="I2633" s="14"/>
      <c r="J2633" s="14"/>
      <c r="K2633" s="14"/>
      <c r="L2633" s="14"/>
      <c r="M2633" s="14"/>
      <c r="N2633" s="14"/>
      <c r="O2633" s="14"/>
      <c r="P2633" s="14"/>
      <c r="Q2633" s="14"/>
      <c r="R2633" s="14"/>
      <c r="S2633" s="14"/>
      <c r="T2633" s="14"/>
      <c r="U2633" s="14"/>
      <c r="V2633" s="14"/>
      <c r="W2633" s="14"/>
      <c r="X2633" s="14"/>
      <c r="Y2633" s="14"/>
      <c r="Z2633" s="14"/>
      <c r="AA2633" s="14"/>
      <c r="AB2633" s="14"/>
      <c r="AC2633" s="14"/>
      <c r="AD2633" s="14"/>
    </row>
    <row r="2634" ht="33.0" hidden="1" customHeight="1">
      <c r="A2634" s="27">
        <v>2959.0</v>
      </c>
      <c r="B2634" s="27" t="s">
        <v>34</v>
      </c>
      <c r="C2634" s="27" t="s">
        <v>2883</v>
      </c>
      <c r="D2634" s="12" t="s">
        <v>107</v>
      </c>
      <c r="E2634" s="14"/>
      <c r="F2634" s="12" t="s">
        <v>9</v>
      </c>
      <c r="G2634" s="12" t="s">
        <v>9</v>
      </c>
      <c r="H2634" s="12" t="s">
        <v>37</v>
      </c>
      <c r="I2634" s="14"/>
      <c r="J2634" s="14"/>
      <c r="K2634" s="14"/>
      <c r="L2634" s="14"/>
      <c r="M2634" s="14"/>
      <c r="N2634" s="14"/>
      <c r="O2634" s="14"/>
      <c r="P2634" s="14"/>
      <c r="Q2634" s="14"/>
      <c r="R2634" s="14"/>
      <c r="S2634" s="14"/>
      <c r="T2634" s="14"/>
      <c r="U2634" s="14"/>
      <c r="V2634" s="14"/>
      <c r="W2634" s="14"/>
      <c r="X2634" s="14"/>
      <c r="Y2634" s="14"/>
      <c r="Z2634" s="14"/>
      <c r="AA2634" s="14"/>
      <c r="AB2634" s="14"/>
      <c r="AC2634" s="14"/>
      <c r="AD2634" s="14"/>
    </row>
    <row r="2635" ht="33.0" hidden="1" customHeight="1">
      <c r="A2635" s="27">
        <v>2960.0</v>
      </c>
      <c r="B2635" s="27" t="s">
        <v>34</v>
      </c>
      <c r="C2635" s="27" t="s">
        <v>2884</v>
      </c>
      <c r="D2635" s="12" t="s">
        <v>107</v>
      </c>
      <c r="E2635" s="14"/>
      <c r="F2635" s="12" t="s">
        <v>9</v>
      </c>
      <c r="G2635" s="12" t="s">
        <v>9</v>
      </c>
      <c r="H2635" s="12" t="s">
        <v>37</v>
      </c>
      <c r="I2635" s="14"/>
      <c r="J2635" s="14"/>
      <c r="K2635" s="14"/>
      <c r="L2635" s="14"/>
      <c r="M2635" s="14"/>
      <c r="N2635" s="14"/>
      <c r="O2635" s="14"/>
      <c r="P2635" s="14"/>
      <c r="Q2635" s="14"/>
      <c r="R2635" s="14"/>
      <c r="S2635" s="14"/>
      <c r="T2635" s="14"/>
      <c r="U2635" s="14"/>
      <c r="V2635" s="14"/>
      <c r="W2635" s="14"/>
      <c r="X2635" s="14"/>
      <c r="Y2635" s="14"/>
      <c r="Z2635" s="14"/>
      <c r="AA2635" s="14"/>
      <c r="AB2635" s="14"/>
      <c r="AC2635" s="14"/>
      <c r="AD2635" s="14"/>
    </row>
    <row r="2636" ht="33.0" hidden="1" customHeight="1">
      <c r="A2636" s="27">
        <v>2967.0</v>
      </c>
      <c r="B2636" s="27" t="s">
        <v>34</v>
      </c>
      <c r="C2636" s="27" t="s">
        <v>2885</v>
      </c>
      <c r="D2636" s="12" t="s">
        <v>56</v>
      </c>
      <c r="E2636" s="14"/>
      <c r="F2636" s="12" t="s">
        <v>11</v>
      </c>
      <c r="G2636" s="12" t="s">
        <v>9</v>
      </c>
      <c r="H2636" s="12" t="s">
        <v>52</v>
      </c>
      <c r="I2636" s="14"/>
      <c r="J2636" s="14"/>
      <c r="K2636" s="14"/>
      <c r="L2636" s="14"/>
      <c r="M2636" s="14"/>
      <c r="N2636" s="14"/>
      <c r="O2636" s="14"/>
      <c r="P2636" s="14"/>
      <c r="Q2636" s="14"/>
      <c r="R2636" s="14"/>
      <c r="S2636" s="14"/>
      <c r="T2636" s="14"/>
      <c r="U2636" s="14"/>
      <c r="V2636" s="14"/>
      <c r="W2636" s="14"/>
      <c r="X2636" s="14"/>
      <c r="Y2636" s="14"/>
      <c r="Z2636" s="14"/>
      <c r="AA2636" s="14"/>
      <c r="AB2636" s="14"/>
      <c r="AC2636" s="14"/>
      <c r="AD2636" s="14"/>
    </row>
    <row r="2637" ht="33.0" customHeight="1">
      <c r="A2637" s="27">
        <v>2968.0</v>
      </c>
      <c r="B2637" s="27" t="s">
        <v>34</v>
      </c>
      <c r="C2637" s="27" t="s">
        <v>2886</v>
      </c>
      <c r="D2637" s="12" t="s">
        <v>134</v>
      </c>
      <c r="E2637" s="14"/>
      <c r="F2637" s="12" t="s">
        <v>16</v>
      </c>
      <c r="G2637" s="12" t="s">
        <v>9</v>
      </c>
      <c r="H2637" s="12" t="s">
        <v>42</v>
      </c>
      <c r="I2637" s="14"/>
      <c r="J2637" s="14"/>
      <c r="K2637" s="14"/>
      <c r="L2637" s="14"/>
      <c r="M2637" s="14"/>
      <c r="N2637" s="14"/>
      <c r="O2637" s="14"/>
      <c r="P2637" s="14"/>
      <c r="Q2637" s="14"/>
      <c r="R2637" s="14"/>
      <c r="S2637" s="14"/>
      <c r="T2637" s="14"/>
      <c r="U2637" s="14"/>
      <c r="V2637" s="14"/>
      <c r="W2637" s="14"/>
      <c r="X2637" s="14"/>
      <c r="Y2637" s="14"/>
      <c r="Z2637" s="14"/>
      <c r="AA2637" s="14"/>
      <c r="AB2637" s="14"/>
      <c r="AC2637" s="14"/>
      <c r="AD2637" s="14"/>
    </row>
    <row r="2638" ht="33.0" hidden="1" customHeight="1">
      <c r="A2638" s="27">
        <v>2972.0</v>
      </c>
      <c r="B2638" s="27" t="s">
        <v>34</v>
      </c>
      <c r="C2638" s="27" t="s">
        <v>2887</v>
      </c>
      <c r="D2638" s="12" t="s">
        <v>107</v>
      </c>
      <c r="E2638" s="14"/>
      <c r="F2638" s="12" t="s">
        <v>9</v>
      </c>
      <c r="G2638" s="12" t="s">
        <v>9</v>
      </c>
      <c r="H2638" s="12" t="s">
        <v>37</v>
      </c>
      <c r="I2638" s="14"/>
      <c r="J2638" s="14"/>
      <c r="K2638" s="14"/>
      <c r="L2638" s="14"/>
      <c r="M2638" s="14"/>
      <c r="N2638" s="14"/>
      <c r="O2638" s="14"/>
      <c r="P2638" s="14"/>
      <c r="Q2638" s="14"/>
      <c r="R2638" s="14"/>
      <c r="S2638" s="14"/>
      <c r="T2638" s="14"/>
      <c r="U2638" s="14"/>
      <c r="V2638" s="14"/>
      <c r="W2638" s="14"/>
      <c r="X2638" s="14"/>
      <c r="Y2638" s="14"/>
      <c r="Z2638" s="14"/>
      <c r="AA2638" s="14"/>
      <c r="AB2638" s="14"/>
      <c r="AC2638" s="14"/>
      <c r="AD2638" s="14"/>
    </row>
    <row r="2639" ht="33.0" customHeight="1">
      <c r="A2639" s="27">
        <v>2977.0</v>
      </c>
      <c r="B2639" s="27" t="s">
        <v>34</v>
      </c>
      <c r="C2639" s="27" t="s">
        <v>2888</v>
      </c>
      <c r="D2639" s="12" t="s">
        <v>334</v>
      </c>
      <c r="E2639" s="14"/>
      <c r="F2639" s="12" t="s">
        <v>16</v>
      </c>
      <c r="G2639" s="12" t="s">
        <v>7</v>
      </c>
      <c r="H2639" s="12" t="s">
        <v>42</v>
      </c>
      <c r="I2639" s="14"/>
      <c r="J2639" s="14"/>
      <c r="K2639" s="14"/>
      <c r="L2639" s="14"/>
      <c r="M2639" s="14"/>
      <c r="N2639" s="14"/>
      <c r="O2639" s="14"/>
      <c r="P2639" s="14"/>
      <c r="Q2639" s="14"/>
      <c r="R2639" s="14"/>
      <c r="S2639" s="14"/>
      <c r="T2639" s="14"/>
      <c r="U2639" s="14"/>
      <c r="V2639" s="14"/>
      <c r="W2639" s="14"/>
      <c r="X2639" s="14"/>
      <c r="Y2639" s="14"/>
      <c r="Z2639" s="14"/>
      <c r="AA2639" s="14"/>
      <c r="AB2639" s="14"/>
      <c r="AC2639" s="14"/>
      <c r="AD2639" s="14"/>
    </row>
    <row r="2640" ht="33.0" hidden="1" customHeight="1">
      <c r="A2640" s="27">
        <v>2978.0</v>
      </c>
      <c r="B2640" s="27" t="s">
        <v>34</v>
      </c>
      <c r="C2640" s="27" t="s">
        <v>2889</v>
      </c>
      <c r="D2640" s="12" t="s">
        <v>592</v>
      </c>
      <c r="E2640" s="14"/>
      <c r="F2640" s="12" t="s">
        <v>11</v>
      </c>
      <c r="G2640" s="12" t="s">
        <v>9</v>
      </c>
      <c r="H2640" s="12" t="s">
        <v>37</v>
      </c>
      <c r="I2640" s="14"/>
      <c r="J2640" s="14"/>
      <c r="K2640" s="14"/>
      <c r="L2640" s="14"/>
      <c r="M2640" s="14"/>
      <c r="N2640" s="14"/>
      <c r="O2640" s="14"/>
      <c r="P2640" s="14"/>
      <c r="Q2640" s="14"/>
      <c r="R2640" s="14"/>
      <c r="S2640" s="14"/>
      <c r="T2640" s="14"/>
      <c r="U2640" s="14"/>
      <c r="V2640" s="14"/>
      <c r="W2640" s="14"/>
      <c r="X2640" s="14"/>
      <c r="Y2640" s="14"/>
      <c r="Z2640" s="14"/>
      <c r="AA2640" s="14"/>
      <c r="AB2640" s="14"/>
      <c r="AC2640" s="14"/>
      <c r="AD2640" s="14"/>
    </row>
    <row r="2641" ht="33.0" hidden="1" customHeight="1">
      <c r="A2641" s="27">
        <v>2979.0</v>
      </c>
      <c r="B2641" s="27" t="s">
        <v>34</v>
      </c>
      <c r="C2641" s="27" t="s">
        <v>2890</v>
      </c>
      <c r="D2641" s="12" t="s">
        <v>107</v>
      </c>
      <c r="E2641" s="14"/>
      <c r="F2641" s="12" t="s">
        <v>9</v>
      </c>
      <c r="G2641" s="12" t="s">
        <v>9</v>
      </c>
      <c r="H2641" s="12" t="s">
        <v>37</v>
      </c>
      <c r="I2641" s="14"/>
      <c r="J2641" s="14"/>
      <c r="K2641" s="14"/>
      <c r="L2641" s="14"/>
      <c r="M2641" s="14"/>
      <c r="N2641" s="14"/>
      <c r="O2641" s="14"/>
      <c r="P2641" s="14"/>
      <c r="Q2641" s="14"/>
      <c r="R2641" s="14"/>
      <c r="S2641" s="14"/>
      <c r="T2641" s="14"/>
      <c r="U2641" s="14"/>
      <c r="V2641" s="14"/>
      <c r="W2641" s="14"/>
      <c r="X2641" s="14"/>
      <c r="Y2641" s="14"/>
      <c r="Z2641" s="14"/>
      <c r="AA2641" s="14"/>
      <c r="AB2641" s="14"/>
      <c r="AC2641" s="14"/>
      <c r="AD2641" s="14"/>
    </row>
    <row r="2642" ht="33.0" hidden="1" customHeight="1">
      <c r="A2642" s="27">
        <v>2981.0</v>
      </c>
      <c r="B2642" s="27" t="s">
        <v>34</v>
      </c>
      <c r="C2642" s="27" t="s">
        <v>2884</v>
      </c>
      <c r="D2642" s="12" t="s">
        <v>107</v>
      </c>
      <c r="E2642" s="14"/>
      <c r="F2642" s="12" t="s">
        <v>9</v>
      </c>
      <c r="G2642" s="12" t="s">
        <v>9</v>
      </c>
      <c r="H2642" s="12" t="s">
        <v>37</v>
      </c>
      <c r="I2642" s="14"/>
      <c r="J2642" s="14"/>
      <c r="K2642" s="14"/>
      <c r="L2642" s="14"/>
      <c r="M2642" s="14"/>
      <c r="N2642" s="14"/>
      <c r="O2642" s="14"/>
      <c r="P2642" s="14"/>
      <c r="Q2642" s="14"/>
      <c r="R2642" s="14"/>
      <c r="S2642" s="14"/>
      <c r="T2642" s="14"/>
      <c r="U2642" s="14"/>
      <c r="V2642" s="14"/>
      <c r="W2642" s="14"/>
      <c r="X2642" s="14"/>
      <c r="Y2642" s="14"/>
      <c r="Z2642" s="14"/>
      <c r="AA2642" s="14"/>
      <c r="AB2642" s="14"/>
      <c r="AC2642" s="14"/>
      <c r="AD2642" s="14"/>
    </row>
    <row r="2643" ht="33.0" hidden="1" customHeight="1">
      <c r="A2643" s="27">
        <v>2986.0</v>
      </c>
      <c r="B2643" s="27" t="s">
        <v>34</v>
      </c>
      <c r="C2643" s="27" t="s">
        <v>2884</v>
      </c>
      <c r="D2643" s="12" t="s">
        <v>107</v>
      </c>
      <c r="E2643" s="14"/>
      <c r="F2643" s="12" t="s">
        <v>9</v>
      </c>
      <c r="G2643" s="12" t="s">
        <v>9</v>
      </c>
      <c r="H2643" s="12" t="s">
        <v>37</v>
      </c>
      <c r="I2643" s="14"/>
      <c r="J2643" s="14"/>
      <c r="K2643" s="14"/>
      <c r="L2643" s="14"/>
      <c r="M2643" s="14"/>
      <c r="N2643" s="14"/>
      <c r="O2643" s="14"/>
      <c r="P2643" s="14"/>
      <c r="Q2643" s="14"/>
      <c r="R2643" s="14"/>
      <c r="S2643" s="14"/>
      <c r="T2643" s="14"/>
      <c r="U2643" s="14"/>
      <c r="V2643" s="14"/>
      <c r="W2643" s="14"/>
      <c r="X2643" s="14"/>
      <c r="Y2643" s="14"/>
      <c r="Z2643" s="14"/>
      <c r="AA2643" s="14"/>
      <c r="AB2643" s="14"/>
      <c r="AC2643" s="14"/>
      <c r="AD2643" s="14"/>
    </row>
    <row r="2644" ht="33.0" hidden="1" customHeight="1">
      <c r="A2644" s="27">
        <v>2989.0</v>
      </c>
      <c r="B2644" s="27" t="s">
        <v>34</v>
      </c>
      <c r="C2644" s="27" t="s">
        <v>2891</v>
      </c>
      <c r="D2644" s="12" t="s">
        <v>124</v>
      </c>
      <c r="E2644" s="14"/>
      <c r="F2644" s="12" t="s">
        <v>11</v>
      </c>
      <c r="G2644" s="12" t="s">
        <v>9</v>
      </c>
      <c r="H2644" s="12" t="s">
        <v>49</v>
      </c>
      <c r="I2644" s="14"/>
      <c r="J2644" s="14"/>
      <c r="K2644" s="14"/>
      <c r="L2644" s="14"/>
      <c r="M2644" s="14"/>
      <c r="N2644" s="14"/>
      <c r="O2644" s="14"/>
      <c r="P2644" s="14"/>
      <c r="Q2644" s="14"/>
      <c r="R2644" s="14"/>
      <c r="S2644" s="14"/>
      <c r="T2644" s="14"/>
      <c r="U2644" s="14"/>
      <c r="V2644" s="14"/>
      <c r="W2644" s="14"/>
      <c r="X2644" s="14"/>
      <c r="Y2644" s="14"/>
      <c r="Z2644" s="14"/>
      <c r="AA2644" s="14"/>
      <c r="AB2644" s="14"/>
      <c r="AC2644" s="14"/>
      <c r="AD2644" s="14"/>
    </row>
    <row r="2645" ht="33.0" customHeight="1">
      <c r="A2645" s="27">
        <v>2992.0</v>
      </c>
      <c r="B2645" s="27" t="s">
        <v>34</v>
      </c>
      <c r="C2645" s="27" t="s">
        <v>2892</v>
      </c>
      <c r="D2645" s="12" t="s">
        <v>334</v>
      </c>
      <c r="E2645" s="14"/>
      <c r="F2645" s="12" t="s">
        <v>16</v>
      </c>
      <c r="G2645" s="12" t="s">
        <v>7</v>
      </c>
      <c r="H2645" s="12" t="s">
        <v>42</v>
      </c>
      <c r="I2645" s="14"/>
      <c r="J2645" s="14"/>
      <c r="K2645" s="14"/>
      <c r="L2645" s="14"/>
      <c r="M2645" s="14"/>
      <c r="N2645" s="14"/>
      <c r="O2645" s="14"/>
      <c r="P2645" s="14"/>
      <c r="Q2645" s="14"/>
      <c r="R2645" s="14"/>
      <c r="S2645" s="14"/>
      <c r="T2645" s="14"/>
      <c r="U2645" s="14"/>
      <c r="V2645" s="14"/>
      <c r="W2645" s="14"/>
      <c r="X2645" s="14"/>
      <c r="Y2645" s="14"/>
      <c r="Z2645" s="14"/>
      <c r="AA2645" s="14"/>
      <c r="AB2645" s="14"/>
      <c r="AC2645" s="14"/>
      <c r="AD2645" s="14"/>
    </row>
    <row r="2646" ht="33.0" hidden="1" customHeight="1">
      <c r="A2646" s="27">
        <v>2993.0</v>
      </c>
      <c r="B2646" s="27" t="s">
        <v>34</v>
      </c>
      <c r="C2646" s="27" t="s">
        <v>2893</v>
      </c>
      <c r="D2646" s="12" t="s">
        <v>2185</v>
      </c>
      <c r="E2646" s="14"/>
      <c r="F2646" s="12" t="s">
        <v>11</v>
      </c>
      <c r="G2646" s="12" t="s">
        <v>8</v>
      </c>
      <c r="H2646" s="12" t="s">
        <v>42</v>
      </c>
      <c r="I2646" s="14"/>
      <c r="J2646" s="14"/>
      <c r="K2646" s="14"/>
      <c r="L2646" s="14"/>
      <c r="M2646" s="14"/>
      <c r="N2646" s="14"/>
      <c r="O2646" s="14"/>
      <c r="P2646" s="14"/>
      <c r="Q2646" s="14"/>
      <c r="R2646" s="14"/>
      <c r="S2646" s="14"/>
      <c r="T2646" s="14"/>
      <c r="U2646" s="14"/>
      <c r="V2646" s="14"/>
      <c r="W2646" s="14"/>
      <c r="X2646" s="14"/>
      <c r="Y2646" s="14"/>
      <c r="Z2646" s="14"/>
      <c r="AA2646" s="14"/>
      <c r="AB2646" s="14"/>
      <c r="AC2646" s="14"/>
      <c r="AD2646" s="14"/>
    </row>
    <row r="2647" ht="33.0" hidden="1" customHeight="1">
      <c r="A2647" s="27">
        <v>2995.0</v>
      </c>
      <c r="B2647" s="27" t="s">
        <v>34</v>
      </c>
      <c r="C2647" s="27" t="s">
        <v>2894</v>
      </c>
      <c r="D2647" s="12" t="s">
        <v>1805</v>
      </c>
      <c r="E2647" s="14"/>
      <c r="F2647" s="12" t="s">
        <v>21</v>
      </c>
      <c r="G2647" s="12" t="s">
        <v>4</v>
      </c>
      <c r="H2647" s="12" t="s">
        <v>37</v>
      </c>
      <c r="I2647" s="14"/>
      <c r="J2647" s="14"/>
      <c r="K2647" s="14"/>
      <c r="L2647" s="14"/>
      <c r="M2647" s="14"/>
      <c r="N2647" s="14"/>
      <c r="O2647" s="14"/>
      <c r="P2647" s="14"/>
      <c r="Q2647" s="14"/>
      <c r="R2647" s="14"/>
      <c r="S2647" s="14"/>
      <c r="T2647" s="14"/>
      <c r="U2647" s="14"/>
      <c r="V2647" s="14"/>
      <c r="W2647" s="14"/>
      <c r="X2647" s="14"/>
      <c r="Y2647" s="14"/>
      <c r="Z2647" s="14"/>
      <c r="AA2647" s="14"/>
      <c r="AB2647" s="14"/>
      <c r="AC2647" s="14"/>
      <c r="AD2647" s="14"/>
    </row>
    <row r="2648" ht="33.0" customHeight="1">
      <c r="A2648" s="27">
        <v>2996.0</v>
      </c>
      <c r="B2648" s="27" t="s">
        <v>34</v>
      </c>
      <c r="C2648" s="27" t="s">
        <v>2895</v>
      </c>
      <c r="D2648" s="12" t="s">
        <v>214</v>
      </c>
      <c r="E2648" s="14"/>
      <c r="F2648" s="12" t="s">
        <v>16</v>
      </c>
      <c r="G2648" s="12" t="s">
        <v>9</v>
      </c>
      <c r="H2648" s="12" t="s">
        <v>52</v>
      </c>
      <c r="I2648" s="14"/>
      <c r="J2648" s="14"/>
      <c r="K2648" s="14"/>
      <c r="L2648" s="14"/>
      <c r="M2648" s="14"/>
      <c r="N2648" s="14"/>
      <c r="O2648" s="14"/>
      <c r="P2648" s="14"/>
      <c r="Q2648" s="14"/>
      <c r="R2648" s="14"/>
      <c r="S2648" s="14"/>
      <c r="T2648" s="14"/>
      <c r="U2648" s="14"/>
      <c r="V2648" s="14"/>
      <c r="W2648" s="14"/>
      <c r="X2648" s="14"/>
      <c r="Y2648" s="14"/>
      <c r="Z2648" s="14"/>
      <c r="AA2648" s="14"/>
      <c r="AB2648" s="14"/>
      <c r="AC2648" s="14"/>
      <c r="AD2648" s="14"/>
    </row>
    <row r="2649" ht="33.0" hidden="1" customHeight="1">
      <c r="A2649" s="27">
        <v>2997.0</v>
      </c>
      <c r="B2649" s="27" t="s">
        <v>34</v>
      </c>
      <c r="C2649" s="27" t="s">
        <v>2896</v>
      </c>
      <c r="D2649" s="12" t="s">
        <v>107</v>
      </c>
      <c r="E2649" s="14"/>
      <c r="F2649" s="12" t="s">
        <v>9</v>
      </c>
      <c r="G2649" s="12" t="s">
        <v>9</v>
      </c>
      <c r="H2649" s="12" t="s">
        <v>37</v>
      </c>
      <c r="I2649" s="14"/>
      <c r="J2649" s="14"/>
      <c r="K2649" s="14"/>
      <c r="L2649" s="14"/>
      <c r="M2649" s="14"/>
      <c r="N2649" s="14"/>
      <c r="O2649" s="14"/>
      <c r="P2649" s="14"/>
      <c r="Q2649" s="14"/>
      <c r="R2649" s="14"/>
      <c r="S2649" s="14"/>
      <c r="T2649" s="14"/>
      <c r="U2649" s="14"/>
      <c r="V2649" s="14"/>
      <c r="W2649" s="14"/>
      <c r="X2649" s="14"/>
      <c r="Y2649" s="14"/>
      <c r="Z2649" s="14"/>
      <c r="AA2649" s="14"/>
      <c r="AB2649" s="14"/>
      <c r="AC2649" s="14"/>
      <c r="AD2649" s="14"/>
    </row>
    <row r="2650" ht="33.0" hidden="1" customHeight="1">
      <c r="A2650" s="27">
        <v>2998.0</v>
      </c>
      <c r="B2650" s="27" t="s">
        <v>34</v>
      </c>
      <c r="C2650" s="27" t="s">
        <v>2897</v>
      </c>
      <c r="D2650" s="12" t="s">
        <v>107</v>
      </c>
      <c r="E2650" s="14"/>
      <c r="F2650" s="12" t="s">
        <v>9</v>
      </c>
      <c r="G2650" s="12" t="s">
        <v>9</v>
      </c>
      <c r="H2650" s="12" t="s">
        <v>37</v>
      </c>
      <c r="I2650" s="14"/>
      <c r="J2650" s="14"/>
      <c r="K2650" s="14"/>
      <c r="L2650" s="14"/>
      <c r="M2650" s="14"/>
      <c r="N2650" s="14"/>
      <c r="O2650" s="14"/>
      <c r="P2650" s="14"/>
      <c r="Q2650" s="14"/>
      <c r="R2650" s="14"/>
      <c r="S2650" s="14"/>
      <c r="T2650" s="14"/>
      <c r="U2650" s="14"/>
      <c r="V2650" s="14"/>
      <c r="W2650" s="14"/>
      <c r="X2650" s="14"/>
      <c r="Y2650" s="14"/>
      <c r="Z2650" s="14"/>
      <c r="AA2650" s="14"/>
      <c r="AB2650" s="14"/>
      <c r="AC2650" s="14"/>
      <c r="AD2650" s="14"/>
    </row>
    <row r="2651" ht="33.0" hidden="1" customHeight="1">
      <c r="A2651" s="27">
        <v>2999.0</v>
      </c>
      <c r="B2651" s="27" t="s">
        <v>34</v>
      </c>
      <c r="C2651" s="27" t="s">
        <v>2898</v>
      </c>
      <c r="D2651" s="12" t="s">
        <v>66</v>
      </c>
      <c r="E2651" s="14"/>
      <c r="F2651" s="12" t="s">
        <v>10</v>
      </c>
      <c r="G2651" s="12" t="s">
        <v>2</v>
      </c>
      <c r="H2651" s="12" t="s">
        <v>52</v>
      </c>
      <c r="I2651" s="14"/>
      <c r="J2651" s="14"/>
      <c r="K2651" s="14"/>
      <c r="L2651" s="14"/>
      <c r="M2651" s="14"/>
      <c r="N2651" s="14"/>
      <c r="O2651" s="14"/>
      <c r="P2651" s="14"/>
      <c r="Q2651" s="14"/>
      <c r="R2651" s="14"/>
      <c r="S2651" s="14"/>
      <c r="T2651" s="14"/>
      <c r="U2651" s="14"/>
      <c r="V2651" s="14"/>
      <c r="W2651" s="14"/>
      <c r="X2651" s="14"/>
      <c r="Y2651" s="14"/>
      <c r="Z2651" s="14"/>
      <c r="AA2651" s="14"/>
      <c r="AB2651" s="14"/>
      <c r="AC2651" s="14"/>
      <c r="AD2651" s="14"/>
    </row>
    <row r="2652" ht="33.0" hidden="1" customHeight="1">
      <c r="A2652" s="27">
        <v>3001.0</v>
      </c>
      <c r="B2652" s="27" t="s">
        <v>34</v>
      </c>
      <c r="C2652" s="27" t="s">
        <v>2899</v>
      </c>
      <c r="D2652" s="12" t="s">
        <v>107</v>
      </c>
      <c r="E2652" s="14"/>
      <c r="F2652" s="12" t="s">
        <v>9</v>
      </c>
      <c r="G2652" s="12" t="s">
        <v>9</v>
      </c>
      <c r="H2652" s="12" t="s">
        <v>37</v>
      </c>
      <c r="I2652" s="14"/>
      <c r="J2652" s="14"/>
      <c r="K2652" s="14"/>
      <c r="L2652" s="14"/>
      <c r="M2652" s="14"/>
      <c r="N2652" s="14"/>
      <c r="O2652" s="14"/>
      <c r="P2652" s="14"/>
      <c r="Q2652" s="14"/>
      <c r="R2652" s="14"/>
      <c r="S2652" s="14"/>
      <c r="T2652" s="14"/>
      <c r="U2652" s="14"/>
      <c r="V2652" s="14"/>
      <c r="W2652" s="14"/>
      <c r="X2652" s="14"/>
      <c r="Y2652" s="14"/>
      <c r="Z2652" s="14"/>
      <c r="AA2652" s="14"/>
      <c r="AB2652" s="14"/>
      <c r="AC2652" s="14"/>
      <c r="AD2652" s="14"/>
    </row>
    <row r="2653" ht="33.0" hidden="1" customHeight="1">
      <c r="A2653" s="27">
        <v>3002.0</v>
      </c>
      <c r="B2653" s="27" t="s">
        <v>34</v>
      </c>
      <c r="C2653" s="27" t="s">
        <v>2900</v>
      </c>
      <c r="D2653" s="12" t="s">
        <v>93</v>
      </c>
      <c r="E2653" s="14"/>
      <c r="F2653" s="12" t="s">
        <v>11</v>
      </c>
      <c r="G2653" s="12" t="s">
        <v>7</v>
      </c>
      <c r="H2653" s="12" t="s">
        <v>49</v>
      </c>
      <c r="I2653" s="14"/>
      <c r="J2653" s="14"/>
      <c r="K2653" s="14"/>
      <c r="L2653" s="14"/>
      <c r="M2653" s="14"/>
      <c r="N2653" s="14"/>
      <c r="O2653" s="14"/>
      <c r="P2653" s="14"/>
      <c r="Q2653" s="14"/>
      <c r="R2653" s="14"/>
      <c r="S2653" s="14"/>
      <c r="T2653" s="14"/>
      <c r="U2653" s="14"/>
      <c r="V2653" s="14"/>
      <c r="W2653" s="14"/>
      <c r="X2653" s="14"/>
      <c r="Y2653" s="14"/>
      <c r="Z2653" s="14"/>
      <c r="AA2653" s="14"/>
      <c r="AB2653" s="14"/>
      <c r="AC2653" s="14"/>
      <c r="AD2653" s="14"/>
    </row>
    <row r="2654" ht="33.0" hidden="1" customHeight="1">
      <c r="A2654" s="27">
        <v>3003.0</v>
      </c>
      <c r="B2654" s="27" t="s">
        <v>34</v>
      </c>
      <c r="C2654" s="27" t="s">
        <v>2901</v>
      </c>
      <c r="D2654" s="12" t="s">
        <v>2228</v>
      </c>
      <c r="E2654" s="14"/>
      <c r="F2654" s="12" t="s">
        <v>19</v>
      </c>
      <c r="G2654" s="12" t="s">
        <v>9</v>
      </c>
      <c r="H2654" s="12" t="s">
        <v>42</v>
      </c>
      <c r="I2654" s="14"/>
      <c r="J2654" s="14"/>
      <c r="K2654" s="14"/>
      <c r="L2654" s="14"/>
      <c r="M2654" s="14"/>
      <c r="N2654" s="14"/>
      <c r="O2654" s="14"/>
      <c r="P2654" s="14"/>
      <c r="Q2654" s="14"/>
      <c r="R2654" s="14"/>
      <c r="S2654" s="14"/>
      <c r="T2654" s="14"/>
      <c r="U2654" s="14"/>
      <c r="V2654" s="14"/>
      <c r="W2654" s="14"/>
      <c r="X2654" s="14"/>
      <c r="Y2654" s="14"/>
      <c r="Z2654" s="14"/>
      <c r="AA2654" s="14"/>
      <c r="AB2654" s="14"/>
      <c r="AC2654" s="14"/>
      <c r="AD2654" s="14"/>
    </row>
    <row r="2655" ht="33.0" hidden="1" customHeight="1">
      <c r="A2655" s="27">
        <v>3004.0</v>
      </c>
      <c r="B2655" s="27" t="s">
        <v>34</v>
      </c>
      <c r="C2655" s="27" t="s">
        <v>2902</v>
      </c>
      <c r="D2655" s="12" t="s">
        <v>2903</v>
      </c>
      <c r="E2655" s="14"/>
      <c r="F2655" s="12" t="s">
        <v>15</v>
      </c>
      <c r="G2655" s="12" t="s">
        <v>8</v>
      </c>
      <c r="H2655" s="12" t="s">
        <v>52</v>
      </c>
      <c r="I2655" s="14"/>
      <c r="J2655" s="14"/>
      <c r="K2655" s="14"/>
      <c r="L2655" s="14"/>
      <c r="M2655" s="14"/>
      <c r="N2655" s="14"/>
      <c r="O2655" s="14"/>
      <c r="P2655" s="14"/>
      <c r="Q2655" s="14"/>
      <c r="R2655" s="14"/>
      <c r="S2655" s="14"/>
      <c r="T2655" s="14"/>
      <c r="U2655" s="14"/>
      <c r="V2655" s="14"/>
      <c r="W2655" s="14"/>
      <c r="X2655" s="14"/>
      <c r="Y2655" s="14"/>
      <c r="Z2655" s="14"/>
      <c r="AA2655" s="14"/>
      <c r="AB2655" s="14"/>
      <c r="AC2655" s="14"/>
      <c r="AD2655" s="14"/>
    </row>
    <row r="2656" ht="33.0" hidden="1" customHeight="1">
      <c r="A2656" s="27">
        <v>3006.0</v>
      </c>
      <c r="B2656" s="27" t="s">
        <v>34</v>
      </c>
      <c r="C2656" s="27" t="s">
        <v>2904</v>
      </c>
      <c r="D2656" s="12" t="s">
        <v>107</v>
      </c>
      <c r="E2656" s="14"/>
      <c r="F2656" s="12" t="s">
        <v>9</v>
      </c>
      <c r="G2656" s="12" t="s">
        <v>9</v>
      </c>
      <c r="H2656" s="12" t="s">
        <v>37</v>
      </c>
      <c r="I2656" s="14"/>
      <c r="J2656" s="14"/>
      <c r="K2656" s="14"/>
      <c r="L2656" s="14"/>
      <c r="M2656" s="14"/>
      <c r="N2656" s="14"/>
      <c r="O2656" s="14"/>
      <c r="P2656" s="14"/>
      <c r="Q2656" s="14"/>
      <c r="R2656" s="14"/>
      <c r="S2656" s="14"/>
      <c r="T2656" s="14"/>
      <c r="U2656" s="14"/>
      <c r="V2656" s="14"/>
      <c r="W2656" s="14"/>
      <c r="X2656" s="14"/>
      <c r="Y2656" s="14"/>
      <c r="Z2656" s="14"/>
      <c r="AA2656" s="14"/>
      <c r="AB2656" s="14"/>
      <c r="AC2656" s="14"/>
      <c r="AD2656" s="14"/>
    </row>
    <row r="2657" ht="33.0" hidden="1" customHeight="1">
      <c r="A2657" s="27">
        <v>3007.0</v>
      </c>
      <c r="B2657" s="27" t="s">
        <v>34</v>
      </c>
      <c r="C2657" s="27" t="s">
        <v>2905</v>
      </c>
      <c r="D2657" s="12" t="s">
        <v>107</v>
      </c>
      <c r="E2657" s="14"/>
      <c r="F2657" s="12" t="s">
        <v>9</v>
      </c>
      <c r="G2657" s="12" t="s">
        <v>9</v>
      </c>
      <c r="H2657" s="12" t="s">
        <v>37</v>
      </c>
      <c r="I2657" s="14"/>
      <c r="J2657" s="14"/>
      <c r="K2657" s="14"/>
      <c r="L2657" s="14"/>
      <c r="M2657" s="14"/>
      <c r="N2657" s="14"/>
      <c r="O2657" s="14"/>
      <c r="P2657" s="14"/>
      <c r="Q2657" s="14"/>
      <c r="R2657" s="14"/>
      <c r="S2657" s="14"/>
      <c r="T2657" s="14"/>
      <c r="U2657" s="14"/>
      <c r="V2657" s="14"/>
      <c r="W2657" s="14"/>
      <c r="X2657" s="14"/>
      <c r="Y2657" s="14"/>
      <c r="Z2657" s="14"/>
      <c r="AA2657" s="14"/>
      <c r="AB2657" s="14"/>
      <c r="AC2657" s="14"/>
      <c r="AD2657" s="14"/>
    </row>
    <row r="2658" ht="33.0" hidden="1" customHeight="1">
      <c r="A2658" s="27">
        <v>3010.0</v>
      </c>
      <c r="B2658" s="27" t="s">
        <v>34</v>
      </c>
      <c r="C2658" s="27" t="s">
        <v>2884</v>
      </c>
      <c r="D2658" s="12" t="s">
        <v>107</v>
      </c>
      <c r="E2658" s="14"/>
      <c r="F2658" s="12" t="s">
        <v>9</v>
      </c>
      <c r="G2658" s="12" t="s">
        <v>9</v>
      </c>
      <c r="H2658" s="12" t="s">
        <v>37</v>
      </c>
      <c r="I2658" s="14"/>
      <c r="J2658" s="14"/>
      <c r="K2658" s="14"/>
      <c r="L2658" s="14"/>
      <c r="M2658" s="14"/>
      <c r="N2658" s="14"/>
      <c r="O2658" s="14"/>
      <c r="P2658" s="14"/>
      <c r="Q2658" s="14"/>
      <c r="R2658" s="14"/>
      <c r="S2658" s="14"/>
      <c r="T2658" s="14"/>
      <c r="U2658" s="14"/>
      <c r="V2658" s="14"/>
      <c r="W2658" s="14"/>
      <c r="X2658" s="14"/>
      <c r="Y2658" s="14"/>
      <c r="Z2658" s="14"/>
      <c r="AA2658" s="14"/>
      <c r="AB2658" s="14"/>
      <c r="AC2658" s="14"/>
      <c r="AD2658" s="14"/>
    </row>
    <row r="2659" ht="33.0" hidden="1" customHeight="1">
      <c r="A2659" s="27">
        <v>3011.0</v>
      </c>
      <c r="B2659" s="27" t="s">
        <v>34</v>
      </c>
      <c r="C2659" s="27" t="s">
        <v>2906</v>
      </c>
      <c r="D2659" s="12" t="s">
        <v>107</v>
      </c>
      <c r="E2659" s="14"/>
      <c r="F2659" s="12" t="s">
        <v>9</v>
      </c>
      <c r="G2659" s="12" t="s">
        <v>9</v>
      </c>
      <c r="H2659" s="12" t="s">
        <v>37</v>
      </c>
      <c r="I2659" s="14"/>
      <c r="J2659" s="14"/>
      <c r="K2659" s="14"/>
      <c r="L2659" s="14"/>
      <c r="M2659" s="14"/>
      <c r="N2659" s="14"/>
      <c r="O2659" s="14"/>
      <c r="P2659" s="14"/>
      <c r="Q2659" s="14"/>
      <c r="R2659" s="14"/>
      <c r="S2659" s="14"/>
      <c r="T2659" s="14"/>
      <c r="U2659" s="14"/>
      <c r="V2659" s="14"/>
      <c r="W2659" s="14"/>
      <c r="X2659" s="14"/>
      <c r="Y2659" s="14"/>
      <c r="Z2659" s="14"/>
      <c r="AA2659" s="14"/>
      <c r="AB2659" s="14"/>
      <c r="AC2659" s="14"/>
      <c r="AD2659" s="14"/>
    </row>
    <row r="2660" ht="33.0" customHeight="1">
      <c r="A2660" s="27">
        <v>3013.0</v>
      </c>
      <c r="B2660" s="27" t="s">
        <v>34</v>
      </c>
      <c r="C2660" s="27" t="s">
        <v>2907</v>
      </c>
      <c r="D2660" s="12" t="s">
        <v>167</v>
      </c>
      <c r="E2660" s="14"/>
      <c r="F2660" s="12" t="s">
        <v>16</v>
      </c>
      <c r="G2660" s="12" t="s">
        <v>9</v>
      </c>
      <c r="H2660" s="12" t="s">
        <v>37</v>
      </c>
      <c r="I2660" s="14"/>
      <c r="J2660" s="14"/>
      <c r="K2660" s="14"/>
      <c r="L2660" s="14"/>
      <c r="M2660" s="14"/>
      <c r="N2660" s="14"/>
      <c r="O2660" s="14"/>
      <c r="P2660" s="14"/>
      <c r="Q2660" s="14"/>
      <c r="R2660" s="14"/>
      <c r="S2660" s="14"/>
      <c r="T2660" s="14"/>
      <c r="U2660" s="14"/>
      <c r="V2660" s="14"/>
      <c r="W2660" s="14"/>
      <c r="X2660" s="14"/>
      <c r="Y2660" s="14"/>
      <c r="Z2660" s="14"/>
      <c r="AA2660" s="14"/>
      <c r="AB2660" s="14"/>
      <c r="AC2660" s="14"/>
      <c r="AD2660" s="14"/>
    </row>
    <row r="2661" ht="33.0" hidden="1" customHeight="1">
      <c r="A2661" s="27">
        <v>3014.0</v>
      </c>
      <c r="B2661" s="27" t="s">
        <v>34</v>
      </c>
      <c r="C2661" s="27" t="s">
        <v>2908</v>
      </c>
      <c r="D2661" s="12" t="s">
        <v>255</v>
      </c>
      <c r="E2661" s="14"/>
      <c r="F2661" s="12" t="s">
        <v>14</v>
      </c>
      <c r="G2661" s="12" t="s">
        <v>7</v>
      </c>
      <c r="H2661" s="12" t="s">
        <v>37</v>
      </c>
      <c r="I2661" s="14"/>
      <c r="J2661" s="14"/>
      <c r="K2661" s="14"/>
      <c r="L2661" s="14"/>
      <c r="M2661" s="14"/>
      <c r="N2661" s="14"/>
      <c r="O2661" s="14"/>
      <c r="P2661" s="14"/>
      <c r="Q2661" s="14"/>
      <c r="R2661" s="14"/>
      <c r="S2661" s="14"/>
      <c r="T2661" s="14"/>
      <c r="U2661" s="14"/>
      <c r="V2661" s="14"/>
      <c r="W2661" s="14"/>
      <c r="X2661" s="14"/>
      <c r="Y2661" s="14"/>
      <c r="Z2661" s="14"/>
      <c r="AA2661" s="14"/>
      <c r="AB2661" s="14"/>
      <c r="AC2661" s="14"/>
      <c r="AD2661" s="14"/>
    </row>
    <row r="2662" ht="33.0" hidden="1" customHeight="1">
      <c r="A2662" s="27">
        <v>3015.0</v>
      </c>
      <c r="B2662" s="27" t="s">
        <v>34</v>
      </c>
      <c r="C2662" s="27" t="s">
        <v>2909</v>
      </c>
      <c r="D2662" s="12" t="s">
        <v>107</v>
      </c>
      <c r="E2662" s="14"/>
      <c r="F2662" s="12" t="s">
        <v>9</v>
      </c>
      <c r="G2662" s="12" t="s">
        <v>9</v>
      </c>
      <c r="H2662" s="12" t="s">
        <v>37</v>
      </c>
      <c r="I2662" s="14"/>
      <c r="J2662" s="14"/>
      <c r="K2662" s="14"/>
      <c r="L2662" s="14"/>
      <c r="M2662" s="14"/>
      <c r="N2662" s="14"/>
      <c r="O2662" s="14"/>
      <c r="P2662" s="14"/>
      <c r="Q2662" s="14"/>
      <c r="R2662" s="14"/>
      <c r="S2662" s="14"/>
      <c r="T2662" s="14"/>
      <c r="U2662" s="14"/>
      <c r="V2662" s="14"/>
      <c r="W2662" s="14"/>
      <c r="X2662" s="14"/>
      <c r="Y2662" s="14"/>
      <c r="Z2662" s="14"/>
      <c r="AA2662" s="14"/>
      <c r="AB2662" s="14"/>
      <c r="AC2662" s="14"/>
      <c r="AD2662" s="14"/>
    </row>
    <row r="2663" ht="33.0" customHeight="1">
      <c r="A2663" s="27">
        <v>3017.0</v>
      </c>
      <c r="B2663" s="27" t="s">
        <v>34</v>
      </c>
      <c r="C2663" s="27" t="s">
        <v>2910</v>
      </c>
      <c r="D2663" s="12" t="s">
        <v>83</v>
      </c>
      <c r="E2663" s="14"/>
      <c r="F2663" s="12" t="s">
        <v>16</v>
      </c>
      <c r="G2663" s="12" t="s">
        <v>3</v>
      </c>
      <c r="H2663" s="12" t="s">
        <v>49</v>
      </c>
      <c r="I2663" s="14"/>
      <c r="J2663" s="14"/>
      <c r="K2663" s="14"/>
      <c r="L2663" s="14"/>
      <c r="M2663" s="14"/>
      <c r="N2663" s="14"/>
      <c r="O2663" s="14"/>
      <c r="P2663" s="14"/>
      <c r="Q2663" s="14"/>
      <c r="R2663" s="14"/>
      <c r="S2663" s="14"/>
      <c r="T2663" s="14"/>
      <c r="U2663" s="14"/>
      <c r="V2663" s="14"/>
      <c r="W2663" s="14"/>
      <c r="X2663" s="14"/>
      <c r="Y2663" s="14"/>
      <c r="Z2663" s="14"/>
      <c r="AA2663" s="14"/>
      <c r="AB2663" s="14"/>
      <c r="AC2663" s="14"/>
      <c r="AD2663" s="14"/>
    </row>
    <row r="2664" ht="33.0" hidden="1" customHeight="1">
      <c r="A2664" s="27">
        <v>3018.0</v>
      </c>
      <c r="B2664" s="27" t="s">
        <v>34</v>
      </c>
      <c r="C2664" s="27" t="s">
        <v>2911</v>
      </c>
      <c r="D2664" s="12" t="s">
        <v>89</v>
      </c>
      <c r="E2664" s="14"/>
      <c r="F2664" s="12" t="s">
        <v>9</v>
      </c>
      <c r="G2664" s="12" t="s">
        <v>9</v>
      </c>
      <c r="H2664" s="12" t="s">
        <v>52</v>
      </c>
      <c r="I2664" s="14"/>
      <c r="J2664" s="14"/>
      <c r="K2664" s="14"/>
      <c r="L2664" s="14"/>
      <c r="M2664" s="14"/>
      <c r="N2664" s="14"/>
      <c r="O2664" s="14"/>
      <c r="P2664" s="14"/>
      <c r="Q2664" s="14"/>
      <c r="R2664" s="14"/>
      <c r="S2664" s="14"/>
      <c r="T2664" s="14"/>
      <c r="U2664" s="14"/>
      <c r="V2664" s="14"/>
      <c r="W2664" s="14"/>
      <c r="X2664" s="14"/>
      <c r="Y2664" s="14"/>
      <c r="Z2664" s="14"/>
      <c r="AA2664" s="14"/>
      <c r="AB2664" s="14"/>
      <c r="AC2664" s="14"/>
      <c r="AD2664" s="14"/>
    </row>
    <row r="2665" ht="33.0" customHeight="1">
      <c r="A2665" s="27">
        <v>3020.0</v>
      </c>
      <c r="B2665" s="27" t="s">
        <v>34</v>
      </c>
      <c r="C2665" s="27" t="s">
        <v>2912</v>
      </c>
      <c r="D2665" s="12" t="s">
        <v>327</v>
      </c>
      <c r="E2665" s="14"/>
      <c r="F2665" s="12" t="s">
        <v>16</v>
      </c>
      <c r="G2665" s="12" t="s">
        <v>7</v>
      </c>
      <c r="H2665" s="12" t="s">
        <v>37</v>
      </c>
      <c r="I2665" s="14"/>
      <c r="J2665" s="14"/>
      <c r="K2665" s="14"/>
      <c r="L2665" s="14"/>
      <c r="M2665" s="14"/>
      <c r="N2665" s="14"/>
      <c r="O2665" s="14"/>
      <c r="P2665" s="14"/>
      <c r="Q2665" s="14"/>
      <c r="R2665" s="14"/>
      <c r="S2665" s="14"/>
      <c r="T2665" s="14"/>
      <c r="U2665" s="14"/>
      <c r="V2665" s="14"/>
      <c r="W2665" s="14"/>
      <c r="X2665" s="14"/>
      <c r="Y2665" s="14"/>
      <c r="Z2665" s="14"/>
      <c r="AA2665" s="14"/>
      <c r="AB2665" s="14"/>
      <c r="AC2665" s="14"/>
      <c r="AD2665" s="14"/>
    </row>
    <row r="2666" ht="33.0" hidden="1" customHeight="1">
      <c r="A2666" s="27">
        <v>3021.0</v>
      </c>
      <c r="B2666" s="27" t="s">
        <v>34</v>
      </c>
      <c r="C2666" s="27" t="s">
        <v>2913</v>
      </c>
      <c r="D2666" s="12" t="s">
        <v>126</v>
      </c>
      <c r="E2666" s="14"/>
      <c r="F2666" s="12" t="s">
        <v>11</v>
      </c>
      <c r="G2666" s="12" t="s">
        <v>9</v>
      </c>
      <c r="H2666" s="12" t="s">
        <v>42</v>
      </c>
      <c r="I2666" s="14"/>
      <c r="J2666" s="14"/>
      <c r="K2666" s="14"/>
      <c r="L2666" s="14"/>
      <c r="M2666" s="14"/>
      <c r="N2666" s="14"/>
      <c r="O2666" s="14"/>
      <c r="P2666" s="14"/>
      <c r="Q2666" s="14"/>
      <c r="R2666" s="14"/>
      <c r="S2666" s="14"/>
      <c r="T2666" s="14"/>
      <c r="U2666" s="14"/>
      <c r="V2666" s="14"/>
      <c r="W2666" s="14"/>
      <c r="X2666" s="14"/>
      <c r="Y2666" s="14"/>
      <c r="Z2666" s="14"/>
      <c r="AA2666" s="14"/>
      <c r="AB2666" s="14"/>
      <c r="AC2666" s="14"/>
      <c r="AD2666" s="14"/>
    </row>
    <row r="2667" ht="33.0" hidden="1" customHeight="1">
      <c r="A2667" s="27">
        <v>3024.0</v>
      </c>
      <c r="B2667" s="27" t="s">
        <v>34</v>
      </c>
      <c r="C2667" s="27" t="s">
        <v>2914</v>
      </c>
      <c r="D2667" s="12" t="s">
        <v>48</v>
      </c>
      <c r="E2667" s="14"/>
      <c r="F2667" s="12" t="s">
        <v>10</v>
      </c>
      <c r="G2667" s="12" t="s">
        <v>2</v>
      </c>
      <c r="H2667" s="12" t="s">
        <v>49</v>
      </c>
      <c r="I2667" s="14"/>
      <c r="J2667" s="14"/>
      <c r="K2667" s="14"/>
      <c r="L2667" s="14"/>
      <c r="M2667" s="14"/>
      <c r="N2667" s="14"/>
      <c r="O2667" s="14"/>
      <c r="P2667" s="14"/>
      <c r="Q2667" s="14"/>
      <c r="R2667" s="14"/>
      <c r="S2667" s="14"/>
      <c r="T2667" s="14"/>
      <c r="U2667" s="14"/>
      <c r="V2667" s="14"/>
      <c r="W2667" s="14"/>
      <c r="X2667" s="14"/>
      <c r="Y2667" s="14"/>
      <c r="Z2667" s="14"/>
      <c r="AA2667" s="14"/>
      <c r="AB2667" s="14"/>
      <c r="AC2667" s="14"/>
      <c r="AD2667" s="14"/>
    </row>
    <row r="2668" ht="33.0" hidden="1" customHeight="1">
      <c r="A2668" s="27">
        <v>3025.0</v>
      </c>
      <c r="B2668" s="27" t="s">
        <v>34</v>
      </c>
      <c r="C2668" s="27" t="s">
        <v>2915</v>
      </c>
      <c r="D2668" s="12" t="s">
        <v>89</v>
      </c>
      <c r="E2668" s="14"/>
      <c r="F2668" s="12" t="s">
        <v>9</v>
      </c>
      <c r="G2668" s="12" t="s">
        <v>9</v>
      </c>
      <c r="H2668" s="12" t="s">
        <v>52</v>
      </c>
      <c r="I2668" s="14"/>
      <c r="J2668" s="14"/>
      <c r="K2668" s="14"/>
      <c r="L2668" s="14"/>
      <c r="M2668" s="14"/>
      <c r="N2668" s="14"/>
      <c r="O2668" s="14"/>
      <c r="P2668" s="14"/>
      <c r="Q2668" s="14"/>
      <c r="R2668" s="14"/>
      <c r="S2668" s="14"/>
      <c r="T2668" s="14"/>
      <c r="U2668" s="14"/>
      <c r="V2668" s="14"/>
      <c r="W2668" s="14"/>
      <c r="X2668" s="14"/>
      <c r="Y2668" s="14"/>
      <c r="Z2668" s="14"/>
      <c r="AA2668" s="14"/>
      <c r="AB2668" s="14"/>
      <c r="AC2668" s="14"/>
      <c r="AD2668" s="14"/>
    </row>
    <row r="2669" ht="33.0" hidden="1" customHeight="1">
      <c r="A2669" s="27">
        <v>3026.0</v>
      </c>
      <c r="B2669" s="27" t="s">
        <v>34</v>
      </c>
      <c r="C2669" s="27" t="s">
        <v>2916</v>
      </c>
      <c r="D2669" s="12" t="s">
        <v>87</v>
      </c>
      <c r="E2669" s="14"/>
      <c r="F2669" s="12" t="s">
        <v>18</v>
      </c>
      <c r="G2669" s="12" t="s">
        <v>9</v>
      </c>
      <c r="H2669" s="12" t="s">
        <v>52</v>
      </c>
      <c r="I2669" s="14"/>
      <c r="J2669" s="14"/>
      <c r="K2669" s="14"/>
      <c r="L2669" s="14"/>
      <c r="M2669" s="14"/>
      <c r="N2669" s="14"/>
      <c r="O2669" s="14"/>
      <c r="P2669" s="14"/>
      <c r="Q2669" s="14"/>
      <c r="R2669" s="14"/>
      <c r="S2669" s="14"/>
      <c r="T2669" s="14"/>
      <c r="U2669" s="14"/>
      <c r="V2669" s="14"/>
      <c r="W2669" s="14"/>
      <c r="X2669" s="14"/>
      <c r="Y2669" s="14"/>
      <c r="Z2669" s="14"/>
      <c r="AA2669" s="14"/>
      <c r="AB2669" s="14"/>
      <c r="AC2669" s="14"/>
      <c r="AD2669" s="14"/>
    </row>
    <row r="2670" ht="33.0" hidden="1" customHeight="1">
      <c r="A2670" s="27">
        <v>3027.0</v>
      </c>
      <c r="B2670" s="27" t="s">
        <v>34</v>
      </c>
      <c r="C2670" s="27" t="s">
        <v>2917</v>
      </c>
      <c r="D2670" s="12" t="s">
        <v>894</v>
      </c>
      <c r="E2670" s="14"/>
      <c r="F2670" s="12" t="s">
        <v>14</v>
      </c>
      <c r="G2670" s="12" t="s">
        <v>9</v>
      </c>
      <c r="H2670" s="12" t="s">
        <v>52</v>
      </c>
      <c r="I2670" s="14"/>
      <c r="J2670" s="14"/>
      <c r="K2670" s="14"/>
      <c r="L2670" s="14"/>
      <c r="M2670" s="14"/>
      <c r="N2670" s="14"/>
      <c r="O2670" s="14"/>
      <c r="P2670" s="14"/>
      <c r="Q2670" s="14"/>
      <c r="R2670" s="14"/>
      <c r="S2670" s="14"/>
      <c r="T2670" s="14"/>
      <c r="U2670" s="14"/>
      <c r="V2670" s="14"/>
      <c r="W2670" s="14"/>
      <c r="X2670" s="14"/>
      <c r="Y2670" s="14"/>
      <c r="Z2670" s="14"/>
      <c r="AA2670" s="14"/>
      <c r="AB2670" s="14"/>
      <c r="AC2670" s="14"/>
      <c r="AD2670" s="14"/>
    </row>
    <row r="2671" ht="33.0" hidden="1" customHeight="1">
      <c r="A2671" s="27">
        <v>3033.0</v>
      </c>
      <c r="B2671" s="27" t="s">
        <v>34</v>
      </c>
      <c r="C2671" s="27" t="s">
        <v>2918</v>
      </c>
      <c r="D2671" s="12" t="s">
        <v>107</v>
      </c>
      <c r="E2671" s="14"/>
      <c r="F2671" s="12" t="s">
        <v>9</v>
      </c>
      <c r="G2671" s="12" t="s">
        <v>9</v>
      </c>
      <c r="H2671" s="12" t="s">
        <v>37</v>
      </c>
      <c r="I2671" s="14"/>
      <c r="J2671" s="14"/>
      <c r="K2671" s="14"/>
      <c r="L2671" s="14"/>
      <c r="M2671" s="14"/>
      <c r="N2671" s="14"/>
      <c r="O2671" s="14"/>
      <c r="P2671" s="14"/>
      <c r="Q2671" s="14"/>
      <c r="R2671" s="14"/>
      <c r="S2671" s="14"/>
      <c r="T2671" s="14"/>
      <c r="U2671" s="14"/>
      <c r="V2671" s="14"/>
      <c r="W2671" s="14"/>
      <c r="X2671" s="14"/>
      <c r="Y2671" s="14"/>
      <c r="Z2671" s="14"/>
      <c r="AA2671" s="14"/>
      <c r="AB2671" s="14"/>
      <c r="AC2671" s="14"/>
      <c r="AD2671" s="14"/>
    </row>
    <row r="2672" ht="33.0" hidden="1" customHeight="1">
      <c r="A2672" s="27">
        <v>3034.0</v>
      </c>
      <c r="B2672" s="27" t="s">
        <v>34</v>
      </c>
      <c r="C2672" s="27" t="s">
        <v>2919</v>
      </c>
      <c r="D2672" s="12" t="s">
        <v>107</v>
      </c>
      <c r="E2672" s="14"/>
      <c r="F2672" s="12" t="s">
        <v>9</v>
      </c>
      <c r="G2672" s="12" t="s">
        <v>9</v>
      </c>
      <c r="H2672" s="12" t="s">
        <v>37</v>
      </c>
      <c r="I2672" s="14"/>
      <c r="J2672" s="14"/>
      <c r="K2672" s="14"/>
      <c r="L2672" s="14"/>
      <c r="M2672" s="14"/>
      <c r="N2672" s="14"/>
      <c r="O2672" s="14"/>
      <c r="P2672" s="14"/>
      <c r="Q2672" s="14"/>
      <c r="R2672" s="14"/>
      <c r="S2672" s="14"/>
      <c r="T2672" s="14"/>
      <c r="U2672" s="14"/>
      <c r="V2672" s="14"/>
      <c r="W2672" s="14"/>
      <c r="X2672" s="14"/>
      <c r="Y2672" s="14"/>
      <c r="Z2672" s="14"/>
      <c r="AA2672" s="14"/>
      <c r="AB2672" s="14"/>
      <c r="AC2672" s="14"/>
      <c r="AD2672" s="14"/>
    </row>
    <row r="2673" ht="33.0" hidden="1" customHeight="1">
      <c r="A2673" s="27">
        <v>3035.0</v>
      </c>
      <c r="B2673" s="27" t="s">
        <v>34</v>
      </c>
      <c r="C2673" s="27" t="s">
        <v>2920</v>
      </c>
      <c r="D2673" s="12" t="s">
        <v>36</v>
      </c>
      <c r="E2673" s="14"/>
      <c r="F2673" s="12" t="s">
        <v>10</v>
      </c>
      <c r="G2673" s="12" t="s">
        <v>2</v>
      </c>
      <c r="H2673" s="12" t="s">
        <v>37</v>
      </c>
      <c r="I2673" s="14"/>
      <c r="J2673" s="14"/>
      <c r="K2673" s="14"/>
      <c r="L2673" s="14"/>
      <c r="M2673" s="14"/>
      <c r="N2673" s="14"/>
      <c r="O2673" s="14"/>
      <c r="P2673" s="14"/>
      <c r="Q2673" s="14"/>
      <c r="R2673" s="14"/>
      <c r="S2673" s="14"/>
      <c r="T2673" s="14"/>
      <c r="U2673" s="14"/>
      <c r="V2673" s="14"/>
      <c r="W2673" s="14"/>
      <c r="X2673" s="14"/>
      <c r="Y2673" s="14"/>
      <c r="Z2673" s="14"/>
      <c r="AA2673" s="14"/>
      <c r="AB2673" s="14"/>
      <c r="AC2673" s="14"/>
      <c r="AD2673" s="14"/>
    </row>
    <row r="2674" ht="33.0" hidden="1" customHeight="1">
      <c r="A2674" s="27">
        <v>3036.0</v>
      </c>
      <c r="B2674" s="27" t="s">
        <v>34</v>
      </c>
      <c r="C2674" s="27" t="s">
        <v>2921</v>
      </c>
      <c r="D2674" s="12" t="s">
        <v>36</v>
      </c>
      <c r="E2674" s="14"/>
      <c r="F2674" s="12" t="s">
        <v>10</v>
      </c>
      <c r="G2674" s="12" t="s">
        <v>2</v>
      </c>
      <c r="H2674" s="12" t="s">
        <v>37</v>
      </c>
      <c r="I2674" s="14"/>
      <c r="J2674" s="14"/>
      <c r="K2674" s="14"/>
      <c r="L2674" s="14"/>
      <c r="M2674" s="14"/>
      <c r="N2674" s="14"/>
      <c r="O2674" s="14"/>
      <c r="P2674" s="14"/>
      <c r="Q2674" s="14"/>
      <c r="R2674" s="14"/>
      <c r="S2674" s="14"/>
      <c r="T2674" s="14"/>
      <c r="U2674" s="14"/>
      <c r="V2674" s="14"/>
      <c r="W2674" s="14"/>
      <c r="X2674" s="14"/>
      <c r="Y2674" s="14"/>
      <c r="Z2674" s="14"/>
      <c r="AA2674" s="14"/>
      <c r="AB2674" s="14"/>
      <c r="AC2674" s="14"/>
      <c r="AD2674" s="14"/>
    </row>
    <row r="2675" ht="33.0" customHeight="1">
      <c r="A2675" s="27">
        <v>3037.0</v>
      </c>
      <c r="B2675" s="27" t="s">
        <v>34</v>
      </c>
      <c r="C2675" s="27" t="s">
        <v>2922</v>
      </c>
      <c r="D2675" s="12" t="s">
        <v>217</v>
      </c>
      <c r="E2675" s="14"/>
      <c r="F2675" s="12" t="s">
        <v>16</v>
      </c>
      <c r="G2675" s="12" t="s">
        <v>7</v>
      </c>
      <c r="H2675" s="12" t="s">
        <v>49</v>
      </c>
      <c r="I2675" s="14"/>
      <c r="J2675" s="14"/>
      <c r="K2675" s="14"/>
      <c r="L2675" s="14"/>
      <c r="M2675" s="14"/>
      <c r="N2675" s="14"/>
      <c r="O2675" s="14"/>
      <c r="P2675" s="14"/>
      <c r="Q2675" s="14"/>
      <c r="R2675" s="14"/>
      <c r="S2675" s="14"/>
      <c r="T2675" s="14"/>
      <c r="U2675" s="14"/>
      <c r="V2675" s="14"/>
      <c r="W2675" s="14"/>
      <c r="X2675" s="14"/>
      <c r="Y2675" s="14"/>
      <c r="Z2675" s="14"/>
      <c r="AA2675" s="14"/>
      <c r="AB2675" s="14"/>
      <c r="AC2675" s="14"/>
      <c r="AD2675" s="14"/>
    </row>
    <row r="2676" ht="33.0" hidden="1" customHeight="1">
      <c r="A2676" s="27">
        <v>3040.0</v>
      </c>
      <c r="B2676" s="27" t="s">
        <v>34</v>
      </c>
      <c r="C2676" s="27" t="s">
        <v>2923</v>
      </c>
      <c r="D2676" s="12" t="s">
        <v>107</v>
      </c>
      <c r="E2676" s="14"/>
      <c r="F2676" s="12" t="s">
        <v>9</v>
      </c>
      <c r="G2676" s="12" t="s">
        <v>9</v>
      </c>
      <c r="H2676" s="12" t="s">
        <v>37</v>
      </c>
      <c r="I2676" s="14"/>
      <c r="J2676" s="14"/>
      <c r="K2676" s="14"/>
      <c r="L2676" s="14"/>
      <c r="M2676" s="14"/>
      <c r="N2676" s="14"/>
      <c r="O2676" s="14"/>
      <c r="P2676" s="14"/>
      <c r="Q2676" s="14"/>
      <c r="R2676" s="14"/>
      <c r="S2676" s="14"/>
      <c r="T2676" s="14"/>
      <c r="U2676" s="14"/>
      <c r="V2676" s="14"/>
      <c r="W2676" s="14"/>
      <c r="X2676" s="14"/>
      <c r="Y2676" s="14"/>
      <c r="Z2676" s="14"/>
      <c r="AA2676" s="14"/>
      <c r="AB2676" s="14"/>
      <c r="AC2676" s="14"/>
      <c r="AD2676" s="14"/>
    </row>
    <row r="2677" ht="33.0" hidden="1" customHeight="1">
      <c r="A2677" s="27">
        <v>3041.0</v>
      </c>
      <c r="B2677" s="27" t="s">
        <v>34</v>
      </c>
      <c r="C2677" s="27" t="s">
        <v>2924</v>
      </c>
      <c r="D2677" s="12" t="s">
        <v>36</v>
      </c>
      <c r="E2677" s="14"/>
      <c r="F2677" s="12" t="s">
        <v>10</v>
      </c>
      <c r="G2677" s="12" t="s">
        <v>2</v>
      </c>
      <c r="H2677" s="12" t="s">
        <v>37</v>
      </c>
      <c r="I2677" s="14"/>
      <c r="J2677" s="14"/>
      <c r="K2677" s="14"/>
      <c r="L2677" s="14"/>
      <c r="M2677" s="14"/>
      <c r="N2677" s="14"/>
      <c r="O2677" s="14"/>
      <c r="P2677" s="14"/>
      <c r="Q2677" s="14"/>
      <c r="R2677" s="14"/>
      <c r="S2677" s="14"/>
      <c r="T2677" s="14"/>
      <c r="U2677" s="14"/>
      <c r="V2677" s="14"/>
      <c r="W2677" s="14"/>
      <c r="X2677" s="14"/>
      <c r="Y2677" s="14"/>
      <c r="Z2677" s="14"/>
      <c r="AA2677" s="14"/>
      <c r="AB2677" s="14"/>
      <c r="AC2677" s="14"/>
      <c r="AD2677" s="14"/>
    </row>
    <row r="2678" ht="33.0" hidden="1" customHeight="1">
      <c r="A2678" s="27">
        <v>3042.0</v>
      </c>
      <c r="B2678" s="27" t="s">
        <v>34</v>
      </c>
      <c r="C2678" s="27" t="s">
        <v>2925</v>
      </c>
      <c r="D2678" s="12" t="s">
        <v>107</v>
      </c>
      <c r="E2678" s="14"/>
      <c r="F2678" s="12" t="s">
        <v>9</v>
      </c>
      <c r="G2678" s="12" t="s">
        <v>9</v>
      </c>
      <c r="H2678" s="12" t="s">
        <v>37</v>
      </c>
      <c r="I2678" s="14"/>
      <c r="J2678" s="14"/>
      <c r="K2678" s="14"/>
      <c r="L2678" s="14"/>
      <c r="M2678" s="14"/>
      <c r="N2678" s="14"/>
      <c r="O2678" s="14"/>
      <c r="P2678" s="14"/>
      <c r="Q2678" s="14"/>
      <c r="R2678" s="14"/>
      <c r="S2678" s="14"/>
      <c r="T2678" s="14"/>
      <c r="U2678" s="14"/>
      <c r="V2678" s="14"/>
      <c r="W2678" s="14"/>
      <c r="X2678" s="14"/>
      <c r="Y2678" s="14"/>
      <c r="Z2678" s="14"/>
      <c r="AA2678" s="14"/>
      <c r="AB2678" s="14"/>
      <c r="AC2678" s="14"/>
      <c r="AD2678" s="14"/>
    </row>
    <row r="2679" ht="33.0" hidden="1" customHeight="1">
      <c r="A2679" s="27">
        <v>3043.0</v>
      </c>
      <c r="B2679" s="27" t="s">
        <v>34</v>
      </c>
      <c r="C2679" s="27" t="s">
        <v>2926</v>
      </c>
      <c r="D2679" s="12" t="s">
        <v>107</v>
      </c>
      <c r="E2679" s="14"/>
      <c r="F2679" s="12" t="s">
        <v>9</v>
      </c>
      <c r="G2679" s="12" t="s">
        <v>9</v>
      </c>
      <c r="H2679" s="12" t="s">
        <v>37</v>
      </c>
      <c r="I2679" s="14"/>
      <c r="J2679" s="14"/>
      <c r="K2679" s="14"/>
      <c r="L2679" s="14"/>
      <c r="M2679" s="14"/>
      <c r="N2679" s="14"/>
      <c r="O2679" s="14"/>
      <c r="P2679" s="14"/>
      <c r="Q2679" s="14"/>
      <c r="R2679" s="14"/>
      <c r="S2679" s="14"/>
      <c r="T2679" s="14"/>
      <c r="U2679" s="14"/>
      <c r="V2679" s="14"/>
      <c r="W2679" s="14"/>
      <c r="X2679" s="14"/>
      <c r="Y2679" s="14"/>
      <c r="Z2679" s="14"/>
      <c r="AA2679" s="14"/>
      <c r="AB2679" s="14"/>
      <c r="AC2679" s="14"/>
      <c r="AD2679" s="14"/>
    </row>
    <row r="2680" ht="33.0" hidden="1" customHeight="1">
      <c r="A2680" s="27">
        <v>3044.0</v>
      </c>
      <c r="B2680" s="27" t="s">
        <v>34</v>
      </c>
      <c r="C2680" s="27" t="s">
        <v>2927</v>
      </c>
      <c r="D2680" s="12" t="s">
        <v>89</v>
      </c>
      <c r="E2680" s="14"/>
      <c r="F2680" s="12" t="s">
        <v>9</v>
      </c>
      <c r="G2680" s="12" t="s">
        <v>9</v>
      </c>
      <c r="H2680" s="12" t="s">
        <v>52</v>
      </c>
      <c r="I2680" s="14"/>
      <c r="J2680" s="14"/>
      <c r="K2680" s="14"/>
      <c r="L2680" s="14"/>
      <c r="M2680" s="14"/>
      <c r="N2680" s="14"/>
      <c r="O2680" s="14"/>
      <c r="P2680" s="14"/>
      <c r="Q2680" s="14"/>
      <c r="R2680" s="14"/>
      <c r="S2680" s="14"/>
      <c r="T2680" s="14"/>
      <c r="U2680" s="14"/>
      <c r="V2680" s="14"/>
      <c r="W2680" s="14"/>
      <c r="X2680" s="14"/>
      <c r="Y2680" s="14"/>
      <c r="Z2680" s="14"/>
      <c r="AA2680" s="14"/>
      <c r="AB2680" s="14"/>
      <c r="AC2680" s="14"/>
      <c r="AD2680" s="14"/>
    </row>
    <row r="2681" ht="33.0" hidden="1" customHeight="1">
      <c r="A2681" s="27">
        <v>3045.0</v>
      </c>
      <c r="B2681" s="27" t="s">
        <v>34</v>
      </c>
      <c r="C2681" s="27" t="s">
        <v>2928</v>
      </c>
      <c r="D2681" s="12" t="s">
        <v>107</v>
      </c>
      <c r="E2681" s="14"/>
      <c r="F2681" s="12" t="s">
        <v>9</v>
      </c>
      <c r="G2681" s="12" t="s">
        <v>9</v>
      </c>
      <c r="H2681" s="12" t="s">
        <v>37</v>
      </c>
      <c r="I2681" s="14"/>
      <c r="J2681" s="14"/>
      <c r="K2681" s="14"/>
      <c r="L2681" s="14"/>
      <c r="M2681" s="14"/>
      <c r="N2681" s="14"/>
      <c r="O2681" s="14"/>
      <c r="P2681" s="14"/>
      <c r="Q2681" s="14"/>
      <c r="R2681" s="14"/>
      <c r="S2681" s="14"/>
      <c r="T2681" s="14"/>
      <c r="U2681" s="14"/>
      <c r="V2681" s="14"/>
      <c r="W2681" s="14"/>
      <c r="X2681" s="14"/>
      <c r="Y2681" s="14"/>
      <c r="Z2681" s="14"/>
      <c r="AA2681" s="14"/>
      <c r="AB2681" s="14"/>
      <c r="AC2681" s="14"/>
      <c r="AD2681" s="14"/>
    </row>
    <row r="2682" ht="33.0" hidden="1" customHeight="1">
      <c r="A2682" s="27">
        <v>3049.0</v>
      </c>
      <c r="B2682" s="27" t="s">
        <v>34</v>
      </c>
      <c r="C2682" s="27" t="s">
        <v>2929</v>
      </c>
      <c r="D2682" s="12" t="s">
        <v>107</v>
      </c>
      <c r="E2682" s="14"/>
      <c r="F2682" s="12" t="s">
        <v>9</v>
      </c>
      <c r="G2682" s="12" t="s">
        <v>9</v>
      </c>
      <c r="H2682" s="12" t="s">
        <v>37</v>
      </c>
      <c r="I2682" s="14"/>
      <c r="J2682" s="14"/>
      <c r="K2682" s="14"/>
      <c r="L2682" s="14"/>
      <c r="M2682" s="14"/>
      <c r="N2682" s="14"/>
      <c r="O2682" s="14"/>
      <c r="P2682" s="14"/>
      <c r="Q2682" s="14"/>
      <c r="R2682" s="14"/>
      <c r="S2682" s="14"/>
      <c r="T2682" s="14"/>
      <c r="U2682" s="14"/>
      <c r="V2682" s="14"/>
      <c r="W2682" s="14"/>
      <c r="X2682" s="14"/>
      <c r="Y2682" s="14"/>
      <c r="Z2682" s="14"/>
      <c r="AA2682" s="14"/>
      <c r="AB2682" s="14"/>
      <c r="AC2682" s="14"/>
      <c r="AD2682" s="14"/>
    </row>
    <row r="2683" ht="33.0" hidden="1" customHeight="1">
      <c r="A2683" s="27">
        <v>3052.0</v>
      </c>
      <c r="B2683" s="27" t="s">
        <v>34</v>
      </c>
      <c r="C2683" s="27" t="s">
        <v>2930</v>
      </c>
      <c r="D2683" s="12" t="s">
        <v>139</v>
      </c>
      <c r="E2683" s="14"/>
      <c r="F2683" s="12" t="s">
        <v>23</v>
      </c>
      <c r="G2683" s="12" t="s">
        <v>9</v>
      </c>
      <c r="H2683" s="12" t="s">
        <v>37</v>
      </c>
      <c r="I2683" s="14"/>
      <c r="J2683" s="14"/>
      <c r="K2683" s="14"/>
      <c r="L2683" s="14"/>
      <c r="M2683" s="14"/>
      <c r="N2683" s="14"/>
      <c r="O2683" s="14"/>
      <c r="P2683" s="14"/>
      <c r="Q2683" s="14"/>
      <c r="R2683" s="14"/>
      <c r="S2683" s="14"/>
      <c r="T2683" s="14"/>
      <c r="U2683" s="14"/>
      <c r="V2683" s="14"/>
      <c r="W2683" s="14"/>
      <c r="X2683" s="14"/>
      <c r="Y2683" s="14"/>
      <c r="Z2683" s="14"/>
      <c r="AA2683" s="14"/>
      <c r="AB2683" s="14"/>
      <c r="AC2683" s="14"/>
      <c r="AD2683" s="14"/>
    </row>
    <row r="2684" ht="33.0" hidden="1" customHeight="1">
      <c r="A2684" s="27">
        <v>3055.0</v>
      </c>
      <c r="B2684" s="27" t="s">
        <v>34</v>
      </c>
      <c r="C2684" s="27" t="s">
        <v>2931</v>
      </c>
      <c r="D2684" s="12" t="s">
        <v>322</v>
      </c>
      <c r="E2684" s="14"/>
      <c r="F2684" s="12" t="s">
        <v>23</v>
      </c>
      <c r="G2684" s="12" t="s">
        <v>9</v>
      </c>
      <c r="H2684" s="12" t="s">
        <v>52</v>
      </c>
      <c r="I2684" s="14"/>
      <c r="J2684" s="14"/>
      <c r="K2684" s="14"/>
      <c r="L2684" s="14"/>
      <c r="M2684" s="14"/>
      <c r="N2684" s="14"/>
      <c r="O2684" s="14"/>
      <c r="P2684" s="14"/>
      <c r="Q2684" s="14"/>
      <c r="R2684" s="14"/>
      <c r="S2684" s="14"/>
      <c r="T2684" s="14"/>
      <c r="U2684" s="14"/>
      <c r="V2684" s="14"/>
      <c r="W2684" s="14"/>
      <c r="X2684" s="14"/>
      <c r="Y2684" s="14"/>
      <c r="Z2684" s="14"/>
      <c r="AA2684" s="14"/>
      <c r="AB2684" s="14"/>
      <c r="AC2684" s="14"/>
      <c r="AD2684" s="14"/>
    </row>
    <row r="2685" ht="33.0" hidden="1" customHeight="1">
      <c r="A2685" s="27">
        <v>3057.0</v>
      </c>
      <c r="B2685" s="27" t="s">
        <v>34</v>
      </c>
      <c r="C2685" s="27" t="s">
        <v>2928</v>
      </c>
      <c r="D2685" s="12" t="s">
        <v>107</v>
      </c>
      <c r="E2685" s="14"/>
      <c r="F2685" s="12" t="s">
        <v>9</v>
      </c>
      <c r="G2685" s="12" t="s">
        <v>9</v>
      </c>
      <c r="H2685" s="12" t="s">
        <v>37</v>
      </c>
      <c r="I2685" s="14"/>
      <c r="J2685" s="14"/>
      <c r="K2685" s="14"/>
      <c r="L2685" s="14"/>
      <c r="M2685" s="14"/>
      <c r="N2685" s="14"/>
      <c r="O2685" s="14"/>
      <c r="P2685" s="14"/>
      <c r="Q2685" s="14"/>
      <c r="R2685" s="14"/>
      <c r="S2685" s="14"/>
      <c r="T2685" s="14"/>
      <c r="U2685" s="14"/>
      <c r="V2685" s="14"/>
      <c r="W2685" s="14"/>
      <c r="X2685" s="14"/>
      <c r="Y2685" s="14"/>
      <c r="Z2685" s="14"/>
      <c r="AA2685" s="14"/>
      <c r="AB2685" s="14"/>
      <c r="AC2685" s="14"/>
      <c r="AD2685" s="14"/>
    </row>
    <row r="2686" ht="33.0" hidden="1" customHeight="1">
      <c r="A2686" s="27">
        <v>3059.0</v>
      </c>
      <c r="B2686" s="27" t="s">
        <v>34</v>
      </c>
      <c r="C2686" s="27" t="s">
        <v>2932</v>
      </c>
      <c r="D2686" s="12" t="s">
        <v>107</v>
      </c>
      <c r="E2686" s="14"/>
      <c r="F2686" s="12" t="s">
        <v>9</v>
      </c>
      <c r="G2686" s="12" t="s">
        <v>9</v>
      </c>
      <c r="H2686" s="12" t="s">
        <v>37</v>
      </c>
      <c r="I2686" s="14"/>
      <c r="J2686" s="14"/>
      <c r="K2686" s="14"/>
      <c r="L2686" s="14"/>
      <c r="M2686" s="14"/>
      <c r="N2686" s="14"/>
      <c r="O2686" s="14"/>
      <c r="P2686" s="14"/>
      <c r="Q2686" s="14"/>
      <c r="R2686" s="14"/>
      <c r="S2686" s="14"/>
      <c r="T2686" s="14"/>
      <c r="U2686" s="14"/>
      <c r="V2686" s="14"/>
      <c r="W2686" s="14"/>
      <c r="X2686" s="14"/>
      <c r="Y2686" s="14"/>
      <c r="Z2686" s="14"/>
      <c r="AA2686" s="14"/>
      <c r="AB2686" s="14"/>
      <c r="AC2686" s="14"/>
      <c r="AD2686" s="14"/>
    </row>
    <row r="2687" ht="33.0" hidden="1" customHeight="1">
      <c r="A2687" s="27">
        <v>3060.0</v>
      </c>
      <c r="B2687" s="27" t="s">
        <v>34</v>
      </c>
      <c r="C2687" s="27" t="s">
        <v>2933</v>
      </c>
      <c r="D2687" s="12" t="s">
        <v>107</v>
      </c>
      <c r="E2687" s="14"/>
      <c r="F2687" s="12" t="s">
        <v>9</v>
      </c>
      <c r="G2687" s="12" t="s">
        <v>9</v>
      </c>
      <c r="H2687" s="12" t="s">
        <v>37</v>
      </c>
      <c r="I2687" s="14"/>
      <c r="J2687" s="14"/>
      <c r="K2687" s="14"/>
      <c r="L2687" s="14"/>
      <c r="M2687" s="14"/>
      <c r="N2687" s="14"/>
      <c r="O2687" s="14"/>
      <c r="P2687" s="14"/>
      <c r="Q2687" s="14"/>
      <c r="R2687" s="14"/>
      <c r="S2687" s="14"/>
      <c r="T2687" s="14"/>
      <c r="U2687" s="14"/>
      <c r="V2687" s="14"/>
      <c r="W2687" s="14"/>
      <c r="X2687" s="14"/>
      <c r="Y2687" s="14"/>
      <c r="Z2687" s="14"/>
      <c r="AA2687" s="14"/>
      <c r="AB2687" s="14"/>
      <c r="AC2687" s="14"/>
      <c r="AD2687" s="14"/>
    </row>
    <row r="2688" ht="33.0" hidden="1" customHeight="1">
      <c r="A2688" s="27">
        <v>3062.0</v>
      </c>
      <c r="B2688" s="27" t="s">
        <v>34</v>
      </c>
      <c r="C2688" s="27" t="s">
        <v>2934</v>
      </c>
      <c r="D2688" s="12" t="s">
        <v>107</v>
      </c>
      <c r="E2688" s="14"/>
      <c r="F2688" s="12" t="s">
        <v>9</v>
      </c>
      <c r="G2688" s="12" t="s">
        <v>9</v>
      </c>
      <c r="H2688" s="12" t="s">
        <v>37</v>
      </c>
      <c r="I2688" s="14"/>
      <c r="J2688" s="14"/>
      <c r="K2688" s="14"/>
      <c r="L2688" s="14"/>
      <c r="M2688" s="14"/>
      <c r="N2688" s="14"/>
      <c r="O2688" s="14"/>
      <c r="P2688" s="14"/>
      <c r="Q2688" s="14"/>
      <c r="R2688" s="14"/>
      <c r="S2688" s="14"/>
      <c r="T2688" s="14"/>
      <c r="U2688" s="14"/>
      <c r="V2688" s="14"/>
      <c r="W2688" s="14"/>
      <c r="X2688" s="14"/>
      <c r="Y2688" s="14"/>
      <c r="Z2688" s="14"/>
      <c r="AA2688" s="14"/>
      <c r="AB2688" s="14"/>
      <c r="AC2688" s="14"/>
      <c r="AD2688" s="14"/>
    </row>
    <row r="2689" ht="33.0" hidden="1" customHeight="1">
      <c r="A2689" s="27">
        <v>3066.0</v>
      </c>
      <c r="B2689" s="27" t="s">
        <v>34</v>
      </c>
      <c r="C2689" s="27" t="s">
        <v>2935</v>
      </c>
      <c r="D2689" s="12" t="s">
        <v>107</v>
      </c>
      <c r="E2689" s="14"/>
      <c r="F2689" s="12" t="s">
        <v>9</v>
      </c>
      <c r="G2689" s="12" t="s">
        <v>9</v>
      </c>
      <c r="H2689" s="12" t="s">
        <v>37</v>
      </c>
      <c r="I2689" s="14"/>
      <c r="J2689" s="14"/>
      <c r="K2689" s="14"/>
      <c r="L2689" s="14"/>
      <c r="M2689" s="14"/>
      <c r="N2689" s="14"/>
      <c r="O2689" s="14"/>
      <c r="P2689" s="14"/>
      <c r="Q2689" s="14"/>
      <c r="R2689" s="14"/>
      <c r="S2689" s="14"/>
      <c r="T2689" s="14"/>
      <c r="U2689" s="14"/>
      <c r="V2689" s="14"/>
      <c r="W2689" s="14"/>
      <c r="X2689" s="14"/>
      <c r="Y2689" s="14"/>
      <c r="Z2689" s="14"/>
      <c r="AA2689" s="14"/>
      <c r="AB2689" s="14"/>
      <c r="AC2689" s="14"/>
      <c r="AD2689" s="14"/>
    </row>
    <row r="2690" ht="33.0" hidden="1" customHeight="1">
      <c r="A2690" s="27">
        <v>3067.0</v>
      </c>
      <c r="B2690" s="27" t="s">
        <v>34</v>
      </c>
      <c r="C2690" s="27" t="s">
        <v>2936</v>
      </c>
      <c r="D2690" s="12" t="s">
        <v>1995</v>
      </c>
      <c r="E2690" s="14"/>
      <c r="F2690" s="12" t="s">
        <v>20</v>
      </c>
      <c r="G2690" s="12" t="s">
        <v>2</v>
      </c>
      <c r="H2690" s="12" t="s">
        <v>49</v>
      </c>
      <c r="I2690" s="14"/>
      <c r="J2690" s="14"/>
      <c r="K2690" s="14"/>
      <c r="L2690" s="14"/>
      <c r="M2690" s="14"/>
      <c r="N2690" s="14"/>
      <c r="O2690" s="14"/>
      <c r="P2690" s="14"/>
      <c r="Q2690" s="14"/>
      <c r="R2690" s="14"/>
      <c r="S2690" s="14"/>
      <c r="T2690" s="14"/>
      <c r="U2690" s="14"/>
      <c r="V2690" s="14"/>
      <c r="W2690" s="14"/>
      <c r="X2690" s="14"/>
      <c r="Y2690" s="14"/>
      <c r="Z2690" s="14"/>
      <c r="AA2690" s="14"/>
      <c r="AB2690" s="14"/>
      <c r="AC2690" s="14"/>
      <c r="AD2690" s="14"/>
    </row>
    <row r="2691" ht="33.0" hidden="1" customHeight="1">
      <c r="A2691" s="27">
        <v>3068.0</v>
      </c>
      <c r="B2691" s="27" t="s">
        <v>34</v>
      </c>
      <c r="C2691" s="27" t="s">
        <v>2937</v>
      </c>
      <c r="D2691" s="12" t="s">
        <v>107</v>
      </c>
      <c r="E2691" s="14"/>
      <c r="F2691" s="12" t="s">
        <v>9</v>
      </c>
      <c r="G2691" s="12" t="s">
        <v>9</v>
      </c>
      <c r="H2691" s="12" t="s">
        <v>37</v>
      </c>
      <c r="I2691" s="14"/>
      <c r="J2691" s="14"/>
      <c r="K2691" s="14"/>
      <c r="L2691" s="14"/>
      <c r="M2691" s="14"/>
      <c r="N2691" s="14"/>
      <c r="O2691" s="14"/>
      <c r="P2691" s="14"/>
      <c r="Q2691" s="14"/>
      <c r="R2691" s="14"/>
      <c r="S2691" s="14"/>
      <c r="T2691" s="14"/>
      <c r="U2691" s="14"/>
      <c r="V2691" s="14"/>
      <c r="W2691" s="14"/>
      <c r="X2691" s="14"/>
      <c r="Y2691" s="14"/>
      <c r="Z2691" s="14"/>
      <c r="AA2691" s="14"/>
      <c r="AB2691" s="14"/>
      <c r="AC2691" s="14"/>
      <c r="AD2691" s="14"/>
    </row>
    <row r="2692" ht="33.0" hidden="1" customHeight="1">
      <c r="A2692" s="27">
        <v>3070.0</v>
      </c>
      <c r="B2692" s="27" t="s">
        <v>34</v>
      </c>
      <c r="C2692" s="27" t="s">
        <v>2938</v>
      </c>
      <c r="D2692" s="12" t="s">
        <v>39</v>
      </c>
      <c r="E2692" s="14"/>
      <c r="F2692" s="12" t="s">
        <v>20</v>
      </c>
      <c r="G2692" s="12" t="s">
        <v>9</v>
      </c>
      <c r="H2692" s="12" t="s">
        <v>37</v>
      </c>
      <c r="I2692" s="14"/>
      <c r="J2692" s="14"/>
      <c r="K2692" s="14"/>
      <c r="L2692" s="14"/>
      <c r="M2692" s="14"/>
      <c r="N2692" s="14"/>
      <c r="O2692" s="14"/>
      <c r="P2692" s="14"/>
      <c r="Q2692" s="14"/>
      <c r="R2692" s="14"/>
      <c r="S2692" s="14"/>
      <c r="T2692" s="14"/>
      <c r="U2692" s="14"/>
      <c r="V2692" s="14"/>
      <c r="W2692" s="14"/>
      <c r="X2692" s="14"/>
      <c r="Y2692" s="14"/>
      <c r="Z2692" s="14"/>
      <c r="AA2692" s="14"/>
      <c r="AB2692" s="14"/>
      <c r="AC2692" s="14"/>
      <c r="AD2692" s="14"/>
    </row>
    <row r="2693" ht="33.0" hidden="1" customHeight="1">
      <c r="A2693" s="27">
        <v>3071.0</v>
      </c>
      <c r="B2693" s="27" t="s">
        <v>34</v>
      </c>
      <c r="C2693" s="27" t="s">
        <v>2939</v>
      </c>
      <c r="D2693" s="12" t="s">
        <v>107</v>
      </c>
      <c r="E2693" s="14"/>
      <c r="F2693" s="12" t="s">
        <v>9</v>
      </c>
      <c r="G2693" s="12" t="s">
        <v>9</v>
      </c>
      <c r="H2693" s="12" t="s">
        <v>37</v>
      </c>
      <c r="I2693" s="14"/>
      <c r="J2693" s="14"/>
      <c r="K2693" s="14"/>
      <c r="L2693" s="14"/>
      <c r="M2693" s="14"/>
      <c r="N2693" s="14"/>
      <c r="O2693" s="14"/>
      <c r="P2693" s="14"/>
      <c r="Q2693" s="14"/>
      <c r="R2693" s="14"/>
      <c r="S2693" s="14"/>
      <c r="T2693" s="14"/>
      <c r="U2693" s="14"/>
      <c r="V2693" s="14"/>
      <c r="W2693" s="14"/>
      <c r="X2693" s="14"/>
      <c r="Y2693" s="14"/>
      <c r="Z2693" s="14"/>
      <c r="AA2693" s="14"/>
      <c r="AB2693" s="14"/>
      <c r="AC2693" s="14"/>
      <c r="AD2693" s="14"/>
    </row>
    <row r="2694" ht="33.0" customHeight="1">
      <c r="A2694" s="27">
        <v>3072.0</v>
      </c>
      <c r="B2694" s="27" t="s">
        <v>34</v>
      </c>
      <c r="C2694" s="27" t="s">
        <v>2940</v>
      </c>
      <c r="D2694" s="12" t="s">
        <v>334</v>
      </c>
      <c r="E2694" s="14"/>
      <c r="F2694" s="12" t="s">
        <v>16</v>
      </c>
      <c r="G2694" s="12" t="s">
        <v>7</v>
      </c>
      <c r="H2694" s="12" t="s">
        <v>42</v>
      </c>
      <c r="I2694" s="14"/>
      <c r="J2694" s="14"/>
      <c r="K2694" s="14"/>
      <c r="L2694" s="14"/>
      <c r="M2694" s="14"/>
      <c r="N2694" s="14"/>
      <c r="O2694" s="14"/>
      <c r="P2694" s="14"/>
      <c r="Q2694" s="14"/>
      <c r="R2694" s="14"/>
      <c r="S2694" s="14"/>
      <c r="T2694" s="14"/>
      <c r="U2694" s="14"/>
      <c r="V2694" s="14"/>
      <c r="W2694" s="14"/>
      <c r="X2694" s="14"/>
      <c r="Y2694" s="14"/>
      <c r="Z2694" s="14"/>
      <c r="AA2694" s="14"/>
      <c r="AB2694" s="14"/>
      <c r="AC2694" s="14"/>
      <c r="AD2694" s="14"/>
    </row>
    <row r="2695" ht="33.0" hidden="1" customHeight="1">
      <c r="A2695" s="27">
        <v>3075.0</v>
      </c>
      <c r="B2695" s="27" t="s">
        <v>34</v>
      </c>
      <c r="C2695" s="27" t="s">
        <v>2941</v>
      </c>
      <c r="D2695" s="12" t="s">
        <v>107</v>
      </c>
      <c r="E2695" s="14"/>
      <c r="F2695" s="12" t="s">
        <v>9</v>
      </c>
      <c r="G2695" s="12" t="s">
        <v>9</v>
      </c>
      <c r="H2695" s="12" t="s">
        <v>37</v>
      </c>
      <c r="I2695" s="14"/>
      <c r="J2695" s="14"/>
      <c r="K2695" s="14"/>
      <c r="L2695" s="14"/>
      <c r="M2695" s="14"/>
      <c r="N2695" s="14"/>
      <c r="O2695" s="14"/>
      <c r="P2695" s="14"/>
      <c r="Q2695" s="14"/>
      <c r="R2695" s="14"/>
      <c r="S2695" s="14"/>
      <c r="T2695" s="14"/>
      <c r="U2695" s="14"/>
      <c r="V2695" s="14"/>
      <c r="W2695" s="14"/>
      <c r="X2695" s="14"/>
      <c r="Y2695" s="14"/>
      <c r="Z2695" s="14"/>
      <c r="AA2695" s="14"/>
      <c r="AB2695" s="14"/>
      <c r="AC2695" s="14"/>
      <c r="AD2695" s="14"/>
    </row>
    <row r="2696" ht="33.0" hidden="1" customHeight="1">
      <c r="A2696" s="27">
        <v>3076.0</v>
      </c>
      <c r="B2696" s="27" t="s">
        <v>34</v>
      </c>
      <c r="C2696" s="27" t="s">
        <v>2942</v>
      </c>
      <c r="D2696" s="12" t="s">
        <v>436</v>
      </c>
      <c r="E2696" s="14"/>
      <c r="F2696" s="12" t="s">
        <v>13</v>
      </c>
      <c r="G2696" s="12" t="s">
        <v>9</v>
      </c>
      <c r="H2696" s="12" t="s">
        <v>37</v>
      </c>
      <c r="I2696" s="14"/>
      <c r="J2696" s="14"/>
      <c r="K2696" s="14"/>
      <c r="L2696" s="14"/>
      <c r="M2696" s="14"/>
      <c r="N2696" s="14"/>
      <c r="O2696" s="14"/>
      <c r="P2696" s="14"/>
      <c r="Q2696" s="14"/>
      <c r="R2696" s="14"/>
      <c r="S2696" s="14"/>
      <c r="T2696" s="14"/>
      <c r="U2696" s="14"/>
      <c r="V2696" s="14"/>
      <c r="W2696" s="14"/>
      <c r="X2696" s="14"/>
      <c r="Y2696" s="14"/>
      <c r="Z2696" s="14"/>
      <c r="AA2696" s="14"/>
      <c r="AB2696" s="14"/>
      <c r="AC2696" s="14"/>
      <c r="AD2696" s="14"/>
    </row>
    <row r="2697" ht="33.0" hidden="1" customHeight="1">
      <c r="A2697" s="27">
        <v>3077.0</v>
      </c>
      <c r="B2697" s="27" t="s">
        <v>34</v>
      </c>
      <c r="C2697" s="27" t="s">
        <v>2943</v>
      </c>
      <c r="D2697" s="12" t="s">
        <v>2049</v>
      </c>
      <c r="E2697" s="14"/>
      <c r="F2697" s="12" t="s">
        <v>12</v>
      </c>
      <c r="G2697" s="12" t="s">
        <v>7</v>
      </c>
      <c r="H2697" s="12" t="s">
        <v>37</v>
      </c>
      <c r="I2697" s="14"/>
      <c r="J2697" s="14"/>
      <c r="K2697" s="14"/>
      <c r="L2697" s="14"/>
      <c r="M2697" s="14"/>
      <c r="N2697" s="14"/>
      <c r="O2697" s="14"/>
      <c r="P2697" s="14"/>
      <c r="Q2697" s="14"/>
      <c r="R2697" s="14"/>
      <c r="S2697" s="14"/>
      <c r="T2697" s="14"/>
      <c r="U2697" s="14"/>
      <c r="V2697" s="14"/>
      <c r="W2697" s="14"/>
      <c r="X2697" s="14"/>
      <c r="Y2697" s="14"/>
      <c r="Z2697" s="14"/>
      <c r="AA2697" s="14"/>
      <c r="AB2697" s="14"/>
      <c r="AC2697" s="14"/>
      <c r="AD2697" s="14"/>
    </row>
    <row r="2698" ht="33.0" hidden="1" customHeight="1">
      <c r="A2698" s="27">
        <v>3079.0</v>
      </c>
      <c r="B2698" s="27" t="s">
        <v>34</v>
      </c>
      <c r="C2698" s="27" t="s">
        <v>2944</v>
      </c>
      <c r="D2698" s="12" t="s">
        <v>48</v>
      </c>
      <c r="E2698" s="14"/>
      <c r="F2698" s="12" t="s">
        <v>10</v>
      </c>
      <c r="G2698" s="12" t="s">
        <v>2</v>
      </c>
      <c r="H2698" s="12" t="s">
        <v>49</v>
      </c>
      <c r="I2698" s="14"/>
      <c r="J2698" s="14"/>
      <c r="K2698" s="14"/>
      <c r="L2698" s="14"/>
      <c r="M2698" s="14"/>
      <c r="N2698" s="14"/>
      <c r="O2698" s="14"/>
      <c r="P2698" s="14"/>
      <c r="Q2698" s="14"/>
      <c r="R2698" s="14"/>
      <c r="S2698" s="14"/>
      <c r="T2698" s="14"/>
      <c r="U2698" s="14"/>
      <c r="V2698" s="14"/>
      <c r="W2698" s="14"/>
      <c r="X2698" s="14"/>
      <c r="Y2698" s="14"/>
      <c r="Z2698" s="14"/>
      <c r="AA2698" s="14"/>
      <c r="AB2698" s="14"/>
      <c r="AC2698" s="14"/>
      <c r="AD2698" s="14"/>
    </row>
    <row r="2699" ht="33.0" hidden="1" customHeight="1">
      <c r="A2699" s="27">
        <v>3081.0</v>
      </c>
      <c r="B2699" s="27" t="s">
        <v>34</v>
      </c>
      <c r="C2699" s="27" t="s">
        <v>2945</v>
      </c>
      <c r="D2699" s="12" t="s">
        <v>107</v>
      </c>
      <c r="E2699" s="14"/>
      <c r="F2699" s="12" t="s">
        <v>9</v>
      </c>
      <c r="G2699" s="12" t="s">
        <v>9</v>
      </c>
      <c r="H2699" s="12" t="s">
        <v>37</v>
      </c>
      <c r="I2699" s="14"/>
      <c r="J2699" s="14"/>
      <c r="K2699" s="14"/>
      <c r="L2699" s="14"/>
      <c r="M2699" s="14"/>
      <c r="N2699" s="14"/>
      <c r="O2699" s="14"/>
      <c r="P2699" s="14"/>
      <c r="Q2699" s="14"/>
      <c r="R2699" s="14"/>
      <c r="S2699" s="14"/>
      <c r="T2699" s="14"/>
      <c r="U2699" s="14"/>
      <c r="V2699" s="14"/>
      <c r="W2699" s="14"/>
      <c r="X2699" s="14"/>
      <c r="Y2699" s="14"/>
      <c r="Z2699" s="14"/>
      <c r="AA2699" s="14"/>
      <c r="AB2699" s="14"/>
      <c r="AC2699" s="14"/>
      <c r="AD2699" s="14"/>
    </row>
    <row r="2700" ht="33.0" hidden="1" customHeight="1">
      <c r="A2700" s="27">
        <v>3083.0</v>
      </c>
      <c r="B2700" s="27" t="s">
        <v>34</v>
      </c>
      <c r="C2700" s="27" t="s">
        <v>2946</v>
      </c>
      <c r="D2700" s="12" t="s">
        <v>436</v>
      </c>
      <c r="E2700" s="14"/>
      <c r="F2700" s="12" t="s">
        <v>13</v>
      </c>
      <c r="G2700" s="12" t="s">
        <v>9</v>
      </c>
      <c r="H2700" s="12" t="s">
        <v>37</v>
      </c>
      <c r="I2700" s="14"/>
      <c r="J2700" s="14"/>
      <c r="K2700" s="14"/>
      <c r="L2700" s="14"/>
      <c r="M2700" s="14"/>
      <c r="N2700" s="14"/>
      <c r="O2700" s="14"/>
      <c r="P2700" s="14"/>
      <c r="Q2700" s="14"/>
      <c r="R2700" s="14"/>
      <c r="S2700" s="14"/>
      <c r="T2700" s="14"/>
      <c r="U2700" s="14"/>
      <c r="V2700" s="14"/>
      <c r="W2700" s="14"/>
      <c r="X2700" s="14"/>
      <c r="Y2700" s="14"/>
      <c r="Z2700" s="14"/>
      <c r="AA2700" s="14"/>
      <c r="AB2700" s="14"/>
      <c r="AC2700" s="14"/>
      <c r="AD2700" s="14"/>
    </row>
    <row r="2701" ht="33.0" hidden="1" customHeight="1">
      <c r="A2701" s="27">
        <v>3084.0</v>
      </c>
      <c r="B2701" s="27" t="s">
        <v>34</v>
      </c>
      <c r="C2701" s="27" t="s">
        <v>2947</v>
      </c>
      <c r="D2701" s="12" t="s">
        <v>348</v>
      </c>
      <c r="E2701" s="14"/>
      <c r="F2701" s="12" t="s">
        <v>9</v>
      </c>
      <c r="G2701" s="12" t="s">
        <v>9</v>
      </c>
      <c r="H2701" s="12" t="s">
        <v>349</v>
      </c>
      <c r="I2701" s="14"/>
      <c r="J2701" s="14"/>
      <c r="K2701" s="14"/>
      <c r="L2701" s="14"/>
      <c r="M2701" s="14"/>
      <c r="N2701" s="14"/>
      <c r="O2701" s="14"/>
      <c r="P2701" s="14"/>
      <c r="Q2701" s="14"/>
      <c r="R2701" s="14"/>
      <c r="S2701" s="14"/>
      <c r="T2701" s="14"/>
      <c r="U2701" s="14"/>
      <c r="V2701" s="14"/>
      <c r="W2701" s="14"/>
      <c r="X2701" s="14"/>
      <c r="Y2701" s="14"/>
      <c r="Z2701" s="14"/>
      <c r="AA2701" s="14"/>
      <c r="AB2701" s="14"/>
      <c r="AC2701" s="14"/>
      <c r="AD2701" s="14"/>
    </row>
    <row r="2702" ht="33.0" hidden="1" customHeight="1">
      <c r="A2702" s="27">
        <v>3086.0</v>
      </c>
      <c r="B2702" s="27" t="s">
        <v>34</v>
      </c>
      <c r="C2702" s="27" t="s">
        <v>2948</v>
      </c>
      <c r="D2702" s="12" t="s">
        <v>107</v>
      </c>
      <c r="E2702" s="14"/>
      <c r="F2702" s="12" t="s">
        <v>9</v>
      </c>
      <c r="G2702" s="12" t="s">
        <v>9</v>
      </c>
      <c r="H2702" s="12" t="s">
        <v>37</v>
      </c>
      <c r="I2702" s="14"/>
      <c r="J2702" s="14"/>
      <c r="K2702" s="14"/>
      <c r="L2702" s="14"/>
      <c r="M2702" s="14"/>
      <c r="N2702" s="14"/>
      <c r="O2702" s="14"/>
      <c r="P2702" s="14"/>
      <c r="Q2702" s="14"/>
      <c r="R2702" s="14"/>
      <c r="S2702" s="14"/>
      <c r="T2702" s="14"/>
      <c r="U2702" s="14"/>
      <c r="V2702" s="14"/>
      <c r="W2702" s="14"/>
      <c r="X2702" s="14"/>
      <c r="Y2702" s="14"/>
      <c r="Z2702" s="14"/>
      <c r="AA2702" s="14"/>
      <c r="AB2702" s="14"/>
      <c r="AC2702" s="14"/>
      <c r="AD2702" s="14"/>
    </row>
    <row r="2703" ht="33.0" hidden="1" customHeight="1">
      <c r="A2703" s="27">
        <v>3089.0</v>
      </c>
      <c r="B2703" s="27" t="s">
        <v>34</v>
      </c>
      <c r="C2703" s="27" t="s">
        <v>2949</v>
      </c>
      <c r="D2703" s="12" t="s">
        <v>107</v>
      </c>
      <c r="E2703" s="14"/>
      <c r="F2703" s="12" t="s">
        <v>9</v>
      </c>
      <c r="G2703" s="12" t="s">
        <v>9</v>
      </c>
      <c r="H2703" s="12" t="s">
        <v>37</v>
      </c>
      <c r="I2703" s="14"/>
      <c r="J2703" s="14"/>
      <c r="K2703" s="14"/>
      <c r="L2703" s="14"/>
      <c r="M2703" s="14"/>
      <c r="N2703" s="14"/>
      <c r="O2703" s="14"/>
      <c r="P2703" s="14"/>
      <c r="Q2703" s="14"/>
      <c r="R2703" s="14"/>
      <c r="S2703" s="14"/>
      <c r="T2703" s="14"/>
      <c r="U2703" s="14"/>
      <c r="V2703" s="14"/>
      <c r="W2703" s="14"/>
      <c r="X2703" s="14"/>
      <c r="Y2703" s="14"/>
      <c r="Z2703" s="14"/>
      <c r="AA2703" s="14"/>
      <c r="AB2703" s="14"/>
      <c r="AC2703" s="14"/>
      <c r="AD2703" s="14"/>
    </row>
    <row r="2704" ht="33.0" hidden="1" customHeight="1">
      <c r="A2704" s="27">
        <v>3091.0</v>
      </c>
      <c r="B2704" s="27" t="s">
        <v>34</v>
      </c>
      <c r="C2704" s="27" t="s">
        <v>2950</v>
      </c>
      <c r="D2704" s="12" t="s">
        <v>107</v>
      </c>
      <c r="E2704" s="14"/>
      <c r="F2704" s="12" t="s">
        <v>9</v>
      </c>
      <c r="G2704" s="12" t="s">
        <v>9</v>
      </c>
      <c r="H2704" s="12" t="s">
        <v>37</v>
      </c>
      <c r="I2704" s="14"/>
      <c r="J2704" s="14"/>
      <c r="K2704" s="14"/>
      <c r="L2704" s="14"/>
      <c r="M2704" s="14"/>
      <c r="N2704" s="14"/>
      <c r="O2704" s="14"/>
      <c r="P2704" s="14"/>
      <c r="Q2704" s="14"/>
      <c r="R2704" s="14"/>
      <c r="S2704" s="14"/>
      <c r="T2704" s="14"/>
      <c r="U2704" s="14"/>
      <c r="V2704" s="14"/>
      <c r="W2704" s="14"/>
      <c r="X2704" s="14"/>
      <c r="Y2704" s="14"/>
      <c r="Z2704" s="14"/>
      <c r="AA2704" s="14"/>
      <c r="AB2704" s="14"/>
      <c r="AC2704" s="14"/>
      <c r="AD2704" s="14"/>
    </row>
    <row r="2705" ht="33.0" hidden="1" customHeight="1">
      <c r="A2705" s="27">
        <v>3095.0</v>
      </c>
      <c r="B2705" s="27" t="s">
        <v>34</v>
      </c>
      <c r="C2705" s="27" t="s">
        <v>2951</v>
      </c>
      <c r="D2705" s="12" t="s">
        <v>637</v>
      </c>
      <c r="E2705" s="14"/>
      <c r="F2705" s="12" t="s">
        <v>13</v>
      </c>
      <c r="G2705" s="12" t="s">
        <v>9</v>
      </c>
      <c r="H2705" s="12" t="s">
        <v>52</v>
      </c>
      <c r="I2705" s="14"/>
      <c r="J2705" s="14"/>
      <c r="K2705" s="14"/>
      <c r="L2705" s="14"/>
      <c r="M2705" s="14"/>
      <c r="N2705" s="14"/>
      <c r="O2705" s="14"/>
      <c r="P2705" s="14"/>
      <c r="Q2705" s="14"/>
      <c r="R2705" s="14"/>
      <c r="S2705" s="14"/>
      <c r="T2705" s="14"/>
      <c r="U2705" s="14"/>
      <c r="V2705" s="14"/>
      <c r="W2705" s="14"/>
      <c r="X2705" s="14"/>
      <c r="Y2705" s="14"/>
      <c r="Z2705" s="14"/>
      <c r="AA2705" s="14"/>
      <c r="AB2705" s="14"/>
      <c r="AC2705" s="14"/>
      <c r="AD2705" s="14"/>
    </row>
    <row r="2706" ht="33.0" customHeight="1">
      <c r="A2706" s="27">
        <v>3096.0</v>
      </c>
      <c r="B2706" s="27" t="s">
        <v>34</v>
      </c>
      <c r="C2706" s="27" t="s">
        <v>2952</v>
      </c>
      <c r="D2706" s="12" t="s">
        <v>217</v>
      </c>
      <c r="E2706" s="14"/>
      <c r="F2706" s="12" t="s">
        <v>16</v>
      </c>
      <c r="G2706" s="12" t="s">
        <v>7</v>
      </c>
      <c r="H2706" s="12" t="s">
        <v>49</v>
      </c>
      <c r="I2706" s="14"/>
      <c r="J2706" s="14"/>
      <c r="K2706" s="14"/>
      <c r="L2706" s="14"/>
      <c r="M2706" s="14"/>
      <c r="N2706" s="14"/>
      <c r="O2706" s="14"/>
      <c r="P2706" s="14"/>
      <c r="Q2706" s="14"/>
      <c r="R2706" s="14"/>
      <c r="S2706" s="14"/>
      <c r="T2706" s="14"/>
      <c r="U2706" s="14"/>
      <c r="V2706" s="14"/>
      <c r="W2706" s="14"/>
      <c r="X2706" s="14"/>
      <c r="Y2706" s="14"/>
      <c r="Z2706" s="14"/>
      <c r="AA2706" s="14"/>
      <c r="AB2706" s="14"/>
      <c r="AC2706" s="14"/>
      <c r="AD2706" s="14"/>
    </row>
    <row r="2707" ht="33.0" hidden="1" customHeight="1">
      <c r="A2707" s="27">
        <v>3097.0</v>
      </c>
      <c r="B2707" s="27" t="s">
        <v>34</v>
      </c>
      <c r="C2707" s="27" t="s">
        <v>2953</v>
      </c>
      <c r="D2707" s="12" t="s">
        <v>612</v>
      </c>
      <c r="E2707" s="14"/>
      <c r="F2707" s="12" t="s">
        <v>15</v>
      </c>
      <c r="G2707" s="12" t="s">
        <v>9</v>
      </c>
      <c r="H2707" s="12" t="s">
        <v>49</v>
      </c>
      <c r="I2707" s="14"/>
      <c r="J2707" s="14"/>
      <c r="K2707" s="14"/>
      <c r="L2707" s="14"/>
      <c r="M2707" s="14"/>
      <c r="N2707" s="14"/>
      <c r="O2707" s="14"/>
      <c r="P2707" s="14"/>
      <c r="Q2707" s="14"/>
      <c r="R2707" s="14"/>
      <c r="S2707" s="14"/>
      <c r="T2707" s="14"/>
      <c r="U2707" s="14"/>
      <c r="V2707" s="14"/>
      <c r="W2707" s="14"/>
      <c r="X2707" s="14"/>
      <c r="Y2707" s="14"/>
      <c r="Z2707" s="14"/>
      <c r="AA2707" s="14"/>
      <c r="AB2707" s="14"/>
      <c r="AC2707" s="14"/>
      <c r="AD2707" s="14"/>
    </row>
    <row r="2708" ht="33.0" hidden="1" customHeight="1">
      <c r="A2708" s="27">
        <v>3098.0</v>
      </c>
      <c r="B2708" s="27" t="s">
        <v>34</v>
      </c>
      <c r="C2708" s="27" t="s">
        <v>2954</v>
      </c>
      <c r="D2708" s="12" t="s">
        <v>89</v>
      </c>
      <c r="E2708" s="14"/>
      <c r="F2708" s="12" t="s">
        <v>9</v>
      </c>
      <c r="G2708" s="12" t="s">
        <v>9</v>
      </c>
      <c r="H2708" s="12" t="s">
        <v>52</v>
      </c>
      <c r="I2708" s="14"/>
      <c r="J2708" s="14"/>
      <c r="K2708" s="14"/>
      <c r="L2708" s="14"/>
      <c r="M2708" s="14"/>
      <c r="N2708" s="14"/>
      <c r="O2708" s="14"/>
      <c r="P2708" s="14"/>
      <c r="Q2708" s="14"/>
      <c r="R2708" s="14"/>
      <c r="S2708" s="14"/>
      <c r="T2708" s="14"/>
      <c r="U2708" s="14"/>
      <c r="V2708" s="14"/>
      <c r="W2708" s="14"/>
      <c r="X2708" s="14"/>
      <c r="Y2708" s="14"/>
      <c r="Z2708" s="14"/>
      <c r="AA2708" s="14"/>
      <c r="AB2708" s="14"/>
      <c r="AC2708" s="14"/>
      <c r="AD2708" s="14"/>
    </row>
    <row r="2709" ht="33.0" hidden="1" customHeight="1">
      <c r="A2709" s="27">
        <v>3099.0</v>
      </c>
      <c r="B2709" s="27" t="s">
        <v>34</v>
      </c>
      <c r="C2709" s="27" t="s">
        <v>2955</v>
      </c>
      <c r="D2709" s="12" t="s">
        <v>438</v>
      </c>
      <c r="E2709" s="14"/>
      <c r="F2709" s="12" t="s">
        <v>20</v>
      </c>
      <c r="G2709" s="12" t="s">
        <v>9</v>
      </c>
      <c r="H2709" s="12" t="s">
        <v>52</v>
      </c>
      <c r="I2709" s="14"/>
      <c r="J2709" s="14"/>
      <c r="K2709" s="14"/>
      <c r="L2709" s="14"/>
      <c r="M2709" s="14"/>
      <c r="N2709" s="14"/>
      <c r="O2709" s="14"/>
      <c r="P2709" s="14"/>
      <c r="Q2709" s="14"/>
      <c r="R2709" s="14"/>
      <c r="S2709" s="14"/>
      <c r="T2709" s="14"/>
      <c r="U2709" s="14"/>
      <c r="V2709" s="14"/>
      <c r="W2709" s="14"/>
      <c r="X2709" s="14"/>
      <c r="Y2709" s="14"/>
      <c r="Z2709" s="14"/>
      <c r="AA2709" s="14"/>
      <c r="AB2709" s="14"/>
      <c r="AC2709" s="14"/>
      <c r="AD2709" s="14"/>
    </row>
    <row r="2710" ht="33.0" hidden="1" customHeight="1">
      <c r="A2710" s="27">
        <v>3101.0</v>
      </c>
      <c r="B2710" s="27" t="s">
        <v>34</v>
      </c>
      <c r="C2710" s="27" t="s">
        <v>2956</v>
      </c>
      <c r="D2710" s="12" t="s">
        <v>637</v>
      </c>
      <c r="E2710" s="14"/>
      <c r="F2710" s="12" t="s">
        <v>13</v>
      </c>
      <c r="G2710" s="12" t="s">
        <v>9</v>
      </c>
      <c r="H2710" s="12" t="s">
        <v>52</v>
      </c>
      <c r="I2710" s="14"/>
      <c r="J2710" s="14"/>
      <c r="K2710" s="14"/>
      <c r="L2710" s="14"/>
      <c r="M2710" s="14"/>
      <c r="N2710" s="14"/>
      <c r="O2710" s="14"/>
      <c r="P2710" s="14"/>
      <c r="Q2710" s="14"/>
      <c r="R2710" s="14"/>
      <c r="S2710" s="14"/>
      <c r="T2710" s="14"/>
      <c r="U2710" s="14"/>
      <c r="V2710" s="14"/>
      <c r="W2710" s="14"/>
      <c r="X2710" s="14"/>
      <c r="Y2710" s="14"/>
      <c r="Z2710" s="14"/>
      <c r="AA2710" s="14"/>
      <c r="AB2710" s="14"/>
      <c r="AC2710" s="14"/>
      <c r="AD2710" s="14"/>
    </row>
    <row r="2711" ht="33.0" hidden="1" customHeight="1">
      <c r="A2711" s="27">
        <v>3102.0</v>
      </c>
      <c r="B2711" s="27" t="s">
        <v>34</v>
      </c>
      <c r="C2711" s="27" t="s">
        <v>2957</v>
      </c>
      <c r="D2711" s="12" t="s">
        <v>2958</v>
      </c>
      <c r="E2711" s="14"/>
      <c r="F2711" s="12" t="s">
        <v>20</v>
      </c>
      <c r="G2711" s="12" t="s">
        <v>7</v>
      </c>
      <c r="H2711" s="12" t="s">
        <v>42</v>
      </c>
      <c r="I2711" s="14"/>
      <c r="J2711" s="14"/>
      <c r="K2711" s="14"/>
      <c r="L2711" s="14"/>
      <c r="M2711" s="14"/>
      <c r="N2711" s="14"/>
      <c r="O2711" s="14"/>
      <c r="P2711" s="14"/>
      <c r="Q2711" s="14"/>
      <c r="R2711" s="14"/>
      <c r="S2711" s="14"/>
      <c r="T2711" s="14"/>
      <c r="U2711" s="14"/>
      <c r="V2711" s="14"/>
      <c r="W2711" s="14"/>
      <c r="X2711" s="14"/>
      <c r="Y2711" s="14"/>
      <c r="Z2711" s="14"/>
      <c r="AA2711" s="14"/>
      <c r="AB2711" s="14"/>
      <c r="AC2711" s="14"/>
      <c r="AD2711" s="14"/>
    </row>
    <row r="2712" ht="33.0" hidden="1" customHeight="1">
      <c r="A2712" s="27">
        <v>3103.0</v>
      </c>
      <c r="B2712" s="27" t="s">
        <v>34</v>
      </c>
      <c r="C2712" s="27" t="s">
        <v>2959</v>
      </c>
      <c r="D2712" s="12" t="s">
        <v>124</v>
      </c>
      <c r="E2712" s="14"/>
      <c r="F2712" s="12" t="s">
        <v>11</v>
      </c>
      <c r="G2712" s="12" t="s">
        <v>9</v>
      </c>
      <c r="H2712" s="12" t="s">
        <v>49</v>
      </c>
      <c r="I2712" s="14"/>
      <c r="J2712" s="14"/>
      <c r="K2712" s="14"/>
      <c r="L2712" s="14"/>
      <c r="M2712" s="14"/>
      <c r="N2712" s="14"/>
      <c r="O2712" s="14"/>
      <c r="P2712" s="14"/>
      <c r="Q2712" s="14"/>
      <c r="R2712" s="14"/>
      <c r="S2712" s="14"/>
      <c r="T2712" s="14"/>
      <c r="U2712" s="14"/>
      <c r="V2712" s="14"/>
      <c r="W2712" s="14"/>
      <c r="X2712" s="14"/>
      <c r="Y2712" s="14"/>
      <c r="Z2712" s="14"/>
      <c r="AA2712" s="14"/>
      <c r="AB2712" s="14"/>
      <c r="AC2712" s="14"/>
      <c r="AD2712" s="14"/>
    </row>
    <row r="2713" ht="33.0" hidden="1" customHeight="1">
      <c r="A2713" s="27">
        <v>3105.0</v>
      </c>
      <c r="B2713" s="27" t="s">
        <v>34</v>
      </c>
      <c r="C2713" s="27" t="s">
        <v>2960</v>
      </c>
      <c r="D2713" s="12" t="s">
        <v>107</v>
      </c>
      <c r="E2713" s="14"/>
      <c r="F2713" s="12" t="s">
        <v>9</v>
      </c>
      <c r="G2713" s="12" t="s">
        <v>9</v>
      </c>
      <c r="H2713" s="12" t="s">
        <v>37</v>
      </c>
      <c r="I2713" s="14"/>
      <c r="J2713" s="14"/>
      <c r="K2713" s="14"/>
      <c r="L2713" s="14"/>
      <c r="M2713" s="14"/>
      <c r="N2713" s="14"/>
      <c r="O2713" s="14"/>
      <c r="P2713" s="14"/>
      <c r="Q2713" s="14"/>
      <c r="R2713" s="14"/>
      <c r="S2713" s="14"/>
      <c r="T2713" s="14"/>
      <c r="U2713" s="14"/>
      <c r="V2713" s="14"/>
      <c r="W2713" s="14"/>
      <c r="X2713" s="14"/>
      <c r="Y2713" s="14"/>
      <c r="Z2713" s="14"/>
      <c r="AA2713" s="14"/>
      <c r="AB2713" s="14"/>
      <c r="AC2713" s="14"/>
      <c r="AD2713" s="14"/>
    </row>
    <row r="2714" ht="33.0" hidden="1" customHeight="1">
      <c r="A2714" s="27">
        <v>3106.0</v>
      </c>
      <c r="B2714" s="27" t="s">
        <v>34</v>
      </c>
      <c r="C2714" s="27" t="s">
        <v>2961</v>
      </c>
      <c r="D2714" s="12" t="s">
        <v>2281</v>
      </c>
      <c r="E2714" s="14"/>
      <c r="F2714" s="12" t="s">
        <v>15</v>
      </c>
      <c r="G2714" s="12" t="s">
        <v>7</v>
      </c>
      <c r="H2714" s="12" t="s">
        <v>52</v>
      </c>
      <c r="I2714" s="14"/>
      <c r="J2714" s="14"/>
      <c r="K2714" s="14"/>
      <c r="L2714" s="14"/>
      <c r="M2714" s="14"/>
      <c r="N2714" s="14"/>
      <c r="O2714" s="14"/>
      <c r="P2714" s="14"/>
      <c r="Q2714" s="14"/>
      <c r="R2714" s="14"/>
      <c r="S2714" s="14"/>
      <c r="T2714" s="14"/>
      <c r="U2714" s="14"/>
      <c r="V2714" s="14"/>
      <c r="W2714" s="14"/>
      <c r="X2714" s="14"/>
      <c r="Y2714" s="14"/>
      <c r="Z2714" s="14"/>
      <c r="AA2714" s="14"/>
      <c r="AB2714" s="14"/>
      <c r="AC2714" s="14"/>
      <c r="AD2714" s="14"/>
    </row>
    <row r="2715" ht="33.0" hidden="1" customHeight="1">
      <c r="A2715" s="27">
        <v>3108.0</v>
      </c>
      <c r="B2715" s="27" t="s">
        <v>34</v>
      </c>
      <c r="C2715" s="27" t="s">
        <v>2962</v>
      </c>
      <c r="D2715" s="12" t="s">
        <v>2963</v>
      </c>
      <c r="E2715" s="14"/>
      <c r="F2715" s="12" t="s">
        <v>12</v>
      </c>
      <c r="G2715" s="12" t="s">
        <v>2</v>
      </c>
      <c r="H2715" s="12" t="s">
        <v>42</v>
      </c>
      <c r="I2715" s="14"/>
      <c r="J2715" s="14"/>
      <c r="K2715" s="14"/>
      <c r="L2715" s="14"/>
      <c r="M2715" s="14"/>
      <c r="N2715" s="14"/>
      <c r="O2715" s="14"/>
      <c r="P2715" s="14"/>
      <c r="Q2715" s="14"/>
      <c r="R2715" s="14"/>
      <c r="S2715" s="14"/>
      <c r="T2715" s="14"/>
      <c r="U2715" s="14"/>
      <c r="V2715" s="14"/>
      <c r="W2715" s="14"/>
      <c r="X2715" s="14"/>
      <c r="Y2715" s="14"/>
      <c r="Z2715" s="14"/>
      <c r="AA2715" s="14"/>
      <c r="AB2715" s="14"/>
      <c r="AC2715" s="14"/>
      <c r="AD2715" s="14"/>
    </row>
    <row r="2716" ht="33.0" hidden="1" customHeight="1">
      <c r="A2716" s="27">
        <v>3111.0</v>
      </c>
      <c r="B2716" s="27" t="s">
        <v>34</v>
      </c>
      <c r="C2716" s="27" t="s">
        <v>2964</v>
      </c>
      <c r="D2716" s="12" t="s">
        <v>322</v>
      </c>
      <c r="E2716" s="14"/>
      <c r="F2716" s="12" t="s">
        <v>23</v>
      </c>
      <c r="G2716" s="12" t="s">
        <v>9</v>
      </c>
      <c r="H2716" s="12" t="s">
        <v>52</v>
      </c>
      <c r="I2716" s="14"/>
      <c r="J2716" s="14"/>
      <c r="K2716" s="14"/>
      <c r="L2716" s="14"/>
      <c r="M2716" s="14"/>
      <c r="N2716" s="14"/>
      <c r="O2716" s="14"/>
      <c r="P2716" s="14"/>
      <c r="Q2716" s="14"/>
      <c r="R2716" s="14"/>
      <c r="S2716" s="14"/>
      <c r="T2716" s="14"/>
      <c r="U2716" s="14"/>
      <c r="V2716" s="14"/>
      <c r="W2716" s="14"/>
      <c r="X2716" s="14"/>
      <c r="Y2716" s="14"/>
      <c r="Z2716" s="14"/>
      <c r="AA2716" s="14"/>
      <c r="AB2716" s="14"/>
      <c r="AC2716" s="14"/>
      <c r="AD2716" s="14"/>
    </row>
    <row r="2717" ht="33.0" hidden="1" customHeight="1">
      <c r="A2717" s="27">
        <v>3112.0</v>
      </c>
      <c r="B2717" s="27" t="s">
        <v>34</v>
      </c>
      <c r="C2717" s="27" t="s">
        <v>2965</v>
      </c>
      <c r="D2717" s="12" t="s">
        <v>124</v>
      </c>
      <c r="E2717" s="14"/>
      <c r="F2717" s="12" t="s">
        <v>11</v>
      </c>
      <c r="G2717" s="12" t="s">
        <v>9</v>
      </c>
      <c r="H2717" s="12" t="s">
        <v>49</v>
      </c>
      <c r="I2717" s="14"/>
      <c r="J2717" s="14"/>
      <c r="K2717" s="14"/>
      <c r="L2717" s="14"/>
      <c r="M2717" s="14"/>
      <c r="N2717" s="14"/>
      <c r="O2717" s="14"/>
      <c r="P2717" s="14"/>
      <c r="Q2717" s="14"/>
      <c r="R2717" s="14"/>
      <c r="S2717" s="14"/>
      <c r="T2717" s="14"/>
      <c r="U2717" s="14"/>
      <c r="V2717" s="14"/>
      <c r="W2717" s="14"/>
      <c r="X2717" s="14"/>
      <c r="Y2717" s="14"/>
      <c r="Z2717" s="14"/>
      <c r="AA2717" s="14"/>
      <c r="AB2717" s="14"/>
      <c r="AC2717" s="14"/>
      <c r="AD2717" s="14"/>
    </row>
    <row r="2718" ht="33.0" hidden="1" customHeight="1">
      <c r="A2718" s="27">
        <v>3114.0</v>
      </c>
      <c r="B2718" s="27" t="s">
        <v>34</v>
      </c>
      <c r="C2718" s="27" t="s">
        <v>2966</v>
      </c>
      <c r="D2718" s="12" t="s">
        <v>2967</v>
      </c>
      <c r="E2718" s="14"/>
      <c r="F2718" s="12" t="s">
        <v>22</v>
      </c>
      <c r="G2718" s="12" t="s">
        <v>2</v>
      </c>
      <c r="H2718" s="12" t="s">
        <v>52</v>
      </c>
      <c r="I2718" s="14"/>
      <c r="J2718" s="14"/>
      <c r="K2718" s="14"/>
      <c r="L2718" s="14"/>
      <c r="M2718" s="14"/>
      <c r="N2718" s="14"/>
      <c r="O2718" s="14"/>
      <c r="P2718" s="14"/>
      <c r="Q2718" s="14"/>
      <c r="R2718" s="14"/>
      <c r="S2718" s="14"/>
      <c r="T2718" s="14"/>
      <c r="U2718" s="14"/>
      <c r="V2718" s="14"/>
      <c r="W2718" s="14"/>
      <c r="X2718" s="14"/>
      <c r="Y2718" s="14"/>
      <c r="Z2718" s="14"/>
      <c r="AA2718" s="14"/>
      <c r="AB2718" s="14"/>
      <c r="AC2718" s="14"/>
      <c r="AD2718" s="14"/>
    </row>
    <row r="2719" ht="33.0" customHeight="1">
      <c r="A2719" s="27">
        <v>3115.0</v>
      </c>
      <c r="B2719" s="27" t="s">
        <v>34</v>
      </c>
      <c r="C2719" s="27" t="s">
        <v>2968</v>
      </c>
      <c r="D2719" s="12" t="s">
        <v>214</v>
      </c>
      <c r="E2719" s="14"/>
      <c r="F2719" s="12" t="s">
        <v>16</v>
      </c>
      <c r="G2719" s="12" t="s">
        <v>9</v>
      </c>
      <c r="H2719" s="12" t="s">
        <v>52</v>
      </c>
      <c r="I2719" s="14"/>
      <c r="J2719" s="14"/>
      <c r="K2719" s="14"/>
      <c r="L2719" s="14"/>
      <c r="M2719" s="14"/>
      <c r="N2719" s="14"/>
      <c r="O2719" s="14"/>
      <c r="P2719" s="14"/>
      <c r="Q2719" s="14"/>
      <c r="R2719" s="14"/>
      <c r="S2719" s="14"/>
      <c r="T2719" s="14"/>
      <c r="U2719" s="14"/>
      <c r="V2719" s="14"/>
      <c r="W2719" s="14"/>
      <c r="X2719" s="14"/>
      <c r="Y2719" s="14"/>
      <c r="Z2719" s="14"/>
      <c r="AA2719" s="14"/>
      <c r="AB2719" s="14"/>
      <c r="AC2719" s="14"/>
      <c r="AD2719" s="14"/>
    </row>
    <row r="2720" ht="33.0" hidden="1" customHeight="1">
      <c r="A2720" s="27">
        <v>3116.0</v>
      </c>
      <c r="B2720" s="27" t="s">
        <v>34</v>
      </c>
      <c r="C2720" s="27" t="s">
        <v>2969</v>
      </c>
      <c r="D2720" s="12" t="s">
        <v>36</v>
      </c>
      <c r="E2720" s="14"/>
      <c r="F2720" s="12" t="s">
        <v>10</v>
      </c>
      <c r="G2720" s="12" t="s">
        <v>2</v>
      </c>
      <c r="H2720" s="12" t="s">
        <v>37</v>
      </c>
      <c r="I2720" s="14"/>
      <c r="J2720" s="14"/>
      <c r="K2720" s="14"/>
      <c r="L2720" s="14"/>
      <c r="M2720" s="14"/>
      <c r="N2720" s="14"/>
      <c r="O2720" s="14"/>
      <c r="P2720" s="14"/>
      <c r="Q2720" s="14"/>
      <c r="R2720" s="14"/>
      <c r="S2720" s="14"/>
      <c r="T2720" s="14"/>
      <c r="U2720" s="14"/>
      <c r="V2720" s="14"/>
      <c r="W2720" s="14"/>
      <c r="X2720" s="14"/>
      <c r="Y2720" s="14"/>
      <c r="Z2720" s="14"/>
      <c r="AA2720" s="14"/>
      <c r="AB2720" s="14"/>
      <c r="AC2720" s="14"/>
      <c r="AD2720" s="14"/>
    </row>
    <row r="2721" ht="33.0" hidden="1" customHeight="1">
      <c r="A2721" s="27">
        <v>3117.0</v>
      </c>
      <c r="B2721" s="27" t="s">
        <v>34</v>
      </c>
      <c r="C2721" s="27" t="s">
        <v>2970</v>
      </c>
      <c r="D2721" s="12" t="s">
        <v>592</v>
      </c>
      <c r="E2721" s="14"/>
      <c r="F2721" s="12" t="s">
        <v>11</v>
      </c>
      <c r="G2721" s="12" t="s">
        <v>9</v>
      </c>
      <c r="H2721" s="12" t="s">
        <v>37</v>
      </c>
      <c r="I2721" s="14"/>
      <c r="J2721" s="14"/>
      <c r="K2721" s="14"/>
      <c r="L2721" s="14"/>
      <c r="M2721" s="14"/>
      <c r="N2721" s="14"/>
      <c r="O2721" s="14"/>
      <c r="P2721" s="14"/>
      <c r="Q2721" s="14"/>
      <c r="R2721" s="14"/>
      <c r="S2721" s="14"/>
      <c r="T2721" s="14"/>
      <c r="U2721" s="14"/>
      <c r="V2721" s="14"/>
      <c r="W2721" s="14"/>
      <c r="X2721" s="14"/>
      <c r="Y2721" s="14"/>
      <c r="Z2721" s="14"/>
      <c r="AA2721" s="14"/>
      <c r="AB2721" s="14"/>
      <c r="AC2721" s="14"/>
      <c r="AD2721" s="14"/>
    </row>
    <row r="2722" ht="33.0" hidden="1" customHeight="1">
      <c r="A2722" s="27">
        <v>3118.0</v>
      </c>
      <c r="B2722" s="27" t="s">
        <v>34</v>
      </c>
      <c r="C2722" s="27" t="s">
        <v>2971</v>
      </c>
      <c r="D2722" s="12" t="s">
        <v>2559</v>
      </c>
      <c r="E2722" s="14"/>
      <c r="F2722" s="12" t="s">
        <v>23</v>
      </c>
      <c r="G2722" s="12" t="s">
        <v>8</v>
      </c>
      <c r="H2722" s="12" t="s">
        <v>42</v>
      </c>
      <c r="I2722" s="14"/>
      <c r="J2722" s="14"/>
      <c r="K2722" s="14"/>
      <c r="L2722" s="14"/>
      <c r="M2722" s="14"/>
      <c r="N2722" s="14"/>
      <c r="O2722" s="14"/>
      <c r="P2722" s="14"/>
      <c r="Q2722" s="14"/>
      <c r="R2722" s="14"/>
      <c r="S2722" s="14"/>
      <c r="T2722" s="14"/>
      <c r="U2722" s="14"/>
      <c r="V2722" s="14"/>
      <c r="W2722" s="14"/>
      <c r="X2722" s="14"/>
      <c r="Y2722" s="14"/>
      <c r="Z2722" s="14"/>
      <c r="AA2722" s="14"/>
      <c r="AB2722" s="14"/>
      <c r="AC2722" s="14"/>
      <c r="AD2722" s="14"/>
    </row>
    <row r="2723" ht="33.0" hidden="1" customHeight="1">
      <c r="A2723" s="27">
        <v>3119.0</v>
      </c>
      <c r="B2723" s="27" t="s">
        <v>34</v>
      </c>
      <c r="C2723" s="27" t="s">
        <v>2972</v>
      </c>
      <c r="D2723" s="12" t="s">
        <v>89</v>
      </c>
      <c r="E2723" s="14"/>
      <c r="F2723" s="12" t="s">
        <v>9</v>
      </c>
      <c r="G2723" s="12" t="s">
        <v>9</v>
      </c>
      <c r="H2723" s="12" t="s">
        <v>52</v>
      </c>
      <c r="I2723" s="14"/>
      <c r="J2723" s="14"/>
      <c r="K2723" s="14"/>
      <c r="L2723" s="14"/>
      <c r="M2723" s="14"/>
      <c r="N2723" s="14"/>
      <c r="O2723" s="14"/>
      <c r="P2723" s="14"/>
      <c r="Q2723" s="14"/>
      <c r="R2723" s="14"/>
      <c r="S2723" s="14"/>
      <c r="T2723" s="14"/>
      <c r="U2723" s="14"/>
      <c r="V2723" s="14"/>
      <c r="W2723" s="14"/>
      <c r="X2723" s="14"/>
      <c r="Y2723" s="14"/>
      <c r="Z2723" s="14"/>
      <c r="AA2723" s="14"/>
      <c r="AB2723" s="14"/>
      <c r="AC2723" s="14"/>
      <c r="AD2723" s="14"/>
    </row>
    <row r="2724" ht="33.0" hidden="1" customHeight="1">
      <c r="A2724" s="27">
        <v>3120.0</v>
      </c>
      <c r="B2724" s="27" t="s">
        <v>34</v>
      </c>
      <c r="C2724" s="27" t="s">
        <v>2973</v>
      </c>
      <c r="D2724" s="12" t="s">
        <v>139</v>
      </c>
      <c r="E2724" s="14"/>
      <c r="F2724" s="12" t="s">
        <v>23</v>
      </c>
      <c r="G2724" s="12" t="s">
        <v>9</v>
      </c>
      <c r="H2724" s="12" t="s">
        <v>37</v>
      </c>
      <c r="I2724" s="14"/>
      <c r="J2724" s="14"/>
      <c r="K2724" s="14"/>
      <c r="L2724" s="14"/>
      <c r="M2724" s="14"/>
      <c r="N2724" s="14"/>
      <c r="O2724" s="14"/>
      <c r="P2724" s="14"/>
      <c r="Q2724" s="14"/>
      <c r="R2724" s="14"/>
      <c r="S2724" s="14"/>
      <c r="T2724" s="14"/>
      <c r="U2724" s="14"/>
      <c r="V2724" s="14"/>
      <c r="W2724" s="14"/>
      <c r="X2724" s="14"/>
      <c r="Y2724" s="14"/>
      <c r="Z2724" s="14"/>
      <c r="AA2724" s="14"/>
      <c r="AB2724" s="14"/>
      <c r="AC2724" s="14"/>
      <c r="AD2724" s="14"/>
    </row>
    <row r="2725" ht="33.0" hidden="1" customHeight="1">
      <c r="A2725" s="27">
        <v>3121.0</v>
      </c>
      <c r="B2725" s="27" t="s">
        <v>34</v>
      </c>
      <c r="C2725" s="27" t="s">
        <v>2974</v>
      </c>
      <c r="D2725" s="12" t="s">
        <v>507</v>
      </c>
      <c r="E2725" s="14"/>
      <c r="F2725" s="12" t="s">
        <v>22</v>
      </c>
      <c r="G2725" s="12" t="s">
        <v>9</v>
      </c>
      <c r="H2725" s="12" t="s">
        <v>37</v>
      </c>
      <c r="I2725" s="14"/>
      <c r="J2725" s="14"/>
      <c r="K2725" s="14"/>
      <c r="L2725" s="14"/>
      <c r="M2725" s="14"/>
      <c r="N2725" s="14"/>
      <c r="O2725" s="14"/>
      <c r="P2725" s="14"/>
      <c r="Q2725" s="14"/>
      <c r="R2725" s="14"/>
      <c r="S2725" s="14"/>
      <c r="T2725" s="14"/>
      <c r="U2725" s="14"/>
      <c r="V2725" s="14"/>
      <c r="W2725" s="14"/>
      <c r="X2725" s="14"/>
      <c r="Y2725" s="14"/>
      <c r="Z2725" s="14"/>
      <c r="AA2725" s="14"/>
      <c r="AB2725" s="14"/>
      <c r="AC2725" s="14"/>
      <c r="AD2725" s="14"/>
    </row>
    <row r="2726" ht="33.0" hidden="1" customHeight="1">
      <c r="A2726" s="27">
        <v>3122.0</v>
      </c>
      <c r="B2726" s="27" t="s">
        <v>34</v>
      </c>
      <c r="C2726" s="27" t="s">
        <v>2975</v>
      </c>
      <c r="D2726" s="12" t="s">
        <v>2285</v>
      </c>
      <c r="E2726" s="14"/>
      <c r="F2726" s="12" t="s">
        <v>13</v>
      </c>
      <c r="G2726" s="12" t="s">
        <v>7</v>
      </c>
      <c r="H2726" s="12" t="s">
        <v>49</v>
      </c>
      <c r="I2726" s="14"/>
      <c r="J2726" s="14"/>
      <c r="K2726" s="14"/>
      <c r="L2726" s="14"/>
      <c r="M2726" s="14"/>
      <c r="N2726" s="14"/>
      <c r="O2726" s="14"/>
      <c r="P2726" s="14"/>
      <c r="Q2726" s="14"/>
      <c r="R2726" s="14"/>
      <c r="S2726" s="14"/>
      <c r="T2726" s="14"/>
      <c r="U2726" s="14"/>
      <c r="V2726" s="14"/>
      <c r="W2726" s="14"/>
      <c r="X2726" s="14"/>
      <c r="Y2726" s="14"/>
      <c r="Z2726" s="14"/>
      <c r="AA2726" s="14"/>
      <c r="AB2726" s="14"/>
      <c r="AC2726" s="14"/>
      <c r="AD2726" s="14"/>
    </row>
    <row r="2727" ht="33.0" hidden="1" customHeight="1">
      <c r="A2727" s="27">
        <v>3123.0</v>
      </c>
      <c r="B2727" s="27" t="s">
        <v>34</v>
      </c>
      <c r="C2727" s="27" t="s">
        <v>2976</v>
      </c>
      <c r="D2727" s="12" t="s">
        <v>2977</v>
      </c>
      <c r="E2727" s="14"/>
      <c r="F2727" s="12" t="s">
        <v>9</v>
      </c>
      <c r="G2727" s="12" t="s">
        <v>4</v>
      </c>
      <c r="H2727" s="12" t="s">
        <v>49</v>
      </c>
      <c r="I2727" s="14"/>
      <c r="J2727" s="14"/>
      <c r="K2727" s="14"/>
      <c r="L2727" s="14"/>
      <c r="M2727" s="14"/>
      <c r="N2727" s="14"/>
      <c r="O2727" s="14"/>
      <c r="P2727" s="14"/>
      <c r="Q2727" s="14"/>
      <c r="R2727" s="14"/>
      <c r="S2727" s="14"/>
      <c r="T2727" s="14"/>
      <c r="U2727" s="14"/>
      <c r="V2727" s="14"/>
      <c r="W2727" s="14"/>
      <c r="X2727" s="14"/>
      <c r="Y2727" s="14"/>
      <c r="Z2727" s="14"/>
      <c r="AA2727" s="14"/>
      <c r="AB2727" s="14"/>
      <c r="AC2727" s="14"/>
      <c r="AD2727" s="14"/>
    </row>
    <row r="2728" ht="33.0" customHeight="1">
      <c r="A2728" s="27">
        <v>3124.0</v>
      </c>
      <c r="B2728" s="27" t="s">
        <v>34</v>
      </c>
      <c r="C2728" s="27" t="s">
        <v>2978</v>
      </c>
      <c r="D2728" s="12" t="s">
        <v>175</v>
      </c>
      <c r="E2728" s="14"/>
      <c r="F2728" s="12" t="s">
        <v>16</v>
      </c>
      <c r="G2728" s="12" t="s">
        <v>4</v>
      </c>
      <c r="H2728" s="12" t="s">
        <v>52</v>
      </c>
      <c r="I2728" s="14"/>
      <c r="J2728" s="14"/>
      <c r="K2728" s="14"/>
      <c r="L2728" s="14"/>
      <c r="M2728" s="14"/>
      <c r="N2728" s="14"/>
      <c r="O2728" s="14"/>
      <c r="P2728" s="14"/>
      <c r="Q2728" s="14"/>
      <c r="R2728" s="14"/>
      <c r="S2728" s="14"/>
      <c r="T2728" s="14"/>
      <c r="U2728" s="14"/>
      <c r="V2728" s="14"/>
      <c r="W2728" s="14"/>
      <c r="X2728" s="14"/>
      <c r="Y2728" s="14"/>
      <c r="Z2728" s="14"/>
      <c r="AA2728" s="14"/>
      <c r="AB2728" s="14"/>
      <c r="AC2728" s="14"/>
      <c r="AD2728" s="14"/>
    </row>
    <row r="2729" ht="33.0" customHeight="1">
      <c r="A2729" s="27">
        <v>3125.0</v>
      </c>
      <c r="B2729" s="27" t="s">
        <v>34</v>
      </c>
      <c r="C2729" s="27" t="s">
        <v>2979</v>
      </c>
      <c r="D2729" s="12" t="s">
        <v>175</v>
      </c>
      <c r="E2729" s="14"/>
      <c r="F2729" s="12" t="s">
        <v>16</v>
      </c>
      <c r="G2729" s="12" t="s">
        <v>4</v>
      </c>
      <c r="H2729" s="12" t="s">
        <v>52</v>
      </c>
      <c r="I2729" s="14"/>
      <c r="J2729" s="14"/>
      <c r="K2729" s="14"/>
      <c r="L2729" s="14"/>
      <c r="M2729" s="14"/>
      <c r="N2729" s="14"/>
      <c r="O2729" s="14"/>
      <c r="P2729" s="14"/>
      <c r="Q2729" s="14"/>
      <c r="R2729" s="14"/>
      <c r="S2729" s="14"/>
      <c r="T2729" s="14"/>
      <c r="U2729" s="14"/>
      <c r="V2729" s="14"/>
      <c r="W2729" s="14"/>
      <c r="X2729" s="14"/>
      <c r="Y2729" s="14"/>
      <c r="Z2729" s="14"/>
      <c r="AA2729" s="14"/>
      <c r="AB2729" s="14"/>
      <c r="AC2729" s="14"/>
      <c r="AD2729" s="14"/>
    </row>
    <row r="2730" ht="33.0" customHeight="1">
      <c r="A2730" s="27">
        <v>3126.0</v>
      </c>
      <c r="B2730" s="27" t="s">
        <v>34</v>
      </c>
      <c r="C2730" s="27" t="s">
        <v>2980</v>
      </c>
      <c r="D2730" s="12" t="s">
        <v>167</v>
      </c>
      <c r="E2730" s="14"/>
      <c r="F2730" s="12" t="s">
        <v>16</v>
      </c>
      <c r="G2730" s="12" t="s">
        <v>9</v>
      </c>
      <c r="H2730" s="12" t="s">
        <v>37</v>
      </c>
      <c r="I2730" s="14"/>
      <c r="J2730" s="14"/>
      <c r="K2730" s="14"/>
      <c r="L2730" s="14"/>
      <c r="M2730" s="14"/>
      <c r="N2730" s="14"/>
      <c r="O2730" s="14"/>
      <c r="P2730" s="14"/>
      <c r="Q2730" s="14"/>
      <c r="R2730" s="14"/>
      <c r="S2730" s="14"/>
      <c r="T2730" s="14"/>
      <c r="U2730" s="14"/>
      <c r="V2730" s="14"/>
      <c r="W2730" s="14"/>
      <c r="X2730" s="14"/>
      <c r="Y2730" s="14"/>
      <c r="Z2730" s="14"/>
      <c r="AA2730" s="14"/>
      <c r="AB2730" s="14"/>
      <c r="AC2730" s="14"/>
      <c r="AD2730" s="14"/>
    </row>
    <row r="2731" ht="33.0" hidden="1" customHeight="1">
      <c r="A2731" s="27">
        <v>3127.0</v>
      </c>
      <c r="B2731" s="27" t="s">
        <v>34</v>
      </c>
      <c r="C2731" s="27" t="s">
        <v>2981</v>
      </c>
      <c r="D2731" s="12" t="s">
        <v>99</v>
      </c>
      <c r="E2731" s="14"/>
      <c r="F2731" s="12" t="s">
        <v>12</v>
      </c>
      <c r="G2731" s="12" t="s">
        <v>9</v>
      </c>
      <c r="H2731" s="12" t="s">
        <v>37</v>
      </c>
      <c r="I2731" s="14"/>
      <c r="J2731" s="14"/>
      <c r="K2731" s="14"/>
      <c r="L2731" s="14"/>
      <c r="M2731" s="14"/>
      <c r="N2731" s="14"/>
      <c r="O2731" s="14"/>
      <c r="P2731" s="14"/>
      <c r="Q2731" s="14"/>
      <c r="R2731" s="14"/>
      <c r="S2731" s="14"/>
      <c r="T2731" s="14"/>
      <c r="U2731" s="14"/>
      <c r="V2731" s="14"/>
      <c r="W2731" s="14"/>
      <c r="X2731" s="14"/>
      <c r="Y2731" s="14"/>
      <c r="Z2731" s="14"/>
      <c r="AA2731" s="14"/>
      <c r="AB2731" s="14"/>
      <c r="AC2731" s="14"/>
      <c r="AD2731" s="14"/>
    </row>
    <row r="2732" ht="33.0" hidden="1" customHeight="1">
      <c r="A2732" s="27">
        <v>3129.0</v>
      </c>
      <c r="B2732" s="27" t="s">
        <v>34</v>
      </c>
      <c r="C2732" s="27" t="s">
        <v>2982</v>
      </c>
      <c r="D2732" s="12" t="s">
        <v>197</v>
      </c>
      <c r="E2732" s="14"/>
      <c r="F2732" s="12" t="s">
        <v>12</v>
      </c>
      <c r="G2732" s="12" t="s">
        <v>7</v>
      </c>
      <c r="H2732" s="12" t="s">
        <v>42</v>
      </c>
      <c r="I2732" s="14"/>
      <c r="J2732" s="14"/>
      <c r="K2732" s="14"/>
      <c r="L2732" s="14"/>
      <c r="M2732" s="14"/>
      <c r="N2732" s="14"/>
      <c r="O2732" s="14"/>
      <c r="P2732" s="14"/>
      <c r="Q2732" s="14"/>
      <c r="R2732" s="14"/>
      <c r="S2732" s="14"/>
      <c r="T2732" s="14"/>
      <c r="U2732" s="14"/>
      <c r="V2732" s="14"/>
      <c r="W2732" s="14"/>
      <c r="X2732" s="14"/>
      <c r="Y2732" s="14"/>
      <c r="Z2732" s="14"/>
      <c r="AA2732" s="14"/>
      <c r="AB2732" s="14"/>
      <c r="AC2732" s="14"/>
      <c r="AD2732" s="14"/>
    </row>
    <row r="2733" ht="33.0" customHeight="1">
      <c r="A2733" s="27">
        <v>3130.0</v>
      </c>
      <c r="B2733" s="27" t="s">
        <v>34</v>
      </c>
      <c r="C2733" s="27" t="s">
        <v>2983</v>
      </c>
      <c r="D2733" s="12" t="s">
        <v>167</v>
      </c>
      <c r="E2733" s="14"/>
      <c r="F2733" s="12" t="s">
        <v>16</v>
      </c>
      <c r="G2733" s="12" t="s">
        <v>9</v>
      </c>
      <c r="H2733" s="12" t="s">
        <v>37</v>
      </c>
      <c r="I2733" s="14"/>
      <c r="J2733" s="14"/>
      <c r="K2733" s="14"/>
      <c r="L2733" s="14"/>
      <c r="M2733" s="14"/>
      <c r="N2733" s="14"/>
      <c r="O2733" s="14"/>
      <c r="P2733" s="14"/>
      <c r="Q2733" s="14"/>
      <c r="R2733" s="14"/>
      <c r="S2733" s="14"/>
      <c r="T2733" s="14"/>
      <c r="U2733" s="14"/>
      <c r="V2733" s="14"/>
      <c r="W2733" s="14"/>
      <c r="X2733" s="14"/>
      <c r="Y2733" s="14"/>
      <c r="Z2733" s="14"/>
      <c r="AA2733" s="14"/>
      <c r="AB2733" s="14"/>
      <c r="AC2733" s="14"/>
      <c r="AD2733" s="14"/>
    </row>
    <row r="2734" ht="33.0" customHeight="1">
      <c r="A2734" s="27">
        <v>3131.0</v>
      </c>
      <c r="B2734" s="27" t="s">
        <v>34</v>
      </c>
      <c r="C2734" s="27" t="s">
        <v>2984</v>
      </c>
      <c r="D2734" s="12" t="s">
        <v>167</v>
      </c>
      <c r="E2734" s="14"/>
      <c r="F2734" s="12" t="s">
        <v>16</v>
      </c>
      <c r="G2734" s="12" t="s">
        <v>9</v>
      </c>
      <c r="H2734" s="12" t="s">
        <v>37</v>
      </c>
      <c r="I2734" s="14"/>
      <c r="J2734" s="14"/>
      <c r="K2734" s="14"/>
      <c r="L2734" s="14"/>
      <c r="M2734" s="14"/>
      <c r="N2734" s="14"/>
      <c r="O2734" s="14"/>
      <c r="P2734" s="14"/>
      <c r="Q2734" s="14"/>
      <c r="R2734" s="14"/>
      <c r="S2734" s="14"/>
      <c r="T2734" s="14"/>
      <c r="U2734" s="14"/>
      <c r="V2734" s="14"/>
      <c r="W2734" s="14"/>
      <c r="X2734" s="14"/>
      <c r="Y2734" s="14"/>
      <c r="Z2734" s="14"/>
      <c r="AA2734" s="14"/>
      <c r="AB2734" s="14"/>
      <c r="AC2734" s="14"/>
      <c r="AD2734" s="14"/>
    </row>
    <row r="2735" ht="33.0" hidden="1" customHeight="1">
      <c r="A2735" s="27">
        <v>3132.0</v>
      </c>
      <c r="B2735" s="27" t="s">
        <v>34</v>
      </c>
      <c r="C2735" s="27" t="s">
        <v>2985</v>
      </c>
      <c r="D2735" s="12" t="s">
        <v>36</v>
      </c>
      <c r="E2735" s="14"/>
      <c r="F2735" s="12" t="s">
        <v>10</v>
      </c>
      <c r="G2735" s="12" t="s">
        <v>2</v>
      </c>
      <c r="H2735" s="12" t="s">
        <v>37</v>
      </c>
      <c r="I2735" s="14"/>
      <c r="J2735" s="14"/>
      <c r="K2735" s="14"/>
      <c r="L2735" s="14"/>
      <c r="M2735" s="14"/>
      <c r="N2735" s="14"/>
      <c r="O2735" s="14"/>
      <c r="P2735" s="14"/>
      <c r="Q2735" s="14"/>
      <c r="R2735" s="14"/>
      <c r="S2735" s="14"/>
      <c r="T2735" s="14"/>
      <c r="U2735" s="14"/>
      <c r="V2735" s="14"/>
      <c r="W2735" s="14"/>
      <c r="X2735" s="14"/>
      <c r="Y2735" s="14"/>
      <c r="Z2735" s="14"/>
      <c r="AA2735" s="14"/>
      <c r="AB2735" s="14"/>
      <c r="AC2735" s="14"/>
      <c r="AD2735" s="14"/>
    </row>
    <row r="2736" ht="33.0" hidden="1" customHeight="1">
      <c r="A2736" s="27">
        <v>3133.0</v>
      </c>
      <c r="B2736" s="27" t="s">
        <v>34</v>
      </c>
      <c r="C2736" s="27" t="s">
        <v>2986</v>
      </c>
      <c r="D2736" s="12" t="s">
        <v>1329</v>
      </c>
      <c r="E2736" s="14"/>
      <c r="F2736" s="12" t="s">
        <v>18</v>
      </c>
      <c r="G2736" s="12" t="s">
        <v>9</v>
      </c>
      <c r="H2736" s="12" t="s">
        <v>42</v>
      </c>
      <c r="I2736" s="14"/>
      <c r="J2736" s="14"/>
      <c r="K2736" s="14"/>
      <c r="L2736" s="14"/>
      <c r="M2736" s="14"/>
      <c r="N2736" s="14"/>
      <c r="O2736" s="14"/>
      <c r="P2736" s="14"/>
      <c r="Q2736" s="14"/>
      <c r="R2736" s="14"/>
      <c r="S2736" s="14"/>
      <c r="T2736" s="14"/>
      <c r="U2736" s="14"/>
      <c r="V2736" s="14"/>
      <c r="W2736" s="14"/>
      <c r="X2736" s="14"/>
      <c r="Y2736" s="14"/>
      <c r="Z2736" s="14"/>
      <c r="AA2736" s="14"/>
      <c r="AB2736" s="14"/>
      <c r="AC2736" s="14"/>
      <c r="AD2736" s="14"/>
    </row>
    <row r="2737" ht="33.0" hidden="1" customHeight="1">
      <c r="A2737" s="27">
        <v>3134.0</v>
      </c>
      <c r="B2737" s="27" t="s">
        <v>34</v>
      </c>
      <c r="C2737" s="27" t="s">
        <v>2987</v>
      </c>
      <c r="D2737" s="12" t="s">
        <v>89</v>
      </c>
      <c r="E2737" s="14"/>
      <c r="F2737" s="12" t="s">
        <v>9</v>
      </c>
      <c r="G2737" s="12" t="s">
        <v>9</v>
      </c>
      <c r="H2737" s="12" t="s">
        <v>52</v>
      </c>
      <c r="I2737" s="14"/>
      <c r="J2737" s="14"/>
      <c r="K2737" s="14"/>
      <c r="L2737" s="14"/>
      <c r="M2737" s="14"/>
      <c r="N2737" s="14"/>
      <c r="O2737" s="14"/>
      <c r="P2737" s="14"/>
      <c r="Q2737" s="14"/>
      <c r="R2737" s="14"/>
      <c r="S2737" s="14"/>
      <c r="T2737" s="14"/>
      <c r="U2737" s="14"/>
      <c r="V2737" s="14"/>
      <c r="W2737" s="14"/>
      <c r="X2737" s="14"/>
      <c r="Y2737" s="14"/>
      <c r="Z2737" s="14"/>
      <c r="AA2737" s="14"/>
      <c r="AB2737" s="14"/>
      <c r="AC2737" s="14"/>
      <c r="AD2737" s="14"/>
    </row>
    <row r="2738" ht="33.0" hidden="1" customHeight="1">
      <c r="A2738" s="27">
        <v>3135.0</v>
      </c>
      <c r="B2738" s="27" t="s">
        <v>34</v>
      </c>
      <c r="C2738" s="27" t="s">
        <v>2988</v>
      </c>
      <c r="D2738" s="12" t="s">
        <v>249</v>
      </c>
      <c r="E2738" s="14"/>
      <c r="F2738" s="12" t="s">
        <v>9</v>
      </c>
      <c r="G2738" s="12" t="s">
        <v>7</v>
      </c>
      <c r="H2738" s="12" t="s">
        <v>37</v>
      </c>
      <c r="I2738" s="14"/>
      <c r="J2738" s="14"/>
      <c r="K2738" s="14"/>
      <c r="L2738" s="14"/>
      <c r="M2738" s="14"/>
      <c r="N2738" s="14"/>
      <c r="O2738" s="14"/>
      <c r="P2738" s="14"/>
      <c r="Q2738" s="14"/>
      <c r="R2738" s="14"/>
      <c r="S2738" s="14"/>
      <c r="T2738" s="14"/>
      <c r="U2738" s="14"/>
      <c r="V2738" s="14"/>
      <c r="W2738" s="14"/>
      <c r="X2738" s="14"/>
      <c r="Y2738" s="14"/>
      <c r="Z2738" s="14"/>
      <c r="AA2738" s="14"/>
      <c r="AB2738" s="14"/>
      <c r="AC2738" s="14"/>
      <c r="AD2738" s="14"/>
    </row>
    <row r="2739" ht="33.0" hidden="1" customHeight="1">
      <c r="A2739" s="27">
        <v>3136.0</v>
      </c>
      <c r="B2739" s="27" t="s">
        <v>34</v>
      </c>
      <c r="C2739" s="27" t="s">
        <v>2989</v>
      </c>
      <c r="D2739" s="12" t="s">
        <v>612</v>
      </c>
      <c r="E2739" s="14"/>
      <c r="F2739" s="12" t="s">
        <v>15</v>
      </c>
      <c r="G2739" s="12" t="s">
        <v>9</v>
      </c>
      <c r="H2739" s="12" t="s">
        <v>49</v>
      </c>
      <c r="I2739" s="14"/>
      <c r="J2739" s="14"/>
      <c r="K2739" s="14"/>
      <c r="L2739" s="14"/>
      <c r="M2739" s="14"/>
      <c r="N2739" s="14"/>
      <c r="O2739" s="14"/>
      <c r="P2739" s="14"/>
      <c r="Q2739" s="14"/>
      <c r="R2739" s="14"/>
      <c r="S2739" s="14"/>
      <c r="T2739" s="14"/>
      <c r="U2739" s="14"/>
      <c r="V2739" s="14"/>
      <c r="W2739" s="14"/>
      <c r="X2739" s="14"/>
      <c r="Y2739" s="14"/>
      <c r="Z2739" s="14"/>
      <c r="AA2739" s="14"/>
      <c r="AB2739" s="14"/>
      <c r="AC2739" s="14"/>
      <c r="AD2739" s="14"/>
    </row>
    <row r="2740" ht="33.0" hidden="1" customHeight="1">
      <c r="A2740" s="27">
        <v>3137.0</v>
      </c>
      <c r="B2740" s="27" t="s">
        <v>34</v>
      </c>
      <c r="C2740" s="27" t="s">
        <v>2990</v>
      </c>
      <c r="D2740" s="12" t="s">
        <v>99</v>
      </c>
      <c r="E2740" s="14"/>
      <c r="F2740" s="12" t="s">
        <v>12</v>
      </c>
      <c r="G2740" s="12" t="s">
        <v>9</v>
      </c>
      <c r="H2740" s="12" t="s">
        <v>37</v>
      </c>
      <c r="I2740" s="14"/>
      <c r="J2740" s="14"/>
      <c r="K2740" s="14"/>
      <c r="L2740" s="14"/>
      <c r="M2740" s="14"/>
      <c r="N2740" s="14"/>
      <c r="O2740" s="14"/>
      <c r="P2740" s="14"/>
      <c r="Q2740" s="14"/>
      <c r="R2740" s="14"/>
      <c r="S2740" s="14"/>
      <c r="T2740" s="14"/>
      <c r="U2740" s="14"/>
      <c r="V2740" s="14"/>
      <c r="W2740" s="14"/>
      <c r="X2740" s="14"/>
      <c r="Y2740" s="14"/>
      <c r="Z2740" s="14"/>
      <c r="AA2740" s="14"/>
      <c r="AB2740" s="14"/>
      <c r="AC2740" s="14"/>
      <c r="AD2740" s="14"/>
    </row>
    <row r="2741" ht="33.0" hidden="1" customHeight="1">
      <c r="A2741" s="27">
        <v>3138.0</v>
      </c>
      <c r="B2741" s="27" t="s">
        <v>34</v>
      </c>
      <c r="C2741" s="27" t="s">
        <v>2991</v>
      </c>
      <c r="D2741" s="12" t="s">
        <v>601</v>
      </c>
      <c r="E2741" s="14"/>
      <c r="F2741" s="12" t="s">
        <v>15</v>
      </c>
      <c r="G2741" s="12" t="s">
        <v>7</v>
      </c>
      <c r="H2741" s="12" t="s">
        <v>49</v>
      </c>
      <c r="I2741" s="14"/>
      <c r="J2741" s="14"/>
      <c r="K2741" s="14"/>
      <c r="L2741" s="14"/>
      <c r="M2741" s="14"/>
      <c r="N2741" s="14"/>
      <c r="O2741" s="14"/>
      <c r="P2741" s="14"/>
      <c r="Q2741" s="14"/>
      <c r="R2741" s="14"/>
      <c r="S2741" s="14"/>
      <c r="T2741" s="14"/>
      <c r="U2741" s="14"/>
      <c r="V2741" s="14"/>
      <c r="W2741" s="14"/>
      <c r="X2741" s="14"/>
      <c r="Y2741" s="14"/>
      <c r="Z2741" s="14"/>
      <c r="AA2741" s="14"/>
      <c r="AB2741" s="14"/>
      <c r="AC2741" s="14"/>
      <c r="AD2741" s="14"/>
    </row>
    <row r="2742" ht="33.0" customHeight="1">
      <c r="A2742" s="27">
        <v>3139.0</v>
      </c>
      <c r="B2742" s="27" t="s">
        <v>34</v>
      </c>
      <c r="C2742" s="27" t="s">
        <v>2992</v>
      </c>
      <c r="D2742" s="12" t="s">
        <v>291</v>
      </c>
      <c r="E2742" s="14"/>
      <c r="F2742" s="12" t="s">
        <v>16</v>
      </c>
      <c r="G2742" s="12" t="s">
        <v>4</v>
      </c>
      <c r="H2742" s="12" t="s">
        <v>37</v>
      </c>
      <c r="I2742" s="14"/>
      <c r="J2742" s="14"/>
      <c r="K2742" s="14"/>
      <c r="L2742" s="14"/>
      <c r="M2742" s="14"/>
      <c r="N2742" s="14"/>
      <c r="O2742" s="14"/>
      <c r="P2742" s="14"/>
      <c r="Q2742" s="14"/>
      <c r="R2742" s="14"/>
      <c r="S2742" s="14"/>
      <c r="T2742" s="14"/>
      <c r="U2742" s="14"/>
      <c r="V2742" s="14"/>
      <c r="W2742" s="14"/>
      <c r="X2742" s="14"/>
      <c r="Y2742" s="14"/>
      <c r="Z2742" s="14"/>
      <c r="AA2742" s="14"/>
      <c r="AB2742" s="14"/>
      <c r="AC2742" s="14"/>
      <c r="AD2742" s="14"/>
    </row>
    <row r="2743" ht="33.0" hidden="1" customHeight="1">
      <c r="A2743" s="27">
        <v>3141.0</v>
      </c>
      <c r="B2743" s="27" t="s">
        <v>34</v>
      </c>
      <c r="C2743" s="27" t="s">
        <v>2993</v>
      </c>
      <c r="D2743" s="12" t="s">
        <v>107</v>
      </c>
      <c r="E2743" s="14"/>
      <c r="F2743" s="12" t="s">
        <v>9</v>
      </c>
      <c r="G2743" s="12" t="s">
        <v>9</v>
      </c>
      <c r="H2743" s="12" t="s">
        <v>37</v>
      </c>
      <c r="I2743" s="14"/>
      <c r="J2743" s="14"/>
      <c r="K2743" s="14"/>
      <c r="L2743" s="14"/>
      <c r="M2743" s="14"/>
      <c r="N2743" s="14"/>
      <c r="O2743" s="14"/>
      <c r="P2743" s="14"/>
      <c r="Q2743" s="14"/>
      <c r="R2743" s="14"/>
      <c r="S2743" s="14"/>
      <c r="T2743" s="14"/>
      <c r="U2743" s="14"/>
      <c r="V2743" s="14"/>
      <c r="W2743" s="14"/>
      <c r="X2743" s="14"/>
      <c r="Y2743" s="14"/>
      <c r="Z2743" s="14"/>
      <c r="AA2743" s="14"/>
      <c r="AB2743" s="14"/>
      <c r="AC2743" s="14"/>
      <c r="AD2743" s="14"/>
    </row>
    <row r="2744" ht="33.0" hidden="1" customHeight="1">
      <c r="A2744" s="27">
        <v>3143.0</v>
      </c>
      <c r="B2744" s="27" t="s">
        <v>34</v>
      </c>
      <c r="C2744" s="27" t="s">
        <v>2994</v>
      </c>
      <c r="D2744" s="12" t="s">
        <v>107</v>
      </c>
      <c r="E2744" s="14"/>
      <c r="F2744" s="12" t="s">
        <v>9</v>
      </c>
      <c r="G2744" s="12" t="s">
        <v>9</v>
      </c>
      <c r="H2744" s="12" t="s">
        <v>37</v>
      </c>
      <c r="I2744" s="14"/>
      <c r="J2744" s="14"/>
      <c r="K2744" s="14"/>
      <c r="L2744" s="14"/>
      <c r="M2744" s="14"/>
      <c r="N2744" s="14"/>
      <c r="O2744" s="14"/>
      <c r="P2744" s="14"/>
      <c r="Q2744" s="14"/>
      <c r="R2744" s="14"/>
      <c r="S2744" s="14"/>
      <c r="T2744" s="14"/>
      <c r="U2744" s="14"/>
      <c r="V2744" s="14"/>
      <c r="W2744" s="14"/>
      <c r="X2744" s="14"/>
      <c r="Y2744" s="14"/>
      <c r="Z2744" s="14"/>
      <c r="AA2744" s="14"/>
      <c r="AB2744" s="14"/>
      <c r="AC2744" s="14"/>
      <c r="AD2744" s="14"/>
    </row>
    <row r="2745" ht="33.0" hidden="1" customHeight="1">
      <c r="A2745" s="27">
        <v>3144.0</v>
      </c>
      <c r="B2745" s="27" t="s">
        <v>34</v>
      </c>
      <c r="C2745" s="27" t="s">
        <v>2995</v>
      </c>
      <c r="D2745" s="12" t="s">
        <v>89</v>
      </c>
      <c r="E2745" s="14"/>
      <c r="F2745" s="12" t="s">
        <v>9</v>
      </c>
      <c r="G2745" s="12" t="s">
        <v>9</v>
      </c>
      <c r="H2745" s="12" t="s">
        <v>52</v>
      </c>
      <c r="I2745" s="14"/>
      <c r="J2745" s="14"/>
      <c r="K2745" s="14"/>
      <c r="L2745" s="14"/>
      <c r="M2745" s="14"/>
      <c r="N2745" s="14"/>
      <c r="O2745" s="14"/>
      <c r="P2745" s="14"/>
      <c r="Q2745" s="14"/>
      <c r="R2745" s="14"/>
      <c r="S2745" s="14"/>
      <c r="T2745" s="14"/>
      <c r="U2745" s="14"/>
      <c r="V2745" s="14"/>
      <c r="W2745" s="14"/>
      <c r="X2745" s="14"/>
      <c r="Y2745" s="14"/>
      <c r="Z2745" s="14"/>
      <c r="AA2745" s="14"/>
      <c r="AB2745" s="14"/>
      <c r="AC2745" s="14"/>
      <c r="AD2745" s="14"/>
    </row>
    <row r="2746" ht="33.0" hidden="1" customHeight="1">
      <c r="A2746" s="27">
        <v>3145.0</v>
      </c>
      <c r="B2746" s="27" t="s">
        <v>34</v>
      </c>
      <c r="C2746" s="27" t="s">
        <v>2996</v>
      </c>
      <c r="D2746" s="12" t="s">
        <v>36</v>
      </c>
      <c r="E2746" s="14"/>
      <c r="F2746" s="12" t="s">
        <v>10</v>
      </c>
      <c r="G2746" s="12" t="s">
        <v>2</v>
      </c>
      <c r="H2746" s="12" t="s">
        <v>37</v>
      </c>
      <c r="I2746" s="14"/>
      <c r="J2746" s="14"/>
      <c r="K2746" s="14"/>
      <c r="L2746" s="14"/>
      <c r="M2746" s="14"/>
      <c r="N2746" s="14"/>
      <c r="O2746" s="14"/>
      <c r="P2746" s="14"/>
      <c r="Q2746" s="14"/>
      <c r="R2746" s="14"/>
      <c r="S2746" s="14"/>
      <c r="T2746" s="14"/>
      <c r="U2746" s="14"/>
      <c r="V2746" s="14"/>
      <c r="W2746" s="14"/>
      <c r="X2746" s="14"/>
      <c r="Y2746" s="14"/>
      <c r="Z2746" s="14"/>
      <c r="AA2746" s="14"/>
      <c r="AB2746" s="14"/>
      <c r="AC2746" s="14"/>
      <c r="AD2746" s="14"/>
    </row>
    <row r="2747" ht="33.0" hidden="1" customHeight="1">
      <c r="A2747" s="27">
        <v>3146.0</v>
      </c>
      <c r="B2747" s="27" t="s">
        <v>34</v>
      </c>
      <c r="C2747" s="27" t="s">
        <v>2997</v>
      </c>
      <c r="D2747" s="12" t="s">
        <v>691</v>
      </c>
      <c r="E2747" s="14"/>
      <c r="F2747" s="12" t="s">
        <v>14</v>
      </c>
      <c r="G2747" s="12" t="s">
        <v>9</v>
      </c>
      <c r="H2747" s="12" t="s">
        <v>37</v>
      </c>
      <c r="I2747" s="14"/>
      <c r="J2747" s="14"/>
      <c r="K2747" s="14"/>
      <c r="L2747" s="14"/>
      <c r="M2747" s="14"/>
      <c r="N2747" s="14"/>
      <c r="O2747" s="14"/>
      <c r="P2747" s="14"/>
      <c r="Q2747" s="14"/>
      <c r="R2747" s="14"/>
      <c r="S2747" s="14"/>
      <c r="T2747" s="14"/>
      <c r="U2747" s="14"/>
      <c r="V2747" s="14"/>
      <c r="W2747" s="14"/>
      <c r="X2747" s="14"/>
      <c r="Y2747" s="14"/>
      <c r="Z2747" s="14"/>
      <c r="AA2747" s="14"/>
      <c r="AB2747" s="14"/>
      <c r="AC2747" s="14"/>
      <c r="AD2747" s="14"/>
    </row>
    <row r="2748" ht="33.0" customHeight="1">
      <c r="A2748" s="27">
        <v>3147.0</v>
      </c>
      <c r="B2748" s="27" t="s">
        <v>34</v>
      </c>
      <c r="C2748" s="27" t="s">
        <v>2998</v>
      </c>
      <c r="D2748" s="12" t="s">
        <v>334</v>
      </c>
      <c r="E2748" s="14"/>
      <c r="F2748" s="12" t="s">
        <v>16</v>
      </c>
      <c r="G2748" s="12" t="s">
        <v>7</v>
      </c>
      <c r="H2748" s="12" t="s">
        <v>42</v>
      </c>
      <c r="I2748" s="14"/>
      <c r="J2748" s="14"/>
      <c r="K2748" s="14"/>
      <c r="L2748" s="14"/>
      <c r="M2748" s="14"/>
      <c r="N2748" s="14"/>
      <c r="O2748" s="14"/>
      <c r="P2748" s="14"/>
      <c r="Q2748" s="14"/>
      <c r="R2748" s="14"/>
      <c r="S2748" s="14"/>
      <c r="T2748" s="14"/>
      <c r="U2748" s="14"/>
      <c r="V2748" s="14"/>
      <c r="W2748" s="14"/>
      <c r="X2748" s="14"/>
      <c r="Y2748" s="14"/>
      <c r="Z2748" s="14"/>
      <c r="AA2748" s="14"/>
      <c r="AB2748" s="14"/>
      <c r="AC2748" s="14"/>
      <c r="AD2748" s="14"/>
    </row>
    <row r="2749" ht="33.0" hidden="1" customHeight="1">
      <c r="A2749" s="27">
        <v>3148.0</v>
      </c>
      <c r="B2749" s="27" t="s">
        <v>34</v>
      </c>
      <c r="C2749" s="27" t="s">
        <v>2999</v>
      </c>
      <c r="D2749" s="12" t="s">
        <v>212</v>
      </c>
      <c r="E2749" s="14"/>
      <c r="F2749" s="12" t="s">
        <v>12</v>
      </c>
      <c r="G2749" s="12" t="s">
        <v>9</v>
      </c>
      <c r="H2749" s="12" t="s">
        <v>52</v>
      </c>
      <c r="I2749" s="14"/>
      <c r="J2749" s="14"/>
      <c r="K2749" s="14"/>
      <c r="L2749" s="14"/>
      <c r="M2749" s="14"/>
      <c r="N2749" s="14"/>
      <c r="O2749" s="14"/>
      <c r="P2749" s="14"/>
      <c r="Q2749" s="14"/>
      <c r="R2749" s="14"/>
      <c r="S2749" s="14"/>
      <c r="T2749" s="14"/>
      <c r="U2749" s="14"/>
      <c r="V2749" s="14"/>
      <c r="W2749" s="14"/>
      <c r="X2749" s="14"/>
      <c r="Y2749" s="14"/>
      <c r="Z2749" s="14"/>
      <c r="AA2749" s="14"/>
      <c r="AB2749" s="14"/>
      <c r="AC2749" s="14"/>
      <c r="AD2749" s="14"/>
    </row>
    <row r="2750" ht="33.0" hidden="1" customHeight="1">
      <c r="A2750" s="27">
        <v>3149.0</v>
      </c>
      <c r="B2750" s="27" t="s">
        <v>34</v>
      </c>
      <c r="C2750" s="27" t="s">
        <v>3000</v>
      </c>
      <c r="D2750" s="12" t="s">
        <v>89</v>
      </c>
      <c r="E2750" s="14"/>
      <c r="F2750" s="12" t="s">
        <v>9</v>
      </c>
      <c r="G2750" s="12" t="s">
        <v>9</v>
      </c>
      <c r="H2750" s="12" t="s">
        <v>52</v>
      </c>
      <c r="I2750" s="14"/>
      <c r="J2750" s="14"/>
      <c r="K2750" s="14"/>
      <c r="L2750" s="14"/>
      <c r="M2750" s="14"/>
      <c r="N2750" s="14"/>
      <c r="O2750" s="14"/>
      <c r="P2750" s="14"/>
      <c r="Q2750" s="14"/>
      <c r="R2750" s="14"/>
      <c r="S2750" s="14"/>
      <c r="T2750" s="14"/>
      <c r="U2750" s="14"/>
      <c r="V2750" s="14"/>
      <c r="W2750" s="14"/>
      <c r="X2750" s="14"/>
      <c r="Y2750" s="14"/>
      <c r="Z2750" s="14"/>
      <c r="AA2750" s="14"/>
      <c r="AB2750" s="14"/>
      <c r="AC2750" s="14"/>
      <c r="AD2750" s="14"/>
    </row>
    <row r="2751" ht="33.0" hidden="1" customHeight="1">
      <c r="A2751" s="27">
        <v>3150.0</v>
      </c>
      <c r="B2751" s="27" t="s">
        <v>34</v>
      </c>
      <c r="C2751" s="27" t="s">
        <v>3001</v>
      </c>
      <c r="D2751" s="12" t="s">
        <v>2422</v>
      </c>
      <c r="E2751" s="14"/>
      <c r="F2751" s="12" t="s">
        <v>19</v>
      </c>
      <c r="G2751" s="12" t="s">
        <v>7</v>
      </c>
      <c r="H2751" s="12" t="s">
        <v>37</v>
      </c>
      <c r="I2751" s="14"/>
      <c r="J2751" s="14"/>
      <c r="K2751" s="14"/>
      <c r="L2751" s="14"/>
      <c r="M2751" s="14"/>
      <c r="N2751" s="14"/>
      <c r="O2751" s="14"/>
      <c r="P2751" s="14"/>
      <c r="Q2751" s="14"/>
      <c r="R2751" s="14"/>
      <c r="S2751" s="14"/>
      <c r="T2751" s="14"/>
      <c r="U2751" s="14"/>
      <c r="V2751" s="14"/>
      <c r="W2751" s="14"/>
      <c r="X2751" s="14"/>
      <c r="Y2751" s="14"/>
      <c r="Z2751" s="14"/>
      <c r="AA2751" s="14"/>
      <c r="AB2751" s="14"/>
      <c r="AC2751" s="14"/>
      <c r="AD2751" s="14"/>
    </row>
    <row r="2752" ht="33.0" customHeight="1">
      <c r="A2752" s="27">
        <v>3151.0</v>
      </c>
      <c r="B2752" s="27" t="s">
        <v>34</v>
      </c>
      <c r="C2752" s="27" t="s">
        <v>3002</v>
      </c>
      <c r="D2752" s="12" t="s">
        <v>131</v>
      </c>
      <c r="E2752" s="14"/>
      <c r="F2752" s="12" t="s">
        <v>16</v>
      </c>
      <c r="G2752" s="12" t="s">
        <v>7</v>
      </c>
      <c r="H2752" s="12" t="s">
        <v>52</v>
      </c>
      <c r="I2752" s="14"/>
      <c r="J2752" s="14"/>
      <c r="K2752" s="14"/>
      <c r="L2752" s="14"/>
      <c r="M2752" s="14"/>
      <c r="N2752" s="14"/>
      <c r="O2752" s="14"/>
      <c r="P2752" s="14"/>
      <c r="Q2752" s="14"/>
      <c r="R2752" s="14"/>
      <c r="S2752" s="14"/>
      <c r="T2752" s="14"/>
      <c r="U2752" s="14"/>
      <c r="V2752" s="14"/>
      <c r="W2752" s="14"/>
      <c r="X2752" s="14"/>
      <c r="Y2752" s="14"/>
      <c r="Z2752" s="14"/>
      <c r="AA2752" s="14"/>
      <c r="AB2752" s="14"/>
      <c r="AC2752" s="14"/>
      <c r="AD2752" s="14"/>
    </row>
    <row r="2753" ht="33.0" hidden="1" customHeight="1">
      <c r="A2753" s="27">
        <v>3152.0</v>
      </c>
      <c r="B2753" s="27" t="s">
        <v>34</v>
      </c>
      <c r="C2753" s="27" t="s">
        <v>3003</v>
      </c>
      <c r="D2753" s="12" t="s">
        <v>344</v>
      </c>
      <c r="E2753" s="14"/>
      <c r="F2753" s="12" t="s">
        <v>21</v>
      </c>
      <c r="G2753" s="12" t="s">
        <v>9</v>
      </c>
      <c r="H2753" s="12" t="s">
        <v>52</v>
      </c>
      <c r="I2753" s="14"/>
      <c r="J2753" s="14"/>
      <c r="K2753" s="14"/>
      <c r="L2753" s="14"/>
      <c r="M2753" s="14"/>
      <c r="N2753" s="14"/>
      <c r="O2753" s="14"/>
      <c r="P2753" s="14"/>
      <c r="Q2753" s="14"/>
      <c r="R2753" s="14"/>
      <c r="S2753" s="14"/>
      <c r="T2753" s="14"/>
      <c r="U2753" s="14"/>
      <c r="V2753" s="14"/>
      <c r="W2753" s="14"/>
      <c r="X2753" s="14"/>
      <c r="Y2753" s="14"/>
      <c r="Z2753" s="14"/>
      <c r="AA2753" s="14"/>
      <c r="AB2753" s="14"/>
      <c r="AC2753" s="14"/>
      <c r="AD2753" s="14"/>
    </row>
    <row r="2754" ht="33.0" hidden="1" customHeight="1">
      <c r="A2754" s="27">
        <v>3153.0</v>
      </c>
      <c r="B2754" s="27" t="s">
        <v>34</v>
      </c>
      <c r="C2754" s="27" t="s">
        <v>3004</v>
      </c>
      <c r="D2754" s="12" t="s">
        <v>66</v>
      </c>
      <c r="E2754" s="14"/>
      <c r="F2754" s="12" t="s">
        <v>10</v>
      </c>
      <c r="G2754" s="12" t="s">
        <v>2</v>
      </c>
      <c r="H2754" s="12" t="s">
        <v>52</v>
      </c>
      <c r="I2754" s="14"/>
      <c r="J2754" s="14"/>
      <c r="K2754" s="14"/>
      <c r="L2754" s="14"/>
      <c r="M2754" s="14"/>
      <c r="N2754" s="14"/>
      <c r="O2754" s="14"/>
      <c r="P2754" s="14"/>
      <c r="Q2754" s="14"/>
      <c r="R2754" s="14"/>
      <c r="S2754" s="14"/>
      <c r="T2754" s="14"/>
      <c r="U2754" s="14"/>
      <c r="V2754" s="14"/>
      <c r="W2754" s="14"/>
      <c r="X2754" s="14"/>
      <c r="Y2754" s="14"/>
      <c r="Z2754" s="14"/>
      <c r="AA2754" s="14"/>
      <c r="AB2754" s="14"/>
      <c r="AC2754" s="14"/>
      <c r="AD2754" s="14"/>
    </row>
    <row r="2755" ht="33.0" hidden="1" customHeight="1">
      <c r="A2755" s="27">
        <v>3154.0</v>
      </c>
      <c r="B2755" s="27" t="s">
        <v>34</v>
      </c>
      <c r="C2755" s="27" t="s">
        <v>3005</v>
      </c>
      <c r="D2755" s="12" t="s">
        <v>89</v>
      </c>
      <c r="E2755" s="14"/>
      <c r="F2755" s="12" t="s">
        <v>9</v>
      </c>
      <c r="G2755" s="12" t="s">
        <v>9</v>
      </c>
      <c r="H2755" s="12" t="s">
        <v>52</v>
      </c>
      <c r="I2755" s="14"/>
      <c r="J2755" s="14"/>
      <c r="K2755" s="14"/>
      <c r="L2755" s="14"/>
      <c r="M2755" s="14"/>
      <c r="N2755" s="14"/>
      <c r="O2755" s="14"/>
      <c r="P2755" s="14"/>
      <c r="Q2755" s="14"/>
      <c r="R2755" s="14"/>
      <c r="S2755" s="14"/>
      <c r="T2755" s="14"/>
      <c r="U2755" s="14"/>
      <c r="V2755" s="14"/>
      <c r="W2755" s="14"/>
      <c r="X2755" s="14"/>
      <c r="Y2755" s="14"/>
      <c r="Z2755" s="14"/>
      <c r="AA2755" s="14"/>
      <c r="AB2755" s="14"/>
      <c r="AC2755" s="14"/>
      <c r="AD2755" s="14"/>
    </row>
    <row r="2756" ht="33.0" hidden="1" customHeight="1">
      <c r="A2756" s="27">
        <v>3155.0</v>
      </c>
      <c r="B2756" s="27" t="s">
        <v>34</v>
      </c>
      <c r="C2756" s="27" t="s">
        <v>3006</v>
      </c>
      <c r="D2756" s="12" t="s">
        <v>412</v>
      </c>
      <c r="E2756" s="14"/>
      <c r="F2756" s="12" t="s">
        <v>11</v>
      </c>
      <c r="G2756" s="12" t="s">
        <v>4</v>
      </c>
      <c r="H2756" s="12" t="s">
        <v>52</v>
      </c>
      <c r="I2756" s="14"/>
      <c r="J2756" s="14"/>
      <c r="K2756" s="14"/>
      <c r="L2756" s="14"/>
      <c r="M2756" s="14"/>
      <c r="N2756" s="14"/>
      <c r="O2756" s="14"/>
      <c r="P2756" s="14"/>
      <c r="Q2756" s="14"/>
      <c r="R2756" s="14"/>
      <c r="S2756" s="14"/>
      <c r="T2756" s="14"/>
      <c r="U2756" s="14"/>
      <c r="V2756" s="14"/>
      <c r="W2756" s="14"/>
      <c r="X2756" s="14"/>
      <c r="Y2756" s="14"/>
      <c r="Z2756" s="14"/>
      <c r="AA2756" s="14"/>
      <c r="AB2756" s="14"/>
      <c r="AC2756" s="14"/>
      <c r="AD2756" s="14"/>
    </row>
    <row r="2757" ht="33.0" hidden="1" customHeight="1">
      <c r="A2757" s="27">
        <v>3156.0</v>
      </c>
      <c r="B2757" s="27" t="s">
        <v>34</v>
      </c>
      <c r="C2757" s="27" t="s">
        <v>3007</v>
      </c>
      <c r="D2757" s="12" t="s">
        <v>107</v>
      </c>
      <c r="E2757" s="14"/>
      <c r="F2757" s="12" t="s">
        <v>9</v>
      </c>
      <c r="G2757" s="12" t="s">
        <v>9</v>
      </c>
      <c r="H2757" s="12" t="s">
        <v>37</v>
      </c>
      <c r="I2757" s="14"/>
      <c r="J2757" s="14"/>
      <c r="K2757" s="14"/>
      <c r="L2757" s="14"/>
      <c r="M2757" s="14"/>
      <c r="N2757" s="14"/>
      <c r="O2757" s="14"/>
      <c r="P2757" s="14"/>
      <c r="Q2757" s="14"/>
      <c r="R2757" s="14"/>
      <c r="S2757" s="14"/>
      <c r="T2757" s="14"/>
      <c r="U2757" s="14"/>
      <c r="V2757" s="14"/>
      <c r="W2757" s="14"/>
      <c r="X2757" s="14"/>
      <c r="Y2757" s="14"/>
      <c r="Z2757" s="14"/>
      <c r="AA2757" s="14"/>
      <c r="AB2757" s="14"/>
      <c r="AC2757" s="14"/>
      <c r="AD2757" s="14"/>
    </row>
    <row r="2758" ht="33.0" hidden="1" customHeight="1">
      <c r="A2758" s="27">
        <v>3157.0</v>
      </c>
      <c r="B2758" s="27" t="s">
        <v>34</v>
      </c>
      <c r="C2758" s="27" t="s">
        <v>3008</v>
      </c>
      <c r="D2758" s="12" t="s">
        <v>275</v>
      </c>
      <c r="E2758" s="14"/>
      <c r="F2758" s="12" t="s">
        <v>13</v>
      </c>
      <c r="G2758" s="12" t="s">
        <v>6</v>
      </c>
      <c r="H2758" s="12" t="s">
        <v>52</v>
      </c>
      <c r="I2758" s="14"/>
      <c r="J2758" s="14"/>
      <c r="K2758" s="14"/>
      <c r="L2758" s="14"/>
      <c r="M2758" s="14"/>
      <c r="N2758" s="14"/>
      <c r="O2758" s="14"/>
      <c r="P2758" s="14"/>
      <c r="Q2758" s="14"/>
      <c r="R2758" s="14"/>
      <c r="S2758" s="14"/>
      <c r="T2758" s="14"/>
      <c r="U2758" s="14"/>
      <c r="V2758" s="14"/>
      <c r="W2758" s="14"/>
      <c r="X2758" s="14"/>
      <c r="Y2758" s="14"/>
      <c r="Z2758" s="14"/>
      <c r="AA2758" s="14"/>
      <c r="AB2758" s="14"/>
      <c r="AC2758" s="14"/>
      <c r="AD2758" s="14"/>
    </row>
    <row r="2759" ht="33.0" hidden="1" customHeight="1">
      <c r="A2759" s="27">
        <v>3159.0</v>
      </c>
      <c r="B2759" s="27" t="s">
        <v>34</v>
      </c>
      <c r="C2759" s="27" t="s">
        <v>3009</v>
      </c>
      <c r="D2759" s="12" t="s">
        <v>412</v>
      </c>
      <c r="E2759" s="14"/>
      <c r="F2759" s="12" t="s">
        <v>11</v>
      </c>
      <c r="G2759" s="12" t="s">
        <v>4</v>
      </c>
      <c r="H2759" s="12" t="s">
        <v>52</v>
      </c>
      <c r="I2759" s="14"/>
      <c r="J2759" s="14"/>
      <c r="K2759" s="14"/>
      <c r="L2759" s="14"/>
      <c r="M2759" s="14"/>
      <c r="N2759" s="14"/>
      <c r="O2759" s="14"/>
      <c r="P2759" s="14"/>
      <c r="Q2759" s="14"/>
      <c r="R2759" s="14"/>
      <c r="S2759" s="14"/>
      <c r="T2759" s="14"/>
      <c r="U2759" s="14"/>
      <c r="V2759" s="14"/>
      <c r="W2759" s="14"/>
      <c r="X2759" s="14"/>
      <c r="Y2759" s="14"/>
      <c r="Z2759" s="14"/>
      <c r="AA2759" s="14"/>
      <c r="AB2759" s="14"/>
      <c r="AC2759" s="14"/>
      <c r="AD2759" s="14"/>
    </row>
    <row r="2760" ht="33.0" hidden="1" customHeight="1">
      <c r="A2760" s="27">
        <v>3160.0</v>
      </c>
      <c r="B2760" s="27" t="s">
        <v>34</v>
      </c>
      <c r="C2760" s="27" t="s">
        <v>3010</v>
      </c>
      <c r="D2760" s="12" t="s">
        <v>89</v>
      </c>
      <c r="E2760" s="14"/>
      <c r="F2760" s="12" t="s">
        <v>9</v>
      </c>
      <c r="G2760" s="12" t="s">
        <v>9</v>
      </c>
      <c r="H2760" s="12" t="s">
        <v>52</v>
      </c>
      <c r="I2760" s="14"/>
      <c r="J2760" s="14"/>
      <c r="K2760" s="14"/>
      <c r="L2760" s="14"/>
      <c r="M2760" s="14"/>
      <c r="N2760" s="14"/>
      <c r="O2760" s="14"/>
      <c r="P2760" s="14"/>
      <c r="Q2760" s="14"/>
      <c r="R2760" s="14"/>
      <c r="S2760" s="14"/>
      <c r="T2760" s="14"/>
      <c r="U2760" s="14"/>
      <c r="V2760" s="14"/>
      <c r="W2760" s="14"/>
      <c r="X2760" s="14"/>
      <c r="Y2760" s="14"/>
      <c r="Z2760" s="14"/>
      <c r="AA2760" s="14"/>
      <c r="AB2760" s="14"/>
      <c r="AC2760" s="14"/>
      <c r="AD2760" s="14"/>
    </row>
    <row r="2761" ht="33.0" hidden="1" customHeight="1">
      <c r="A2761" s="27">
        <v>3162.0</v>
      </c>
      <c r="B2761" s="27" t="s">
        <v>34</v>
      </c>
      <c r="C2761" s="27" t="s">
        <v>3011</v>
      </c>
      <c r="D2761" s="12" t="s">
        <v>39</v>
      </c>
      <c r="E2761" s="14"/>
      <c r="F2761" s="12" t="s">
        <v>20</v>
      </c>
      <c r="G2761" s="12" t="s">
        <v>9</v>
      </c>
      <c r="H2761" s="12" t="s">
        <v>37</v>
      </c>
      <c r="I2761" s="14"/>
      <c r="J2761" s="14"/>
      <c r="K2761" s="14"/>
      <c r="L2761" s="14"/>
      <c r="M2761" s="14"/>
      <c r="N2761" s="14"/>
      <c r="O2761" s="14"/>
      <c r="P2761" s="14"/>
      <c r="Q2761" s="14"/>
      <c r="R2761" s="14"/>
      <c r="S2761" s="14"/>
      <c r="T2761" s="14"/>
      <c r="U2761" s="14"/>
      <c r="V2761" s="14"/>
      <c r="W2761" s="14"/>
      <c r="X2761" s="14"/>
      <c r="Y2761" s="14"/>
      <c r="Z2761" s="14"/>
      <c r="AA2761" s="14"/>
      <c r="AB2761" s="14"/>
      <c r="AC2761" s="14"/>
      <c r="AD2761" s="14"/>
    </row>
    <row r="2762" ht="33.0" hidden="1" customHeight="1">
      <c r="A2762" s="27">
        <v>3163.0</v>
      </c>
      <c r="B2762" s="27" t="s">
        <v>34</v>
      </c>
      <c r="C2762" s="27" t="s">
        <v>3012</v>
      </c>
      <c r="D2762" s="12" t="s">
        <v>107</v>
      </c>
      <c r="E2762" s="14"/>
      <c r="F2762" s="12" t="s">
        <v>9</v>
      </c>
      <c r="G2762" s="12" t="s">
        <v>9</v>
      </c>
      <c r="H2762" s="12" t="s">
        <v>37</v>
      </c>
      <c r="I2762" s="14"/>
      <c r="J2762" s="14"/>
      <c r="K2762" s="14"/>
      <c r="L2762" s="14"/>
      <c r="M2762" s="14"/>
      <c r="N2762" s="14"/>
      <c r="O2762" s="14"/>
      <c r="P2762" s="14"/>
      <c r="Q2762" s="14"/>
      <c r="R2762" s="14"/>
      <c r="S2762" s="14"/>
      <c r="T2762" s="14"/>
      <c r="U2762" s="14"/>
      <c r="V2762" s="14"/>
      <c r="W2762" s="14"/>
      <c r="X2762" s="14"/>
      <c r="Y2762" s="14"/>
      <c r="Z2762" s="14"/>
      <c r="AA2762" s="14"/>
      <c r="AB2762" s="14"/>
      <c r="AC2762" s="14"/>
      <c r="AD2762" s="14"/>
    </row>
    <row r="2763" ht="33.0" customHeight="1">
      <c r="A2763" s="27">
        <v>3164.0</v>
      </c>
      <c r="B2763" s="27" t="s">
        <v>34</v>
      </c>
      <c r="C2763" s="27" t="s">
        <v>3013</v>
      </c>
      <c r="D2763" s="12" t="s">
        <v>167</v>
      </c>
      <c r="E2763" s="14"/>
      <c r="F2763" s="12" t="s">
        <v>16</v>
      </c>
      <c r="G2763" s="12" t="s">
        <v>9</v>
      </c>
      <c r="H2763" s="12" t="s">
        <v>37</v>
      </c>
      <c r="I2763" s="14"/>
      <c r="J2763" s="14"/>
      <c r="K2763" s="14"/>
      <c r="L2763" s="14"/>
      <c r="M2763" s="14"/>
      <c r="N2763" s="14"/>
      <c r="O2763" s="14"/>
      <c r="P2763" s="14"/>
      <c r="Q2763" s="14"/>
      <c r="R2763" s="14"/>
      <c r="S2763" s="14"/>
      <c r="T2763" s="14"/>
      <c r="U2763" s="14"/>
      <c r="V2763" s="14"/>
      <c r="W2763" s="14"/>
      <c r="X2763" s="14"/>
      <c r="Y2763" s="14"/>
      <c r="Z2763" s="14"/>
      <c r="AA2763" s="14"/>
      <c r="AB2763" s="14"/>
      <c r="AC2763" s="14"/>
      <c r="AD2763" s="14"/>
    </row>
    <row r="2764" ht="33.0" hidden="1" customHeight="1">
      <c r="A2764" s="27">
        <v>3165.0</v>
      </c>
      <c r="B2764" s="27" t="s">
        <v>34</v>
      </c>
      <c r="C2764" s="27" t="s">
        <v>3014</v>
      </c>
      <c r="D2764" s="12" t="s">
        <v>89</v>
      </c>
      <c r="E2764" s="14"/>
      <c r="F2764" s="12" t="s">
        <v>9</v>
      </c>
      <c r="G2764" s="12" t="s">
        <v>9</v>
      </c>
      <c r="H2764" s="12" t="s">
        <v>52</v>
      </c>
      <c r="I2764" s="14"/>
      <c r="J2764" s="14"/>
      <c r="K2764" s="14"/>
      <c r="L2764" s="14"/>
      <c r="M2764" s="14"/>
      <c r="N2764" s="14"/>
      <c r="O2764" s="14"/>
      <c r="P2764" s="14"/>
      <c r="Q2764" s="14"/>
      <c r="R2764" s="14"/>
      <c r="S2764" s="14"/>
      <c r="T2764" s="14"/>
      <c r="U2764" s="14"/>
      <c r="V2764" s="14"/>
      <c r="W2764" s="14"/>
      <c r="X2764" s="14"/>
      <c r="Y2764" s="14"/>
      <c r="Z2764" s="14"/>
      <c r="AA2764" s="14"/>
      <c r="AB2764" s="14"/>
      <c r="AC2764" s="14"/>
      <c r="AD2764" s="14"/>
    </row>
    <row r="2765" ht="33.0" customHeight="1">
      <c r="A2765" s="27">
        <v>3166.0</v>
      </c>
      <c r="B2765" s="27" t="s">
        <v>34</v>
      </c>
      <c r="C2765" s="27" t="s">
        <v>3015</v>
      </c>
      <c r="D2765" s="12" t="s">
        <v>217</v>
      </c>
      <c r="E2765" s="14"/>
      <c r="F2765" s="12" t="s">
        <v>16</v>
      </c>
      <c r="G2765" s="12" t="s">
        <v>7</v>
      </c>
      <c r="H2765" s="12" t="s">
        <v>49</v>
      </c>
      <c r="I2765" s="14"/>
      <c r="J2765" s="14"/>
      <c r="K2765" s="14"/>
      <c r="L2765" s="14"/>
      <c r="M2765" s="14"/>
      <c r="N2765" s="14"/>
      <c r="O2765" s="14"/>
      <c r="P2765" s="14"/>
      <c r="Q2765" s="14"/>
      <c r="R2765" s="14"/>
      <c r="S2765" s="14"/>
      <c r="T2765" s="14"/>
      <c r="U2765" s="14"/>
      <c r="V2765" s="14"/>
      <c r="W2765" s="14"/>
      <c r="X2765" s="14"/>
      <c r="Y2765" s="14"/>
      <c r="Z2765" s="14"/>
      <c r="AA2765" s="14"/>
      <c r="AB2765" s="14"/>
      <c r="AC2765" s="14"/>
      <c r="AD2765" s="14"/>
    </row>
    <row r="2766" ht="33.0" customHeight="1">
      <c r="A2766" s="27">
        <v>3167.0</v>
      </c>
      <c r="B2766" s="27" t="s">
        <v>34</v>
      </c>
      <c r="C2766" s="27" t="s">
        <v>3016</v>
      </c>
      <c r="D2766" s="12" t="s">
        <v>131</v>
      </c>
      <c r="E2766" s="14"/>
      <c r="F2766" s="12" t="s">
        <v>16</v>
      </c>
      <c r="G2766" s="12" t="s">
        <v>7</v>
      </c>
      <c r="H2766" s="12" t="s">
        <v>52</v>
      </c>
      <c r="I2766" s="14"/>
      <c r="J2766" s="14"/>
      <c r="K2766" s="14"/>
      <c r="L2766" s="14"/>
      <c r="M2766" s="14"/>
      <c r="N2766" s="14"/>
      <c r="O2766" s="14"/>
      <c r="P2766" s="14"/>
      <c r="Q2766" s="14"/>
      <c r="R2766" s="14"/>
      <c r="S2766" s="14"/>
      <c r="T2766" s="14"/>
      <c r="U2766" s="14"/>
      <c r="V2766" s="14"/>
      <c r="W2766" s="14"/>
      <c r="X2766" s="14"/>
      <c r="Y2766" s="14"/>
      <c r="Z2766" s="14"/>
      <c r="AA2766" s="14"/>
      <c r="AB2766" s="14"/>
      <c r="AC2766" s="14"/>
      <c r="AD2766" s="14"/>
    </row>
    <row r="2767" ht="33.0" hidden="1" customHeight="1">
      <c r="A2767" s="27">
        <v>3168.0</v>
      </c>
      <c r="B2767" s="27" t="s">
        <v>34</v>
      </c>
      <c r="C2767" s="27" t="s">
        <v>3017</v>
      </c>
      <c r="D2767" s="12" t="s">
        <v>632</v>
      </c>
      <c r="E2767" s="14"/>
      <c r="F2767" s="12" t="s">
        <v>21</v>
      </c>
      <c r="G2767" s="12" t="s">
        <v>9</v>
      </c>
      <c r="H2767" s="12" t="s">
        <v>49</v>
      </c>
      <c r="I2767" s="14"/>
      <c r="J2767" s="14"/>
      <c r="K2767" s="14"/>
      <c r="L2767" s="14"/>
      <c r="M2767" s="14"/>
      <c r="N2767" s="14"/>
      <c r="O2767" s="14"/>
      <c r="P2767" s="14"/>
      <c r="Q2767" s="14"/>
      <c r="R2767" s="14"/>
      <c r="S2767" s="14"/>
      <c r="T2767" s="14"/>
      <c r="U2767" s="14"/>
      <c r="V2767" s="14"/>
      <c r="W2767" s="14"/>
      <c r="X2767" s="14"/>
      <c r="Y2767" s="14"/>
      <c r="Z2767" s="14"/>
      <c r="AA2767" s="14"/>
      <c r="AB2767" s="14"/>
      <c r="AC2767" s="14"/>
      <c r="AD2767" s="14"/>
    </row>
    <row r="2768" ht="33.0" hidden="1" customHeight="1">
      <c r="A2768" s="27">
        <v>3169.0</v>
      </c>
      <c r="B2768" s="27" t="s">
        <v>34</v>
      </c>
      <c r="C2768" s="27" t="s">
        <v>3018</v>
      </c>
      <c r="D2768" s="12" t="s">
        <v>36</v>
      </c>
      <c r="E2768" s="14"/>
      <c r="F2768" s="12" t="s">
        <v>10</v>
      </c>
      <c r="G2768" s="12" t="s">
        <v>2</v>
      </c>
      <c r="H2768" s="12" t="s">
        <v>37</v>
      </c>
      <c r="I2768" s="14"/>
      <c r="J2768" s="14"/>
      <c r="K2768" s="14"/>
      <c r="L2768" s="14"/>
      <c r="M2768" s="14"/>
      <c r="N2768" s="14"/>
      <c r="O2768" s="14"/>
      <c r="P2768" s="14"/>
      <c r="Q2768" s="14"/>
      <c r="R2768" s="14"/>
      <c r="S2768" s="14"/>
      <c r="T2768" s="14"/>
      <c r="U2768" s="14"/>
      <c r="V2768" s="14"/>
      <c r="W2768" s="14"/>
      <c r="X2768" s="14"/>
      <c r="Y2768" s="14"/>
      <c r="Z2768" s="14"/>
      <c r="AA2768" s="14"/>
      <c r="AB2768" s="14"/>
      <c r="AC2768" s="14"/>
      <c r="AD2768" s="14"/>
    </row>
    <row r="2769" ht="33.0" hidden="1" customHeight="1">
      <c r="A2769" s="27">
        <v>3170.0</v>
      </c>
      <c r="B2769" s="27" t="s">
        <v>34</v>
      </c>
      <c r="C2769" s="27" t="s">
        <v>3019</v>
      </c>
      <c r="D2769" s="12" t="s">
        <v>89</v>
      </c>
      <c r="E2769" s="14"/>
      <c r="F2769" s="12" t="s">
        <v>9</v>
      </c>
      <c r="G2769" s="12" t="s">
        <v>9</v>
      </c>
      <c r="H2769" s="12" t="s">
        <v>52</v>
      </c>
      <c r="I2769" s="14"/>
      <c r="J2769" s="14"/>
      <c r="K2769" s="14"/>
      <c r="L2769" s="14"/>
      <c r="M2769" s="14"/>
      <c r="N2769" s="14"/>
      <c r="O2769" s="14"/>
      <c r="P2769" s="14"/>
      <c r="Q2769" s="14"/>
      <c r="R2769" s="14"/>
      <c r="S2769" s="14"/>
      <c r="T2769" s="14"/>
      <c r="U2769" s="14"/>
      <c r="V2769" s="14"/>
      <c r="W2769" s="14"/>
      <c r="X2769" s="14"/>
      <c r="Y2769" s="14"/>
      <c r="Z2769" s="14"/>
      <c r="AA2769" s="14"/>
      <c r="AB2769" s="14"/>
      <c r="AC2769" s="14"/>
      <c r="AD2769" s="14"/>
    </row>
    <row r="2770" ht="33.0" customHeight="1">
      <c r="A2770" s="27">
        <v>3171.0</v>
      </c>
      <c r="B2770" s="27" t="s">
        <v>34</v>
      </c>
      <c r="C2770" s="27" t="s">
        <v>3020</v>
      </c>
      <c r="D2770" s="12" t="s">
        <v>334</v>
      </c>
      <c r="E2770" s="14"/>
      <c r="F2770" s="12" t="s">
        <v>16</v>
      </c>
      <c r="G2770" s="12" t="s">
        <v>7</v>
      </c>
      <c r="H2770" s="12" t="s">
        <v>42</v>
      </c>
      <c r="I2770" s="14"/>
      <c r="J2770" s="14"/>
      <c r="K2770" s="14"/>
      <c r="L2770" s="14"/>
      <c r="M2770" s="14"/>
      <c r="N2770" s="14"/>
      <c r="O2770" s="14"/>
      <c r="P2770" s="14"/>
      <c r="Q2770" s="14"/>
      <c r="R2770" s="14"/>
      <c r="S2770" s="14"/>
      <c r="T2770" s="14"/>
      <c r="U2770" s="14"/>
      <c r="V2770" s="14"/>
      <c r="W2770" s="14"/>
      <c r="X2770" s="14"/>
      <c r="Y2770" s="14"/>
      <c r="Z2770" s="14"/>
      <c r="AA2770" s="14"/>
      <c r="AB2770" s="14"/>
      <c r="AC2770" s="14"/>
      <c r="AD2770" s="14"/>
    </row>
    <row r="2771" ht="33.0" hidden="1" customHeight="1">
      <c r="A2771" s="27">
        <v>3173.0</v>
      </c>
      <c r="B2771" s="27" t="s">
        <v>34</v>
      </c>
      <c r="C2771" s="27" t="s">
        <v>3021</v>
      </c>
      <c r="D2771" s="12" t="s">
        <v>56</v>
      </c>
      <c r="E2771" s="14"/>
      <c r="F2771" s="12" t="s">
        <v>11</v>
      </c>
      <c r="G2771" s="12" t="s">
        <v>9</v>
      </c>
      <c r="H2771" s="12" t="s">
        <v>52</v>
      </c>
      <c r="I2771" s="14"/>
      <c r="J2771" s="14"/>
      <c r="K2771" s="14"/>
      <c r="L2771" s="14"/>
      <c r="M2771" s="14"/>
      <c r="N2771" s="14"/>
      <c r="O2771" s="14"/>
      <c r="P2771" s="14"/>
      <c r="Q2771" s="14"/>
      <c r="R2771" s="14"/>
      <c r="S2771" s="14"/>
      <c r="T2771" s="14"/>
      <c r="U2771" s="14"/>
      <c r="V2771" s="14"/>
      <c r="W2771" s="14"/>
      <c r="X2771" s="14"/>
      <c r="Y2771" s="14"/>
      <c r="Z2771" s="14"/>
      <c r="AA2771" s="14"/>
      <c r="AB2771" s="14"/>
      <c r="AC2771" s="14"/>
      <c r="AD2771" s="14"/>
    </row>
    <row r="2772" ht="33.0" hidden="1" customHeight="1">
      <c r="A2772" s="27">
        <v>3174.0</v>
      </c>
      <c r="B2772" s="27" t="s">
        <v>34</v>
      </c>
      <c r="C2772" s="27" t="s">
        <v>3022</v>
      </c>
      <c r="D2772" s="12" t="s">
        <v>99</v>
      </c>
      <c r="E2772" s="14"/>
      <c r="F2772" s="12" t="s">
        <v>12</v>
      </c>
      <c r="G2772" s="12" t="s">
        <v>9</v>
      </c>
      <c r="H2772" s="12" t="s">
        <v>37</v>
      </c>
      <c r="I2772" s="14"/>
      <c r="J2772" s="14"/>
      <c r="K2772" s="14"/>
      <c r="L2772" s="14"/>
      <c r="M2772" s="14"/>
      <c r="N2772" s="14"/>
      <c r="O2772" s="14"/>
      <c r="P2772" s="14"/>
      <c r="Q2772" s="14"/>
      <c r="R2772" s="14"/>
      <c r="S2772" s="14"/>
      <c r="T2772" s="14"/>
      <c r="U2772" s="14"/>
      <c r="V2772" s="14"/>
      <c r="W2772" s="14"/>
      <c r="X2772" s="14"/>
      <c r="Y2772" s="14"/>
      <c r="Z2772" s="14"/>
      <c r="AA2772" s="14"/>
      <c r="AB2772" s="14"/>
      <c r="AC2772" s="14"/>
      <c r="AD2772" s="14"/>
    </row>
    <row r="2773" ht="33.0" hidden="1" customHeight="1">
      <c r="A2773" s="27">
        <v>3176.0</v>
      </c>
      <c r="B2773" s="27" t="s">
        <v>34</v>
      </c>
      <c r="C2773" s="27" t="s">
        <v>3023</v>
      </c>
      <c r="D2773" s="12" t="s">
        <v>99</v>
      </c>
      <c r="E2773" s="14"/>
      <c r="F2773" s="12" t="s">
        <v>12</v>
      </c>
      <c r="G2773" s="12" t="s">
        <v>9</v>
      </c>
      <c r="H2773" s="12" t="s">
        <v>37</v>
      </c>
      <c r="I2773" s="14"/>
      <c r="J2773" s="14"/>
      <c r="K2773" s="14"/>
      <c r="L2773" s="14"/>
      <c r="M2773" s="14"/>
      <c r="N2773" s="14"/>
      <c r="O2773" s="14"/>
      <c r="P2773" s="14"/>
      <c r="Q2773" s="14"/>
      <c r="R2773" s="14"/>
      <c r="S2773" s="14"/>
      <c r="T2773" s="14"/>
      <c r="U2773" s="14"/>
      <c r="V2773" s="14"/>
      <c r="W2773" s="14"/>
      <c r="X2773" s="14"/>
      <c r="Y2773" s="14"/>
      <c r="Z2773" s="14"/>
      <c r="AA2773" s="14"/>
      <c r="AB2773" s="14"/>
      <c r="AC2773" s="14"/>
      <c r="AD2773" s="14"/>
    </row>
    <row r="2774" ht="33.0" customHeight="1">
      <c r="A2774" s="27">
        <v>3177.0</v>
      </c>
      <c r="B2774" s="27" t="s">
        <v>34</v>
      </c>
      <c r="C2774" s="27" t="s">
        <v>3024</v>
      </c>
      <c r="D2774" s="12" t="s">
        <v>1636</v>
      </c>
      <c r="E2774" s="14"/>
      <c r="F2774" s="12" t="s">
        <v>16</v>
      </c>
      <c r="G2774" s="12" t="s">
        <v>9</v>
      </c>
      <c r="H2774" s="12" t="s">
        <v>49</v>
      </c>
      <c r="I2774" s="14"/>
      <c r="J2774" s="14"/>
      <c r="K2774" s="14"/>
      <c r="L2774" s="14"/>
      <c r="M2774" s="14"/>
      <c r="N2774" s="14"/>
      <c r="O2774" s="14"/>
      <c r="P2774" s="14"/>
      <c r="Q2774" s="14"/>
      <c r="R2774" s="14"/>
      <c r="S2774" s="14"/>
      <c r="T2774" s="14"/>
      <c r="U2774" s="14"/>
      <c r="V2774" s="14"/>
      <c r="W2774" s="14"/>
      <c r="X2774" s="14"/>
      <c r="Y2774" s="14"/>
      <c r="Z2774" s="14"/>
      <c r="AA2774" s="14"/>
      <c r="AB2774" s="14"/>
      <c r="AC2774" s="14"/>
      <c r="AD2774" s="14"/>
    </row>
    <row r="2775" ht="33.0" hidden="1" customHeight="1">
      <c r="A2775" s="27">
        <v>3178.0</v>
      </c>
      <c r="B2775" s="27" t="s">
        <v>34</v>
      </c>
      <c r="C2775" s="27" t="s">
        <v>3025</v>
      </c>
      <c r="D2775" s="12" t="s">
        <v>348</v>
      </c>
      <c r="E2775" s="14"/>
      <c r="F2775" s="12" t="s">
        <v>9</v>
      </c>
      <c r="G2775" s="12" t="s">
        <v>9</v>
      </c>
      <c r="H2775" s="12" t="s">
        <v>349</v>
      </c>
      <c r="I2775" s="14"/>
      <c r="J2775" s="14"/>
      <c r="K2775" s="14"/>
      <c r="L2775" s="14"/>
      <c r="M2775" s="14"/>
      <c r="N2775" s="14"/>
      <c r="O2775" s="14"/>
      <c r="P2775" s="14"/>
      <c r="Q2775" s="14"/>
      <c r="R2775" s="14"/>
      <c r="S2775" s="14"/>
      <c r="T2775" s="14"/>
      <c r="U2775" s="14"/>
      <c r="V2775" s="14"/>
      <c r="W2775" s="14"/>
      <c r="X2775" s="14"/>
      <c r="Y2775" s="14"/>
      <c r="Z2775" s="14"/>
      <c r="AA2775" s="14"/>
      <c r="AB2775" s="14"/>
      <c r="AC2775" s="14"/>
      <c r="AD2775" s="14"/>
    </row>
    <row r="2776" ht="33.0" hidden="1" customHeight="1">
      <c r="A2776" s="27">
        <v>3179.0</v>
      </c>
      <c r="B2776" s="27" t="s">
        <v>34</v>
      </c>
      <c r="C2776" s="27" t="s">
        <v>3026</v>
      </c>
      <c r="D2776" s="12" t="s">
        <v>126</v>
      </c>
      <c r="E2776" s="14"/>
      <c r="F2776" s="12" t="s">
        <v>11</v>
      </c>
      <c r="G2776" s="12" t="s">
        <v>9</v>
      </c>
      <c r="H2776" s="12" t="s">
        <v>42</v>
      </c>
      <c r="I2776" s="14"/>
      <c r="J2776" s="14"/>
      <c r="K2776" s="14"/>
      <c r="L2776" s="14"/>
      <c r="M2776" s="14"/>
      <c r="N2776" s="14"/>
      <c r="O2776" s="14"/>
      <c r="P2776" s="14"/>
      <c r="Q2776" s="14"/>
      <c r="R2776" s="14"/>
      <c r="S2776" s="14"/>
      <c r="T2776" s="14"/>
      <c r="U2776" s="14"/>
      <c r="V2776" s="14"/>
      <c r="W2776" s="14"/>
      <c r="X2776" s="14"/>
      <c r="Y2776" s="14"/>
      <c r="Z2776" s="14"/>
      <c r="AA2776" s="14"/>
      <c r="AB2776" s="14"/>
      <c r="AC2776" s="14"/>
      <c r="AD2776" s="14"/>
    </row>
    <row r="2777" ht="33.0" hidden="1" customHeight="1">
      <c r="A2777" s="27">
        <v>3180.0</v>
      </c>
      <c r="B2777" s="27" t="s">
        <v>34</v>
      </c>
      <c r="C2777" s="27" t="s">
        <v>3027</v>
      </c>
      <c r="D2777" s="12" t="s">
        <v>48</v>
      </c>
      <c r="E2777" s="14"/>
      <c r="F2777" s="12" t="s">
        <v>10</v>
      </c>
      <c r="G2777" s="12" t="s">
        <v>2</v>
      </c>
      <c r="H2777" s="12" t="s">
        <v>49</v>
      </c>
      <c r="I2777" s="14"/>
      <c r="J2777" s="14"/>
      <c r="K2777" s="14"/>
      <c r="L2777" s="14"/>
      <c r="M2777" s="14"/>
      <c r="N2777" s="14"/>
      <c r="O2777" s="14"/>
      <c r="P2777" s="14"/>
      <c r="Q2777" s="14"/>
      <c r="R2777" s="14"/>
      <c r="S2777" s="14"/>
      <c r="T2777" s="14"/>
      <c r="U2777" s="14"/>
      <c r="V2777" s="14"/>
      <c r="W2777" s="14"/>
      <c r="X2777" s="14"/>
      <c r="Y2777" s="14"/>
      <c r="Z2777" s="14"/>
      <c r="AA2777" s="14"/>
      <c r="AB2777" s="14"/>
      <c r="AC2777" s="14"/>
      <c r="AD2777" s="14"/>
    </row>
    <row r="2778" ht="33.0" hidden="1" customHeight="1">
      <c r="A2778" s="27">
        <v>3182.0</v>
      </c>
      <c r="B2778" s="27" t="s">
        <v>34</v>
      </c>
      <c r="C2778" s="27" t="s">
        <v>3028</v>
      </c>
      <c r="D2778" s="12" t="s">
        <v>107</v>
      </c>
      <c r="E2778" s="14"/>
      <c r="F2778" s="12" t="s">
        <v>9</v>
      </c>
      <c r="G2778" s="12" t="s">
        <v>9</v>
      </c>
      <c r="H2778" s="12" t="s">
        <v>37</v>
      </c>
      <c r="I2778" s="14"/>
      <c r="J2778" s="14"/>
      <c r="K2778" s="14"/>
      <c r="L2778" s="14"/>
      <c r="M2778" s="14"/>
      <c r="N2778" s="14"/>
      <c r="O2778" s="14"/>
      <c r="P2778" s="14"/>
      <c r="Q2778" s="14"/>
      <c r="R2778" s="14"/>
      <c r="S2778" s="14"/>
      <c r="T2778" s="14"/>
      <c r="U2778" s="14"/>
      <c r="V2778" s="14"/>
      <c r="W2778" s="14"/>
      <c r="X2778" s="14"/>
      <c r="Y2778" s="14"/>
      <c r="Z2778" s="14"/>
      <c r="AA2778" s="14"/>
      <c r="AB2778" s="14"/>
      <c r="AC2778" s="14"/>
      <c r="AD2778" s="14"/>
    </row>
    <row r="2779" ht="33.0" hidden="1" customHeight="1">
      <c r="A2779" s="27">
        <v>3183.0</v>
      </c>
      <c r="B2779" s="27" t="s">
        <v>34</v>
      </c>
      <c r="C2779" s="27" t="s">
        <v>3029</v>
      </c>
      <c r="D2779" s="12" t="s">
        <v>269</v>
      </c>
      <c r="E2779" s="14"/>
      <c r="F2779" s="12" t="s">
        <v>21</v>
      </c>
      <c r="G2779" s="12" t="s">
        <v>9</v>
      </c>
      <c r="H2779" s="12" t="s">
        <v>37</v>
      </c>
      <c r="I2779" s="14"/>
      <c r="J2779" s="14"/>
      <c r="K2779" s="14"/>
      <c r="L2779" s="14"/>
      <c r="M2779" s="14"/>
      <c r="N2779" s="14"/>
      <c r="O2779" s="14"/>
      <c r="P2779" s="14"/>
      <c r="Q2779" s="14"/>
      <c r="R2779" s="14"/>
      <c r="S2779" s="14"/>
      <c r="T2779" s="14"/>
      <c r="U2779" s="14"/>
      <c r="V2779" s="14"/>
      <c r="W2779" s="14"/>
      <c r="X2779" s="14"/>
      <c r="Y2779" s="14"/>
      <c r="Z2779" s="14"/>
      <c r="AA2779" s="14"/>
      <c r="AB2779" s="14"/>
      <c r="AC2779" s="14"/>
      <c r="AD2779" s="14"/>
    </row>
    <row r="2780" ht="33.0" customHeight="1">
      <c r="A2780" s="27">
        <v>3184.0</v>
      </c>
      <c r="B2780" s="27" t="s">
        <v>34</v>
      </c>
      <c r="C2780" s="27" t="s">
        <v>3030</v>
      </c>
      <c r="D2780" s="12" t="s">
        <v>167</v>
      </c>
      <c r="E2780" s="14"/>
      <c r="F2780" s="12" t="s">
        <v>16</v>
      </c>
      <c r="G2780" s="12" t="s">
        <v>9</v>
      </c>
      <c r="H2780" s="12" t="s">
        <v>37</v>
      </c>
      <c r="I2780" s="14"/>
      <c r="J2780" s="14"/>
      <c r="K2780" s="14"/>
      <c r="L2780" s="14"/>
      <c r="M2780" s="14"/>
      <c r="N2780" s="14"/>
      <c r="O2780" s="14"/>
      <c r="P2780" s="14"/>
      <c r="Q2780" s="14"/>
      <c r="R2780" s="14"/>
      <c r="S2780" s="14"/>
      <c r="T2780" s="14"/>
      <c r="U2780" s="14"/>
      <c r="V2780" s="14"/>
      <c r="W2780" s="14"/>
      <c r="X2780" s="14"/>
      <c r="Y2780" s="14"/>
      <c r="Z2780" s="14"/>
      <c r="AA2780" s="14"/>
      <c r="AB2780" s="14"/>
      <c r="AC2780" s="14"/>
      <c r="AD2780" s="14"/>
    </row>
    <row r="2781" ht="33.0" hidden="1" customHeight="1">
      <c r="A2781" s="27">
        <v>3185.0</v>
      </c>
      <c r="B2781" s="27" t="s">
        <v>34</v>
      </c>
      <c r="C2781" s="27" t="s">
        <v>3031</v>
      </c>
      <c r="D2781" s="12" t="s">
        <v>322</v>
      </c>
      <c r="E2781" s="14"/>
      <c r="F2781" s="12" t="s">
        <v>23</v>
      </c>
      <c r="G2781" s="12" t="s">
        <v>9</v>
      </c>
      <c r="H2781" s="12" t="s">
        <v>52</v>
      </c>
      <c r="I2781" s="14"/>
      <c r="J2781" s="14"/>
      <c r="K2781" s="14"/>
      <c r="L2781" s="14"/>
      <c r="M2781" s="14"/>
      <c r="N2781" s="14"/>
      <c r="O2781" s="14"/>
      <c r="P2781" s="14"/>
      <c r="Q2781" s="14"/>
      <c r="R2781" s="14"/>
      <c r="S2781" s="14"/>
      <c r="T2781" s="14"/>
      <c r="U2781" s="14"/>
      <c r="V2781" s="14"/>
      <c r="W2781" s="14"/>
      <c r="X2781" s="14"/>
      <c r="Y2781" s="14"/>
      <c r="Z2781" s="14"/>
      <c r="AA2781" s="14"/>
      <c r="AB2781" s="14"/>
      <c r="AC2781" s="14"/>
      <c r="AD2781" s="14"/>
    </row>
    <row r="2782" ht="33.0" hidden="1" customHeight="1">
      <c r="A2782" s="27">
        <v>3186.0</v>
      </c>
      <c r="B2782" s="27" t="s">
        <v>34</v>
      </c>
      <c r="C2782" s="27" t="s">
        <v>3032</v>
      </c>
      <c r="D2782" s="12" t="s">
        <v>514</v>
      </c>
      <c r="E2782" s="14"/>
      <c r="F2782" s="12" t="s">
        <v>15</v>
      </c>
      <c r="G2782" s="12" t="s">
        <v>9</v>
      </c>
      <c r="H2782" s="12" t="s">
        <v>37</v>
      </c>
      <c r="I2782" s="14"/>
      <c r="J2782" s="14"/>
      <c r="K2782" s="14"/>
      <c r="L2782" s="14"/>
      <c r="M2782" s="14"/>
      <c r="N2782" s="14"/>
      <c r="O2782" s="14"/>
      <c r="P2782" s="14"/>
      <c r="Q2782" s="14"/>
      <c r="R2782" s="14"/>
      <c r="S2782" s="14"/>
      <c r="T2782" s="14"/>
      <c r="U2782" s="14"/>
      <c r="V2782" s="14"/>
      <c r="W2782" s="14"/>
      <c r="X2782" s="14"/>
      <c r="Y2782" s="14"/>
      <c r="Z2782" s="14"/>
      <c r="AA2782" s="14"/>
      <c r="AB2782" s="14"/>
      <c r="AC2782" s="14"/>
      <c r="AD2782" s="14"/>
    </row>
    <row r="2783" ht="33.0" hidden="1" customHeight="1">
      <c r="A2783" s="27">
        <v>3187.0</v>
      </c>
      <c r="B2783" s="27" t="s">
        <v>34</v>
      </c>
      <c r="C2783" s="27" t="s">
        <v>3033</v>
      </c>
      <c r="D2783" s="12" t="s">
        <v>3034</v>
      </c>
      <c r="E2783" s="14"/>
      <c r="F2783" s="12" t="s">
        <v>20</v>
      </c>
      <c r="G2783" s="12" t="s">
        <v>4</v>
      </c>
      <c r="H2783" s="12" t="s">
        <v>42</v>
      </c>
      <c r="I2783" s="14"/>
      <c r="J2783" s="14"/>
      <c r="K2783" s="14"/>
      <c r="L2783" s="14"/>
      <c r="M2783" s="14"/>
      <c r="N2783" s="14"/>
      <c r="O2783" s="14"/>
      <c r="P2783" s="14"/>
      <c r="Q2783" s="14"/>
      <c r="R2783" s="14"/>
      <c r="S2783" s="14"/>
      <c r="T2783" s="14"/>
      <c r="U2783" s="14"/>
      <c r="V2783" s="14"/>
      <c r="W2783" s="14"/>
      <c r="X2783" s="14"/>
      <c r="Y2783" s="14"/>
      <c r="Z2783" s="14"/>
      <c r="AA2783" s="14"/>
      <c r="AB2783" s="14"/>
      <c r="AC2783" s="14"/>
      <c r="AD2783" s="14"/>
    </row>
    <row r="2784" ht="33.0" hidden="1" customHeight="1">
      <c r="A2784" s="27">
        <v>3188.0</v>
      </c>
      <c r="B2784" s="27" t="s">
        <v>34</v>
      </c>
      <c r="C2784" s="27" t="s">
        <v>3035</v>
      </c>
      <c r="D2784" s="12" t="s">
        <v>56</v>
      </c>
      <c r="E2784" s="14"/>
      <c r="F2784" s="12" t="s">
        <v>11</v>
      </c>
      <c r="G2784" s="12" t="s">
        <v>9</v>
      </c>
      <c r="H2784" s="12" t="s">
        <v>52</v>
      </c>
      <c r="I2784" s="14"/>
      <c r="J2784" s="14"/>
      <c r="K2784" s="14"/>
      <c r="L2784" s="14"/>
      <c r="M2784" s="14"/>
      <c r="N2784" s="14"/>
      <c r="O2784" s="14"/>
      <c r="P2784" s="14"/>
      <c r="Q2784" s="14"/>
      <c r="R2784" s="14"/>
      <c r="S2784" s="14"/>
      <c r="T2784" s="14"/>
      <c r="U2784" s="14"/>
      <c r="V2784" s="14"/>
      <c r="W2784" s="14"/>
      <c r="X2784" s="14"/>
      <c r="Y2784" s="14"/>
      <c r="Z2784" s="14"/>
      <c r="AA2784" s="14"/>
      <c r="AB2784" s="14"/>
      <c r="AC2784" s="14"/>
      <c r="AD2784" s="14"/>
    </row>
    <row r="2785" ht="33.0" hidden="1" customHeight="1">
      <c r="A2785" s="27">
        <v>3189.0</v>
      </c>
      <c r="B2785" s="27" t="s">
        <v>34</v>
      </c>
      <c r="C2785" s="27" t="s">
        <v>3036</v>
      </c>
      <c r="D2785" s="12" t="s">
        <v>124</v>
      </c>
      <c r="E2785" s="14"/>
      <c r="F2785" s="12" t="s">
        <v>11</v>
      </c>
      <c r="G2785" s="12" t="s">
        <v>9</v>
      </c>
      <c r="H2785" s="12" t="s">
        <v>49</v>
      </c>
      <c r="I2785" s="14"/>
      <c r="J2785" s="14"/>
      <c r="K2785" s="14"/>
      <c r="L2785" s="14"/>
      <c r="M2785" s="14"/>
      <c r="N2785" s="14"/>
      <c r="O2785" s="14"/>
      <c r="P2785" s="14"/>
      <c r="Q2785" s="14"/>
      <c r="R2785" s="14"/>
      <c r="S2785" s="14"/>
      <c r="T2785" s="14"/>
      <c r="U2785" s="14"/>
      <c r="V2785" s="14"/>
      <c r="W2785" s="14"/>
      <c r="X2785" s="14"/>
      <c r="Y2785" s="14"/>
      <c r="Z2785" s="14"/>
      <c r="AA2785" s="14"/>
      <c r="AB2785" s="14"/>
      <c r="AC2785" s="14"/>
      <c r="AD2785" s="14"/>
    </row>
    <row r="2786" ht="33.0" hidden="1" customHeight="1">
      <c r="A2786" s="27">
        <v>3190.0</v>
      </c>
      <c r="B2786" s="27" t="s">
        <v>34</v>
      </c>
      <c r="C2786" s="27" t="s">
        <v>3037</v>
      </c>
      <c r="D2786" s="12" t="s">
        <v>62</v>
      </c>
      <c r="E2786" s="14"/>
      <c r="F2786" s="12" t="s">
        <v>13</v>
      </c>
      <c r="G2786" s="12" t="s">
        <v>9</v>
      </c>
      <c r="H2786" s="12" t="s">
        <v>49</v>
      </c>
      <c r="I2786" s="14"/>
      <c r="J2786" s="14"/>
      <c r="K2786" s="14"/>
      <c r="L2786" s="14"/>
      <c r="M2786" s="14"/>
      <c r="N2786" s="14"/>
      <c r="O2786" s="14"/>
      <c r="P2786" s="14"/>
      <c r="Q2786" s="14"/>
      <c r="R2786" s="14"/>
      <c r="S2786" s="14"/>
      <c r="T2786" s="14"/>
      <c r="U2786" s="14"/>
      <c r="V2786" s="14"/>
      <c r="W2786" s="14"/>
      <c r="X2786" s="14"/>
      <c r="Y2786" s="14"/>
      <c r="Z2786" s="14"/>
      <c r="AA2786" s="14"/>
      <c r="AB2786" s="14"/>
      <c r="AC2786" s="14"/>
      <c r="AD2786" s="14"/>
    </row>
    <row r="2787" ht="33.0" customHeight="1">
      <c r="A2787" s="27">
        <v>3192.0</v>
      </c>
      <c r="B2787" s="27" t="s">
        <v>34</v>
      </c>
      <c r="C2787" s="27" t="s">
        <v>3038</v>
      </c>
      <c r="D2787" s="12" t="s">
        <v>334</v>
      </c>
      <c r="E2787" s="14"/>
      <c r="F2787" s="12" t="s">
        <v>16</v>
      </c>
      <c r="G2787" s="12" t="s">
        <v>7</v>
      </c>
      <c r="H2787" s="12" t="s">
        <v>42</v>
      </c>
      <c r="I2787" s="14"/>
      <c r="J2787" s="14"/>
      <c r="K2787" s="14"/>
      <c r="L2787" s="14"/>
      <c r="M2787" s="14"/>
      <c r="N2787" s="14"/>
      <c r="O2787" s="14"/>
      <c r="P2787" s="14"/>
      <c r="Q2787" s="14"/>
      <c r="R2787" s="14"/>
      <c r="S2787" s="14"/>
      <c r="T2787" s="14"/>
      <c r="U2787" s="14"/>
      <c r="V2787" s="14"/>
      <c r="W2787" s="14"/>
      <c r="X2787" s="14"/>
      <c r="Y2787" s="14"/>
      <c r="Z2787" s="14"/>
      <c r="AA2787" s="14"/>
      <c r="AB2787" s="14"/>
      <c r="AC2787" s="14"/>
      <c r="AD2787" s="14"/>
    </row>
    <row r="2788" ht="33.0" customHeight="1">
      <c r="A2788" s="27">
        <v>3193.0</v>
      </c>
      <c r="B2788" s="27" t="s">
        <v>34</v>
      </c>
      <c r="C2788" s="27" t="s">
        <v>3039</v>
      </c>
      <c r="D2788" s="12" t="s">
        <v>3040</v>
      </c>
      <c r="E2788" s="14"/>
      <c r="F2788" s="12" t="s">
        <v>16</v>
      </c>
      <c r="G2788" s="12" t="s">
        <v>8</v>
      </c>
      <c r="H2788" s="12" t="s">
        <v>49</v>
      </c>
      <c r="I2788" s="14"/>
      <c r="J2788" s="14"/>
      <c r="K2788" s="14"/>
      <c r="L2788" s="14"/>
      <c r="M2788" s="14"/>
      <c r="N2788" s="14"/>
      <c r="O2788" s="14"/>
      <c r="P2788" s="14"/>
      <c r="Q2788" s="14"/>
      <c r="R2788" s="14"/>
      <c r="S2788" s="14"/>
      <c r="T2788" s="14"/>
      <c r="U2788" s="14"/>
      <c r="V2788" s="14"/>
      <c r="W2788" s="14"/>
      <c r="X2788" s="14"/>
      <c r="Y2788" s="14"/>
      <c r="Z2788" s="14"/>
      <c r="AA2788" s="14"/>
      <c r="AB2788" s="14"/>
      <c r="AC2788" s="14"/>
      <c r="AD2788" s="14"/>
    </row>
    <row r="2789" ht="33.0" hidden="1" customHeight="1">
      <c r="A2789" s="27">
        <v>3195.0</v>
      </c>
      <c r="B2789" s="27" t="s">
        <v>34</v>
      </c>
      <c r="C2789" s="27" t="s">
        <v>3041</v>
      </c>
      <c r="D2789" s="12" t="s">
        <v>3042</v>
      </c>
      <c r="E2789" s="14"/>
      <c r="F2789" s="12" t="s">
        <v>11</v>
      </c>
      <c r="G2789" s="12" t="s">
        <v>8</v>
      </c>
      <c r="H2789" s="12" t="s">
        <v>52</v>
      </c>
      <c r="I2789" s="14"/>
      <c r="J2789" s="14"/>
      <c r="K2789" s="14"/>
      <c r="L2789" s="14"/>
      <c r="M2789" s="14"/>
      <c r="N2789" s="14"/>
      <c r="O2789" s="14"/>
      <c r="P2789" s="14"/>
      <c r="Q2789" s="14"/>
      <c r="R2789" s="14"/>
      <c r="S2789" s="14"/>
      <c r="T2789" s="14"/>
      <c r="U2789" s="14"/>
      <c r="V2789" s="14"/>
      <c r="W2789" s="14"/>
      <c r="X2789" s="14"/>
      <c r="Y2789" s="14"/>
      <c r="Z2789" s="14"/>
      <c r="AA2789" s="14"/>
      <c r="AB2789" s="14"/>
      <c r="AC2789" s="14"/>
      <c r="AD2789" s="14"/>
    </row>
    <row r="2790" ht="33.0" hidden="1" customHeight="1">
      <c r="A2790" s="27">
        <v>3196.0</v>
      </c>
      <c r="B2790" s="27" t="s">
        <v>34</v>
      </c>
      <c r="C2790" s="27" t="s">
        <v>3043</v>
      </c>
      <c r="D2790" s="12" t="s">
        <v>87</v>
      </c>
      <c r="E2790" s="14"/>
      <c r="F2790" s="12" t="s">
        <v>18</v>
      </c>
      <c r="G2790" s="12" t="s">
        <v>9</v>
      </c>
      <c r="H2790" s="12" t="s">
        <v>52</v>
      </c>
      <c r="I2790" s="14"/>
      <c r="J2790" s="14"/>
      <c r="K2790" s="14"/>
      <c r="L2790" s="14"/>
      <c r="M2790" s="14"/>
      <c r="N2790" s="14"/>
      <c r="O2790" s="14"/>
      <c r="P2790" s="14"/>
      <c r="Q2790" s="14"/>
      <c r="R2790" s="14"/>
      <c r="S2790" s="14"/>
      <c r="T2790" s="14"/>
      <c r="U2790" s="14"/>
      <c r="V2790" s="14"/>
      <c r="W2790" s="14"/>
      <c r="X2790" s="14"/>
      <c r="Y2790" s="14"/>
      <c r="Z2790" s="14"/>
      <c r="AA2790" s="14"/>
      <c r="AB2790" s="14"/>
      <c r="AC2790" s="14"/>
      <c r="AD2790" s="14"/>
    </row>
    <row r="2791" ht="33.0" hidden="1" customHeight="1">
      <c r="A2791" s="27">
        <v>3197.0</v>
      </c>
      <c r="B2791" s="27" t="s">
        <v>34</v>
      </c>
      <c r="C2791" s="27" t="s">
        <v>3044</v>
      </c>
      <c r="D2791" s="12" t="s">
        <v>107</v>
      </c>
      <c r="E2791" s="14"/>
      <c r="F2791" s="12" t="s">
        <v>9</v>
      </c>
      <c r="G2791" s="12" t="s">
        <v>9</v>
      </c>
      <c r="H2791" s="12" t="s">
        <v>37</v>
      </c>
      <c r="I2791" s="14"/>
      <c r="J2791" s="14"/>
      <c r="K2791" s="14"/>
      <c r="L2791" s="14"/>
      <c r="M2791" s="14"/>
      <c r="N2791" s="14"/>
      <c r="O2791" s="14"/>
      <c r="P2791" s="14"/>
      <c r="Q2791" s="14"/>
      <c r="R2791" s="14"/>
      <c r="S2791" s="14"/>
      <c r="T2791" s="14"/>
      <c r="U2791" s="14"/>
      <c r="V2791" s="14"/>
      <c r="W2791" s="14"/>
      <c r="X2791" s="14"/>
      <c r="Y2791" s="14"/>
      <c r="Z2791" s="14"/>
      <c r="AA2791" s="14"/>
      <c r="AB2791" s="14"/>
      <c r="AC2791" s="14"/>
      <c r="AD2791" s="14"/>
    </row>
    <row r="2792" ht="33.0" hidden="1" customHeight="1">
      <c r="A2792" s="27">
        <v>3198.0</v>
      </c>
      <c r="B2792" s="27" t="s">
        <v>34</v>
      </c>
      <c r="C2792" s="27" t="s">
        <v>3045</v>
      </c>
      <c r="D2792" s="12" t="s">
        <v>116</v>
      </c>
      <c r="E2792" s="14"/>
      <c r="F2792" s="12" t="s">
        <v>15</v>
      </c>
      <c r="G2792" s="12" t="s">
        <v>9</v>
      </c>
      <c r="H2792" s="12" t="s">
        <v>52</v>
      </c>
      <c r="I2792" s="14"/>
      <c r="J2792" s="14"/>
      <c r="K2792" s="14"/>
      <c r="L2792" s="14"/>
      <c r="M2792" s="14"/>
      <c r="N2792" s="14"/>
      <c r="O2792" s="14"/>
      <c r="P2792" s="14"/>
      <c r="Q2792" s="14"/>
      <c r="R2792" s="14"/>
      <c r="S2792" s="14"/>
      <c r="T2792" s="14"/>
      <c r="U2792" s="14"/>
      <c r="V2792" s="14"/>
      <c r="W2792" s="14"/>
      <c r="X2792" s="14"/>
      <c r="Y2792" s="14"/>
      <c r="Z2792" s="14"/>
      <c r="AA2792" s="14"/>
      <c r="AB2792" s="14"/>
      <c r="AC2792" s="14"/>
      <c r="AD2792" s="14"/>
    </row>
    <row r="2793" ht="33.0" hidden="1" customHeight="1">
      <c r="A2793" s="27">
        <v>3199.0</v>
      </c>
      <c r="B2793" s="27" t="s">
        <v>34</v>
      </c>
      <c r="C2793" s="27" t="s">
        <v>3046</v>
      </c>
      <c r="D2793" s="12" t="s">
        <v>124</v>
      </c>
      <c r="E2793" s="14"/>
      <c r="F2793" s="12" t="s">
        <v>11</v>
      </c>
      <c r="G2793" s="12" t="s">
        <v>9</v>
      </c>
      <c r="H2793" s="12" t="s">
        <v>49</v>
      </c>
      <c r="I2793" s="14"/>
      <c r="J2793" s="14"/>
      <c r="K2793" s="14"/>
      <c r="L2793" s="14"/>
      <c r="M2793" s="14"/>
      <c r="N2793" s="14"/>
      <c r="O2793" s="14"/>
      <c r="P2793" s="14"/>
      <c r="Q2793" s="14"/>
      <c r="R2793" s="14"/>
      <c r="S2793" s="14"/>
      <c r="T2793" s="14"/>
      <c r="U2793" s="14"/>
      <c r="V2793" s="14"/>
      <c r="W2793" s="14"/>
      <c r="X2793" s="14"/>
      <c r="Y2793" s="14"/>
      <c r="Z2793" s="14"/>
      <c r="AA2793" s="14"/>
      <c r="AB2793" s="14"/>
      <c r="AC2793" s="14"/>
      <c r="AD2793" s="14"/>
    </row>
    <row r="2794" ht="33.0" hidden="1" customHeight="1">
      <c r="A2794" s="27">
        <v>3201.0</v>
      </c>
      <c r="B2794" s="27" t="s">
        <v>34</v>
      </c>
      <c r="C2794" s="27" t="s">
        <v>3047</v>
      </c>
      <c r="D2794" s="12" t="s">
        <v>592</v>
      </c>
      <c r="E2794" s="14"/>
      <c r="F2794" s="12" t="s">
        <v>11</v>
      </c>
      <c r="G2794" s="12" t="s">
        <v>9</v>
      </c>
      <c r="H2794" s="12" t="s">
        <v>37</v>
      </c>
      <c r="I2794" s="14"/>
      <c r="J2794" s="14"/>
      <c r="K2794" s="14"/>
      <c r="L2794" s="14"/>
      <c r="M2794" s="14"/>
      <c r="N2794" s="14"/>
      <c r="O2794" s="14"/>
      <c r="P2794" s="14"/>
      <c r="Q2794" s="14"/>
      <c r="R2794" s="14"/>
      <c r="S2794" s="14"/>
      <c r="T2794" s="14"/>
      <c r="U2794" s="14"/>
      <c r="V2794" s="14"/>
      <c r="W2794" s="14"/>
      <c r="X2794" s="14"/>
      <c r="Y2794" s="14"/>
      <c r="Z2794" s="14"/>
      <c r="AA2794" s="14"/>
      <c r="AB2794" s="14"/>
      <c r="AC2794" s="14"/>
      <c r="AD2794" s="14"/>
    </row>
    <row r="2795" ht="33.0" hidden="1" customHeight="1">
      <c r="A2795" s="27">
        <v>3202.0</v>
      </c>
      <c r="B2795" s="27" t="s">
        <v>34</v>
      </c>
      <c r="C2795" s="27" t="s">
        <v>3048</v>
      </c>
      <c r="D2795" s="12" t="s">
        <v>3049</v>
      </c>
      <c r="E2795" s="14"/>
      <c r="F2795" s="12" t="s">
        <v>11</v>
      </c>
      <c r="G2795" s="12" t="s">
        <v>3</v>
      </c>
      <c r="H2795" s="12" t="s">
        <v>52</v>
      </c>
      <c r="I2795" s="14"/>
      <c r="J2795" s="14"/>
      <c r="K2795" s="14"/>
      <c r="L2795" s="14"/>
      <c r="M2795" s="14"/>
      <c r="N2795" s="14"/>
      <c r="O2795" s="14"/>
      <c r="P2795" s="14"/>
      <c r="Q2795" s="14"/>
      <c r="R2795" s="14"/>
      <c r="S2795" s="14"/>
      <c r="T2795" s="14"/>
      <c r="U2795" s="14"/>
      <c r="V2795" s="14"/>
      <c r="W2795" s="14"/>
      <c r="X2795" s="14"/>
      <c r="Y2795" s="14"/>
      <c r="Z2795" s="14"/>
      <c r="AA2795" s="14"/>
      <c r="AB2795" s="14"/>
      <c r="AC2795" s="14"/>
      <c r="AD2795" s="14"/>
    </row>
    <row r="2796" ht="33.0" hidden="1" customHeight="1">
      <c r="A2796" s="27">
        <v>3203.0</v>
      </c>
      <c r="B2796" s="27" t="s">
        <v>34</v>
      </c>
      <c r="C2796" s="27" t="s">
        <v>3050</v>
      </c>
      <c r="D2796" s="12" t="s">
        <v>36</v>
      </c>
      <c r="E2796" s="14"/>
      <c r="F2796" s="12" t="s">
        <v>10</v>
      </c>
      <c r="G2796" s="12" t="s">
        <v>2</v>
      </c>
      <c r="H2796" s="12" t="s">
        <v>37</v>
      </c>
      <c r="I2796" s="14"/>
      <c r="J2796" s="14"/>
      <c r="K2796" s="14"/>
      <c r="L2796" s="14"/>
      <c r="M2796" s="14"/>
      <c r="N2796" s="14"/>
      <c r="O2796" s="14"/>
      <c r="P2796" s="14"/>
      <c r="Q2796" s="14"/>
      <c r="R2796" s="14"/>
      <c r="S2796" s="14"/>
      <c r="T2796" s="14"/>
      <c r="U2796" s="14"/>
      <c r="V2796" s="14"/>
      <c r="W2796" s="14"/>
      <c r="X2796" s="14"/>
      <c r="Y2796" s="14"/>
      <c r="Z2796" s="14"/>
      <c r="AA2796" s="14"/>
      <c r="AB2796" s="14"/>
      <c r="AC2796" s="14"/>
      <c r="AD2796" s="14"/>
    </row>
    <row r="2797" ht="33.0" hidden="1" customHeight="1">
      <c r="A2797" s="27">
        <v>3204.0</v>
      </c>
      <c r="B2797" s="27" t="s">
        <v>34</v>
      </c>
      <c r="C2797" s="27" t="s">
        <v>3051</v>
      </c>
      <c r="D2797" s="12" t="s">
        <v>89</v>
      </c>
      <c r="E2797" s="14"/>
      <c r="F2797" s="12" t="s">
        <v>9</v>
      </c>
      <c r="G2797" s="12" t="s">
        <v>9</v>
      </c>
      <c r="H2797" s="12" t="s">
        <v>52</v>
      </c>
      <c r="I2797" s="14"/>
      <c r="J2797" s="14"/>
      <c r="K2797" s="14"/>
      <c r="L2797" s="14"/>
      <c r="M2797" s="14"/>
      <c r="N2797" s="14"/>
      <c r="O2797" s="14"/>
      <c r="P2797" s="14"/>
      <c r="Q2797" s="14"/>
      <c r="R2797" s="14"/>
      <c r="S2797" s="14"/>
      <c r="T2797" s="14"/>
      <c r="U2797" s="14"/>
      <c r="V2797" s="14"/>
      <c r="W2797" s="14"/>
      <c r="X2797" s="14"/>
      <c r="Y2797" s="14"/>
      <c r="Z2797" s="14"/>
      <c r="AA2797" s="14"/>
      <c r="AB2797" s="14"/>
      <c r="AC2797" s="14"/>
      <c r="AD2797" s="14"/>
    </row>
    <row r="2798" ht="33.0" customHeight="1">
      <c r="A2798" s="27">
        <v>3205.0</v>
      </c>
      <c r="B2798" s="27" t="s">
        <v>34</v>
      </c>
      <c r="C2798" s="27" t="s">
        <v>3052</v>
      </c>
      <c r="D2798" s="12" t="s">
        <v>214</v>
      </c>
      <c r="E2798" s="14"/>
      <c r="F2798" s="12" t="s">
        <v>16</v>
      </c>
      <c r="G2798" s="12" t="s">
        <v>9</v>
      </c>
      <c r="H2798" s="12" t="s">
        <v>52</v>
      </c>
      <c r="I2798" s="14"/>
      <c r="J2798" s="14"/>
      <c r="K2798" s="14"/>
      <c r="L2798" s="14"/>
      <c r="M2798" s="14"/>
      <c r="N2798" s="14"/>
      <c r="O2798" s="14"/>
      <c r="P2798" s="14"/>
      <c r="Q2798" s="14"/>
      <c r="R2798" s="14"/>
      <c r="S2798" s="14"/>
      <c r="T2798" s="14"/>
      <c r="U2798" s="14"/>
      <c r="V2798" s="14"/>
      <c r="W2798" s="14"/>
      <c r="X2798" s="14"/>
      <c r="Y2798" s="14"/>
      <c r="Z2798" s="14"/>
      <c r="AA2798" s="14"/>
      <c r="AB2798" s="14"/>
      <c r="AC2798" s="14"/>
      <c r="AD2798" s="14"/>
    </row>
    <row r="2799" ht="33.0" hidden="1" customHeight="1">
      <c r="A2799" s="27">
        <v>3206.0</v>
      </c>
      <c r="B2799" s="27" t="s">
        <v>34</v>
      </c>
      <c r="C2799" s="27" t="s">
        <v>3053</v>
      </c>
      <c r="D2799" s="12" t="s">
        <v>77</v>
      </c>
      <c r="E2799" s="14"/>
      <c r="F2799" s="12" t="s">
        <v>9</v>
      </c>
      <c r="G2799" s="12" t="s">
        <v>7</v>
      </c>
      <c r="H2799" s="12" t="s">
        <v>52</v>
      </c>
      <c r="I2799" s="14"/>
      <c r="J2799" s="14"/>
      <c r="K2799" s="14"/>
      <c r="L2799" s="14"/>
      <c r="M2799" s="14"/>
      <c r="N2799" s="14"/>
      <c r="O2799" s="14"/>
      <c r="P2799" s="14"/>
      <c r="Q2799" s="14"/>
      <c r="R2799" s="14"/>
      <c r="S2799" s="14"/>
      <c r="T2799" s="14"/>
      <c r="U2799" s="14"/>
      <c r="V2799" s="14"/>
      <c r="W2799" s="14"/>
      <c r="X2799" s="14"/>
      <c r="Y2799" s="14"/>
      <c r="Z2799" s="14"/>
      <c r="AA2799" s="14"/>
      <c r="AB2799" s="14"/>
      <c r="AC2799" s="14"/>
      <c r="AD2799" s="14"/>
    </row>
    <row r="2800" ht="33.0" hidden="1" customHeight="1">
      <c r="A2800" s="27">
        <v>3207.0</v>
      </c>
      <c r="B2800" s="27" t="s">
        <v>34</v>
      </c>
      <c r="C2800" s="27" t="s">
        <v>3054</v>
      </c>
      <c r="D2800" s="12" t="s">
        <v>56</v>
      </c>
      <c r="E2800" s="14"/>
      <c r="F2800" s="12" t="s">
        <v>11</v>
      </c>
      <c r="G2800" s="12" t="s">
        <v>9</v>
      </c>
      <c r="H2800" s="12" t="s">
        <v>52</v>
      </c>
      <c r="I2800" s="14"/>
      <c r="J2800" s="14"/>
      <c r="K2800" s="14"/>
      <c r="L2800" s="14"/>
      <c r="M2800" s="14"/>
      <c r="N2800" s="14"/>
      <c r="O2800" s="14"/>
      <c r="P2800" s="14"/>
      <c r="Q2800" s="14"/>
      <c r="R2800" s="14"/>
      <c r="S2800" s="14"/>
      <c r="T2800" s="14"/>
      <c r="U2800" s="14"/>
      <c r="V2800" s="14"/>
      <c r="W2800" s="14"/>
      <c r="X2800" s="14"/>
      <c r="Y2800" s="14"/>
      <c r="Z2800" s="14"/>
      <c r="AA2800" s="14"/>
      <c r="AB2800" s="14"/>
      <c r="AC2800" s="14"/>
      <c r="AD2800" s="14"/>
    </row>
    <row r="2801" ht="33.0" hidden="1" customHeight="1">
      <c r="A2801" s="27">
        <v>3208.0</v>
      </c>
      <c r="B2801" s="27" t="s">
        <v>34</v>
      </c>
      <c r="C2801" s="27" t="s">
        <v>3055</v>
      </c>
      <c r="D2801" s="12" t="s">
        <v>97</v>
      </c>
      <c r="E2801" s="14"/>
      <c r="F2801" s="12" t="s">
        <v>12</v>
      </c>
      <c r="G2801" s="12" t="s">
        <v>7</v>
      </c>
      <c r="H2801" s="12" t="s">
        <v>52</v>
      </c>
      <c r="I2801" s="14"/>
      <c r="J2801" s="14"/>
      <c r="K2801" s="14"/>
      <c r="L2801" s="14"/>
      <c r="M2801" s="14"/>
      <c r="N2801" s="14"/>
      <c r="O2801" s="14"/>
      <c r="P2801" s="14"/>
      <c r="Q2801" s="14"/>
      <c r="R2801" s="14"/>
      <c r="S2801" s="14"/>
      <c r="T2801" s="14"/>
      <c r="U2801" s="14"/>
      <c r="V2801" s="14"/>
      <c r="W2801" s="14"/>
      <c r="X2801" s="14"/>
      <c r="Y2801" s="14"/>
      <c r="Z2801" s="14"/>
      <c r="AA2801" s="14"/>
      <c r="AB2801" s="14"/>
      <c r="AC2801" s="14"/>
      <c r="AD2801" s="14"/>
    </row>
    <row r="2802" ht="33.0" hidden="1" customHeight="1">
      <c r="A2802" s="27">
        <v>3209.0</v>
      </c>
      <c r="B2802" s="27" t="s">
        <v>34</v>
      </c>
      <c r="C2802" s="27" t="s">
        <v>3056</v>
      </c>
      <c r="D2802" s="12" t="s">
        <v>66</v>
      </c>
      <c r="E2802" s="14"/>
      <c r="F2802" s="12" t="s">
        <v>10</v>
      </c>
      <c r="G2802" s="12" t="s">
        <v>2</v>
      </c>
      <c r="H2802" s="12" t="s">
        <v>52</v>
      </c>
      <c r="I2802" s="14"/>
      <c r="J2802" s="14"/>
      <c r="K2802" s="14"/>
      <c r="L2802" s="14"/>
      <c r="M2802" s="14"/>
      <c r="N2802" s="14"/>
      <c r="O2802" s="14"/>
      <c r="P2802" s="14"/>
      <c r="Q2802" s="14"/>
      <c r="R2802" s="14"/>
      <c r="S2802" s="14"/>
      <c r="T2802" s="14"/>
      <c r="U2802" s="14"/>
      <c r="V2802" s="14"/>
      <c r="W2802" s="14"/>
      <c r="X2802" s="14"/>
      <c r="Y2802" s="14"/>
      <c r="Z2802" s="14"/>
      <c r="AA2802" s="14"/>
      <c r="AB2802" s="14"/>
      <c r="AC2802" s="14"/>
      <c r="AD2802" s="14"/>
    </row>
    <row r="2803" ht="33.0" hidden="1" customHeight="1">
      <c r="A2803" s="27">
        <v>3210.0</v>
      </c>
      <c r="B2803" s="27" t="s">
        <v>34</v>
      </c>
      <c r="C2803" s="27" t="s">
        <v>3057</v>
      </c>
      <c r="D2803" s="12" t="s">
        <v>36</v>
      </c>
      <c r="E2803" s="14"/>
      <c r="F2803" s="12" t="s">
        <v>10</v>
      </c>
      <c r="G2803" s="12" t="s">
        <v>2</v>
      </c>
      <c r="H2803" s="12" t="s">
        <v>37</v>
      </c>
      <c r="I2803" s="14"/>
      <c r="J2803" s="14"/>
      <c r="K2803" s="14"/>
      <c r="L2803" s="14"/>
      <c r="M2803" s="14"/>
      <c r="N2803" s="14"/>
      <c r="O2803" s="14"/>
      <c r="P2803" s="14"/>
      <c r="Q2803" s="14"/>
      <c r="R2803" s="14"/>
      <c r="S2803" s="14"/>
      <c r="T2803" s="14"/>
      <c r="U2803" s="14"/>
      <c r="V2803" s="14"/>
      <c r="W2803" s="14"/>
      <c r="X2803" s="14"/>
      <c r="Y2803" s="14"/>
      <c r="Z2803" s="14"/>
      <c r="AA2803" s="14"/>
      <c r="AB2803" s="14"/>
      <c r="AC2803" s="14"/>
      <c r="AD2803" s="14"/>
    </row>
    <row r="2804" ht="33.0" hidden="1" customHeight="1">
      <c r="A2804" s="27">
        <v>3211.0</v>
      </c>
      <c r="B2804" s="27" t="s">
        <v>34</v>
      </c>
      <c r="C2804" s="27" t="s">
        <v>3058</v>
      </c>
      <c r="D2804" s="12" t="s">
        <v>637</v>
      </c>
      <c r="E2804" s="14"/>
      <c r="F2804" s="12" t="s">
        <v>13</v>
      </c>
      <c r="G2804" s="12" t="s">
        <v>9</v>
      </c>
      <c r="H2804" s="12" t="s">
        <v>52</v>
      </c>
      <c r="I2804" s="14"/>
      <c r="J2804" s="14"/>
      <c r="K2804" s="14"/>
      <c r="L2804" s="14"/>
      <c r="M2804" s="14"/>
      <c r="N2804" s="14"/>
      <c r="O2804" s="14"/>
      <c r="P2804" s="14"/>
      <c r="Q2804" s="14"/>
      <c r="R2804" s="14"/>
      <c r="S2804" s="14"/>
      <c r="T2804" s="14"/>
      <c r="U2804" s="14"/>
      <c r="V2804" s="14"/>
      <c r="W2804" s="14"/>
      <c r="X2804" s="14"/>
      <c r="Y2804" s="14"/>
      <c r="Z2804" s="14"/>
      <c r="AA2804" s="14"/>
      <c r="AB2804" s="14"/>
      <c r="AC2804" s="14"/>
      <c r="AD2804" s="14"/>
    </row>
    <row r="2805" ht="33.0" hidden="1" customHeight="1">
      <c r="A2805" s="27">
        <v>3212.0</v>
      </c>
      <c r="B2805" s="27" t="s">
        <v>34</v>
      </c>
      <c r="C2805" s="27" t="s">
        <v>3059</v>
      </c>
      <c r="D2805" s="12" t="s">
        <v>97</v>
      </c>
      <c r="E2805" s="14"/>
      <c r="F2805" s="12" t="s">
        <v>12</v>
      </c>
      <c r="G2805" s="12" t="s">
        <v>7</v>
      </c>
      <c r="H2805" s="12" t="s">
        <v>52</v>
      </c>
      <c r="I2805" s="14"/>
      <c r="J2805" s="14"/>
      <c r="K2805" s="14"/>
      <c r="L2805" s="14"/>
      <c r="M2805" s="14"/>
      <c r="N2805" s="14"/>
      <c r="O2805" s="14"/>
      <c r="P2805" s="14"/>
      <c r="Q2805" s="14"/>
      <c r="R2805" s="14"/>
      <c r="S2805" s="14"/>
      <c r="T2805" s="14"/>
      <c r="U2805" s="14"/>
      <c r="V2805" s="14"/>
      <c r="W2805" s="14"/>
      <c r="X2805" s="14"/>
      <c r="Y2805" s="14"/>
      <c r="Z2805" s="14"/>
      <c r="AA2805" s="14"/>
      <c r="AB2805" s="14"/>
      <c r="AC2805" s="14"/>
      <c r="AD2805" s="14"/>
    </row>
    <row r="2806" ht="33.0" customHeight="1">
      <c r="A2806" s="27">
        <v>3213.0</v>
      </c>
      <c r="B2806" s="27" t="s">
        <v>34</v>
      </c>
      <c r="C2806" s="27" t="s">
        <v>3060</v>
      </c>
      <c r="D2806" s="12" t="s">
        <v>217</v>
      </c>
      <c r="E2806" s="14"/>
      <c r="F2806" s="12" t="s">
        <v>16</v>
      </c>
      <c r="G2806" s="12" t="s">
        <v>7</v>
      </c>
      <c r="H2806" s="12" t="s">
        <v>49</v>
      </c>
      <c r="I2806" s="14"/>
      <c r="J2806" s="14"/>
      <c r="K2806" s="14"/>
      <c r="L2806" s="14"/>
      <c r="M2806" s="14"/>
      <c r="N2806" s="14"/>
      <c r="O2806" s="14"/>
      <c r="P2806" s="14"/>
      <c r="Q2806" s="14"/>
      <c r="R2806" s="14"/>
      <c r="S2806" s="14"/>
      <c r="T2806" s="14"/>
      <c r="U2806" s="14"/>
      <c r="V2806" s="14"/>
      <c r="W2806" s="14"/>
      <c r="X2806" s="14"/>
      <c r="Y2806" s="14"/>
      <c r="Z2806" s="14"/>
      <c r="AA2806" s="14"/>
      <c r="AB2806" s="14"/>
      <c r="AC2806" s="14"/>
      <c r="AD2806" s="14"/>
    </row>
    <row r="2807" ht="33.0" hidden="1" customHeight="1">
      <c r="A2807" s="27">
        <v>3214.0</v>
      </c>
      <c r="B2807" s="27" t="s">
        <v>34</v>
      </c>
      <c r="C2807" s="27" t="s">
        <v>3061</v>
      </c>
      <c r="D2807" s="12" t="s">
        <v>56</v>
      </c>
      <c r="E2807" s="14"/>
      <c r="F2807" s="12" t="s">
        <v>11</v>
      </c>
      <c r="G2807" s="12" t="s">
        <v>9</v>
      </c>
      <c r="H2807" s="12" t="s">
        <v>52</v>
      </c>
      <c r="I2807" s="14"/>
      <c r="J2807" s="14"/>
      <c r="K2807" s="14"/>
      <c r="L2807" s="14"/>
      <c r="M2807" s="14"/>
      <c r="N2807" s="14"/>
      <c r="O2807" s="14"/>
      <c r="P2807" s="14"/>
      <c r="Q2807" s="14"/>
      <c r="R2807" s="14"/>
      <c r="S2807" s="14"/>
      <c r="T2807" s="14"/>
      <c r="U2807" s="14"/>
      <c r="V2807" s="14"/>
      <c r="W2807" s="14"/>
      <c r="X2807" s="14"/>
      <c r="Y2807" s="14"/>
      <c r="Z2807" s="14"/>
      <c r="AA2807" s="14"/>
      <c r="AB2807" s="14"/>
      <c r="AC2807" s="14"/>
      <c r="AD2807" s="14"/>
    </row>
    <row r="2808" ht="33.0" hidden="1" customHeight="1">
      <c r="A2808" s="27">
        <v>3215.0</v>
      </c>
      <c r="B2808" s="27" t="s">
        <v>34</v>
      </c>
      <c r="C2808" s="27" t="s">
        <v>3062</v>
      </c>
      <c r="D2808" s="12" t="s">
        <v>56</v>
      </c>
      <c r="E2808" s="14"/>
      <c r="F2808" s="12" t="s">
        <v>11</v>
      </c>
      <c r="G2808" s="12" t="s">
        <v>9</v>
      </c>
      <c r="H2808" s="12" t="s">
        <v>52</v>
      </c>
      <c r="I2808" s="14"/>
      <c r="J2808" s="14"/>
      <c r="K2808" s="14"/>
      <c r="L2808" s="14"/>
      <c r="M2808" s="14"/>
      <c r="N2808" s="14"/>
      <c r="O2808" s="14"/>
      <c r="P2808" s="14"/>
      <c r="Q2808" s="14"/>
      <c r="R2808" s="14"/>
      <c r="S2808" s="14"/>
      <c r="T2808" s="14"/>
      <c r="U2808" s="14"/>
      <c r="V2808" s="14"/>
      <c r="W2808" s="14"/>
      <c r="X2808" s="14"/>
      <c r="Y2808" s="14"/>
      <c r="Z2808" s="14"/>
      <c r="AA2808" s="14"/>
      <c r="AB2808" s="14"/>
      <c r="AC2808" s="14"/>
      <c r="AD2808" s="14"/>
    </row>
    <row r="2809" ht="33.0" hidden="1" customHeight="1">
      <c r="A2809" s="27">
        <v>3216.0</v>
      </c>
      <c r="B2809" s="27" t="s">
        <v>34</v>
      </c>
      <c r="C2809" s="27" t="s">
        <v>3063</v>
      </c>
      <c r="D2809" s="12" t="s">
        <v>637</v>
      </c>
      <c r="E2809" s="14"/>
      <c r="F2809" s="12" t="s">
        <v>13</v>
      </c>
      <c r="G2809" s="12" t="s">
        <v>9</v>
      </c>
      <c r="H2809" s="12" t="s">
        <v>52</v>
      </c>
      <c r="I2809" s="14"/>
      <c r="J2809" s="14"/>
      <c r="K2809" s="14"/>
      <c r="L2809" s="14"/>
      <c r="M2809" s="14"/>
      <c r="N2809" s="14"/>
      <c r="O2809" s="14"/>
      <c r="P2809" s="14"/>
      <c r="Q2809" s="14"/>
      <c r="R2809" s="14"/>
      <c r="S2809" s="14"/>
      <c r="T2809" s="14"/>
      <c r="U2809" s="14"/>
      <c r="V2809" s="14"/>
      <c r="W2809" s="14"/>
      <c r="X2809" s="14"/>
      <c r="Y2809" s="14"/>
      <c r="Z2809" s="14"/>
      <c r="AA2809" s="14"/>
      <c r="AB2809" s="14"/>
      <c r="AC2809" s="14"/>
      <c r="AD2809" s="14"/>
    </row>
    <row r="2810" ht="33.0" hidden="1" customHeight="1">
      <c r="A2810" s="27">
        <v>3217.0</v>
      </c>
      <c r="B2810" s="27" t="s">
        <v>34</v>
      </c>
      <c r="C2810" s="27" t="s">
        <v>3064</v>
      </c>
      <c r="D2810" s="12" t="s">
        <v>160</v>
      </c>
      <c r="E2810" s="14"/>
      <c r="F2810" s="12" t="s">
        <v>23</v>
      </c>
      <c r="G2810" s="12" t="s">
        <v>9</v>
      </c>
      <c r="H2810" s="12" t="s">
        <v>49</v>
      </c>
      <c r="I2810" s="14"/>
      <c r="J2810" s="14"/>
      <c r="K2810" s="14"/>
      <c r="L2810" s="14"/>
      <c r="M2810" s="14"/>
      <c r="N2810" s="14"/>
      <c r="O2810" s="14"/>
      <c r="P2810" s="14"/>
      <c r="Q2810" s="14"/>
      <c r="R2810" s="14"/>
      <c r="S2810" s="14"/>
      <c r="T2810" s="14"/>
      <c r="U2810" s="14"/>
      <c r="V2810" s="14"/>
      <c r="W2810" s="14"/>
      <c r="X2810" s="14"/>
      <c r="Y2810" s="14"/>
      <c r="Z2810" s="14"/>
      <c r="AA2810" s="14"/>
      <c r="AB2810" s="14"/>
      <c r="AC2810" s="14"/>
      <c r="AD2810" s="14"/>
    </row>
    <row r="2811" ht="33.0" hidden="1" customHeight="1">
      <c r="A2811" s="27">
        <v>3218.0</v>
      </c>
      <c r="B2811" s="27" t="s">
        <v>34</v>
      </c>
      <c r="C2811" s="27" t="s">
        <v>3065</v>
      </c>
      <c r="D2811" s="12" t="s">
        <v>89</v>
      </c>
      <c r="E2811" s="14"/>
      <c r="F2811" s="12" t="s">
        <v>9</v>
      </c>
      <c r="G2811" s="12" t="s">
        <v>9</v>
      </c>
      <c r="H2811" s="12" t="s">
        <v>52</v>
      </c>
      <c r="I2811" s="14"/>
      <c r="J2811" s="14"/>
      <c r="K2811" s="14"/>
      <c r="L2811" s="14"/>
      <c r="M2811" s="14"/>
      <c r="N2811" s="14"/>
      <c r="O2811" s="14"/>
      <c r="P2811" s="14"/>
      <c r="Q2811" s="14"/>
      <c r="R2811" s="14"/>
      <c r="S2811" s="14"/>
      <c r="T2811" s="14"/>
      <c r="U2811" s="14"/>
      <c r="V2811" s="14"/>
      <c r="W2811" s="14"/>
      <c r="X2811" s="14"/>
      <c r="Y2811" s="14"/>
      <c r="Z2811" s="14"/>
      <c r="AA2811" s="14"/>
      <c r="AB2811" s="14"/>
      <c r="AC2811" s="14"/>
      <c r="AD2811" s="14"/>
    </row>
    <row r="2812" ht="33.0" hidden="1" customHeight="1">
      <c r="A2812" s="27">
        <v>3219.0</v>
      </c>
      <c r="B2812" s="27" t="s">
        <v>34</v>
      </c>
      <c r="C2812" s="27" t="s">
        <v>3066</v>
      </c>
      <c r="D2812" s="12" t="s">
        <v>66</v>
      </c>
      <c r="E2812" s="14"/>
      <c r="F2812" s="12" t="s">
        <v>10</v>
      </c>
      <c r="G2812" s="12" t="s">
        <v>2</v>
      </c>
      <c r="H2812" s="12" t="s">
        <v>52</v>
      </c>
      <c r="I2812" s="14"/>
      <c r="J2812" s="14"/>
      <c r="K2812" s="14"/>
      <c r="L2812" s="14"/>
      <c r="M2812" s="14"/>
      <c r="N2812" s="14"/>
      <c r="O2812" s="14"/>
      <c r="P2812" s="14"/>
      <c r="Q2812" s="14"/>
      <c r="R2812" s="14"/>
      <c r="S2812" s="14"/>
      <c r="T2812" s="14"/>
      <c r="U2812" s="14"/>
      <c r="V2812" s="14"/>
      <c r="W2812" s="14"/>
      <c r="X2812" s="14"/>
      <c r="Y2812" s="14"/>
      <c r="Z2812" s="14"/>
      <c r="AA2812" s="14"/>
      <c r="AB2812" s="14"/>
      <c r="AC2812" s="14"/>
      <c r="AD2812" s="14"/>
    </row>
    <row r="2813" ht="33.0" hidden="1" customHeight="1">
      <c r="A2813" s="27">
        <v>3220.0</v>
      </c>
      <c r="B2813" s="27" t="s">
        <v>34</v>
      </c>
      <c r="C2813" s="27" t="s">
        <v>3067</v>
      </c>
      <c r="D2813" s="12" t="s">
        <v>403</v>
      </c>
      <c r="E2813" s="14"/>
      <c r="F2813" s="12" t="s">
        <v>11</v>
      </c>
      <c r="G2813" s="12" t="s">
        <v>4</v>
      </c>
      <c r="H2813" s="12" t="s">
        <v>37</v>
      </c>
      <c r="I2813" s="14"/>
      <c r="J2813" s="14"/>
      <c r="K2813" s="14"/>
      <c r="L2813" s="14"/>
      <c r="M2813" s="14"/>
      <c r="N2813" s="14"/>
      <c r="O2813" s="14"/>
      <c r="P2813" s="14"/>
      <c r="Q2813" s="14"/>
      <c r="R2813" s="14"/>
      <c r="S2813" s="14"/>
      <c r="T2813" s="14"/>
      <c r="U2813" s="14"/>
      <c r="V2813" s="14"/>
      <c r="W2813" s="14"/>
      <c r="X2813" s="14"/>
      <c r="Y2813" s="14"/>
      <c r="Z2813" s="14"/>
      <c r="AA2813" s="14"/>
      <c r="AB2813" s="14"/>
      <c r="AC2813" s="14"/>
      <c r="AD2813" s="14"/>
    </row>
    <row r="2814" ht="33.0" hidden="1" customHeight="1">
      <c r="A2814" s="27">
        <v>3221.0</v>
      </c>
      <c r="B2814" s="27" t="s">
        <v>34</v>
      </c>
      <c r="C2814" s="27" t="s">
        <v>3068</v>
      </c>
      <c r="D2814" s="12" t="s">
        <v>99</v>
      </c>
      <c r="E2814" s="14"/>
      <c r="F2814" s="12" t="s">
        <v>12</v>
      </c>
      <c r="G2814" s="12" t="s">
        <v>9</v>
      </c>
      <c r="H2814" s="12" t="s">
        <v>37</v>
      </c>
      <c r="I2814" s="14"/>
      <c r="J2814" s="14"/>
      <c r="K2814" s="14"/>
      <c r="L2814" s="14"/>
      <c r="M2814" s="14"/>
      <c r="N2814" s="14"/>
      <c r="O2814" s="14"/>
      <c r="P2814" s="14"/>
      <c r="Q2814" s="14"/>
      <c r="R2814" s="14"/>
      <c r="S2814" s="14"/>
      <c r="T2814" s="14"/>
      <c r="U2814" s="14"/>
      <c r="V2814" s="14"/>
      <c r="W2814" s="14"/>
      <c r="X2814" s="14"/>
      <c r="Y2814" s="14"/>
      <c r="Z2814" s="14"/>
      <c r="AA2814" s="14"/>
      <c r="AB2814" s="14"/>
      <c r="AC2814" s="14"/>
      <c r="AD2814" s="14"/>
    </row>
    <row r="2815" ht="33.0" hidden="1" customHeight="1">
      <c r="A2815" s="27">
        <v>3222.0</v>
      </c>
      <c r="B2815" s="27" t="s">
        <v>34</v>
      </c>
      <c r="C2815" s="27" t="s">
        <v>3069</v>
      </c>
      <c r="D2815" s="12" t="s">
        <v>107</v>
      </c>
      <c r="E2815" s="14"/>
      <c r="F2815" s="12" t="s">
        <v>9</v>
      </c>
      <c r="G2815" s="12" t="s">
        <v>9</v>
      </c>
      <c r="H2815" s="12" t="s">
        <v>37</v>
      </c>
      <c r="I2815" s="14"/>
      <c r="J2815" s="14"/>
      <c r="K2815" s="14"/>
      <c r="L2815" s="14"/>
      <c r="M2815" s="14"/>
      <c r="N2815" s="14"/>
      <c r="O2815" s="14"/>
      <c r="P2815" s="14"/>
      <c r="Q2815" s="14"/>
      <c r="R2815" s="14"/>
      <c r="S2815" s="14"/>
      <c r="T2815" s="14"/>
      <c r="U2815" s="14"/>
      <c r="V2815" s="14"/>
      <c r="W2815" s="14"/>
      <c r="X2815" s="14"/>
      <c r="Y2815" s="14"/>
      <c r="Z2815" s="14"/>
      <c r="AA2815" s="14"/>
      <c r="AB2815" s="14"/>
      <c r="AC2815" s="14"/>
      <c r="AD2815" s="14"/>
    </row>
    <row r="2816" ht="33.0" customHeight="1">
      <c r="A2816" s="27">
        <v>3223.0</v>
      </c>
      <c r="B2816" s="27" t="s">
        <v>34</v>
      </c>
      <c r="C2816" s="27" t="s">
        <v>3070</v>
      </c>
      <c r="D2816" s="12" t="s">
        <v>167</v>
      </c>
      <c r="E2816" s="14"/>
      <c r="F2816" s="12" t="s">
        <v>16</v>
      </c>
      <c r="G2816" s="12" t="s">
        <v>9</v>
      </c>
      <c r="H2816" s="12" t="s">
        <v>37</v>
      </c>
      <c r="I2816" s="14"/>
      <c r="J2816" s="14"/>
      <c r="K2816" s="14"/>
      <c r="L2816" s="14"/>
      <c r="M2816" s="14"/>
      <c r="N2816" s="14"/>
      <c r="O2816" s="14"/>
      <c r="P2816" s="14"/>
      <c r="Q2816" s="14"/>
      <c r="R2816" s="14"/>
      <c r="S2816" s="14"/>
      <c r="T2816" s="14"/>
      <c r="U2816" s="14"/>
      <c r="V2816" s="14"/>
      <c r="W2816" s="14"/>
      <c r="X2816" s="14"/>
      <c r="Y2816" s="14"/>
      <c r="Z2816" s="14"/>
      <c r="AA2816" s="14"/>
      <c r="AB2816" s="14"/>
      <c r="AC2816" s="14"/>
      <c r="AD2816" s="14"/>
    </row>
    <row r="2817" ht="33.0" hidden="1" customHeight="1">
      <c r="A2817" s="27">
        <v>3224.0</v>
      </c>
      <c r="B2817" s="27" t="s">
        <v>34</v>
      </c>
      <c r="C2817" s="27" t="s">
        <v>3071</v>
      </c>
      <c r="D2817" s="12" t="s">
        <v>336</v>
      </c>
      <c r="E2817" s="14"/>
      <c r="F2817" s="12" t="s">
        <v>21</v>
      </c>
      <c r="G2817" s="12" t="s">
        <v>9</v>
      </c>
      <c r="H2817" s="12" t="s">
        <v>42</v>
      </c>
      <c r="I2817" s="14"/>
      <c r="J2817" s="14"/>
      <c r="K2817" s="14"/>
      <c r="L2817" s="14"/>
      <c r="M2817" s="14"/>
      <c r="N2817" s="14"/>
      <c r="O2817" s="14"/>
      <c r="P2817" s="14"/>
      <c r="Q2817" s="14"/>
      <c r="R2817" s="14"/>
      <c r="S2817" s="14"/>
      <c r="T2817" s="14"/>
      <c r="U2817" s="14"/>
      <c r="V2817" s="14"/>
      <c r="W2817" s="14"/>
      <c r="X2817" s="14"/>
      <c r="Y2817" s="14"/>
      <c r="Z2817" s="14"/>
      <c r="AA2817" s="14"/>
      <c r="AB2817" s="14"/>
      <c r="AC2817" s="14"/>
      <c r="AD2817" s="14"/>
    </row>
    <row r="2818" ht="33.0" hidden="1" customHeight="1">
      <c r="A2818" s="27">
        <v>3225.0</v>
      </c>
      <c r="B2818" s="27" t="s">
        <v>34</v>
      </c>
      <c r="C2818" s="27" t="s">
        <v>3072</v>
      </c>
      <c r="D2818" s="12" t="s">
        <v>463</v>
      </c>
      <c r="E2818" s="14"/>
      <c r="F2818" s="12" t="s">
        <v>12</v>
      </c>
      <c r="G2818" s="12" t="s">
        <v>4</v>
      </c>
      <c r="H2818" s="12" t="s">
        <v>42</v>
      </c>
      <c r="I2818" s="14"/>
      <c r="J2818" s="14"/>
      <c r="K2818" s="14"/>
      <c r="L2818" s="14"/>
      <c r="M2818" s="14"/>
      <c r="N2818" s="14"/>
      <c r="O2818" s="14"/>
      <c r="P2818" s="14"/>
      <c r="Q2818" s="14"/>
      <c r="R2818" s="14"/>
      <c r="S2818" s="14"/>
      <c r="T2818" s="14"/>
      <c r="U2818" s="14"/>
      <c r="V2818" s="14"/>
      <c r="W2818" s="14"/>
      <c r="X2818" s="14"/>
      <c r="Y2818" s="14"/>
      <c r="Z2818" s="14"/>
      <c r="AA2818" s="14"/>
      <c r="AB2818" s="14"/>
      <c r="AC2818" s="14"/>
      <c r="AD2818" s="14"/>
    </row>
    <row r="2819" ht="33.0" hidden="1" customHeight="1">
      <c r="A2819" s="27">
        <v>3226.0</v>
      </c>
      <c r="B2819" s="27" t="s">
        <v>34</v>
      </c>
      <c r="C2819" s="27" t="s">
        <v>3073</v>
      </c>
      <c r="D2819" s="12" t="s">
        <v>107</v>
      </c>
      <c r="E2819" s="14"/>
      <c r="F2819" s="12" t="s">
        <v>9</v>
      </c>
      <c r="G2819" s="12" t="s">
        <v>9</v>
      </c>
      <c r="H2819" s="12" t="s">
        <v>37</v>
      </c>
      <c r="I2819" s="14"/>
      <c r="J2819" s="14"/>
      <c r="K2819" s="14"/>
      <c r="L2819" s="14"/>
      <c r="M2819" s="14"/>
      <c r="N2819" s="14"/>
      <c r="O2819" s="14"/>
      <c r="P2819" s="14"/>
      <c r="Q2819" s="14"/>
      <c r="R2819" s="14"/>
      <c r="S2819" s="14"/>
      <c r="T2819" s="14"/>
      <c r="U2819" s="14"/>
      <c r="V2819" s="14"/>
      <c r="W2819" s="14"/>
      <c r="X2819" s="14"/>
      <c r="Y2819" s="14"/>
      <c r="Z2819" s="14"/>
      <c r="AA2819" s="14"/>
      <c r="AB2819" s="14"/>
      <c r="AC2819" s="14"/>
      <c r="AD2819" s="14"/>
    </row>
    <row r="2820" ht="33.0" hidden="1" customHeight="1">
      <c r="A2820" s="27">
        <v>3227.0</v>
      </c>
      <c r="B2820" s="27" t="s">
        <v>34</v>
      </c>
      <c r="C2820" s="27" t="s">
        <v>3074</v>
      </c>
      <c r="D2820" s="12" t="s">
        <v>361</v>
      </c>
      <c r="E2820" s="14"/>
      <c r="F2820" s="12" t="s">
        <v>20</v>
      </c>
      <c r="G2820" s="12" t="s">
        <v>6</v>
      </c>
      <c r="H2820" s="12" t="s">
        <v>52</v>
      </c>
      <c r="I2820" s="14"/>
      <c r="J2820" s="14"/>
      <c r="K2820" s="14"/>
      <c r="L2820" s="14"/>
      <c r="M2820" s="14"/>
      <c r="N2820" s="14"/>
      <c r="O2820" s="14"/>
      <c r="P2820" s="14"/>
      <c r="Q2820" s="14"/>
      <c r="R2820" s="14"/>
      <c r="S2820" s="14"/>
      <c r="T2820" s="14"/>
      <c r="U2820" s="14"/>
      <c r="V2820" s="14"/>
      <c r="W2820" s="14"/>
      <c r="X2820" s="14"/>
      <c r="Y2820" s="14"/>
      <c r="Z2820" s="14"/>
      <c r="AA2820" s="14"/>
      <c r="AB2820" s="14"/>
      <c r="AC2820" s="14"/>
      <c r="AD2820" s="14"/>
    </row>
    <row r="2821" ht="33.0" hidden="1" customHeight="1">
      <c r="A2821" s="27">
        <v>3228.0</v>
      </c>
      <c r="B2821" s="27" t="s">
        <v>34</v>
      </c>
      <c r="C2821" s="27" t="s">
        <v>3075</v>
      </c>
      <c r="D2821" s="12" t="s">
        <v>2405</v>
      </c>
      <c r="E2821" s="14"/>
      <c r="F2821" s="12" t="s">
        <v>13</v>
      </c>
      <c r="G2821" s="12" t="s">
        <v>7</v>
      </c>
      <c r="H2821" s="12" t="s">
        <v>52</v>
      </c>
      <c r="I2821" s="14"/>
      <c r="J2821" s="14"/>
      <c r="K2821" s="14"/>
      <c r="L2821" s="14"/>
      <c r="M2821" s="14"/>
      <c r="N2821" s="14"/>
      <c r="O2821" s="14"/>
      <c r="P2821" s="14"/>
      <c r="Q2821" s="14"/>
      <c r="R2821" s="14"/>
      <c r="S2821" s="14"/>
      <c r="T2821" s="14"/>
      <c r="U2821" s="14"/>
      <c r="V2821" s="14"/>
      <c r="W2821" s="14"/>
      <c r="X2821" s="14"/>
      <c r="Y2821" s="14"/>
      <c r="Z2821" s="14"/>
      <c r="AA2821" s="14"/>
      <c r="AB2821" s="14"/>
      <c r="AC2821" s="14"/>
      <c r="AD2821" s="14"/>
    </row>
    <row r="2822" ht="33.0" hidden="1" customHeight="1">
      <c r="A2822" s="27">
        <v>3229.0</v>
      </c>
      <c r="B2822" s="27" t="s">
        <v>34</v>
      </c>
      <c r="C2822" s="27" t="s">
        <v>3076</v>
      </c>
      <c r="D2822" s="12" t="s">
        <v>107</v>
      </c>
      <c r="E2822" s="14"/>
      <c r="F2822" s="12" t="s">
        <v>9</v>
      </c>
      <c r="G2822" s="12" t="s">
        <v>9</v>
      </c>
      <c r="H2822" s="12" t="s">
        <v>37</v>
      </c>
      <c r="I2822" s="14"/>
      <c r="J2822" s="14"/>
      <c r="K2822" s="14"/>
      <c r="L2822" s="14"/>
      <c r="M2822" s="14"/>
      <c r="N2822" s="14"/>
      <c r="O2822" s="14"/>
      <c r="P2822" s="14"/>
      <c r="Q2822" s="14"/>
      <c r="R2822" s="14"/>
      <c r="S2822" s="14"/>
      <c r="T2822" s="14"/>
      <c r="U2822" s="14"/>
      <c r="V2822" s="14"/>
      <c r="W2822" s="14"/>
      <c r="X2822" s="14"/>
      <c r="Y2822" s="14"/>
      <c r="Z2822" s="14"/>
      <c r="AA2822" s="14"/>
      <c r="AB2822" s="14"/>
      <c r="AC2822" s="14"/>
      <c r="AD2822" s="14"/>
    </row>
    <row r="2823" ht="33.0" hidden="1" customHeight="1">
      <c r="A2823" s="27">
        <v>3230.0</v>
      </c>
      <c r="B2823" s="27" t="s">
        <v>34</v>
      </c>
      <c r="C2823" s="27" t="s">
        <v>3077</v>
      </c>
      <c r="D2823" s="12" t="s">
        <v>89</v>
      </c>
      <c r="E2823" s="14"/>
      <c r="F2823" s="12" t="s">
        <v>9</v>
      </c>
      <c r="G2823" s="12" t="s">
        <v>9</v>
      </c>
      <c r="H2823" s="12" t="s">
        <v>52</v>
      </c>
      <c r="I2823" s="14"/>
      <c r="J2823" s="14"/>
      <c r="K2823" s="14"/>
      <c r="L2823" s="14"/>
      <c r="M2823" s="14"/>
      <c r="N2823" s="14"/>
      <c r="O2823" s="14"/>
      <c r="P2823" s="14"/>
      <c r="Q2823" s="14"/>
      <c r="R2823" s="14"/>
      <c r="S2823" s="14"/>
      <c r="T2823" s="14"/>
      <c r="U2823" s="14"/>
      <c r="V2823" s="14"/>
      <c r="W2823" s="14"/>
      <c r="X2823" s="14"/>
      <c r="Y2823" s="14"/>
      <c r="Z2823" s="14"/>
      <c r="AA2823" s="14"/>
      <c r="AB2823" s="14"/>
      <c r="AC2823" s="14"/>
      <c r="AD2823" s="14"/>
    </row>
    <row r="2824" ht="33.0" hidden="1" customHeight="1">
      <c r="A2824" s="27">
        <v>3231.0</v>
      </c>
      <c r="B2824" s="27" t="s">
        <v>34</v>
      </c>
      <c r="C2824" s="27" t="s">
        <v>3078</v>
      </c>
      <c r="D2824" s="12" t="s">
        <v>371</v>
      </c>
      <c r="E2824" s="14"/>
      <c r="F2824" s="12" t="s">
        <v>13</v>
      </c>
      <c r="G2824" s="12" t="s">
        <v>9</v>
      </c>
      <c r="H2824" s="12" t="s">
        <v>42</v>
      </c>
      <c r="I2824" s="14"/>
      <c r="J2824" s="14"/>
      <c r="K2824" s="14"/>
      <c r="L2824" s="14"/>
      <c r="M2824" s="14"/>
      <c r="N2824" s="14"/>
      <c r="O2824" s="14"/>
      <c r="P2824" s="14"/>
      <c r="Q2824" s="14"/>
      <c r="R2824" s="14"/>
      <c r="S2824" s="14"/>
      <c r="T2824" s="14"/>
      <c r="U2824" s="14"/>
      <c r="V2824" s="14"/>
      <c r="W2824" s="14"/>
      <c r="X2824" s="14"/>
      <c r="Y2824" s="14"/>
      <c r="Z2824" s="14"/>
      <c r="AA2824" s="14"/>
      <c r="AB2824" s="14"/>
      <c r="AC2824" s="14"/>
      <c r="AD2824" s="14"/>
    </row>
    <row r="2825" ht="33.0" hidden="1" customHeight="1">
      <c r="A2825" s="27">
        <v>3232.0</v>
      </c>
      <c r="B2825" s="27" t="s">
        <v>34</v>
      </c>
      <c r="C2825" s="27" t="s">
        <v>3079</v>
      </c>
      <c r="D2825" s="12" t="s">
        <v>107</v>
      </c>
      <c r="E2825" s="14"/>
      <c r="F2825" s="12" t="s">
        <v>9</v>
      </c>
      <c r="G2825" s="12" t="s">
        <v>9</v>
      </c>
      <c r="H2825" s="12" t="s">
        <v>37</v>
      </c>
      <c r="I2825" s="14"/>
      <c r="J2825" s="14"/>
      <c r="K2825" s="14"/>
      <c r="L2825" s="14"/>
      <c r="M2825" s="14"/>
      <c r="N2825" s="14"/>
      <c r="O2825" s="14"/>
      <c r="P2825" s="14"/>
      <c r="Q2825" s="14"/>
      <c r="R2825" s="14"/>
      <c r="S2825" s="14"/>
      <c r="T2825" s="14"/>
      <c r="U2825" s="14"/>
      <c r="V2825" s="14"/>
      <c r="W2825" s="14"/>
      <c r="X2825" s="14"/>
      <c r="Y2825" s="14"/>
      <c r="Z2825" s="14"/>
      <c r="AA2825" s="14"/>
      <c r="AB2825" s="14"/>
      <c r="AC2825" s="14"/>
      <c r="AD2825" s="14"/>
    </row>
    <row r="2826" ht="33.0" hidden="1" customHeight="1">
      <c r="A2826" s="27">
        <v>3233.0</v>
      </c>
      <c r="B2826" s="27" t="s">
        <v>34</v>
      </c>
      <c r="C2826" s="27" t="s">
        <v>3080</v>
      </c>
      <c r="D2826" s="12" t="s">
        <v>87</v>
      </c>
      <c r="E2826" s="14"/>
      <c r="F2826" s="12" t="s">
        <v>18</v>
      </c>
      <c r="G2826" s="12" t="s">
        <v>9</v>
      </c>
      <c r="H2826" s="12" t="s">
        <v>52</v>
      </c>
      <c r="I2826" s="14"/>
      <c r="J2826" s="14"/>
      <c r="K2826" s="14"/>
      <c r="L2826" s="14"/>
      <c r="M2826" s="14"/>
      <c r="N2826" s="14"/>
      <c r="O2826" s="14"/>
      <c r="P2826" s="14"/>
      <c r="Q2826" s="14"/>
      <c r="R2826" s="14"/>
      <c r="S2826" s="14"/>
      <c r="T2826" s="14"/>
      <c r="U2826" s="14"/>
      <c r="V2826" s="14"/>
      <c r="W2826" s="14"/>
      <c r="X2826" s="14"/>
      <c r="Y2826" s="14"/>
      <c r="Z2826" s="14"/>
      <c r="AA2826" s="14"/>
      <c r="AB2826" s="14"/>
      <c r="AC2826" s="14"/>
      <c r="AD2826" s="14"/>
    </row>
    <row r="2827" ht="33.0" customHeight="1">
      <c r="A2827" s="27">
        <v>3234.0</v>
      </c>
      <c r="B2827" s="27" t="s">
        <v>34</v>
      </c>
      <c r="C2827" s="27" t="s">
        <v>3081</v>
      </c>
      <c r="D2827" s="12" t="s">
        <v>175</v>
      </c>
      <c r="E2827" s="14"/>
      <c r="F2827" s="12" t="s">
        <v>16</v>
      </c>
      <c r="G2827" s="12" t="s">
        <v>4</v>
      </c>
      <c r="H2827" s="12" t="s">
        <v>52</v>
      </c>
      <c r="I2827" s="14"/>
      <c r="J2827" s="14"/>
      <c r="K2827" s="14"/>
      <c r="L2827" s="14"/>
      <c r="M2827" s="14"/>
      <c r="N2827" s="14"/>
      <c r="O2827" s="14"/>
      <c r="P2827" s="14"/>
      <c r="Q2827" s="14"/>
      <c r="R2827" s="14"/>
      <c r="S2827" s="14"/>
      <c r="T2827" s="14"/>
      <c r="U2827" s="14"/>
      <c r="V2827" s="14"/>
      <c r="W2827" s="14"/>
      <c r="X2827" s="14"/>
      <c r="Y2827" s="14"/>
      <c r="Z2827" s="14"/>
      <c r="AA2827" s="14"/>
      <c r="AB2827" s="14"/>
      <c r="AC2827" s="14"/>
      <c r="AD2827" s="14"/>
    </row>
    <row r="2828" ht="33.0" customHeight="1">
      <c r="A2828" s="27">
        <v>3235.0</v>
      </c>
      <c r="B2828" s="27" t="s">
        <v>34</v>
      </c>
      <c r="C2828" s="27" t="s">
        <v>3082</v>
      </c>
      <c r="D2828" s="12" t="s">
        <v>167</v>
      </c>
      <c r="E2828" s="14"/>
      <c r="F2828" s="12" t="s">
        <v>16</v>
      </c>
      <c r="G2828" s="12" t="s">
        <v>9</v>
      </c>
      <c r="H2828" s="12" t="s">
        <v>37</v>
      </c>
      <c r="I2828" s="14"/>
      <c r="J2828" s="14"/>
      <c r="K2828" s="14"/>
      <c r="L2828" s="14"/>
      <c r="M2828" s="14"/>
      <c r="N2828" s="14"/>
      <c r="O2828" s="14"/>
      <c r="P2828" s="14"/>
      <c r="Q2828" s="14"/>
      <c r="R2828" s="14"/>
      <c r="S2828" s="14"/>
      <c r="T2828" s="14"/>
      <c r="U2828" s="14"/>
      <c r="V2828" s="14"/>
      <c r="W2828" s="14"/>
      <c r="X2828" s="14"/>
      <c r="Y2828" s="14"/>
      <c r="Z2828" s="14"/>
      <c r="AA2828" s="14"/>
      <c r="AB2828" s="14"/>
      <c r="AC2828" s="14"/>
      <c r="AD2828" s="14"/>
    </row>
    <row r="2829" ht="33.0" hidden="1" customHeight="1">
      <c r="A2829" s="27">
        <v>3236.0</v>
      </c>
      <c r="B2829" s="27" t="s">
        <v>34</v>
      </c>
      <c r="C2829" s="27" t="s">
        <v>3083</v>
      </c>
      <c r="D2829" s="12" t="s">
        <v>66</v>
      </c>
      <c r="E2829" s="14"/>
      <c r="F2829" s="12" t="s">
        <v>10</v>
      </c>
      <c r="G2829" s="12" t="s">
        <v>2</v>
      </c>
      <c r="H2829" s="12" t="s">
        <v>52</v>
      </c>
      <c r="I2829" s="14"/>
      <c r="J2829" s="14"/>
      <c r="K2829" s="14"/>
      <c r="L2829" s="14"/>
      <c r="M2829" s="14"/>
      <c r="N2829" s="14"/>
      <c r="O2829" s="14"/>
      <c r="P2829" s="14"/>
      <c r="Q2829" s="14"/>
      <c r="R2829" s="14"/>
      <c r="S2829" s="14"/>
      <c r="T2829" s="14"/>
      <c r="U2829" s="14"/>
      <c r="V2829" s="14"/>
      <c r="W2829" s="14"/>
      <c r="X2829" s="14"/>
      <c r="Y2829" s="14"/>
      <c r="Z2829" s="14"/>
      <c r="AA2829" s="14"/>
      <c r="AB2829" s="14"/>
      <c r="AC2829" s="14"/>
      <c r="AD2829" s="14"/>
    </row>
    <row r="2830" ht="33.0" hidden="1" customHeight="1">
      <c r="A2830" s="27">
        <v>3237.0</v>
      </c>
      <c r="B2830" s="27" t="s">
        <v>34</v>
      </c>
      <c r="C2830" s="27" t="s">
        <v>3084</v>
      </c>
      <c r="D2830" s="12" t="s">
        <v>89</v>
      </c>
      <c r="E2830" s="14"/>
      <c r="F2830" s="12" t="s">
        <v>9</v>
      </c>
      <c r="G2830" s="12" t="s">
        <v>9</v>
      </c>
      <c r="H2830" s="12" t="s">
        <v>52</v>
      </c>
      <c r="I2830" s="14"/>
      <c r="J2830" s="14"/>
      <c r="K2830" s="14"/>
      <c r="L2830" s="14"/>
      <c r="M2830" s="14"/>
      <c r="N2830" s="14"/>
      <c r="O2830" s="14"/>
      <c r="P2830" s="14"/>
      <c r="Q2830" s="14"/>
      <c r="R2830" s="14"/>
      <c r="S2830" s="14"/>
      <c r="T2830" s="14"/>
      <c r="U2830" s="14"/>
      <c r="V2830" s="14"/>
      <c r="W2830" s="14"/>
      <c r="X2830" s="14"/>
      <c r="Y2830" s="14"/>
      <c r="Z2830" s="14"/>
      <c r="AA2830" s="14"/>
      <c r="AB2830" s="14"/>
      <c r="AC2830" s="14"/>
      <c r="AD2830" s="14"/>
    </row>
    <row r="2831" ht="33.0" customHeight="1">
      <c r="A2831" s="27">
        <v>3238.0</v>
      </c>
      <c r="B2831" s="27" t="s">
        <v>34</v>
      </c>
      <c r="C2831" s="27" t="s">
        <v>3085</v>
      </c>
      <c r="D2831" s="12" t="s">
        <v>416</v>
      </c>
      <c r="E2831" s="14"/>
      <c r="F2831" s="12" t="s">
        <v>16</v>
      </c>
      <c r="G2831" s="12" t="s">
        <v>4</v>
      </c>
      <c r="H2831" s="12" t="s">
        <v>49</v>
      </c>
      <c r="I2831" s="14"/>
      <c r="J2831" s="14"/>
      <c r="K2831" s="14"/>
      <c r="L2831" s="14"/>
      <c r="M2831" s="14"/>
      <c r="N2831" s="14"/>
      <c r="O2831" s="14"/>
      <c r="P2831" s="14"/>
      <c r="Q2831" s="14"/>
      <c r="R2831" s="14"/>
      <c r="S2831" s="14"/>
      <c r="T2831" s="14"/>
      <c r="U2831" s="14"/>
      <c r="V2831" s="14"/>
      <c r="W2831" s="14"/>
      <c r="X2831" s="14"/>
      <c r="Y2831" s="14"/>
      <c r="Z2831" s="14"/>
      <c r="AA2831" s="14"/>
      <c r="AB2831" s="14"/>
      <c r="AC2831" s="14"/>
      <c r="AD2831" s="14"/>
    </row>
    <row r="2832" ht="33.0" hidden="1" customHeight="1">
      <c r="A2832" s="27">
        <v>3240.0</v>
      </c>
      <c r="B2832" s="27" t="s">
        <v>34</v>
      </c>
      <c r="C2832" s="27" t="s">
        <v>3086</v>
      </c>
      <c r="D2832" s="12" t="s">
        <v>107</v>
      </c>
      <c r="E2832" s="14"/>
      <c r="F2832" s="12" t="s">
        <v>9</v>
      </c>
      <c r="G2832" s="12" t="s">
        <v>9</v>
      </c>
      <c r="H2832" s="12" t="s">
        <v>37</v>
      </c>
      <c r="I2832" s="14"/>
      <c r="J2832" s="14"/>
      <c r="K2832" s="14"/>
      <c r="L2832" s="14"/>
      <c r="M2832" s="14"/>
      <c r="N2832" s="14"/>
      <c r="O2832" s="14"/>
      <c r="P2832" s="14"/>
      <c r="Q2832" s="14"/>
      <c r="R2832" s="14"/>
      <c r="S2832" s="14"/>
      <c r="T2832" s="14"/>
      <c r="U2832" s="14"/>
      <c r="V2832" s="14"/>
      <c r="W2832" s="14"/>
      <c r="X2832" s="14"/>
      <c r="Y2832" s="14"/>
      <c r="Z2832" s="14"/>
      <c r="AA2832" s="14"/>
      <c r="AB2832" s="14"/>
      <c r="AC2832" s="14"/>
      <c r="AD2832" s="14"/>
    </row>
    <row r="2833" ht="33.0" hidden="1" customHeight="1">
      <c r="A2833" s="27">
        <v>3241.0</v>
      </c>
      <c r="B2833" s="27" t="s">
        <v>34</v>
      </c>
      <c r="C2833" s="27" t="s">
        <v>3087</v>
      </c>
      <c r="D2833" s="12" t="s">
        <v>107</v>
      </c>
      <c r="E2833" s="14"/>
      <c r="F2833" s="12" t="s">
        <v>9</v>
      </c>
      <c r="G2833" s="12" t="s">
        <v>9</v>
      </c>
      <c r="H2833" s="12" t="s">
        <v>37</v>
      </c>
      <c r="I2833" s="14"/>
      <c r="J2833" s="14"/>
      <c r="K2833" s="14"/>
      <c r="L2833" s="14"/>
      <c r="M2833" s="14"/>
      <c r="N2833" s="14"/>
      <c r="O2833" s="14"/>
      <c r="P2833" s="14"/>
      <c r="Q2833" s="14"/>
      <c r="R2833" s="14"/>
      <c r="S2833" s="14"/>
      <c r="T2833" s="14"/>
      <c r="U2833" s="14"/>
      <c r="V2833" s="14"/>
      <c r="W2833" s="14"/>
      <c r="X2833" s="14"/>
      <c r="Y2833" s="14"/>
      <c r="Z2833" s="14"/>
      <c r="AA2833" s="14"/>
      <c r="AB2833" s="14"/>
      <c r="AC2833" s="14"/>
      <c r="AD2833" s="14"/>
    </row>
    <row r="2834" ht="33.0" hidden="1" customHeight="1">
      <c r="A2834" s="27">
        <v>3242.0</v>
      </c>
      <c r="B2834" s="27" t="s">
        <v>34</v>
      </c>
      <c r="C2834" s="27" t="s">
        <v>3088</v>
      </c>
      <c r="D2834" s="12" t="s">
        <v>261</v>
      </c>
      <c r="E2834" s="14"/>
      <c r="F2834" s="12" t="s">
        <v>15</v>
      </c>
      <c r="G2834" s="12" t="s">
        <v>2</v>
      </c>
      <c r="H2834" s="12" t="s">
        <v>52</v>
      </c>
      <c r="I2834" s="14"/>
      <c r="J2834" s="14"/>
      <c r="K2834" s="14"/>
      <c r="L2834" s="14"/>
      <c r="M2834" s="14"/>
      <c r="N2834" s="14"/>
      <c r="O2834" s="14"/>
      <c r="P2834" s="14"/>
      <c r="Q2834" s="14"/>
      <c r="R2834" s="14"/>
      <c r="S2834" s="14"/>
      <c r="T2834" s="14"/>
      <c r="U2834" s="14"/>
      <c r="V2834" s="14"/>
      <c r="W2834" s="14"/>
      <c r="X2834" s="14"/>
      <c r="Y2834" s="14"/>
      <c r="Z2834" s="14"/>
      <c r="AA2834" s="14"/>
      <c r="AB2834" s="14"/>
      <c r="AC2834" s="14"/>
      <c r="AD2834" s="14"/>
    </row>
    <row r="2835" ht="33.0" hidden="1" customHeight="1">
      <c r="A2835" s="27">
        <v>3243.0</v>
      </c>
      <c r="B2835" s="27" t="s">
        <v>34</v>
      </c>
      <c r="C2835" s="27" t="s">
        <v>3089</v>
      </c>
      <c r="D2835" s="12" t="s">
        <v>54</v>
      </c>
      <c r="E2835" s="14"/>
      <c r="F2835" s="12" t="s">
        <v>18</v>
      </c>
      <c r="G2835" s="12" t="s">
        <v>9</v>
      </c>
      <c r="H2835" s="12" t="s">
        <v>37</v>
      </c>
      <c r="I2835" s="14"/>
      <c r="J2835" s="14"/>
      <c r="K2835" s="14"/>
      <c r="L2835" s="14"/>
      <c r="M2835" s="14"/>
      <c r="N2835" s="14"/>
      <c r="O2835" s="14"/>
      <c r="P2835" s="14"/>
      <c r="Q2835" s="14"/>
      <c r="R2835" s="14"/>
      <c r="S2835" s="14"/>
      <c r="T2835" s="14"/>
      <c r="U2835" s="14"/>
      <c r="V2835" s="14"/>
      <c r="W2835" s="14"/>
      <c r="X2835" s="14"/>
      <c r="Y2835" s="14"/>
      <c r="Z2835" s="14"/>
      <c r="AA2835" s="14"/>
      <c r="AB2835" s="14"/>
      <c r="AC2835" s="14"/>
      <c r="AD2835" s="14"/>
    </row>
    <row r="2836" ht="33.0" hidden="1" customHeight="1">
      <c r="A2836" s="27">
        <v>3244.0</v>
      </c>
      <c r="B2836" s="27" t="s">
        <v>34</v>
      </c>
      <c r="C2836" s="27" t="s">
        <v>3090</v>
      </c>
      <c r="D2836" s="12" t="s">
        <v>107</v>
      </c>
      <c r="E2836" s="14"/>
      <c r="F2836" s="12" t="s">
        <v>9</v>
      </c>
      <c r="G2836" s="12" t="s">
        <v>9</v>
      </c>
      <c r="H2836" s="12" t="s">
        <v>37</v>
      </c>
      <c r="I2836" s="14"/>
      <c r="J2836" s="14"/>
      <c r="K2836" s="14"/>
      <c r="L2836" s="14"/>
      <c r="M2836" s="14"/>
      <c r="N2836" s="14"/>
      <c r="O2836" s="14"/>
      <c r="P2836" s="14"/>
      <c r="Q2836" s="14"/>
      <c r="R2836" s="14"/>
      <c r="S2836" s="14"/>
      <c r="T2836" s="14"/>
      <c r="U2836" s="14"/>
      <c r="V2836" s="14"/>
      <c r="W2836" s="14"/>
      <c r="X2836" s="14"/>
      <c r="Y2836" s="14"/>
      <c r="Z2836" s="14"/>
      <c r="AA2836" s="14"/>
      <c r="AB2836" s="14"/>
      <c r="AC2836" s="14"/>
      <c r="AD2836" s="14"/>
    </row>
    <row r="2837" ht="33.0" customHeight="1">
      <c r="A2837" s="27">
        <v>3245.0</v>
      </c>
      <c r="B2837" s="27" t="s">
        <v>34</v>
      </c>
      <c r="C2837" s="27" t="s">
        <v>3091</v>
      </c>
      <c r="D2837" s="12" t="s">
        <v>416</v>
      </c>
      <c r="E2837" s="14"/>
      <c r="F2837" s="12" t="s">
        <v>16</v>
      </c>
      <c r="G2837" s="12" t="s">
        <v>4</v>
      </c>
      <c r="H2837" s="12" t="s">
        <v>49</v>
      </c>
      <c r="I2837" s="14"/>
      <c r="J2837" s="14"/>
      <c r="K2837" s="14"/>
      <c r="L2837" s="14"/>
      <c r="M2837" s="14"/>
      <c r="N2837" s="14"/>
      <c r="O2837" s="14"/>
      <c r="P2837" s="14"/>
      <c r="Q2837" s="14"/>
      <c r="R2837" s="14"/>
      <c r="S2837" s="14"/>
      <c r="T2837" s="14"/>
      <c r="U2837" s="14"/>
      <c r="V2837" s="14"/>
      <c r="W2837" s="14"/>
      <c r="X2837" s="14"/>
      <c r="Y2837" s="14"/>
      <c r="Z2837" s="14"/>
      <c r="AA2837" s="14"/>
      <c r="AB2837" s="14"/>
      <c r="AC2837" s="14"/>
      <c r="AD2837" s="14"/>
    </row>
    <row r="2838" ht="33.0" hidden="1" customHeight="1">
      <c r="A2838" s="27">
        <v>3246.0</v>
      </c>
      <c r="B2838" s="27" t="s">
        <v>34</v>
      </c>
      <c r="C2838" s="27" t="s">
        <v>3092</v>
      </c>
      <c r="D2838" s="12" t="s">
        <v>107</v>
      </c>
      <c r="E2838" s="14"/>
      <c r="F2838" s="12" t="s">
        <v>9</v>
      </c>
      <c r="G2838" s="12" t="s">
        <v>9</v>
      </c>
      <c r="H2838" s="12" t="s">
        <v>37</v>
      </c>
      <c r="I2838" s="14"/>
      <c r="J2838" s="14"/>
      <c r="K2838" s="14"/>
      <c r="L2838" s="14"/>
      <c r="M2838" s="14"/>
      <c r="N2838" s="14"/>
      <c r="O2838" s="14"/>
      <c r="P2838" s="14"/>
      <c r="Q2838" s="14"/>
      <c r="R2838" s="14"/>
      <c r="S2838" s="14"/>
      <c r="T2838" s="14"/>
      <c r="U2838" s="14"/>
      <c r="V2838" s="14"/>
      <c r="W2838" s="14"/>
      <c r="X2838" s="14"/>
      <c r="Y2838" s="14"/>
      <c r="Z2838" s="14"/>
      <c r="AA2838" s="14"/>
      <c r="AB2838" s="14"/>
      <c r="AC2838" s="14"/>
      <c r="AD2838" s="14"/>
    </row>
    <row r="2839" ht="33.0" hidden="1" customHeight="1">
      <c r="A2839" s="27">
        <v>3247.0</v>
      </c>
      <c r="B2839" s="27" t="s">
        <v>34</v>
      </c>
      <c r="C2839" s="27" t="s">
        <v>3093</v>
      </c>
      <c r="D2839" s="12" t="s">
        <v>302</v>
      </c>
      <c r="E2839" s="14"/>
      <c r="F2839" s="12" t="s">
        <v>15</v>
      </c>
      <c r="G2839" s="12" t="s">
        <v>9</v>
      </c>
      <c r="H2839" s="12" t="s">
        <v>42</v>
      </c>
      <c r="I2839" s="14"/>
      <c r="J2839" s="14"/>
      <c r="K2839" s="14"/>
      <c r="L2839" s="14"/>
      <c r="M2839" s="14"/>
      <c r="N2839" s="14"/>
      <c r="O2839" s="14"/>
      <c r="P2839" s="14"/>
      <c r="Q2839" s="14"/>
      <c r="R2839" s="14"/>
      <c r="S2839" s="14"/>
      <c r="T2839" s="14"/>
      <c r="U2839" s="14"/>
      <c r="V2839" s="14"/>
      <c r="W2839" s="14"/>
      <c r="X2839" s="14"/>
      <c r="Y2839" s="14"/>
      <c r="Z2839" s="14"/>
      <c r="AA2839" s="14"/>
      <c r="AB2839" s="14"/>
      <c r="AC2839" s="14"/>
      <c r="AD2839" s="14"/>
    </row>
    <row r="2840" ht="33.0" hidden="1" customHeight="1">
      <c r="A2840" s="27">
        <v>3248.0</v>
      </c>
      <c r="B2840" s="27" t="s">
        <v>34</v>
      </c>
      <c r="C2840" s="27" t="s">
        <v>3094</v>
      </c>
      <c r="D2840" s="12" t="s">
        <v>89</v>
      </c>
      <c r="E2840" s="14"/>
      <c r="F2840" s="12" t="s">
        <v>9</v>
      </c>
      <c r="G2840" s="12" t="s">
        <v>9</v>
      </c>
      <c r="H2840" s="12" t="s">
        <v>52</v>
      </c>
      <c r="I2840" s="14"/>
      <c r="J2840" s="14"/>
      <c r="K2840" s="14"/>
      <c r="L2840" s="14"/>
      <c r="M2840" s="14"/>
      <c r="N2840" s="14"/>
      <c r="O2840" s="14"/>
      <c r="P2840" s="14"/>
      <c r="Q2840" s="14"/>
      <c r="R2840" s="14"/>
      <c r="S2840" s="14"/>
      <c r="T2840" s="14"/>
      <c r="U2840" s="14"/>
      <c r="V2840" s="14"/>
      <c r="W2840" s="14"/>
      <c r="X2840" s="14"/>
      <c r="Y2840" s="14"/>
      <c r="Z2840" s="14"/>
      <c r="AA2840" s="14"/>
      <c r="AB2840" s="14"/>
      <c r="AC2840" s="14"/>
      <c r="AD2840" s="14"/>
    </row>
    <row r="2841" ht="33.0" customHeight="1">
      <c r="A2841" s="27">
        <v>3249.0</v>
      </c>
      <c r="B2841" s="27" t="s">
        <v>34</v>
      </c>
      <c r="C2841" s="27" t="s">
        <v>3095</v>
      </c>
      <c r="D2841" s="12" t="s">
        <v>310</v>
      </c>
      <c r="E2841" s="14"/>
      <c r="F2841" s="12" t="s">
        <v>16</v>
      </c>
      <c r="G2841" s="12" t="s">
        <v>4</v>
      </c>
      <c r="H2841" s="12" t="s">
        <v>42</v>
      </c>
      <c r="I2841" s="14"/>
      <c r="J2841" s="14"/>
      <c r="K2841" s="14"/>
      <c r="L2841" s="14"/>
      <c r="M2841" s="14"/>
      <c r="N2841" s="14"/>
      <c r="O2841" s="14"/>
      <c r="P2841" s="14"/>
      <c r="Q2841" s="14"/>
      <c r="R2841" s="14"/>
      <c r="S2841" s="14"/>
      <c r="T2841" s="14"/>
      <c r="U2841" s="14"/>
      <c r="V2841" s="14"/>
      <c r="W2841" s="14"/>
      <c r="X2841" s="14"/>
      <c r="Y2841" s="14"/>
      <c r="Z2841" s="14"/>
      <c r="AA2841" s="14"/>
      <c r="AB2841" s="14"/>
      <c r="AC2841" s="14"/>
      <c r="AD2841" s="14"/>
    </row>
    <row r="2842" ht="33.0" hidden="1" customHeight="1">
      <c r="A2842" s="27">
        <v>3250.0</v>
      </c>
      <c r="B2842" s="27" t="s">
        <v>34</v>
      </c>
      <c r="C2842" s="27" t="s">
        <v>3096</v>
      </c>
      <c r="D2842" s="12" t="s">
        <v>126</v>
      </c>
      <c r="E2842" s="14"/>
      <c r="F2842" s="12" t="s">
        <v>11</v>
      </c>
      <c r="G2842" s="12" t="s">
        <v>9</v>
      </c>
      <c r="H2842" s="12" t="s">
        <v>42</v>
      </c>
      <c r="I2842" s="14"/>
      <c r="J2842" s="14"/>
      <c r="K2842" s="14"/>
      <c r="L2842" s="14"/>
      <c r="M2842" s="14"/>
      <c r="N2842" s="14"/>
      <c r="O2842" s="14"/>
      <c r="P2842" s="14"/>
      <c r="Q2842" s="14"/>
      <c r="R2842" s="14"/>
      <c r="S2842" s="14"/>
      <c r="T2842" s="14"/>
      <c r="U2842" s="14"/>
      <c r="V2842" s="14"/>
      <c r="W2842" s="14"/>
      <c r="X2842" s="14"/>
      <c r="Y2842" s="14"/>
      <c r="Z2842" s="14"/>
      <c r="AA2842" s="14"/>
      <c r="AB2842" s="14"/>
      <c r="AC2842" s="14"/>
      <c r="AD2842" s="14"/>
    </row>
    <row r="2843" ht="33.0" hidden="1" customHeight="1">
      <c r="A2843" s="27">
        <v>3251.0</v>
      </c>
      <c r="B2843" s="27" t="s">
        <v>34</v>
      </c>
      <c r="C2843" s="27" t="s">
        <v>3097</v>
      </c>
      <c r="D2843" s="12" t="s">
        <v>371</v>
      </c>
      <c r="E2843" s="14"/>
      <c r="F2843" s="12" t="s">
        <v>13</v>
      </c>
      <c r="G2843" s="12" t="s">
        <v>9</v>
      </c>
      <c r="H2843" s="12" t="s">
        <v>42</v>
      </c>
      <c r="I2843" s="14"/>
      <c r="J2843" s="14"/>
      <c r="K2843" s="14"/>
      <c r="L2843" s="14"/>
      <c r="M2843" s="14"/>
      <c r="N2843" s="14"/>
      <c r="O2843" s="14"/>
      <c r="P2843" s="14"/>
      <c r="Q2843" s="14"/>
      <c r="R2843" s="14"/>
      <c r="S2843" s="14"/>
      <c r="T2843" s="14"/>
      <c r="U2843" s="14"/>
      <c r="V2843" s="14"/>
      <c r="W2843" s="14"/>
      <c r="X2843" s="14"/>
      <c r="Y2843" s="14"/>
      <c r="Z2843" s="14"/>
      <c r="AA2843" s="14"/>
      <c r="AB2843" s="14"/>
      <c r="AC2843" s="14"/>
      <c r="AD2843" s="14"/>
    </row>
    <row r="2844" ht="33.0" customHeight="1">
      <c r="A2844" s="27">
        <v>3252.0</v>
      </c>
      <c r="B2844" s="27" t="s">
        <v>34</v>
      </c>
      <c r="C2844" s="27" t="s">
        <v>3098</v>
      </c>
      <c r="D2844" s="12" t="s">
        <v>175</v>
      </c>
      <c r="E2844" s="14"/>
      <c r="F2844" s="12" t="s">
        <v>16</v>
      </c>
      <c r="G2844" s="12" t="s">
        <v>4</v>
      </c>
      <c r="H2844" s="12" t="s">
        <v>52</v>
      </c>
      <c r="I2844" s="14"/>
      <c r="J2844" s="14"/>
      <c r="K2844" s="14"/>
      <c r="L2844" s="14"/>
      <c r="M2844" s="14"/>
      <c r="N2844" s="14"/>
      <c r="O2844" s="14"/>
      <c r="P2844" s="14"/>
      <c r="Q2844" s="14"/>
      <c r="R2844" s="14"/>
      <c r="S2844" s="14"/>
      <c r="T2844" s="14"/>
      <c r="U2844" s="14"/>
      <c r="V2844" s="14"/>
      <c r="W2844" s="14"/>
      <c r="X2844" s="14"/>
      <c r="Y2844" s="14"/>
      <c r="Z2844" s="14"/>
      <c r="AA2844" s="14"/>
      <c r="AB2844" s="14"/>
      <c r="AC2844" s="14"/>
      <c r="AD2844" s="14"/>
    </row>
    <row r="2845" ht="33.0" hidden="1" customHeight="1">
      <c r="A2845" s="27">
        <v>3253.0</v>
      </c>
      <c r="B2845" s="27" t="s">
        <v>34</v>
      </c>
      <c r="C2845" s="27" t="s">
        <v>3099</v>
      </c>
      <c r="D2845" s="12" t="s">
        <v>99</v>
      </c>
      <c r="E2845" s="14"/>
      <c r="F2845" s="12" t="s">
        <v>12</v>
      </c>
      <c r="G2845" s="12" t="s">
        <v>9</v>
      </c>
      <c r="H2845" s="12" t="s">
        <v>37</v>
      </c>
      <c r="I2845" s="14"/>
      <c r="J2845" s="14"/>
      <c r="K2845" s="14"/>
      <c r="L2845" s="14"/>
      <c r="M2845" s="14"/>
      <c r="N2845" s="14"/>
      <c r="O2845" s="14"/>
      <c r="P2845" s="14"/>
      <c r="Q2845" s="14"/>
      <c r="R2845" s="14"/>
      <c r="S2845" s="14"/>
      <c r="T2845" s="14"/>
      <c r="U2845" s="14"/>
      <c r="V2845" s="14"/>
      <c r="W2845" s="14"/>
      <c r="X2845" s="14"/>
      <c r="Y2845" s="14"/>
      <c r="Z2845" s="14"/>
      <c r="AA2845" s="14"/>
      <c r="AB2845" s="14"/>
      <c r="AC2845" s="14"/>
      <c r="AD2845" s="14"/>
    </row>
    <row r="2846" ht="33.0" hidden="1" customHeight="1">
      <c r="A2846" s="27">
        <v>3254.0</v>
      </c>
      <c r="B2846" s="27" t="s">
        <v>34</v>
      </c>
      <c r="C2846" s="27" t="s">
        <v>3100</v>
      </c>
      <c r="D2846" s="12" t="s">
        <v>3101</v>
      </c>
      <c r="E2846" s="14"/>
      <c r="F2846" s="12" t="s">
        <v>21</v>
      </c>
      <c r="G2846" s="12" t="s">
        <v>8</v>
      </c>
      <c r="H2846" s="12" t="s">
        <v>52</v>
      </c>
      <c r="I2846" s="14"/>
      <c r="J2846" s="14"/>
      <c r="K2846" s="14"/>
      <c r="L2846" s="14"/>
      <c r="M2846" s="14"/>
      <c r="N2846" s="14"/>
      <c r="O2846" s="14"/>
      <c r="P2846" s="14"/>
      <c r="Q2846" s="14"/>
      <c r="R2846" s="14"/>
      <c r="S2846" s="14"/>
      <c r="T2846" s="14"/>
      <c r="U2846" s="14"/>
      <c r="V2846" s="14"/>
      <c r="W2846" s="14"/>
      <c r="X2846" s="14"/>
      <c r="Y2846" s="14"/>
      <c r="Z2846" s="14"/>
      <c r="AA2846" s="14"/>
      <c r="AB2846" s="14"/>
      <c r="AC2846" s="14"/>
      <c r="AD2846" s="14"/>
    </row>
    <row r="2847" ht="33.0" hidden="1" customHeight="1">
      <c r="A2847" s="27">
        <v>3255.0</v>
      </c>
      <c r="B2847" s="27" t="s">
        <v>34</v>
      </c>
      <c r="C2847" s="27" t="s">
        <v>3102</v>
      </c>
      <c r="D2847" s="12" t="s">
        <v>87</v>
      </c>
      <c r="E2847" s="14"/>
      <c r="F2847" s="12" t="s">
        <v>18</v>
      </c>
      <c r="G2847" s="12" t="s">
        <v>9</v>
      </c>
      <c r="H2847" s="12" t="s">
        <v>52</v>
      </c>
      <c r="I2847" s="14"/>
      <c r="J2847" s="14"/>
      <c r="K2847" s="14"/>
      <c r="L2847" s="14"/>
      <c r="M2847" s="14"/>
      <c r="N2847" s="14"/>
      <c r="O2847" s="14"/>
      <c r="P2847" s="14"/>
      <c r="Q2847" s="14"/>
      <c r="R2847" s="14"/>
      <c r="S2847" s="14"/>
      <c r="T2847" s="14"/>
      <c r="U2847" s="14"/>
      <c r="V2847" s="14"/>
      <c r="W2847" s="14"/>
      <c r="X2847" s="14"/>
      <c r="Y2847" s="14"/>
      <c r="Z2847" s="14"/>
      <c r="AA2847" s="14"/>
      <c r="AB2847" s="14"/>
      <c r="AC2847" s="14"/>
      <c r="AD2847" s="14"/>
    </row>
    <row r="2848" ht="33.0" hidden="1" customHeight="1">
      <c r="A2848" s="27">
        <v>3256.0</v>
      </c>
      <c r="B2848" s="27" t="s">
        <v>34</v>
      </c>
      <c r="C2848" s="27" t="s">
        <v>3103</v>
      </c>
      <c r="D2848" s="12" t="s">
        <v>89</v>
      </c>
      <c r="E2848" s="14"/>
      <c r="F2848" s="12" t="s">
        <v>9</v>
      </c>
      <c r="G2848" s="12" t="s">
        <v>9</v>
      </c>
      <c r="H2848" s="12" t="s">
        <v>52</v>
      </c>
      <c r="I2848" s="14"/>
      <c r="J2848" s="14"/>
      <c r="K2848" s="14"/>
      <c r="L2848" s="14"/>
      <c r="M2848" s="14"/>
      <c r="N2848" s="14"/>
      <c r="O2848" s="14"/>
      <c r="P2848" s="14"/>
      <c r="Q2848" s="14"/>
      <c r="R2848" s="14"/>
      <c r="S2848" s="14"/>
      <c r="T2848" s="14"/>
      <c r="U2848" s="14"/>
      <c r="V2848" s="14"/>
      <c r="W2848" s="14"/>
      <c r="X2848" s="14"/>
      <c r="Y2848" s="14"/>
      <c r="Z2848" s="14"/>
      <c r="AA2848" s="14"/>
      <c r="AB2848" s="14"/>
      <c r="AC2848" s="14"/>
      <c r="AD2848" s="14"/>
    </row>
    <row r="2849" ht="33.0" hidden="1" customHeight="1">
      <c r="A2849" s="27">
        <v>3257.0</v>
      </c>
      <c r="B2849" s="27" t="s">
        <v>34</v>
      </c>
      <c r="C2849" s="27" t="s">
        <v>3104</v>
      </c>
      <c r="D2849" s="12" t="s">
        <v>89</v>
      </c>
      <c r="E2849" s="14"/>
      <c r="F2849" s="12" t="s">
        <v>9</v>
      </c>
      <c r="G2849" s="12" t="s">
        <v>9</v>
      </c>
      <c r="H2849" s="12" t="s">
        <v>52</v>
      </c>
      <c r="I2849" s="14"/>
      <c r="J2849" s="14"/>
      <c r="K2849" s="14"/>
      <c r="L2849" s="14"/>
      <c r="M2849" s="14"/>
      <c r="N2849" s="14"/>
      <c r="O2849" s="14"/>
      <c r="P2849" s="14"/>
      <c r="Q2849" s="14"/>
      <c r="R2849" s="14"/>
      <c r="S2849" s="14"/>
      <c r="T2849" s="14"/>
      <c r="U2849" s="14"/>
      <c r="V2849" s="14"/>
      <c r="W2849" s="14"/>
      <c r="X2849" s="14"/>
      <c r="Y2849" s="14"/>
      <c r="Z2849" s="14"/>
      <c r="AA2849" s="14"/>
      <c r="AB2849" s="14"/>
      <c r="AC2849" s="14"/>
      <c r="AD2849" s="14"/>
    </row>
    <row r="2850" ht="33.0" hidden="1" customHeight="1">
      <c r="A2850" s="27">
        <v>3258.0</v>
      </c>
      <c r="B2850" s="27" t="s">
        <v>34</v>
      </c>
      <c r="C2850" s="27" t="s">
        <v>3105</v>
      </c>
      <c r="D2850" s="12" t="s">
        <v>66</v>
      </c>
      <c r="E2850" s="14"/>
      <c r="F2850" s="12" t="s">
        <v>10</v>
      </c>
      <c r="G2850" s="12" t="s">
        <v>2</v>
      </c>
      <c r="H2850" s="12" t="s">
        <v>52</v>
      </c>
      <c r="I2850" s="14"/>
      <c r="J2850" s="14"/>
      <c r="K2850" s="14"/>
      <c r="L2850" s="14"/>
      <c r="M2850" s="14"/>
      <c r="N2850" s="14"/>
      <c r="O2850" s="14"/>
      <c r="P2850" s="14"/>
      <c r="Q2850" s="14"/>
      <c r="R2850" s="14"/>
      <c r="S2850" s="14"/>
      <c r="T2850" s="14"/>
      <c r="U2850" s="14"/>
      <c r="V2850" s="14"/>
      <c r="W2850" s="14"/>
      <c r="X2850" s="14"/>
      <c r="Y2850" s="14"/>
      <c r="Z2850" s="14"/>
      <c r="AA2850" s="14"/>
      <c r="AB2850" s="14"/>
      <c r="AC2850" s="14"/>
      <c r="AD2850" s="14"/>
    </row>
    <row r="2851" ht="33.0" hidden="1" customHeight="1">
      <c r="A2851" s="27">
        <v>3259.0</v>
      </c>
      <c r="B2851" s="27" t="s">
        <v>34</v>
      </c>
      <c r="C2851" s="27" t="s">
        <v>3106</v>
      </c>
      <c r="D2851" s="12" t="s">
        <v>99</v>
      </c>
      <c r="E2851" s="14"/>
      <c r="F2851" s="12" t="s">
        <v>12</v>
      </c>
      <c r="G2851" s="12" t="s">
        <v>9</v>
      </c>
      <c r="H2851" s="12" t="s">
        <v>37</v>
      </c>
      <c r="I2851" s="14"/>
      <c r="J2851" s="14"/>
      <c r="K2851" s="14"/>
      <c r="L2851" s="14"/>
      <c r="M2851" s="14"/>
      <c r="N2851" s="14"/>
      <c r="O2851" s="14"/>
      <c r="P2851" s="14"/>
      <c r="Q2851" s="14"/>
      <c r="R2851" s="14"/>
      <c r="S2851" s="14"/>
      <c r="T2851" s="14"/>
      <c r="U2851" s="14"/>
      <c r="V2851" s="14"/>
      <c r="W2851" s="14"/>
      <c r="X2851" s="14"/>
      <c r="Y2851" s="14"/>
      <c r="Z2851" s="14"/>
      <c r="AA2851" s="14"/>
      <c r="AB2851" s="14"/>
      <c r="AC2851" s="14"/>
      <c r="AD2851" s="14"/>
    </row>
    <row r="2852" ht="33.0" hidden="1" customHeight="1">
      <c r="A2852" s="27">
        <v>3260.0</v>
      </c>
      <c r="B2852" s="27" t="s">
        <v>34</v>
      </c>
      <c r="C2852" s="27" t="s">
        <v>3107</v>
      </c>
      <c r="D2852" s="12" t="s">
        <v>348</v>
      </c>
      <c r="E2852" s="14"/>
      <c r="F2852" s="12" t="s">
        <v>9</v>
      </c>
      <c r="G2852" s="12" t="s">
        <v>9</v>
      </c>
      <c r="H2852" s="12" t="s">
        <v>349</v>
      </c>
      <c r="I2852" s="14"/>
      <c r="J2852" s="14"/>
      <c r="K2852" s="14"/>
      <c r="L2852" s="14"/>
      <c r="M2852" s="14"/>
      <c r="N2852" s="14"/>
      <c r="O2852" s="14"/>
      <c r="P2852" s="14"/>
      <c r="Q2852" s="14"/>
      <c r="R2852" s="14"/>
      <c r="S2852" s="14"/>
      <c r="T2852" s="14"/>
      <c r="U2852" s="14"/>
      <c r="V2852" s="14"/>
      <c r="W2852" s="14"/>
      <c r="X2852" s="14"/>
      <c r="Y2852" s="14"/>
      <c r="Z2852" s="14"/>
      <c r="AA2852" s="14"/>
      <c r="AB2852" s="14"/>
      <c r="AC2852" s="14"/>
      <c r="AD2852" s="14"/>
    </row>
    <row r="2853" ht="33.0" hidden="1" customHeight="1">
      <c r="A2853" s="27">
        <v>3261.0</v>
      </c>
      <c r="B2853" s="27" t="s">
        <v>34</v>
      </c>
      <c r="C2853" s="27" t="s">
        <v>3108</v>
      </c>
      <c r="D2853" s="12" t="s">
        <v>66</v>
      </c>
      <c r="E2853" s="14"/>
      <c r="F2853" s="12" t="s">
        <v>10</v>
      </c>
      <c r="G2853" s="12" t="s">
        <v>2</v>
      </c>
      <c r="H2853" s="12" t="s">
        <v>52</v>
      </c>
      <c r="I2853" s="14"/>
      <c r="J2853" s="14"/>
      <c r="K2853" s="14"/>
      <c r="L2853" s="14"/>
      <c r="M2853" s="14"/>
      <c r="N2853" s="14"/>
      <c r="O2853" s="14"/>
      <c r="P2853" s="14"/>
      <c r="Q2853" s="14"/>
      <c r="R2853" s="14"/>
      <c r="S2853" s="14"/>
      <c r="T2853" s="14"/>
      <c r="U2853" s="14"/>
      <c r="V2853" s="14"/>
      <c r="W2853" s="14"/>
      <c r="X2853" s="14"/>
      <c r="Y2853" s="14"/>
      <c r="Z2853" s="14"/>
      <c r="AA2853" s="14"/>
      <c r="AB2853" s="14"/>
      <c r="AC2853" s="14"/>
      <c r="AD2853" s="14"/>
    </row>
    <row r="2854" ht="33.0" hidden="1" customHeight="1">
      <c r="A2854" s="27">
        <v>3262.0</v>
      </c>
      <c r="B2854" s="27" t="s">
        <v>34</v>
      </c>
      <c r="C2854" s="27" t="s">
        <v>3109</v>
      </c>
      <c r="D2854" s="12" t="s">
        <v>3110</v>
      </c>
      <c r="E2854" s="14"/>
      <c r="F2854" s="12" t="s">
        <v>23</v>
      </c>
      <c r="G2854" s="12" t="s">
        <v>6</v>
      </c>
      <c r="H2854" s="12" t="s">
        <v>42</v>
      </c>
      <c r="I2854" s="14"/>
      <c r="J2854" s="14"/>
      <c r="K2854" s="14"/>
      <c r="L2854" s="14"/>
      <c r="M2854" s="14"/>
      <c r="N2854" s="14"/>
      <c r="O2854" s="14"/>
      <c r="P2854" s="14"/>
      <c r="Q2854" s="14"/>
      <c r="R2854" s="14"/>
      <c r="S2854" s="14"/>
      <c r="T2854" s="14"/>
      <c r="U2854" s="14"/>
      <c r="V2854" s="14"/>
      <c r="W2854" s="14"/>
      <c r="X2854" s="14"/>
      <c r="Y2854" s="14"/>
      <c r="Z2854" s="14"/>
      <c r="AA2854" s="14"/>
      <c r="AB2854" s="14"/>
      <c r="AC2854" s="14"/>
      <c r="AD2854" s="14"/>
    </row>
    <row r="2855" ht="33.0" hidden="1" customHeight="1">
      <c r="A2855" s="27">
        <v>3263.0</v>
      </c>
      <c r="B2855" s="27" t="s">
        <v>34</v>
      </c>
      <c r="C2855" s="27" t="s">
        <v>3111</v>
      </c>
      <c r="D2855" s="12" t="s">
        <v>212</v>
      </c>
      <c r="E2855" s="14"/>
      <c r="F2855" s="12" t="s">
        <v>12</v>
      </c>
      <c r="G2855" s="12" t="s">
        <v>9</v>
      </c>
      <c r="H2855" s="12" t="s">
        <v>52</v>
      </c>
      <c r="I2855" s="14"/>
      <c r="J2855" s="14"/>
      <c r="K2855" s="14"/>
      <c r="L2855" s="14"/>
      <c r="M2855" s="14"/>
      <c r="N2855" s="14"/>
      <c r="O2855" s="14"/>
      <c r="P2855" s="14"/>
      <c r="Q2855" s="14"/>
      <c r="R2855" s="14"/>
      <c r="S2855" s="14"/>
      <c r="T2855" s="14"/>
      <c r="U2855" s="14"/>
      <c r="V2855" s="14"/>
      <c r="W2855" s="14"/>
      <c r="X2855" s="14"/>
      <c r="Y2855" s="14"/>
      <c r="Z2855" s="14"/>
      <c r="AA2855" s="14"/>
      <c r="AB2855" s="14"/>
      <c r="AC2855" s="14"/>
      <c r="AD2855" s="14"/>
    </row>
    <row r="2856" ht="33.0" customHeight="1">
      <c r="A2856" s="27">
        <v>3264.0</v>
      </c>
      <c r="B2856" s="27" t="s">
        <v>34</v>
      </c>
      <c r="C2856" s="27" t="s">
        <v>3112</v>
      </c>
      <c r="D2856" s="12" t="s">
        <v>214</v>
      </c>
      <c r="E2856" s="14"/>
      <c r="F2856" s="12" t="s">
        <v>16</v>
      </c>
      <c r="G2856" s="12" t="s">
        <v>9</v>
      </c>
      <c r="H2856" s="12" t="s">
        <v>52</v>
      </c>
      <c r="I2856" s="14"/>
      <c r="J2856" s="14"/>
      <c r="K2856" s="14"/>
      <c r="L2856" s="14"/>
      <c r="M2856" s="14"/>
      <c r="N2856" s="14"/>
      <c r="O2856" s="14"/>
      <c r="P2856" s="14"/>
      <c r="Q2856" s="14"/>
      <c r="R2856" s="14"/>
      <c r="S2856" s="14"/>
      <c r="T2856" s="14"/>
      <c r="U2856" s="14"/>
      <c r="V2856" s="14"/>
      <c r="W2856" s="14"/>
      <c r="X2856" s="14"/>
      <c r="Y2856" s="14"/>
      <c r="Z2856" s="14"/>
      <c r="AA2856" s="14"/>
      <c r="AB2856" s="14"/>
      <c r="AC2856" s="14"/>
      <c r="AD2856" s="14"/>
    </row>
    <row r="2857" ht="33.0" customHeight="1">
      <c r="A2857" s="27">
        <v>3265.0</v>
      </c>
      <c r="B2857" s="27" t="s">
        <v>34</v>
      </c>
      <c r="C2857" s="27" t="s">
        <v>3113</v>
      </c>
      <c r="D2857" s="12" t="s">
        <v>1636</v>
      </c>
      <c r="E2857" s="14"/>
      <c r="F2857" s="12" t="s">
        <v>16</v>
      </c>
      <c r="G2857" s="12" t="s">
        <v>9</v>
      </c>
      <c r="H2857" s="12" t="s">
        <v>49</v>
      </c>
      <c r="I2857" s="14"/>
      <c r="J2857" s="14"/>
      <c r="K2857" s="14"/>
      <c r="L2857" s="14"/>
      <c r="M2857" s="14"/>
      <c r="N2857" s="14"/>
      <c r="O2857" s="14"/>
      <c r="P2857" s="14"/>
      <c r="Q2857" s="14"/>
      <c r="R2857" s="14"/>
      <c r="S2857" s="14"/>
      <c r="T2857" s="14"/>
      <c r="U2857" s="14"/>
      <c r="V2857" s="14"/>
      <c r="W2857" s="14"/>
      <c r="X2857" s="14"/>
      <c r="Y2857" s="14"/>
      <c r="Z2857" s="14"/>
      <c r="AA2857" s="14"/>
      <c r="AB2857" s="14"/>
      <c r="AC2857" s="14"/>
      <c r="AD2857" s="14"/>
    </row>
    <row r="2858" ht="33.0" hidden="1" customHeight="1">
      <c r="A2858" s="27">
        <v>3266.0</v>
      </c>
      <c r="B2858" s="27" t="s">
        <v>34</v>
      </c>
      <c r="C2858" s="27" t="s">
        <v>3114</v>
      </c>
      <c r="D2858" s="12" t="s">
        <v>2903</v>
      </c>
      <c r="E2858" s="14"/>
      <c r="F2858" s="12" t="s">
        <v>15</v>
      </c>
      <c r="G2858" s="12" t="s">
        <v>8</v>
      </c>
      <c r="H2858" s="12" t="s">
        <v>52</v>
      </c>
      <c r="I2858" s="14"/>
      <c r="J2858" s="14"/>
      <c r="K2858" s="14"/>
      <c r="L2858" s="14"/>
      <c r="M2858" s="14"/>
      <c r="N2858" s="14"/>
      <c r="O2858" s="14"/>
      <c r="P2858" s="14"/>
      <c r="Q2858" s="14"/>
      <c r="R2858" s="14"/>
      <c r="S2858" s="14"/>
      <c r="T2858" s="14"/>
      <c r="U2858" s="14"/>
      <c r="V2858" s="14"/>
      <c r="W2858" s="14"/>
      <c r="X2858" s="14"/>
      <c r="Y2858" s="14"/>
      <c r="Z2858" s="14"/>
      <c r="AA2858" s="14"/>
      <c r="AB2858" s="14"/>
      <c r="AC2858" s="14"/>
      <c r="AD2858" s="14"/>
    </row>
    <row r="2859" ht="33.0" hidden="1" customHeight="1">
      <c r="A2859" s="27">
        <v>3267.0</v>
      </c>
      <c r="B2859" s="27" t="s">
        <v>34</v>
      </c>
      <c r="C2859" s="27" t="s">
        <v>3115</v>
      </c>
      <c r="D2859" s="12" t="s">
        <v>89</v>
      </c>
      <c r="E2859" s="14"/>
      <c r="F2859" s="12" t="s">
        <v>9</v>
      </c>
      <c r="G2859" s="12" t="s">
        <v>9</v>
      </c>
      <c r="H2859" s="12" t="s">
        <v>52</v>
      </c>
      <c r="I2859" s="14"/>
      <c r="J2859" s="14"/>
      <c r="K2859" s="14"/>
      <c r="L2859" s="14"/>
      <c r="M2859" s="14"/>
      <c r="N2859" s="14"/>
      <c r="O2859" s="14"/>
      <c r="P2859" s="14"/>
      <c r="Q2859" s="14"/>
      <c r="R2859" s="14"/>
      <c r="S2859" s="14"/>
      <c r="T2859" s="14"/>
      <c r="U2859" s="14"/>
      <c r="V2859" s="14"/>
      <c r="W2859" s="14"/>
      <c r="X2859" s="14"/>
      <c r="Y2859" s="14"/>
      <c r="Z2859" s="14"/>
      <c r="AA2859" s="14"/>
      <c r="AB2859" s="14"/>
      <c r="AC2859" s="14"/>
      <c r="AD2859" s="14"/>
    </row>
    <row r="2860" ht="33.0" hidden="1" customHeight="1">
      <c r="A2860" s="27">
        <v>3268.0</v>
      </c>
      <c r="B2860" s="27" t="s">
        <v>34</v>
      </c>
      <c r="C2860" s="27" t="s">
        <v>3116</v>
      </c>
      <c r="D2860" s="12" t="s">
        <v>1559</v>
      </c>
      <c r="E2860" s="14"/>
      <c r="F2860" s="12" t="s">
        <v>9</v>
      </c>
      <c r="G2860" s="12" t="s">
        <v>9</v>
      </c>
      <c r="H2860" s="12" t="s">
        <v>9</v>
      </c>
      <c r="I2860" s="14"/>
      <c r="J2860" s="14"/>
      <c r="K2860" s="14"/>
      <c r="L2860" s="14"/>
      <c r="M2860" s="14"/>
      <c r="N2860" s="14"/>
      <c r="O2860" s="14"/>
      <c r="P2860" s="14"/>
      <c r="Q2860" s="14"/>
      <c r="R2860" s="14"/>
      <c r="S2860" s="14"/>
      <c r="T2860" s="14"/>
      <c r="U2860" s="14"/>
      <c r="V2860" s="14"/>
      <c r="W2860" s="14"/>
      <c r="X2860" s="14"/>
      <c r="Y2860" s="14"/>
      <c r="Z2860" s="14"/>
      <c r="AA2860" s="14"/>
      <c r="AB2860" s="14"/>
      <c r="AC2860" s="14"/>
      <c r="AD2860" s="14"/>
    </row>
    <row r="2861" ht="33.0" hidden="1" customHeight="1">
      <c r="A2861" s="27">
        <v>3269.0</v>
      </c>
      <c r="B2861" s="27" t="s">
        <v>34</v>
      </c>
      <c r="C2861" s="27" t="s">
        <v>3117</v>
      </c>
      <c r="D2861" s="12" t="s">
        <v>99</v>
      </c>
      <c r="E2861" s="14"/>
      <c r="F2861" s="12" t="s">
        <v>12</v>
      </c>
      <c r="G2861" s="12" t="s">
        <v>9</v>
      </c>
      <c r="H2861" s="12" t="s">
        <v>37</v>
      </c>
      <c r="I2861" s="14"/>
      <c r="J2861" s="14"/>
      <c r="K2861" s="14"/>
      <c r="L2861" s="14"/>
      <c r="M2861" s="14"/>
      <c r="N2861" s="14"/>
      <c r="O2861" s="14"/>
      <c r="P2861" s="14"/>
      <c r="Q2861" s="14"/>
      <c r="R2861" s="14"/>
      <c r="S2861" s="14"/>
      <c r="T2861" s="14"/>
      <c r="U2861" s="14"/>
      <c r="V2861" s="14"/>
      <c r="W2861" s="14"/>
      <c r="X2861" s="14"/>
      <c r="Y2861" s="14"/>
      <c r="Z2861" s="14"/>
      <c r="AA2861" s="14"/>
      <c r="AB2861" s="14"/>
      <c r="AC2861" s="14"/>
      <c r="AD2861" s="14"/>
    </row>
    <row r="2862" ht="33.0" hidden="1" customHeight="1">
      <c r="A2862" s="27">
        <v>3271.0</v>
      </c>
      <c r="B2862" s="27" t="s">
        <v>34</v>
      </c>
      <c r="C2862" s="27" t="s">
        <v>3118</v>
      </c>
      <c r="D2862" s="12" t="s">
        <v>203</v>
      </c>
      <c r="E2862" s="14"/>
      <c r="F2862" s="12" t="s">
        <v>12</v>
      </c>
      <c r="G2862" s="12" t="s">
        <v>9</v>
      </c>
      <c r="H2862" s="12" t="s">
        <v>49</v>
      </c>
      <c r="I2862" s="14"/>
      <c r="J2862" s="14"/>
      <c r="K2862" s="14"/>
      <c r="L2862" s="14"/>
      <c r="M2862" s="14"/>
      <c r="N2862" s="14"/>
      <c r="O2862" s="14"/>
      <c r="P2862" s="14"/>
      <c r="Q2862" s="14"/>
      <c r="R2862" s="14"/>
      <c r="S2862" s="14"/>
      <c r="T2862" s="14"/>
      <c r="U2862" s="14"/>
      <c r="V2862" s="14"/>
      <c r="W2862" s="14"/>
      <c r="X2862" s="14"/>
      <c r="Y2862" s="14"/>
      <c r="Z2862" s="14"/>
      <c r="AA2862" s="14"/>
      <c r="AB2862" s="14"/>
      <c r="AC2862" s="14"/>
      <c r="AD2862" s="14"/>
    </row>
    <row r="2863" ht="33.0" hidden="1" customHeight="1">
      <c r="A2863" s="27">
        <v>3273.0</v>
      </c>
      <c r="B2863" s="27" t="s">
        <v>34</v>
      </c>
      <c r="C2863" s="27" t="s">
        <v>3119</v>
      </c>
      <c r="D2863" s="12" t="s">
        <v>212</v>
      </c>
      <c r="E2863" s="14"/>
      <c r="F2863" s="12" t="s">
        <v>12</v>
      </c>
      <c r="G2863" s="12" t="s">
        <v>9</v>
      </c>
      <c r="H2863" s="12" t="s">
        <v>52</v>
      </c>
      <c r="I2863" s="14"/>
      <c r="J2863" s="14"/>
      <c r="K2863" s="14"/>
      <c r="L2863" s="14"/>
      <c r="M2863" s="14"/>
      <c r="N2863" s="14"/>
      <c r="O2863" s="14"/>
      <c r="P2863" s="14"/>
      <c r="Q2863" s="14"/>
      <c r="R2863" s="14"/>
      <c r="S2863" s="14"/>
      <c r="T2863" s="14"/>
      <c r="U2863" s="14"/>
      <c r="V2863" s="14"/>
      <c r="W2863" s="14"/>
      <c r="X2863" s="14"/>
      <c r="Y2863" s="14"/>
      <c r="Z2863" s="14"/>
      <c r="AA2863" s="14"/>
      <c r="AB2863" s="14"/>
      <c r="AC2863" s="14"/>
      <c r="AD2863" s="14"/>
    </row>
    <row r="2864" ht="33.0" hidden="1" customHeight="1">
      <c r="A2864" s="27">
        <v>3274.0</v>
      </c>
      <c r="B2864" s="27" t="s">
        <v>34</v>
      </c>
      <c r="C2864" s="27" t="s">
        <v>3120</v>
      </c>
      <c r="D2864" s="12" t="s">
        <v>730</v>
      </c>
      <c r="E2864" s="14"/>
      <c r="F2864" s="12" t="s">
        <v>18</v>
      </c>
      <c r="G2864" s="12" t="s">
        <v>9</v>
      </c>
      <c r="H2864" s="12" t="s">
        <v>49</v>
      </c>
      <c r="I2864" s="14"/>
      <c r="J2864" s="14"/>
      <c r="K2864" s="14"/>
      <c r="L2864" s="14"/>
      <c r="M2864" s="14"/>
      <c r="N2864" s="14"/>
      <c r="O2864" s="14"/>
      <c r="P2864" s="14"/>
      <c r="Q2864" s="14"/>
      <c r="R2864" s="14"/>
      <c r="S2864" s="14"/>
      <c r="T2864" s="14"/>
      <c r="U2864" s="14"/>
      <c r="V2864" s="14"/>
      <c r="W2864" s="14"/>
      <c r="X2864" s="14"/>
      <c r="Y2864" s="14"/>
      <c r="Z2864" s="14"/>
      <c r="AA2864" s="14"/>
      <c r="AB2864" s="14"/>
      <c r="AC2864" s="14"/>
      <c r="AD2864" s="14"/>
    </row>
    <row r="2865" ht="33.0" hidden="1" customHeight="1">
      <c r="A2865" s="27">
        <v>3275.0</v>
      </c>
      <c r="B2865" s="27" t="s">
        <v>34</v>
      </c>
      <c r="C2865" s="27" t="s">
        <v>3121</v>
      </c>
      <c r="D2865" s="12" t="s">
        <v>89</v>
      </c>
      <c r="E2865" s="14"/>
      <c r="F2865" s="12" t="s">
        <v>9</v>
      </c>
      <c r="G2865" s="12" t="s">
        <v>9</v>
      </c>
      <c r="H2865" s="12" t="s">
        <v>52</v>
      </c>
      <c r="I2865" s="14"/>
      <c r="J2865" s="14"/>
      <c r="K2865" s="14"/>
      <c r="L2865" s="14"/>
      <c r="M2865" s="14"/>
      <c r="N2865" s="14"/>
      <c r="O2865" s="14"/>
      <c r="P2865" s="14"/>
      <c r="Q2865" s="14"/>
      <c r="R2865" s="14"/>
      <c r="S2865" s="14"/>
      <c r="T2865" s="14"/>
      <c r="U2865" s="14"/>
      <c r="V2865" s="14"/>
      <c r="W2865" s="14"/>
      <c r="X2865" s="14"/>
      <c r="Y2865" s="14"/>
      <c r="Z2865" s="14"/>
      <c r="AA2865" s="14"/>
      <c r="AB2865" s="14"/>
      <c r="AC2865" s="14"/>
      <c r="AD2865" s="14"/>
    </row>
    <row r="2866" ht="33.0" hidden="1" customHeight="1">
      <c r="A2866" s="27">
        <v>3276.0</v>
      </c>
      <c r="B2866" s="27" t="s">
        <v>34</v>
      </c>
      <c r="C2866" s="27" t="s">
        <v>3122</v>
      </c>
      <c r="D2866" s="12" t="s">
        <v>2185</v>
      </c>
      <c r="E2866" s="14"/>
      <c r="F2866" s="12" t="s">
        <v>11</v>
      </c>
      <c r="G2866" s="12" t="s">
        <v>8</v>
      </c>
      <c r="H2866" s="12" t="s">
        <v>42</v>
      </c>
      <c r="I2866" s="14"/>
      <c r="J2866" s="14"/>
      <c r="K2866" s="14"/>
      <c r="L2866" s="14"/>
      <c r="M2866" s="14"/>
      <c r="N2866" s="14"/>
      <c r="O2866" s="14"/>
      <c r="P2866" s="14"/>
      <c r="Q2866" s="14"/>
      <c r="R2866" s="14"/>
      <c r="S2866" s="14"/>
      <c r="T2866" s="14"/>
      <c r="U2866" s="14"/>
      <c r="V2866" s="14"/>
      <c r="W2866" s="14"/>
      <c r="X2866" s="14"/>
      <c r="Y2866" s="14"/>
      <c r="Z2866" s="14"/>
      <c r="AA2866" s="14"/>
      <c r="AB2866" s="14"/>
      <c r="AC2866" s="14"/>
      <c r="AD2866" s="14"/>
    </row>
    <row r="2867" ht="33.0" hidden="1" customHeight="1">
      <c r="A2867" s="27">
        <v>3277.0</v>
      </c>
      <c r="B2867" s="27" t="s">
        <v>34</v>
      </c>
      <c r="C2867" s="27" t="s">
        <v>3123</v>
      </c>
      <c r="D2867" s="12" t="s">
        <v>89</v>
      </c>
      <c r="E2867" s="14"/>
      <c r="F2867" s="12" t="s">
        <v>9</v>
      </c>
      <c r="G2867" s="12" t="s">
        <v>9</v>
      </c>
      <c r="H2867" s="12" t="s">
        <v>52</v>
      </c>
      <c r="I2867" s="14"/>
      <c r="J2867" s="14"/>
      <c r="K2867" s="14"/>
      <c r="L2867" s="14"/>
      <c r="M2867" s="14"/>
      <c r="N2867" s="14"/>
      <c r="O2867" s="14"/>
      <c r="P2867" s="14"/>
      <c r="Q2867" s="14"/>
      <c r="R2867" s="14"/>
      <c r="S2867" s="14"/>
      <c r="T2867" s="14"/>
      <c r="U2867" s="14"/>
      <c r="V2867" s="14"/>
      <c r="W2867" s="14"/>
      <c r="X2867" s="14"/>
      <c r="Y2867" s="14"/>
      <c r="Z2867" s="14"/>
      <c r="AA2867" s="14"/>
      <c r="AB2867" s="14"/>
      <c r="AC2867" s="14"/>
      <c r="AD2867" s="14"/>
    </row>
    <row r="2868" ht="33.0" hidden="1" customHeight="1">
      <c r="A2868" s="27">
        <v>3278.0</v>
      </c>
      <c r="B2868" s="27" t="s">
        <v>34</v>
      </c>
      <c r="C2868" s="27" t="s">
        <v>3124</v>
      </c>
      <c r="D2868" s="12" t="s">
        <v>612</v>
      </c>
      <c r="E2868" s="14"/>
      <c r="F2868" s="12" t="s">
        <v>15</v>
      </c>
      <c r="G2868" s="12" t="s">
        <v>9</v>
      </c>
      <c r="H2868" s="12" t="s">
        <v>49</v>
      </c>
      <c r="I2868" s="14"/>
      <c r="J2868" s="14"/>
      <c r="K2868" s="14"/>
      <c r="L2868" s="14"/>
      <c r="M2868" s="14"/>
      <c r="N2868" s="14"/>
      <c r="O2868" s="14"/>
      <c r="P2868" s="14"/>
      <c r="Q2868" s="14"/>
      <c r="R2868" s="14"/>
      <c r="S2868" s="14"/>
      <c r="T2868" s="14"/>
      <c r="U2868" s="14"/>
      <c r="V2868" s="14"/>
      <c r="W2868" s="14"/>
      <c r="X2868" s="14"/>
      <c r="Y2868" s="14"/>
      <c r="Z2868" s="14"/>
      <c r="AA2868" s="14"/>
      <c r="AB2868" s="14"/>
      <c r="AC2868" s="14"/>
      <c r="AD2868" s="14"/>
    </row>
    <row r="2869" ht="33.0" hidden="1" customHeight="1">
      <c r="A2869" s="27">
        <v>3279.0</v>
      </c>
      <c r="B2869" s="27" t="s">
        <v>34</v>
      </c>
      <c r="C2869" s="27" t="s">
        <v>3125</v>
      </c>
      <c r="D2869" s="12" t="s">
        <v>371</v>
      </c>
      <c r="E2869" s="14"/>
      <c r="F2869" s="12" t="s">
        <v>13</v>
      </c>
      <c r="G2869" s="12" t="s">
        <v>9</v>
      </c>
      <c r="H2869" s="12" t="s">
        <v>42</v>
      </c>
      <c r="I2869" s="14"/>
      <c r="J2869" s="14"/>
      <c r="K2869" s="14"/>
      <c r="L2869" s="14"/>
      <c r="M2869" s="14"/>
      <c r="N2869" s="14"/>
      <c r="O2869" s="14"/>
      <c r="P2869" s="14"/>
      <c r="Q2869" s="14"/>
      <c r="R2869" s="14"/>
      <c r="S2869" s="14"/>
      <c r="T2869" s="14"/>
      <c r="U2869" s="14"/>
      <c r="V2869" s="14"/>
      <c r="W2869" s="14"/>
      <c r="X2869" s="14"/>
      <c r="Y2869" s="14"/>
      <c r="Z2869" s="14"/>
      <c r="AA2869" s="14"/>
      <c r="AB2869" s="14"/>
      <c r="AC2869" s="14"/>
      <c r="AD2869" s="14"/>
    </row>
    <row r="2870" ht="33.0" hidden="1" customHeight="1">
      <c r="A2870" s="27">
        <v>3280.0</v>
      </c>
      <c r="B2870" s="27" t="s">
        <v>34</v>
      </c>
      <c r="C2870" s="27" t="s">
        <v>3126</v>
      </c>
      <c r="D2870" s="12" t="s">
        <v>284</v>
      </c>
      <c r="E2870" s="14"/>
      <c r="F2870" s="12" t="s">
        <v>19</v>
      </c>
      <c r="G2870" s="12" t="s">
        <v>9</v>
      </c>
      <c r="H2870" s="12" t="s">
        <v>52</v>
      </c>
      <c r="I2870" s="14"/>
      <c r="J2870" s="14"/>
      <c r="K2870" s="14"/>
      <c r="L2870" s="14"/>
      <c r="M2870" s="14"/>
      <c r="N2870" s="14"/>
      <c r="O2870" s="14"/>
      <c r="P2870" s="14"/>
      <c r="Q2870" s="14"/>
      <c r="R2870" s="14"/>
      <c r="S2870" s="14"/>
      <c r="T2870" s="14"/>
      <c r="U2870" s="14"/>
      <c r="V2870" s="14"/>
      <c r="W2870" s="14"/>
      <c r="X2870" s="14"/>
      <c r="Y2870" s="14"/>
      <c r="Z2870" s="14"/>
      <c r="AA2870" s="14"/>
      <c r="AB2870" s="14"/>
      <c r="AC2870" s="14"/>
      <c r="AD2870" s="14"/>
    </row>
    <row r="2871" ht="33.0" hidden="1" customHeight="1">
      <c r="A2871" s="27">
        <v>3281.0</v>
      </c>
      <c r="B2871" s="27" t="s">
        <v>34</v>
      </c>
      <c r="C2871" s="27" t="s">
        <v>3127</v>
      </c>
      <c r="D2871" s="12" t="s">
        <v>56</v>
      </c>
      <c r="E2871" s="14"/>
      <c r="F2871" s="12" t="s">
        <v>11</v>
      </c>
      <c r="G2871" s="12" t="s">
        <v>9</v>
      </c>
      <c r="H2871" s="12" t="s">
        <v>52</v>
      </c>
      <c r="I2871" s="14"/>
      <c r="J2871" s="14"/>
      <c r="K2871" s="14"/>
      <c r="L2871" s="14"/>
      <c r="M2871" s="14"/>
      <c r="N2871" s="14"/>
      <c r="O2871" s="14"/>
      <c r="P2871" s="14"/>
      <c r="Q2871" s="14"/>
      <c r="R2871" s="14"/>
      <c r="S2871" s="14"/>
      <c r="T2871" s="14"/>
      <c r="U2871" s="14"/>
      <c r="V2871" s="14"/>
      <c r="W2871" s="14"/>
      <c r="X2871" s="14"/>
      <c r="Y2871" s="14"/>
      <c r="Z2871" s="14"/>
      <c r="AA2871" s="14"/>
      <c r="AB2871" s="14"/>
      <c r="AC2871" s="14"/>
      <c r="AD2871" s="14"/>
    </row>
    <row r="2872" ht="33.0" customHeight="1">
      <c r="A2872" s="27">
        <v>3282.0</v>
      </c>
      <c r="B2872" s="27" t="s">
        <v>34</v>
      </c>
      <c r="C2872" s="27" t="s">
        <v>3128</v>
      </c>
      <c r="D2872" s="12" t="s">
        <v>291</v>
      </c>
      <c r="E2872" s="14"/>
      <c r="F2872" s="12" t="s">
        <v>16</v>
      </c>
      <c r="G2872" s="12" t="s">
        <v>4</v>
      </c>
      <c r="H2872" s="12" t="s">
        <v>37</v>
      </c>
      <c r="I2872" s="14"/>
      <c r="J2872" s="14"/>
      <c r="K2872" s="14"/>
      <c r="L2872" s="14"/>
      <c r="M2872" s="14"/>
      <c r="N2872" s="14"/>
      <c r="O2872" s="14"/>
      <c r="P2872" s="14"/>
      <c r="Q2872" s="14"/>
      <c r="R2872" s="14"/>
      <c r="S2872" s="14"/>
      <c r="T2872" s="14"/>
      <c r="U2872" s="14"/>
      <c r="V2872" s="14"/>
      <c r="W2872" s="14"/>
      <c r="X2872" s="14"/>
      <c r="Y2872" s="14"/>
      <c r="Z2872" s="14"/>
      <c r="AA2872" s="14"/>
      <c r="AB2872" s="14"/>
      <c r="AC2872" s="14"/>
      <c r="AD2872" s="14"/>
    </row>
    <row r="2873" ht="33.0" hidden="1" customHeight="1">
      <c r="A2873" s="27">
        <v>3283.0</v>
      </c>
      <c r="B2873" s="27" t="s">
        <v>34</v>
      </c>
      <c r="C2873" s="27" t="s">
        <v>3129</v>
      </c>
      <c r="D2873" s="12" t="s">
        <v>249</v>
      </c>
      <c r="E2873" s="14"/>
      <c r="F2873" s="12" t="s">
        <v>9</v>
      </c>
      <c r="G2873" s="12" t="s">
        <v>7</v>
      </c>
      <c r="H2873" s="12" t="s">
        <v>37</v>
      </c>
      <c r="I2873" s="14"/>
      <c r="J2873" s="14"/>
      <c r="K2873" s="14"/>
      <c r="L2873" s="14"/>
      <c r="M2873" s="14"/>
      <c r="N2873" s="14"/>
      <c r="O2873" s="14"/>
      <c r="P2873" s="14"/>
      <c r="Q2873" s="14"/>
      <c r="R2873" s="14"/>
      <c r="S2873" s="14"/>
      <c r="T2873" s="14"/>
      <c r="U2873" s="14"/>
      <c r="V2873" s="14"/>
      <c r="W2873" s="14"/>
      <c r="X2873" s="14"/>
      <c r="Y2873" s="14"/>
      <c r="Z2873" s="14"/>
      <c r="AA2873" s="14"/>
      <c r="AB2873" s="14"/>
      <c r="AC2873" s="14"/>
      <c r="AD2873" s="14"/>
    </row>
    <row r="2874" ht="33.0" hidden="1" customHeight="1">
      <c r="A2874" s="27">
        <v>3284.0</v>
      </c>
      <c r="B2874" s="27" t="s">
        <v>34</v>
      </c>
      <c r="C2874" s="27" t="s">
        <v>3130</v>
      </c>
      <c r="D2874" s="12" t="s">
        <v>89</v>
      </c>
      <c r="E2874" s="14"/>
      <c r="F2874" s="12" t="s">
        <v>9</v>
      </c>
      <c r="G2874" s="12" t="s">
        <v>9</v>
      </c>
      <c r="H2874" s="12" t="s">
        <v>52</v>
      </c>
      <c r="I2874" s="14"/>
      <c r="J2874" s="14"/>
      <c r="K2874" s="14"/>
      <c r="L2874" s="14"/>
      <c r="M2874" s="14"/>
      <c r="N2874" s="14"/>
      <c r="O2874" s="14"/>
      <c r="P2874" s="14"/>
      <c r="Q2874" s="14"/>
      <c r="R2874" s="14"/>
      <c r="S2874" s="14"/>
      <c r="T2874" s="14"/>
      <c r="U2874" s="14"/>
      <c r="V2874" s="14"/>
      <c r="W2874" s="14"/>
      <c r="X2874" s="14"/>
      <c r="Y2874" s="14"/>
      <c r="Z2874" s="14"/>
      <c r="AA2874" s="14"/>
      <c r="AB2874" s="14"/>
      <c r="AC2874" s="14"/>
      <c r="AD2874" s="14"/>
    </row>
    <row r="2875" ht="33.0" hidden="1" customHeight="1">
      <c r="A2875" s="27">
        <v>3285.0</v>
      </c>
      <c r="B2875" s="27" t="s">
        <v>34</v>
      </c>
      <c r="C2875" s="27" t="s">
        <v>3131</v>
      </c>
      <c r="D2875" s="12" t="s">
        <v>160</v>
      </c>
      <c r="E2875" s="14"/>
      <c r="F2875" s="12" t="s">
        <v>23</v>
      </c>
      <c r="G2875" s="12" t="s">
        <v>9</v>
      </c>
      <c r="H2875" s="12" t="s">
        <v>49</v>
      </c>
      <c r="I2875" s="14"/>
      <c r="J2875" s="14"/>
      <c r="K2875" s="14"/>
      <c r="L2875" s="14"/>
      <c r="M2875" s="14"/>
      <c r="N2875" s="14"/>
      <c r="O2875" s="14"/>
      <c r="P2875" s="14"/>
      <c r="Q2875" s="14"/>
      <c r="R2875" s="14"/>
      <c r="S2875" s="14"/>
      <c r="T2875" s="14"/>
      <c r="U2875" s="14"/>
      <c r="V2875" s="14"/>
      <c r="W2875" s="14"/>
      <c r="X2875" s="14"/>
      <c r="Y2875" s="14"/>
      <c r="Z2875" s="14"/>
      <c r="AA2875" s="14"/>
      <c r="AB2875" s="14"/>
      <c r="AC2875" s="14"/>
      <c r="AD2875" s="14"/>
    </row>
    <row r="2876" ht="33.0" hidden="1" customHeight="1">
      <c r="A2876" s="27">
        <v>3286.0</v>
      </c>
      <c r="B2876" s="27" t="s">
        <v>34</v>
      </c>
      <c r="C2876" s="27" t="s">
        <v>3132</v>
      </c>
      <c r="D2876" s="12" t="s">
        <v>3133</v>
      </c>
      <c r="E2876" s="14"/>
      <c r="F2876" s="12" t="s">
        <v>13</v>
      </c>
      <c r="G2876" s="12" t="s">
        <v>2</v>
      </c>
      <c r="H2876" s="12" t="s">
        <v>49</v>
      </c>
      <c r="I2876" s="14"/>
      <c r="J2876" s="14"/>
      <c r="K2876" s="14"/>
      <c r="L2876" s="14"/>
      <c r="M2876" s="14"/>
      <c r="N2876" s="14"/>
      <c r="O2876" s="14"/>
      <c r="P2876" s="14"/>
      <c r="Q2876" s="14"/>
      <c r="R2876" s="14"/>
      <c r="S2876" s="14"/>
      <c r="T2876" s="14"/>
      <c r="U2876" s="14"/>
      <c r="V2876" s="14"/>
      <c r="W2876" s="14"/>
      <c r="X2876" s="14"/>
      <c r="Y2876" s="14"/>
      <c r="Z2876" s="14"/>
      <c r="AA2876" s="14"/>
      <c r="AB2876" s="14"/>
      <c r="AC2876" s="14"/>
      <c r="AD2876" s="14"/>
    </row>
    <row r="2877" ht="33.0" hidden="1" customHeight="1">
      <c r="A2877" s="27">
        <v>3288.0</v>
      </c>
      <c r="B2877" s="27" t="s">
        <v>34</v>
      </c>
      <c r="C2877" s="27" t="s">
        <v>3134</v>
      </c>
      <c r="D2877" s="12" t="s">
        <v>2228</v>
      </c>
      <c r="E2877" s="14"/>
      <c r="F2877" s="12" t="s">
        <v>19</v>
      </c>
      <c r="G2877" s="12" t="s">
        <v>9</v>
      </c>
      <c r="H2877" s="12" t="s">
        <v>42</v>
      </c>
      <c r="I2877" s="14"/>
      <c r="J2877" s="14"/>
      <c r="K2877" s="14"/>
      <c r="L2877" s="14"/>
      <c r="M2877" s="14"/>
      <c r="N2877" s="14"/>
      <c r="O2877" s="14"/>
      <c r="P2877" s="14"/>
      <c r="Q2877" s="14"/>
      <c r="R2877" s="14"/>
      <c r="S2877" s="14"/>
      <c r="T2877" s="14"/>
      <c r="U2877" s="14"/>
      <c r="V2877" s="14"/>
      <c r="W2877" s="14"/>
      <c r="X2877" s="14"/>
      <c r="Y2877" s="14"/>
      <c r="Z2877" s="14"/>
      <c r="AA2877" s="14"/>
      <c r="AB2877" s="14"/>
      <c r="AC2877" s="14"/>
      <c r="AD2877" s="14"/>
    </row>
    <row r="2878" ht="33.0" hidden="1" customHeight="1">
      <c r="A2878" s="27">
        <v>3289.0</v>
      </c>
      <c r="B2878" s="27" t="s">
        <v>34</v>
      </c>
      <c r="C2878" s="27" t="s">
        <v>3135</v>
      </c>
      <c r="D2878" s="12" t="s">
        <v>3136</v>
      </c>
      <c r="E2878" s="14"/>
      <c r="F2878" s="12" t="s">
        <v>13</v>
      </c>
      <c r="G2878" s="12" t="s">
        <v>2743</v>
      </c>
      <c r="H2878" s="12" t="s">
        <v>42</v>
      </c>
      <c r="I2878" s="14"/>
      <c r="J2878" s="14"/>
      <c r="K2878" s="14"/>
      <c r="L2878" s="14"/>
      <c r="M2878" s="14"/>
      <c r="N2878" s="14"/>
      <c r="O2878" s="14"/>
      <c r="P2878" s="14"/>
      <c r="Q2878" s="14"/>
      <c r="R2878" s="14"/>
      <c r="S2878" s="14"/>
      <c r="T2878" s="14"/>
      <c r="U2878" s="14"/>
      <c r="V2878" s="14"/>
      <c r="W2878" s="14"/>
      <c r="X2878" s="14"/>
      <c r="Y2878" s="14"/>
      <c r="Z2878" s="14"/>
      <c r="AA2878" s="14"/>
      <c r="AB2878" s="14"/>
      <c r="AC2878" s="14"/>
      <c r="AD2878" s="14"/>
    </row>
    <row r="2879" ht="33.0" customHeight="1">
      <c r="A2879" s="27">
        <v>3290.0</v>
      </c>
      <c r="B2879" s="27" t="s">
        <v>34</v>
      </c>
      <c r="C2879" s="27" t="s">
        <v>3137</v>
      </c>
      <c r="D2879" s="12" t="s">
        <v>416</v>
      </c>
      <c r="E2879" s="14"/>
      <c r="F2879" s="12" t="s">
        <v>16</v>
      </c>
      <c r="G2879" s="12" t="s">
        <v>4</v>
      </c>
      <c r="H2879" s="12" t="s">
        <v>49</v>
      </c>
      <c r="I2879" s="14"/>
      <c r="J2879" s="14"/>
      <c r="K2879" s="14"/>
      <c r="L2879" s="14"/>
      <c r="M2879" s="14"/>
      <c r="N2879" s="14"/>
      <c r="O2879" s="14"/>
      <c r="P2879" s="14"/>
      <c r="Q2879" s="14"/>
      <c r="R2879" s="14"/>
      <c r="S2879" s="14"/>
      <c r="T2879" s="14"/>
      <c r="U2879" s="14"/>
      <c r="V2879" s="14"/>
      <c r="W2879" s="14"/>
      <c r="X2879" s="14"/>
      <c r="Y2879" s="14"/>
      <c r="Z2879" s="14"/>
      <c r="AA2879" s="14"/>
      <c r="AB2879" s="14"/>
      <c r="AC2879" s="14"/>
      <c r="AD2879" s="14"/>
    </row>
    <row r="2880" ht="33.0" hidden="1" customHeight="1">
      <c r="A2880" s="27">
        <v>3291.0</v>
      </c>
      <c r="B2880" s="27" t="s">
        <v>34</v>
      </c>
      <c r="C2880" s="27" t="s">
        <v>3138</v>
      </c>
      <c r="D2880" s="12" t="s">
        <v>89</v>
      </c>
      <c r="E2880" s="14"/>
      <c r="F2880" s="12" t="s">
        <v>9</v>
      </c>
      <c r="G2880" s="12" t="s">
        <v>9</v>
      </c>
      <c r="H2880" s="12" t="s">
        <v>52</v>
      </c>
      <c r="I2880" s="14"/>
      <c r="J2880" s="14"/>
      <c r="K2880" s="14"/>
      <c r="L2880" s="14"/>
      <c r="M2880" s="14"/>
      <c r="N2880" s="14"/>
      <c r="O2880" s="14"/>
      <c r="P2880" s="14"/>
      <c r="Q2880" s="14"/>
      <c r="R2880" s="14"/>
      <c r="S2880" s="14"/>
      <c r="T2880" s="14"/>
      <c r="U2880" s="14"/>
      <c r="V2880" s="14"/>
      <c r="W2880" s="14"/>
      <c r="X2880" s="14"/>
      <c r="Y2880" s="14"/>
      <c r="Z2880" s="14"/>
      <c r="AA2880" s="14"/>
      <c r="AB2880" s="14"/>
      <c r="AC2880" s="14"/>
      <c r="AD2880" s="14"/>
    </row>
    <row r="2881" ht="33.0" hidden="1" customHeight="1">
      <c r="A2881" s="27">
        <v>3293.0</v>
      </c>
      <c r="B2881" s="27" t="s">
        <v>34</v>
      </c>
      <c r="C2881" s="27" t="s">
        <v>3139</v>
      </c>
      <c r="D2881" s="12" t="s">
        <v>269</v>
      </c>
      <c r="E2881" s="14"/>
      <c r="F2881" s="12" t="s">
        <v>21</v>
      </c>
      <c r="G2881" s="12" t="s">
        <v>9</v>
      </c>
      <c r="H2881" s="12" t="s">
        <v>37</v>
      </c>
      <c r="I2881" s="14"/>
      <c r="J2881" s="14"/>
      <c r="K2881" s="14"/>
      <c r="L2881" s="14"/>
      <c r="M2881" s="14"/>
      <c r="N2881" s="14"/>
      <c r="O2881" s="14"/>
      <c r="P2881" s="14"/>
      <c r="Q2881" s="14"/>
      <c r="R2881" s="14"/>
      <c r="S2881" s="14"/>
      <c r="T2881" s="14"/>
      <c r="U2881" s="14"/>
      <c r="V2881" s="14"/>
      <c r="W2881" s="14"/>
      <c r="X2881" s="14"/>
      <c r="Y2881" s="14"/>
      <c r="Z2881" s="14"/>
      <c r="AA2881" s="14"/>
      <c r="AB2881" s="14"/>
      <c r="AC2881" s="14"/>
      <c r="AD2881" s="14"/>
    </row>
    <row r="2882" ht="33.0" hidden="1" customHeight="1">
      <c r="A2882" s="27">
        <v>3294.0</v>
      </c>
      <c r="B2882" s="27" t="s">
        <v>34</v>
      </c>
      <c r="C2882" s="27" t="s">
        <v>3140</v>
      </c>
      <c r="D2882" s="12" t="s">
        <v>586</v>
      </c>
      <c r="E2882" s="14"/>
      <c r="F2882" s="12" t="s">
        <v>11</v>
      </c>
      <c r="G2882" s="12" t="s">
        <v>7</v>
      </c>
      <c r="H2882" s="12" t="s">
        <v>52</v>
      </c>
      <c r="I2882" s="14"/>
      <c r="J2882" s="14"/>
      <c r="K2882" s="14"/>
      <c r="L2882" s="14"/>
      <c r="M2882" s="14"/>
      <c r="N2882" s="14"/>
      <c r="O2882" s="14"/>
      <c r="P2882" s="14"/>
      <c r="Q2882" s="14"/>
      <c r="R2882" s="14"/>
      <c r="S2882" s="14"/>
      <c r="T2882" s="14"/>
      <c r="U2882" s="14"/>
      <c r="V2882" s="14"/>
      <c r="W2882" s="14"/>
      <c r="X2882" s="14"/>
      <c r="Y2882" s="14"/>
      <c r="Z2882" s="14"/>
      <c r="AA2882" s="14"/>
      <c r="AB2882" s="14"/>
      <c r="AC2882" s="14"/>
      <c r="AD2882" s="14"/>
    </row>
    <row r="2883" ht="33.0" hidden="1" customHeight="1">
      <c r="A2883" s="27">
        <v>3295.0</v>
      </c>
      <c r="B2883" s="27" t="s">
        <v>34</v>
      </c>
      <c r="C2883" s="27" t="s">
        <v>3141</v>
      </c>
      <c r="D2883" s="12" t="s">
        <v>87</v>
      </c>
      <c r="E2883" s="14"/>
      <c r="F2883" s="12" t="s">
        <v>18</v>
      </c>
      <c r="G2883" s="12" t="s">
        <v>9</v>
      </c>
      <c r="H2883" s="12" t="s">
        <v>52</v>
      </c>
      <c r="I2883" s="14"/>
      <c r="J2883" s="14"/>
      <c r="K2883" s="14"/>
      <c r="L2883" s="14"/>
      <c r="M2883" s="14"/>
      <c r="N2883" s="14"/>
      <c r="O2883" s="14"/>
      <c r="P2883" s="14"/>
      <c r="Q2883" s="14"/>
      <c r="R2883" s="14"/>
      <c r="S2883" s="14"/>
      <c r="T2883" s="14"/>
      <c r="U2883" s="14"/>
      <c r="V2883" s="14"/>
      <c r="W2883" s="14"/>
      <c r="X2883" s="14"/>
      <c r="Y2883" s="14"/>
      <c r="Z2883" s="14"/>
      <c r="AA2883" s="14"/>
      <c r="AB2883" s="14"/>
      <c r="AC2883" s="14"/>
      <c r="AD2883" s="14"/>
    </row>
    <row r="2884" ht="33.0" customHeight="1">
      <c r="A2884" s="27">
        <v>3296.0</v>
      </c>
      <c r="B2884" s="27" t="s">
        <v>34</v>
      </c>
      <c r="C2884" s="27" t="s">
        <v>3142</v>
      </c>
      <c r="D2884" s="12" t="s">
        <v>175</v>
      </c>
      <c r="E2884" s="14"/>
      <c r="F2884" s="12" t="s">
        <v>16</v>
      </c>
      <c r="G2884" s="12" t="s">
        <v>4</v>
      </c>
      <c r="H2884" s="12" t="s">
        <v>52</v>
      </c>
      <c r="I2884" s="14"/>
      <c r="J2884" s="14"/>
      <c r="K2884" s="14"/>
      <c r="L2884" s="14"/>
      <c r="M2884" s="14"/>
      <c r="N2884" s="14"/>
      <c r="O2884" s="14"/>
      <c r="P2884" s="14"/>
      <c r="Q2884" s="14"/>
      <c r="R2884" s="14"/>
      <c r="S2884" s="14"/>
      <c r="T2884" s="14"/>
      <c r="U2884" s="14"/>
      <c r="V2884" s="14"/>
      <c r="W2884" s="14"/>
      <c r="X2884" s="14"/>
      <c r="Y2884" s="14"/>
      <c r="Z2884" s="14"/>
      <c r="AA2884" s="14"/>
      <c r="AB2884" s="14"/>
      <c r="AC2884" s="14"/>
      <c r="AD2884" s="14"/>
    </row>
    <row r="2885" ht="33.0" hidden="1" customHeight="1">
      <c r="A2885" s="27">
        <v>3297.0</v>
      </c>
      <c r="B2885" s="27" t="s">
        <v>34</v>
      </c>
      <c r="C2885" s="27" t="s">
        <v>3143</v>
      </c>
      <c r="D2885" s="12" t="s">
        <v>36</v>
      </c>
      <c r="E2885" s="14"/>
      <c r="F2885" s="12" t="s">
        <v>10</v>
      </c>
      <c r="G2885" s="12" t="s">
        <v>2</v>
      </c>
      <c r="H2885" s="12" t="s">
        <v>37</v>
      </c>
      <c r="I2885" s="14"/>
      <c r="J2885" s="14"/>
      <c r="K2885" s="14"/>
      <c r="L2885" s="14"/>
      <c r="M2885" s="14"/>
      <c r="N2885" s="14"/>
      <c r="O2885" s="14"/>
      <c r="P2885" s="14"/>
      <c r="Q2885" s="14"/>
      <c r="R2885" s="14"/>
      <c r="S2885" s="14"/>
      <c r="T2885" s="14"/>
      <c r="U2885" s="14"/>
      <c r="V2885" s="14"/>
      <c r="W2885" s="14"/>
      <c r="X2885" s="14"/>
      <c r="Y2885" s="14"/>
      <c r="Z2885" s="14"/>
      <c r="AA2885" s="14"/>
      <c r="AB2885" s="14"/>
      <c r="AC2885" s="14"/>
      <c r="AD2885" s="14"/>
    </row>
    <row r="2886" ht="33.0" hidden="1" customHeight="1">
      <c r="A2886" s="27">
        <v>3298.0</v>
      </c>
      <c r="B2886" s="27" t="s">
        <v>34</v>
      </c>
      <c r="C2886" s="27" t="s">
        <v>3144</v>
      </c>
      <c r="D2886" s="12" t="s">
        <v>438</v>
      </c>
      <c r="E2886" s="14"/>
      <c r="F2886" s="12" t="s">
        <v>20</v>
      </c>
      <c r="G2886" s="12" t="s">
        <v>9</v>
      </c>
      <c r="H2886" s="12" t="s">
        <v>52</v>
      </c>
      <c r="I2886" s="14"/>
      <c r="J2886" s="14"/>
      <c r="K2886" s="14"/>
      <c r="L2886" s="14"/>
      <c r="M2886" s="14"/>
      <c r="N2886" s="14"/>
      <c r="O2886" s="14"/>
      <c r="P2886" s="14"/>
      <c r="Q2886" s="14"/>
      <c r="R2886" s="14"/>
      <c r="S2886" s="14"/>
      <c r="T2886" s="14"/>
      <c r="U2886" s="14"/>
      <c r="V2886" s="14"/>
      <c r="W2886" s="14"/>
      <c r="X2886" s="14"/>
      <c r="Y2886" s="14"/>
      <c r="Z2886" s="14"/>
      <c r="AA2886" s="14"/>
      <c r="AB2886" s="14"/>
      <c r="AC2886" s="14"/>
      <c r="AD2886" s="14"/>
    </row>
    <row r="2887" ht="33.0" customHeight="1">
      <c r="A2887" s="27">
        <v>3299.0</v>
      </c>
      <c r="B2887" s="27" t="s">
        <v>34</v>
      </c>
      <c r="C2887" s="27" t="s">
        <v>3145</v>
      </c>
      <c r="D2887" s="12" t="s">
        <v>214</v>
      </c>
      <c r="E2887" s="14"/>
      <c r="F2887" s="12" t="s">
        <v>16</v>
      </c>
      <c r="G2887" s="12" t="s">
        <v>9</v>
      </c>
      <c r="H2887" s="12" t="s">
        <v>52</v>
      </c>
      <c r="I2887" s="14"/>
      <c r="J2887" s="14"/>
      <c r="K2887" s="14"/>
      <c r="L2887" s="14"/>
      <c r="M2887" s="14"/>
      <c r="N2887" s="14"/>
      <c r="O2887" s="14"/>
      <c r="P2887" s="14"/>
      <c r="Q2887" s="14"/>
      <c r="R2887" s="14"/>
      <c r="S2887" s="14"/>
      <c r="T2887" s="14"/>
      <c r="U2887" s="14"/>
      <c r="V2887" s="14"/>
      <c r="W2887" s="14"/>
      <c r="X2887" s="14"/>
      <c r="Y2887" s="14"/>
      <c r="Z2887" s="14"/>
      <c r="AA2887" s="14"/>
      <c r="AB2887" s="14"/>
      <c r="AC2887" s="14"/>
      <c r="AD2887" s="14"/>
    </row>
    <row r="2888" ht="33.0" hidden="1" customHeight="1">
      <c r="A2888" s="27">
        <v>3300.0</v>
      </c>
      <c r="B2888" s="27" t="s">
        <v>34</v>
      </c>
      <c r="C2888" s="27" t="s">
        <v>3146</v>
      </c>
      <c r="D2888" s="12" t="s">
        <v>322</v>
      </c>
      <c r="E2888" s="14"/>
      <c r="F2888" s="12" t="s">
        <v>23</v>
      </c>
      <c r="G2888" s="12" t="s">
        <v>9</v>
      </c>
      <c r="H2888" s="12" t="s">
        <v>52</v>
      </c>
      <c r="I2888" s="14"/>
      <c r="J2888" s="14"/>
      <c r="K2888" s="14"/>
      <c r="L2888" s="14"/>
      <c r="M2888" s="14"/>
      <c r="N2888" s="14"/>
      <c r="O2888" s="14"/>
      <c r="P2888" s="14"/>
      <c r="Q2888" s="14"/>
      <c r="R2888" s="14"/>
      <c r="S2888" s="14"/>
      <c r="T2888" s="14"/>
      <c r="U2888" s="14"/>
      <c r="V2888" s="14"/>
      <c r="W2888" s="14"/>
      <c r="X2888" s="14"/>
      <c r="Y2888" s="14"/>
      <c r="Z2888" s="14"/>
      <c r="AA2888" s="14"/>
      <c r="AB2888" s="14"/>
      <c r="AC2888" s="14"/>
      <c r="AD2888" s="14"/>
    </row>
    <row r="2889" ht="33.0" hidden="1" customHeight="1">
      <c r="A2889" s="27">
        <v>3302.0</v>
      </c>
      <c r="B2889" s="27" t="s">
        <v>34</v>
      </c>
      <c r="C2889" s="27" t="s">
        <v>3147</v>
      </c>
      <c r="D2889" s="12" t="s">
        <v>87</v>
      </c>
      <c r="E2889" s="14"/>
      <c r="F2889" s="12" t="s">
        <v>18</v>
      </c>
      <c r="G2889" s="12" t="s">
        <v>9</v>
      </c>
      <c r="H2889" s="12" t="s">
        <v>52</v>
      </c>
      <c r="I2889" s="14"/>
      <c r="J2889" s="14"/>
      <c r="K2889" s="14"/>
      <c r="L2889" s="14"/>
      <c r="M2889" s="14"/>
      <c r="N2889" s="14"/>
      <c r="O2889" s="14"/>
      <c r="P2889" s="14"/>
      <c r="Q2889" s="14"/>
      <c r="R2889" s="14"/>
      <c r="S2889" s="14"/>
      <c r="T2889" s="14"/>
      <c r="U2889" s="14"/>
      <c r="V2889" s="14"/>
      <c r="W2889" s="14"/>
      <c r="X2889" s="14"/>
      <c r="Y2889" s="14"/>
      <c r="Z2889" s="14"/>
      <c r="AA2889" s="14"/>
      <c r="AB2889" s="14"/>
      <c r="AC2889" s="14"/>
      <c r="AD2889" s="14"/>
    </row>
    <row r="2890" ht="33.0" hidden="1" customHeight="1">
      <c r="A2890" s="27">
        <v>3303.0</v>
      </c>
      <c r="B2890" s="27" t="s">
        <v>34</v>
      </c>
      <c r="C2890" s="27" t="s">
        <v>3148</v>
      </c>
      <c r="D2890" s="12" t="s">
        <v>336</v>
      </c>
      <c r="E2890" s="14"/>
      <c r="F2890" s="12" t="s">
        <v>21</v>
      </c>
      <c r="G2890" s="12" t="s">
        <v>9</v>
      </c>
      <c r="H2890" s="12" t="s">
        <v>42</v>
      </c>
      <c r="I2890" s="14"/>
      <c r="J2890" s="14"/>
      <c r="K2890" s="14"/>
      <c r="L2890" s="14"/>
      <c r="M2890" s="14"/>
      <c r="N2890" s="14"/>
      <c r="O2890" s="14"/>
      <c r="P2890" s="14"/>
      <c r="Q2890" s="14"/>
      <c r="R2890" s="14"/>
      <c r="S2890" s="14"/>
      <c r="T2890" s="14"/>
      <c r="U2890" s="14"/>
      <c r="V2890" s="14"/>
      <c r="W2890" s="14"/>
      <c r="X2890" s="14"/>
      <c r="Y2890" s="14"/>
      <c r="Z2890" s="14"/>
      <c r="AA2890" s="14"/>
      <c r="AB2890" s="14"/>
      <c r="AC2890" s="14"/>
      <c r="AD2890" s="14"/>
    </row>
    <row r="2891" ht="33.0" hidden="1" customHeight="1">
      <c r="A2891" s="27">
        <v>3304.0</v>
      </c>
      <c r="B2891" s="27" t="s">
        <v>34</v>
      </c>
      <c r="C2891" s="27" t="s">
        <v>3149</v>
      </c>
      <c r="D2891" s="12" t="s">
        <v>89</v>
      </c>
      <c r="E2891" s="14"/>
      <c r="F2891" s="12" t="s">
        <v>9</v>
      </c>
      <c r="G2891" s="12" t="s">
        <v>9</v>
      </c>
      <c r="H2891" s="12" t="s">
        <v>52</v>
      </c>
      <c r="I2891" s="14"/>
      <c r="J2891" s="14"/>
      <c r="K2891" s="14"/>
      <c r="L2891" s="14"/>
      <c r="M2891" s="14"/>
      <c r="N2891" s="14"/>
      <c r="O2891" s="14"/>
      <c r="P2891" s="14"/>
      <c r="Q2891" s="14"/>
      <c r="R2891" s="14"/>
      <c r="S2891" s="14"/>
      <c r="T2891" s="14"/>
      <c r="U2891" s="14"/>
      <c r="V2891" s="14"/>
      <c r="W2891" s="14"/>
      <c r="X2891" s="14"/>
      <c r="Y2891" s="14"/>
      <c r="Z2891" s="14"/>
      <c r="AA2891" s="14"/>
      <c r="AB2891" s="14"/>
      <c r="AC2891" s="14"/>
      <c r="AD2891" s="14"/>
    </row>
    <row r="2892" ht="33.0" hidden="1" customHeight="1">
      <c r="A2892" s="27">
        <v>3305.0</v>
      </c>
      <c r="B2892" s="27" t="s">
        <v>34</v>
      </c>
      <c r="C2892" s="27" t="s">
        <v>3150</v>
      </c>
      <c r="D2892" s="12" t="s">
        <v>107</v>
      </c>
      <c r="E2892" s="14"/>
      <c r="F2892" s="12" t="s">
        <v>9</v>
      </c>
      <c r="G2892" s="12" t="s">
        <v>9</v>
      </c>
      <c r="H2892" s="12" t="s">
        <v>37</v>
      </c>
      <c r="I2892" s="14"/>
      <c r="J2892" s="14"/>
      <c r="K2892" s="14"/>
      <c r="L2892" s="14"/>
      <c r="M2892" s="14"/>
      <c r="N2892" s="14"/>
      <c r="O2892" s="14"/>
      <c r="P2892" s="14"/>
      <c r="Q2892" s="14"/>
      <c r="R2892" s="14"/>
      <c r="S2892" s="14"/>
      <c r="T2892" s="14"/>
      <c r="U2892" s="14"/>
      <c r="V2892" s="14"/>
      <c r="W2892" s="14"/>
      <c r="X2892" s="14"/>
      <c r="Y2892" s="14"/>
      <c r="Z2892" s="14"/>
      <c r="AA2892" s="14"/>
      <c r="AB2892" s="14"/>
      <c r="AC2892" s="14"/>
      <c r="AD2892" s="14"/>
    </row>
    <row r="2893" ht="33.0" hidden="1" customHeight="1">
      <c r="A2893" s="27">
        <v>3307.0</v>
      </c>
      <c r="B2893" s="27" t="s">
        <v>34</v>
      </c>
      <c r="C2893" s="27" t="s">
        <v>3151</v>
      </c>
      <c r="D2893" s="12" t="s">
        <v>293</v>
      </c>
      <c r="E2893" s="14"/>
      <c r="F2893" s="12" t="s">
        <v>11</v>
      </c>
      <c r="G2893" s="12" t="s">
        <v>4</v>
      </c>
      <c r="H2893" s="12" t="s">
        <v>42</v>
      </c>
      <c r="I2893" s="14"/>
      <c r="J2893" s="14"/>
      <c r="K2893" s="14"/>
      <c r="L2893" s="14"/>
      <c r="M2893" s="14"/>
      <c r="N2893" s="14"/>
      <c r="O2893" s="14"/>
      <c r="P2893" s="14"/>
      <c r="Q2893" s="14"/>
      <c r="R2893" s="14"/>
      <c r="S2893" s="14"/>
      <c r="T2893" s="14"/>
      <c r="U2893" s="14"/>
      <c r="V2893" s="14"/>
      <c r="W2893" s="14"/>
      <c r="X2893" s="14"/>
      <c r="Y2893" s="14"/>
      <c r="Z2893" s="14"/>
      <c r="AA2893" s="14"/>
      <c r="AB2893" s="14"/>
      <c r="AC2893" s="14"/>
      <c r="AD2893" s="14"/>
    </row>
    <row r="2894" ht="33.0" hidden="1" customHeight="1">
      <c r="A2894" s="27">
        <v>3308.0</v>
      </c>
      <c r="B2894" s="27" t="s">
        <v>34</v>
      </c>
      <c r="C2894" s="27" t="s">
        <v>3152</v>
      </c>
      <c r="D2894" s="12" t="s">
        <v>56</v>
      </c>
      <c r="E2894" s="14"/>
      <c r="F2894" s="12" t="s">
        <v>11</v>
      </c>
      <c r="G2894" s="12" t="s">
        <v>9</v>
      </c>
      <c r="H2894" s="12" t="s">
        <v>52</v>
      </c>
      <c r="I2894" s="14"/>
      <c r="J2894" s="14"/>
      <c r="K2894" s="14"/>
      <c r="L2894" s="14"/>
      <c r="M2894" s="14"/>
      <c r="N2894" s="14"/>
      <c r="O2894" s="14"/>
      <c r="P2894" s="14"/>
      <c r="Q2894" s="14"/>
      <c r="R2894" s="14"/>
      <c r="S2894" s="14"/>
      <c r="T2894" s="14"/>
      <c r="U2894" s="14"/>
      <c r="V2894" s="14"/>
      <c r="W2894" s="14"/>
      <c r="X2894" s="14"/>
      <c r="Y2894" s="14"/>
      <c r="Z2894" s="14"/>
      <c r="AA2894" s="14"/>
      <c r="AB2894" s="14"/>
      <c r="AC2894" s="14"/>
      <c r="AD2894" s="14"/>
    </row>
    <row r="2895" ht="33.0" customHeight="1">
      <c r="A2895" s="27">
        <v>3309.0</v>
      </c>
      <c r="B2895" s="27" t="s">
        <v>34</v>
      </c>
      <c r="C2895" s="27" t="s">
        <v>3153</v>
      </c>
      <c r="D2895" s="12" t="s">
        <v>217</v>
      </c>
      <c r="E2895" s="14"/>
      <c r="F2895" s="12" t="s">
        <v>16</v>
      </c>
      <c r="G2895" s="12" t="s">
        <v>7</v>
      </c>
      <c r="H2895" s="12" t="s">
        <v>49</v>
      </c>
      <c r="I2895" s="14"/>
      <c r="J2895" s="14"/>
      <c r="K2895" s="14"/>
      <c r="L2895" s="14"/>
      <c r="M2895" s="14"/>
      <c r="N2895" s="14"/>
      <c r="O2895" s="14"/>
      <c r="P2895" s="14"/>
      <c r="Q2895" s="14"/>
      <c r="R2895" s="14"/>
      <c r="S2895" s="14"/>
      <c r="T2895" s="14"/>
      <c r="U2895" s="14"/>
      <c r="V2895" s="14"/>
      <c r="W2895" s="14"/>
      <c r="X2895" s="14"/>
      <c r="Y2895" s="14"/>
      <c r="Z2895" s="14"/>
      <c r="AA2895" s="14"/>
      <c r="AB2895" s="14"/>
      <c r="AC2895" s="14"/>
      <c r="AD2895" s="14"/>
    </row>
    <row r="2896" ht="33.0" hidden="1" customHeight="1">
      <c r="A2896" s="27">
        <v>3310.0</v>
      </c>
      <c r="B2896" s="27" t="s">
        <v>34</v>
      </c>
      <c r="C2896" s="27" t="s">
        <v>3076</v>
      </c>
      <c r="D2896" s="12" t="s">
        <v>107</v>
      </c>
      <c r="E2896" s="14"/>
      <c r="F2896" s="12" t="s">
        <v>9</v>
      </c>
      <c r="G2896" s="12" t="s">
        <v>9</v>
      </c>
      <c r="H2896" s="12" t="s">
        <v>37</v>
      </c>
      <c r="I2896" s="14"/>
      <c r="J2896" s="14"/>
      <c r="K2896" s="14"/>
      <c r="L2896" s="14"/>
      <c r="M2896" s="14"/>
      <c r="N2896" s="14"/>
      <c r="O2896" s="14"/>
      <c r="P2896" s="14"/>
      <c r="Q2896" s="14"/>
      <c r="R2896" s="14"/>
      <c r="S2896" s="14"/>
      <c r="T2896" s="14"/>
      <c r="U2896" s="14"/>
      <c r="V2896" s="14"/>
      <c r="W2896" s="14"/>
      <c r="X2896" s="14"/>
      <c r="Y2896" s="14"/>
      <c r="Z2896" s="14"/>
      <c r="AA2896" s="14"/>
      <c r="AB2896" s="14"/>
      <c r="AC2896" s="14"/>
      <c r="AD2896" s="14"/>
    </row>
    <row r="2897" ht="33.0" hidden="1" customHeight="1">
      <c r="A2897" s="27">
        <v>3311.0</v>
      </c>
      <c r="B2897" s="27" t="s">
        <v>34</v>
      </c>
      <c r="C2897" s="27" t="s">
        <v>3154</v>
      </c>
      <c r="D2897" s="12" t="s">
        <v>2418</v>
      </c>
      <c r="E2897" s="14"/>
      <c r="F2897" s="12" t="s">
        <v>17</v>
      </c>
      <c r="G2897" s="12" t="s">
        <v>7</v>
      </c>
      <c r="H2897" s="12" t="s">
        <v>49</v>
      </c>
      <c r="I2897" s="14"/>
      <c r="J2897" s="14"/>
      <c r="K2897" s="14"/>
      <c r="L2897" s="14"/>
      <c r="M2897" s="14"/>
      <c r="N2897" s="14"/>
      <c r="O2897" s="14"/>
      <c r="P2897" s="14"/>
      <c r="Q2897" s="14"/>
      <c r="R2897" s="14"/>
      <c r="S2897" s="14"/>
      <c r="T2897" s="14"/>
      <c r="U2897" s="14"/>
      <c r="V2897" s="14"/>
      <c r="W2897" s="14"/>
      <c r="X2897" s="14"/>
      <c r="Y2897" s="14"/>
      <c r="Z2897" s="14"/>
      <c r="AA2897" s="14"/>
      <c r="AB2897" s="14"/>
      <c r="AC2897" s="14"/>
      <c r="AD2897" s="14"/>
    </row>
    <row r="2898" ht="33.0" customHeight="1">
      <c r="A2898" s="27">
        <v>3312.0</v>
      </c>
      <c r="B2898" s="27" t="s">
        <v>34</v>
      </c>
      <c r="C2898" s="27" t="s">
        <v>3155</v>
      </c>
      <c r="D2898" s="12" t="s">
        <v>1636</v>
      </c>
      <c r="E2898" s="14"/>
      <c r="F2898" s="12" t="s">
        <v>16</v>
      </c>
      <c r="G2898" s="12" t="s">
        <v>9</v>
      </c>
      <c r="H2898" s="12" t="s">
        <v>49</v>
      </c>
      <c r="I2898" s="14"/>
      <c r="J2898" s="14"/>
      <c r="K2898" s="14"/>
      <c r="L2898" s="14"/>
      <c r="M2898" s="14"/>
      <c r="N2898" s="14"/>
      <c r="O2898" s="14"/>
      <c r="P2898" s="14"/>
      <c r="Q2898" s="14"/>
      <c r="R2898" s="14"/>
      <c r="S2898" s="14"/>
      <c r="T2898" s="14"/>
      <c r="U2898" s="14"/>
      <c r="V2898" s="14"/>
      <c r="W2898" s="14"/>
      <c r="X2898" s="14"/>
      <c r="Y2898" s="14"/>
      <c r="Z2898" s="14"/>
      <c r="AA2898" s="14"/>
      <c r="AB2898" s="14"/>
      <c r="AC2898" s="14"/>
      <c r="AD2898" s="14"/>
    </row>
    <row r="2899" ht="33.0" hidden="1" customHeight="1">
      <c r="A2899" s="27">
        <v>3313.0</v>
      </c>
      <c r="B2899" s="27" t="s">
        <v>34</v>
      </c>
      <c r="C2899" s="27" t="s">
        <v>3156</v>
      </c>
      <c r="D2899" s="12" t="s">
        <v>116</v>
      </c>
      <c r="E2899" s="14"/>
      <c r="F2899" s="12" t="s">
        <v>15</v>
      </c>
      <c r="G2899" s="12" t="s">
        <v>9</v>
      </c>
      <c r="H2899" s="12" t="s">
        <v>52</v>
      </c>
      <c r="I2899" s="14"/>
      <c r="J2899" s="14"/>
      <c r="K2899" s="14"/>
      <c r="L2899" s="14"/>
      <c r="M2899" s="14"/>
      <c r="N2899" s="14"/>
      <c r="O2899" s="14"/>
      <c r="P2899" s="14"/>
      <c r="Q2899" s="14"/>
      <c r="R2899" s="14"/>
      <c r="S2899" s="14"/>
      <c r="T2899" s="14"/>
      <c r="U2899" s="14"/>
      <c r="V2899" s="14"/>
      <c r="W2899" s="14"/>
      <c r="X2899" s="14"/>
      <c r="Y2899" s="14"/>
      <c r="Z2899" s="14"/>
      <c r="AA2899" s="14"/>
      <c r="AB2899" s="14"/>
      <c r="AC2899" s="14"/>
      <c r="AD2899" s="14"/>
    </row>
    <row r="2900" ht="33.0" hidden="1" customHeight="1">
      <c r="A2900" s="27">
        <v>3314.0</v>
      </c>
      <c r="B2900" s="27" t="s">
        <v>34</v>
      </c>
      <c r="C2900" s="27" t="s">
        <v>3157</v>
      </c>
      <c r="D2900" s="12" t="s">
        <v>56</v>
      </c>
      <c r="E2900" s="14"/>
      <c r="F2900" s="12" t="s">
        <v>11</v>
      </c>
      <c r="G2900" s="12" t="s">
        <v>9</v>
      </c>
      <c r="H2900" s="12" t="s">
        <v>52</v>
      </c>
      <c r="I2900" s="14"/>
      <c r="J2900" s="14"/>
      <c r="K2900" s="14"/>
      <c r="L2900" s="14"/>
      <c r="M2900" s="14"/>
      <c r="N2900" s="14"/>
      <c r="O2900" s="14"/>
      <c r="P2900" s="14"/>
      <c r="Q2900" s="14"/>
      <c r="R2900" s="14"/>
      <c r="S2900" s="14"/>
      <c r="T2900" s="14"/>
      <c r="U2900" s="14"/>
      <c r="V2900" s="14"/>
      <c r="W2900" s="14"/>
      <c r="X2900" s="14"/>
      <c r="Y2900" s="14"/>
      <c r="Z2900" s="14"/>
      <c r="AA2900" s="14"/>
      <c r="AB2900" s="14"/>
      <c r="AC2900" s="14"/>
      <c r="AD2900" s="14"/>
    </row>
    <row r="2901" ht="33.0" customHeight="1">
      <c r="A2901" s="27">
        <v>3315.0</v>
      </c>
      <c r="B2901" s="27" t="s">
        <v>34</v>
      </c>
      <c r="C2901" s="27" t="s">
        <v>3158</v>
      </c>
      <c r="D2901" s="12" t="s">
        <v>217</v>
      </c>
      <c r="E2901" s="14"/>
      <c r="F2901" s="12" t="s">
        <v>16</v>
      </c>
      <c r="G2901" s="12" t="s">
        <v>7</v>
      </c>
      <c r="H2901" s="12" t="s">
        <v>49</v>
      </c>
      <c r="I2901" s="14"/>
      <c r="J2901" s="14"/>
      <c r="K2901" s="14"/>
      <c r="L2901" s="14"/>
      <c r="M2901" s="14"/>
      <c r="N2901" s="14"/>
      <c r="O2901" s="14"/>
      <c r="P2901" s="14"/>
      <c r="Q2901" s="14"/>
      <c r="R2901" s="14"/>
      <c r="S2901" s="14"/>
      <c r="T2901" s="14"/>
      <c r="U2901" s="14"/>
      <c r="V2901" s="14"/>
      <c r="W2901" s="14"/>
      <c r="X2901" s="14"/>
      <c r="Y2901" s="14"/>
      <c r="Z2901" s="14"/>
      <c r="AA2901" s="14"/>
      <c r="AB2901" s="14"/>
      <c r="AC2901" s="14"/>
      <c r="AD2901" s="14"/>
    </row>
    <row r="2902" ht="33.0" hidden="1" customHeight="1">
      <c r="A2902" s="27">
        <v>3316.0</v>
      </c>
      <c r="B2902" s="27" t="s">
        <v>34</v>
      </c>
      <c r="C2902" s="27" t="s">
        <v>3159</v>
      </c>
      <c r="D2902" s="12" t="s">
        <v>107</v>
      </c>
      <c r="E2902" s="14"/>
      <c r="F2902" s="12" t="s">
        <v>9</v>
      </c>
      <c r="G2902" s="12" t="s">
        <v>9</v>
      </c>
      <c r="H2902" s="12" t="s">
        <v>37</v>
      </c>
      <c r="I2902" s="14"/>
      <c r="J2902" s="14"/>
      <c r="K2902" s="14"/>
      <c r="L2902" s="14"/>
      <c r="M2902" s="14"/>
      <c r="N2902" s="14"/>
      <c r="O2902" s="14"/>
      <c r="P2902" s="14"/>
      <c r="Q2902" s="14"/>
      <c r="R2902" s="14"/>
      <c r="S2902" s="14"/>
      <c r="T2902" s="14"/>
      <c r="U2902" s="14"/>
      <c r="V2902" s="14"/>
      <c r="W2902" s="14"/>
      <c r="X2902" s="14"/>
      <c r="Y2902" s="14"/>
      <c r="Z2902" s="14"/>
      <c r="AA2902" s="14"/>
      <c r="AB2902" s="14"/>
      <c r="AC2902" s="14"/>
      <c r="AD2902" s="14"/>
    </row>
    <row r="2903" ht="33.0" hidden="1" customHeight="1">
      <c r="A2903" s="27">
        <v>3317.0</v>
      </c>
      <c r="B2903" s="27" t="s">
        <v>34</v>
      </c>
      <c r="C2903" s="27" t="s">
        <v>3160</v>
      </c>
      <c r="D2903" s="12" t="s">
        <v>637</v>
      </c>
      <c r="E2903" s="14"/>
      <c r="F2903" s="12" t="s">
        <v>13</v>
      </c>
      <c r="G2903" s="12" t="s">
        <v>9</v>
      </c>
      <c r="H2903" s="12" t="s">
        <v>52</v>
      </c>
      <c r="I2903" s="14"/>
      <c r="J2903" s="14"/>
      <c r="K2903" s="14"/>
      <c r="L2903" s="14"/>
      <c r="M2903" s="14"/>
      <c r="N2903" s="14"/>
      <c r="O2903" s="14"/>
      <c r="P2903" s="14"/>
      <c r="Q2903" s="14"/>
      <c r="R2903" s="14"/>
      <c r="S2903" s="14"/>
      <c r="T2903" s="14"/>
      <c r="U2903" s="14"/>
      <c r="V2903" s="14"/>
      <c r="W2903" s="14"/>
      <c r="X2903" s="14"/>
      <c r="Y2903" s="14"/>
      <c r="Z2903" s="14"/>
      <c r="AA2903" s="14"/>
      <c r="AB2903" s="14"/>
      <c r="AC2903" s="14"/>
      <c r="AD2903" s="14"/>
    </row>
    <row r="2904" ht="33.0" customHeight="1">
      <c r="A2904" s="27">
        <v>3318.0</v>
      </c>
      <c r="B2904" s="27" t="s">
        <v>34</v>
      </c>
      <c r="C2904" s="27" t="s">
        <v>3161</v>
      </c>
      <c r="D2904" s="12" t="s">
        <v>167</v>
      </c>
      <c r="E2904" s="14"/>
      <c r="F2904" s="12" t="s">
        <v>16</v>
      </c>
      <c r="G2904" s="12" t="s">
        <v>9</v>
      </c>
      <c r="H2904" s="12" t="s">
        <v>37</v>
      </c>
      <c r="I2904" s="14"/>
      <c r="J2904" s="14"/>
      <c r="K2904" s="14"/>
      <c r="L2904" s="14"/>
      <c r="M2904" s="14"/>
      <c r="N2904" s="14"/>
      <c r="O2904" s="14"/>
      <c r="P2904" s="14"/>
      <c r="Q2904" s="14"/>
      <c r="R2904" s="14"/>
      <c r="S2904" s="14"/>
      <c r="T2904" s="14"/>
      <c r="U2904" s="14"/>
      <c r="V2904" s="14"/>
      <c r="W2904" s="14"/>
      <c r="X2904" s="14"/>
      <c r="Y2904" s="14"/>
      <c r="Z2904" s="14"/>
      <c r="AA2904" s="14"/>
      <c r="AB2904" s="14"/>
      <c r="AC2904" s="14"/>
      <c r="AD2904" s="14"/>
    </row>
    <row r="2905" ht="33.0" customHeight="1">
      <c r="A2905" s="27">
        <v>3319.0</v>
      </c>
      <c r="B2905" s="27" t="s">
        <v>34</v>
      </c>
      <c r="C2905" s="27" t="s">
        <v>3162</v>
      </c>
      <c r="D2905" s="12" t="s">
        <v>214</v>
      </c>
      <c r="E2905" s="14"/>
      <c r="F2905" s="12" t="s">
        <v>16</v>
      </c>
      <c r="G2905" s="12" t="s">
        <v>9</v>
      </c>
      <c r="H2905" s="12" t="s">
        <v>52</v>
      </c>
      <c r="I2905" s="14"/>
      <c r="J2905" s="14"/>
      <c r="K2905" s="14"/>
      <c r="L2905" s="14"/>
      <c r="M2905" s="14"/>
      <c r="N2905" s="14"/>
      <c r="O2905" s="14"/>
      <c r="P2905" s="14"/>
      <c r="Q2905" s="14"/>
      <c r="R2905" s="14"/>
      <c r="S2905" s="14"/>
      <c r="T2905" s="14"/>
      <c r="U2905" s="14"/>
      <c r="V2905" s="14"/>
      <c r="W2905" s="14"/>
      <c r="X2905" s="14"/>
      <c r="Y2905" s="14"/>
      <c r="Z2905" s="14"/>
      <c r="AA2905" s="14"/>
      <c r="AB2905" s="14"/>
      <c r="AC2905" s="14"/>
      <c r="AD2905" s="14"/>
    </row>
    <row r="2906" ht="33.0" hidden="1" customHeight="1">
      <c r="A2906" s="27">
        <v>3320.0</v>
      </c>
      <c r="B2906" s="27" t="s">
        <v>34</v>
      </c>
      <c r="C2906" s="27" t="s">
        <v>3163</v>
      </c>
      <c r="D2906" s="12" t="s">
        <v>144</v>
      </c>
      <c r="E2906" s="14"/>
      <c r="F2906" s="12" t="s">
        <v>11</v>
      </c>
      <c r="G2906" s="12" t="s">
        <v>7</v>
      </c>
      <c r="H2906" s="12" t="s">
        <v>42</v>
      </c>
      <c r="I2906" s="14"/>
      <c r="J2906" s="14"/>
      <c r="K2906" s="14"/>
      <c r="L2906" s="14"/>
      <c r="M2906" s="14"/>
      <c r="N2906" s="14"/>
      <c r="O2906" s="14"/>
      <c r="P2906" s="14"/>
      <c r="Q2906" s="14"/>
      <c r="R2906" s="14"/>
      <c r="S2906" s="14"/>
      <c r="T2906" s="14"/>
      <c r="U2906" s="14"/>
      <c r="V2906" s="14"/>
      <c r="W2906" s="14"/>
      <c r="X2906" s="14"/>
      <c r="Y2906" s="14"/>
      <c r="Z2906" s="14"/>
      <c r="AA2906" s="14"/>
      <c r="AB2906" s="14"/>
      <c r="AC2906" s="14"/>
      <c r="AD2906" s="14"/>
    </row>
    <row r="2907" ht="33.0" hidden="1" customHeight="1">
      <c r="A2907" s="27">
        <v>3321.0</v>
      </c>
      <c r="B2907" s="27" t="s">
        <v>34</v>
      </c>
      <c r="C2907" s="27" t="s">
        <v>3164</v>
      </c>
      <c r="D2907" s="12" t="s">
        <v>2281</v>
      </c>
      <c r="E2907" s="14"/>
      <c r="F2907" s="12" t="s">
        <v>15</v>
      </c>
      <c r="G2907" s="12" t="s">
        <v>7</v>
      </c>
      <c r="H2907" s="12" t="s">
        <v>52</v>
      </c>
      <c r="I2907" s="14"/>
      <c r="J2907" s="14"/>
      <c r="K2907" s="14"/>
      <c r="L2907" s="14"/>
      <c r="M2907" s="14"/>
      <c r="N2907" s="14"/>
      <c r="O2907" s="14"/>
      <c r="P2907" s="14"/>
      <c r="Q2907" s="14"/>
      <c r="R2907" s="14"/>
      <c r="S2907" s="14"/>
      <c r="T2907" s="14"/>
      <c r="U2907" s="14"/>
      <c r="V2907" s="14"/>
      <c r="W2907" s="14"/>
      <c r="X2907" s="14"/>
      <c r="Y2907" s="14"/>
      <c r="Z2907" s="14"/>
      <c r="AA2907" s="14"/>
      <c r="AB2907" s="14"/>
      <c r="AC2907" s="14"/>
      <c r="AD2907" s="14"/>
    </row>
    <row r="2908" ht="33.0" hidden="1" customHeight="1">
      <c r="A2908" s="27">
        <v>3322.0</v>
      </c>
      <c r="B2908" s="27" t="s">
        <v>34</v>
      </c>
      <c r="C2908" s="27" t="s">
        <v>3165</v>
      </c>
      <c r="D2908" s="12" t="s">
        <v>476</v>
      </c>
      <c r="E2908" s="14"/>
      <c r="F2908" s="12" t="s">
        <v>9</v>
      </c>
      <c r="G2908" s="12" t="s">
        <v>4</v>
      </c>
      <c r="H2908" s="12" t="s">
        <v>52</v>
      </c>
      <c r="I2908" s="14"/>
      <c r="J2908" s="14"/>
      <c r="K2908" s="14"/>
      <c r="L2908" s="14"/>
      <c r="M2908" s="14"/>
      <c r="N2908" s="14"/>
      <c r="O2908" s="14"/>
      <c r="P2908" s="14"/>
      <c r="Q2908" s="14"/>
      <c r="R2908" s="14"/>
      <c r="S2908" s="14"/>
      <c r="T2908" s="14"/>
      <c r="U2908" s="14"/>
      <c r="V2908" s="14"/>
      <c r="W2908" s="14"/>
      <c r="X2908" s="14"/>
      <c r="Y2908" s="14"/>
      <c r="Z2908" s="14"/>
      <c r="AA2908" s="14"/>
      <c r="AB2908" s="14"/>
      <c r="AC2908" s="14"/>
      <c r="AD2908" s="14"/>
    </row>
    <row r="2909" ht="33.0" hidden="1" customHeight="1">
      <c r="A2909" s="27">
        <v>3324.0</v>
      </c>
      <c r="B2909" s="27" t="s">
        <v>34</v>
      </c>
      <c r="C2909" s="27" t="s">
        <v>3166</v>
      </c>
      <c r="D2909" s="12" t="s">
        <v>3167</v>
      </c>
      <c r="E2909" s="14"/>
      <c r="F2909" s="12" t="s">
        <v>22</v>
      </c>
      <c r="G2909" s="12" t="s">
        <v>7</v>
      </c>
      <c r="H2909" s="12" t="s">
        <v>52</v>
      </c>
      <c r="I2909" s="14"/>
      <c r="J2909" s="14"/>
      <c r="K2909" s="14"/>
      <c r="L2909" s="14"/>
      <c r="M2909" s="14"/>
      <c r="N2909" s="14"/>
      <c r="O2909" s="14"/>
      <c r="P2909" s="14"/>
      <c r="Q2909" s="14"/>
      <c r="R2909" s="14"/>
      <c r="S2909" s="14"/>
      <c r="T2909" s="14"/>
      <c r="U2909" s="14"/>
      <c r="V2909" s="14"/>
      <c r="W2909" s="14"/>
      <c r="X2909" s="14"/>
      <c r="Y2909" s="14"/>
      <c r="Z2909" s="14"/>
      <c r="AA2909" s="14"/>
      <c r="AB2909" s="14"/>
      <c r="AC2909" s="14"/>
      <c r="AD2909" s="14"/>
    </row>
    <row r="2910" ht="33.0" hidden="1" customHeight="1">
      <c r="A2910" s="27">
        <v>3325.0</v>
      </c>
      <c r="B2910" s="27" t="s">
        <v>34</v>
      </c>
      <c r="C2910" s="27" t="s">
        <v>3168</v>
      </c>
      <c r="D2910" s="12" t="s">
        <v>107</v>
      </c>
      <c r="E2910" s="14"/>
      <c r="F2910" s="12" t="s">
        <v>9</v>
      </c>
      <c r="G2910" s="12" t="s">
        <v>9</v>
      </c>
      <c r="H2910" s="12" t="s">
        <v>37</v>
      </c>
      <c r="I2910" s="14"/>
      <c r="J2910" s="14"/>
      <c r="K2910" s="14"/>
      <c r="L2910" s="14"/>
      <c r="M2910" s="14"/>
      <c r="N2910" s="14"/>
      <c r="O2910" s="14"/>
      <c r="P2910" s="14"/>
      <c r="Q2910" s="14"/>
      <c r="R2910" s="14"/>
      <c r="S2910" s="14"/>
      <c r="T2910" s="14"/>
      <c r="U2910" s="14"/>
      <c r="V2910" s="14"/>
      <c r="W2910" s="14"/>
      <c r="X2910" s="14"/>
      <c r="Y2910" s="14"/>
      <c r="Z2910" s="14"/>
      <c r="AA2910" s="14"/>
      <c r="AB2910" s="14"/>
      <c r="AC2910" s="14"/>
      <c r="AD2910" s="14"/>
    </row>
    <row r="2911" ht="33.0" customHeight="1">
      <c r="A2911" s="27">
        <v>3327.0</v>
      </c>
      <c r="B2911" s="27" t="s">
        <v>34</v>
      </c>
      <c r="C2911" s="27" t="s">
        <v>3169</v>
      </c>
      <c r="D2911" s="12" t="s">
        <v>214</v>
      </c>
      <c r="E2911" s="14"/>
      <c r="F2911" s="12" t="s">
        <v>16</v>
      </c>
      <c r="G2911" s="12" t="s">
        <v>9</v>
      </c>
      <c r="H2911" s="12" t="s">
        <v>52</v>
      </c>
      <c r="I2911" s="14"/>
      <c r="J2911" s="14"/>
      <c r="K2911" s="14"/>
      <c r="L2911" s="14"/>
      <c r="M2911" s="14"/>
      <c r="N2911" s="14"/>
      <c r="O2911" s="14"/>
      <c r="P2911" s="14"/>
      <c r="Q2911" s="14"/>
      <c r="R2911" s="14"/>
      <c r="S2911" s="14"/>
      <c r="T2911" s="14"/>
      <c r="U2911" s="14"/>
      <c r="V2911" s="14"/>
      <c r="W2911" s="14"/>
      <c r="X2911" s="14"/>
      <c r="Y2911" s="14"/>
      <c r="Z2911" s="14"/>
      <c r="AA2911" s="14"/>
      <c r="AB2911" s="14"/>
      <c r="AC2911" s="14"/>
      <c r="AD2911" s="14"/>
    </row>
    <row r="2912" ht="33.0" hidden="1" customHeight="1">
      <c r="A2912" s="27">
        <v>3328.0</v>
      </c>
      <c r="B2912" s="27" t="s">
        <v>34</v>
      </c>
      <c r="C2912" s="27" t="s">
        <v>3170</v>
      </c>
      <c r="D2912" s="12" t="s">
        <v>592</v>
      </c>
      <c r="E2912" s="14"/>
      <c r="F2912" s="12" t="s">
        <v>11</v>
      </c>
      <c r="G2912" s="12" t="s">
        <v>9</v>
      </c>
      <c r="H2912" s="12" t="s">
        <v>37</v>
      </c>
      <c r="I2912" s="14"/>
      <c r="J2912" s="14"/>
      <c r="K2912" s="14"/>
      <c r="L2912" s="14"/>
      <c r="M2912" s="14"/>
      <c r="N2912" s="14"/>
      <c r="O2912" s="14"/>
      <c r="P2912" s="14"/>
      <c r="Q2912" s="14"/>
      <c r="R2912" s="14"/>
      <c r="S2912" s="14"/>
      <c r="T2912" s="14"/>
      <c r="U2912" s="14"/>
      <c r="V2912" s="14"/>
      <c r="W2912" s="14"/>
      <c r="X2912" s="14"/>
      <c r="Y2912" s="14"/>
      <c r="Z2912" s="14"/>
      <c r="AA2912" s="14"/>
      <c r="AB2912" s="14"/>
      <c r="AC2912" s="14"/>
      <c r="AD2912" s="14"/>
    </row>
    <row r="2913" ht="33.0" customHeight="1">
      <c r="A2913" s="27">
        <v>3329.0</v>
      </c>
      <c r="B2913" s="27" t="s">
        <v>34</v>
      </c>
      <c r="C2913" s="27" t="s">
        <v>3171</v>
      </c>
      <c r="D2913" s="12" t="s">
        <v>214</v>
      </c>
      <c r="E2913" s="14"/>
      <c r="F2913" s="12" t="s">
        <v>16</v>
      </c>
      <c r="G2913" s="12" t="s">
        <v>9</v>
      </c>
      <c r="H2913" s="12" t="s">
        <v>52</v>
      </c>
      <c r="I2913" s="14"/>
      <c r="J2913" s="14"/>
      <c r="K2913" s="14"/>
      <c r="L2913" s="14"/>
      <c r="M2913" s="14"/>
      <c r="N2913" s="14"/>
      <c r="O2913" s="14"/>
      <c r="P2913" s="14"/>
      <c r="Q2913" s="14"/>
      <c r="R2913" s="14"/>
      <c r="S2913" s="14"/>
      <c r="T2913" s="14"/>
      <c r="U2913" s="14"/>
      <c r="V2913" s="14"/>
      <c r="W2913" s="14"/>
      <c r="X2913" s="14"/>
      <c r="Y2913" s="14"/>
      <c r="Z2913" s="14"/>
      <c r="AA2913" s="14"/>
      <c r="AB2913" s="14"/>
      <c r="AC2913" s="14"/>
      <c r="AD2913" s="14"/>
    </row>
    <row r="2914" ht="33.0" hidden="1" customHeight="1">
      <c r="A2914" s="27">
        <v>3330.0</v>
      </c>
      <c r="B2914" s="27" t="s">
        <v>34</v>
      </c>
      <c r="C2914" s="27" t="s">
        <v>3172</v>
      </c>
      <c r="D2914" s="12" t="s">
        <v>89</v>
      </c>
      <c r="E2914" s="14"/>
      <c r="F2914" s="12" t="s">
        <v>9</v>
      </c>
      <c r="G2914" s="12" t="s">
        <v>9</v>
      </c>
      <c r="H2914" s="12" t="s">
        <v>52</v>
      </c>
      <c r="I2914" s="14"/>
      <c r="J2914" s="14"/>
      <c r="K2914" s="14"/>
      <c r="L2914" s="14"/>
      <c r="M2914" s="14"/>
      <c r="N2914" s="14"/>
      <c r="O2914" s="14"/>
      <c r="P2914" s="14"/>
      <c r="Q2914" s="14"/>
      <c r="R2914" s="14"/>
      <c r="S2914" s="14"/>
      <c r="T2914" s="14"/>
      <c r="U2914" s="14"/>
      <c r="V2914" s="14"/>
      <c r="W2914" s="14"/>
      <c r="X2914" s="14"/>
      <c r="Y2914" s="14"/>
      <c r="Z2914" s="14"/>
      <c r="AA2914" s="14"/>
      <c r="AB2914" s="14"/>
      <c r="AC2914" s="14"/>
      <c r="AD2914" s="14"/>
    </row>
    <row r="2915" ht="33.0" hidden="1" customHeight="1">
      <c r="A2915" s="27">
        <v>3331.0</v>
      </c>
      <c r="B2915" s="27" t="s">
        <v>34</v>
      </c>
      <c r="C2915" s="27" t="s">
        <v>3173</v>
      </c>
      <c r="D2915" s="12" t="s">
        <v>405</v>
      </c>
      <c r="E2915" s="14"/>
      <c r="F2915" s="12" t="s">
        <v>19</v>
      </c>
      <c r="G2915" s="12" t="s">
        <v>7</v>
      </c>
      <c r="H2915" s="12" t="s">
        <v>52</v>
      </c>
      <c r="I2915" s="14"/>
      <c r="J2915" s="14"/>
      <c r="K2915" s="14"/>
      <c r="L2915" s="14"/>
      <c r="M2915" s="14"/>
      <c r="N2915" s="14"/>
      <c r="O2915" s="14"/>
      <c r="P2915" s="14"/>
      <c r="Q2915" s="14"/>
      <c r="R2915" s="14"/>
      <c r="S2915" s="14"/>
      <c r="T2915" s="14"/>
      <c r="U2915" s="14"/>
      <c r="V2915" s="14"/>
      <c r="W2915" s="14"/>
      <c r="X2915" s="14"/>
      <c r="Y2915" s="14"/>
      <c r="Z2915" s="14"/>
      <c r="AA2915" s="14"/>
      <c r="AB2915" s="14"/>
      <c r="AC2915" s="14"/>
      <c r="AD2915" s="14"/>
    </row>
    <row r="2916" ht="33.0" hidden="1" customHeight="1">
      <c r="A2916" s="27">
        <v>3332.0</v>
      </c>
      <c r="B2916" s="27" t="s">
        <v>34</v>
      </c>
      <c r="C2916" s="27" t="s">
        <v>3174</v>
      </c>
      <c r="D2916" s="12" t="s">
        <v>514</v>
      </c>
      <c r="E2916" s="14"/>
      <c r="F2916" s="12" t="s">
        <v>15</v>
      </c>
      <c r="G2916" s="12" t="s">
        <v>9</v>
      </c>
      <c r="H2916" s="12" t="s">
        <v>37</v>
      </c>
      <c r="I2916" s="14"/>
      <c r="J2916" s="14"/>
      <c r="K2916" s="14"/>
      <c r="L2916" s="14"/>
      <c r="M2916" s="14"/>
      <c r="N2916" s="14"/>
      <c r="O2916" s="14"/>
      <c r="P2916" s="14"/>
      <c r="Q2916" s="14"/>
      <c r="R2916" s="14"/>
      <c r="S2916" s="14"/>
      <c r="T2916" s="14"/>
      <c r="U2916" s="14"/>
      <c r="V2916" s="14"/>
      <c r="W2916" s="14"/>
      <c r="X2916" s="14"/>
      <c r="Y2916" s="14"/>
      <c r="Z2916" s="14"/>
      <c r="AA2916" s="14"/>
      <c r="AB2916" s="14"/>
      <c r="AC2916" s="14"/>
      <c r="AD2916" s="14"/>
    </row>
    <row r="2917" ht="33.0" customHeight="1">
      <c r="A2917" s="27">
        <v>3333.0</v>
      </c>
      <c r="B2917" s="27" t="s">
        <v>34</v>
      </c>
      <c r="C2917" s="27" t="s">
        <v>3175</v>
      </c>
      <c r="D2917" s="12" t="s">
        <v>131</v>
      </c>
      <c r="E2917" s="14"/>
      <c r="F2917" s="12" t="s">
        <v>16</v>
      </c>
      <c r="G2917" s="12" t="s">
        <v>7</v>
      </c>
      <c r="H2917" s="12" t="s">
        <v>52</v>
      </c>
      <c r="I2917" s="14"/>
      <c r="J2917" s="14"/>
      <c r="K2917" s="14"/>
      <c r="L2917" s="14"/>
      <c r="M2917" s="14"/>
      <c r="N2917" s="14"/>
      <c r="O2917" s="14"/>
      <c r="P2917" s="14"/>
      <c r="Q2917" s="14"/>
      <c r="R2917" s="14"/>
      <c r="S2917" s="14"/>
      <c r="T2917" s="14"/>
      <c r="U2917" s="14"/>
      <c r="V2917" s="14"/>
      <c r="W2917" s="14"/>
      <c r="X2917" s="14"/>
      <c r="Y2917" s="14"/>
      <c r="Z2917" s="14"/>
      <c r="AA2917" s="14"/>
      <c r="AB2917" s="14"/>
      <c r="AC2917" s="14"/>
      <c r="AD2917" s="14"/>
    </row>
    <row r="2918" ht="33.0" hidden="1" customHeight="1">
      <c r="A2918" s="27">
        <v>3334.0</v>
      </c>
      <c r="B2918" s="27" t="s">
        <v>34</v>
      </c>
      <c r="C2918" s="27" t="s">
        <v>3176</v>
      </c>
      <c r="D2918" s="12" t="s">
        <v>586</v>
      </c>
      <c r="E2918" s="14"/>
      <c r="F2918" s="12" t="s">
        <v>11</v>
      </c>
      <c r="G2918" s="12" t="s">
        <v>7</v>
      </c>
      <c r="H2918" s="12" t="s">
        <v>52</v>
      </c>
      <c r="I2918" s="14"/>
      <c r="J2918" s="14"/>
      <c r="K2918" s="14"/>
      <c r="L2918" s="14"/>
      <c r="M2918" s="14"/>
      <c r="N2918" s="14"/>
      <c r="O2918" s="14"/>
      <c r="P2918" s="14"/>
      <c r="Q2918" s="14"/>
      <c r="R2918" s="14"/>
      <c r="S2918" s="14"/>
      <c r="T2918" s="14"/>
      <c r="U2918" s="14"/>
      <c r="V2918" s="14"/>
      <c r="W2918" s="14"/>
      <c r="X2918" s="14"/>
      <c r="Y2918" s="14"/>
      <c r="Z2918" s="14"/>
      <c r="AA2918" s="14"/>
      <c r="AB2918" s="14"/>
      <c r="AC2918" s="14"/>
      <c r="AD2918" s="14"/>
    </row>
    <row r="2919" ht="33.0" hidden="1" customHeight="1">
      <c r="A2919" s="27">
        <v>3335.0</v>
      </c>
      <c r="B2919" s="27" t="s">
        <v>34</v>
      </c>
      <c r="C2919" s="27" t="s">
        <v>3177</v>
      </c>
      <c r="D2919" s="12" t="s">
        <v>120</v>
      </c>
      <c r="E2919" s="14"/>
      <c r="F2919" s="12" t="s">
        <v>20</v>
      </c>
      <c r="G2919" s="12" t="s">
        <v>9</v>
      </c>
      <c r="H2919" s="12" t="s">
        <v>42</v>
      </c>
      <c r="I2919" s="14"/>
      <c r="J2919" s="14"/>
      <c r="K2919" s="14"/>
      <c r="L2919" s="14"/>
      <c r="M2919" s="14"/>
      <c r="N2919" s="14"/>
      <c r="O2919" s="14"/>
      <c r="P2919" s="14"/>
      <c r="Q2919" s="14"/>
      <c r="R2919" s="14"/>
      <c r="S2919" s="14"/>
      <c r="T2919" s="14"/>
      <c r="U2919" s="14"/>
      <c r="V2919" s="14"/>
      <c r="W2919" s="14"/>
      <c r="X2919" s="14"/>
      <c r="Y2919" s="14"/>
      <c r="Z2919" s="14"/>
      <c r="AA2919" s="14"/>
      <c r="AB2919" s="14"/>
      <c r="AC2919" s="14"/>
      <c r="AD2919" s="14"/>
    </row>
    <row r="2920" ht="33.0" hidden="1" customHeight="1">
      <c r="A2920" s="27">
        <v>3336.0</v>
      </c>
      <c r="B2920" s="27" t="s">
        <v>34</v>
      </c>
      <c r="C2920" s="27" t="s">
        <v>3178</v>
      </c>
      <c r="D2920" s="12" t="s">
        <v>2083</v>
      </c>
      <c r="E2920" s="14"/>
      <c r="F2920" s="12" t="s">
        <v>22</v>
      </c>
      <c r="G2920" s="12" t="s">
        <v>9</v>
      </c>
      <c r="H2920" s="12" t="s">
        <v>52</v>
      </c>
      <c r="I2920" s="14"/>
      <c r="J2920" s="14"/>
      <c r="K2920" s="14"/>
      <c r="L2920" s="14"/>
      <c r="M2920" s="14"/>
      <c r="N2920" s="14"/>
      <c r="O2920" s="14"/>
      <c r="P2920" s="14"/>
      <c r="Q2920" s="14"/>
      <c r="R2920" s="14"/>
      <c r="S2920" s="14"/>
      <c r="T2920" s="14"/>
      <c r="U2920" s="14"/>
      <c r="V2920" s="14"/>
      <c r="W2920" s="14"/>
      <c r="X2920" s="14"/>
      <c r="Y2920" s="14"/>
      <c r="Z2920" s="14"/>
      <c r="AA2920" s="14"/>
      <c r="AB2920" s="14"/>
      <c r="AC2920" s="14"/>
      <c r="AD2920" s="14"/>
    </row>
    <row r="2921" ht="33.0" hidden="1" customHeight="1">
      <c r="A2921" s="27">
        <v>3337.0</v>
      </c>
      <c r="B2921" s="27" t="s">
        <v>34</v>
      </c>
      <c r="C2921" s="27" t="s">
        <v>3179</v>
      </c>
      <c r="D2921" s="12" t="s">
        <v>612</v>
      </c>
      <c r="E2921" s="14"/>
      <c r="F2921" s="12" t="s">
        <v>15</v>
      </c>
      <c r="G2921" s="12" t="s">
        <v>9</v>
      </c>
      <c r="H2921" s="12" t="s">
        <v>49</v>
      </c>
      <c r="I2921" s="14"/>
      <c r="J2921" s="14"/>
      <c r="K2921" s="14"/>
      <c r="L2921" s="14"/>
      <c r="M2921" s="14"/>
      <c r="N2921" s="14"/>
      <c r="O2921" s="14"/>
      <c r="P2921" s="14"/>
      <c r="Q2921" s="14"/>
      <c r="R2921" s="14"/>
      <c r="S2921" s="14"/>
      <c r="T2921" s="14"/>
      <c r="U2921" s="14"/>
      <c r="V2921" s="14"/>
      <c r="W2921" s="14"/>
      <c r="X2921" s="14"/>
      <c r="Y2921" s="14"/>
      <c r="Z2921" s="14"/>
      <c r="AA2921" s="14"/>
      <c r="AB2921" s="14"/>
      <c r="AC2921" s="14"/>
      <c r="AD2921" s="14"/>
    </row>
    <row r="2922" ht="33.0" hidden="1" customHeight="1">
      <c r="A2922" s="27">
        <v>3338.0</v>
      </c>
      <c r="B2922" s="27" t="s">
        <v>34</v>
      </c>
      <c r="C2922" s="27" t="s">
        <v>3180</v>
      </c>
      <c r="D2922" s="12" t="s">
        <v>107</v>
      </c>
      <c r="E2922" s="14"/>
      <c r="F2922" s="12" t="s">
        <v>9</v>
      </c>
      <c r="G2922" s="12" t="s">
        <v>9</v>
      </c>
      <c r="H2922" s="12" t="s">
        <v>37</v>
      </c>
      <c r="I2922" s="14"/>
      <c r="J2922" s="14"/>
      <c r="K2922" s="14"/>
      <c r="L2922" s="14"/>
      <c r="M2922" s="14"/>
      <c r="N2922" s="14"/>
      <c r="O2922" s="14"/>
      <c r="P2922" s="14"/>
      <c r="Q2922" s="14"/>
      <c r="R2922" s="14"/>
      <c r="S2922" s="14"/>
      <c r="T2922" s="14"/>
      <c r="U2922" s="14"/>
      <c r="V2922" s="14"/>
      <c r="W2922" s="14"/>
      <c r="X2922" s="14"/>
      <c r="Y2922" s="14"/>
      <c r="Z2922" s="14"/>
      <c r="AA2922" s="14"/>
      <c r="AB2922" s="14"/>
      <c r="AC2922" s="14"/>
      <c r="AD2922" s="14"/>
    </row>
    <row r="2923" ht="33.0" hidden="1" customHeight="1">
      <c r="A2923" s="27">
        <v>3339.0</v>
      </c>
      <c r="B2923" s="27" t="s">
        <v>34</v>
      </c>
      <c r="C2923" s="27" t="s">
        <v>3181</v>
      </c>
      <c r="D2923" s="12" t="s">
        <v>1559</v>
      </c>
      <c r="E2923" s="14"/>
      <c r="F2923" s="12" t="s">
        <v>9</v>
      </c>
      <c r="G2923" s="12" t="s">
        <v>9</v>
      </c>
      <c r="H2923" s="12" t="s">
        <v>9</v>
      </c>
      <c r="I2923" s="14"/>
      <c r="J2923" s="14"/>
      <c r="K2923" s="14"/>
      <c r="L2923" s="14"/>
      <c r="M2923" s="14"/>
      <c r="N2923" s="14"/>
      <c r="O2923" s="14"/>
      <c r="P2923" s="14"/>
      <c r="Q2923" s="14"/>
      <c r="R2923" s="14"/>
      <c r="S2923" s="14"/>
      <c r="T2923" s="14"/>
      <c r="U2923" s="14"/>
      <c r="V2923" s="14"/>
      <c r="W2923" s="14"/>
      <c r="X2923" s="14"/>
      <c r="Y2923" s="14"/>
      <c r="Z2923" s="14"/>
      <c r="AA2923" s="14"/>
      <c r="AB2923" s="14"/>
      <c r="AC2923" s="14"/>
      <c r="AD2923" s="14"/>
    </row>
    <row r="2924" ht="33.0" hidden="1" customHeight="1">
      <c r="A2924" s="27">
        <v>3340.0</v>
      </c>
      <c r="B2924" s="27" t="s">
        <v>34</v>
      </c>
      <c r="C2924" s="27" t="s">
        <v>3182</v>
      </c>
      <c r="D2924" s="12" t="s">
        <v>284</v>
      </c>
      <c r="E2924" s="14"/>
      <c r="F2924" s="12" t="s">
        <v>19</v>
      </c>
      <c r="G2924" s="12" t="s">
        <v>9</v>
      </c>
      <c r="H2924" s="12" t="s">
        <v>52</v>
      </c>
      <c r="I2924" s="14"/>
      <c r="J2924" s="14"/>
      <c r="K2924" s="14"/>
      <c r="L2924" s="14"/>
      <c r="M2924" s="14"/>
      <c r="N2924" s="14"/>
      <c r="O2924" s="14"/>
      <c r="P2924" s="14"/>
      <c r="Q2924" s="14"/>
      <c r="R2924" s="14"/>
      <c r="S2924" s="14"/>
      <c r="T2924" s="14"/>
      <c r="U2924" s="14"/>
      <c r="V2924" s="14"/>
      <c r="W2924" s="14"/>
      <c r="X2924" s="14"/>
      <c r="Y2924" s="14"/>
      <c r="Z2924" s="14"/>
      <c r="AA2924" s="14"/>
      <c r="AB2924" s="14"/>
      <c r="AC2924" s="14"/>
      <c r="AD2924" s="14"/>
    </row>
    <row r="2925" ht="33.0" hidden="1" customHeight="1">
      <c r="A2925" s="27">
        <v>3341.0</v>
      </c>
      <c r="B2925" s="27" t="s">
        <v>34</v>
      </c>
      <c r="C2925" s="27" t="s">
        <v>3183</v>
      </c>
      <c r="D2925" s="12" t="s">
        <v>601</v>
      </c>
      <c r="E2925" s="14"/>
      <c r="F2925" s="12" t="s">
        <v>15</v>
      </c>
      <c r="G2925" s="12" t="s">
        <v>7</v>
      </c>
      <c r="H2925" s="12" t="s">
        <v>49</v>
      </c>
      <c r="I2925" s="14"/>
      <c r="J2925" s="14"/>
      <c r="K2925" s="14"/>
      <c r="L2925" s="14"/>
      <c r="M2925" s="14"/>
      <c r="N2925" s="14"/>
      <c r="O2925" s="14"/>
      <c r="P2925" s="14"/>
      <c r="Q2925" s="14"/>
      <c r="R2925" s="14"/>
      <c r="S2925" s="14"/>
      <c r="T2925" s="14"/>
      <c r="U2925" s="14"/>
      <c r="V2925" s="14"/>
      <c r="W2925" s="14"/>
      <c r="X2925" s="14"/>
      <c r="Y2925" s="14"/>
      <c r="Z2925" s="14"/>
      <c r="AA2925" s="14"/>
      <c r="AB2925" s="14"/>
      <c r="AC2925" s="14"/>
      <c r="AD2925" s="14"/>
    </row>
    <row r="2926" ht="33.0" hidden="1" customHeight="1">
      <c r="A2926" s="27">
        <v>3342.0</v>
      </c>
      <c r="B2926" s="27" t="s">
        <v>34</v>
      </c>
      <c r="C2926" s="27" t="s">
        <v>3184</v>
      </c>
      <c r="D2926" s="12" t="s">
        <v>107</v>
      </c>
      <c r="E2926" s="14"/>
      <c r="F2926" s="12" t="s">
        <v>9</v>
      </c>
      <c r="G2926" s="12" t="s">
        <v>9</v>
      </c>
      <c r="H2926" s="12" t="s">
        <v>37</v>
      </c>
      <c r="I2926" s="14"/>
      <c r="J2926" s="14"/>
      <c r="K2926" s="14"/>
      <c r="L2926" s="14"/>
      <c r="M2926" s="14"/>
      <c r="N2926" s="14"/>
      <c r="O2926" s="14"/>
      <c r="P2926" s="14"/>
      <c r="Q2926" s="14"/>
      <c r="R2926" s="14"/>
      <c r="S2926" s="14"/>
      <c r="T2926" s="14"/>
      <c r="U2926" s="14"/>
      <c r="V2926" s="14"/>
      <c r="W2926" s="14"/>
      <c r="X2926" s="14"/>
      <c r="Y2926" s="14"/>
      <c r="Z2926" s="14"/>
      <c r="AA2926" s="14"/>
      <c r="AB2926" s="14"/>
      <c r="AC2926" s="14"/>
      <c r="AD2926" s="14"/>
    </row>
    <row r="2927" ht="33.0" customHeight="1">
      <c r="A2927" s="27">
        <v>3343.0</v>
      </c>
      <c r="B2927" s="27" t="s">
        <v>34</v>
      </c>
      <c r="C2927" s="27" t="s">
        <v>3185</v>
      </c>
      <c r="D2927" s="12" t="s">
        <v>214</v>
      </c>
      <c r="E2927" s="14"/>
      <c r="F2927" s="12" t="s">
        <v>16</v>
      </c>
      <c r="G2927" s="12" t="s">
        <v>9</v>
      </c>
      <c r="H2927" s="12" t="s">
        <v>52</v>
      </c>
      <c r="I2927" s="14"/>
      <c r="J2927" s="14"/>
      <c r="K2927" s="14"/>
      <c r="L2927" s="14"/>
      <c r="M2927" s="14"/>
      <c r="N2927" s="14"/>
      <c r="O2927" s="14"/>
      <c r="P2927" s="14"/>
      <c r="Q2927" s="14"/>
      <c r="R2927" s="14"/>
      <c r="S2927" s="14"/>
      <c r="T2927" s="14"/>
      <c r="U2927" s="14"/>
      <c r="V2927" s="14"/>
      <c r="W2927" s="14"/>
      <c r="X2927" s="14"/>
      <c r="Y2927" s="14"/>
      <c r="Z2927" s="14"/>
      <c r="AA2927" s="14"/>
      <c r="AB2927" s="14"/>
      <c r="AC2927" s="14"/>
      <c r="AD2927" s="14"/>
    </row>
    <row r="2928" ht="33.0" hidden="1" customHeight="1">
      <c r="A2928" s="27">
        <v>3344.0</v>
      </c>
      <c r="B2928" s="27" t="s">
        <v>34</v>
      </c>
      <c r="C2928" s="27" t="s">
        <v>3186</v>
      </c>
      <c r="D2928" s="12" t="s">
        <v>403</v>
      </c>
      <c r="E2928" s="14"/>
      <c r="F2928" s="12" t="s">
        <v>11</v>
      </c>
      <c r="G2928" s="12" t="s">
        <v>4</v>
      </c>
      <c r="H2928" s="12" t="s">
        <v>37</v>
      </c>
      <c r="I2928" s="14"/>
      <c r="J2928" s="14"/>
      <c r="K2928" s="14"/>
      <c r="L2928" s="14"/>
      <c r="M2928" s="14"/>
      <c r="N2928" s="14"/>
      <c r="O2928" s="14"/>
      <c r="P2928" s="14"/>
      <c r="Q2928" s="14"/>
      <c r="R2928" s="14"/>
      <c r="S2928" s="14"/>
      <c r="T2928" s="14"/>
      <c r="U2928" s="14"/>
      <c r="V2928" s="14"/>
      <c r="W2928" s="14"/>
      <c r="X2928" s="14"/>
      <c r="Y2928" s="14"/>
      <c r="Z2928" s="14"/>
      <c r="AA2928" s="14"/>
      <c r="AB2928" s="14"/>
      <c r="AC2928" s="14"/>
      <c r="AD2928" s="14"/>
    </row>
    <row r="2929" ht="33.0" hidden="1" customHeight="1">
      <c r="A2929" s="27">
        <v>3345.0</v>
      </c>
      <c r="B2929" s="27" t="s">
        <v>34</v>
      </c>
      <c r="C2929" s="27" t="s">
        <v>3187</v>
      </c>
      <c r="D2929" s="12" t="s">
        <v>160</v>
      </c>
      <c r="E2929" s="14"/>
      <c r="F2929" s="12" t="s">
        <v>23</v>
      </c>
      <c r="G2929" s="12" t="s">
        <v>9</v>
      </c>
      <c r="H2929" s="12" t="s">
        <v>49</v>
      </c>
      <c r="I2929" s="14"/>
      <c r="J2929" s="14"/>
      <c r="K2929" s="14"/>
      <c r="L2929" s="14"/>
      <c r="M2929" s="14"/>
      <c r="N2929" s="14"/>
      <c r="O2929" s="14"/>
      <c r="P2929" s="14"/>
      <c r="Q2929" s="14"/>
      <c r="R2929" s="14"/>
      <c r="S2929" s="14"/>
      <c r="T2929" s="14"/>
      <c r="U2929" s="14"/>
      <c r="V2929" s="14"/>
      <c r="W2929" s="14"/>
      <c r="X2929" s="14"/>
      <c r="Y2929" s="14"/>
      <c r="Z2929" s="14"/>
      <c r="AA2929" s="14"/>
      <c r="AB2929" s="14"/>
      <c r="AC2929" s="14"/>
      <c r="AD2929" s="14"/>
    </row>
    <row r="2930" ht="33.0" hidden="1" customHeight="1">
      <c r="A2930" s="27">
        <v>3346.0</v>
      </c>
      <c r="B2930" s="27" t="s">
        <v>34</v>
      </c>
      <c r="C2930" s="27" t="s">
        <v>3188</v>
      </c>
      <c r="D2930" s="12" t="s">
        <v>36</v>
      </c>
      <c r="E2930" s="14"/>
      <c r="F2930" s="12" t="s">
        <v>10</v>
      </c>
      <c r="G2930" s="12" t="s">
        <v>2</v>
      </c>
      <c r="H2930" s="12" t="s">
        <v>37</v>
      </c>
      <c r="I2930" s="14"/>
      <c r="J2930" s="14"/>
      <c r="K2930" s="14"/>
      <c r="L2930" s="14"/>
      <c r="M2930" s="14"/>
      <c r="N2930" s="14"/>
      <c r="O2930" s="14"/>
      <c r="P2930" s="14"/>
      <c r="Q2930" s="14"/>
      <c r="R2930" s="14"/>
      <c r="S2930" s="14"/>
      <c r="T2930" s="14"/>
      <c r="U2930" s="14"/>
      <c r="V2930" s="14"/>
      <c r="W2930" s="14"/>
      <c r="X2930" s="14"/>
      <c r="Y2930" s="14"/>
      <c r="Z2930" s="14"/>
      <c r="AA2930" s="14"/>
      <c r="AB2930" s="14"/>
      <c r="AC2930" s="14"/>
      <c r="AD2930" s="14"/>
    </row>
    <row r="2931" ht="33.0" hidden="1" customHeight="1">
      <c r="A2931" s="27">
        <v>3347.0</v>
      </c>
      <c r="B2931" s="27" t="s">
        <v>34</v>
      </c>
      <c r="C2931" s="27" t="s">
        <v>3189</v>
      </c>
      <c r="D2931" s="12" t="s">
        <v>77</v>
      </c>
      <c r="E2931" s="14"/>
      <c r="F2931" s="12" t="s">
        <v>9</v>
      </c>
      <c r="G2931" s="12" t="s">
        <v>7</v>
      </c>
      <c r="H2931" s="12" t="s">
        <v>52</v>
      </c>
      <c r="I2931" s="14"/>
      <c r="J2931" s="14"/>
      <c r="K2931" s="14"/>
      <c r="L2931" s="14"/>
      <c r="M2931" s="14"/>
      <c r="N2931" s="14"/>
      <c r="O2931" s="14"/>
      <c r="P2931" s="14"/>
      <c r="Q2931" s="14"/>
      <c r="R2931" s="14"/>
      <c r="S2931" s="14"/>
      <c r="T2931" s="14"/>
      <c r="U2931" s="14"/>
      <c r="V2931" s="14"/>
      <c r="W2931" s="14"/>
      <c r="X2931" s="14"/>
      <c r="Y2931" s="14"/>
      <c r="Z2931" s="14"/>
      <c r="AA2931" s="14"/>
      <c r="AB2931" s="14"/>
      <c r="AC2931" s="14"/>
      <c r="AD2931" s="14"/>
    </row>
    <row r="2932" ht="33.0" hidden="1" customHeight="1">
      <c r="A2932" s="27">
        <v>3348.0</v>
      </c>
      <c r="B2932" s="27" t="s">
        <v>34</v>
      </c>
      <c r="C2932" s="27" t="s">
        <v>3190</v>
      </c>
      <c r="D2932" s="12" t="s">
        <v>89</v>
      </c>
      <c r="E2932" s="14"/>
      <c r="F2932" s="12" t="s">
        <v>9</v>
      </c>
      <c r="G2932" s="12" t="s">
        <v>9</v>
      </c>
      <c r="H2932" s="12" t="s">
        <v>52</v>
      </c>
      <c r="I2932" s="14"/>
      <c r="J2932" s="14"/>
      <c r="K2932" s="14"/>
      <c r="L2932" s="14"/>
      <c r="M2932" s="14"/>
      <c r="N2932" s="14"/>
      <c r="O2932" s="14"/>
      <c r="P2932" s="14"/>
      <c r="Q2932" s="14"/>
      <c r="R2932" s="14"/>
      <c r="S2932" s="14"/>
      <c r="T2932" s="14"/>
      <c r="U2932" s="14"/>
      <c r="V2932" s="14"/>
      <c r="W2932" s="14"/>
      <c r="X2932" s="14"/>
      <c r="Y2932" s="14"/>
      <c r="Z2932" s="14"/>
      <c r="AA2932" s="14"/>
      <c r="AB2932" s="14"/>
      <c r="AC2932" s="14"/>
      <c r="AD2932" s="14"/>
    </row>
    <row r="2933" ht="33.0" hidden="1" customHeight="1">
      <c r="A2933" s="27">
        <v>3349.0</v>
      </c>
      <c r="B2933" s="27" t="s">
        <v>34</v>
      </c>
      <c r="C2933" s="27" t="s">
        <v>3191</v>
      </c>
      <c r="D2933" s="12" t="s">
        <v>89</v>
      </c>
      <c r="E2933" s="14"/>
      <c r="F2933" s="12" t="s">
        <v>9</v>
      </c>
      <c r="G2933" s="12" t="s">
        <v>9</v>
      </c>
      <c r="H2933" s="12" t="s">
        <v>52</v>
      </c>
      <c r="I2933" s="14"/>
      <c r="J2933" s="14"/>
      <c r="K2933" s="14"/>
      <c r="L2933" s="14"/>
      <c r="M2933" s="14"/>
      <c r="N2933" s="14"/>
      <c r="O2933" s="14"/>
      <c r="P2933" s="14"/>
      <c r="Q2933" s="14"/>
      <c r="R2933" s="14"/>
      <c r="S2933" s="14"/>
      <c r="T2933" s="14"/>
      <c r="U2933" s="14"/>
      <c r="V2933" s="14"/>
      <c r="W2933" s="14"/>
      <c r="X2933" s="14"/>
      <c r="Y2933" s="14"/>
      <c r="Z2933" s="14"/>
      <c r="AA2933" s="14"/>
      <c r="AB2933" s="14"/>
      <c r="AC2933" s="14"/>
      <c r="AD2933" s="14"/>
    </row>
    <row r="2934" ht="33.0" customHeight="1">
      <c r="A2934" s="27">
        <v>3350.0</v>
      </c>
      <c r="B2934" s="27" t="s">
        <v>34</v>
      </c>
      <c r="C2934" s="27" t="s">
        <v>3192</v>
      </c>
      <c r="D2934" s="12" t="s">
        <v>291</v>
      </c>
      <c r="E2934" s="14"/>
      <c r="F2934" s="12" t="s">
        <v>16</v>
      </c>
      <c r="G2934" s="12" t="s">
        <v>4</v>
      </c>
      <c r="H2934" s="12" t="s">
        <v>37</v>
      </c>
      <c r="I2934" s="14"/>
      <c r="J2934" s="14"/>
      <c r="K2934" s="14"/>
      <c r="L2934" s="14"/>
      <c r="M2934" s="14"/>
      <c r="N2934" s="14"/>
      <c r="O2934" s="14"/>
      <c r="P2934" s="14"/>
      <c r="Q2934" s="14"/>
      <c r="R2934" s="14"/>
      <c r="S2934" s="14"/>
      <c r="T2934" s="14"/>
      <c r="U2934" s="14"/>
      <c r="V2934" s="14"/>
      <c r="W2934" s="14"/>
      <c r="X2934" s="14"/>
      <c r="Y2934" s="14"/>
      <c r="Z2934" s="14"/>
      <c r="AA2934" s="14"/>
      <c r="AB2934" s="14"/>
      <c r="AC2934" s="14"/>
      <c r="AD2934" s="14"/>
    </row>
    <row r="2935" ht="33.0" hidden="1" customHeight="1">
      <c r="A2935" s="27">
        <v>3351.0</v>
      </c>
      <c r="B2935" s="27" t="s">
        <v>34</v>
      </c>
      <c r="C2935" s="27" t="s">
        <v>3193</v>
      </c>
      <c r="D2935" s="12" t="s">
        <v>107</v>
      </c>
      <c r="E2935" s="14"/>
      <c r="F2935" s="12" t="s">
        <v>9</v>
      </c>
      <c r="G2935" s="12" t="s">
        <v>9</v>
      </c>
      <c r="H2935" s="12" t="s">
        <v>37</v>
      </c>
      <c r="I2935" s="14"/>
      <c r="J2935" s="14"/>
      <c r="K2935" s="14"/>
      <c r="L2935" s="14"/>
      <c r="M2935" s="14"/>
      <c r="N2935" s="14"/>
      <c r="O2935" s="14"/>
      <c r="P2935" s="14"/>
      <c r="Q2935" s="14"/>
      <c r="R2935" s="14"/>
      <c r="S2935" s="14"/>
      <c r="T2935" s="14"/>
      <c r="U2935" s="14"/>
      <c r="V2935" s="14"/>
      <c r="W2935" s="14"/>
      <c r="X2935" s="14"/>
      <c r="Y2935" s="14"/>
      <c r="Z2935" s="14"/>
      <c r="AA2935" s="14"/>
      <c r="AB2935" s="14"/>
      <c r="AC2935" s="14"/>
      <c r="AD2935" s="14"/>
    </row>
    <row r="2936" ht="33.0" customHeight="1">
      <c r="A2936" s="27">
        <v>3352.0</v>
      </c>
      <c r="B2936" s="27" t="s">
        <v>34</v>
      </c>
      <c r="C2936" s="27" t="s">
        <v>3194</v>
      </c>
      <c r="D2936" s="12" t="s">
        <v>310</v>
      </c>
      <c r="E2936" s="14"/>
      <c r="F2936" s="12" t="s">
        <v>16</v>
      </c>
      <c r="G2936" s="12" t="s">
        <v>4</v>
      </c>
      <c r="H2936" s="12" t="s">
        <v>42</v>
      </c>
      <c r="I2936" s="14"/>
      <c r="J2936" s="14"/>
      <c r="K2936" s="14"/>
      <c r="L2936" s="14"/>
      <c r="M2936" s="14"/>
      <c r="N2936" s="14"/>
      <c r="O2936" s="14"/>
      <c r="P2936" s="14"/>
      <c r="Q2936" s="14"/>
      <c r="R2936" s="14"/>
      <c r="S2936" s="14"/>
      <c r="T2936" s="14"/>
      <c r="U2936" s="14"/>
      <c r="V2936" s="14"/>
      <c r="W2936" s="14"/>
      <c r="X2936" s="14"/>
      <c r="Y2936" s="14"/>
      <c r="Z2936" s="14"/>
      <c r="AA2936" s="14"/>
      <c r="AB2936" s="14"/>
      <c r="AC2936" s="14"/>
      <c r="AD2936" s="14"/>
    </row>
    <row r="2937" ht="33.0" hidden="1" customHeight="1">
      <c r="A2937" s="27">
        <v>3353.0</v>
      </c>
      <c r="B2937" s="27" t="s">
        <v>34</v>
      </c>
      <c r="C2937" s="27" t="s">
        <v>3195</v>
      </c>
      <c r="D2937" s="12" t="s">
        <v>66</v>
      </c>
      <c r="E2937" s="14"/>
      <c r="F2937" s="12" t="s">
        <v>10</v>
      </c>
      <c r="G2937" s="12" t="s">
        <v>2</v>
      </c>
      <c r="H2937" s="12" t="s">
        <v>52</v>
      </c>
      <c r="I2937" s="14"/>
      <c r="J2937" s="14"/>
      <c r="K2937" s="14"/>
      <c r="L2937" s="14"/>
      <c r="M2937" s="14"/>
      <c r="N2937" s="14"/>
      <c r="O2937" s="14"/>
      <c r="P2937" s="14"/>
      <c r="Q2937" s="14"/>
      <c r="R2937" s="14"/>
      <c r="S2937" s="14"/>
      <c r="T2937" s="14"/>
      <c r="U2937" s="14"/>
      <c r="V2937" s="14"/>
      <c r="W2937" s="14"/>
      <c r="X2937" s="14"/>
      <c r="Y2937" s="14"/>
      <c r="Z2937" s="14"/>
      <c r="AA2937" s="14"/>
      <c r="AB2937" s="14"/>
      <c r="AC2937" s="14"/>
      <c r="AD2937" s="14"/>
    </row>
    <row r="2938" ht="33.0" hidden="1" customHeight="1">
      <c r="A2938" s="27">
        <v>3354.0</v>
      </c>
      <c r="B2938" s="27" t="s">
        <v>34</v>
      </c>
      <c r="C2938" s="27" t="s">
        <v>3196</v>
      </c>
      <c r="D2938" s="12" t="s">
        <v>2584</v>
      </c>
      <c r="E2938" s="14"/>
      <c r="F2938" s="12" t="s">
        <v>9</v>
      </c>
      <c r="G2938" s="12" t="s">
        <v>7</v>
      </c>
      <c r="H2938" s="12" t="s">
        <v>42</v>
      </c>
      <c r="I2938" s="14"/>
      <c r="J2938" s="14"/>
      <c r="K2938" s="14"/>
      <c r="L2938" s="14"/>
      <c r="M2938" s="14"/>
      <c r="N2938" s="14"/>
      <c r="O2938" s="14"/>
      <c r="P2938" s="14"/>
      <c r="Q2938" s="14"/>
      <c r="R2938" s="14"/>
      <c r="S2938" s="14"/>
      <c r="T2938" s="14"/>
      <c r="U2938" s="14"/>
      <c r="V2938" s="14"/>
      <c r="W2938" s="14"/>
      <c r="X2938" s="14"/>
      <c r="Y2938" s="14"/>
      <c r="Z2938" s="14"/>
      <c r="AA2938" s="14"/>
      <c r="AB2938" s="14"/>
      <c r="AC2938" s="14"/>
      <c r="AD2938" s="14"/>
    </row>
    <row r="2939" ht="33.0" hidden="1" customHeight="1">
      <c r="A2939" s="27">
        <v>3355.0</v>
      </c>
      <c r="B2939" s="27" t="s">
        <v>34</v>
      </c>
      <c r="C2939" s="27" t="s">
        <v>3197</v>
      </c>
      <c r="D2939" s="12" t="s">
        <v>586</v>
      </c>
      <c r="E2939" s="14"/>
      <c r="F2939" s="12" t="s">
        <v>11</v>
      </c>
      <c r="G2939" s="12" t="s">
        <v>7</v>
      </c>
      <c r="H2939" s="12" t="s">
        <v>52</v>
      </c>
      <c r="I2939" s="14"/>
      <c r="J2939" s="14"/>
      <c r="K2939" s="14"/>
      <c r="L2939" s="14"/>
      <c r="M2939" s="14"/>
      <c r="N2939" s="14"/>
      <c r="O2939" s="14"/>
      <c r="P2939" s="14"/>
      <c r="Q2939" s="14"/>
      <c r="R2939" s="14"/>
      <c r="S2939" s="14"/>
      <c r="T2939" s="14"/>
      <c r="U2939" s="14"/>
      <c r="V2939" s="14"/>
      <c r="W2939" s="14"/>
      <c r="X2939" s="14"/>
      <c r="Y2939" s="14"/>
      <c r="Z2939" s="14"/>
      <c r="AA2939" s="14"/>
      <c r="AB2939" s="14"/>
      <c r="AC2939" s="14"/>
      <c r="AD2939" s="14"/>
    </row>
    <row r="2940" ht="33.0" hidden="1" customHeight="1">
      <c r="A2940" s="27">
        <v>3356.0</v>
      </c>
      <c r="B2940" s="27" t="s">
        <v>34</v>
      </c>
      <c r="C2940" s="27" t="s">
        <v>3198</v>
      </c>
      <c r="D2940" s="12" t="s">
        <v>586</v>
      </c>
      <c r="E2940" s="14"/>
      <c r="F2940" s="12" t="s">
        <v>11</v>
      </c>
      <c r="G2940" s="12" t="s">
        <v>7</v>
      </c>
      <c r="H2940" s="12" t="s">
        <v>52</v>
      </c>
      <c r="I2940" s="14"/>
      <c r="J2940" s="14"/>
      <c r="K2940" s="14"/>
      <c r="L2940" s="14"/>
      <c r="M2940" s="14"/>
      <c r="N2940" s="14"/>
      <c r="O2940" s="14"/>
      <c r="P2940" s="14"/>
      <c r="Q2940" s="14"/>
      <c r="R2940" s="14"/>
      <c r="S2940" s="14"/>
      <c r="T2940" s="14"/>
      <c r="U2940" s="14"/>
      <c r="V2940" s="14"/>
      <c r="W2940" s="14"/>
      <c r="X2940" s="14"/>
      <c r="Y2940" s="14"/>
      <c r="Z2940" s="14"/>
      <c r="AA2940" s="14"/>
      <c r="AB2940" s="14"/>
      <c r="AC2940" s="14"/>
      <c r="AD2940" s="14"/>
    </row>
    <row r="2941" ht="33.0" hidden="1" customHeight="1">
      <c r="A2941" s="27">
        <v>3357.0</v>
      </c>
      <c r="B2941" s="27" t="s">
        <v>34</v>
      </c>
      <c r="C2941" s="27" t="s">
        <v>3199</v>
      </c>
      <c r="D2941" s="12" t="s">
        <v>592</v>
      </c>
      <c r="E2941" s="14"/>
      <c r="F2941" s="12" t="s">
        <v>11</v>
      </c>
      <c r="G2941" s="12" t="s">
        <v>9</v>
      </c>
      <c r="H2941" s="12" t="s">
        <v>37</v>
      </c>
      <c r="I2941" s="14"/>
      <c r="J2941" s="14"/>
      <c r="K2941" s="14"/>
      <c r="L2941" s="14"/>
      <c r="M2941" s="14"/>
      <c r="N2941" s="14"/>
      <c r="O2941" s="14"/>
      <c r="P2941" s="14"/>
      <c r="Q2941" s="14"/>
      <c r="R2941" s="14"/>
      <c r="S2941" s="14"/>
      <c r="T2941" s="14"/>
      <c r="U2941" s="14"/>
      <c r="V2941" s="14"/>
      <c r="W2941" s="14"/>
      <c r="X2941" s="14"/>
      <c r="Y2941" s="14"/>
      <c r="Z2941" s="14"/>
      <c r="AA2941" s="14"/>
      <c r="AB2941" s="14"/>
      <c r="AC2941" s="14"/>
      <c r="AD2941" s="14"/>
    </row>
    <row r="2942" ht="33.0" hidden="1" customHeight="1">
      <c r="A2942" s="27">
        <v>3359.0</v>
      </c>
      <c r="B2942" s="27" t="s">
        <v>34</v>
      </c>
      <c r="C2942" s="27" t="s">
        <v>3200</v>
      </c>
      <c r="D2942" s="12" t="s">
        <v>730</v>
      </c>
      <c r="E2942" s="14"/>
      <c r="F2942" s="12" t="s">
        <v>18</v>
      </c>
      <c r="G2942" s="12" t="s">
        <v>9</v>
      </c>
      <c r="H2942" s="12" t="s">
        <v>49</v>
      </c>
      <c r="I2942" s="14"/>
      <c r="J2942" s="14"/>
      <c r="K2942" s="14"/>
      <c r="L2942" s="14"/>
      <c r="M2942" s="14"/>
      <c r="N2942" s="14"/>
      <c r="O2942" s="14"/>
      <c r="P2942" s="14"/>
      <c r="Q2942" s="14"/>
      <c r="R2942" s="14"/>
      <c r="S2942" s="14"/>
      <c r="T2942" s="14"/>
      <c r="U2942" s="14"/>
      <c r="V2942" s="14"/>
      <c r="W2942" s="14"/>
      <c r="X2942" s="14"/>
      <c r="Y2942" s="14"/>
      <c r="Z2942" s="14"/>
      <c r="AA2942" s="14"/>
      <c r="AB2942" s="14"/>
      <c r="AC2942" s="14"/>
      <c r="AD2942" s="14"/>
    </row>
    <row r="2943" ht="33.0" hidden="1" customHeight="1">
      <c r="A2943" s="27">
        <v>3360.0</v>
      </c>
      <c r="B2943" s="27" t="s">
        <v>34</v>
      </c>
      <c r="C2943" s="27" t="s">
        <v>3201</v>
      </c>
      <c r="D2943" s="12" t="s">
        <v>89</v>
      </c>
      <c r="E2943" s="14"/>
      <c r="F2943" s="12" t="s">
        <v>9</v>
      </c>
      <c r="G2943" s="12" t="s">
        <v>9</v>
      </c>
      <c r="H2943" s="12" t="s">
        <v>52</v>
      </c>
      <c r="I2943" s="14"/>
      <c r="J2943" s="14"/>
      <c r="K2943" s="14"/>
      <c r="L2943" s="14"/>
      <c r="M2943" s="14"/>
      <c r="N2943" s="14"/>
      <c r="O2943" s="14"/>
      <c r="P2943" s="14"/>
      <c r="Q2943" s="14"/>
      <c r="R2943" s="14"/>
      <c r="S2943" s="14"/>
      <c r="T2943" s="14"/>
      <c r="U2943" s="14"/>
      <c r="V2943" s="14"/>
      <c r="W2943" s="14"/>
      <c r="X2943" s="14"/>
      <c r="Y2943" s="14"/>
      <c r="Z2943" s="14"/>
      <c r="AA2943" s="14"/>
      <c r="AB2943" s="14"/>
      <c r="AC2943" s="14"/>
      <c r="AD2943" s="14"/>
    </row>
    <row r="2944" ht="33.0" hidden="1" customHeight="1">
      <c r="A2944" s="27">
        <v>3361.0</v>
      </c>
      <c r="B2944" s="27" t="s">
        <v>34</v>
      </c>
      <c r="C2944" s="27" t="s">
        <v>3202</v>
      </c>
      <c r="D2944" s="12" t="s">
        <v>2379</v>
      </c>
      <c r="E2944" s="14"/>
      <c r="F2944" s="12" t="s">
        <v>15</v>
      </c>
      <c r="G2944" s="12" t="s">
        <v>4</v>
      </c>
      <c r="H2944" s="12" t="s">
        <v>49</v>
      </c>
      <c r="I2944" s="14"/>
      <c r="J2944" s="14"/>
      <c r="K2944" s="14"/>
      <c r="L2944" s="14"/>
      <c r="M2944" s="14"/>
      <c r="N2944" s="14"/>
      <c r="O2944" s="14"/>
      <c r="P2944" s="14"/>
      <c r="Q2944" s="14"/>
      <c r="R2944" s="14"/>
      <c r="S2944" s="14"/>
      <c r="T2944" s="14"/>
      <c r="U2944" s="14"/>
      <c r="V2944" s="14"/>
      <c r="W2944" s="14"/>
      <c r="X2944" s="14"/>
      <c r="Y2944" s="14"/>
      <c r="Z2944" s="14"/>
      <c r="AA2944" s="14"/>
      <c r="AB2944" s="14"/>
      <c r="AC2944" s="14"/>
      <c r="AD2944" s="14"/>
    </row>
    <row r="2945" ht="33.0" hidden="1" customHeight="1">
      <c r="A2945" s="27">
        <v>3362.0</v>
      </c>
      <c r="B2945" s="27" t="s">
        <v>34</v>
      </c>
      <c r="C2945" s="27" t="s">
        <v>3203</v>
      </c>
      <c r="D2945" s="12" t="s">
        <v>39</v>
      </c>
      <c r="E2945" s="14"/>
      <c r="F2945" s="12" t="s">
        <v>20</v>
      </c>
      <c r="G2945" s="12" t="s">
        <v>9</v>
      </c>
      <c r="H2945" s="12" t="s">
        <v>37</v>
      </c>
      <c r="I2945" s="14"/>
      <c r="J2945" s="14"/>
      <c r="K2945" s="14"/>
      <c r="L2945" s="14"/>
      <c r="M2945" s="14"/>
      <c r="N2945" s="14"/>
      <c r="O2945" s="14"/>
      <c r="P2945" s="14"/>
      <c r="Q2945" s="14"/>
      <c r="R2945" s="14"/>
      <c r="S2945" s="14"/>
      <c r="T2945" s="14"/>
      <c r="U2945" s="14"/>
      <c r="V2945" s="14"/>
      <c r="W2945" s="14"/>
      <c r="X2945" s="14"/>
      <c r="Y2945" s="14"/>
      <c r="Z2945" s="14"/>
      <c r="AA2945" s="14"/>
      <c r="AB2945" s="14"/>
      <c r="AC2945" s="14"/>
      <c r="AD2945" s="14"/>
    </row>
    <row r="2946" ht="33.0" hidden="1" customHeight="1">
      <c r="A2946" s="27">
        <v>3363.0</v>
      </c>
      <c r="B2946" s="27" t="s">
        <v>34</v>
      </c>
      <c r="C2946" s="27" t="s">
        <v>3204</v>
      </c>
      <c r="D2946" s="12" t="s">
        <v>89</v>
      </c>
      <c r="E2946" s="14"/>
      <c r="F2946" s="12" t="s">
        <v>9</v>
      </c>
      <c r="G2946" s="12" t="s">
        <v>9</v>
      </c>
      <c r="H2946" s="12" t="s">
        <v>52</v>
      </c>
      <c r="I2946" s="14"/>
      <c r="J2946" s="14"/>
      <c r="K2946" s="14"/>
      <c r="L2946" s="14"/>
      <c r="M2946" s="14"/>
      <c r="N2946" s="14"/>
      <c r="O2946" s="14"/>
      <c r="P2946" s="14"/>
      <c r="Q2946" s="14"/>
      <c r="R2946" s="14"/>
      <c r="S2946" s="14"/>
      <c r="T2946" s="14"/>
      <c r="U2946" s="14"/>
      <c r="V2946" s="14"/>
      <c r="W2946" s="14"/>
      <c r="X2946" s="14"/>
      <c r="Y2946" s="14"/>
      <c r="Z2946" s="14"/>
      <c r="AA2946" s="14"/>
      <c r="AB2946" s="14"/>
      <c r="AC2946" s="14"/>
      <c r="AD2946" s="14"/>
    </row>
    <row r="2947" ht="33.0" hidden="1" customHeight="1">
      <c r="A2947" s="27">
        <v>3364.0</v>
      </c>
      <c r="B2947" s="27" t="s">
        <v>34</v>
      </c>
      <c r="C2947" s="27" t="s">
        <v>3205</v>
      </c>
      <c r="D2947" s="12" t="s">
        <v>637</v>
      </c>
      <c r="E2947" s="14"/>
      <c r="F2947" s="12" t="s">
        <v>13</v>
      </c>
      <c r="G2947" s="12" t="s">
        <v>9</v>
      </c>
      <c r="H2947" s="12" t="s">
        <v>52</v>
      </c>
      <c r="I2947" s="14"/>
      <c r="J2947" s="14"/>
      <c r="K2947" s="14"/>
      <c r="L2947" s="14"/>
      <c r="M2947" s="14"/>
      <c r="N2947" s="14"/>
      <c r="O2947" s="14"/>
      <c r="P2947" s="14"/>
      <c r="Q2947" s="14"/>
      <c r="R2947" s="14"/>
      <c r="S2947" s="14"/>
      <c r="T2947" s="14"/>
      <c r="U2947" s="14"/>
      <c r="V2947" s="14"/>
      <c r="W2947" s="14"/>
      <c r="X2947" s="14"/>
      <c r="Y2947" s="14"/>
      <c r="Z2947" s="14"/>
      <c r="AA2947" s="14"/>
      <c r="AB2947" s="14"/>
      <c r="AC2947" s="14"/>
      <c r="AD2947" s="14"/>
    </row>
    <row r="2948" ht="33.0" hidden="1" customHeight="1">
      <c r="A2948" s="27">
        <v>3365.0</v>
      </c>
      <c r="B2948" s="27" t="s">
        <v>34</v>
      </c>
      <c r="C2948" s="27" t="s">
        <v>3206</v>
      </c>
      <c r="D2948" s="12" t="s">
        <v>107</v>
      </c>
      <c r="E2948" s="14"/>
      <c r="F2948" s="12" t="s">
        <v>9</v>
      </c>
      <c r="G2948" s="12" t="s">
        <v>9</v>
      </c>
      <c r="H2948" s="12" t="s">
        <v>37</v>
      </c>
      <c r="I2948" s="14"/>
      <c r="J2948" s="14"/>
      <c r="K2948" s="14"/>
      <c r="L2948" s="14"/>
      <c r="M2948" s="14"/>
      <c r="N2948" s="14"/>
      <c r="O2948" s="14"/>
      <c r="P2948" s="14"/>
      <c r="Q2948" s="14"/>
      <c r="R2948" s="14"/>
      <c r="S2948" s="14"/>
      <c r="T2948" s="14"/>
      <c r="U2948" s="14"/>
      <c r="V2948" s="14"/>
      <c r="W2948" s="14"/>
      <c r="X2948" s="14"/>
      <c r="Y2948" s="14"/>
      <c r="Z2948" s="14"/>
      <c r="AA2948" s="14"/>
      <c r="AB2948" s="14"/>
      <c r="AC2948" s="14"/>
      <c r="AD2948" s="14"/>
    </row>
    <row r="2949" ht="33.0" hidden="1" customHeight="1">
      <c r="A2949" s="27">
        <v>3366.0</v>
      </c>
      <c r="B2949" s="27" t="s">
        <v>34</v>
      </c>
      <c r="C2949" s="27" t="s">
        <v>3207</v>
      </c>
      <c r="D2949" s="12" t="s">
        <v>592</v>
      </c>
      <c r="E2949" s="14"/>
      <c r="F2949" s="12" t="s">
        <v>11</v>
      </c>
      <c r="G2949" s="12" t="s">
        <v>9</v>
      </c>
      <c r="H2949" s="12" t="s">
        <v>37</v>
      </c>
      <c r="I2949" s="14"/>
      <c r="J2949" s="14"/>
      <c r="K2949" s="14"/>
      <c r="L2949" s="14"/>
      <c r="M2949" s="14"/>
      <c r="N2949" s="14"/>
      <c r="O2949" s="14"/>
      <c r="P2949" s="14"/>
      <c r="Q2949" s="14"/>
      <c r="R2949" s="14"/>
      <c r="S2949" s="14"/>
      <c r="T2949" s="14"/>
      <c r="U2949" s="14"/>
      <c r="V2949" s="14"/>
      <c r="W2949" s="14"/>
      <c r="X2949" s="14"/>
      <c r="Y2949" s="14"/>
      <c r="Z2949" s="14"/>
      <c r="AA2949" s="14"/>
      <c r="AB2949" s="14"/>
      <c r="AC2949" s="14"/>
      <c r="AD2949" s="14"/>
    </row>
    <row r="2950" ht="33.0" hidden="1" customHeight="1">
      <c r="A2950" s="27">
        <v>3367.0</v>
      </c>
      <c r="B2950" s="27" t="s">
        <v>34</v>
      </c>
      <c r="C2950" s="27" t="s">
        <v>3208</v>
      </c>
      <c r="D2950" s="12" t="s">
        <v>107</v>
      </c>
      <c r="E2950" s="14"/>
      <c r="F2950" s="12" t="s">
        <v>9</v>
      </c>
      <c r="G2950" s="12" t="s">
        <v>9</v>
      </c>
      <c r="H2950" s="12" t="s">
        <v>37</v>
      </c>
      <c r="I2950" s="14"/>
      <c r="J2950" s="14"/>
      <c r="K2950" s="14"/>
      <c r="L2950" s="14"/>
      <c r="M2950" s="14"/>
      <c r="N2950" s="14"/>
      <c r="O2950" s="14"/>
      <c r="P2950" s="14"/>
      <c r="Q2950" s="14"/>
      <c r="R2950" s="14"/>
      <c r="S2950" s="14"/>
      <c r="T2950" s="14"/>
      <c r="U2950" s="14"/>
      <c r="V2950" s="14"/>
      <c r="W2950" s="14"/>
      <c r="X2950" s="14"/>
      <c r="Y2950" s="14"/>
      <c r="Z2950" s="14"/>
      <c r="AA2950" s="14"/>
      <c r="AB2950" s="14"/>
      <c r="AC2950" s="14"/>
      <c r="AD2950" s="14"/>
    </row>
    <row r="2951" ht="33.0" hidden="1" customHeight="1">
      <c r="A2951" s="27">
        <v>3368.0</v>
      </c>
      <c r="B2951" s="27" t="s">
        <v>34</v>
      </c>
      <c r="C2951" s="27" t="s">
        <v>3209</v>
      </c>
      <c r="D2951" s="12" t="s">
        <v>3210</v>
      </c>
      <c r="E2951" s="14"/>
      <c r="F2951" s="12" t="s">
        <v>23</v>
      </c>
      <c r="G2951" s="12" t="s">
        <v>4</v>
      </c>
      <c r="H2951" s="12" t="s">
        <v>49</v>
      </c>
      <c r="I2951" s="14"/>
      <c r="J2951" s="14"/>
      <c r="K2951" s="14"/>
      <c r="L2951" s="14"/>
      <c r="M2951" s="14"/>
      <c r="N2951" s="14"/>
      <c r="O2951" s="14"/>
      <c r="P2951" s="14"/>
      <c r="Q2951" s="14"/>
      <c r="R2951" s="14"/>
      <c r="S2951" s="14"/>
      <c r="T2951" s="14"/>
      <c r="U2951" s="14"/>
      <c r="V2951" s="14"/>
      <c r="W2951" s="14"/>
      <c r="X2951" s="14"/>
      <c r="Y2951" s="14"/>
      <c r="Z2951" s="14"/>
      <c r="AA2951" s="14"/>
      <c r="AB2951" s="14"/>
      <c r="AC2951" s="14"/>
      <c r="AD2951" s="14"/>
    </row>
    <row r="2952" ht="33.0" hidden="1" customHeight="1">
      <c r="A2952" s="27">
        <v>3369.0</v>
      </c>
      <c r="B2952" s="27" t="s">
        <v>34</v>
      </c>
      <c r="C2952" s="27" t="s">
        <v>3211</v>
      </c>
      <c r="D2952" s="12" t="s">
        <v>89</v>
      </c>
      <c r="E2952" s="14"/>
      <c r="F2952" s="12" t="s">
        <v>9</v>
      </c>
      <c r="G2952" s="12" t="s">
        <v>9</v>
      </c>
      <c r="H2952" s="12" t="s">
        <v>52</v>
      </c>
      <c r="I2952" s="14"/>
      <c r="J2952" s="14"/>
      <c r="K2952" s="14"/>
      <c r="L2952" s="14"/>
      <c r="M2952" s="14"/>
      <c r="N2952" s="14"/>
      <c r="O2952" s="14"/>
      <c r="P2952" s="14"/>
      <c r="Q2952" s="14"/>
      <c r="R2952" s="14"/>
      <c r="S2952" s="14"/>
      <c r="T2952" s="14"/>
      <c r="U2952" s="14"/>
      <c r="V2952" s="14"/>
      <c r="W2952" s="14"/>
      <c r="X2952" s="14"/>
      <c r="Y2952" s="14"/>
      <c r="Z2952" s="14"/>
      <c r="AA2952" s="14"/>
      <c r="AB2952" s="14"/>
      <c r="AC2952" s="14"/>
      <c r="AD2952" s="14"/>
    </row>
    <row r="2953" ht="33.0" hidden="1" customHeight="1">
      <c r="A2953" s="27">
        <v>3370.0</v>
      </c>
      <c r="B2953" s="27" t="s">
        <v>34</v>
      </c>
      <c r="C2953" s="27" t="s">
        <v>3212</v>
      </c>
      <c r="D2953" s="12" t="s">
        <v>54</v>
      </c>
      <c r="E2953" s="14"/>
      <c r="F2953" s="12" t="s">
        <v>18</v>
      </c>
      <c r="G2953" s="12" t="s">
        <v>9</v>
      </c>
      <c r="H2953" s="12" t="s">
        <v>37</v>
      </c>
      <c r="I2953" s="14"/>
      <c r="J2953" s="14"/>
      <c r="K2953" s="14"/>
      <c r="L2953" s="14"/>
      <c r="M2953" s="14"/>
      <c r="N2953" s="14"/>
      <c r="O2953" s="14"/>
      <c r="P2953" s="14"/>
      <c r="Q2953" s="14"/>
      <c r="R2953" s="14"/>
      <c r="S2953" s="14"/>
      <c r="T2953" s="14"/>
      <c r="U2953" s="14"/>
      <c r="V2953" s="14"/>
      <c r="W2953" s="14"/>
      <c r="X2953" s="14"/>
      <c r="Y2953" s="14"/>
      <c r="Z2953" s="14"/>
      <c r="AA2953" s="14"/>
      <c r="AB2953" s="14"/>
      <c r="AC2953" s="14"/>
      <c r="AD2953" s="14"/>
    </row>
    <row r="2954" ht="33.0" hidden="1" customHeight="1">
      <c r="A2954" s="27">
        <v>3371.0</v>
      </c>
      <c r="B2954" s="27" t="s">
        <v>34</v>
      </c>
      <c r="C2954" s="27" t="s">
        <v>3213</v>
      </c>
      <c r="D2954" s="12" t="s">
        <v>436</v>
      </c>
      <c r="E2954" s="14"/>
      <c r="F2954" s="12" t="s">
        <v>13</v>
      </c>
      <c r="G2954" s="12" t="s">
        <v>9</v>
      </c>
      <c r="H2954" s="12" t="s">
        <v>37</v>
      </c>
      <c r="I2954" s="14"/>
      <c r="J2954" s="14"/>
      <c r="K2954" s="14"/>
      <c r="L2954" s="14"/>
      <c r="M2954" s="14"/>
      <c r="N2954" s="14"/>
      <c r="O2954" s="14"/>
      <c r="P2954" s="14"/>
      <c r="Q2954" s="14"/>
      <c r="R2954" s="14"/>
      <c r="S2954" s="14"/>
      <c r="T2954" s="14"/>
      <c r="U2954" s="14"/>
      <c r="V2954" s="14"/>
      <c r="W2954" s="14"/>
      <c r="X2954" s="14"/>
      <c r="Y2954" s="14"/>
      <c r="Z2954" s="14"/>
      <c r="AA2954" s="14"/>
      <c r="AB2954" s="14"/>
      <c r="AC2954" s="14"/>
      <c r="AD2954" s="14"/>
    </row>
    <row r="2955" ht="33.0" hidden="1" customHeight="1">
      <c r="A2955" s="27">
        <v>3372.0</v>
      </c>
      <c r="B2955" s="27" t="s">
        <v>34</v>
      </c>
      <c r="C2955" s="27" t="s">
        <v>3214</v>
      </c>
      <c r="D2955" s="12" t="s">
        <v>586</v>
      </c>
      <c r="E2955" s="14"/>
      <c r="F2955" s="12" t="s">
        <v>11</v>
      </c>
      <c r="G2955" s="12" t="s">
        <v>7</v>
      </c>
      <c r="H2955" s="12" t="s">
        <v>52</v>
      </c>
      <c r="I2955" s="14"/>
      <c r="J2955" s="14"/>
      <c r="K2955" s="14"/>
      <c r="L2955" s="14"/>
      <c r="M2955" s="14"/>
      <c r="N2955" s="14"/>
      <c r="O2955" s="14"/>
      <c r="P2955" s="14"/>
      <c r="Q2955" s="14"/>
      <c r="R2955" s="14"/>
      <c r="S2955" s="14"/>
      <c r="T2955" s="14"/>
      <c r="U2955" s="14"/>
      <c r="V2955" s="14"/>
      <c r="W2955" s="14"/>
      <c r="X2955" s="14"/>
      <c r="Y2955" s="14"/>
      <c r="Z2955" s="14"/>
      <c r="AA2955" s="14"/>
      <c r="AB2955" s="14"/>
      <c r="AC2955" s="14"/>
      <c r="AD2955" s="14"/>
    </row>
    <row r="2956" ht="33.0" hidden="1" customHeight="1">
      <c r="A2956" s="27">
        <v>3373.0</v>
      </c>
      <c r="B2956" s="27" t="s">
        <v>34</v>
      </c>
      <c r="C2956" s="27" t="s">
        <v>3215</v>
      </c>
      <c r="D2956" s="12" t="s">
        <v>89</v>
      </c>
      <c r="E2956" s="14"/>
      <c r="F2956" s="12" t="s">
        <v>9</v>
      </c>
      <c r="G2956" s="12" t="s">
        <v>9</v>
      </c>
      <c r="H2956" s="12" t="s">
        <v>52</v>
      </c>
      <c r="I2956" s="14"/>
      <c r="J2956" s="14"/>
      <c r="K2956" s="14"/>
      <c r="L2956" s="14"/>
      <c r="M2956" s="14"/>
      <c r="N2956" s="14"/>
      <c r="O2956" s="14"/>
      <c r="P2956" s="14"/>
      <c r="Q2956" s="14"/>
      <c r="R2956" s="14"/>
      <c r="S2956" s="14"/>
      <c r="T2956" s="14"/>
      <c r="U2956" s="14"/>
      <c r="V2956" s="14"/>
      <c r="W2956" s="14"/>
      <c r="X2956" s="14"/>
      <c r="Y2956" s="14"/>
      <c r="Z2956" s="14"/>
      <c r="AA2956" s="14"/>
      <c r="AB2956" s="14"/>
      <c r="AC2956" s="14"/>
      <c r="AD2956" s="14"/>
    </row>
    <row r="2957" ht="33.0" hidden="1" customHeight="1">
      <c r="A2957" s="27">
        <v>3374.0</v>
      </c>
      <c r="B2957" s="27" t="s">
        <v>34</v>
      </c>
      <c r="C2957" s="27" t="s">
        <v>3216</v>
      </c>
      <c r="D2957" s="12" t="s">
        <v>894</v>
      </c>
      <c r="E2957" s="14"/>
      <c r="F2957" s="12" t="s">
        <v>14</v>
      </c>
      <c r="G2957" s="12" t="s">
        <v>9</v>
      </c>
      <c r="H2957" s="12" t="s">
        <v>52</v>
      </c>
      <c r="I2957" s="14"/>
      <c r="J2957" s="14"/>
      <c r="K2957" s="14"/>
      <c r="L2957" s="14"/>
      <c r="M2957" s="14"/>
      <c r="N2957" s="14"/>
      <c r="O2957" s="14"/>
      <c r="P2957" s="14"/>
      <c r="Q2957" s="14"/>
      <c r="R2957" s="14"/>
      <c r="S2957" s="14"/>
      <c r="T2957" s="14"/>
      <c r="U2957" s="14"/>
      <c r="V2957" s="14"/>
      <c r="W2957" s="14"/>
      <c r="X2957" s="14"/>
      <c r="Y2957" s="14"/>
      <c r="Z2957" s="14"/>
      <c r="AA2957" s="14"/>
      <c r="AB2957" s="14"/>
      <c r="AC2957" s="14"/>
      <c r="AD2957" s="14"/>
    </row>
    <row r="2958" ht="33.0" hidden="1" customHeight="1">
      <c r="A2958" s="27">
        <v>3375.0</v>
      </c>
      <c r="B2958" s="27" t="s">
        <v>34</v>
      </c>
      <c r="C2958" s="27" t="s">
        <v>3217</v>
      </c>
      <c r="D2958" s="12" t="s">
        <v>730</v>
      </c>
      <c r="E2958" s="14"/>
      <c r="F2958" s="12" t="s">
        <v>18</v>
      </c>
      <c r="G2958" s="12" t="s">
        <v>9</v>
      </c>
      <c r="H2958" s="12" t="s">
        <v>49</v>
      </c>
      <c r="I2958" s="14"/>
      <c r="J2958" s="14"/>
      <c r="K2958" s="14"/>
      <c r="L2958" s="14"/>
      <c r="M2958" s="14"/>
      <c r="N2958" s="14"/>
      <c r="O2958" s="14"/>
      <c r="P2958" s="14"/>
      <c r="Q2958" s="14"/>
      <c r="R2958" s="14"/>
      <c r="S2958" s="14"/>
      <c r="T2958" s="14"/>
      <c r="U2958" s="14"/>
      <c r="V2958" s="14"/>
      <c r="W2958" s="14"/>
      <c r="X2958" s="14"/>
      <c r="Y2958" s="14"/>
      <c r="Z2958" s="14"/>
      <c r="AA2958" s="14"/>
      <c r="AB2958" s="14"/>
      <c r="AC2958" s="14"/>
      <c r="AD2958" s="14"/>
    </row>
    <row r="2959" ht="33.0" hidden="1" customHeight="1">
      <c r="A2959" s="27">
        <v>3376.0</v>
      </c>
      <c r="B2959" s="27" t="s">
        <v>34</v>
      </c>
      <c r="C2959" s="27" t="s">
        <v>3218</v>
      </c>
      <c r="D2959" s="12" t="s">
        <v>107</v>
      </c>
      <c r="E2959" s="14"/>
      <c r="F2959" s="12" t="s">
        <v>9</v>
      </c>
      <c r="G2959" s="12" t="s">
        <v>9</v>
      </c>
      <c r="H2959" s="12" t="s">
        <v>37</v>
      </c>
      <c r="I2959" s="14"/>
      <c r="J2959" s="14"/>
      <c r="K2959" s="14"/>
      <c r="L2959" s="14"/>
      <c r="M2959" s="14"/>
      <c r="N2959" s="14"/>
      <c r="O2959" s="14"/>
      <c r="P2959" s="14"/>
      <c r="Q2959" s="14"/>
      <c r="R2959" s="14"/>
      <c r="S2959" s="14"/>
      <c r="T2959" s="14"/>
      <c r="U2959" s="14"/>
      <c r="V2959" s="14"/>
      <c r="W2959" s="14"/>
      <c r="X2959" s="14"/>
      <c r="Y2959" s="14"/>
      <c r="Z2959" s="14"/>
      <c r="AA2959" s="14"/>
      <c r="AB2959" s="14"/>
      <c r="AC2959" s="14"/>
      <c r="AD2959" s="14"/>
    </row>
    <row r="2960" ht="33.0" hidden="1" customHeight="1">
      <c r="A2960" s="27">
        <v>3377.0</v>
      </c>
      <c r="B2960" s="27" t="s">
        <v>34</v>
      </c>
      <c r="C2960" s="27" t="s">
        <v>3219</v>
      </c>
      <c r="D2960" s="12" t="s">
        <v>438</v>
      </c>
      <c r="E2960" s="14"/>
      <c r="F2960" s="12" t="s">
        <v>20</v>
      </c>
      <c r="G2960" s="12" t="s">
        <v>9</v>
      </c>
      <c r="H2960" s="12" t="s">
        <v>52</v>
      </c>
      <c r="I2960" s="14"/>
      <c r="J2960" s="14"/>
      <c r="K2960" s="14"/>
      <c r="L2960" s="14"/>
      <c r="M2960" s="14"/>
      <c r="N2960" s="14"/>
      <c r="O2960" s="14"/>
      <c r="P2960" s="14"/>
      <c r="Q2960" s="14"/>
      <c r="R2960" s="14"/>
      <c r="S2960" s="14"/>
      <c r="T2960" s="14"/>
      <c r="U2960" s="14"/>
      <c r="V2960" s="14"/>
      <c r="W2960" s="14"/>
      <c r="X2960" s="14"/>
      <c r="Y2960" s="14"/>
      <c r="Z2960" s="14"/>
      <c r="AA2960" s="14"/>
      <c r="AB2960" s="14"/>
      <c r="AC2960" s="14"/>
      <c r="AD2960" s="14"/>
    </row>
    <row r="2961" ht="33.0" customHeight="1">
      <c r="A2961" s="27">
        <v>3378.0</v>
      </c>
      <c r="B2961" s="27" t="s">
        <v>34</v>
      </c>
      <c r="C2961" s="27" t="s">
        <v>3220</v>
      </c>
      <c r="D2961" s="12" t="s">
        <v>167</v>
      </c>
      <c r="E2961" s="14"/>
      <c r="F2961" s="12" t="s">
        <v>16</v>
      </c>
      <c r="G2961" s="12" t="s">
        <v>9</v>
      </c>
      <c r="H2961" s="12" t="s">
        <v>37</v>
      </c>
      <c r="I2961" s="14"/>
      <c r="J2961" s="14"/>
      <c r="K2961" s="14"/>
      <c r="L2961" s="14"/>
      <c r="M2961" s="14"/>
      <c r="N2961" s="14"/>
      <c r="O2961" s="14"/>
      <c r="P2961" s="14"/>
      <c r="Q2961" s="14"/>
      <c r="R2961" s="14"/>
      <c r="S2961" s="14"/>
      <c r="T2961" s="14"/>
      <c r="U2961" s="14"/>
      <c r="V2961" s="14"/>
      <c r="W2961" s="14"/>
      <c r="X2961" s="14"/>
      <c r="Y2961" s="14"/>
      <c r="Z2961" s="14"/>
      <c r="AA2961" s="14"/>
      <c r="AB2961" s="14"/>
      <c r="AC2961" s="14"/>
      <c r="AD2961" s="14"/>
    </row>
    <row r="2962" ht="33.0" customHeight="1">
      <c r="A2962" s="27">
        <v>3379.0</v>
      </c>
      <c r="B2962" s="27" t="s">
        <v>34</v>
      </c>
      <c r="C2962" s="27" t="s">
        <v>3221</v>
      </c>
      <c r="D2962" s="12" t="s">
        <v>167</v>
      </c>
      <c r="E2962" s="14"/>
      <c r="F2962" s="12" t="s">
        <v>16</v>
      </c>
      <c r="G2962" s="12" t="s">
        <v>9</v>
      </c>
      <c r="H2962" s="12" t="s">
        <v>37</v>
      </c>
      <c r="I2962" s="14"/>
      <c r="J2962" s="14"/>
      <c r="K2962" s="14"/>
      <c r="L2962" s="14"/>
      <c r="M2962" s="14"/>
      <c r="N2962" s="14"/>
      <c r="O2962" s="14"/>
      <c r="P2962" s="14"/>
      <c r="Q2962" s="14"/>
      <c r="R2962" s="14"/>
      <c r="S2962" s="14"/>
      <c r="T2962" s="14"/>
      <c r="U2962" s="14"/>
      <c r="V2962" s="14"/>
      <c r="W2962" s="14"/>
      <c r="X2962" s="14"/>
      <c r="Y2962" s="14"/>
      <c r="Z2962" s="14"/>
      <c r="AA2962" s="14"/>
      <c r="AB2962" s="14"/>
      <c r="AC2962" s="14"/>
      <c r="AD2962" s="14"/>
    </row>
    <row r="2963" ht="33.0" customHeight="1">
      <c r="A2963" s="27">
        <v>3380.0</v>
      </c>
      <c r="B2963" s="27" t="s">
        <v>34</v>
      </c>
      <c r="C2963" s="27" t="s">
        <v>3222</v>
      </c>
      <c r="D2963" s="12" t="s">
        <v>214</v>
      </c>
      <c r="E2963" s="14"/>
      <c r="F2963" s="12" t="s">
        <v>16</v>
      </c>
      <c r="G2963" s="12" t="s">
        <v>9</v>
      </c>
      <c r="H2963" s="12" t="s">
        <v>52</v>
      </c>
      <c r="I2963" s="14"/>
      <c r="J2963" s="14"/>
      <c r="K2963" s="14"/>
      <c r="L2963" s="14"/>
      <c r="M2963" s="14"/>
      <c r="N2963" s="14"/>
      <c r="O2963" s="14"/>
      <c r="P2963" s="14"/>
      <c r="Q2963" s="14"/>
      <c r="R2963" s="14"/>
      <c r="S2963" s="14"/>
      <c r="T2963" s="14"/>
      <c r="U2963" s="14"/>
      <c r="V2963" s="14"/>
      <c r="W2963" s="14"/>
      <c r="X2963" s="14"/>
      <c r="Y2963" s="14"/>
      <c r="Z2963" s="14"/>
      <c r="AA2963" s="14"/>
      <c r="AB2963" s="14"/>
      <c r="AC2963" s="14"/>
      <c r="AD2963" s="14"/>
    </row>
    <row r="2964" ht="33.0" hidden="1" customHeight="1">
      <c r="A2964" s="27">
        <v>3381.0</v>
      </c>
      <c r="B2964" s="27" t="s">
        <v>34</v>
      </c>
      <c r="C2964" s="27" t="s">
        <v>3223</v>
      </c>
      <c r="D2964" s="12" t="s">
        <v>3210</v>
      </c>
      <c r="E2964" s="14"/>
      <c r="F2964" s="12" t="s">
        <v>23</v>
      </c>
      <c r="G2964" s="12" t="s">
        <v>4</v>
      </c>
      <c r="H2964" s="12" t="s">
        <v>49</v>
      </c>
      <c r="I2964" s="14"/>
      <c r="J2964" s="14"/>
      <c r="K2964" s="14"/>
      <c r="L2964" s="14"/>
      <c r="M2964" s="14"/>
      <c r="N2964" s="14"/>
      <c r="O2964" s="14"/>
      <c r="P2964" s="14"/>
      <c r="Q2964" s="14"/>
      <c r="R2964" s="14"/>
      <c r="S2964" s="14"/>
      <c r="T2964" s="14"/>
      <c r="U2964" s="14"/>
      <c r="V2964" s="14"/>
      <c r="W2964" s="14"/>
      <c r="X2964" s="14"/>
      <c r="Y2964" s="14"/>
      <c r="Z2964" s="14"/>
      <c r="AA2964" s="14"/>
      <c r="AB2964" s="14"/>
      <c r="AC2964" s="14"/>
      <c r="AD2964" s="14"/>
    </row>
    <row r="2965" ht="33.0" hidden="1" customHeight="1">
      <c r="A2965" s="27">
        <v>3382.0</v>
      </c>
      <c r="B2965" s="27" t="s">
        <v>34</v>
      </c>
      <c r="C2965" s="27" t="s">
        <v>3224</v>
      </c>
      <c r="D2965" s="12" t="s">
        <v>894</v>
      </c>
      <c r="E2965" s="14"/>
      <c r="F2965" s="12" t="s">
        <v>14</v>
      </c>
      <c r="G2965" s="12" t="s">
        <v>9</v>
      </c>
      <c r="H2965" s="12" t="s">
        <v>52</v>
      </c>
      <c r="I2965" s="14"/>
      <c r="J2965" s="14"/>
      <c r="K2965" s="14"/>
      <c r="L2965" s="14"/>
      <c r="M2965" s="14"/>
      <c r="N2965" s="14"/>
      <c r="O2965" s="14"/>
      <c r="P2965" s="14"/>
      <c r="Q2965" s="14"/>
      <c r="R2965" s="14"/>
      <c r="S2965" s="14"/>
      <c r="T2965" s="14"/>
      <c r="U2965" s="14"/>
      <c r="V2965" s="14"/>
      <c r="W2965" s="14"/>
      <c r="X2965" s="14"/>
      <c r="Y2965" s="14"/>
      <c r="Z2965" s="14"/>
      <c r="AA2965" s="14"/>
      <c r="AB2965" s="14"/>
      <c r="AC2965" s="14"/>
      <c r="AD2965" s="14"/>
    </row>
    <row r="2966" ht="33.0" hidden="1" customHeight="1">
      <c r="A2966" s="27">
        <v>3383.0</v>
      </c>
      <c r="B2966" s="27" t="s">
        <v>34</v>
      </c>
      <c r="C2966" s="27" t="s">
        <v>3225</v>
      </c>
      <c r="D2966" s="12" t="s">
        <v>66</v>
      </c>
      <c r="E2966" s="14"/>
      <c r="F2966" s="12" t="s">
        <v>10</v>
      </c>
      <c r="G2966" s="12" t="s">
        <v>2</v>
      </c>
      <c r="H2966" s="12" t="s">
        <v>52</v>
      </c>
      <c r="I2966" s="14"/>
      <c r="J2966" s="14"/>
      <c r="K2966" s="14"/>
      <c r="L2966" s="14"/>
      <c r="M2966" s="14"/>
      <c r="N2966" s="14"/>
      <c r="O2966" s="14"/>
      <c r="P2966" s="14"/>
      <c r="Q2966" s="14"/>
      <c r="R2966" s="14"/>
      <c r="S2966" s="14"/>
      <c r="T2966" s="14"/>
      <c r="U2966" s="14"/>
      <c r="V2966" s="14"/>
      <c r="W2966" s="14"/>
      <c r="X2966" s="14"/>
      <c r="Y2966" s="14"/>
      <c r="Z2966" s="14"/>
      <c r="AA2966" s="14"/>
      <c r="AB2966" s="14"/>
      <c r="AC2966" s="14"/>
      <c r="AD2966" s="14"/>
    </row>
    <row r="2967" ht="33.0" hidden="1" customHeight="1">
      <c r="A2967" s="27">
        <v>3384.0</v>
      </c>
      <c r="B2967" s="27" t="s">
        <v>34</v>
      </c>
      <c r="C2967" s="27" t="s">
        <v>3226</v>
      </c>
      <c r="D2967" s="12" t="s">
        <v>3227</v>
      </c>
      <c r="E2967" s="14"/>
      <c r="F2967" s="12" t="s">
        <v>12</v>
      </c>
      <c r="G2967" s="12" t="s">
        <v>9</v>
      </c>
      <c r="H2967" s="12" t="s">
        <v>349</v>
      </c>
      <c r="I2967" s="14"/>
      <c r="J2967" s="14"/>
      <c r="K2967" s="14"/>
      <c r="L2967" s="14"/>
      <c r="M2967" s="14"/>
      <c r="N2967" s="14"/>
      <c r="O2967" s="14"/>
      <c r="P2967" s="14"/>
      <c r="Q2967" s="14"/>
      <c r="R2967" s="14"/>
      <c r="S2967" s="14"/>
      <c r="T2967" s="14"/>
      <c r="U2967" s="14"/>
      <c r="V2967" s="14"/>
      <c r="W2967" s="14"/>
      <c r="X2967" s="14"/>
      <c r="Y2967" s="14"/>
      <c r="Z2967" s="14"/>
      <c r="AA2967" s="14"/>
      <c r="AB2967" s="14"/>
      <c r="AC2967" s="14"/>
      <c r="AD2967" s="14"/>
    </row>
    <row r="2968" ht="33.0" hidden="1" customHeight="1">
      <c r="A2968" s="27">
        <v>3386.0</v>
      </c>
      <c r="B2968" s="27" t="s">
        <v>34</v>
      </c>
      <c r="C2968" s="27" t="s">
        <v>3228</v>
      </c>
      <c r="D2968" s="12" t="s">
        <v>371</v>
      </c>
      <c r="E2968" s="14"/>
      <c r="F2968" s="12" t="s">
        <v>13</v>
      </c>
      <c r="G2968" s="12" t="s">
        <v>9</v>
      </c>
      <c r="H2968" s="12" t="s">
        <v>42</v>
      </c>
      <c r="I2968" s="14"/>
      <c r="J2968" s="14"/>
      <c r="K2968" s="14"/>
      <c r="L2968" s="14"/>
      <c r="M2968" s="14"/>
      <c r="N2968" s="14"/>
      <c r="O2968" s="14"/>
      <c r="P2968" s="14"/>
      <c r="Q2968" s="14"/>
      <c r="R2968" s="14"/>
      <c r="S2968" s="14"/>
      <c r="T2968" s="14"/>
      <c r="U2968" s="14"/>
      <c r="V2968" s="14"/>
      <c r="W2968" s="14"/>
      <c r="X2968" s="14"/>
      <c r="Y2968" s="14"/>
      <c r="Z2968" s="14"/>
      <c r="AA2968" s="14"/>
      <c r="AB2968" s="14"/>
      <c r="AC2968" s="14"/>
      <c r="AD2968" s="14"/>
    </row>
    <row r="2969" ht="33.0" hidden="1" customHeight="1">
      <c r="A2969" s="27">
        <v>3387.0</v>
      </c>
      <c r="B2969" s="27" t="s">
        <v>34</v>
      </c>
      <c r="C2969" s="27" t="s">
        <v>3229</v>
      </c>
      <c r="D2969" s="12" t="s">
        <v>637</v>
      </c>
      <c r="E2969" s="14"/>
      <c r="F2969" s="12" t="s">
        <v>13</v>
      </c>
      <c r="G2969" s="12" t="s">
        <v>9</v>
      </c>
      <c r="H2969" s="12" t="s">
        <v>52</v>
      </c>
      <c r="I2969" s="14"/>
      <c r="J2969" s="14"/>
      <c r="K2969" s="14"/>
      <c r="L2969" s="14"/>
      <c r="M2969" s="14"/>
      <c r="N2969" s="14"/>
      <c r="O2969" s="14"/>
      <c r="P2969" s="14"/>
      <c r="Q2969" s="14"/>
      <c r="R2969" s="14"/>
      <c r="S2969" s="14"/>
      <c r="T2969" s="14"/>
      <c r="U2969" s="14"/>
      <c r="V2969" s="14"/>
      <c r="W2969" s="14"/>
      <c r="X2969" s="14"/>
      <c r="Y2969" s="14"/>
      <c r="Z2969" s="14"/>
      <c r="AA2969" s="14"/>
      <c r="AB2969" s="14"/>
      <c r="AC2969" s="14"/>
      <c r="AD2969" s="14"/>
    </row>
    <row r="2970" ht="33.0" hidden="1" customHeight="1">
      <c r="A2970" s="27">
        <v>3388.0</v>
      </c>
      <c r="B2970" s="27" t="s">
        <v>34</v>
      </c>
      <c r="C2970" s="27" t="s">
        <v>3230</v>
      </c>
      <c r="D2970" s="12" t="s">
        <v>107</v>
      </c>
      <c r="E2970" s="14"/>
      <c r="F2970" s="12" t="s">
        <v>9</v>
      </c>
      <c r="G2970" s="12" t="s">
        <v>9</v>
      </c>
      <c r="H2970" s="12" t="s">
        <v>37</v>
      </c>
      <c r="I2970" s="14"/>
      <c r="J2970" s="14"/>
      <c r="K2970" s="14"/>
      <c r="L2970" s="14"/>
      <c r="M2970" s="14"/>
      <c r="N2970" s="14"/>
      <c r="O2970" s="14"/>
      <c r="P2970" s="14"/>
      <c r="Q2970" s="14"/>
      <c r="R2970" s="14"/>
      <c r="S2970" s="14"/>
      <c r="T2970" s="14"/>
      <c r="U2970" s="14"/>
      <c r="V2970" s="14"/>
      <c r="W2970" s="14"/>
      <c r="X2970" s="14"/>
      <c r="Y2970" s="14"/>
      <c r="Z2970" s="14"/>
      <c r="AA2970" s="14"/>
      <c r="AB2970" s="14"/>
      <c r="AC2970" s="14"/>
      <c r="AD2970" s="14"/>
    </row>
    <row r="2971" ht="33.0" hidden="1" customHeight="1">
      <c r="A2971" s="27">
        <v>3389.0</v>
      </c>
      <c r="B2971" s="27" t="s">
        <v>34</v>
      </c>
      <c r="C2971" s="27" t="s">
        <v>3231</v>
      </c>
      <c r="D2971" s="12" t="s">
        <v>158</v>
      </c>
      <c r="E2971" s="14"/>
      <c r="F2971" s="12" t="s">
        <v>9</v>
      </c>
      <c r="G2971" s="12" t="s">
        <v>9</v>
      </c>
      <c r="H2971" s="12" t="s">
        <v>42</v>
      </c>
      <c r="I2971" s="14"/>
      <c r="J2971" s="14"/>
      <c r="K2971" s="14"/>
      <c r="L2971" s="14"/>
      <c r="M2971" s="14"/>
      <c r="N2971" s="14"/>
      <c r="O2971" s="14"/>
      <c r="P2971" s="14"/>
      <c r="Q2971" s="14"/>
      <c r="R2971" s="14"/>
      <c r="S2971" s="14"/>
      <c r="T2971" s="14"/>
      <c r="U2971" s="14"/>
      <c r="V2971" s="14"/>
      <c r="W2971" s="14"/>
      <c r="X2971" s="14"/>
      <c r="Y2971" s="14"/>
      <c r="Z2971" s="14"/>
      <c r="AA2971" s="14"/>
      <c r="AB2971" s="14"/>
      <c r="AC2971" s="14"/>
      <c r="AD2971" s="14"/>
    </row>
    <row r="2972" ht="33.0" hidden="1" customHeight="1">
      <c r="A2972" s="27">
        <v>3390.0</v>
      </c>
      <c r="B2972" s="27" t="s">
        <v>34</v>
      </c>
      <c r="C2972" s="27" t="s">
        <v>3232</v>
      </c>
      <c r="D2972" s="12" t="s">
        <v>412</v>
      </c>
      <c r="E2972" s="14"/>
      <c r="F2972" s="12" t="s">
        <v>11</v>
      </c>
      <c r="G2972" s="12" t="s">
        <v>4</v>
      </c>
      <c r="H2972" s="12" t="s">
        <v>52</v>
      </c>
      <c r="I2972" s="14"/>
      <c r="J2972" s="14"/>
      <c r="K2972" s="14"/>
      <c r="L2972" s="14"/>
      <c r="M2972" s="14"/>
      <c r="N2972" s="14"/>
      <c r="O2972" s="14"/>
      <c r="P2972" s="14"/>
      <c r="Q2972" s="14"/>
      <c r="R2972" s="14"/>
      <c r="S2972" s="14"/>
      <c r="T2972" s="14"/>
      <c r="U2972" s="14"/>
      <c r="V2972" s="14"/>
      <c r="W2972" s="14"/>
      <c r="X2972" s="14"/>
      <c r="Y2972" s="14"/>
      <c r="Z2972" s="14"/>
      <c r="AA2972" s="14"/>
      <c r="AB2972" s="14"/>
      <c r="AC2972" s="14"/>
      <c r="AD2972" s="14"/>
    </row>
    <row r="2973" ht="33.0" hidden="1" customHeight="1">
      <c r="A2973" s="27">
        <v>3391.0</v>
      </c>
      <c r="B2973" s="27" t="s">
        <v>34</v>
      </c>
      <c r="C2973" s="27" t="s">
        <v>3233</v>
      </c>
      <c r="D2973" s="12" t="s">
        <v>139</v>
      </c>
      <c r="E2973" s="14"/>
      <c r="F2973" s="12" t="s">
        <v>23</v>
      </c>
      <c r="G2973" s="12" t="s">
        <v>9</v>
      </c>
      <c r="H2973" s="12" t="s">
        <v>37</v>
      </c>
      <c r="I2973" s="14"/>
      <c r="J2973" s="14"/>
      <c r="K2973" s="14"/>
      <c r="L2973" s="14"/>
      <c r="M2973" s="14"/>
      <c r="N2973" s="14"/>
      <c r="O2973" s="14"/>
      <c r="P2973" s="14"/>
      <c r="Q2973" s="14"/>
      <c r="R2973" s="14"/>
      <c r="S2973" s="14"/>
      <c r="T2973" s="14"/>
      <c r="U2973" s="14"/>
      <c r="V2973" s="14"/>
      <c r="W2973" s="14"/>
      <c r="X2973" s="14"/>
      <c r="Y2973" s="14"/>
      <c r="Z2973" s="14"/>
      <c r="AA2973" s="14"/>
      <c r="AB2973" s="14"/>
      <c r="AC2973" s="14"/>
      <c r="AD2973" s="14"/>
    </row>
    <row r="2974" ht="33.0" hidden="1" customHeight="1">
      <c r="A2974" s="27">
        <v>3392.0</v>
      </c>
      <c r="B2974" s="27" t="s">
        <v>34</v>
      </c>
      <c r="C2974" s="27" t="s">
        <v>3234</v>
      </c>
      <c r="D2974" s="12" t="s">
        <v>36</v>
      </c>
      <c r="E2974" s="14"/>
      <c r="F2974" s="12" t="s">
        <v>10</v>
      </c>
      <c r="G2974" s="12" t="s">
        <v>2</v>
      </c>
      <c r="H2974" s="12" t="s">
        <v>37</v>
      </c>
      <c r="I2974" s="14"/>
      <c r="J2974" s="14"/>
      <c r="K2974" s="14"/>
      <c r="L2974" s="14"/>
      <c r="M2974" s="14"/>
      <c r="N2974" s="14"/>
      <c r="O2974" s="14"/>
      <c r="P2974" s="14"/>
      <c r="Q2974" s="14"/>
      <c r="R2974" s="14"/>
      <c r="S2974" s="14"/>
      <c r="T2974" s="14"/>
      <c r="U2974" s="14"/>
      <c r="V2974" s="14"/>
      <c r="W2974" s="14"/>
      <c r="X2974" s="14"/>
      <c r="Y2974" s="14"/>
      <c r="Z2974" s="14"/>
      <c r="AA2974" s="14"/>
      <c r="AB2974" s="14"/>
      <c r="AC2974" s="14"/>
      <c r="AD2974" s="14"/>
    </row>
    <row r="2975" ht="33.0" hidden="1" customHeight="1">
      <c r="A2975" s="27">
        <v>3393.0</v>
      </c>
      <c r="B2975" s="27" t="s">
        <v>34</v>
      </c>
      <c r="C2975" s="27" t="s">
        <v>3235</v>
      </c>
      <c r="D2975" s="12" t="s">
        <v>579</v>
      </c>
      <c r="E2975" s="14"/>
      <c r="F2975" s="12" t="s">
        <v>12</v>
      </c>
      <c r="G2975" s="12" t="s">
        <v>7</v>
      </c>
      <c r="H2975" s="12" t="s">
        <v>49</v>
      </c>
      <c r="I2975" s="14"/>
      <c r="J2975" s="14"/>
      <c r="K2975" s="14"/>
      <c r="L2975" s="14"/>
      <c r="M2975" s="14"/>
      <c r="N2975" s="14"/>
      <c r="O2975" s="14"/>
      <c r="P2975" s="14"/>
      <c r="Q2975" s="14"/>
      <c r="R2975" s="14"/>
      <c r="S2975" s="14"/>
      <c r="T2975" s="14"/>
      <c r="U2975" s="14"/>
      <c r="V2975" s="14"/>
      <c r="W2975" s="14"/>
      <c r="X2975" s="14"/>
      <c r="Y2975" s="14"/>
      <c r="Z2975" s="14"/>
      <c r="AA2975" s="14"/>
      <c r="AB2975" s="14"/>
      <c r="AC2975" s="14"/>
      <c r="AD2975" s="14"/>
    </row>
    <row r="2976" ht="33.0" hidden="1" customHeight="1">
      <c r="A2976" s="27">
        <v>3394.0</v>
      </c>
      <c r="B2976" s="27" t="s">
        <v>34</v>
      </c>
      <c r="C2976" s="27" t="s">
        <v>3236</v>
      </c>
      <c r="D2976" s="12" t="s">
        <v>165</v>
      </c>
      <c r="E2976" s="14"/>
      <c r="F2976" s="12" t="s">
        <v>13</v>
      </c>
      <c r="G2976" s="12" t="s">
        <v>4</v>
      </c>
      <c r="H2976" s="12" t="s">
        <v>49</v>
      </c>
      <c r="I2976" s="14"/>
      <c r="J2976" s="14"/>
      <c r="K2976" s="14"/>
      <c r="L2976" s="14"/>
      <c r="M2976" s="14"/>
      <c r="N2976" s="14"/>
      <c r="O2976" s="14"/>
      <c r="P2976" s="14"/>
      <c r="Q2976" s="14"/>
      <c r="R2976" s="14"/>
      <c r="S2976" s="14"/>
      <c r="T2976" s="14"/>
      <c r="U2976" s="14"/>
      <c r="V2976" s="14"/>
      <c r="W2976" s="14"/>
      <c r="X2976" s="14"/>
      <c r="Y2976" s="14"/>
      <c r="Z2976" s="14"/>
      <c r="AA2976" s="14"/>
      <c r="AB2976" s="14"/>
      <c r="AC2976" s="14"/>
      <c r="AD2976" s="14"/>
    </row>
    <row r="2977" ht="33.0" hidden="1" customHeight="1">
      <c r="A2977" s="27">
        <v>3395.0</v>
      </c>
      <c r="B2977" s="27" t="s">
        <v>34</v>
      </c>
      <c r="C2977" s="27" t="s">
        <v>3237</v>
      </c>
      <c r="D2977" s="12" t="s">
        <v>89</v>
      </c>
      <c r="E2977" s="14"/>
      <c r="F2977" s="12" t="s">
        <v>9</v>
      </c>
      <c r="G2977" s="12" t="s">
        <v>9</v>
      </c>
      <c r="H2977" s="12" t="s">
        <v>52</v>
      </c>
      <c r="I2977" s="14"/>
      <c r="J2977" s="14"/>
      <c r="K2977" s="14"/>
      <c r="L2977" s="14"/>
      <c r="M2977" s="14"/>
      <c r="N2977" s="14"/>
      <c r="O2977" s="14"/>
      <c r="P2977" s="14"/>
      <c r="Q2977" s="14"/>
      <c r="R2977" s="14"/>
      <c r="S2977" s="14"/>
      <c r="T2977" s="14"/>
      <c r="U2977" s="14"/>
      <c r="V2977" s="14"/>
      <c r="W2977" s="14"/>
      <c r="X2977" s="14"/>
      <c r="Y2977" s="14"/>
      <c r="Z2977" s="14"/>
      <c r="AA2977" s="14"/>
      <c r="AB2977" s="14"/>
      <c r="AC2977" s="14"/>
      <c r="AD2977" s="14"/>
    </row>
    <row r="2978" ht="33.0" hidden="1" customHeight="1">
      <c r="A2978" s="27">
        <v>3396.0</v>
      </c>
      <c r="B2978" s="27" t="s">
        <v>34</v>
      </c>
      <c r="C2978" s="27" t="s">
        <v>3238</v>
      </c>
      <c r="D2978" s="12" t="s">
        <v>438</v>
      </c>
      <c r="E2978" s="14"/>
      <c r="F2978" s="12" t="s">
        <v>20</v>
      </c>
      <c r="G2978" s="12" t="s">
        <v>9</v>
      </c>
      <c r="H2978" s="12" t="s">
        <v>52</v>
      </c>
      <c r="I2978" s="14"/>
      <c r="J2978" s="14"/>
      <c r="K2978" s="14"/>
      <c r="L2978" s="14"/>
      <c r="M2978" s="14"/>
      <c r="N2978" s="14"/>
      <c r="O2978" s="14"/>
      <c r="P2978" s="14"/>
      <c r="Q2978" s="14"/>
      <c r="R2978" s="14"/>
      <c r="S2978" s="14"/>
      <c r="T2978" s="14"/>
      <c r="U2978" s="14"/>
      <c r="V2978" s="14"/>
      <c r="W2978" s="14"/>
      <c r="X2978" s="14"/>
      <c r="Y2978" s="14"/>
      <c r="Z2978" s="14"/>
      <c r="AA2978" s="14"/>
      <c r="AB2978" s="14"/>
      <c r="AC2978" s="14"/>
      <c r="AD2978" s="14"/>
    </row>
    <row r="2979" ht="33.0" hidden="1" customHeight="1">
      <c r="A2979" s="27">
        <v>3397.0</v>
      </c>
      <c r="B2979" s="27" t="s">
        <v>34</v>
      </c>
      <c r="C2979" s="27" t="s">
        <v>3239</v>
      </c>
      <c r="D2979" s="12" t="s">
        <v>3240</v>
      </c>
      <c r="E2979" s="14"/>
      <c r="F2979" s="12" t="s">
        <v>22</v>
      </c>
      <c r="G2979" s="12" t="s">
        <v>6</v>
      </c>
      <c r="H2979" s="12" t="s">
        <v>42</v>
      </c>
      <c r="I2979" s="14"/>
      <c r="J2979" s="14"/>
      <c r="K2979" s="14"/>
      <c r="L2979" s="14"/>
      <c r="M2979" s="14"/>
      <c r="N2979" s="14"/>
      <c r="O2979" s="14"/>
      <c r="P2979" s="14"/>
      <c r="Q2979" s="14"/>
      <c r="R2979" s="14"/>
      <c r="S2979" s="14"/>
      <c r="T2979" s="14"/>
      <c r="U2979" s="14"/>
      <c r="V2979" s="14"/>
      <c r="W2979" s="14"/>
      <c r="X2979" s="14"/>
      <c r="Y2979" s="14"/>
      <c r="Z2979" s="14"/>
      <c r="AA2979" s="14"/>
      <c r="AB2979" s="14"/>
      <c r="AC2979" s="14"/>
      <c r="AD2979" s="14"/>
    </row>
    <row r="2980" ht="33.0" hidden="1" customHeight="1">
      <c r="A2980" s="27">
        <v>3398.0</v>
      </c>
      <c r="B2980" s="27" t="s">
        <v>34</v>
      </c>
      <c r="C2980" s="27" t="s">
        <v>3241</v>
      </c>
      <c r="D2980" s="12" t="s">
        <v>54</v>
      </c>
      <c r="E2980" s="14"/>
      <c r="F2980" s="12" t="s">
        <v>18</v>
      </c>
      <c r="G2980" s="12" t="s">
        <v>9</v>
      </c>
      <c r="H2980" s="12" t="s">
        <v>37</v>
      </c>
      <c r="I2980" s="14"/>
      <c r="J2980" s="14"/>
      <c r="K2980" s="14"/>
      <c r="L2980" s="14"/>
      <c r="M2980" s="14"/>
      <c r="N2980" s="14"/>
      <c r="O2980" s="14"/>
      <c r="P2980" s="14"/>
      <c r="Q2980" s="14"/>
      <c r="R2980" s="14"/>
      <c r="S2980" s="14"/>
      <c r="T2980" s="14"/>
      <c r="U2980" s="14"/>
      <c r="V2980" s="14"/>
      <c r="W2980" s="14"/>
      <c r="X2980" s="14"/>
      <c r="Y2980" s="14"/>
      <c r="Z2980" s="14"/>
      <c r="AA2980" s="14"/>
      <c r="AB2980" s="14"/>
      <c r="AC2980" s="14"/>
      <c r="AD2980" s="14"/>
    </row>
    <row r="2981" ht="33.0" hidden="1" customHeight="1">
      <c r="A2981" s="27">
        <v>3399.0</v>
      </c>
      <c r="B2981" s="27" t="s">
        <v>34</v>
      </c>
      <c r="C2981" s="27" t="s">
        <v>3242</v>
      </c>
      <c r="D2981" s="12" t="s">
        <v>2083</v>
      </c>
      <c r="E2981" s="14"/>
      <c r="F2981" s="12" t="s">
        <v>22</v>
      </c>
      <c r="G2981" s="12" t="s">
        <v>9</v>
      </c>
      <c r="H2981" s="12" t="s">
        <v>52</v>
      </c>
      <c r="I2981" s="14"/>
      <c r="J2981" s="14"/>
      <c r="K2981" s="14"/>
      <c r="L2981" s="14"/>
      <c r="M2981" s="14"/>
      <c r="N2981" s="14"/>
      <c r="O2981" s="14"/>
      <c r="P2981" s="14"/>
      <c r="Q2981" s="14"/>
      <c r="R2981" s="14"/>
      <c r="S2981" s="14"/>
      <c r="T2981" s="14"/>
      <c r="U2981" s="14"/>
      <c r="V2981" s="14"/>
      <c r="W2981" s="14"/>
      <c r="X2981" s="14"/>
      <c r="Y2981" s="14"/>
      <c r="Z2981" s="14"/>
      <c r="AA2981" s="14"/>
      <c r="AB2981" s="14"/>
      <c r="AC2981" s="14"/>
      <c r="AD2981" s="14"/>
    </row>
    <row r="2982" ht="33.0" hidden="1" customHeight="1">
      <c r="A2982" s="27">
        <v>3400.0</v>
      </c>
      <c r="B2982" s="27" t="s">
        <v>34</v>
      </c>
      <c r="C2982" s="27" t="s">
        <v>3243</v>
      </c>
      <c r="D2982" s="12" t="s">
        <v>3244</v>
      </c>
      <c r="E2982" s="14"/>
      <c r="F2982" s="12" t="s">
        <v>9</v>
      </c>
      <c r="G2982" s="12" t="s">
        <v>4</v>
      </c>
      <c r="H2982" s="12" t="s">
        <v>37</v>
      </c>
      <c r="I2982" s="14"/>
      <c r="J2982" s="14"/>
      <c r="K2982" s="14"/>
      <c r="L2982" s="14"/>
      <c r="M2982" s="14"/>
      <c r="N2982" s="14"/>
      <c r="O2982" s="14"/>
      <c r="P2982" s="14"/>
      <c r="Q2982" s="14"/>
      <c r="R2982" s="14"/>
      <c r="S2982" s="14"/>
      <c r="T2982" s="14"/>
      <c r="U2982" s="14"/>
      <c r="V2982" s="14"/>
      <c r="W2982" s="14"/>
      <c r="X2982" s="14"/>
      <c r="Y2982" s="14"/>
      <c r="Z2982" s="14"/>
      <c r="AA2982" s="14"/>
      <c r="AB2982" s="14"/>
      <c r="AC2982" s="14"/>
      <c r="AD2982" s="14"/>
    </row>
    <row r="2983" ht="33.0" hidden="1" customHeight="1">
      <c r="A2983" s="27">
        <v>3401.0</v>
      </c>
      <c r="B2983" s="27" t="s">
        <v>34</v>
      </c>
      <c r="C2983" s="27" t="s">
        <v>3245</v>
      </c>
      <c r="D2983" s="12" t="s">
        <v>592</v>
      </c>
      <c r="E2983" s="14"/>
      <c r="F2983" s="12" t="s">
        <v>11</v>
      </c>
      <c r="G2983" s="12" t="s">
        <v>9</v>
      </c>
      <c r="H2983" s="12" t="s">
        <v>37</v>
      </c>
      <c r="I2983" s="14"/>
      <c r="J2983" s="14"/>
      <c r="K2983" s="14"/>
      <c r="L2983" s="14"/>
      <c r="M2983" s="14"/>
      <c r="N2983" s="14"/>
      <c r="O2983" s="14"/>
      <c r="P2983" s="14"/>
      <c r="Q2983" s="14"/>
      <c r="R2983" s="14"/>
      <c r="S2983" s="14"/>
      <c r="T2983" s="14"/>
      <c r="U2983" s="14"/>
      <c r="V2983" s="14"/>
      <c r="W2983" s="14"/>
      <c r="X2983" s="14"/>
      <c r="Y2983" s="14"/>
      <c r="Z2983" s="14"/>
      <c r="AA2983" s="14"/>
      <c r="AB2983" s="14"/>
      <c r="AC2983" s="14"/>
      <c r="AD2983" s="14"/>
    </row>
    <row r="2984" ht="33.0" hidden="1" customHeight="1">
      <c r="A2984" s="27">
        <v>3402.0</v>
      </c>
      <c r="B2984" s="27" t="s">
        <v>34</v>
      </c>
      <c r="C2984" s="27" t="s">
        <v>3246</v>
      </c>
      <c r="D2984" s="12" t="s">
        <v>2405</v>
      </c>
      <c r="E2984" s="14"/>
      <c r="F2984" s="12" t="s">
        <v>13</v>
      </c>
      <c r="G2984" s="12" t="s">
        <v>7</v>
      </c>
      <c r="H2984" s="12" t="s">
        <v>52</v>
      </c>
      <c r="I2984" s="14"/>
      <c r="J2984" s="14"/>
      <c r="K2984" s="14"/>
      <c r="L2984" s="14"/>
      <c r="M2984" s="14"/>
      <c r="N2984" s="14"/>
      <c r="O2984" s="14"/>
      <c r="P2984" s="14"/>
      <c r="Q2984" s="14"/>
      <c r="R2984" s="14"/>
      <c r="S2984" s="14"/>
      <c r="T2984" s="14"/>
      <c r="U2984" s="14"/>
      <c r="V2984" s="14"/>
      <c r="W2984" s="14"/>
      <c r="X2984" s="14"/>
      <c r="Y2984" s="14"/>
      <c r="Z2984" s="14"/>
      <c r="AA2984" s="14"/>
      <c r="AB2984" s="14"/>
      <c r="AC2984" s="14"/>
      <c r="AD2984" s="14"/>
    </row>
    <row r="2985" ht="33.0" hidden="1" customHeight="1">
      <c r="A2985" s="27">
        <v>3403.0</v>
      </c>
      <c r="B2985" s="27" t="s">
        <v>34</v>
      </c>
      <c r="C2985" s="27" t="s">
        <v>3247</v>
      </c>
      <c r="D2985" s="12" t="s">
        <v>107</v>
      </c>
      <c r="E2985" s="14"/>
      <c r="F2985" s="12" t="s">
        <v>9</v>
      </c>
      <c r="G2985" s="12" t="s">
        <v>9</v>
      </c>
      <c r="H2985" s="12" t="s">
        <v>37</v>
      </c>
      <c r="I2985" s="14"/>
      <c r="J2985" s="14"/>
      <c r="K2985" s="14"/>
      <c r="L2985" s="14"/>
      <c r="M2985" s="14"/>
      <c r="N2985" s="14"/>
      <c r="O2985" s="14"/>
      <c r="P2985" s="14"/>
      <c r="Q2985" s="14"/>
      <c r="R2985" s="14"/>
      <c r="S2985" s="14"/>
      <c r="T2985" s="14"/>
      <c r="U2985" s="14"/>
      <c r="V2985" s="14"/>
      <c r="W2985" s="14"/>
      <c r="X2985" s="14"/>
      <c r="Y2985" s="14"/>
      <c r="Z2985" s="14"/>
      <c r="AA2985" s="14"/>
      <c r="AB2985" s="14"/>
      <c r="AC2985" s="14"/>
      <c r="AD2985" s="14"/>
    </row>
    <row r="2986" ht="33.0" hidden="1" customHeight="1">
      <c r="A2986" s="27">
        <v>3404.0</v>
      </c>
      <c r="B2986" s="27" t="s">
        <v>34</v>
      </c>
      <c r="C2986" s="27" t="s">
        <v>3248</v>
      </c>
      <c r="D2986" s="12" t="s">
        <v>305</v>
      </c>
      <c r="E2986" s="14"/>
      <c r="F2986" s="12" t="s">
        <v>12</v>
      </c>
      <c r="G2986" s="12" t="s">
        <v>4</v>
      </c>
      <c r="H2986" s="12" t="s">
        <v>37</v>
      </c>
      <c r="I2986" s="14"/>
      <c r="J2986" s="14"/>
      <c r="K2986" s="14"/>
      <c r="L2986" s="14"/>
      <c r="M2986" s="14"/>
      <c r="N2986" s="14"/>
      <c r="O2986" s="14"/>
      <c r="P2986" s="14"/>
      <c r="Q2986" s="14"/>
      <c r="R2986" s="14"/>
      <c r="S2986" s="14"/>
      <c r="T2986" s="14"/>
      <c r="U2986" s="14"/>
      <c r="V2986" s="14"/>
      <c r="W2986" s="14"/>
      <c r="X2986" s="14"/>
      <c r="Y2986" s="14"/>
      <c r="Z2986" s="14"/>
      <c r="AA2986" s="14"/>
      <c r="AB2986" s="14"/>
      <c r="AC2986" s="14"/>
      <c r="AD2986" s="14"/>
    </row>
    <row r="2987" ht="33.0" hidden="1" customHeight="1">
      <c r="A2987" s="27">
        <v>3405.0</v>
      </c>
      <c r="B2987" s="27" t="s">
        <v>34</v>
      </c>
      <c r="C2987" s="27" t="s">
        <v>3249</v>
      </c>
      <c r="D2987" s="12" t="s">
        <v>765</v>
      </c>
      <c r="E2987" s="14"/>
      <c r="F2987" s="12" t="s">
        <v>19</v>
      </c>
      <c r="G2987" s="12" t="s">
        <v>9</v>
      </c>
      <c r="H2987" s="12" t="s">
        <v>37</v>
      </c>
      <c r="I2987" s="14"/>
      <c r="J2987" s="14"/>
      <c r="K2987" s="14"/>
      <c r="L2987" s="14"/>
      <c r="M2987" s="14"/>
      <c r="N2987" s="14"/>
      <c r="O2987" s="14"/>
      <c r="P2987" s="14"/>
      <c r="Q2987" s="14"/>
      <c r="R2987" s="14"/>
      <c r="S2987" s="14"/>
      <c r="T2987" s="14"/>
      <c r="U2987" s="14"/>
      <c r="V2987" s="14"/>
      <c r="W2987" s="14"/>
      <c r="X2987" s="14"/>
      <c r="Y2987" s="14"/>
      <c r="Z2987" s="14"/>
      <c r="AA2987" s="14"/>
      <c r="AB2987" s="14"/>
      <c r="AC2987" s="14"/>
      <c r="AD2987" s="14"/>
    </row>
    <row r="2988" ht="33.0" customHeight="1">
      <c r="A2988" s="27">
        <v>3406.0</v>
      </c>
      <c r="B2988" s="27" t="s">
        <v>34</v>
      </c>
      <c r="C2988" s="27" t="s">
        <v>3250</v>
      </c>
      <c r="D2988" s="12" t="s">
        <v>416</v>
      </c>
      <c r="E2988" s="14"/>
      <c r="F2988" s="12" t="s">
        <v>16</v>
      </c>
      <c r="G2988" s="12" t="s">
        <v>4</v>
      </c>
      <c r="H2988" s="12" t="s">
        <v>49</v>
      </c>
      <c r="I2988" s="14"/>
      <c r="J2988" s="14"/>
      <c r="K2988" s="14"/>
      <c r="L2988" s="14"/>
      <c r="M2988" s="14"/>
      <c r="N2988" s="14"/>
      <c r="O2988" s="14"/>
      <c r="P2988" s="14"/>
      <c r="Q2988" s="14"/>
      <c r="R2988" s="14"/>
      <c r="S2988" s="14"/>
      <c r="T2988" s="14"/>
      <c r="U2988" s="14"/>
      <c r="V2988" s="14"/>
      <c r="W2988" s="14"/>
      <c r="X2988" s="14"/>
      <c r="Y2988" s="14"/>
      <c r="Z2988" s="14"/>
      <c r="AA2988" s="14"/>
      <c r="AB2988" s="14"/>
      <c r="AC2988" s="14"/>
      <c r="AD2988" s="14"/>
    </row>
    <row r="2989" ht="33.0" customHeight="1">
      <c r="A2989" s="27">
        <v>3407.0</v>
      </c>
      <c r="B2989" s="27" t="s">
        <v>34</v>
      </c>
      <c r="C2989" s="27" t="s">
        <v>3251</v>
      </c>
      <c r="D2989" s="12" t="s">
        <v>167</v>
      </c>
      <c r="E2989" s="14"/>
      <c r="F2989" s="12" t="s">
        <v>16</v>
      </c>
      <c r="G2989" s="12" t="s">
        <v>9</v>
      </c>
      <c r="H2989" s="12" t="s">
        <v>37</v>
      </c>
      <c r="I2989" s="14"/>
      <c r="J2989" s="14"/>
      <c r="K2989" s="14"/>
      <c r="L2989" s="14"/>
      <c r="M2989" s="14"/>
      <c r="N2989" s="14"/>
      <c r="O2989" s="14"/>
      <c r="P2989" s="14"/>
      <c r="Q2989" s="14"/>
      <c r="R2989" s="14"/>
      <c r="S2989" s="14"/>
      <c r="T2989" s="14"/>
      <c r="U2989" s="14"/>
      <c r="V2989" s="14"/>
      <c r="W2989" s="14"/>
      <c r="X2989" s="14"/>
      <c r="Y2989" s="14"/>
      <c r="Z2989" s="14"/>
      <c r="AA2989" s="14"/>
      <c r="AB2989" s="14"/>
      <c r="AC2989" s="14"/>
      <c r="AD2989" s="14"/>
    </row>
    <row r="2990" ht="33.0" hidden="1" customHeight="1">
      <c r="A2990" s="27">
        <v>3408.0</v>
      </c>
      <c r="B2990" s="27" t="s">
        <v>34</v>
      </c>
      <c r="C2990" s="27" t="s">
        <v>3252</v>
      </c>
      <c r="D2990" s="12" t="s">
        <v>255</v>
      </c>
      <c r="E2990" s="14"/>
      <c r="F2990" s="12" t="s">
        <v>14</v>
      </c>
      <c r="G2990" s="12" t="s">
        <v>7</v>
      </c>
      <c r="H2990" s="12" t="s">
        <v>37</v>
      </c>
      <c r="I2990" s="14"/>
      <c r="J2990" s="14"/>
      <c r="K2990" s="14"/>
      <c r="L2990" s="14"/>
      <c r="M2990" s="14"/>
      <c r="N2990" s="14"/>
      <c r="O2990" s="14"/>
      <c r="P2990" s="14"/>
      <c r="Q2990" s="14"/>
      <c r="R2990" s="14"/>
      <c r="S2990" s="14"/>
      <c r="T2990" s="14"/>
      <c r="U2990" s="14"/>
      <c r="V2990" s="14"/>
      <c r="W2990" s="14"/>
      <c r="X2990" s="14"/>
      <c r="Y2990" s="14"/>
      <c r="Z2990" s="14"/>
      <c r="AA2990" s="14"/>
      <c r="AB2990" s="14"/>
      <c r="AC2990" s="14"/>
      <c r="AD2990" s="14"/>
    </row>
    <row r="2991" ht="33.0" hidden="1" customHeight="1">
      <c r="A2991" s="27">
        <v>3410.0</v>
      </c>
      <c r="B2991" s="27" t="s">
        <v>34</v>
      </c>
      <c r="C2991" s="27" t="s">
        <v>3253</v>
      </c>
      <c r="D2991" s="12" t="s">
        <v>89</v>
      </c>
      <c r="E2991" s="14"/>
      <c r="F2991" s="12" t="s">
        <v>9</v>
      </c>
      <c r="G2991" s="12" t="s">
        <v>9</v>
      </c>
      <c r="H2991" s="12" t="s">
        <v>52</v>
      </c>
      <c r="I2991" s="14"/>
      <c r="J2991" s="14"/>
      <c r="K2991" s="14"/>
      <c r="L2991" s="14"/>
      <c r="M2991" s="14"/>
      <c r="N2991" s="14"/>
      <c r="O2991" s="14"/>
      <c r="P2991" s="14"/>
      <c r="Q2991" s="14"/>
      <c r="R2991" s="14"/>
      <c r="S2991" s="14"/>
      <c r="T2991" s="14"/>
      <c r="U2991" s="14"/>
      <c r="V2991" s="14"/>
      <c r="W2991" s="14"/>
      <c r="X2991" s="14"/>
      <c r="Y2991" s="14"/>
      <c r="Z2991" s="14"/>
      <c r="AA2991" s="14"/>
      <c r="AB2991" s="14"/>
      <c r="AC2991" s="14"/>
      <c r="AD2991" s="14"/>
    </row>
    <row r="2992" ht="33.0" hidden="1" customHeight="1">
      <c r="A2992" s="27">
        <v>3411.0</v>
      </c>
      <c r="B2992" s="27" t="s">
        <v>34</v>
      </c>
      <c r="C2992" s="27" t="s">
        <v>3254</v>
      </c>
      <c r="D2992" s="12" t="s">
        <v>56</v>
      </c>
      <c r="E2992" s="14"/>
      <c r="F2992" s="12" t="s">
        <v>11</v>
      </c>
      <c r="G2992" s="12" t="s">
        <v>9</v>
      </c>
      <c r="H2992" s="12" t="s">
        <v>52</v>
      </c>
      <c r="I2992" s="14"/>
      <c r="J2992" s="14"/>
      <c r="K2992" s="14"/>
      <c r="L2992" s="14"/>
      <c r="M2992" s="14"/>
      <c r="N2992" s="14"/>
      <c r="O2992" s="14"/>
      <c r="P2992" s="14"/>
      <c r="Q2992" s="14"/>
      <c r="R2992" s="14"/>
      <c r="S2992" s="14"/>
      <c r="T2992" s="14"/>
      <c r="U2992" s="14"/>
      <c r="V2992" s="14"/>
      <c r="W2992" s="14"/>
      <c r="X2992" s="14"/>
      <c r="Y2992" s="14"/>
      <c r="Z2992" s="14"/>
      <c r="AA2992" s="14"/>
      <c r="AB2992" s="14"/>
      <c r="AC2992" s="14"/>
      <c r="AD2992" s="14"/>
    </row>
    <row r="2993" ht="33.0" hidden="1" customHeight="1">
      <c r="A2993" s="27">
        <v>3412.0</v>
      </c>
      <c r="B2993" s="27" t="s">
        <v>34</v>
      </c>
      <c r="C2993" s="27" t="s">
        <v>3255</v>
      </c>
      <c r="D2993" s="12" t="s">
        <v>56</v>
      </c>
      <c r="E2993" s="14"/>
      <c r="F2993" s="12" t="s">
        <v>11</v>
      </c>
      <c r="G2993" s="12" t="s">
        <v>9</v>
      </c>
      <c r="H2993" s="12" t="s">
        <v>52</v>
      </c>
      <c r="I2993" s="14"/>
      <c r="J2993" s="14"/>
      <c r="K2993" s="14"/>
      <c r="L2993" s="14"/>
      <c r="M2993" s="14"/>
      <c r="N2993" s="14"/>
      <c r="O2993" s="14"/>
      <c r="P2993" s="14"/>
      <c r="Q2993" s="14"/>
      <c r="R2993" s="14"/>
      <c r="S2993" s="14"/>
      <c r="T2993" s="14"/>
      <c r="U2993" s="14"/>
      <c r="V2993" s="14"/>
      <c r="W2993" s="14"/>
      <c r="X2993" s="14"/>
      <c r="Y2993" s="14"/>
      <c r="Z2993" s="14"/>
      <c r="AA2993" s="14"/>
      <c r="AB2993" s="14"/>
      <c r="AC2993" s="14"/>
      <c r="AD2993" s="14"/>
    </row>
    <row r="2994" ht="33.0" hidden="1" customHeight="1">
      <c r="A2994" s="27">
        <v>3413.0</v>
      </c>
      <c r="B2994" s="27" t="s">
        <v>34</v>
      </c>
      <c r="C2994" s="27" t="s">
        <v>3256</v>
      </c>
      <c r="D2994" s="12" t="s">
        <v>2405</v>
      </c>
      <c r="E2994" s="14"/>
      <c r="F2994" s="12" t="s">
        <v>13</v>
      </c>
      <c r="G2994" s="12" t="s">
        <v>7</v>
      </c>
      <c r="H2994" s="12" t="s">
        <v>52</v>
      </c>
      <c r="I2994" s="14"/>
      <c r="J2994" s="14"/>
      <c r="K2994" s="14"/>
      <c r="L2994" s="14"/>
      <c r="M2994" s="14"/>
      <c r="N2994" s="14"/>
      <c r="O2994" s="14"/>
      <c r="P2994" s="14"/>
      <c r="Q2994" s="14"/>
      <c r="R2994" s="14"/>
      <c r="S2994" s="14"/>
      <c r="T2994" s="14"/>
      <c r="U2994" s="14"/>
      <c r="V2994" s="14"/>
      <c r="W2994" s="14"/>
      <c r="X2994" s="14"/>
      <c r="Y2994" s="14"/>
      <c r="Z2994" s="14"/>
      <c r="AA2994" s="14"/>
      <c r="AB2994" s="14"/>
      <c r="AC2994" s="14"/>
      <c r="AD2994" s="14"/>
    </row>
    <row r="2995" ht="33.0" hidden="1" customHeight="1">
      <c r="A2995" s="27">
        <v>3414.0</v>
      </c>
      <c r="B2995" s="27" t="s">
        <v>34</v>
      </c>
      <c r="C2995" s="27" t="s">
        <v>3257</v>
      </c>
      <c r="D2995" s="12" t="s">
        <v>93</v>
      </c>
      <c r="E2995" s="14"/>
      <c r="F2995" s="12" t="s">
        <v>11</v>
      </c>
      <c r="G2995" s="12" t="s">
        <v>7</v>
      </c>
      <c r="H2995" s="12" t="s">
        <v>49</v>
      </c>
      <c r="I2995" s="14"/>
      <c r="J2995" s="14"/>
      <c r="K2995" s="14"/>
      <c r="L2995" s="14"/>
      <c r="M2995" s="14"/>
      <c r="N2995" s="14"/>
      <c r="O2995" s="14"/>
      <c r="P2995" s="14"/>
      <c r="Q2995" s="14"/>
      <c r="R2995" s="14"/>
      <c r="S2995" s="14"/>
      <c r="T2995" s="14"/>
      <c r="U2995" s="14"/>
      <c r="V2995" s="14"/>
      <c r="W2995" s="14"/>
      <c r="X2995" s="14"/>
      <c r="Y2995" s="14"/>
      <c r="Z2995" s="14"/>
      <c r="AA2995" s="14"/>
      <c r="AB2995" s="14"/>
      <c r="AC2995" s="14"/>
      <c r="AD2995" s="14"/>
    </row>
    <row r="2996" ht="33.0" hidden="1" customHeight="1">
      <c r="A2996" s="27">
        <v>3415.0</v>
      </c>
      <c r="B2996" s="27" t="s">
        <v>34</v>
      </c>
      <c r="C2996" s="27" t="s">
        <v>3258</v>
      </c>
      <c r="D2996" s="12" t="s">
        <v>36</v>
      </c>
      <c r="E2996" s="14"/>
      <c r="F2996" s="12" t="s">
        <v>10</v>
      </c>
      <c r="G2996" s="12" t="s">
        <v>2</v>
      </c>
      <c r="H2996" s="12" t="s">
        <v>37</v>
      </c>
      <c r="I2996" s="14"/>
      <c r="J2996" s="14"/>
      <c r="K2996" s="14"/>
      <c r="L2996" s="14"/>
      <c r="M2996" s="14"/>
      <c r="N2996" s="14"/>
      <c r="O2996" s="14"/>
      <c r="P2996" s="14"/>
      <c r="Q2996" s="14"/>
      <c r="R2996" s="14"/>
      <c r="S2996" s="14"/>
      <c r="T2996" s="14"/>
      <c r="U2996" s="14"/>
      <c r="V2996" s="14"/>
      <c r="W2996" s="14"/>
      <c r="X2996" s="14"/>
      <c r="Y2996" s="14"/>
      <c r="Z2996" s="14"/>
      <c r="AA2996" s="14"/>
      <c r="AB2996" s="14"/>
      <c r="AC2996" s="14"/>
      <c r="AD2996" s="14"/>
    </row>
    <row r="2997" ht="33.0" hidden="1" customHeight="1">
      <c r="A2997" s="27">
        <v>3417.0</v>
      </c>
      <c r="B2997" s="27" t="s">
        <v>34</v>
      </c>
      <c r="C2997" s="27" t="s">
        <v>3259</v>
      </c>
      <c r="D2997" s="12" t="s">
        <v>178</v>
      </c>
      <c r="E2997" s="14"/>
      <c r="F2997" s="12" t="s">
        <v>11</v>
      </c>
      <c r="G2997" s="12" t="s">
        <v>4</v>
      </c>
      <c r="H2997" s="12" t="s">
        <v>49</v>
      </c>
      <c r="I2997" s="14"/>
      <c r="J2997" s="14"/>
      <c r="K2997" s="14"/>
      <c r="L2997" s="14"/>
      <c r="M2997" s="14"/>
      <c r="N2997" s="14"/>
      <c r="O2997" s="14"/>
      <c r="P2997" s="14"/>
      <c r="Q2997" s="14"/>
      <c r="R2997" s="14"/>
      <c r="S2997" s="14"/>
      <c r="T2997" s="14"/>
      <c r="U2997" s="14"/>
      <c r="V2997" s="14"/>
      <c r="W2997" s="14"/>
      <c r="X2997" s="14"/>
      <c r="Y2997" s="14"/>
      <c r="Z2997" s="14"/>
      <c r="AA2997" s="14"/>
      <c r="AB2997" s="14"/>
      <c r="AC2997" s="14"/>
      <c r="AD2997" s="14"/>
    </row>
    <row r="2998" ht="33.0" hidden="1" customHeight="1">
      <c r="A2998" s="27">
        <v>3418.0</v>
      </c>
      <c r="B2998" s="27" t="s">
        <v>34</v>
      </c>
      <c r="C2998" s="27" t="s">
        <v>3260</v>
      </c>
      <c r="D2998" s="12" t="s">
        <v>3261</v>
      </c>
      <c r="E2998" s="14"/>
      <c r="F2998" s="12" t="s">
        <v>12</v>
      </c>
      <c r="G2998" s="12" t="s">
        <v>4</v>
      </c>
      <c r="H2998" s="12" t="s">
        <v>52</v>
      </c>
      <c r="I2998" s="14"/>
      <c r="J2998" s="14"/>
      <c r="K2998" s="14"/>
      <c r="L2998" s="14"/>
      <c r="M2998" s="14"/>
      <c r="N2998" s="14"/>
      <c r="O2998" s="14"/>
      <c r="P2998" s="14"/>
      <c r="Q2998" s="14"/>
      <c r="R2998" s="14"/>
      <c r="S2998" s="14"/>
      <c r="T2998" s="14"/>
      <c r="U2998" s="14"/>
      <c r="V2998" s="14"/>
      <c r="W2998" s="14"/>
      <c r="X2998" s="14"/>
      <c r="Y2998" s="14"/>
      <c r="Z2998" s="14"/>
      <c r="AA2998" s="14"/>
      <c r="AB2998" s="14"/>
      <c r="AC2998" s="14"/>
      <c r="AD2998" s="14"/>
    </row>
    <row r="2999" ht="33.0" hidden="1" customHeight="1">
      <c r="A2999" s="27">
        <v>3419.0</v>
      </c>
      <c r="B2999" s="27" t="s">
        <v>34</v>
      </c>
      <c r="C2999" s="27" t="s">
        <v>3262</v>
      </c>
      <c r="D2999" s="12" t="s">
        <v>89</v>
      </c>
      <c r="E2999" s="14"/>
      <c r="F2999" s="12" t="s">
        <v>9</v>
      </c>
      <c r="G2999" s="12" t="s">
        <v>9</v>
      </c>
      <c r="H2999" s="12" t="s">
        <v>52</v>
      </c>
      <c r="I2999" s="14"/>
      <c r="J2999" s="14"/>
      <c r="K2999" s="14"/>
      <c r="L2999" s="14"/>
      <c r="M2999" s="14"/>
      <c r="N2999" s="14"/>
      <c r="O2999" s="14"/>
      <c r="P2999" s="14"/>
      <c r="Q2999" s="14"/>
      <c r="R2999" s="14"/>
      <c r="S2999" s="14"/>
      <c r="T2999" s="14"/>
      <c r="U2999" s="14"/>
      <c r="V2999" s="14"/>
      <c r="W2999" s="14"/>
      <c r="X2999" s="14"/>
      <c r="Y2999" s="14"/>
      <c r="Z2999" s="14"/>
      <c r="AA2999" s="14"/>
      <c r="AB2999" s="14"/>
      <c r="AC2999" s="14"/>
      <c r="AD2999" s="14"/>
    </row>
    <row r="3000" ht="33.0" hidden="1" customHeight="1">
      <c r="A3000" s="27">
        <v>3420.0</v>
      </c>
      <c r="B3000" s="27" t="s">
        <v>34</v>
      </c>
      <c r="C3000" s="27" t="s">
        <v>3263</v>
      </c>
      <c r="D3000" s="12" t="s">
        <v>3261</v>
      </c>
      <c r="E3000" s="14"/>
      <c r="F3000" s="12" t="s">
        <v>12</v>
      </c>
      <c r="G3000" s="12" t="s">
        <v>4</v>
      </c>
      <c r="H3000" s="12" t="s">
        <v>52</v>
      </c>
      <c r="I3000" s="14"/>
      <c r="J3000" s="14"/>
      <c r="K3000" s="14"/>
      <c r="L3000" s="14"/>
      <c r="M3000" s="14"/>
      <c r="N3000" s="14"/>
      <c r="O3000" s="14"/>
      <c r="P3000" s="14"/>
      <c r="Q3000" s="14"/>
      <c r="R3000" s="14"/>
      <c r="S3000" s="14"/>
      <c r="T3000" s="14"/>
      <c r="U3000" s="14"/>
      <c r="V3000" s="14"/>
      <c r="W3000" s="14"/>
      <c r="X3000" s="14"/>
      <c r="Y3000" s="14"/>
      <c r="Z3000" s="14"/>
      <c r="AA3000" s="14"/>
      <c r="AB3000" s="14"/>
      <c r="AC3000" s="14"/>
      <c r="AD3000" s="14"/>
    </row>
    <row r="3001" ht="33.0" hidden="1" customHeight="1">
      <c r="A3001" s="27">
        <v>3421.0</v>
      </c>
      <c r="B3001" s="27" t="s">
        <v>34</v>
      </c>
      <c r="C3001" s="27" t="s">
        <v>3264</v>
      </c>
      <c r="D3001" s="12" t="s">
        <v>87</v>
      </c>
      <c r="E3001" s="14"/>
      <c r="F3001" s="12" t="s">
        <v>18</v>
      </c>
      <c r="G3001" s="12" t="s">
        <v>9</v>
      </c>
      <c r="H3001" s="12" t="s">
        <v>52</v>
      </c>
      <c r="I3001" s="14"/>
      <c r="J3001" s="14"/>
      <c r="K3001" s="14"/>
      <c r="L3001" s="14"/>
      <c r="M3001" s="14"/>
      <c r="N3001" s="14"/>
      <c r="O3001" s="14"/>
      <c r="P3001" s="14"/>
      <c r="Q3001" s="14"/>
      <c r="R3001" s="14"/>
      <c r="S3001" s="14"/>
      <c r="T3001" s="14"/>
      <c r="U3001" s="14"/>
      <c r="V3001" s="14"/>
      <c r="W3001" s="14"/>
      <c r="X3001" s="14"/>
      <c r="Y3001" s="14"/>
      <c r="Z3001" s="14"/>
      <c r="AA3001" s="14"/>
      <c r="AB3001" s="14"/>
      <c r="AC3001" s="14"/>
      <c r="AD3001" s="14"/>
    </row>
    <row r="3002" ht="33.0" hidden="1" customHeight="1">
      <c r="A3002" s="27">
        <v>3422.0</v>
      </c>
      <c r="B3002" s="27" t="s">
        <v>34</v>
      </c>
      <c r="C3002" s="27" t="s">
        <v>3265</v>
      </c>
      <c r="D3002" s="12" t="s">
        <v>2228</v>
      </c>
      <c r="E3002" s="14"/>
      <c r="F3002" s="12" t="s">
        <v>19</v>
      </c>
      <c r="G3002" s="12" t="s">
        <v>9</v>
      </c>
      <c r="H3002" s="12" t="s">
        <v>42</v>
      </c>
      <c r="I3002" s="14"/>
      <c r="J3002" s="14"/>
      <c r="K3002" s="14"/>
      <c r="L3002" s="14"/>
      <c r="M3002" s="14"/>
      <c r="N3002" s="14"/>
      <c r="O3002" s="14"/>
      <c r="P3002" s="14"/>
      <c r="Q3002" s="14"/>
      <c r="R3002" s="14"/>
      <c r="S3002" s="14"/>
      <c r="T3002" s="14"/>
      <c r="U3002" s="14"/>
      <c r="V3002" s="14"/>
      <c r="W3002" s="14"/>
      <c r="X3002" s="14"/>
      <c r="Y3002" s="14"/>
      <c r="Z3002" s="14"/>
      <c r="AA3002" s="14"/>
      <c r="AB3002" s="14"/>
      <c r="AC3002" s="14"/>
      <c r="AD3002" s="14"/>
    </row>
    <row r="3003" ht="33.0" hidden="1" customHeight="1">
      <c r="A3003" s="27">
        <v>3423.0</v>
      </c>
      <c r="B3003" s="27" t="s">
        <v>34</v>
      </c>
      <c r="C3003" s="27" t="s">
        <v>3266</v>
      </c>
      <c r="D3003" s="12" t="s">
        <v>637</v>
      </c>
      <c r="E3003" s="14"/>
      <c r="F3003" s="12" t="s">
        <v>13</v>
      </c>
      <c r="G3003" s="12" t="s">
        <v>9</v>
      </c>
      <c r="H3003" s="12" t="s">
        <v>52</v>
      </c>
      <c r="I3003" s="14"/>
      <c r="J3003" s="14"/>
      <c r="K3003" s="14"/>
      <c r="L3003" s="14"/>
      <c r="M3003" s="14"/>
      <c r="N3003" s="14"/>
      <c r="O3003" s="14"/>
      <c r="P3003" s="14"/>
      <c r="Q3003" s="14"/>
      <c r="R3003" s="14"/>
      <c r="S3003" s="14"/>
      <c r="T3003" s="14"/>
      <c r="U3003" s="14"/>
      <c r="V3003" s="14"/>
      <c r="W3003" s="14"/>
      <c r="X3003" s="14"/>
      <c r="Y3003" s="14"/>
      <c r="Z3003" s="14"/>
      <c r="AA3003" s="14"/>
      <c r="AB3003" s="14"/>
      <c r="AC3003" s="14"/>
      <c r="AD3003" s="14"/>
    </row>
    <row r="3004" ht="33.0" hidden="1" customHeight="1">
      <c r="A3004" s="27">
        <v>3424.0</v>
      </c>
      <c r="B3004" s="27" t="s">
        <v>34</v>
      </c>
      <c r="C3004" s="27" t="s">
        <v>3267</v>
      </c>
      <c r="D3004" s="12" t="s">
        <v>1719</v>
      </c>
      <c r="E3004" s="14"/>
      <c r="F3004" s="12" t="s">
        <v>13</v>
      </c>
      <c r="G3004" s="12" t="s">
        <v>7</v>
      </c>
      <c r="H3004" s="12" t="s">
        <v>42</v>
      </c>
      <c r="I3004" s="14"/>
      <c r="J3004" s="14"/>
      <c r="K3004" s="14"/>
      <c r="L3004" s="14"/>
      <c r="M3004" s="14"/>
      <c r="N3004" s="14"/>
      <c r="O3004" s="14"/>
      <c r="P3004" s="14"/>
      <c r="Q3004" s="14"/>
      <c r="R3004" s="14"/>
      <c r="S3004" s="14"/>
      <c r="T3004" s="14"/>
      <c r="U3004" s="14"/>
      <c r="V3004" s="14"/>
      <c r="W3004" s="14"/>
      <c r="X3004" s="14"/>
      <c r="Y3004" s="14"/>
      <c r="Z3004" s="14"/>
      <c r="AA3004" s="14"/>
      <c r="AB3004" s="14"/>
      <c r="AC3004" s="14"/>
      <c r="AD3004" s="14"/>
    </row>
    <row r="3005" ht="33.0" hidden="1" customHeight="1">
      <c r="A3005" s="27">
        <v>3425.0</v>
      </c>
      <c r="B3005" s="27" t="s">
        <v>34</v>
      </c>
      <c r="C3005" s="27" t="s">
        <v>3268</v>
      </c>
      <c r="D3005" s="12" t="s">
        <v>56</v>
      </c>
      <c r="E3005" s="14"/>
      <c r="F3005" s="12" t="s">
        <v>11</v>
      </c>
      <c r="G3005" s="12" t="s">
        <v>9</v>
      </c>
      <c r="H3005" s="12" t="s">
        <v>52</v>
      </c>
      <c r="I3005" s="14"/>
      <c r="J3005" s="14"/>
      <c r="K3005" s="14"/>
      <c r="L3005" s="14"/>
      <c r="M3005" s="14"/>
      <c r="N3005" s="14"/>
      <c r="O3005" s="14"/>
      <c r="P3005" s="14"/>
      <c r="Q3005" s="14"/>
      <c r="R3005" s="14"/>
      <c r="S3005" s="14"/>
      <c r="T3005" s="14"/>
      <c r="U3005" s="14"/>
      <c r="V3005" s="14"/>
      <c r="W3005" s="14"/>
      <c r="X3005" s="14"/>
      <c r="Y3005" s="14"/>
      <c r="Z3005" s="14"/>
      <c r="AA3005" s="14"/>
      <c r="AB3005" s="14"/>
      <c r="AC3005" s="14"/>
      <c r="AD3005" s="14"/>
    </row>
    <row r="3006" ht="33.0" hidden="1" customHeight="1">
      <c r="A3006" s="27">
        <v>3427.0</v>
      </c>
      <c r="B3006" s="27" t="s">
        <v>34</v>
      </c>
      <c r="C3006" s="27" t="s">
        <v>3269</v>
      </c>
      <c r="D3006" s="12" t="s">
        <v>87</v>
      </c>
      <c r="E3006" s="14"/>
      <c r="F3006" s="12" t="s">
        <v>18</v>
      </c>
      <c r="G3006" s="12" t="s">
        <v>9</v>
      </c>
      <c r="H3006" s="12" t="s">
        <v>52</v>
      </c>
      <c r="I3006" s="14"/>
      <c r="J3006" s="14"/>
      <c r="K3006" s="14"/>
      <c r="L3006" s="14"/>
      <c r="M3006" s="14"/>
      <c r="N3006" s="14"/>
      <c r="O3006" s="14"/>
      <c r="P3006" s="14"/>
      <c r="Q3006" s="14"/>
      <c r="R3006" s="14"/>
      <c r="S3006" s="14"/>
      <c r="T3006" s="14"/>
      <c r="U3006" s="14"/>
      <c r="V3006" s="14"/>
      <c r="W3006" s="14"/>
      <c r="X3006" s="14"/>
      <c r="Y3006" s="14"/>
      <c r="Z3006" s="14"/>
      <c r="AA3006" s="14"/>
      <c r="AB3006" s="14"/>
      <c r="AC3006" s="14"/>
      <c r="AD3006" s="14"/>
    </row>
    <row r="3007" ht="33.0" hidden="1" customHeight="1">
      <c r="A3007" s="27">
        <v>3428.0</v>
      </c>
      <c r="B3007" s="27" t="s">
        <v>34</v>
      </c>
      <c r="C3007" s="27" t="s">
        <v>3270</v>
      </c>
      <c r="D3007" s="12" t="s">
        <v>87</v>
      </c>
      <c r="E3007" s="14"/>
      <c r="F3007" s="12" t="s">
        <v>18</v>
      </c>
      <c r="G3007" s="12" t="s">
        <v>9</v>
      </c>
      <c r="H3007" s="12" t="s">
        <v>52</v>
      </c>
      <c r="I3007" s="14"/>
      <c r="J3007" s="14"/>
      <c r="K3007" s="14"/>
      <c r="L3007" s="14"/>
      <c r="M3007" s="14"/>
      <c r="N3007" s="14"/>
      <c r="O3007" s="14"/>
      <c r="P3007" s="14"/>
      <c r="Q3007" s="14"/>
      <c r="R3007" s="14"/>
      <c r="S3007" s="14"/>
      <c r="T3007" s="14"/>
      <c r="U3007" s="14"/>
      <c r="V3007" s="14"/>
      <c r="W3007" s="14"/>
      <c r="X3007" s="14"/>
      <c r="Y3007" s="14"/>
      <c r="Z3007" s="14"/>
      <c r="AA3007" s="14"/>
      <c r="AB3007" s="14"/>
      <c r="AC3007" s="14"/>
      <c r="AD3007" s="14"/>
    </row>
    <row r="3008" ht="33.0" hidden="1" customHeight="1">
      <c r="A3008" s="27">
        <v>3429.0</v>
      </c>
      <c r="B3008" s="27" t="s">
        <v>34</v>
      </c>
      <c r="C3008" s="27" t="s">
        <v>3271</v>
      </c>
      <c r="D3008" s="12" t="s">
        <v>36</v>
      </c>
      <c r="E3008" s="14"/>
      <c r="F3008" s="12" t="s">
        <v>10</v>
      </c>
      <c r="G3008" s="12" t="s">
        <v>2</v>
      </c>
      <c r="H3008" s="12" t="s">
        <v>37</v>
      </c>
      <c r="I3008" s="14"/>
      <c r="J3008" s="14"/>
      <c r="K3008" s="14"/>
      <c r="L3008" s="14"/>
      <c r="M3008" s="14"/>
      <c r="N3008" s="14"/>
      <c r="O3008" s="14"/>
      <c r="P3008" s="14"/>
      <c r="Q3008" s="14"/>
      <c r="R3008" s="14"/>
      <c r="S3008" s="14"/>
      <c r="T3008" s="14"/>
      <c r="U3008" s="14"/>
      <c r="V3008" s="14"/>
      <c r="W3008" s="14"/>
      <c r="X3008" s="14"/>
      <c r="Y3008" s="14"/>
      <c r="Z3008" s="14"/>
      <c r="AA3008" s="14"/>
      <c r="AB3008" s="14"/>
      <c r="AC3008" s="14"/>
      <c r="AD3008" s="14"/>
    </row>
    <row r="3009" ht="33.0" hidden="1" customHeight="1">
      <c r="A3009" s="27">
        <v>3430.0</v>
      </c>
      <c r="B3009" s="27" t="s">
        <v>34</v>
      </c>
      <c r="C3009" s="27" t="s">
        <v>3272</v>
      </c>
      <c r="D3009" s="12" t="s">
        <v>1029</v>
      </c>
      <c r="E3009" s="14"/>
      <c r="F3009" s="12" t="s">
        <v>14</v>
      </c>
      <c r="G3009" s="12" t="s">
        <v>9</v>
      </c>
      <c r="H3009" s="12" t="s">
        <v>49</v>
      </c>
      <c r="I3009" s="14"/>
      <c r="J3009" s="14"/>
      <c r="K3009" s="14"/>
      <c r="L3009" s="14"/>
      <c r="M3009" s="14"/>
      <c r="N3009" s="14"/>
      <c r="O3009" s="14"/>
      <c r="P3009" s="14"/>
      <c r="Q3009" s="14"/>
      <c r="R3009" s="14"/>
      <c r="S3009" s="14"/>
      <c r="T3009" s="14"/>
      <c r="U3009" s="14"/>
      <c r="V3009" s="14"/>
      <c r="W3009" s="14"/>
      <c r="X3009" s="14"/>
      <c r="Y3009" s="14"/>
      <c r="Z3009" s="14"/>
      <c r="AA3009" s="14"/>
      <c r="AB3009" s="14"/>
      <c r="AC3009" s="14"/>
      <c r="AD3009" s="14"/>
    </row>
    <row r="3010" ht="33.0" hidden="1" customHeight="1">
      <c r="A3010" s="27">
        <v>3431.0</v>
      </c>
      <c r="B3010" s="27" t="s">
        <v>34</v>
      </c>
      <c r="C3010" s="27" t="s">
        <v>3273</v>
      </c>
      <c r="D3010" s="12" t="s">
        <v>322</v>
      </c>
      <c r="E3010" s="14"/>
      <c r="F3010" s="12" t="s">
        <v>23</v>
      </c>
      <c r="G3010" s="12" t="s">
        <v>9</v>
      </c>
      <c r="H3010" s="12" t="s">
        <v>52</v>
      </c>
      <c r="I3010" s="14"/>
      <c r="J3010" s="14"/>
      <c r="K3010" s="14"/>
      <c r="L3010" s="14"/>
      <c r="M3010" s="14"/>
      <c r="N3010" s="14"/>
      <c r="O3010" s="14"/>
      <c r="P3010" s="14"/>
      <c r="Q3010" s="14"/>
      <c r="R3010" s="14"/>
      <c r="S3010" s="14"/>
      <c r="T3010" s="14"/>
      <c r="U3010" s="14"/>
      <c r="V3010" s="14"/>
      <c r="W3010" s="14"/>
      <c r="X3010" s="14"/>
      <c r="Y3010" s="14"/>
      <c r="Z3010" s="14"/>
      <c r="AA3010" s="14"/>
      <c r="AB3010" s="14"/>
      <c r="AC3010" s="14"/>
      <c r="AD3010" s="14"/>
    </row>
    <row r="3011" ht="33.0" hidden="1" customHeight="1">
      <c r="A3011" s="27">
        <v>3433.0</v>
      </c>
      <c r="B3011" s="27" t="s">
        <v>34</v>
      </c>
      <c r="C3011" s="27" t="s">
        <v>3274</v>
      </c>
      <c r="D3011" s="12" t="s">
        <v>107</v>
      </c>
      <c r="E3011" s="14"/>
      <c r="F3011" s="12" t="s">
        <v>9</v>
      </c>
      <c r="G3011" s="12" t="s">
        <v>9</v>
      </c>
      <c r="H3011" s="12" t="s">
        <v>37</v>
      </c>
      <c r="I3011" s="14"/>
      <c r="J3011" s="14"/>
      <c r="K3011" s="14"/>
      <c r="L3011" s="14"/>
      <c r="M3011" s="14"/>
      <c r="N3011" s="14"/>
      <c r="O3011" s="14"/>
      <c r="P3011" s="14"/>
      <c r="Q3011" s="14"/>
      <c r="R3011" s="14"/>
      <c r="S3011" s="14"/>
      <c r="T3011" s="14"/>
      <c r="U3011" s="14"/>
      <c r="V3011" s="14"/>
      <c r="W3011" s="14"/>
      <c r="X3011" s="14"/>
      <c r="Y3011" s="14"/>
      <c r="Z3011" s="14"/>
      <c r="AA3011" s="14"/>
      <c r="AB3011" s="14"/>
      <c r="AC3011" s="14"/>
      <c r="AD3011" s="14"/>
    </row>
    <row r="3012" ht="33.0" hidden="1" customHeight="1">
      <c r="A3012" s="27">
        <v>3436.0</v>
      </c>
      <c r="B3012" s="27" t="s">
        <v>34</v>
      </c>
      <c r="C3012" s="27" t="s">
        <v>3275</v>
      </c>
      <c r="D3012" s="12" t="s">
        <v>36</v>
      </c>
      <c r="E3012" s="14"/>
      <c r="F3012" s="12" t="s">
        <v>10</v>
      </c>
      <c r="G3012" s="12" t="s">
        <v>2</v>
      </c>
      <c r="H3012" s="12" t="s">
        <v>37</v>
      </c>
      <c r="I3012" s="14"/>
      <c r="J3012" s="14"/>
      <c r="K3012" s="14"/>
      <c r="L3012" s="14"/>
      <c r="M3012" s="14"/>
      <c r="N3012" s="14"/>
      <c r="O3012" s="14"/>
      <c r="P3012" s="14"/>
      <c r="Q3012" s="14"/>
      <c r="R3012" s="14"/>
      <c r="S3012" s="14"/>
      <c r="T3012" s="14"/>
      <c r="U3012" s="14"/>
      <c r="V3012" s="14"/>
      <c r="W3012" s="14"/>
      <c r="X3012" s="14"/>
      <c r="Y3012" s="14"/>
      <c r="Z3012" s="14"/>
      <c r="AA3012" s="14"/>
      <c r="AB3012" s="14"/>
      <c r="AC3012" s="14"/>
      <c r="AD3012" s="14"/>
    </row>
    <row r="3013" ht="33.0" hidden="1" customHeight="1">
      <c r="A3013" s="27">
        <v>3437.0</v>
      </c>
      <c r="B3013" s="27" t="s">
        <v>34</v>
      </c>
      <c r="C3013" s="27" t="s">
        <v>3276</v>
      </c>
      <c r="D3013" s="12" t="s">
        <v>89</v>
      </c>
      <c r="E3013" s="14"/>
      <c r="F3013" s="12" t="s">
        <v>9</v>
      </c>
      <c r="G3013" s="12" t="s">
        <v>9</v>
      </c>
      <c r="H3013" s="12" t="s">
        <v>52</v>
      </c>
      <c r="I3013" s="14"/>
      <c r="J3013" s="14"/>
      <c r="K3013" s="14"/>
      <c r="L3013" s="14"/>
      <c r="M3013" s="14"/>
      <c r="N3013" s="14"/>
      <c r="O3013" s="14"/>
      <c r="P3013" s="14"/>
      <c r="Q3013" s="14"/>
      <c r="R3013" s="14"/>
      <c r="S3013" s="14"/>
      <c r="T3013" s="14"/>
      <c r="U3013" s="14"/>
      <c r="V3013" s="14"/>
      <c r="W3013" s="14"/>
      <c r="X3013" s="14"/>
      <c r="Y3013" s="14"/>
      <c r="Z3013" s="14"/>
      <c r="AA3013" s="14"/>
      <c r="AB3013" s="14"/>
      <c r="AC3013" s="14"/>
      <c r="AD3013" s="14"/>
    </row>
    <row r="3014" ht="33.0" hidden="1" customHeight="1">
      <c r="A3014" s="27">
        <v>3438.0</v>
      </c>
      <c r="B3014" s="27" t="s">
        <v>34</v>
      </c>
      <c r="C3014" s="27" t="s">
        <v>3277</v>
      </c>
      <c r="D3014" s="12" t="s">
        <v>2285</v>
      </c>
      <c r="E3014" s="14"/>
      <c r="F3014" s="12" t="s">
        <v>13</v>
      </c>
      <c r="G3014" s="12" t="s">
        <v>7</v>
      </c>
      <c r="H3014" s="12" t="s">
        <v>49</v>
      </c>
      <c r="I3014" s="14"/>
      <c r="J3014" s="14"/>
      <c r="K3014" s="14"/>
      <c r="L3014" s="14"/>
      <c r="M3014" s="14"/>
      <c r="N3014" s="14"/>
      <c r="O3014" s="14"/>
      <c r="P3014" s="14"/>
      <c r="Q3014" s="14"/>
      <c r="R3014" s="14"/>
      <c r="S3014" s="14"/>
      <c r="T3014" s="14"/>
      <c r="U3014" s="14"/>
      <c r="V3014" s="14"/>
      <c r="W3014" s="14"/>
      <c r="X3014" s="14"/>
      <c r="Y3014" s="14"/>
      <c r="Z3014" s="14"/>
      <c r="AA3014" s="14"/>
      <c r="AB3014" s="14"/>
      <c r="AC3014" s="14"/>
      <c r="AD3014" s="14"/>
    </row>
    <row r="3015" ht="33.0" hidden="1" customHeight="1">
      <c r="A3015" s="27">
        <v>3439.0</v>
      </c>
      <c r="B3015" s="27" t="s">
        <v>34</v>
      </c>
      <c r="C3015" s="27" t="s">
        <v>3278</v>
      </c>
      <c r="D3015" s="12" t="s">
        <v>2285</v>
      </c>
      <c r="E3015" s="14"/>
      <c r="F3015" s="12" t="s">
        <v>13</v>
      </c>
      <c r="G3015" s="12" t="s">
        <v>7</v>
      </c>
      <c r="H3015" s="12" t="s">
        <v>49</v>
      </c>
      <c r="I3015" s="14"/>
      <c r="J3015" s="14"/>
      <c r="K3015" s="14"/>
      <c r="L3015" s="14"/>
      <c r="M3015" s="14"/>
      <c r="N3015" s="14"/>
      <c r="O3015" s="14"/>
      <c r="P3015" s="14"/>
      <c r="Q3015" s="14"/>
      <c r="R3015" s="14"/>
      <c r="S3015" s="14"/>
      <c r="T3015" s="14"/>
      <c r="U3015" s="14"/>
      <c r="V3015" s="14"/>
      <c r="W3015" s="14"/>
      <c r="X3015" s="14"/>
      <c r="Y3015" s="14"/>
      <c r="Z3015" s="14"/>
      <c r="AA3015" s="14"/>
      <c r="AB3015" s="14"/>
      <c r="AC3015" s="14"/>
      <c r="AD3015" s="14"/>
    </row>
    <row r="3016" ht="33.0" hidden="1" customHeight="1">
      <c r="A3016" s="27">
        <v>3440.0</v>
      </c>
      <c r="B3016" s="27" t="s">
        <v>34</v>
      </c>
      <c r="C3016" s="27" t="s">
        <v>3279</v>
      </c>
      <c r="D3016" s="12" t="s">
        <v>449</v>
      </c>
      <c r="E3016" s="14"/>
      <c r="F3016" s="12" t="s">
        <v>15</v>
      </c>
      <c r="G3016" s="12" t="s">
        <v>4</v>
      </c>
      <c r="H3016" s="12" t="s">
        <v>52</v>
      </c>
      <c r="I3016" s="14"/>
      <c r="J3016" s="14"/>
      <c r="K3016" s="14"/>
      <c r="L3016" s="14"/>
      <c r="M3016" s="14"/>
      <c r="N3016" s="14"/>
      <c r="O3016" s="14"/>
      <c r="P3016" s="14"/>
      <c r="Q3016" s="14"/>
      <c r="R3016" s="14"/>
      <c r="S3016" s="14"/>
      <c r="T3016" s="14"/>
      <c r="U3016" s="14"/>
      <c r="V3016" s="14"/>
      <c r="W3016" s="14"/>
      <c r="X3016" s="14"/>
      <c r="Y3016" s="14"/>
      <c r="Z3016" s="14"/>
      <c r="AA3016" s="14"/>
      <c r="AB3016" s="14"/>
      <c r="AC3016" s="14"/>
      <c r="AD3016" s="14"/>
    </row>
    <row r="3017" ht="33.0" hidden="1" customHeight="1">
      <c r="A3017" s="27">
        <v>3441.0</v>
      </c>
      <c r="B3017" s="27" t="s">
        <v>34</v>
      </c>
      <c r="C3017" s="27" t="s">
        <v>3280</v>
      </c>
      <c r="D3017" s="12" t="s">
        <v>284</v>
      </c>
      <c r="E3017" s="14"/>
      <c r="F3017" s="12" t="s">
        <v>19</v>
      </c>
      <c r="G3017" s="12" t="s">
        <v>9</v>
      </c>
      <c r="H3017" s="12" t="s">
        <v>52</v>
      </c>
      <c r="I3017" s="14"/>
      <c r="J3017" s="14"/>
      <c r="K3017" s="14"/>
      <c r="L3017" s="14"/>
      <c r="M3017" s="14"/>
      <c r="N3017" s="14"/>
      <c r="O3017" s="14"/>
      <c r="P3017" s="14"/>
      <c r="Q3017" s="14"/>
      <c r="R3017" s="14"/>
      <c r="S3017" s="14"/>
      <c r="T3017" s="14"/>
      <c r="U3017" s="14"/>
      <c r="V3017" s="14"/>
      <c r="W3017" s="14"/>
      <c r="X3017" s="14"/>
      <c r="Y3017" s="14"/>
      <c r="Z3017" s="14"/>
      <c r="AA3017" s="14"/>
      <c r="AB3017" s="14"/>
      <c r="AC3017" s="14"/>
      <c r="AD3017" s="14"/>
    </row>
    <row r="3018" ht="33.0" hidden="1" customHeight="1">
      <c r="A3018" s="27">
        <v>3443.0</v>
      </c>
      <c r="B3018" s="27" t="s">
        <v>34</v>
      </c>
      <c r="C3018" s="27" t="s">
        <v>3281</v>
      </c>
      <c r="D3018" s="12" t="s">
        <v>322</v>
      </c>
      <c r="E3018" s="14"/>
      <c r="F3018" s="12" t="s">
        <v>23</v>
      </c>
      <c r="G3018" s="12" t="s">
        <v>9</v>
      </c>
      <c r="H3018" s="12" t="s">
        <v>52</v>
      </c>
      <c r="I3018" s="14"/>
      <c r="J3018" s="14"/>
      <c r="K3018" s="14"/>
      <c r="L3018" s="14"/>
      <c r="M3018" s="14"/>
      <c r="N3018" s="14"/>
      <c r="O3018" s="14"/>
      <c r="P3018" s="14"/>
      <c r="Q3018" s="14"/>
      <c r="R3018" s="14"/>
      <c r="S3018" s="14"/>
      <c r="T3018" s="14"/>
      <c r="U3018" s="14"/>
      <c r="V3018" s="14"/>
      <c r="W3018" s="14"/>
      <c r="X3018" s="14"/>
      <c r="Y3018" s="14"/>
      <c r="Z3018" s="14"/>
      <c r="AA3018" s="14"/>
      <c r="AB3018" s="14"/>
      <c r="AC3018" s="14"/>
      <c r="AD3018" s="14"/>
    </row>
    <row r="3019" ht="33.0" hidden="1" customHeight="1">
      <c r="A3019" s="27">
        <v>3444.0</v>
      </c>
      <c r="B3019" s="27" t="s">
        <v>34</v>
      </c>
      <c r="C3019" s="27" t="s">
        <v>3282</v>
      </c>
      <c r="D3019" s="12" t="s">
        <v>1329</v>
      </c>
      <c r="E3019" s="14"/>
      <c r="F3019" s="12" t="s">
        <v>18</v>
      </c>
      <c r="G3019" s="12" t="s">
        <v>9</v>
      </c>
      <c r="H3019" s="12" t="s">
        <v>42</v>
      </c>
      <c r="I3019" s="14"/>
      <c r="J3019" s="14"/>
      <c r="K3019" s="14"/>
      <c r="L3019" s="14"/>
      <c r="M3019" s="14"/>
      <c r="N3019" s="14"/>
      <c r="O3019" s="14"/>
      <c r="P3019" s="14"/>
      <c r="Q3019" s="14"/>
      <c r="R3019" s="14"/>
      <c r="S3019" s="14"/>
      <c r="T3019" s="14"/>
      <c r="U3019" s="14"/>
      <c r="V3019" s="14"/>
      <c r="W3019" s="14"/>
      <c r="X3019" s="14"/>
      <c r="Y3019" s="14"/>
      <c r="Z3019" s="14"/>
      <c r="AA3019" s="14"/>
      <c r="AB3019" s="14"/>
      <c r="AC3019" s="14"/>
      <c r="AD3019" s="14"/>
    </row>
    <row r="3020" ht="33.0" hidden="1" customHeight="1">
      <c r="A3020" s="27">
        <v>3445.0</v>
      </c>
      <c r="B3020" s="27" t="s">
        <v>34</v>
      </c>
      <c r="C3020" s="27" t="s">
        <v>3283</v>
      </c>
      <c r="D3020" s="12" t="s">
        <v>89</v>
      </c>
      <c r="E3020" s="14"/>
      <c r="F3020" s="12" t="s">
        <v>9</v>
      </c>
      <c r="G3020" s="12" t="s">
        <v>9</v>
      </c>
      <c r="H3020" s="12" t="s">
        <v>52</v>
      </c>
      <c r="I3020" s="14"/>
      <c r="J3020" s="14"/>
      <c r="K3020" s="14"/>
      <c r="L3020" s="14"/>
      <c r="M3020" s="14"/>
      <c r="N3020" s="14"/>
      <c r="O3020" s="14"/>
      <c r="P3020" s="14"/>
      <c r="Q3020" s="14"/>
      <c r="R3020" s="14"/>
      <c r="S3020" s="14"/>
      <c r="T3020" s="14"/>
      <c r="U3020" s="14"/>
      <c r="V3020" s="14"/>
      <c r="W3020" s="14"/>
      <c r="X3020" s="14"/>
      <c r="Y3020" s="14"/>
      <c r="Z3020" s="14"/>
      <c r="AA3020" s="14"/>
      <c r="AB3020" s="14"/>
      <c r="AC3020" s="14"/>
      <c r="AD3020" s="14"/>
    </row>
    <row r="3021" ht="33.0" hidden="1" customHeight="1">
      <c r="A3021" s="27">
        <v>3446.0</v>
      </c>
      <c r="B3021" s="27" t="s">
        <v>34</v>
      </c>
      <c r="C3021" s="27" t="s">
        <v>3284</v>
      </c>
      <c r="D3021" s="12" t="s">
        <v>107</v>
      </c>
      <c r="E3021" s="14"/>
      <c r="F3021" s="12" t="s">
        <v>9</v>
      </c>
      <c r="G3021" s="12" t="s">
        <v>9</v>
      </c>
      <c r="H3021" s="12" t="s">
        <v>37</v>
      </c>
      <c r="I3021" s="14"/>
      <c r="J3021" s="14"/>
      <c r="K3021" s="14"/>
      <c r="L3021" s="14"/>
      <c r="M3021" s="14"/>
      <c r="N3021" s="14"/>
      <c r="O3021" s="14"/>
      <c r="P3021" s="14"/>
      <c r="Q3021" s="14"/>
      <c r="R3021" s="14"/>
      <c r="S3021" s="14"/>
      <c r="T3021" s="14"/>
      <c r="U3021" s="14"/>
      <c r="V3021" s="14"/>
      <c r="W3021" s="14"/>
      <c r="X3021" s="14"/>
      <c r="Y3021" s="14"/>
      <c r="Z3021" s="14"/>
      <c r="AA3021" s="14"/>
      <c r="AB3021" s="14"/>
      <c r="AC3021" s="14"/>
      <c r="AD3021" s="14"/>
    </row>
    <row r="3022" ht="33.0" hidden="1" customHeight="1">
      <c r="A3022" s="27">
        <v>3447.0</v>
      </c>
      <c r="B3022" s="27" t="s">
        <v>34</v>
      </c>
      <c r="C3022" s="27" t="s">
        <v>3285</v>
      </c>
      <c r="D3022" s="12" t="s">
        <v>2321</v>
      </c>
      <c r="E3022" s="14"/>
      <c r="F3022" s="12" t="s">
        <v>13</v>
      </c>
      <c r="G3022" s="12" t="s">
        <v>7</v>
      </c>
      <c r="H3022" s="12" t="s">
        <v>37</v>
      </c>
      <c r="I3022" s="14"/>
      <c r="J3022" s="14"/>
      <c r="K3022" s="14"/>
      <c r="L3022" s="14"/>
      <c r="M3022" s="14"/>
      <c r="N3022" s="14"/>
      <c r="O3022" s="14"/>
      <c r="P3022" s="14"/>
      <c r="Q3022" s="14"/>
      <c r="R3022" s="14"/>
      <c r="S3022" s="14"/>
      <c r="T3022" s="14"/>
      <c r="U3022" s="14"/>
      <c r="V3022" s="14"/>
      <c r="W3022" s="14"/>
      <c r="X3022" s="14"/>
      <c r="Y3022" s="14"/>
      <c r="Z3022" s="14"/>
      <c r="AA3022" s="14"/>
      <c r="AB3022" s="14"/>
      <c r="AC3022" s="14"/>
      <c r="AD3022" s="14"/>
    </row>
    <row r="3023" ht="33.0" hidden="1" customHeight="1">
      <c r="A3023" s="27">
        <v>3448.0</v>
      </c>
      <c r="B3023" s="27" t="s">
        <v>34</v>
      </c>
      <c r="C3023" s="27" t="s">
        <v>3286</v>
      </c>
      <c r="D3023" s="12" t="s">
        <v>144</v>
      </c>
      <c r="E3023" s="14"/>
      <c r="F3023" s="12" t="s">
        <v>11</v>
      </c>
      <c r="G3023" s="12" t="s">
        <v>7</v>
      </c>
      <c r="H3023" s="12" t="s">
        <v>42</v>
      </c>
      <c r="I3023" s="14"/>
      <c r="J3023" s="14"/>
      <c r="K3023" s="14"/>
      <c r="L3023" s="14"/>
      <c r="M3023" s="14"/>
      <c r="N3023" s="14"/>
      <c r="O3023" s="14"/>
      <c r="P3023" s="14"/>
      <c r="Q3023" s="14"/>
      <c r="R3023" s="14"/>
      <c r="S3023" s="14"/>
      <c r="T3023" s="14"/>
      <c r="U3023" s="14"/>
      <c r="V3023" s="14"/>
      <c r="W3023" s="14"/>
      <c r="X3023" s="14"/>
      <c r="Y3023" s="14"/>
      <c r="Z3023" s="14"/>
      <c r="AA3023" s="14"/>
      <c r="AB3023" s="14"/>
      <c r="AC3023" s="14"/>
      <c r="AD3023" s="14"/>
    </row>
    <row r="3024" ht="33.0" hidden="1" customHeight="1">
      <c r="A3024" s="27">
        <v>3449.0</v>
      </c>
      <c r="B3024" s="27" t="s">
        <v>34</v>
      </c>
      <c r="C3024" s="27" t="s">
        <v>3287</v>
      </c>
      <c r="D3024" s="12" t="s">
        <v>172</v>
      </c>
      <c r="E3024" s="14"/>
      <c r="F3024" s="12" t="s">
        <v>20</v>
      </c>
      <c r="G3024" s="12" t="s">
        <v>9</v>
      </c>
      <c r="H3024" s="12" t="s">
        <v>49</v>
      </c>
      <c r="I3024" s="14"/>
      <c r="J3024" s="14"/>
      <c r="K3024" s="14"/>
      <c r="L3024" s="14"/>
      <c r="M3024" s="14"/>
      <c r="N3024" s="14"/>
      <c r="O3024" s="14"/>
      <c r="P3024" s="14"/>
      <c r="Q3024" s="14"/>
      <c r="R3024" s="14"/>
      <c r="S3024" s="14"/>
      <c r="T3024" s="14"/>
      <c r="U3024" s="14"/>
      <c r="V3024" s="14"/>
      <c r="W3024" s="14"/>
      <c r="X3024" s="14"/>
      <c r="Y3024" s="14"/>
      <c r="Z3024" s="14"/>
      <c r="AA3024" s="14"/>
      <c r="AB3024" s="14"/>
      <c r="AC3024" s="14"/>
      <c r="AD3024" s="14"/>
    </row>
    <row r="3025" ht="33.0" hidden="1" customHeight="1">
      <c r="A3025" s="27">
        <v>3450.0</v>
      </c>
      <c r="B3025" s="27" t="s">
        <v>34</v>
      </c>
      <c r="C3025" s="27" t="s">
        <v>3288</v>
      </c>
      <c r="D3025" s="12" t="s">
        <v>436</v>
      </c>
      <c r="E3025" s="14"/>
      <c r="F3025" s="12" t="s">
        <v>13</v>
      </c>
      <c r="G3025" s="12" t="s">
        <v>9</v>
      </c>
      <c r="H3025" s="12" t="s">
        <v>37</v>
      </c>
      <c r="I3025" s="14"/>
      <c r="J3025" s="14"/>
      <c r="K3025" s="14"/>
      <c r="L3025" s="14"/>
      <c r="M3025" s="14"/>
      <c r="N3025" s="14"/>
      <c r="O3025" s="14"/>
      <c r="P3025" s="14"/>
      <c r="Q3025" s="14"/>
      <c r="R3025" s="14"/>
      <c r="S3025" s="14"/>
      <c r="T3025" s="14"/>
      <c r="U3025" s="14"/>
      <c r="V3025" s="14"/>
      <c r="W3025" s="14"/>
      <c r="X3025" s="14"/>
      <c r="Y3025" s="14"/>
      <c r="Z3025" s="14"/>
      <c r="AA3025" s="14"/>
      <c r="AB3025" s="14"/>
      <c r="AC3025" s="14"/>
      <c r="AD3025" s="14"/>
    </row>
    <row r="3026" ht="33.0" hidden="1" customHeight="1">
      <c r="A3026" s="27">
        <v>3451.0</v>
      </c>
      <c r="B3026" s="27" t="s">
        <v>34</v>
      </c>
      <c r="C3026" s="27" t="s">
        <v>3289</v>
      </c>
      <c r="D3026" s="12" t="s">
        <v>89</v>
      </c>
      <c r="E3026" s="14"/>
      <c r="F3026" s="12" t="s">
        <v>9</v>
      </c>
      <c r="G3026" s="12" t="s">
        <v>9</v>
      </c>
      <c r="H3026" s="12" t="s">
        <v>52</v>
      </c>
      <c r="I3026" s="14"/>
      <c r="J3026" s="14"/>
      <c r="K3026" s="14"/>
      <c r="L3026" s="14"/>
      <c r="M3026" s="14"/>
      <c r="N3026" s="14"/>
      <c r="O3026" s="14"/>
      <c r="P3026" s="14"/>
      <c r="Q3026" s="14"/>
      <c r="R3026" s="14"/>
      <c r="S3026" s="14"/>
      <c r="T3026" s="14"/>
      <c r="U3026" s="14"/>
      <c r="V3026" s="14"/>
      <c r="W3026" s="14"/>
      <c r="X3026" s="14"/>
      <c r="Y3026" s="14"/>
      <c r="Z3026" s="14"/>
      <c r="AA3026" s="14"/>
      <c r="AB3026" s="14"/>
      <c r="AC3026" s="14"/>
      <c r="AD3026" s="14"/>
    </row>
    <row r="3027" ht="33.0" customHeight="1">
      <c r="A3027" s="27">
        <v>3452.0</v>
      </c>
      <c r="B3027" s="27" t="s">
        <v>34</v>
      </c>
      <c r="C3027" s="27" t="s">
        <v>3290</v>
      </c>
      <c r="D3027" s="12" t="s">
        <v>1691</v>
      </c>
      <c r="E3027" s="14"/>
      <c r="F3027" s="12" t="s">
        <v>16</v>
      </c>
      <c r="G3027" s="12" t="s">
        <v>8</v>
      </c>
      <c r="H3027" s="12" t="s">
        <v>42</v>
      </c>
      <c r="I3027" s="14"/>
      <c r="J3027" s="14"/>
      <c r="K3027" s="14"/>
      <c r="L3027" s="14"/>
      <c r="M3027" s="14"/>
      <c r="N3027" s="14"/>
      <c r="O3027" s="14"/>
      <c r="P3027" s="14"/>
      <c r="Q3027" s="14"/>
      <c r="R3027" s="14"/>
      <c r="S3027" s="14"/>
      <c r="T3027" s="14"/>
      <c r="U3027" s="14"/>
      <c r="V3027" s="14"/>
      <c r="W3027" s="14"/>
      <c r="X3027" s="14"/>
      <c r="Y3027" s="14"/>
      <c r="Z3027" s="14"/>
      <c r="AA3027" s="14"/>
      <c r="AB3027" s="14"/>
      <c r="AC3027" s="14"/>
      <c r="AD3027" s="14"/>
    </row>
    <row r="3028" ht="33.0" hidden="1" customHeight="1">
      <c r="A3028" s="27">
        <v>3453.0</v>
      </c>
      <c r="B3028" s="27" t="s">
        <v>34</v>
      </c>
      <c r="C3028" s="27" t="s">
        <v>3291</v>
      </c>
      <c r="D3028" s="12" t="s">
        <v>36</v>
      </c>
      <c r="E3028" s="14"/>
      <c r="F3028" s="12" t="s">
        <v>10</v>
      </c>
      <c r="G3028" s="12" t="s">
        <v>2</v>
      </c>
      <c r="H3028" s="12" t="s">
        <v>37</v>
      </c>
      <c r="I3028" s="14"/>
      <c r="J3028" s="14"/>
      <c r="K3028" s="14"/>
      <c r="L3028" s="14"/>
      <c r="M3028" s="14"/>
      <c r="N3028" s="14"/>
      <c r="O3028" s="14"/>
      <c r="P3028" s="14"/>
      <c r="Q3028" s="14"/>
      <c r="R3028" s="14"/>
      <c r="S3028" s="14"/>
      <c r="T3028" s="14"/>
      <c r="U3028" s="14"/>
      <c r="V3028" s="14"/>
      <c r="W3028" s="14"/>
      <c r="X3028" s="14"/>
      <c r="Y3028" s="14"/>
      <c r="Z3028" s="14"/>
      <c r="AA3028" s="14"/>
      <c r="AB3028" s="14"/>
      <c r="AC3028" s="14"/>
      <c r="AD3028" s="14"/>
    </row>
    <row r="3029" ht="33.0" hidden="1" customHeight="1">
      <c r="A3029" s="27">
        <v>3454.0</v>
      </c>
      <c r="B3029" s="27" t="s">
        <v>34</v>
      </c>
      <c r="C3029" s="27" t="s">
        <v>3292</v>
      </c>
      <c r="D3029" s="12" t="s">
        <v>730</v>
      </c>
      <c r="E3029" s="14"/>
      <c r="F3029" s="12" t="s">
        <v>18</v>
      </c>
      <c r="G3029" s="12" t="s">
        <v>9</v>
      </c>
      <c r="H3029" s="12" t="s">
        <v>49</v>
      </c>
      <c r="I3029" s="14"/>
      <c r="J3029" s="14"/>
      <c r="K3029" s="14"/>
      <c r="L3029" s="14"/>
      <c r="M3029" s="14"/>
      <c r="N3029" s="14"/>
      <c r="O3029" s="14"/>
      <c r="P3029" s="14"/>
      <c r="Q3029" s="14"/>
      <c r="R3029" s="14"/>
      <c r="S3029" s="14"/>
      <c r="T3029" s="14"/>
      <c r="U3029" s="14"/>
      <c r="V3029" s="14"/>
      <c r="W3029" s="14"/>
      <c r="X3029" s="14"/>
      <c r="Y3029" s="14"/>
      <c r="Z3029" s="14"/>
      <c r="AA3029" s="14"/>
      <c r="AB3029" s="14"/>
      <c r="AC3029" s="14"/>
      <c r="AD3029" s="14"/>
    </row>
    <row r="3030" ht="33.0" hidden="1" customHeight="1">
      <c r="A3030" s="27">
        <v>3455.0</v>
      </c>
      <c r="B3030" s="27" t="s">
        <v>34</v>
      </c>
      <c r="C3030" s="27" t="s">
        <v>3293</v>
      </c>
      <c r="D3030" s="12" t="s">
        <v>93</v>
      </c>
      <c r="E3030" s="14"/>
      <c r="F3030" s="12" t="s">
        <v>11</v>
      </c>
      <c r="G3030" s="12" t="s">
        <v>7</v>
      </c>
      <c r="H3030" s="12" t="s">
        <v>49</v>
      </c>
      <c r="I3030" s="14"/>
      <c r="J3030" s="14"/>
      <c r="K3030" s="14"/>
      <c r="L3030" s="14"/>
      <c r="M3030" s="14"/>
      <c r="N3030" s="14"/>
      <c r="O3030" s="14"/>
      <c r="P3030" s="14"/>
      <c r="Q3030" s="14"/>
      <c r="R3030" s="14"/>
      <c r="S3030" s="14"/>
      <c r="T3030" s="14"/>
      <c r="U3030" s="14"/>
      <c r="V3030" s="14"/>
      <c r="W3030" s="14"/>
      <c r="X3030" s="14"/>
      <c r="Y3030" s="14"/>
      <c r="Z3030" s="14"/>
      <c r="AA3030" s="14"/>
      <c r="AB3030" s="14"/>
      <c r="AC3030" s="14"/>
      <c r="AD3030" s="14"/>
    </row>
    <row r="3031" ht="33.0" hidden="1" customHeight="1">
      <c r="A3031" s="27">
        <v>3456.0</v>
      </c>
      <c r="B3031" s="27" t="s">
        <v>34</v>
      </c>
      <c r="C3031" s="27" t="s">
        <v>3294</v>
      </c>
      <c r="D3031" s="12" t="s">
        <v>197</v>
      </c>
      <c r="E3031" s="14"/>
      <c r="F3031" s="12" t="s">
        <v>12</v>
      </c>
      <c r="G3031" s="12" t="s">
        <v>7</v>
      </c>
      <c r="H3031" s="12" t="s">
        <v>42</v>
      </c>
      <c r="I3031" s="14"/>
      <c r="J3031" s="14"/>
      <c r="K3031" s="14"/>
      <c r="L3031" s="14"/>
      <c r="M3031" s="14"/>
      <c r="N3031" s="14"/>
      <c r="O3031" s="14"/>
      <c r="P3031" s="14"/>
      <c r="Q3031" s="14"/>
      <c r="R3031" s="14"/>
      <c r="S3031" s="14"/>
      <c r="T3031" s="14"/>
      <c r="U3031" s="14"/>
      <c r="V3031" s="14"/>
      <c r="W3031" s="14"/>
      <c r="X3031" s="14"/>
      <c r="Y3031" s="14"/>
      <c r="Z3031" s="14"/>
      <c r="AA3031" s="14"/>
      <c r="AB3031" s="14"/>
      <c r="AC3031" s="14"/>
      <c r="AD3031" s="14"/>
    </row>
    <row r="3032" ht="33.0" hidden="1" customHeight="1">
      <c r="A3032" s="27">
        <v>3458.0</v>
      </c>
      <c r="B3032" s="27" t="s">
        <v>34</v>
      </c>
      <c r="C3032" s="27" t="s">
        <v>3295</v>
      </c>
      <c r="D3032" s="12" t="s">
        <v>89</v>
      </c>
      <c r="E3032" s="14"/>
      <c r="F3032" s="12" t="s">
        <v>9</v>
      </c>
      <c r="G3032" s="12" t="s">
        <v>9</v>
      </c>
      <c r="H3032" s="12" t="s">
        <v>52</v>
      </c>
      <c r="I3032" s="14"/>
      <c r="J3032" s="14"/>
      <c r="K3032" s="14"/>
      <c r="L3032" s="14"/>
      <c r="M3032" s="14"/>
      <c r="N3032" s="14"/>
      <c r="O3032" s="14"/>
      <c r="P3032" s="14"/>
      <c r="Q3032" s="14"/>
      <c r="R3032" s="14"/>
      <c r="S3032" s="14"/>
      <c r="T3032" s="14"/>
      <c r="U3032" s="14"/>
      <c r="V3032" s="14"/>
      <c r="W3032" s="14"/>
      <c r="X3032" s="14"/>
      <c r="Y3032" s="14"/>
      <c r="Z3032" s="14"/>
      <c r="AA3032" s="14"/>
      <c r="AB3032" s="14"/>
      <c r="AC3032" s="14"/>
      <c r="AD3032" s="14"/>
    </row>
    <row r="3033" ht="33.0" hidden="1" customHeight="1">
      <c r="A3033" s="27">
        <v>3459.0</v>
      </c>
      <c r="B3033" s="27" t="s">
        <v>34</v>
      </c>
      <c r="C3033" s="27" t="s">
        <v>3296</v>
      </c>
      <c r="D3033" s="12" t="s">
        <v>572</v>
      </c>
      <c r="E3033" s="14"/>
      <c r="F3033" s="12" t="s">
        <v>18</v>
      </c>
      <c r="G3033" s="12" t="s">
        <v>2</v>
      </c>
      <c r="H3033" s="12" t="s">
        <v>49</v>
      </c>
      <c r="I3033" s="14"/>
      <c r="J3033" s="14"/>
      <c r="K3033" s="14"/>
      <c r="L3033" s="14"/>
      <c r="M3033" s="14"/>
      <c r="N3033" s="14"/>
      <c r="O3033" s="14"/>
      <c r="P3033" s="14"/>
      <c r="Q3033" s="14"/>
      <c r="R3033" s="14"/>
      <c r="S3033" s="14"/>
      <c r="T3033" s="14"/>
      <c r="U3033" s="14"/>
      <c r="V3033" s="14"/>
      <c r="W3033" s="14"/>
      <c r="X3033" s="14"/>
      <c r="Y3033" s="14"/>
      <c r="Z3033" s="14"/>
      <c r="AA3033" s="14"/>
      <c r="AB3033" s="14"/>
      <c r="AC3033" s="14"/>
      <c r="AD3033" s="14"/>
    </row>
    <row r="3034" ht="33.0" hidden="1" customHeight="1">
      <c r="A3034" s="27">
        <v>3460.0</v>
      </c>
      <c r="B3034" s="27" t="s">
        <v>34</v>
      </c>
      <c r="C3034" s="27" t="s">
        <v>3297</v>
      </c>
      <c r="D3034" s="12" t="s">
        <v>2281</v>
      </c>
      <c r="E3034" s="14"/>
      <c r="F3034" s="12" t="s">
        <v>15</v>
      </c>
      <c r="G3034" s="12" t="s">
        <v>7</v>
      </c>
      <c r="H3034" s="12" t="s">
        <v>52</v>
      </c>
      <c r="I3034" s="14"/>
      <c r="J3034" s="14"/>
      <c r="K3034" s="14"/>
      <c r="L3034" s="14"/>
      <c r="M3034" s="14"/>
      <c r="N3034" s="14"/>
      <c r="O3034" s="14"/>
      <c r="P3034" s="14"/>
      <c r="Q3034" s="14"/>
      <c r="R3034" s="14"/>
      <c r="S3034" s="14"/>
      <c r="T3034" s="14"/>
      <c r="U3034" s="14"/>
      <c r="V3034" s="14"/>
      <c r="W3034" s="14"/>
      <c r="X3034" s="14"/>
      <c r="Y3034" s="14"/>
      <c r="Z3034" s="14"/>
      <c r="AA3034" s="14"/>
      <c r="AB3034" s="14"/>
      <c r="AC3034" s="14"/>
      <c r="AD3034" s="14"/>
    </row>
    <row r="3035" ht="33.0" customHeight="1">
      <c r="A3035" s="27">
        <v>3461.0</v>
      </c>
      <c r="B3035" s="27" t="s">
        <v>34</v>
      </c>
      <c r="C3035" s="27" t="s">
        <v>3298</v>
      </c>
      <c r="D3035" s="12" t="s">
        <v>214</v>
      </c>
      <c r="E3035" s="14"/>
      <c r="F3035" s="12" t="s">
        <v>16</v>
      </c>
      <c r="G3035" s="12" t="s">
        <v>9</v>
      </c>
      <c r="H3035" s="12" t="s">
        <v>52</v>
      </c>
      <c r="I3035" s="14"/>
      <c r="J3035" s="14"/>
      <c r="K3035" s="14"/>
      <c r="L3035" s="14"/>
      <c r="M3035" s="14"/>
      <c r="N3035" s="14"/>
      <c r="O3035" s="14"/>
      <c r="P3035" s="14"/>
      <c r="Q3035" s="14"/>
      <c r="R3035" s="14"/>
      <c r="S3035" s="14"/>
      <c r="T3035" s="14"/>
      <c r="U3035" s="14"/>
      <c r="V3035" s="14"/>
      <c r="W3035" s="14"/>
      <c r="X3035" s="14"/>
      <c r="Y3035" s="14"/>
      <c r="Z3035" s="14"/>
      <c r="AA3035" s="14"/>
      <c r="AB3035" s="14"/>
      <c r="AC3035" s="14"/>
      <c r="AD3035" s="14"/>
    </row>
    <row r="3036" ht="33.0" hidden="1" customHeight="1">
      <c r="A3036" s="27">
        <v>3462.0</v>
      </c>
      <c r="B3036" s="27" t="s">
        <v>34</v>
      </c>
      <c r="C3036" s="27" t="s">
        <v>3299</v>
      </c>
      <c r="D3036" s="12" t="s">
        <v>612</v>
      </c>
      <c r="E3036" s="14"/>
      <c r="F3036" s="12" t="s">
        <v>15</v>
      </c>
      <c r="G3036" s="12" t="s">
        <v>9</v>
      </c>
      <c r="H3036" s="12" t="s">
        <v>49</v>
      </c>
      <c r="I3036" s="14"/>
      <c r="J3036" s="14"/>
      <c r="K3036" s="14"/>
      <c r="L3036" s="14"/>
      <c r="M3036" s="14"/>
      <c r="N3036" s="14"/>
      <c r="O3036" s="14"/>
      <c r="P3036" s="14"/>
      <c r="Q3036" s="14"/>
      <c r="R3036" s="14"/>
      <c r="S3036" s="14"/>
      <c r="T3036" s="14"/>
      <c r="U3036" s="14"/>
      <c r="V3036" s="14"/>
      <c r="W3036" s="14"/>
      <c r="X3036" s="14"/>
      <c r="Y3036" s="14"/>
      <c r="Z3036" s="14"/>
      <c r="AA3036" s="14"/>
      <c r="AB3036" s="14"/>
      <c r="AC3036" s="14"/>
      <c r="AD3036" s="14"/>
    </row>
    <row r="3037" ht="33.0" hidden="1" customHeight="1">
      <c r="A3037" s="27">
        <v>3463.0</v>
      </c>
      <c r="B3037" s="27" t="s">
        <v>34</v>
      </c>
      <c r="C3037" s="27" t="s">
        <v>3300</v>
      </c>
      <c r="D3037" s="12" t="s">
        <v>284</v>
      </c>
      <c r="E3037" s="14"/>
      <c r="F3037" s="12" t="s">
        <v>19</v>
      </c>
      <c r="G3037" s="12" t="s">
        <v>9</v>
      </c>
      <c r="H3037" s="12" t="s">
        <v>52</v>
      </c>
      <c r="I3037" s="14"/>
      <c r="J3037" s="14"/>
      <c r="K3037" s="14"/>
      <c r="L3037" s="14"/>
      <c r="M3037" s="14"/>
      <c r="N3037" s="14"/>
      <c r="O3037" s="14"/>
      <c r="P3037" s="14"/>
      <c r="Q3037" s="14"/>
      <c r="R3037" s="14"/>
      <c r="S3037" s="14"/>
      <c r="T3037" s="14"/>
      <c r="U3037" s="14"/>
      <c r="V3037" s="14"/>
      <c r="W3037" s="14"/>
      <c r="X3037" s="14"/>
      <c r="Y3037" s="14"/>
      <c r="Z3037" s="14"/>
      <c r="AA3037" s="14"/>
      <c r="AB3037" s="14"/>
      <c r="AC3037" s="14"/>
      <c r="AD3037" s="14"/>
    </row>
    <row r="3038" ht="33.0" hidden="1" customHeight="1">
      <c r="A3038" s="27">
        <v>3464.0</v>
      </c>
      <c r="B3038" s="27" t="s">
        <v>34</v>
      </c>
      <c r="C3038" s="27" t="s">
        <v>3301</v>
      </c>
      <c r="D3038" s="12" t="s">
        <v>95</v>
      </c>
      <c r="E3038" s="14"/>
      <c r="F3038" s="12" t="s">
        <v>21</v>
      </c>
      <c r="G3038" s="12" t="s">
        <v>3</v>
      </c>
      <c r="H3038" s="12" t="s">
        <v>37</v>
      </c>
      <c r="I3038" s="14"/>
      <c r="J3038" s="14"/>
      <c r="K3038" s="14"/>
      <c r="L3038" s="14"/>
      <c r="M3038" s="14"/>
      <c r="N3038" s="14"/>
      <c r="O3038" s="14"/>
      <c r="P3038" s="14"/>
      <c r="Q3038" s="14"/>
      <c r="R3038" s="14"/>
      <c r="S3038" s="14"/>
      <c r="T3038" s="14"/>
      <c r="U3038" s="14"/>
      <c r="V3038" s="14"/>
      <c r="W3038" s="14"/>
      <c r="X3038" s="14"/>
      <c r="Y3038" s="14"/>
      <c r="Z3038" s="14"/>
      <c r="AA3038" s="14"/>
      <c r="AB3038" s="14"/>
      <c r="AC3038" s="14"/>
      <c r="AD3038" s="14"/>
    </row>
    <row r="3039" ht="33.0" hidden="1" customHeight="1">
      <c r="A3039" s="27">
        <v>3465.0</v>
      </c>
      <c r="B3039" s="27" t="s">
        <v>34</v>
      </c>
      <c r="C3039" s="27" t="s">
        <v>3302</v>
      </c>
      <c r="D3039" s="12" t="s">
        <v>284</v>
      </c>
      <c r="E3039" s="14"/>
      <c r="F3039" s="12" t="s">
        <v>19</v>
      </c>
      <c r="G3039" s="12" t="s">
        <v>9</v>
      </c>
      <c r="H3039" s="12" t="s">
        <v>52</v>
      </c>
      <c r="I3039" s="14"/>
      <c r="J3039" s="14"/>
      <c r="K3039" s="14"/>
      <c r="L3039" s="14"/>
      <c r="M3039" s="14"/>
      <c r="N3039" s="14"/>
      <c r="O3039" s="14"/>
      <c r="P3039" s="14"/>
      <c r="Q3039" s="14"/>
      <c r="R3039" s="14"/>
      <c r="S3039" s="14"/>
      <c r="T3039" s="14"/>
      <c r="U3039" s="14"/>
      <c r="V3039" s="14"/>
      <c r="W3039" s="14"/>
      <c r="X3039" s="14"/>
      <c r="Y3039" s="14"/>
      <c r="Z3039" s="14"/>
      <c r="AA3039" s="14"/>
      <c r="AB3039" s="14"/>
      <c r="AC3039" s="14"/>
      <c r="AD3039" s="14"/>
    </row>
    <row r="3040" ht="33.0" hidden="1" customHeight="1">
      <c r="A3040" s="27">
        <v>3466.0</v>
      </c>
      <c r="B3040" s="27" t="s">
        <v>34</v>
      </c>
      <c r="C3040" s="27" t="s">
        <v>3303</v>
      </c>
      <c r="D3040" s="12" t="s">
        <v>99</v>
      </c>
      <c r="E3040" s="14"/>
      <c r="F3040" s="12" t="s">
        <v>12</v>
      </c>
      <c r="G3040" s="12" t="s">
        <v>9</v>
      </c>
      <c r="H3040" s="12" t="s">
        <v>37</v>
      </c>
      <c r="I3040" s="14"/>
      <c r="J3040" s="14"/>
      <c r="K3040" s="14"/>
      <c r="L3040" s="14"/>
      <c r="M3040" s="14"/>
      <c r="N3040" s="14"/>
      <c r="O3040" s="14"/>
      <c r="P3040" s="14"/>
      <c r="Q3040" s="14"/>
      <c r="R3040" s="14"/>
      <c r="S3040" s="14"/>
      <c r="T3040" s="14"/>
      <c r="U3040" s="14"/>
      <c r="V3040" s="14"/>
      <c r="W3040" s="14"/>
      <c r="X3040" s="14"/>
      <c r="Y3040" s="14"/>
      <c r="Z3040" s="14"/>
      <c r="AA3040" s="14"/>
      <c r="AB3040" s="14"/>
      <c r="AC3040" s="14"/>
      <c r="AD3040" s="14"/>
    </row>
    <row r="3041" ht="33.0" hidden="1" customHeight="1">
      <c r="A3041" s="27">
        <v>3467.0</v>
      </c>
      <c r="B3041" s="27" t="s">
        <v>34</v>
      </c>
      <c r="C3041" s="27" t="s">
        <v>3304</v>
      </c>
      <c r="D3041" s="12" t="s">
        <v>637</v>
      </c>
      <c r="E3041" s="14"/>
      <c r="F3041" s="12" t="s">
        <v>13</v>
      </c>
      <c r="G3041" s="12" t="s">
        <v>9</v>
      </c>
      <c r="H3041" s="12" t="s">
        <v>52</v>
      </c>
      <c r="I3041" s="14"/>
      <c r="J3041" s="14"/>
      <c r="K3041" s="14"/>
      <c r="L3041" s="14"/>
      <c r="M3041" s="14"/>
      <c r="N3041" s="14"/>
      <c r="O3041" s="14"/>
      <c r="P3041" s="14"/>
      <c r="Q3041" s="14"/>
      <c r="R3041" s="14"/>
      <c r="S3041" s="14"/>
      <c r="T3041" s="14"/>
      <c r="U3041" s="14"/>
      <c r="V3041" s="14"/>
      <c r="W3041" s="14"/>
      <c r="X3041" s="14"/>
      <c r="Y3041" s="14"/>
      <c r="Z3041" s="14"/>
      <c r="AA3041" s="14"/>
      <c r="AB3041" s="14"/>
      <c r="AC3041" s="14"/>
      <c r="AD3041" s="14"/>
    </row>
    <row r="3042" ht="33.0" hidden="1" customHeight="1">
      <c r="A3042" s="27">
        <v>3468.0</v>
      </c>
      <c r="B3042" s="27" t="s">
        <v>34</v>
      </c>
      <c r="C3042" s="27" t="s">
        <v>3305</v>
      </c>
      <c r="D3042" s="12" t="s">
        <v>107</v>
      </c>
      <c r="E3042" s="14"/>
      <c r="F3042" s="12" t="s">
        <v>9</v>
      </c>
      <c r="G3042" s="12" t="s">
        <v>9</v>
      </c>
      <c r="H3042" s="12" t="s">
        <v>37</v>
      </c>
      <c r="I3042" s="14"/>
      <c r="J3042" s="14"/>
      <c r="K3042" s="14"/>
      <c r="L3042" s="14"/>
      <c r="M3042" s="14"/>
      <c r="N3042" s="14"/>
      <c r="O3042" s="14"/>
      <c r="P3042" s="14"/>
      <c r="Q3042" s="14"/>
      <c r="R3042" s="14"/>
      <c r="S3042" s="14"/>
      <c r="T3042" s="14"/>
      <c r="U3042" s="14"/>
      <c r="V3042" s="14"/>
      <c r="W3042" s="14"/>
      <c r="X3042" s="14"/>
      <c r="Y3042" s="14"/>
      <c r="Z3042" s="14"/>
      <c r="AA3042" s="14"/>
      <c r="AB3042" s="14"/>
      <c r="AC3042" s="14"/>
      <c r="AD3042" s="14"/>
    </row>
    <row r="3043" ht="33.0" hidden="1" customHeight="1">
      <c r="A3043" s="27">
        <v>3469.0</v>
      </c>
      <c r="B3043" s="27" t="s">
        <v>34</v>
      </c>
      <c r="C3043" s="27" t="s">
        <v>3306</v>
      </c>
      <c r="D3043" s="12" t="s">
        <v>504</v>
      </c>
      <c r="E3043" s="14"/>
      <c r="F3043" s="12" t="s">
        <v>18</v>
      </c>
      <c r="G3043" s="12" t="s">
        <v>4</v>
      </c>
      <c r="H3043" s="12" t="s">
        <v>42</v>
      </c>
      <c r="I3043" s="14"/>
      <c r="J3043" s="14"/>
      <c r="K3043" s="14"/>
      <c r="L3043" s="14"/>
      <c r="M3043" s="14"/>
      <c r="N3043" s="14"/>
      <c r="O3043" s="14"/>
      <c r="P3043" s="14"/>
      <c r="Q3043" s="14"/>
      <c r="R3043" s="14"/>
      <c r="S3043" s="14"/>
      <c r="T3043" s="14"/>
      <c r="U3043" s="14"/>
      <c r="V3043" s="14"/>
      <c r="W3043" s="14"/>
      <c r="X3043" s="14"/>
      <c r="Y3043" s="14"/>
      <c r="Z3043" s="14"/>
      <c r="AA3043" s="14"/>
      <c r="AB3043" s="14"/>
      <c r="AC3043" s="14"/>
      <c r="AD3043" s="14"/>
    </row>
    <row r="3044" ht="33.0" hidden="1" customHeight="1">
      <c r="A3044" s="27">
        <v>3470.0</v>
      </c>
      <c r="B3044" s="27" t="s">
        <v>34</v>
      </c>
      <c r="C3044" s="27" t="s">
        <v>3307</v>
      </c>
      <c r="D3044" s="12" t="s">
        <v>107</v>
      </c>
      <c r="E3044" s="14"/>
      <c r="F3044" s="12" t="s">
        <v>9</v>
      </c>
      <c r="G3044" s="12" t="s">
        <v>9</v>
      </c>
      <c r="H3044" s="12" t="s">
        <v>37</v>
      </c>
      <c r="I3044" s="14"/>
      <c r="J3044" s="14"/>
      <c r="K3044" s="14"/>
      <c r="L3044" s="14"/>
      <c r="M3044" s="14"/>
      <c r="N3044" s="14"/>
      <c r="O3044" s="14"/>
      <c r="P3044" s="14"/>
      <c r="Q3044" s="14"/>
      <c r="R3044" s="14"/>
      <c r="S3044" s="14"/>
      <c r="T3044" s="14"/>
      <c r="U3044" s="14"/>
      <c r="V3044" s="14"/>
      <c r="W3044" s="14"/>
      <c r="X3044" s="14"/>
      <c r="Y3044" s="14"/>
      <c r="Z3044" s="14"/>
      <c r="AA3044" s="14"/>
      <c r="AB3044" s="14"/>
      <c r="AC3044" s="14"/>
      <c r="AD3044" s="14"/>
    </row>
    <row r="3045" ht="33.0" hidden="1" customHeight="1">
      <c r="A3045" s="27">
        <v>3471.0</v>
      </c>
      <c r="B3045" s="27" t="s">
        <v>34</v>
      </c>
      <c r="C3045" s="27" t="s">
        <v>3308</v>
      </c>
      <c r="D3045" s="12" t="s">
        <v>139</v>
      </c>
      <c r="E3045" s="14"/>
      <c r="F3045" s="12" t="s">
        <v>23</v>
      </c>
      <c r="G3045" s="12" t="s">
        <v>9</v>
      </c>
      <c r="H3045" s="12" t="s">
        <v>37</v>
      </c>
      <c r="I3045" s="14"/>
      <c r="J3045" s="14"/>
      <c r="K3045" s="14"/>
      <c r="L3045" s="14"/>
      <c r="M3045" s="14"/>
      <c r="N3045" s="14"/>
      <c r="O3045" s="14"/>
      <c r="P3045" s="14"/>
      <c r="Q3045" s="14"/>
      <c r="R3045" s="14"/>
      <c r="S3045" s="14"/>
      <c r="T3045" s="14"/>
      <c r="U3045" s="14"/>
      <c r="V3045" s="14"/>
      <c r="W3045" s="14"/>
      <c r="X3045" s="14"/>
      <c r="Y3045" s="14"/>
      <c r="Z3045" s="14"/>
      <c r="AA3045" s="14"/>
      <c r="AB3045" s="14"/>
      <c r="AC3045" s="14"/>
      <c r="AD3045" s="14"/>
    </row>
    <row r="3046" ht="33.0" hidden="1" customHeight="1">
      <c r="A3046" s="27">
        <v>3472.0</v>
      </c>
      <c r="B3046" s="27" t="s">
        <v>34</v>
      </c>
      <c r="C3046" s="27" t="s">
        <v>3309</v>
      </c>
      <c r="D3046" s="12" t="s">
        <v>126</v>
      </c>
      <c r="E3046" s="14"/>
      <c r="F3046" s="12" t="s">
        <v>11</v>
      </c>
      <c r="G3046" s="12" t="s">
        <v>9</v>
      </c>
      <c r="H3046" s="12" t="s">
        <v>42</v>
      </c>
      <c r="I3046" s="14"/>
      <c r="J3046" s="14"/>
      <c r="K3046" s="14"/>
      <c r="L3046" s="14"/>
      <c r="M3046" s="14"/>
      <c r="N3046" s="14"/>
      <c r="O3046" s="14"/>
      <c r="P3046" s="14"/>
      <c r="Q3046" s="14"/>
      <c r="R3046" s="14"/>
      <c r="S3046" s="14"/>
      <c r="T3046" s="14"/>
      <c r="U3046" s="14"/>
      <c r="V3046" s="14"/>
      <c r="W3046" s="14"/>
      <c r="X3046" s="14"/>
      <c r="Y3046" s="14"/>
      <c r="Z3046" s="14"/>
      <c r="AA3046" s="14"/>
      <c r="AB3046" s="14"/>
      <c r="AC3046" s="14"/>
      <c r="AD3046" s="14"/>
    </row>
    <row r="3047" ht="33.0" hidden="1" customHeight="1">
      <c r="A3047" s="27">
        <v>3473.0</v>
      </c>
      <c r="B3047" s="27" t="s">
        <v>34</v>
      </c>
      <c r="C3047" s="27" t="s">
        <v>3310</v>
      </c>
      <c r="D3047" s="12" t="s">
        <v>139</v>
      </c>
      <c r="E3047" s="14"/>
      <c r="F3047" s="12" t="s">
        <v>23</v>
      </c>
      <c r="G3047" s="12" t="s">
        <v>9</v>
      </c>
      <c r="H3047" s="12" t="s">
        <v>37</v>
      </c>
      <c r="I3047" s="14"/>
      <c r="J3047" s="14"/>
      <c r="K3047" s="14"/>
      <c r="L3047" s="14"/>
      <c r="M3047" s="14"/>
      <c r="N3047" s="14"/>
      <c r="O3047" s="14"/>
      <c r="P3047" s="14"/>
      <c r="Q3047" s="14"/>
      <c r="R3047" s="14"/>
      <c r="S3047" s="14"/>
      <c r="T3047" s="14"/>
      <c r="U3047" s="14"/>
      <c r="V3047" s="14"/>
      <c r="W3047" s="14"/>
      <c r="X3047" s="14"/>
      <c r="Y3047" s="14"/>
      <c r="Z3047" s="14"/>
      <c r="AA3047" s="14"/>
      <c r="AB3047" s="14"/>
      <c r="AC3047" s="14"/>
      <c r="AD3047" s="14"/>
    </row>
    <row r="3048" ht="33.0" hidden="1" customHeight="1">
      <c r="A3048" s="27">
        <v>3474.0</v>
      </c>
      <c r="B3048" s="27" t="s">
        <v>34</v>
      </c>
      <c r="C3048" s="27" t="s">
        <v>3311</v>
      </c>
      <c r="D3048" s="12" t="s">
        <v>438</v>
      </c>
      <c r="E3048" s="14"/>
      <c r="F3048" s="12" t="s">
        <v>20</v>
      </c>
      <c r="G3048" s="12" t="s">
        <v>9</v>
      </c>
      <c r="H3048" s="12" t="s">
        <v>52</v>
      </c>
      <c r="I3048" s="14"/>
      <c r="J3048" s="14"/>
      <c r="K3048" s="14"/>
      <c r="L3048" s="14"/>
      <c r="M3048" s="14"/>
      <c r="N3048" s="14"/>
      <c r="O3048" s="14"/>
      <c r="P3048" s="14"/>
      <c r="Q3048" s="14"/>
      <c r="R3048" s="14"/>
      <c r="S3048" s="14"/>
      <c r="T3048" s="14"/>
      <c r="U3048" s="14"/>
      <c r="V3048" s="14"/>
      <c r="W3048" s="14"/>
      <c r="X3048" s="14"/>
      <c r="Y3048" s="14"/>
      <c r="Z3048" s="14"/>
      <c r="AA3048" s="14"/>
      <c r="AB3048" s="14"/>
      <c r="AC3048" s="14"/>
      <c r="AD3048" s="14"/>
    </row>
    <row r="3049" ht="33.0" hidden="1" customHeight="1">
      <c r="A3049" s="27">
        <v>3475.0</v>
      </c>
      <c r="B3049" s="27" t="s">
        <v>34</v>
      </c>
      <c r="C3049" s="27" t="s">
        <v>3312</v>
      </c>
      <c r="D3049" s="12" t="s">
        <v>2049</v>
      </c>
      <c r="E3049" s="14"/>
      <c r="F3049" s="12" t="s">
        <v>12</v>
      </c>
      <c r="G3049" s="12" t="s">
        <v>7</v>
      </c>
      <c r="H3049" s="12" t="s">
        <v>37</v>
      </c>
      <c r="I3049" s="14"/>
      <c r="J3049" s="14"/>
      <c r="K3049" s="14"/>
      <c r="L3049" s="14"/>
      <c r="M3049" s="14"/>
      <c r="N3049" s="14"/>
      <c r="O3049" s="14"/>
      <c r="P3049" s="14"/>
      <c r="Q3049" s="14"/>
      <c r="R3049" s="14"/>
      <c r="S3049" s="14"/>
      <c r="T3049" s="14"/>
      <c r="U3049" s="14"/>
      <c r="V3049" s="14"/>
      <c r="W3049" s="14"/>
      <c r="X3049" s="14"/>
      <c r="Y3049" s="14"/>
      <c r="Z3049" s="14"/>
      <c r="AA3049" s="14"/>
      <c r="AB3049" s="14"/>
      <c r="AC3049" s="14"/>
      <c r="AD3049" s="14"/>
    </row>
    <row r="3050" ht="33.0" hidden="1" customHeight="1">
      <c r="A3050" s="27">
        <v>3476.0</v>
      </c>
      <c r="B3050" s="27" t="s">
        <v>34</v>
      </c>
      <c r="C3050" s="27" t="s">
        <v>3313</v>
      </c>
      <c r="D3050" s="12" t="s">
        <v>3314</v>
      </c>
      <c r="E3050" s="14"/>
      <c r="F3050" s="12" t="s">
        <v>11</v>
      </c>
      <c r="G3050" s="12" t="s">
        <v>2743</v>
      </c>
      <c r="H3050" s="12" t="s">
        <v>52</v>
      </c>
      <c r="I3050" s="14"/>
      <c r="J3050" s="14"/>
      <c r="K3050" s="14"/>
      <c r="L3050" s="14"/>
      <c r="M3050" s="14"/>
      <c r="N3050" s="14"/>
      <c r="O3050" s="14"/>
      <c r="P3050" s="14"/>
      <c r="Q3050" s="14"/>
      <c r="R3050" s="14"/>
      <c r="S3050" s="14"/>
      <c r="T3050" s="14"/>
      <c r="U3050" s="14"/>
      <c r="V3050" s="14"/>
      <c r="W3050" s="14"/>
      <c r="X3050" s="14"/>
      <c r="Y3050" s="14"/>
      <c r="Z3050" s="14"/>
      <c r="AA3050" s="14"/>
      <c r="AB3050" s="14"/>
      <c r="AC3050" s="14"/>
      <c r="AD3050" s="14"/>
    </row>
    <row r="3051" ht="33.0" hidden="1" customHeight="1">
      <c r="A3051" s="27">
        <v>3477.0</v>
      </c>
      <c r="B3051" s="27" t="s">
        <v>34</v>
      </c>
      <c r="C3051" s="27" t="s">
        <v>3315</v>
      </c>
      <c r="D3051" s="12" t="s">
        <v>44</v>
      </c>
      <c r="E3051" s="14"/>
      <c r="F3051" s="12" t="s">
        <v>11</v>
      </c>
      <c r="G3051" s="12" t="s">
        <v>6</v>
      </c>
      <c r="H3051" s="12" t="s">
        <v>42</v>
      </c>
      <c r="I3051" s="14"/>
      <c r="J3051" s="14"/>
      <c r="K3051" s="14"/>
      <c r="L3051" s="14"/>
      <c r="M3051" s="14"/>
      <c r="N3051" s="14"/>
      <c r="O3051" s="14"/>
      <c r="P3051" s="14"/>
      <c r="Q3051" s="14"/>
      <c r="R3051" s="14"/>
      <c r="S3051" s="14"/>
      <c r="T3051" s="14"/>
      <c r="U3051" s="14"/>
      <c r="V3051" s="14"/>
      <c r="W3051" s="14"/>
      <c r="X3051" s="14"/>
      <c r="Y3051" s="14"/>
      <c r="Z3051" s="14"/>
      <c r="AA3051" s="14"/>
      <c r="AB3051" s="14"/>
      <c r="AC3051" s="14"/>
      <c r="AD3051" s="14"/>
    </row>
    <row r="3052" ht="33.0" hidden="1" customHeight="1">
      <c r="A3052" s="27">
        <v>3478.0</v>
      </c>
      <c r="B3052" s="27" t="s">
        <v>34</v>
      </c>
      <c r="C3052" s="27" t="s">
        <v>3316</v>
      </c>
      <c r="D3052" s="12" t="s">
        <v>3317</v>
      </c>
      <c r="E3052" s="14"/>
      <c r="F3052" s="12" t="s">
        <v>15</v>
      </c>
      <c r="G3052" s="12" t="s">
        <v>4</v>
      </c>
      <c r="H3052" s="12" t="s">
        <v>37</v>
      </c>
      <c r="I3052" s="14"/>
      <c r="J3052" s="14"/>
      <c r="K3052" s="14"/>
      <c r="L3052" s="14"/>
      <c r="M3052" s="14"/>
      <c r="N3052" s="14"/>
      <c r="O3052" s="14"/>
      <c r="P3052" s="14"/>
      <c r="Q3052" s="14"/>
      <c r="R3052" s="14"/>
      <c r="S3052" s="14"/>
      <c r="T3052" s="14"/>
      <c r="U3052" s="14"/>
      <c r="V3052" s="14"/>
      <c r="W3052" s="14"/>
      <c r="X3052" s="14"/>
      <c r="Y3052" s="14"/>
      <c r="Z3052" s="14"/>
      <c r="AA3052" s="14"/>
      <c r="AB3052" s="14"/>
      <c r="AC3052" s="14"/>
      <c r="AD3052" s="14"/>
    </row>
    <row r="3053" ht="33.0" hidden="1" customHeight="1">
      <c r="A3053" s="27">
        <v>3479.0</v>
      </c>
      <c r="B3053" s="27" t="s">
        <v>34</v>
      </c>
      <c r="C3053" s="27" t="s">
        <v>3318</v>
      </c>
      <c r="D3053" s="12" t="s">
        <v>93</v>
      </c>
      <c r="E3053" s="14"/>
      <c r="F3053" s="12" t="s">
        <v>11</v>
      </c>
      <c r="G3053" s="12" t="s">
        <v>7</v>
      </c>
      <c r="H3053" s="12" t="s">
        <v>49</v>
      </c>
      <c r="I3053" s="14"/>
      <c r="J3053" s="14"/>
      <c r="K3053" s="14"/>
      <c r="L3053" s="14"/>
      <c r="M3053" s="14"/>
      <c r="N3053" s="14"/>
      <c r="O3053" s="14"/>
      <c r="P3053" s="14"/>
      <c r="Q3053" s="14"/>
      <c r="R3053" s="14"/>
      <c r="S3053" s="14"/>
      <c r="T3053" s="14"/>
      <c r="U3053" s="14"/>
      <c r="V3053" s="14"/>
      <c r="W3053" s="14"/>
      <c r="X3053" s="14"/>
      <c r="Y3053" s="14"/>
      <c r="Z3053" s="14"/>
      <c r="AA3053" s="14"/>
      <c r="AB3053" s="14"/>
      <c r="AC3053" s="14"/>
      <c r="AD3053" s="14"/>
    </row>
    <row r="3054" ht="33.0" hidden="1" customHeight="1">
      <c r="A3054" s="27">
        <v>3481.0</v>
      </c>
      <c r="B3054" s="27" t="s">
        <v>34</v>
      </c>
      <c r="C3054" s="27" t="s">
        <v>3319</v>
      </c>
      <c r="D3054" s="12" t="s">
        <v>107</v>
      </c>
      <c r="E3054" s="14"/>
      <c r="F3054" s="12" t="s">
        <v>9</v>
      </c>
      <c r="G3054" s="12" t="s">
        <v>9</v>
      </c>
      <c r="H3054" s="12" t="s">
        <v>37</v>
      </c>
      <c r="I3054" s="14"/>
      <c r="J3054" s="14"/>
      <c r="K3054" s="14"/>
      <c r="L3054" s="14"/>
      <c r="M3054" s="14"/>
      <c r="N3054" s="14"/>
      <c r="O3054" s="14"/>
      <c r="P3054" s="14"/>
      <c r="Q3054" s="14"/>
      <c r="R3054" s="14"/>
      <c r="S3054" s="14"/>
      <c r="T3054" s="14"/>
      <c r="U3054" s="14"/>
      <c r="V3054" s="14"/>
      <c r="W3054" s="14"/>
      <c r="X3054" s="14"/>
      <c r="Y3054" s="14"/>
      <c r="Z3054" s="14"/>
      <c r="AA3054" s="14"/>
      <c r="AB3054" s="14"/>
      <c r="AC3054" s="14"/>
      <c r="AD3054" s="14"/>
    </row>
    <row r="3055" ht="33.0" hidden="1" customHeight="1">
      <c r="A3055" s="27">
        <v>3482.0</v>
      </c>
      <c r="B3055" s="27" t="s">
        <v>34</v>
      </c>
      <c r="C3055" s="27" t="s">
        <v>3320</v>
      </c>
      <c r="D3055" s="12" t="s">
        <v>56</v>
      </c>
      <c r="E3055" s="14"/>
      <c r="F3055" s="12" t="s">
        <v>11</v>
      </c>
      <c r="G3055" s="12" t="s">
        <v>9</v>
      </c>
      <c r="H3055" s="12" t="s">
        <v>52</v>
      </c>
      <c r="I3055" s="14"/>
      <c r="J3055" s="14"/>
      <c r="K3055" s="14"/>
      <c r="L3055" s="14"/>
      <c r="M3055" s="14"/>
      <c r="N3055" s="14"/>
      <c r="O3055" s="14"/>
      <c r="P3055" s="14"/>
      <c r="Q3055" s="14"/>
      <c r="R3055" s="14"/>
      <c r="S3055" s="14"/>
      <c r="T3055" s="14"/>
      <c r="U3055" s="14"/>
      <c r="V3055" s="14"/>
      <c r="W3055" s="14"/>
      <c r="X3055" s="14"/>
      <c r="Y3055" s="14"/>
      <c r="Z3055" s="14"/>
      <c r="AA3055" s="14"/>
      <c r="AB3055" s="14"/>
      <c r="AC3055" s="14"/>
      <c r="AD3055" s="14"/>
    </row>
    <row r="3056" ht="33.0" hidden="1" customHeight="1">
      <c r="A3056" s="27">
        <v>3483.0</v>
      </c>
      <c r="B3056" s="27" t="s">
        <v>34</v>
      </c>
      <c r="C3056" s="27" t="s">
        <v>3321</v>
      </c>
      <c r="D3056" s="12" t="s">
        <v>107</v>
      </c>
      <c r="E3056" s="14"/>
      <c r="F3056" s="12" t="s">
        <v>9</v>
      </c>
      <c r="G3056" s="12" t="s">
        <v>9</v>
      </c>
      <c r="H3056" s="12" t="s">
        <v>37</v>
      </c>
      <c r="I3056" s="14"/>
      <c r="J3056" s="14"/>
      <c r="K3056" s="14"/>
      <c r="L3056" s="14"/>
      <c r="M3056" s="14"/>
      <c r="N3056" s="14"/>
      <c r="O3056" s="14"/>
      <c r="P3056" s="14"/>
      <c r="Q3056" s="14"/>
      <c r="R3056" s="14"/>
      <c r="S3056" s="14"/>
      <c r="T3056" s="14"/>
      <c r="U3056" s="14"/>
      <c r="V3056" s="14"/>
      <c r="W3056" s="14"/>
      <c r="X3056" s="14"/>
      <c r="Y3056" s="14"/>
      <c r="Z3056" s="14"/>
      <c r="AA3056" s="14"/>
      <c r="AB3056" s="14"/>
      <c r="AC3056" s="14"/>
      <c r="AD3056" s="14"/>
    </row>
    <row r="3057" ht="33.0" customHeight="1">
      <c r="A3057" s="27">
        <v>3484.0</v>
      </c>
      <c r="B3057" s="27" t="s">
        <v>34</v>
      </c>
      <c r="C3057" s="27" t="s">
        <v>3322</v>
      </c>
      <c r="D3057" s="12" t="s">
        <v>483</v>
      </c>
      <c r="E3057" s="14"/>
      <c r="F3057" s="12" t="s">
        <v>16</v>
      </c>
      <c r="G3057" s="12" t="s">
        <v>5</v>
      </c>
      <c r="H3057" s="12" t="s">
        <v>49</v>
      </c>
      <c r="I3057" s="14"/>
      <c r="J3057" s="14"/>
      <c r="K3057" s="14"/>
      <c r="L3057" s="14"/>
      <c r="M3057" s="14"/>
      <c r="N3057" s="14"/>
      <c r="O3057" s="14"/>
      <c r="P3057" s="14"/>
      <c r="Q3057" s="14"/>
      <c r="R3057" s="14"/>
      <c r="S3057" s="14"/>
      <c r="T3057" s="14"/>
      <c r="U3057" s="14"/>
      <c r="V3057" s="14"/>
      <c r="W3057" s="14"/>
      <c r="X3057" s="14"/>
      <c r="Y3057" s="14"/>
      <c r="Z3057" s="14"/>
      <c r="AA3057" s="14"/>
      <c r="AB3057" s="14"/>
      <c r="AC3057" s="14"/>
      <c r="AD3057" s="14"/>
    </row>
    <row r="3058" ht="33.0" hidden="1" customHeight="1">
      <c r="A3058" s="27">
        <v>3485.0</v>
      </c>
      <c r="B3058" s="27" t="s">
        <v>34</v>
      </c>
      <c r="C3058" s="27" t="s">
        <v>3323</v>
      </c>
      <c r="D3058" s="12" t="s">
        <v>361</v>
      </c>
      <c r="E3058" s="14"/>
      <c r="F3058" s="12" t="s">
        <v>20</v>
      </c>
      <c r="G3058" s="12" t="s">
        <v>6</v>
      </c>
      <c r="H3058" s="12" t="s">
        <v>52</v>
      </c>
      <c r="I3058" s="14"/>
      <c r="J3058" s="14"/>
      <c r="K3058" s="14"/>
      <c r="L3058" s="14"/>
      <c r="M3058" s="14"/>
      <c r="N3058" s="14"/>
      <c r="O3058" s="14"/>
      <c r="P3058" s="14"/>
      <c r="Q3058" s="14"/>
      <c r="R3058" s="14"/>
      <c r="S3058" s="14"/>
      <c r="T3058" s="14"/>
      <c r="U3058" s="14"/>
      <c r="V3058" s="14"/>
      <c r="W3058" s="14"/>
      <c r="X3058" s="14"/>
      <c r="Y3058" s="14"/>
      <c r="Z3058" s="14"/>
      <c r="AA3058" s="14"/>
      <c r="AB3058" s="14"/>
      <c r="AC3058" s="14"/>
      <c r="AD3058" s="14"/>
    </row>
    <row r="3059" ht="33.0" hidden="1" customHeight="1">
      <c r="A3059" s="27">
        <v>3486.0</v>
      </c>
      <c r="B3059" s="27" t="s">
        <v>34</v>
      </c>
      <c r="C3059" s="27" t="s">
        <v>3324</v>
      </c>
      <c r="D3059" s="12" t="s">
        <v>449</v>
      </c>
      <c r="E3059" s="14"/>
      <c r="F3059" s="12" t="s">
        <v>15</v>
      </c>
      <c r="G3059" s="12" t="s">
        <v>4</v>
      </c>
      <c r="H3059" s="12" t="s">
        <v>52</v>
      </c>
      <c r="I3059" s="14"/>
      <c r="J3059" s="14"/>
      <c r="K3059" s="14"/>
      <c r="L3059" s="14"/>
      <c r="M3059" s="14"/>
      <c r="N3059" s="14"/>
      <c r="O3059" s="14"/>
      <c r="P3059" s="14"/>
      <c r="Q3059" s="14"/>
      <c r="R3059" s="14"/>
      <c r="S3059" s="14"/>
      <c r="T3059" s="14"/>
      <c r="U3059" s="14"/>
      <c r="V3059" s="14"/>
      <c r="W3059" s="14"/>
      <c r="X3059" s="14"/>
      <c r="Y3059" s="14"/>
      <c r="Z3059" s="14"/>
      <c r="AA3059" s="14"/>
      <c r="AB3059" s="14"/>
      <c r="AC3059" s="14"/>
      <c r="AD3059" s="14"/>
    </row>
    <row r="3060" ht="33.0" hidden="1" customHeight="1">
      <c r="A3060" s="27">
        <v>3487.0</v>
      </c>
      <c r="B3060" s="27" t="s">
        <v>34</v>
      </c>
      <c r="C3060" s="27" t="s">
        <v>3325</v>
      </c>
      <c r="D3060" s="12" t="s">
        <v>1815</v>
      </c>
      <c r="E3060" s="14"/>
      <c r="F3060" s="12" t="s">
        <v>21</v>
      </c>
      <c r="G3060" s="12" t="s">
        <v>2</v>
      </c>
      <c r="H3060" s="12" t="s">
        <v>37</v>
      </c>
      <c r="I3060" s="14"/>
      <c r="J3060" s="14"/>
      <c r="K3060" s="14"/>
      <c r="L3060" s="14"/>
      <c r="M3060" s="14"/>
      <c r="N3060" s="14"/>
      <c r="O3060" s="14"/>
      <c r="P3060" s="14"/>
      <c r="Q3060" s="14"/>
      <c r="R3060" s="14"/>
      <c r="S3060" s="14"/>
      <c r="T3060" s="14"/>
      <c r="U3060" s="14"/>
      <c r="V3060" s="14"/>
      <c r="W3060" s="14"/>
      <c r="X3060" s="14"/>
      <c r="Y3060" s="14"/>
      <c r="Z3060" s="14"/>
      <c r="AA3060" s="14"/>
      <c r="AB3060" s="14"/>
      <c r="AC3060" s="14"/>
      <c r="AD3060" s="14"/>
    </row>
    <row r="3061" ht="33.0" hidden="1" customHeight="1">
      <c r="A3061" s="27">
        <v>3488.0</v>
      </c>
      <c r="B3061" s="27" t="s">
        <v>34</v>
      </c>
      <c r="C3061" s="27" t="s">
        <v>3326</v>
      </c>
      <c r="D3061" s="12" t="s">
        <v>87</v>
      </c>
      <c r="E3061" s="14"/>
      <c r="F3061" s="12" t="s">
        <v>18</v>
      </c>
      <c r="G3061" s="12" t="s">
        <v>9</v>
      </c>
      <c r="H3061" s="12" t="s">
        <v>52</v>
      </c>
      <c r="I3061" s="14"/>
      <c r="J3061" s="14"/>
      <c r="K3061" s="14"/>
      <c r="L3061" s="14"/>
      <c r="M3061" s="14"/>
      <c r="N3061" s="14"/>
      <c r="O3061" s="14"/>
      <c r="P3061" s="14"/>
      <c r="Q3061" s="14"/>
      <c r="R3061" s="14"/>
      <c r="S3061" s="14"/>
      <c r="T3061" s="14"/>
      <c r="U3061" s="14"/>
      <c r="V3061" s="14"/>
      <c r="W3061" s="14"/>
      <c r="X3061" s="14"/>
      <c r="Y3061" s="14"/>
      <c r="Z3061" s="14"/>
      <c r="AA3061" s="14"/>
      <c r="AB3061" s="14"/>
      <c r="AC3061" s="14"/>
      <c r="AD3061" s="14"/>
    </row>
    <row r="3062" ht="33.0" customHeight="1">
      <c r="A3062" s="27">
        <v>3489.0</v>
      </c>
      <c r="B3062" s="27" t="s">
        <v>34</v>
      </c>
      <c r="C3062" s="27" t="s">
        <v>3327</v>
      </c>
      <c r="D3062" s="12" t="s">
        <v>217</v>
      </c>
      <c r="E3062" s="14"/>
      <c r="F3062" s="12" t="s">
        <v>16</v>
      </c>
      <c r="G3062" s="12" t="s">
        <v>7</v>
      </c>
      <c r="H3062" s="12" t="s">
        <v>49</v>
      </c>
      <c r="I3062" s="14"/>
      <c r="J3062" s="14"/>
      <c r="K3062" s="14"/>
      <c r="L3062" s="14"/>
      <c r="M3062" s="14"/>
      <c r="N3062" s="14"/>
      <c r="O3062" s="14"/>
      <c r="P3062" s="14"/>
      <c r="Q3062" s="14"/>
      <c r="R3062" s="14"/>
      <c r="S3062" s="14"/>
      <c r="T3062" s="14"/>
      <c r="U3062" s="14"/>
      <c r="V3062" s="14"/>
      <c r="W3062" s="14"/>
      <c r="X3062" s="14"/>
      <c r="Y3062" s="14"/>
      <c r="Z3062" s="14"/>
      <c r="AA3062" s="14"/>
      <c r="AB3062" s="14"/>
      <c r="AC3062" s="14"/>
      <c r="AD3062" s="14"/>
    </row>
    <row r="3063" ht="33.0" customHeight="1">
      <c r="A3063" s="27">
        <v>3490.0</v>
      </c>
      <c r="B3063" s="27" t="s">
        <v>34</v>
      </c>
      <c r="C3063" s="27" t="s">
        <v>3328</v>
      </c>
      <c r="D3063" s="12" t="s">
        <v>134</v>
      </c>
      <c r="E3063" s="14"/>
      <c r="F3063" s="12" t="s">
        <v>16</v>
      </c>
      <c r="G3063" s="12" t="s">
        <v>9</v>
      </c>
      <c r="H3063" s="12" t="s">
        <v>42</v>
      </c>
      <c r="I3063" s="14"/>
      <c r="J3063" s="14"/>
      <c r="K3063" s="14"/>
      <c r="L3063" s="14"/>
      <c r="M3063" s="14"/>
      <c r="N3063" s="14"/>
      <c r="O3063" s="14"/>
      <c r="P3063" s="14"/>
      <c r="Q3063" s="14"/>
      <c r="R3063" s="14"/>
      <c r="S3063" s="14"/>
      <c r="T3063" s="14"/>
      <c r="U3063" s="14"/>
      <c r="V3063" s="14"/>
      <c r="W3063" s="14"/>
      <c r="X3063" s="14"/>
      <c r="Y3063" s="14"/>
      <c r="Z3063" s="14"/>
      <c r="AA3063" s="14"/>
      <c r="AB3063" s="14"/>
      <c r="AC3063" s="14"/>
      <c r="AD3063" s="14"/>
    </row>
    <row r="3064" ht="33.0" customHeight="1">
      <c r="A3064" s="27">
        <v>3491.0</v>
      </c>
      <c r="B3064" s="27" t="s">
        <v>34</v>
      </c>
      <c r="C3064" s="27" t="s">
        <v>3329</v>
      </c>
      <c r="D3064" s="12" t="s">
        <v>291</v>
      </c>
      <c r="E3064" s="14"/>
      <c r="F3064" s="12" t="s">
        <v>16</v>
      </c>
      <c r="G3064" s="12" t="s">
        <v>4</v>
      </c>
      <c r="H3064" s="12" t="s">
        <v>37</v>
      </c>
      <c r="I3064" s="14"/>
      <c r="J3064" s="14"/>
      <c r="K3064" s="14"/>
      <c r="L3064" s="14"/>
      <c r="M3064" s="14"/>
      <c r="N3064" s="14"/>
      <c r="O3064" s="14"/>
      <c r="P3064" s="14"/>
      <c r="Q3064" s="14"/>
      <c r="R3064" s="14"/>
      <c r="S3064" s="14"/>
      <c r="T3064" s="14"/>
      <c r="U3064" s="14"/>
      <c r="V3064" s="14"/>
      <c r="W3064" s="14"/>
      <c r="X3064" s="14"/>
      <c r="Y3064" s="14"/>
      <c r="Z3064" s="14"/>
      <c r="AA3064" s="14"/>
      <c r="AB3064" s="14"/>
      <c r="AC3064" s="14"/>
      <c r="AD3064" s="14"/>
    </row>
    <row r="3065" ht="33.0" hidden="1" customHeight="1">
      <c r="A3065" s="27">
        <v>3492.0</v>
      </c>
      <c r="B3065" s="27" t="s">
        <v>34</v>
      </c>
      <c r="C3065" s="27" t="s">
        <v>3330</v>
      </c>
      <c r="D3065" s="12" t="s">
        <v>93</v>
      </c>
      <c r="E3065" s="14"/>
      <c r="F3065" s="12" t="s">
        <v>11</v>
      </c>
      <c r="G3065" s="12" t="s">
        <v>7</v>
      </c>
      <c r="H3065" s="12" t="s">
        <v>49</v>
      </c>
      <c r="I3065" s="14"/>
      <c r="J3065" s="14"/>
      <c r="K3065" s="14"/>
      <c r="L3065" s="14"/>
      <c r="M3065" s="14"/>
      <c r="N3065" s="14"/>
      <c r="O3065" s="14"/>
      <c r="P3065" s="14"/>
      <c r="Q3065" s="14"/>
      <c r="R3065" s="14"/>
      <c r="S3065" s="14"/>
      <c r="T3065" s="14"/>
      <c r="U3065" s="14"/>
      <c r="V3065" s="14"/>
      <c r="W3065" s="14"/>
      <c r="X3065" s="14"/>
      <c r="Y3065" s="14"/>
      <c r="Z3065" s="14"/>
      <c r="AA3065" s="14"/>
      <c r="AB3065" s="14"/>
      <c r="AC3065" s="14"/>
      <c r="AD3065" s="14"/>
    </row>
    <row r="3066" ht="33.0" hidden="1" customHeight="1">
      <c r="A3066" s="27">
        <v>3493.0</v>
      </c>
      <c r="B3066" s="27" t="s">
        <v>34</v>
      </c>
      <c r="C3066" s="27" t="s">
        <v>3331</v>
      </c>
      <c r="D3066" s="12" t="s">
        <v>3332</v>
      </c>
      <c r="E3066" s="14"/>
      <c r="F3066" s="12" t="s">
        <v>11</v>
      </c>
      <c r="G3066" s="12" t="s">
        <v>2743</v>
      </c>
      <c r="H3066" s="12" t="s">
        <v>37</v>
      </c>
      <c r="I3066" s="14"/>
      <c r="J3066" s="14"/>
      <c r="K3066" s="14"/>
      <c r="L3066" s="14"/>
      <c r="M3066" s="14"/>
      <c r="N3066" s="14"/>
      <c r="O3066" s="14"/>
      <c r="P3066" s="14"/>
      <c r="Q3066" s="14"/>
      <c r="R3066" s="14"/>
      <c r="S3066" s="14"/>
      <c r="T3066" s="14"/>
      <c r="U3066" s="14"/>
      <c r="V3066" s="14"/>
      <c r="W3066" s="14"/>
      <c r="X3066" s="14"/>
      <c r="Y3066" s="14"/>
      <c r="Z3066" s="14"/>
      <c r="AA3066" s="14"/>
      <c r="AB3066" s="14"/>
      <c r="AC3066" s="14"/>
      <c r="AD3066" s="14"/>
    </row>
    <row r="3067" ht="33.0" hidden="1" customHeight="1">
      <c r="A3067" s="27">
        <v>3494.0</v>
      </c>
      <c r="B3067" s="27" t="s">
        <v>34</v>
      </c>
      <c r="C3067" s="27" t="s">
        <v>3333</v>
      </c>
      <c r="D3067" s="12" t="s">
        <v>212</v>
      </c>
      <c r="E3067" s="14"/>
      <c r="F3067" s="12" t="s">
        <v>12</v>
      </c>
      <c r="G3067" s="12" t="s">
        <v>9</v>
      </c>
      <c r="H3067" s="12" t="s">
        <v>52</v>
      </c>
      <c r="I3067" s="14"/>
      <c r="J3067" s="14"/>
      <c r="K3067" s="14"/>
      <c r="L3067" s="14"/>
      <c r="M3067" s="14"/>
      <c r="N3067" s="14"/>
      <c r="O3067" s="14"/>
      <c r="P3067" s="14"/>
      <c r="Q3067" s="14"/>
      <c r="R3067" s="14"/>
      <c r="S3067" s="14"/>
      <c r="T3067" s="14"/>
      <c r="U3067" s="14"/>
      <c r="V3067" s="14"/>
      <c r="W3067" s="14"/>
      <c r="X3067" s="14"/>
      <c r="Y3067" s="14"/>
      <c r="Z3067" s="14"/>
      <c r="AA3067" s="14"/>
      <c r="AB3067" s="14"/>
      <c r="AC3067" s="14"/>
      <c r="AD3067" s="14"/>
    </row>
    <row r="3068" ht="33.0" customHeight="1">
      <c r="A3068" s="27">
        <v>3495.0</v>
      </c>
      <c r="B3068" s="27" t="s">
        <v>34</v>
      </c>
      <c r="C3068" s="27" t="s">
        <v>3334</v>
      </c>
      <c r="D3068" s="12" t="s">
        <v>416</v>
      </c>
      <c r="E3068" s="14"/>
      <c r="F3068" s="12" t="s">
        <v>16</v>
      </c>
      <c r="G3068" s="12" t="s">
        <v>4</v>
      </c>
      <c r="H3068" s="12" t="s">
        <v>49</v>
      </c>
      <c r="I3068" s="14"/>
      <c r="J3068" s="14"/>
      <c r="K3068" s="14"/>
      <c r="L3068" s="14"/>
      <c r="M3068" s="14"/>
      <c r="N3068" s="14"/>
      <c r="O3068" s="14"/>
      <c r="P3068" s="14"/>
      <c r="Q3068" s="14"/>
      <c r="R3068" s="14"/>
      <c r="S3068" s="14"/>
      <c r="T3068" s="14"/>
      <c r="U3068" s="14"/>
      <c r="V3068" s="14"/>
      <c r="W3068" s="14"/>
      <c r="X3068" s="14"/>
      <c r="Y3068" s="14"/>
      <c r="Z3068" s="14"/>
      <c r="AA3068" s="14"/>
      <c r="AB3068" s="14"/>
      <c r="AC3068" s="14"/>
      <c r="AD3068" s="14"/>
    </row>
    <row r="3069" ht="33.0" hidden="1" customHeight="1">
      <c r="A3069" s="27">
        <v>3496.0</v>
      </c>
      <c r="B3069" s="27" t="s">
        <v>34</v>
      </c>
      <c r="C3069" s="27" t="s">
        <v>3335</v>
      </c>
      <c r="D3069" s="12" t="s">
        <v>592</v>
      </c>
      <c r="E3069" s="14"/>
      <c r="F3069" s="12" t="s">
        <v>11</v>
      </c>
      <c r="G3069" s="12" t="s">
        <v>9</v>
      </c>
      <c r="H3069" s="12" t="s">
        <v>37</v>
      </c>
      <c r="I3069" s="14"/>
      <c r="J3069" s="14"/>
      <c r="K3069" s="14"/>
      <c r="L3069" s="14"/>
      <c r="M3069" s="14"/>
      <c r="N3069" s="14"/>
      <c r="O3069" s="14"/>
      <c r="P3069" s="14"/>
      <c r="Q3069" s="14"/>
      <c r="R3069" s="14"/>
      <c r="S3069" s="14"/>
      <c r="T3069" s="14"/>
      <c r="U3069" s="14"/>
      <c r="V3069" s="14"/>
      <c r="W3069" s="14"/>
      <c r="X3069" s="14"/>
      <c r="Y3069" s="14"/>
      <c r="Z3069" s="14"/>
      <c r="AA3069" s="14"/>
      <c r="AB3069" s="14"/>
      <c r="AC3069" s="14"/>
      <c r="AD3069" s="14"/>
    </row>
    <row r="3070" ht="33.0" hidden="1" customHeight="1">
      <c r="A3070" s="27">
        <v>3497.0</v>
      </c>
      <c r="B3070" s="27" t="s">
        <v>34</v>
      </c>
      <c r="C3070" s="27" t="s">
        <v>3336</v>
      </c>
      <c r="D3070" s="12" t="s">
        <v>579</v>
      </c>
      <c r="E3070" s="14"/>
      <c r="F3070" s="12" t="s">
        <v>12</v>
      </c>
      <c r="G3070" s="12" t="s">
        <v>7</v>
      </c>
      <c r="H3070" s="12" t="s">
        <v>49</v>
      </c>
      <c r="I3070" s="14"/>
      <c r="J3070" s="14"/>
      <c r="K3070" s="14"/>
      <c r="L3070" s="14"/>
      <c r="M3070" s="14"/>
      <c r="N3070" s="14"/>
      <c r="O3070" s="14"/>
      <c r="P3070" s="14"/>
      <c r="Q3070" s="14"/>
      <c r="R3070" s="14"/>
      <c r="S3070" s="14"/>
      <c r="T3070" s="14"/>
      <c r="U3070" s="14"/>
      <c r="V3070" s="14"/>
      <c r="W3070" s="14"/>
      <c r="X3070" s="14"/>
      <c r="Y3070" s="14"/>
      <c r="Z3070" s="14"/>
      <c r="AA3070" s="14"/>
      <c r="AB3070" s="14"/>
      <c r="AC3070" s="14"/>
      <c r="AD3070" s="14"/>
    </row>
    <row r="3071" ht="33.0" hidden="1" customHeight="1">
      <c r="A3071" s="27">
        <v>3498.0</v>
      </c>
      <c r="B3071" s="27" t="s">
        <v>34</v>
      </c>
      <c r="C3071" s="27" t="s">
        <v>3337</v>
      </c>
      <c r="D3071" s="12" t="s">
        <v>1741</v>
      </c>
      <c r="E3071" s="14"/>
      <c r="F3071" s="12" t="s">
        <v>17</v>
      </c>
      <c r="G3071" s="12" t="s">
        <v>9</v>
      </c>
      <c r="H3071" s="12" t="s">
        <v>52</v>
      </c>
      <c r="I3071" s="14"/>
      <c r="J3071" s="14"/>
      <c r="K3071" s="14"/>
      <c r="L3071" s="14"/>
      <c r="M3071" s="14"/>
      <c r="N3071" s="14"/>
      <c r="O3071" s="14"/>
      <c r="P3071" s="14"/>
      <c r="Q3071" s="14"/>
      <c r="R3071" s="14"/>
      <c r="S3071" s="14"/>
      <c r="T3071" s="14"/>
      <c r="U3071" s="14"/>
      <c r="V3071" s="14"/>
      <c r="W3071" s="14"/>
      <c r="X3071" s="14"/>
      <c r="Y3071" s="14"/>
      <c r="Z3071" s="14"/>
      <c r="AA3071" s="14"/>
      <c r="AB3071" s="14"/>
      <c r="AC3071" s="14"/>
      <c r="AD3071" s="14"/>
    </row>
    <row r="3072" ht="33.0" hidden="1" customHeight="1">
      <c r="A3072" s="27">
        <v>3499.0</v>
      </c>
      <c r="B3072" s="27" t="s">
        <v>34</v>
      </c>
      <c r="C3072" s="27" t="s">
        <v>3338</v>
      </c>
      <c r="D3072" s="12" t="s">
        <v>56</v>
      </c>
      <c r="E3072" s="14"/>
      <c r="F3072" s="12" t="s">
        <v>11</v>
      </c>
      <c r="G3072" s="12" t="s">
        <v>9</v>
      </c>
      <c r="H3072" s="12" t="s">
        <v>52</v>
      </c>
      <c r="I3072" s="14"/>
      <c r="J3072" s="14"/>
      <c r="K3072" s="14"/>
      <c r="L3072" s="14"/>
      <c r="M3072" s="14"/>
      <c r="N3072" s="14"/>
      <c r="O3072" s="14"/>
      <c r="P3072" s="14"/>
      <c r="Q3072" s="14"/>
      <c r="R3072" s="14"/>
      <c r="S3072" s="14"/>
      <c r="T3072" s="14"/>
      <c r="U3072" s="14"/>
      <c r="V3072" s="14"/>
      <c r="W3072" s="14"/>
      <c r="X3072" s="14"/>
      <c r="Y3072" s="14"/>
      <c r="Z3072" s="14"/>
      <c r="AA3072" s="14"/>
      <c r="AB3072" s="14"/>
      <c r="AC3072" s="14"/>
      <c r="AD3072" s="14"/>
    </row>
    <row r="3073" ht="33.0" hidden="1" customHeight="1">
      <c r="A3073" s="27">
        <v>3500.0</v>
      </c>
      <c r="B3073" s="27" t="s">
        <v>34</v>
      </c>
      <c r="C3073" s="27" t="s">
        <v>3339</v>
      </c>
      <c r="D3073" s="12" t="s">
        <v>412</v>
      </c>
      <c r="E3073" s="14"/>
      <c r="F3073" s="12" t="s">
        <v>11</v>
      </c>
      <c r="G3073" s="12" t="s">
        <v>4</v>
      </c>
      <c r="H3073" s="12" t="s">
        <v>52</v>
      </c>
      <c r="I3073" s="14"/>
      <c r="J3073" s="14"/>
      <c r="K3073" s="14"/>
      <c r="L3073" s="14"/>
      <c r="M3073" s="14"/>
      <c r="N3073" s="14"/>
      <c r="O3073" s="14"/>
      <c r="P3073" s="14"/>
      <c r="Q3073" s="14"/>
      <c r="R3073" s="14"/>
      <c r="S3073" s="14"/>
      <c r="T3073" s="14"/>
      <c r="U3073" s="14"/>
      <c r="V3073" s="14"/>
      <c r="W3073" s="14"/>
      <c r="X3073" s="14"/>
      <c r="Y3073" s="14"/>
      <c r="Z3073" s="14"/>
      <c r="AA3073" s="14"/>
      <c r="AB3073" s="14"/>
      <c r="AC3073" s="14"/>
      <c r="AD3073" s="14"/>
    </row>
    <row r="3074" ht="33.0" hidden="1" customHeight="1">
      <c r="A3074" s="27">
        <v>3501.0</v>
      </c>
      <c r="B3074" s="27" t="s">
        <v>34</v>
      </c>
      <c r="C3074" s="27" t="s">
        <v>3340</v>
      </c>
      <c r="D3074" s="12" t="s">
        <v>2285</v>
      </c>
      <c r="E3074" s="14"/>
      <c r="F3074" s="12" t="s">
        <v>13</v>
      </c>
      <c r="G3074" s="12" t="s">
        <v>7</v>
      </c>
      <c r="H3074" s="12" t="s">
        <v>49</v>
      </c>
      <c r="I3074" s="14"/>
      <c r="J3074" s="14"/>
      <c r="K3074" s="14"/>
      <c r="L3074" s="14"/>
      <c r="M3074" s="14"/>
      <c r="N3074" s="14"/>
      <c r="O3074" s="14"/>
      <c r="P3074" s="14"/>
      <c r="Q3074" s="14"/>
      <c r="R3074" s="14"/>
      <c r="S3074" s="14"/>
      <c r="T3074" s="14"/>
      <c r="U3074" s="14"/>
      <c r="V3074" s="14"/>
      <c r="W3074" s="14"/>
      <c r="X3074" s="14"/>
      <c r="Y3074" s="14"/>
      <c r="Z3074" s="14"/>
      <c r="AA3074" s="14"/>
      <c r="AB3074" s="14"/>
      <c r="AC3074" s="14"/>
      <c r="AD3074" s="14"/>
    </row>
    <row r="3075" ht="33.0" hidden="1" customHeight="1">
      <c r="A3075" s="27">
        <v>3502.0</v>
      </c>
      <c r="B3075" s="27" t="s">
        <v>34</v>
      </c>
      <c r="C3075" s="27" t="s">
        <v>3341</v>
      </c>
      <c r="D3075" s="12" t="s">
        <v>592</v>
      </c>
      <c r="E3075" s="14"/>
      <c r="F3075" s="12" t="s">
        <v>11</v>
      </c>
      <c r="G3075" s="12" t="s">
        <v>9</v>
      </c>
      <c r="H3075" s="12" t="s">
        <v>37</v>
      </c>
      <c r="I3075" s="14"/>
      <c r="J3075" s="14"/>
      <c r="K3075" s="14"/>
      <c r="L3075" s="14"/>
      <c r="M3075" s="14"/>
      <c r="N3075" s="14"/>
      <c r="O3075" s="14"/>
      <c r="P3075" s="14"/>
      <c r="Q3075" s="14"/>
      <c r="R3075" s="14"/>
      <c r="S3075" s="14"/>
      <c r="T3075" s="14"/>
      <c r="U3075" s="14"/>
      <c r="V3075" s="14"/>
      <c r="W3075" s="14"/>
      <c r="X3075" s="14"/>
      <c r="Y3075" s="14"/>
      <c r="Z3075" s="14"/>
      <c r="AA3075" s="14"/>
      <c r="AB3075" s="14"/>
      <c r="AC3075" s="14"/>
      <c r="AD3075" s="14"/>
    </row>
    <row r="3076" ht="33.0" customHeight="1">
      <c r="A3076" s="27">
        <v>3503.0</v>
      </c>
      <c r="B3076" s="27" t="s">
        <v>34</v>
      </c>
      <c r="C3076" s="27" t="s">
        <v>3342</v>
      </c>
      <c r="D3076" s="12" t="s">
        <v>175</v>
      </c>
      <c r="E3076" s="14"/>
      <c r="F3076" s="12" t="s">
        <v>16</v>
      </c>
      <c r="G3076" s="12" t="s">
        <v>4</v>
      </c>
      <c r="H3076" s="12" t="s">
        <v>52</v>
      </c>
      <c r="I3076" s="14"/>
      <c r="J3076" s="14"/>
      <c r="K3076" s="14"/>
      <c r="L3076" s="14"/>
      <c r="M3076" s="14"/>
      <c r="N3076" s="14"/>
      <c r="O3076" s="14"/>
      <c r="P3076" s="14"/>
      <c r="Q3076" s="14"/>
      <c r="R3076" s="14"/>
      <c r="S3076" s="14"/>
      <c r="T3076" s="14"/>
      <c r="U3076" s="14"/>
      <c r="V3076" s="14"/>
      <c r="W3076" s="14"/>
      <c r="X3076" s="14"/>
      <c r="Y3076" s="14"/>
      <c r="Z3076" s="14"/>
      <c r="AA3076" s="14"/>
      <c r="AB3076" s="14"/>
      <c r="AC3076" s="14"/>
      <c r="AD3076" s="14"/>
    </row>
    <row r="3077" ht="33.0" hidden="1" customHeight="1">
      <c r="A3077" s="27">
        <v>3504.0</v>
      </c>
      <c r="B3077" s="27" t="s">
        <v>34</v>
      </c>
      <c r="C3077" s="27" t="s">
        <v>3343</v>
      </c>
      <c r="D3077" s="12" t="s">
        <v>412</v>
      </c>
      <c r="E3077" s="14"/>
      <c r="F3077" s="12" t="s">
        <v>11</v>
      </c>
      <c r="G3077" s="12" t="s">
        <v>4</v>
      </c>
      <c r="H3077" s="12" t="s">
        <v>52</v>
      </c>
      <c r="I3077" s="14"/>
      <c r="J3077" s="14"/>
      <c r="K3077" s="14"/>
      <c r="L3077" s="14"/>
      <c r="M3077" s="14"/>
      <c r="N3077" s="14"/>
      <c r="O3077" s="14"/>
      <c r="P3077" s="14"/>
      <c r="Q3077" s="14"/>
      <c r="R3077" s="14"/>
      <c r="S3077" s="14"/>
      <c r="T3077" s="14"/>
      <c r="U3077" s="14"/>
      <c r="V3077" s="14"/>
      <c r="W3077" s="14"/>
      <c r="X3077" s="14"/>
      <c r="Y3077" s="14"/>
      <c r="Z3077" s="14"/>
      <c r="AA3077" s="14"/>
      <c r="AB3077" s="14"/>
      <c r="AC3077" s="14"/>
      <c r="AD3077" s="14"/>
    </row>
    <row r="3078" ht="33.0" hidden="1" customHeight="1">
      <c r="A3078" s="27">
        <v>3505.0</v>
      </c>
      <c r="B3078" s="27" t="s">
        <v>34</v>
      </c>
      <c r="C3078" s="27" t="s">
        <v>3344</v>
      </c>
      <c r="D3078" s="12" t="s">
        <v>36</v>
      </c>
      <c r="E3078" s="14"/>
      <c r="F3078" s="12" t="s">
        <v>10</v>
      </c>
      <c r="G3078" s="12" t="s">
        <v>2</v>
      </c>
      <c r="H3078" s="12" t="s">
        <v>37</v>
      </c>
      <c r="I3078" s="14"/>
      <c r="J3078" s="14"/>
      <c r="K3078" s="14"/>
      <c r="L3078" s="14"/>
      <c r="M3078" s="14"/>
      <c r="N3078" s="14"/>
      <c r="O3078" s="14"/>
      <c r="P3078" s="14"/>
      <c r="Q3078" s="14"/>
      <c r="R3078" s="14"/>
      <c r="S3078" s="14"/>
      <c r="T3078" s="14"/>
      <c r="U3078" s="14"/>
      <c r="V3078" s="14"/>
      <c r="W3078" s="14"/>
      <c r="X3078" s="14"/>
      <c r="Y3078" s="14"/>
      <c r="Z3078" s="14"/>
      <c r="AA3078" s="14"/>
      <c r="AB3078" s="14"/>
      <c r="AC3078" s="14"/>
      <c r="AD3078" s="14"/>
    </row>
    <row r="3079" ht="33.0" hidden="1" customHeight="1">
      <c r="A3079" s="27">
        <v>3506.0</v>
      </c>
      <c r="B3079" s="27" t="s">
        <v>34</v>
      </c>
      <c r="C3079" s="27" t="s">
        <v>3345</v>
      </c>
      <c r="D3079" s="12" t="s">
        <v>227</v>
      </c>
      <c r="E3079" s="14"/>
      <c r="F3079" s="12" t="s">
        <v>20</v>
      </c>
      <c r="G3079" s="12" t="s">
        <v>4</v>
      </c>
      <c r="H3079" s="12" t="s">
        <v>37</v>
      </c>
      <c r="I3079" s="14"/>
      <c r="J3079" s="14"/>
      <c r="K3079" s="14"/>
      <c r="L3079" s="14"/>
      <c r="M3079" s="14"/>
      <c r="N3079" s="14"/>
      <c r="O3079" s="14"/>
      <c r="P3079" s="14"/>
      <c r="Q3079" s="14"/>
      <c r="R3079" s="14"/>
      <c r="S3079" s="14"/>
      <c r="T3079" s="14"/>
      <c r="U3079" s="14"/>
      <c r="V3079" s="14"/>
      <c r="W3079" s="14"/>
      <c r="X3079" s="14"/>
      <c r="Y3079" s="14"/>
      <c r="Z3079" s="14"/>
      <c r="AA3079" s="14"/>
      <c r="AB3079" s="14"/>
      <c r="AC3079" s="14"/>
      <c r="AD3079" s="14"/>
    </row>
    <row r="3080" ht="33.0" hidden="1" customHeight="1">
      <c r="A3080" s="27">
        <v>3507.0</v>
      </c>
      <c r="B3080" s="27" t="s">
        <v>34</v>
      </c>
      <c r="C3080" s="27" t="s">
        <v>3346</v>
      </c>
      <c r="D3080" s="12" t="s">
        <v>139</v>
      </c>
      <c r="E3080" s="14"/>
      <c r="F3080" s="12" t="s">
        <v>23</v>
      </c>
      <c r="G3080" s="12" t="s">
        <v>9</v>
      </c>
      <c r="H3080" s="12" t="s">
        <v>37</v>
      </c>
      <c r="I3080" s="14"/>
      <c r="J3080" s="14"/>
      <c r="K3080" s="14"/>
      <c r="L3080" s="14"/>
      <c r="M3080" s="14"/>
      <c r="N3080" s="14"/>
      <c r="O3080" s="14"/>
      <c r="P3080" s="14"/>
      <c r="Q3080" s="14"/>
      <c r="R3080" s="14"/>
      <c r="S3080" s="14"/>
      <c r="T3080" s="14"/>
      <c r="U3080" s="14"/>
      <c r="V3080" s="14"/>
      <c r="W3080" s="14"/>
      <c r="X3080" s="14"/>
      <c r="Y3080" s="14"/>
      <c r="Z3080" s="14"/>
      <c r="AA3080" s="14"/>
      <c r="AB3080" s="14"/>
      <c r="AC3080" s="14"/>
      <c r="AD3080" s="14"/>
    </row>
    <row r="3081" ht="33.0" hidden="1" customHeight="1">
      <c r="A3081" s="27">
        <v>3508.0</v>
      </c>
      <c r="B3081" s="27" t="s">
        <v>34</v>
      </c>
      <c r="C3081" s="27" t="s">
        <v>3347</v>
      </c>
      <c r="D3081" s="12" t="s">
        <v>89</v>
      </c>
      <c r="E3081" s="14"/>
      <c r="F3081" s="12" t="s">
        <v>9</v>
      </c>
      <c r="G3081" s="12" t="s">
        <v>9</v>
      </c>
      <c r="H3081" s="12" t="s">
        <v>52</v>
      </c>
      <c r="I3081" s="14"/>
      <c r="J3081" s="14"/>
      <c r="K3081" s="14"/>
      <c r="L3081" s="14"/>
      <c r="M3081" s="14"/>
      <c r="N3081" s="14"/>
      <c r="O3081" s="14"/>
      <c r="P3081" s="14"/>
      <c r="Q3081" s="14"/>
      <c r="R3081" s="14"/>
      <c r="S3081" s="14"/>
      <c r="T3081" s="14"/>
      <c r="U3081" s="14"/>
      <c r="V3081" s="14"/>
      <c r="W3081" s="14"/>
      <c r="X3081" s="14"/>
      <c r="Y3081" s="14"/>
      <c r="Z3081" s="14"/>
      <c r="AA3081" s="14"/>
      <c r="AB3081" s="14"/>
      <c r="AC3081" s="14"/>
      <c r="AD3081" s="14"/>
    </row>
    <row r="3082" ht="33.0" customHeight="1">
      <c r="A3082" s="27">
        <v>3509.0</v>
      </c>
      <c r="B3082" s="27" t="s">
        <v>34</v>
      </c>
      <c r="C3082" s="27" t="s">
        <v>3348</v>
      </c>
      <c r="D3082" s="12" t="s">
        <v>214</v>
      </c>
      <c r="E3082" s="14"/>
      <c r="F3082" s="12" t="s">
        <v>16</v>
      </c>
      <c r="G3082" s="12" t="s">
        <v>9</v>
      </c>
      <c r="H3082" s="12" t="s">
        <v>52</v>
      </c>
      <c r="I3082" s="14"/>
      <c r="J3082" s="14"/>
      <c r="K3082" s="14"/>
      <c r="L3082" s="14"/>
      <c r="M3082" s="14"/>
      <c r="N3082" s="14"/>
      <c r="O3082" s="14"/>
      <c r="P3082" s="14"/>
      <c r="Q3082" s="14"/>
      <c r="R3082" s="14"/>
      <c r="S3082" s="14"/>
      <c r="T3082" s="14"/>
      <c r="U3082" s="14"/>
      <c r="V3082" s="14"/>
      <c r="W3082" s="14"/>
      <c r="X3082" s="14"/>
      <c r="Y3082" s="14"/>
      <c r="Z3082" s="14"/>
      <c r="AA3082" s="14"/>
      <c r="AB3082" s="14"/>
      <c r="AC3082" s="14"/>
      <c r="AD3082" s="14"/>
    </row>
    <row r="3083" ht="33.0" hidden="1" customHeight="1">
      <c r="A3083" s="27">
        <v>3510.0</v>
      </c>
      <c r="B3083" s="27" t="s">
        <v>34</v>
      </c>
      <c r="C3083" s="27" t="s">
        <v>3349</v>
      </c>
      <c r="D3083" s="12" t="s">
        <v>144</v>
      </c>
      <c r="E3083" s="14"/>
      <c r="F3083" s="12" t="s">
        <v>11</v>
      </c>
      <c r="G3083" s="12" t="s">
        <v>7</v>
      </c>
      <c r="H3083" s="12" t="s">
        <v>42</v>
      </c>
      <c r="I3083" s="14"/>
      <c r="J3083" s="14"/>
      <c r="K3083" s="14"/>
      <c r="L3083" s="14"/>
      <c r="M3083" s="14"/>
      <c r="N3083" s="14"/>
      <c r="O3083" s="14"/>
      <c r="P3083" s="14"/>
      <c r="Q3083" s="14"/>
      <c r="R3083" s="14"/>
      <c r="S3083" s="14"/>
      <c r="T3083" s="14"/>
      <c r="U3083" s="14"/>
      <c r="V3083" s="14"/>
      <c r="W3083" s="14"/>
      <c r="X3083" s="14"/>
      <c r="Y3083" s="14"/>
      <c r="Z3083" s="14"/>
      <c r="AA3083" s="14"/>
      <c r="AB3083" s="14"/>
      <c r="AC3083" s="14"/>
      <c r="AD3083" s="14"/>
    </row>
    <row r="3084" ht="33.0" hidden="1" customHeight="1">
      <c r="A3084" s="27">
        <v>3511.0</v>
      </c>
      <c r="B3084" s="27" t="s">
        <v>34</v>
      </c>
      <c r="C3084" s="27" t="s">
        <v>3350</v>
      </c>
      <c r="D3084" s="12" t="s">
        <v>124</v>
      </c>
      <c r="E3084" s="14"/>
      <c r="F3084" s="12" t="s">
        <v>11</v>
      </c>
      <c r="G3084" s="12" t="s">
        <v>9</v>
      </c>
      <c r="H3084" s="12" t="s">
        <v>49</v>
      </c>
      <c r="I3084" s="14"/>
      <c r="J3084" s="14"/>
      <c r="K3084" s="14"/>
      <c r="L3084" s="14"/>
      <c r="M3084" s="14"/>
      <c r="N3084" s="14"/>
      <c r="O3084" s="14"/>
      <c r="P3084" s="14"/>
      <c r="Q3084" s="14"/>
      <c r="R3084" s="14"/>
      <c r="S3084" s="14"/>
      <c r="T3084" s="14"/>
      <c r="U3084" s="14"/>
      <c r="V3084" s="14"/>
      <c r="W3084" s="14"/>
      <c r="X3084" s="14"/>
      <c r="Y3084" s="14"/>
      <c r="Z3084" s="14"/>
      <c r="AA3084" s="14"/>
      <c r="AB3084" s="14"/>
      <c r="AC3084" s="14"/>
      <c r="AD3084" s="14"/>
    </row>
    <row r="3085" ht="33.0" customHeight="1">
      <c r="A3085" s="27">
        <v>3512.0</v>
      </c>
      <c r="B3085" s="27" t="s">
        <v>34</v>
      </c>
      <c r="C3085" s="27" t="s">
        <v>3351</v>
      </c>
      <c r="D3085" s="12" t="s">
        <v>416</v>
      </c>
      <c r="E3085" s="14"/>
      <c r="F3085" s="12" t="s">
        <v>16</v>
      </c>
      <c r="G3085" s="12" t="s">
        <v>4</v>
      </c>
      <c r="H3085" s="12" t="s">
        <v>49</v>
      </c>
      <c r="I3085" s="14"/>
      <c r="J3085" s="14"/>
      <c r="K3085" s="14"/>
      <c r="L3085" s="14"/>
      <c r="M3085" s="14"/>
      <c r="N3085" s="14"/>
      <c r="O3085" s="14"/>
      <c r="P3085" s="14"/>
      <c r="Q3085" s="14"/>
      <c r="R3085" s="14"/>
      <c r="S3085" s="14"/>
      <c r="T3085" s="14"/>
      <c r="U3085" s="14"/>
      <c r="V3085" s="14"/>
      <c r="W3085" s="14"/>
      <c r="X3085" s="14"/>
      <c r="Y3085" s="14"/>
      <c r="Z3085" s="14"/>
      <c r="AA3085" s="14"/>
      <c r="AB3085" s="14"/>
      <c r="AC3085" s="14"/>
      <c r="AD3085" s="14"/>
    </row>
    <row r="3086" ht="33.0" hidden="1" customHeight="1">
      <c r="A3086" s="27">
        <v>3513.0</v>
      </c>
      <c r="B3086" s="27" t="s">
        <v>34</v>
      </c>
      <c r="C3086" s="27" t="s">
        <v>3352</v>
      </c>
      <c r="D3086" s="12" t="s">
        <v>120</v>
      </c>
      <c r="E3086" s="14"/>
      <c r="F3086" s="12" t="s">
        <v>20</v>
      </c>
      <c r="G3086" s="12" t="s">
        <v>9</v>
      </c>
      <c r="H3086" s="12" t="s">
        <v>42</v>
      </c>
      <c r="I3086" s="14"/>
      <c r="J3086" s="14"/>
      <c r="K3086" s="14"/>
      <c r="L3086" s="14"/>
      <c r="M3086" s="14"/>
      <c r="N3086" s="14"/>
      <c r="O3086" s="14"/>
      <c r="P3086" s="14"/>
      <c r="Q3086" s="14"/>
      <c r="R3086" s="14"/>
      <c r="S3086" s="14"/>
      <c r="T3086" s="14"/>
      <c r="U3086" s="14"/>
      <c r="V3086" s="14"/>
      <c r="W3086" s="14"/>
      <c r="X3086" s="14"/>
      <c r="Y3086" s="14"/>
      <c r="Z3086" s="14"/>
      <c r="AA3086" s="14"/>
      <c r="AB3086" s="14"/>
      <c r="AC3086" s="14"/>
      <c r="AD3086" s="14"/>
    </row>
    <row r="3087" ht="33.0" hidden="1" customHeight="1">
      <c r="A3087" s="27">
        <v>3514.0</v>
      </c>
      <c r="B3087" s="27" t="s">
        <v>34</v>
      </c>
      <c r="C3087" s="27" t="s">
        <v>3353</v>
      </c>
      <c r="D3087" s="12" t="s">
        <v>212</v>
      </c>
      <c r="E3087" s="14"/>
      <c r="F3087" s="12" t="s">
        <v>12</v>
      </c>
      <c r="G3087" s="12" t="s">
        <v>9</v>
      </c>
      <c r="H3087" s="12" t="s">
        <v>52</v>
      </c>
      <c r="I3087" s="14"/>
      <c r="J3087" s="14"/>
      <c r="K3087" s="14"/>
      <c r="L3087" s="14"/>
      <c r="M3087" s="14"/>
      <c r="N3087" s="14"/>
      <c r="O3087" s="14"/>
      <c r="P3087" s="14"/>
      <c r="Q3087" s="14"/>
      <c r="R3087" s="14"/>
      <c r="S3087" s="14"/>
      <c r="T3087" s="14"/>
      <c r="U3087" s="14"/>
      <c r="V3087" s="14"/>
      <c r="W3087" s="14"/>
      <c r="X3087" s="14"/>
      <c r="Y3087" s="14"/>
      <c r="Z3087" s="14"/>
      <c r="AA3087" s="14"/>
      <c r="AB3087" s="14"/>
      <c r="AC3087" s="14"/>
      <c r="AD3087" s="14"/>
    </row>
    <row r="3088" ht="33.0" hidden="1" customHeight="1">
      <c r="A3088" s="27">
        <v>3516.0</v>
      </c>
      <c r="B3088" s="27" t="s">
        <v>34</v>
      </c>
      <c r="C3088" s="27" t="s">
        <v>3354</v>
      </c>
      <c r="D3088" s="12" t="s">
        <v>255</v>
      </c>
      <c r="E3088" s="14"/>
      <c r="F3088" s="12" t="s">
        <v>14</v>
      </c>
      <c r="G3088" s="12" t="s">
        <v>7</v>
      </c>
      <c r="H3088" s="12" t="s">
        <v>37</v>
      </c>
      <c r="I3088" s="14"/>
      <c r="J3088" s="14"/>
      <c r="K3088" s="14"/>
      <c r="L3088" s="14"/>
      <c r="M3088" s="14"/>
      <c r="N3088" s="14"/>
      <c r="O3088" s="14"/>
      <c r="P3088" s="14"/>
      <c r="Q3088" s="14"/>
      <c r="R3088" s="14"/>
      <c r="S3088" s="14"/>
      <c r="T3088" s="14"/>
      <c r="U3088" s="14"/>
      <c r="V3088" s="14"/>
      <c r="W3088" s="14"/>
      <c r="X3088" s="14"/>
      <c r="Y3088" s="14"/>
      <c r="Z3088" s="14"/>
      <c r="AA3088" s="14"/>
      <c r="AB3088" s="14"/>
      <c r="AC3088" s="14"/>
      <c r="AD3088" s="14"/>
    </row>
    <row r="3089" ht="33.0" customHeight="1">
      <c r="A3089" s="27">
        <v>3517.0</v>
      </c>
      <c r="B3089" s="27" t="s">
        <v>34</v>
      </c>
      <c r="C3089" s="27" t="s">
        <v>3355</v>
      </c>
      <c r="D3089" s="12" t="s">
        <v>310</v>
      </c>
      <c r="E3089" s="14"/>
      <c r="F3089" s="12" t="s">
        <v>16</v>
      </c>
      <c r="G3089" s="12" t="s">
        <v>4</v>
      </c>
      <c r="H3089" s="12" t="s">
        <v>42</v>
      </c>
      <c r="I3089" s="14"/>
      <c r="J3089" s="14"/>
      <c r="K3089" s="14"/>
      <c r="L3089" s="14"/>
      <c r="M3089" s="14"/>
      <c r="N3089" s="14"/>
      <c r="O3089" s="14"/>
      <c r="P3089" s="14"/>
      <c r="Q3089" s="14"/>
      <c r="R3089" s="14"/>
      <c r="S3089" s="14"/>
      <c r="T3089" s="14"/>
      <c r="U3089" s="14"/>
      <c r="V3089" s="14"/>
      <c r="W3089" s="14"/>
      <c r="X3089" s="14"/>
      <c r="Y3089" s="14"/>
      <c r="Z3089" s="14"/>
      <c r="AA3089" s="14"/>
      <c r="AB3089" s="14"/>
      <c r="AC3089" s="14"/>
      <c r="AD3089" s="14"/>
    </row>
    <row r="3090" ht="33.0" hidden="1" customHeight="1">
      <c r="A3090" s="27">
        <v>3518.0</v>
      </c>
      <c r="B3090" s="27" t="s">
        <v>34</v>
      </c>
      <c r="C3090" s="27" t="s">
        <v>3356</v>
      </c>
      <c r="D3090" s="12" t="s">
        <v>269</v>
      </c>
      <c r="E3090" s="14"/>
      <c r="F3090" s="12" t="s">
        <v>21</v>
      </c>
      <c r="G3090" s="12" t="s">
        <v>9</v>
      </c>
      <c r="H3090" s="12" t="s">
        <v>37</v>
      </c>
      <c r="I3090" s="14"/>
      <c r="J3090" s="14"/>
      <c r="K3090" s="14"/>
      <c r="L3090" s="14"/>
      <c r="M3090" s="14"/>
      <c r="N3090" s="14"/>
      <c r="O3090" s="14"/>
      <c r="P3090" s="14"/>
      <c r="Q3090" s="14"/>
      <c r="R3090" s="14"/>
      <c r="S3090" s="14"/>
      <c r="T3090" s="14"/>
      <c r="U3090" s="14"/>
      <c r="V3090" s="14"/>
      <c r="W3090" s="14"/>
      <c r="X3090" s="14"/>
      <c r="Y3090" s="14"/>
      <c r="Z3090" s="14"/>
      <c r="AA3090" s="14"/>
      <c r="AB3090" s="14"/>
      <c r="AC3090" s="14"/>
      <c r="AD3090" s="14"/>
    </row>
    <row r="3091" ht="33.0" hidden="1" customHeight="1">
      <c r="A3091" s="27">
        <v>3519.0</v>
      </c>
      <c r="B3091" s="27" t="s">
        <v>34</v>
      </c>
      <c r="C3091" s="27" t="s">
        <v>3357</v>
      </c>
      <c r="D3091" s="12" t="s">
        <v>3358</v>
      </c>
      <c r="E3091" s="14"/>
      <c r="F3091" s="12" t="s">
        <v>15</v>
      </c>
      <c r="G3091" s="12" t="s">
        <v>2743</v>
      </c>
      <c r="H3091" s="12" t="s">
        <v>42</v>
      </c>
      <c r="I3091" s="14"/>
      <c r="J3091" s="14"/>
      <c r="K3091" s="14"/>
      <c r="L3091" s="14"/>
      <c r="M3091" s="14"/>
      <c r="N3091" s="14"/>
      <c r="O3091" s="14"/>
      <c r="P3091" s="14"/>
      <c r="Q3091" s="14"/>
      <c r="R3091" s="14"/>
      <c r="S3091" s="14"/>
      <c r="T3091" s="14"/>
      <c r="U3091" s="14"/>
      <c r="V3091" s="14"/>
      <c r="W3091" s="14"/>
      <c r="X3091" s="14"/>
      <c r="Y3091" s="14"/>
      <c r="Z3091" s="14"/>
      <c r="AA3091" s="14"/>
      <c r="AB3091" s="14"/>
      <c r="AC3091" s="14"/>
      <c r="AD3091" s="14"/>
    </row>
    <row r="3092" ht="33.0" hidden="1" customHeight="1">
      <c r="A3092" s="27">
        <v>3520.0</v>
      </c>
      <c r="B3092" s="27" t="s">
        <v>34</v>
      </c>
      <c r="C3092" s="27" t="s">
        <v>3359</v>
      </c>
      <c r="D3092" s="12" t="s">
        <v>2405</v>
      </c>
      <c r="E3092" s="14"/>
      <c r="F3092" s="12" t="s">
        <v>13</v>
      </c>
      <c r="G3092" s="12" t="s">
        <v>7</v>
      </c>
      <c r="H3092" s="12" t="s">
        <v>52</v>
      </c>
      <c r="I3092" s="14"/>
      <c r="J3092" s="14"/>
      <c r="K3092" s="14"/>
      <c r="L3092" s="14"/>
      <c r="M3092" s="14"/>
      <c r="N3092" s="14"/>
      <c r="O3092" s="14"/>
      <c r="P3092" s="14"/>
      <c r="Q3092" s="14"/>
      <c r="R3092" s="14"/>
      <c r="S3092" s="14"/>
      <c r="T3092" s="14"/>
      <c r="U3092" s="14"/>
      <c r="V3092" s="14"/>
      <c r="W3092" s="14"/>
      <c r="X3092" s="14"/>
      <c r="Y3092" s="14"/>
      <c r="Z3092" s="14"/>
      <c r="AA3092" s="14"/>
      <c r="AB3092" s="14"/>
      <c r="AC3092" s="14"/>
      <c r="AD3092" s="14"/>
    </row>
    <row r="3093" ht="33.0" hidden="1" customHeight="1">
      <c r="A3093" s="27">
        <v>3521.0</v>
      </c>
      <c r="B3093" s="27" t="s">
        <v>34</v>
      </c>
      <c r="C3093" s="27" t="s">
        <v>3360</v>
      </c>
      <c r="D3093" s="12" t="s">
        <v>160</v>
      </c>
      <c r="E3093" s="14"/>
      <c r="F3093" s="12" t="s">
        <v>23</v>
      </c>
      <c r="G3093" s="12" t="s">
        <v>9</v>
      </c>
      <c r="H3093" s="12" t="s">
        <v>49</v>
      </c>
      <c r="I3093" s="14"/>
      <c r="J3093" s="14"/>
      <c r="K3093" s="14"/>
      <c r="L3093" s="14"/>
      <c r="M3093" s="14"/>
      <c r="N3093" s="14"/>
      <c r="O3093" s="14"/>
      <c r="P3093" s="14"/>
      <c r="Q3093" s="14"/>
      <c r="R3093" s="14"/>
      <c r="S3093" s="14"/>
      <c r="T3093" s="14"/>
      <c r="U3093" s="14"/>
      <c r="V3093" s="14"/>
      <c r="W3093" s="14"/>
      <c r="X3093" s="14"/>
      <c r="Y3093" s="14"/>
      <c r="Z3093" s="14"/>
      <c r="AA3093" s="14"/>
      <c r="AB3093" s="14"/>
      <c r="AC3093" s="14"/>
      <c r="AD3093" s="14"/>
    </row>
    <row r="3094" ht="33.0" customHeight="1">
      <c r="A3094" s="27">
        <v>3522.0</v>
      </c>
      <c r="B3094" s="27" t="s">
        <v>34</v>
      </c>
      <c r="C3094" s="27" t="s">
        <v>3361</v>
      </c>
      <c r="D3094" s="12" t="s">
        <v>1636</v>
      </c>
      <c r="E3094" s="14"/>
      <c r="F3094" s="12" t="s">
        <v>16</v>
      </c>
      <c r="G3094" s="12" t="s">
        <v>9</v>
      </c>
      <c r="H3094" s="12" t="s">
        <v>49</v>
      </c>
      <c r="I3094" s="14"/>
      <c r="J3094" s="14"/>
      <c r="K3094" s="14"/>
      <c r="L3094" s="14"/>
      <c r="M3094" s="14"/>
      <c r="N3094" s="14"/>
      <c r="O3094" s="14"/>
      <c r="P3094" s="14"/>
      <c r="Q3094" s="14"/>
      <c r="R3094" s="14"/>
      <c r="S3094" s="14"/>
      <c r="T3094" s="14"/>
      <c r="U3094" s="14"/>
      <c r="V3094" s="14"/>
      <c r="W3094" s="14"/>
      <c r="X3094" s="14"/>
      <c r="Y3094" s="14"/>
      <c r="Z3094" s="14"/>
      <c r="AA3094" s="14"/>
      <c r="AB3094" s="14"/>
      <c r="AC3094" s="14"/>
      <c r="AD3094" s="14"/>
    </row>
    <row r="3095" ht="33.0" hidden="1" customHeight="1">
      <c r="A3095" s="27">
        <v>3523.0</v>
      </c>
      <c r="B3095" s="27" t="s">
        <v>34</v>
      </c>
      <c r="C3095" s="27" t="s">
        <v>3362</v>
      </c>
      <c r="D3095" s="12" t="s">
        <v>275</v>
      </c>
      <c r="E3095" s="14"/>
      <c r="F3095" s="12" t="s">
        <v>13</v>
      </c>
      <c r="G3095" s="12" t="s">
        <v>6</v>
      </c>
      <c r="H3095" s="12" t="s">
        <v>52</v>
      </c>
      <c r="I3095" s="14"/>
      <c r="J3095" s="14"/>
      <c r="K3095" s="14"/>
      <c r="L3095" s="14"/>
      <c r="M3095" s="14"/>
      <c r="N3095" s="14"/>
      <c r="O3095" s="14"/>
      <c r="P3095" s="14"/>
      <c r="Q3095" s="14"/>
      <c r="R3095" s="14"/>
      <c r="S3095" s="14"/>
      <c r="T3095" s="14"/>
      <c r="U3095" s="14"/>
      <c r="V3095" s="14"/>
      <c r="W3095" s="14"/>
      <c r="X3095" s="14"/>
      <c r="Y3095" s="14"/>
      <c r="Z3095" s="14"/>
      <c r="AA3095" s="14"/>
      <c r="AB3095" s="14"/>
      <c r="AC3095" s="14"/>
      <c r="AD3095" s="14"/>
    </row>
    <row r="3096" ht="33.0" hidden="1" customHeight="1">
      <c r="A3096" s="27">
        <v>3524.0</v>
      </c>
      <c r="B3096" s="27" t="s">
        <v>34</v>
      </c>
      <c r="C3096" s="27" t="s">
        <v>3363</v>
      </c>
      <c r="D3096" s="12" t="s">
        <v>107</v>
      </c>
      <c r="E3096" s="14"/>
      <c r="F3096" s="12" t="s">
        <v>9</v>
      </c>
      <c r="G3096" s="12" t="s">
        <v>9</v>
      </c>
      <c r="H3096" s="12" t="s">
        <v>37</v>
      </c>
      <c r="I3096" s="14"/>
      <c r="J3096" s="14"/>
      <c r="K3096" s="14"/>
      <c r="L3096" s="14"/>
      <c r="M3096" s="14"/>
      <c r="N3096" s="14"/>
      <c r="O3096" s="14"/>
      <c r="P3096" s="14"/>
      <c r="Q3096" s="14"/>
      <c r="R3096" s="14"/>
      <c r="S3096" s="14"/>
      <c r="T3096" s="14"/>
      <c r="U3096" s="14"/>
      <c r="V3096" s="14"/>
      <c r="W3096" s="14"/>
      <c r="X3096" s="14"/>
      <c r="Y3096" s="14"/>
      <c r="Z3096" s="14"/>
      <c r="AA3096" s="14"/>
      <c r="AB3096" s="14"/>
      <c r="AC3096" s="14"/>
      <c r="AD3096" s="14"/>
    </row>
    <row r="3097" ht="33.0" customHeight="1">
      <c r="A3097" s="27">
        <v>3525.0</v>
      </c>
      <c r="B3097" s="27" t="s">
        <v>34</v>
      </c>
      <c r="C3097" s="27" t="s">
        <v>3364</v>
      </c>
      <c r="D3097" s="12" t="s">
        <v>310</v>
      </c>
      <c r="E3097" s="14"/>
      <c r="F3097" s="12" t="s">
        <v>16</v>
      </c>
      <c r="G3097" s="12" t="s">
        <v>4</v>
      </c>
      <c r="H3097" s="12" t="s">
        <v>42</v>
      </c>
      <c r="I3097" s="14"/>
      <c r="J3097" s="14"/>
      <c r="K3097" s="14"/>
      <c r="L3097" s="14"/>
      <c r="M3097" s="14"/>
      <c r="N3097" s="14"/>
      <c r="O3097" s="14"/>
      <c r="P3097" s="14"/>
      <c r="Q3097" s="14"/>
      <c r="R3097" s="14"/>
      <c r="S3097" s="14"/>
      <c r="T3097" s="14"/>
      <c r="U3097" s="14"/>
      <c r="V3097" s="14"/>
      <c r="W3097" s="14"/>
      <c r="X3097" s="14"/>
      <c r="Y3097" s="14"/>
      <c r="Z3097" s="14"/>
      <c r="AA3097" s="14"/>
      <c r="AB3097" s="14"/>
      <c r="AC3097" s="14"/>
      <c r="AD3097" s="14"/>
    </row>
    <row r="3098" ht="33.0" hidden="1" customHeight="1">
      <c r="A3098" s="27">
        <v>3526.0</v>
      </c>
      <c r="B3098" s="27" t="s">
        <v>34</v>
      </c>
      <c r="C3098" s="27" t="s">
        <v>3365</v>
      </c>
      <c r="D3098" s="12" t="s">
        <v>48</v>
      </c>
      <c r="E3098" s="14"/>
      <c r="F3098" s="12" t="s">
        <v>10</v>
      </c>
      <c r="G3098" s="12" t="s">
        <v>2</v>
      </c>
      <c r="H3098" s="12" t="s">
        <v>49</v>
      </c>
      <c r="I3098" s="14"/>
      <c r="J3098" s="14"/>
      <c r="K3098" s="14"/>
      <c r="L3098" s="14"/>
      <c r="M3098" s="14"/>
      <c r="N3098" s="14"/>
      <c r="O3098" s="14"/>
      <c r="P3098" s="14"/>
      <c r="Q3098" s="14"/>
      <c r="R3098" s="14"/>
      <c r="S3098" s="14"/>
      <c r="T3098" s="14"/>
      <c r="U3098" s="14"/>
      <c r="V3098" s="14"/>
      <c r="W3098" s="14"/>
      <c r="X3098" s="14"/>
      <c r="Y3098" s="14"/>
      <c r="Z3098" s="14"/>
      <c r="AA3098" s="14"/>
      <c r="AB3098" s="14"/>
      <c r="AC3098" s="14"/>
      <c r="AD3098" s="14"/>
    </row>
    <row r="3099" ht="33.0" hidden="1" customHeight="1">
      <c r="A3099" s="27">
        <v>3527.0</v>
      </c>
      <c r="B3099" s="27" t="s">
        <v>34</v>
      </c>
      <c r="C3099" s="27" t="s">
        <v>3366</v>
      </c>
      <c r="D3099" s="12" t="s">
        <v>894</v>
      </c>
      <c r="E3099" s="14"/>
      <c r="F3099" s="12" t="s">
        <v>14</v>
      </c>
      <c r="G3099" s="12" t="s">
        <v>9</v>
      </c>
      <c r="H3099" s="12" t="s">
        <v>52</v>
      </c>
      <c r="I3099" s="14"/>
      <c r="J3099" s="14"/>
      <c r="K3099" s="14"/>
      <c r="L3099" s="14"/>
      <c r="M3099" s="14"/>
      <c r="N3099" s="14"/>
      <c r="O3099" s="14"/>
      <c r="P3099" s="14"/>
      <c r="Q3099" s="14"/>
      <c r="R3099" s="14"/>
      <c r="S3099" s="14"/>
      <c r="T3099" s="14"/>
      <c r="U3099" s="14"/>
      <c r="V3099" s="14"/>
      <c r="W3099" s="14"/>
      <c r="X3099" s="14"/>
      <c r="Y3099" s="14"/>
      <c r="Z3099" s="14"/>
      <c r="AA3099" s="14"/>
      <c r="AB3099" s="14"/>
      <c r="AC3099" s="14"/>
      <c r="AD3099" s="14"/>
    </row>
    <row r="3100" ht="33.0" customHeight="1">
      <c r="A3100" s="27">
        <v>3528.0</v>
      </c>
      <c r="B3100" s="27" t="s">
        <v>34</v>
      </c>
      <c r="C3100" s="27" t="s">
        <v>3367</v>
      </c>
      <c r="D3100" s="12" t="s">
        <v>334</v>
      </c>
      <c r="E3100" s="14"/>
      <c r="F3100" s="12" t="s">
        <v>16</v>
      </c>
      <c r="G3100" s="12" t="s">
        <v>7</v>
      </c>
      <c r="H3100" s="12" t="s">
        <v>42</v>
      </c>
      <c r="I3100" s="14"/>
      <c r="J3100" s="14"/>
      <c r="K3100" s="14"/>
      <c r="L3100" s="14"/>
      <c r="M3100" s="14"/>
      <c r="N3100" s="14"/>
      <c r="O3100" s="14"/>
      <c r="P3100" s="14"/>
      <c r="Q3100" s="14"/>
      <c r="R3100" s="14"/>
      <c r="S3100" s="14"/>
      <c r="T3100" s="14"/>
      <c r="U3100" s="14"/>
      <c r="V3100" s="14"/>
      <c r="W3100" s="14"/>
      <c r="X3100" s="14"/>
      <c r="Y3100" s="14"/>
      <c r="Z3100" s="14"/>
      <c r="AA3100" s="14"/>
      <c r="AB3100" s="14"/>
      <c r="AC3100" s="14"/>
      <c r="AD3100" s="14"/>
    </row>
    <row r="3101" ht="33.0" hidden="1" customHeight="1">
      <c r="A3101" s="27">
        <v>3529.0</v>
      </c>
      <c r="B3101" s="27" t="s">
        <v>34</v>
      </c>
      <c r="C3101" s="27" t="s">
        <v>3368</v>
      </c>
      <c r="D3101" s="12" t="s">
        <v>87</v>
      </c>
      <c r="E3101" s="14"/>
      <c r="F3101" s="12" t="s">
        <v>18</v>
      </c>
      <c r="G3101" s="12" t="s">
        <v>9</v>
      </c>
      <c r="H3101" s="12" t="s">
        <v>52</v>
      </c>
      <c r="I3101" s="14"/>
      <c r="J3101" s="14"/>
      <c r="K3101" s="14"/>
      <c r="L3101" s="14"/>
      <c r="M3101" s="14"/>
      <c r="N3101" s="14"/>
      <c r="O3101" s="14"/>
      <c r="P3101" s="14"/>
      <c r="Q3101" s="14"/>
      <c r="R3101" s="14"/>
      <c r="S3101" s="14"/>
      <c r="T3101" s="14"/>
      <c r="U3101" s="14"/>
      <c r="V3101" s="14"/>
      <c r="W3101" s="14"/>
      <c r="X3101" s="14"/>
      <c r="Y3101" s="14"/>
      <c r="Z3101" s="14"/>
      <c r="AA3101" s="14"/>
      <c r="AB3101" s="14"/>
      <c r="AC3101" s="14"/>
      <c r="AD3101" s="14"/>
    </row>
    <row r="3102" ht="33.0" customHeight="1">
      <c r="A3102" s="27">
        <v>3530.0</v>
      </c>
      <c r="B3102" s="27" t="s">
        <v>34</v>
      </c>
      <c r="C3102" s="27" t="s">
        <v>3369</v>
      </c>
      <c r="D3102" s="12" t="s">
        <v>175</v>
      </c>
      <c r="E3102" s="14"/>
      <c r="F3102" s="12" t="s">
        <v>16</v>
      </c>
      <c r="G3102" s="12" t="s">
        <v>4</v>
      </c>
      <c r="H3102" s="12" t="s">
        <v>52</v>
      </c>
      <c r="I3102" s="14"/>
      <c r="J3102" s="14"/>
      <c r="K3102" s="14"/>
      <c r="L3102" s="14"/>
      <c r="M3102" s="14"/>
      <c r="N3102" s="14"/>
      <c r="O3102" s="14"/>
      <c r="P3102" s="14"/>
      <c r="Q3102" s="14"/>
      <c r="R3102" s="14"/>
      <c r="S3102" s="14"/>
      <c r="T3102" s="14"/>
      <c r="U3102" s="14"/>
      <c r="V3102" s="14"/>
      <c r="W3102" s="14"/>
      <c r="X3102" s="14"/>
      <c r="Y3102" s="14"/>
      <c r="Z3102" s="14"/>
      <c r="AA3102" s="14"/>
      <c r="AB3102" s="14"/>
      <c r="AC3102" s="14"/>
      <c r="AD3102" s="14"/>
    </row>
    <row r="3103" ht="33.0" hidden="1" customHeight="1">
      <c r="A3103" s="27">
        <v>3531.0</v>
      </c>
      <c r="B3103" s="27" t="s">
        <v>34</v>
      </c>
      <c r="C3103" s="27" t="s">
        <v>3370</v>
      </c>
      <c r="D3103" s="12" t="s">
        <v>212</v>
      </c>
      <c r="E3103" s="14"/>
      <c r="F3103" s="12" t="s">
        <v>12</v>
      </c>
      <c r="G3103" s="12" t="s">
        <v>9</v>
      </c>
      <c r="H3103" s="12" t="s">
        <v>52</v>
      </c>
      <c r="I3103" s="14"/>
      <c r="J3103" s="14"/>
      <c r="K3103" s="14"/>
      <c r="L3103" s="14"/>
      <c r="M3103" s="14"/>
      <c r="N3103" s="14"/>
      <c r="O3103" s="14"/>
      <c r="P3103" s="14"/>
      <c r="Q3103" s="14"/>
      <c r="R3103" s="14"/>
      <c r="S3103" s="14"/>
      <c r="T3103" s="14"/>
      <c r="U3103" s="14"/>
      <c r="V3103" s="14"/>
      <c r="W3103" s="14"/>
      <c r="X3103" s="14"/>
      <c r="Y3103" s="14"/>
      <c r="Z3103" s="14"/>
      <c r="AA3103" s="14"/>
      <c r="AB3103" s="14"/>
      <c r="AC3103" s="14"/>
      <c r="AD3103" s="14"/>
    </row>
    <row r="3104" ht="33.0" hidden="1" customHeight="1">
      <c r="A3104" s="27">
        <v>3532.0</v>
      </c>
      <c r="B3104" s="27" t="s">
        <v>34</v>
      </c>
      <c r="C3104" s="27" t="s">
        <v>3371</v>
      </c>
      <c r="D3104" s="12" t="s">
        <v>197</v>
      </c>
      <c r="E3104" s="14"/>
      <c r="F3104" s="12" t="s">
        <v>12</v>
      </c>
      <c r="G3104" s="12" t="s">
        <v>7</v>
      </c>
      <c r="H3104" s="12" t="s">
        <v>42</v>
      </c>
      <c r="I3104" s="14"/>
      <c r="J3104" s="14"/>
      <c r="K3104" s="14"/>
      <c r="L3104" s="14"/>
      <c r="M3104" s="14"/>
      <c r="N3104" s="14"/>
      <c r="O3104" s="14"/>
      <c r="P3104" s="14"/>
      <c r="Q3104" s="14"/>
      <c r="R3104" s="14"/>
      <c r="S3104" s="14"/>
      <c r="T3104" s="14"/>
      <c r="U3104" s="14"/>
      <c r="V3104" s="14"/>
      <c r="W3104" s="14"/>
      <c r="X3104" s="14"/>
      <c r="Y3104" s="14"/>
      <c r="Z3104" s="14"/>
      <c r="AA3104" s="14"/>
      <c r="AB3104" s="14"/>
      <c r="AC3104" s="14"/>
      <c r="AD3104" s="14"/>
    </row>
    <row r="3105" ht="33.0" hidden="1" customHeight="1">
      <c r="A3105" s="27">
        <v>3533.0</v>
      </c>
      <c r="B3105" s="27" t="s">
        <v>34</v>
      </c>
      <c r="C3105" s="27" t="s">
        <v>3372</v>
      </c>
      <c r="D3105" s="12" t="s">
        <v>107</v>
      </c>
      <c r="E3105" s="14"/>
      <c r="F3105" s="12" t="s">
        <v>9</v>
      </c>
      <c r="G3105" s="12" t="s">
        <v>9</v>
      </c>
      <c r="H3105" s="12" t="s">
        <v>37</v>
      </c>
      <c r="I3105" s="14"/>
      <c r="J3105" s="14"/>
      <c r="K3105" s="14"/>
      <c r="L3105" s="14"/>
      <c r="M3105" s="14"/>
      <c r="N3105" s="14"/>
      <c r="O3105" s="14"/>
      <c r="P3105" s="14"/>
      <c r="Q3105" s="14"/>
      <c r="R3105" s="14"/>
      <c r="S3105" s="14"/>
      <c r="T3105" s="14"/>
      <c r="U3105" s="14"/>
      <c r="V3105" s="14"/>
      <c r="W3105" s="14"/>
      <c r="X3105" s="14"/>
      <c r="Y3105" s="14"/>
      <c r="Z3105" s="14"/>
      <c r="AA3105" s="14"/>
      <c r="AB3105" s="14"/>
      <c r="AC3105" s="14"/>
      <c r="AD3105" s="14"/>
    </row>
    <row r="3106" ht="33.0" hidden="1" customHeight="1">
      <c r="A3106" s="27">
        <v>3534.0</v>
      </c>
      <c r="B3106" s="27" t="s">
        <v>34</v>
      </c>
      <c r="C3106" s="27" t="s">
        <v>3373</v>
      </c>
      <c r="D3106" s="12" t="s">
        <v>87</v>
      </c>
      <c r="E3106" s="14"/>
      <c r="F3106" s="12" t="s">
        <v>18</v>
      </c>
      <c r="G3106" s="12" t="s">
        <v>9</v>
      </c>
      <c r="H3106" s="12" t="s">
        <v>52</v>
      </c>
      <c r="I3106" s="14"/>
      <c r="J3106" s="14"/>
      <c r="K3106" s="14"/>
      <c r="L3106" s="14"/>
      <c r="M3106" s="14"/>
      <c r="N3106" s="14"/>
      <c r="O3106" s="14"/>
      <c r="P3106" s="14"/>
      <c r="Q3106" s="14"/>
      <c r="R3106" s="14"/>
      <c r="S3106" s="14"/>
      <c r="T3106" s="14"/>
      <c r="U3106" s="14"/>
      <c r="V3106" s="14"/>
      <c r="W3106" s="14"/>
      <c r="X3106" s="14"/>
      <c r="Y3106" s="14"/>
      <c r="Z3106" s="14"/>
      <c r="AA3106" s="14"/>
      <c r="AB3106" s="14"/>
      <c r="AC3106" s="14"/>
      <c r="AD3106" s="14"/>
    </row>
    <row r="3107" ht="33.0" hidden="1" customHeight="1">
      <c r="A3107" s="27">
        <v>3535.0</v>
      </c>
      <c r="B3107" s="27" t="s">
        <v>34</v>
      </c>
      <c r="C3107" s="27" t="s">
        <v>3374</v>
      </c>
      <c r="D3107" s="12" t="s">
        <v>97</v>
      </c>
      <c r="E3107" s="14"/>
      <c r="F3107" s="12" t="s">
        <v>12</v>
      </c>
      <c r="G3107" s="12" t="s">
        <v>7</v>
      </c>
      <c r="H3107" s="12" t="s">
        <v>52</v>
      </c>
      <c r="I3107" s="14"/>
      <c r="J3107" s="14"/>
      <c r="K3107" s="14"/>
      <c r="L3107" s="14"/>
      <c r="M3107" s="14"/>
      <c r="N3107" s="14"/>
      <c r="O3107" s="14"/>
      <c r="P3107" s="14"/>
      <c r="Q3107" s="14"/>
      <c r="R3107" s="14"/>
      <c r="S3107" s="14"/>
      <c r="T3107" s="14"/>
      <c r="U3107" s="14"/>
      <c r="V3107" s="14"/>
      <c r="W3107" s="14"/>
      <c r="X3107" s="14"/>
      <c r="Y3107" s="14"/>
      <c r="Z3107" s="14"/>
      <c r="AA3107" s="14"/>
      <c r="AB3107" s="14"/>
      <c r="AC3107" s="14"/>
      <c r="AD3107" s="14"/>
    </row>
    <row r="3108" ht="33.0" hidden="1" customHeight="1">
      <c r="A3108" s="27">
        <v>3536.0</v>
      </c>
      <c r="B3108" s="27" t="s">
        <v>34</v>
      </c>
      <c r="C3108" s="27" t="s">
        <v>3375</v>
      </c>
      <c r="D3108" s="12" t="s">
        <v>284</v>
      </c>
      <c r="E3108" s="14"/>
      <c r="F3108" s="12" t="s">
        <v>19</v>
      </c>
      <c r="G3108" s="12" t="s">
        <v>9</v>
      </c>
      <c r="H3108" s="12" t="s">
        <v>52</v>
      </c>
      <c r="I3108" s="14"/>
      <c r="J3108" s="14"/>
      <c r="K3108" s="14"/>
      <c r="L3108" s="14"/>
      <c r="M3108" s="14"/>
      <c r="N3108" s="14"/>
      <c r="O3108" s="14"/>
      <c r="P3108" s="14"/>
      <c r="Q3108" s="14"/>
      <c r="R3108" s="14"/>
      <c r="S3108" s="14"/>
      <c r="T3108" s="14"/>
      <c r="U3108" s="14"/>
      <c r="V3108" s="14"/>
      <c r="W3108" s="14"/>
      <c r="X3108" s="14"/>
      <c r="Y3108" s="14"/>
      <c r="Z3108" s="14"/>
      <c r="AA3108" s="14"/>
      <c r="AB3108" s="14"/>
      <c r="AC3108" s="14"/>
      <c r="AD3108" s="14"/>
    </row>
    <row r="3109" ht="33.0" customHeight="1">
      <c r="A3109" s="27">
        <v>3537.0</v>
      </c>
      <c r="B3109" s="27" t="s">
        <v>34</v>
      </c>
      <c r="C3109" s="27" t="s">
        <v>3376</v>
      </c>
      <c r="D3109" s="12" t="s">
        <v>167</v>
      </c>
      <c r="E3109" s="14"/>
      <c r="F3109" s="12" t="s">
        <v>16</v>
      </c>
      <c r="G3109" s="12" t="s">
        <v>9</v>
      </c>
      <c r="H3109" s="12" t="s">
        <v>37</v>
      </c>
      <c r="I3109" s="14"/>
      <c r="J3109" s="14"/>
      <c r="K3109" s="14"/>
      <c r="L3109" s="14"/>
      <c r="M3109" s="14"/>
      <c r="N3109" s="14"/>
      <c r="O3109" s="14"/>
      <c r="P3109" s="14"/>
      <c r="Q3109" s="14"/>
      <c r="R3109" s="14"/>
      <c r="S3109" s="14"/>
      <c r="T3109" s="14"/>
      <c r="U3109" s="14"/>
      <c r="V3109" s="14"/>
      <c r="W3109" s="14"/>
      <c r="X3109" s="14"/>
      <c r="Y3109" s="14"/>
      <c r="Z3109" s="14"/>
      <c r="AA3109" s="14"/>
      <c r="AB3109" s="14"/>
      <c r="AC3109" s="14"/>
      <c r="AD3109" s="14"/>
    </row>
    <row r="3110" ht="33.0" hidden="1" customHeight="1">
      <c r="A3110" s="27">
        <v>3538.0</v>
      </c>
      <c r="B3110" s="27" t="s">
        <v>34</v>
      </c>
      <c r="C3110" s="27" t="s">
        <v>3377</v>
      </c>
      <c r="D3110" s="12" t="s">
        <v>2805</v>
      </c>
      <c r="E3110" s="14"/>
      <c r="F3110" s="12" t="s">
        <v>22</v>
      </c>
      <c r="G3110" s="12" t="s">
        <v>7</v>
      </c>
      <c r="H3110" s="12" t="s">
        <v>49</v>
      </c>
      <c r="I3110" s="14"/>
      <c r="J3110" s="14"/>
      <c r="K3110" s="14"/>
      <c r="L3110" s="14"/>
      <c r="M3110" s="14"/>
      <c r="N3110" s="14"/>
      <c r="O3110" s="14"/>
      <c r="P3110" s="14"/>
      <c r="Q3110" s="14"/>
      <c r="R3110" s="14"/>
      <c r="S3110" s="14"/>
      <c r="T3110" s="14"/>
      <c r="U3110" s="14"/>
      <c r="V3110" s="14"/>
      <c r="W3110" s="14"/>
      <c r="X3110" s="14"/>
      <c r="Y3110" s="14"/>
      <c r="Z3110" s="14"/>
      <c r="AA3110" s="14"/>
      <c r="AB3110" s="14"/>
      <c r="AC3110" s="14"/>
      <c r="AD3110" s="14"/>
    </row>
    <row r="3111" ht="33.0" hidden="1" customHeight="1">
      <c r="A3111" s="27">
        <v>3539.0</v>
      </c>
      <c r="B3111" s="27" t="s">
        <v>34</v>
      </c>
      <c r="C3111" s="27" t="s">
        <v>3378</v>
      </c>
      <c r="D3111" s="12" t="s">
        <v>1704</v>
      </c>
      <c r="E3111" s="14"/>
      <c r="F3111" s="12" t="s">
        <v>11</v>
      </c>
      <c r="G3111" s="12" t="s">
        <v>7</v>
      </c>
      <c r="H3111" s="12" t="s">
        <v>37</v>
      </c>
      <c r="I3111" s="14"/>
      <c r="J3111" s="14"/>
      <c r="K3111" s="14"/>
      <c r="L3111" s="14"/>
      <c r="M3111" s="14"/>
      <c r="N3111" s="14"/>
      <c r="O3111" s="14"/>
      <c r="P3111" s="14"/>
      <c r="Q3111" s="14"/>
      <c r="R3111" s="14"/>
      <c r="S3111" s="14"/>
      <c r="T3111" s="14"/>
      <c r="U3111" s="14"/>
      <c r="V3111" s="14"/>
      <c r="W3111" s="14"/>
      <c r="X3111" s="14"/>
      <c r="Y3111" s="14"/>
      <c r="Z3111" s="14"/>
      <c r="AA3111" s="14"/>
      <c r="AB3111" s="14"/>
      <c r="AC3111" s="14"/>
      <c r="AD3111" s="14"/>
    </row>
    <row r="3112" ht="33.0" customHeight="1">
      <c r="A3112" s="27">
        <v>3540.0</v>
      </c>
      <c r="B3112" s="27" t="s">
        <v>34</v>
      </c>
      <c r="C3112" s="27" t="s">
        <v>3379</v>
      </c>
      <c r="D3112" s="12" t="s">
        <v>1636</v>
      </c>
      <c r="E3112" s="14"/>
      <c r="F3112" s="12" t="s">
        <v>16</v>
      </c>
      <c r="G3112" s="12" t="s">
        <v>9</v>
      </c>
      <c r="H3112" s="12" t="s">
        <v>49</v>
      </c>
      <c r="I3112" s="14"/>
      <c r="J3112" s="14"/>
      <c r="K3112" s="14"/>
      <c r="L3112" s="14"/>
      <c r="M3112" s="14"/>
      <c r="N3112" s="14"/>
      <c r="O3112" s="14"/>
      <c r="P3112" s="14"/>
      <c r="Q3112" s="14"/>
      <c r="R3112" s="14"/>
      <c r="S3112" s="14"/>
      <c r="T3112" s="14"/>
      <c r="U3112" s="14"/>
      <c r="V3112" s="14"/>
      <c r="W3112" s="14"/>
      <c r="X3112" s="14"/>
      <c r="Y3112" s="14"/>
      <c r="Z3112" s="14"/>
      <c r="AA3112" s="14"/>
      <c r="AB3112" s="14"/>
      <c r="AC3112" s="14"/>
      <c r="AD3112" s="14"/>
    </row>
    <row r="3113" ht="33.0" hidden="1" customHeight="1">
      <c r="A3113" s="27">
        <v>3541.0</v>
      </c>
      <c r="B3113" s="27" t="s">
        <v>34</v>
      </c>
      <c r="C3113" s="27" t="s">
        <v>3380</v>
      </c>
      <c r="D3113" s="12" t="s">
        <v>212</v>
      </c>
      <c r="E3113" s="14"/>
      <c r="F3113" s="12" t="s">
        <v>12</v>
      </c>
      <c r="G3113" s="12" t="s">
        <v>9</v>
      </c>
      <c r="H3113" s="12" t="s">
        <v>52</v>
      </c>
      <c r="I3113" s="14"/>
      <c r="J3113" s="14"/>
      <c r="K3113" s="14"/>
      <c r="L3113" s="14"/>
      <c r="M3113" s="14"/>
      <c r="N3113" s="14"/>
      <c r="O3113" s="14"/>
      <c r="P3113" s="14"/>
      <c r="Q3113" s="14"/>
      <c r="R3113" s="14"/>
      <c r="S3113" s="14"/>
      <c r="T3113" s="14"/>
      <c r="U3113" s="14"/>
      <c r="V3113" s="14"/>
      <c r="W3113" s="14"/>
      <c r="X3113" s="14"/>
      <c r="Y3113" s="14"/>
      <c r="Z3113" s="14"/>
      <c r="AA3113" s="14"/>
      <c r="AB3113" s="14"/>
      <c r="AC3113" s="14"/>
      <c r="AD3113" s="14"/>
    </row>
    <row r="3114" ht="33.0" hidden="1" customHeight="1">
      <c r="A3114" s="27">
        <v>3542.0</v>
      </c>
      <c r="B3114" s="27" t="s">
        <v>34</v>
      </c>
      <c r="C3114" s="27" t="s">
        <v>3381</v>
      </c>
      <c r="D3114" s="12" t="s">
        <v>89</v>
      </c>
      <c r="E3114" s="14"/>
      <c r="F3114" s="12" t="s">
        <v>9</v>
      </c>
      <c r="G3114" s="12" t="s">
        <v>9</v>
      </c>
      <c r="H3114" s="12" t="s">
        <v>52</v>
      </c>
      <c r="I3114" s="14"/>
      <c r="J3114" s="14"/>
      <c r="K3114" s="14"/>
      <c r="L3114" s="14"/>
      <c r="M3114" s="14"/>
      <c r="N3114" s="14"/>
      <c r="O3114" s="14"/>
      <c r="P3114" s="14"/>
      <c r="Q3114" s="14"/>
      <c r="R3114" s="14"/>
      <c r="S3114" s="14"/>
      <c r="T3114" s="14"/>
      <c r="U3114" s="14"/>
      <c r="V3114" s="14"/>
      <c r="W3114" s="14"/>
      <c r="X3114" s="14"/>
      <c r="Y3114" s="14"/>
      <c r="Z3114" s="14"/>
      <c r="AA3114" s="14"/>
      <c r="AB3114" s="14"/>
      <c r="AC3114" s="14"/>
      <c r="AD3114" s="14"/>
    </row>
    <row r="3115" ht="33.0" hidden="1" customHeight="1">
      <c r="A3115" s="27">
        <v>3543.0</v>
      </c>
      <c r="B3115" s="27" t="s">
        <v>34</v>
      </c>
      <c r="C3115" s="27" t="s">
        <v>3382</v>
      </c>
      <c r="D3115" s="12" t="s">
        <v>107</v>
      </c>
      <c r="E3115" s="14"/>
      <c r="F3115" s="12" t="s">
        <v>9</v>
      </c>
      <c r="G3115" s="12" t="s">
        <v>9</v>
      </c>
      <c r="H3115" s="12" t="s">
        <v>37</v>
      </c>
      <c r="I3115" s="14"/>
      <c r="J3115" s="14"/>
      <c r="K3115" s="14"/>
      <c r="L3115" s="14"/>
      <c r="M3115" s="14"/>
      <c r="N3115" s="14"/>
      <c r="O3115" s="14"/>
      <c r="P3115" s="14"/>
      <c r="Q3115" s="14"/>
      <c r="R3115" s="14"/>
      <c r="S3115" s="14"/>
      <c r="T3115" s="14"/>
      <c r="U3115" s="14"/>
      <c r="V3115" s="14"/>
      <c r="W3115" s="14"/>
      <c r="X3115" s="14"/>
      <c r="Y3115" s="14"/>
      <c r="Z3115" s="14"/>
      <c r="AA3115" s="14"/>
      <c r="AB3115" s="14"/>
      <c r="AC3115" s="14"/>
      <c r="AD3115" s="14"/>
    </row>
    <row r="3116" ht="33.0" customHeight="1">
      <c r="A3116" s="27">
        <v>3544.0</v>
      </c>
      <c r="B3116" s="27" t="s">
        <v>34</v>
      </c>
      <c r="C3116" s="27" t="s">
        <v>3383</v>
      </c>
      <c r="D3116" s="12" t="s">
        <v>334</v>
      </c>
      <c r="E3116" s="14"/>
      <c r="F3116" s="12" t="s">
        <v>16</v>
      </c>
      <c r="G3116" s="12" t="s">
        <v>7</v>
      </c>
      <c r="H3116" s="12" t="s">
        <v>42</v>
      </c>
      <c r="I3116" s="14"/>
      <c r="J3116" s="14"/>
      <c r="K3116" s="14"/>
      <c r="L3116" s="14"/>
      <c r="M3116" s="14"/>
      <c r="N3116" s="14"/>
      <c r="O3116" s="14"/>
      <c r="P3116" s="14"/>
      <c r="Q3116" s="14"/>
      <c r="R3116" s="14"/>
      <c r="S3116" s="14"/>
      <c r="T3116" s="14"/>
      <c r="U3116" s="14"/>
      <c r="V3116" s="14"/>
      <c r="W3116" s="14"/>
      <c r="X3116" s="14"/>
      <c r="Y3116" s="14"/>
      <c r="Z3116" s="14"/>
      <c r="AA3116" s="14"/>
      <c r="AB3116" s="14"/>
      <c r="AC3116" s="14"/>
      <c r="AD3116" s="14"/>
    </row>
    <row r="3117" ht="33.0" hidden="1" customHeight="1">
      <c r="A3117" s="27">
        <v>3545.0</v>
      </c>
      <c r="B3117" s="27" t="s">
        <v>34</v>
      </c>
      <c r="C3117" s="27" t="s">
        <v>3384</v>
      </c>
      <c r="D3117" s="12" t="s">
        <v>36</v>
      </c>
      <c r="E3117" s="14"/>
      <c r="F3117" s="12" t="s">
        <v>10</v>
      </c>
      <c r="G3117" s="12" t="s">
        <v>2</v>
      </c>
      <c r="H3117" s="12" t="s">
        <v>37</v>
      </c>
      <c r="I3117" s="14"/>
      <c r="J3117" s="14"/>
      <c r="K3117" s="14"/>
      <c r="L3117" s="14"/>
      <c r="M3117" s="14"/>
      <c r="N3117" s="14"/>
      <c r="O3117" s="14"/>
      <c r="P3117" s="14"/>
      <c r="Q3117" s="14"/>
      <c r="R3117" s="14"/>
      <c r="S3117" s="14"/>
      <c r="T3117" s="14"/>
      <c r="U3117" s="14"/>
      <c r="V3117" s="14"/>
      <c r="W3117" s="14"/>
      <c r="X3117" s="14"/>
      <c r="Y3117" s="14"/>
      <c r="Z3117" s="14"/>
      <c r="AA3117" s="14"/>
      <c r="AB3117" s="14"/>
      <c r="AC3117" s="14"/>
      <c r="AD3117" s="14"/>
    </row>
    <row r="3118" ht="33.0" hidden="1" customHeight="1">
      <c r="A3118" s="27">
        <v>3547.0</v>
      </c>
      <c r="B3118" s="27" t="s">
        <v>34</v>
      </c>
      <c r="C3118" s="27" t="s">
        <v>3385</v>
      </c>
      <c r="D3118" s="12" t="s">
        <v>293</v>
      </c>
      <c r="E3118" s="14"/>
      <c r="F3118" s="12" t="s">
        <v>11</v>
      </c>
      <c r="G3118" s="12" t="s">
        <v>4</v>
      </c>
      <c r="H3118" s="12" t="s">
        <v>42</v>
      </c>
      <c r="I3118" s="14"/>
      <c r="J3118" s="14"/>
      <c r="K3118" s="14"/>
      <c r="L3118" s="14"/>
      <c r="M3118" s="14"/>
      <c r="N3118" s="14"/>
      <c r="O3118" s="14"/>
      <c r="P3118" s="14"/>
      <c r="Q3118" s="14"/>
      <c r="R3118" s="14"/>
      <c r="S3118" s="14"/>
      <c r="T3118" s="14"/>
      <c r="U3118" s="14"/>
      <c r="V3118" s="14"/>
      <c r="W3118" s="14"/>
      <c r="X3118" s="14"/>
      <c r="Y3118" s="14"/>
      <c r="Z3118" s="14"/>
      <c r="AA3118" s="14"/>
      <c r="AB3118" s="14"/>
      <c r="AC3118" s="14"/>
      <c r="AD3118" s="14"/>
    </row>
    <row r="3119" ht="33.0" hidden="1" customHeight="1">
      <c r="A3119" s="27">
        <v>3548.0</v>
      </c>
      <c r="B3119" s="27" t="s">
        <v>34</v>
      </c>
      <c r="C3119" s="27" t="s">
        <v>3386</v>
      </c>
      <c r="D3119" s="12" t="s">
        <v>632</v>
      </c>
      <c r="E3119" s="14"/>
      <c r="F3119" s="12" t="s">
        <v>21</v>
      </c>
      <c r="G3119" s="12" t="s">
        <v>9</v>
      </c>
      <c r="H3119" s="12" t="s">
        <v>49</v>
      </c>
      <c r="I3119" s="14"/>
      <c r="J3119" s="14"/>
      <c r="K3119" s="14"/>
      <c r="L3119" s="14"/>
      <c r="M3119" s="14"/>
      <c r="N3119" s="14"/>
      <c r="O3119" s="14"/>
      <c r="P3119" s="14"/>
      <c r="Q3119" s="14"/>
      <c r="R3119" s="14"/>
      <c r="S3119" s="14"/>
      <c r="T3119" s="14"/>
      <c r="U3119" s="14"/>
      <c r="V3119" s="14"/>
      <c r="W3119" s="14"/>
      <c r="X3119" s="14"/>
      <c r="Y3119" s="14"/>
      <c r="Z3119" s="14"/>
      <c r="AA3119" s="14"/>
      <c r="AB3119" s="14"/>
      <c r="AC3119" s="14"/>
      <c r="AD3119" s="14"/>
    </row>
    <row r="3120" ht="33.0" customHeight="1">
      <c r="A3120" s="27">
        <v>3549.0</v>
      </c>
      <c r="B3120" s="27" t="s">
        <v>34</v>
      </c>
      <c r="C3120" s="27" t="s">
        <v>3387</v>
      </c>
      <c r="D3120" s="12" t="s">
        <v>291</v>
      </c>
      <c r="E3120" s="14"/>
      <c r="F3120" s="12" t="s">
        <v>16</v>
      </c>
      <c r="G3120" s="12" t="s">
        <v>4</v>
      </c>
      <c r="H3120" s="12" t="s">
        <v>37</v>
      </c>
      <c r="I3120" s="14"/>
      <c r="J3120" s="14"/>
      <c r="K3120" s="14"/>
      <c r="L3120" s="14"/>
      <c r="M3120" s="14"/>
      <c r="N3120" s="14"/>
      <c r="O3120" s="14"/>
      <c r="P3120" s="14"/>
      <c r="Q3120" s="14"/>
      <c r="R3120" s="14"/>
      <c r="S3120" s="14"/>
      <c r="T3120" s="14"/>
      <c r="U3120" s="14"/>
      <c r="V3120" s="14"/>
      <c r="W3120" s="14"/>
      <c r="X3120" s="14"/>
      <c r="Y3120" s="14"/>
      <c r="Z3120" s="14"/>
      <c r="AA3120" s="14"/>
      <c r="AB3120" s="14"/>
      <c r="AC3120" s="14"/>
      <c r="AD3120" s="14"/>
    </row>
    <row r="3121" ht="33.0" hidden="1" customHeight="1">
      <c r="A3121" s="27">
        <v>3550.0</v>
      </c>
      <c r="B3121" s="27" t="s">
        <v>34</v>
      </c>
      <c r="C3121" s="27" t="s">
        <v>3388</v>
      </c>
      <c r="D3121" s="12" t="s">
        <v>894</v>
      </c>
      <c r="E3121" s="14"/>
      <c r="F3121" s="12" t="s">
        <v>14</v>
      </c>
      <c r="G3121" s="12" t="s">
        <v>9</v>
      </c>
      <c r="H3121" s="12" t="s">
        <v>52</v>
      </c>
      <c r="I3121" s="14"/>
      <c r="J3121" s="14"/>
      <c r="K3121" s="14"/>
      <c r="L3121" s="14"/>
      <c r="M3121" s="14"/>
      <c r="N3121" s="14"/>
      <c r="O3121" s="14"/>
      <c r="P3121" s="14"/>
      <c r="Q3121" s="14"/>
      <c r="R3121" s="14"/>
      <c r="S3121" s="14"/>
      <c r="T3121" s="14"/>
      <c r="U3121" s="14"/>
      <c r="V3121" s="14"/>
      <c r="W3121" s="14"/>
      <c r="X3121" s="14"/>
      <c r="Y3121" s="14"/>
      <c r="Z3121" s="14"/>
      <c r="AA3121" s="14"/>
      <c r="AB3121" s="14"/>
      <c r="AC3121" s="14"/>
      <c r="AD3121" s="14"/>
    </row>
    <row r="3122" ht="33.0" hidden="1" customHeight="1">
      <c r="A3122" s="27">
        <v>3551.0</v>
      </c>
      <c r="B3122" s="27" t="s">
        <v>34</v>
      </c>
      <c r="C3122" s="27" t="s">
        <v>3389</v>
      </c>
      <c r="D3122" s="12" t="s">
        <v>172</v>
      </c>
      <c r="E3122" s="14"/>
      <c r="F3122" s="12" t="s">
        <v>20</v>
      </c>
      <c r="G3122" s="12" t="s">
        <v>9</v>
      </c>
      <c r="H3122" s="12" t="s">
        <v>49</v>
      </c>
      <c r="I3122" s="14"/>
      <c r="J3122" s="14"/>
      <c r="K3122" s="14"/>
      <c r="L3122" s="14"/>
      <c r="M3122" s="14"/>
      <c r="N3122" s="14"/>
      <c r="O3122" s="14"/>
      <c r="P3122" s="14"/>
      <c r="Q3122" s="14"/>
      <c r="R3122" s="14"/>
      <c r="S3122" s="14"/>
      <c r="T3122" s="14"/>
      <c r="U3122" s="14"/>
      <c r="V3122" s="14"/>
      <c r="W3122" s="14"/>
      <c r="X3122" s="14"/>
      <c r="Y3122" s="14"/>
      <c r="Z3122" s="14"/>
      <c r="AA3122" s="14"/>
      <c r="AB3122" s="14"/>
      <c r="AC3122" s="14"/>
      <c r="AD3122" s="14"/>
    </row>
    <row r="3123" ht="33.0" hidden="1" customHeight="1">
      <c r="A3123" s="27">
        <v>3552.0</v>
      </c>
      <c r="B3123" s="27" t="s">
        <v>34</v>
      </c>
      <c r="C3123" s="27" t="s">
        <v>3390</v>
      </c>
      <c r="D3123" s="12" t="s">
        <v>56</v>
      </c>
      <c r="E3123" s="14"/>
      <c r="F3123" s="12" t="s">
        <v>11</v>
      </c>
      <c r="G3123" s="12" t="s">
        <v>9</v>
      </c>
      <c r="H3123" s="12" t="s">
        <v>52</v>
      </c>
      <c r="I3123" s="14"/>
      <c r="J3123" s="14"/>
      <c r="K3123" s="14"/>
      <c r="L3123" s="14"/>
      <c r="M3123" s="14"/>
      <c r="N3123" s="14"/>
      <c r="O3123" s="14"/>
      <c r="P3123" s="14"/>
      <c r="Q3123" s="14"/>
      <c r="R3123" s="14"/>
      <c r="S3123" s="14"/>
      <c r="T3123" s="14"/>
      <c r="U3123" s="14"/>
      <c r="V3123" s="14"/>
      <c r="W3123" s="14"/>
      <c r="X3123" s="14"/>
      <c r="Y3123" s="14"/>
      <c r="Z3123" s="14"/>
      <c r="AA3123" s="14"/>
      <c r="AB3123" s="14"/>
      <c r="AC3123" s="14"/>
      <c r="AD3123" s="14"/>
    </row>
    <row r="3124" ht="33.0" hidden="1" customHeight="1">
      <c r="A3124" s="27">
        <v>3554.0</v>
      </c>
      <c r="B3124" s="27" t="s">
        <v>34</v>
      </c>
      <c r="C3124" s="27" t="s">
        <v>3391</v>
      </c>
      <c r="D3124" s="12" t="s">
        <v>3392</v>
      </c>
      <c r="E3124" s="14"/>
      <c r="F3124" s="12" t="s">
        <v>15</v>
      </c>
      <c r="G3124" s="12" t="s">
        <v>2743</v>
      </c>
      <c r="H3124" s="12" t="s">
        <v>49</v>
      </c>
      <c r="I3124" s="14"/>
      <c r="J3124" s="14"/>
      <c r="K3124" s="14"/>
      <c r="L3124" s="14"/>
      <c r="M3124" s="14"/>
      <c r="N3124" s="14"/>
      <c r="O3124" s="14"/>
      <c r="P3124" s="14"/>
      <c r="Q3124" s="14"/>
      <c r="R3124" s="14"/>
      <c r="S3124" s="14"/>
      <c r="T3124" s="14"/>
      <c r="U3124" s="14"/>
      <c r="V3124" s="14"/>
      <c r="W3124" s="14"/>
      <c r="X3124" s="14"/>
      <c r="Y3124" s="14"/>
      <c r="Z3124" s="14"/>
      <c r="AA3124" s="14"/>
      <c r="AB3124" s="14"/>
      <c r="AC3124" s="14"/>
      <c r="AD3124" s="14"/>
    </row>
    <row r="3125" ht="33.0" hidden="1" customHeight="1">
      <c r="A3125" s="27">
        <v>3555.0</v>
      </c>
      <c r="B3125" s="27" t="s">
        <v>34</v>
      </c>
      <c r="C3125" s="27" t="s">
        <v>3393</v>
      </c>
      <c r="D3125" s="12" t="s">
        <v>1938</v>
      </c>
      <c r="E3125" s="14"/>
      <c r="F3125" s="12" t="s">
        <v>23</v>
      </c>
      <c r="G3125" s="12" t="s">
        <v>7</v>
      </c>
      <c r="H3125" s="12" t="s">
        <v>52</v>
      </c>
      <c r="I3125" s="14"/>
      <c r="J3125" s="14"/>
      <c r="K3125" s="14"/>
      <c r="L3125" s="14"/>
      <c r="M3125" s="14"/>
      <c r="N3125" s="14"/>
      <c r="O3125" s="14"/>
      <c r="P3125" s="14"/>
      <c r="Q3125" s="14"/>
      <c r="R3125" s="14"/>
      <c r="S3125" s="14"/>
      <c r="T3125" s="14"/>
      <c r="U3125" s="14"/>
      <c r="V3125" s="14"/>
      <c r="W3125" s="14"/>
      <c r="X3125" s="14"/>
      <c r="Y3125" s="14"/>
      <c r="Z3125" s="14"/>
      <c r="AA3125" s="14"/>
      <c r="AB3125" s="14"/>
      <c r="AC3125" s="14"/>
      <c r="AD3125" s="14"/>
    </row>
    <row r="3126" ht="33.0" hidden="1" customHeight="1">
      <c r="A3126" s="27">
        <v>3556.0</v>
      </c>
      <c r="B3126" s="27" t="s">
        <v>34</v>
      </c>
      <c r="C3126" s="27" t="s">
        <v>3394</v>
      </c>
      <c r="D3126" s="12" t="s">
        <v>56</v>
      </c>
      <c r="E3126" s="14"/>
      <c r="F3126" s="12" t="s">
        <v>11</v>
      </c>
      <c r="G3126" s="12" t="s">
        <v>9</v>
      </c>
      <c r="H3126" s="12" t="s">
        <v>52</v>
      </c>
      <c r="I3126" s="14"/>
      <c r="J3126" s="14"/>
      <c r="K3126" s="14"/>
      <c r="L3126" s="14"/>
      <c r="M3126" s="14"/>
      <c r="N3126" s="14"/>
      <c r="O3126" s="14"/>
      <c r="P3126" s="14"/>
      <c r="Q3126" s="14"/>
      <c r="R3126" s="14"/>
      <c r="S3126" s="14"/>
      <c r="T3126" s="14"/>
      <c r="U3126" s="14"/>
      <c r="V3126" s="14"/>
      <c r="W3126" s="14"/>
      <c r="X3126" s="14"/>
      <c r="Y3126" s="14"/>
      <c r="Z3126" s="14"/>
      <c r="AA3126" s="14"/>
      <c r="AB3126" s="14"/>
      <c r="AC3126" s="14"/>
      <c r="AD3126" s="14"/>
    </row>
    <row r="3127" ht="33.0" hidden="1" customHeight="1">
      <c r="A3127" s="27">
        <v>3557.0</v>
      </c>
      <c r="B3127" s="27" t="s">
        <v>34</v>
      </c>
      <c r="C3127" s="27" t="s">
        <v>3395</v>
      </c>
      <c r="D3127" s="12" t="s">
        <v>3396</v>
      </c>
      <c r="E3127" s="14"/>
      <c r="F3127" s="12" t="s">
        <v>15</v>
      </c>
      <c r="G3127" s="12" t="s">
        <v>4</v>
      </c>
      <c r="H3127" s="12" t="s">
        <v>42</v>
      </c>
      <c r="I3127" s="14"/>
      <c r="J3127" s="14"/>
      <c r="K3127" s="14"/>
      <c r="L3127" s="14"/>
      <c r="M3127" s="14"/>
      <c r="N3127" s="14"/>
      <c r="O3127" s="14"/>
      <c r="P3127" s="14"/>
      <c r="Q3127" s="14"/>
      <c r="R3127" s="14"/>
      <c r="S3127" s="14"/>
      <c r="T3127" s="14"/>
      <c r="U3127" s="14"/>
      <c r="V3127" s="14"/>
      <c r="W3127" s="14"/>
      <c r="X3127" s="14"/>
      <c r="Y3127" s="14"/>
      <c r="Z3127" s="14"/>
      <c r="AA3127" s="14"/>
      <c r="AB3127" s="14"/>
      <c r="AC3127" s="14"/>
      <c r="AD3127" s="14"/>
    </row>
    <row r="3128" ht="33.0" customHeight="1">
      <c r="A3128" s="27">
        <v>3558.0</v>
      </c>
      <c r="B3128" s="27" t="s">
        <v>34</v>
      </c>
      <c r="C3128" s="27" t="s">
        <v>3397</v>
      </c>
      <c r="D3128" s="12" t="s">
        <v>327</v>
      </c>
      <c r="E3128" s="14"/>
      <c r="F3128" s="12" t="s">
        <v>16</v>
      </c>
      <c r="G3128" s="12" t="s">
        <v>7</v>
      </c>
      <c r="H3128" s="12" t="s">
        <v>37</v>
      </c>
      <c r="I3128" s="14"/>
      <c r="J3128" s="14"/>
      <c r="K3128" s="14"/>
      <c r="L3128" s="14"/>
      <c r="M3128" s="14"/>
      <c r="N3128" s="14"/>
      <c r="O3128" s="14"/>
      <c r="P3128" s="14"/>
      <c r="Q3128" s="14"/>
      <c r="R3128" s="14"/>
      <c r="S3128" s="14"/>
      <c r="T3128" s="14"/>
      <c r="U3128" s="14"/>
      <c r="V3128" s="14"/>
      <c r="W3128" s="14"/>
      <c r="X3128" s="14"/>
      <c r="Y3128" s="14"/>
      <c r="Z3128" s="14"/>
      <c r="AA3128" s="14"/>
      <c r="AB3128" s="14"/>
      <c r="AC3128" s="14"/>
      <c r="AD3128" s="14"/>
    </row>
    <row r="3129" ht="33.0" hidden="1" customHeight="1">
      <c r="A3129" s="27">
        <v>3559.0</v>
      </c>
      <c r="B3129" s="27" t="s">
        <v>34</v>
      </c>
      <c r="C3129" s="27" t="s">
        <v>3398</v>
      </c>
      <c r="D3129" s="12" t="s">
        <v>116</v>
      </c>
      <c r="E3129" s="14"/>
      <c r="F3129" s="12" t="s">
        <v>15</v>
      </c>
      <c r="G3129" s="12" t="s">
        <v>9</v>
      </c>
      <c r="H3129" s="12" t="s">
        <v>52</v>
      </c>
      <c r="I3129" s="14"/>
      <c r="J3129" s="14"/>
      <c r="K3129" s="14"/>
      <c r="L3129" s="14"/>
      <c r="M3129" s="14"/>
      <c r="N3129" s="14"/>
      <c r="O3129" s="14"/>
      <c r="P3129" s="14"/>
      <c r="Q3129" s="14"/>
      <c r="R3129" s="14"/>
      <c r="S3129" s="14"/>
      <c r="T3129" s="14"/>
      <c r="U3129" s="14"/>
      <c r="V3129" s="14"/>
      <c r="W3129" s="14"/>
      <c r="X3129" s="14"/>
      <c r="Y3129" s="14"/>
      <c r="Z3129" s="14"/>
      <c r="AA3129" s="14"/>
      <c r="AB3129" s="14"/>
      <c r="AC3129" s="14"/>
      <c r="AD3129" s="14"/>
    </row>
    <row r="3130" ht="33.0" hidden="1" customHeight="1">
      <c r="A3130" s="27">
        <v>3560.0</v>
      </c>
      <c r="B3130" s="27" t="s">
        <v>34</v>
      </c>
      <c r="C3130" s="27" t="s">
        <v>3399</v>
      </c>
      <c r="D3130" s="12" t="s">
        <v>1777</v>
      </c>
      <c r="E3130" s="14"/>
      <c r="F3130" s="12" t="s">
        <v>14</v>
      </c>
      <c r="G3130" s="12" t="s">
        <v>2</v>
      </c>
      <c r="H3130" s="12" t="s">
        <v>37</v>
      </c>
      <c r="I3130" s="14"/>
      <c r="J3130" s="14"/>
      <c r="K3130" s="14"/>
      <c r="L3130" s="14"/>
      <c r="M3130" s="14"/>
      <c r="N3130" s="14"/>
      <c r="O3130" s="14"/>
      <c r="P3130" s="14"/>
      <c r="Q3130" s="14"/>
      <c r="R3130" s="14"/>
      <c r="S3130" s="14"/>
      <c r="T3130" s="14"/>
      <c r="U3130" s="14"/>
      <c r="V3130" s="14"/>
      <c r="W3130" s="14"/>
      <c r="X3130" s="14"/>
      <c r="Y3130" s="14"/>
      <c r="Z3130" s="14"/>
      <c r="AA3130" s="14"/>
      <c r="AB3130" s="14"/>
      <c r="AC3130" s="14"/>
      <c r="AD3130" s="14"/>
    </row>
    <row r="3131" ht="33.0" hidden="1" customHeight="1">
      <c r="A3131" s="27">
        <v>3561.0</v>
      </c>
      <c r="B3131" s="27" t="s">
        <v>34</v>
      </c>
      <c r="C3131" s="27" t="s">
        <v>3400</v>
      </c>
      <c r="D3131" s="12" t="s">
        <v>275</v>
      </c>
      <c r="E3131" s="14"/>
      <c r="F3131" s="12" t="s">
        <v>13</v>
      </c>
      <c r="G3131" s="12" t="s">
        <v>6</v>
      </c>
      <c r="H3131" s="12" t="s">
        <v>52</v>
      </c>
      <c r="I3131" s="14"/>
      <c r="J3131" s="14"/>
      <c r="K3131" s="14"/>
      <c r="L3131" s="14"/>
      <c r="M3131" s="14"/>
      <c r="N3131" s="14"/>
      <c r="O3131" s="14"/>
      <c r="P3131" s="14"/>
      <c r="Q3131" s="14"/>
      <c r="R3131" s="14"/>
      <c r="S3131" s="14"/>
      <c r="T3131" s="14"/>
      <c r="U3131" s="14"/>
      <c r="V3131" s="14"/>
      <c r="W3131" s="14"/>
      <c r="X3131" s="14"/>
      <c r="Y3131" s="14"/>
      <c r="Z3131" s="14"/>
      <c r="AA3131" s="14"/>
      <c r="AB3131" s="14"/>
      <c r="AC3131" s="14"/>
      <c r="AD3131" s="14"/>
    </row>
    <row r="3132" ht="33.0" hidden="1" customHeight="1">
      <c r="A3132" s="27">
        <v>3562.0</v>
      </c>
      <c r="B3132" s="27" t="s">
        <v>34</v>
      </c>
      <c r="C3132" s="27" t="s">
        <v>3401</v>
      </c>
      <c r="D3132" s="12" t="s">
        <v>2049</v>
      </c>
      <c r="E3132" s="14"/>
      <c r="F3132" s="12" t="s">
        <v>12</v>
      </c>
      <c r="G3132" s="12" t="s">
        <v>7</v>
      </c>
      <c r="H3132" s="12" t="s">
        <v>37</v>
      </c>
      <c r="I3132" s="14"/>
      <c r="J3132" s="14"/>
      <c r="K3132" s="14"/>
      <c r="L3132" s="14"/>
      <c r="M3132" s="14"/>
      <c r="N3132" s="14"/>
      <c r="O3132" s="14"/>
      <c r="P3132" s="14"/>
      <c r="Q3132" s="14"/>
      <c r="R3132" s="14"/>
      <c r="S3132" s="14"/>
      <c r="T3132" s="14"/>
      <c r="U3132" s="14"/>
      <c r="V3132" s="14"/>
      <c r="W3132" s="14"/>
      <c r="X3132" s="14"/>
      <c r="Y3132" s="14"/>
      <c r="Z3132" s="14"/>
      <c r="AA3132" s="14"/>
      <c r="AB3132" s="14"/>
      <c r="AC3132" s="14"/>
      <c r="AD3132" s="14"/>
    </row>
    <row r="3133" ht="33.0" hidden="1" customHeight="1">
      <c r="A3133" s="27">
        <v>3563.0</v>
      </c>
      <c r="B3133" s="27" t="s">
        <v>34</v>
      </c>
      <c r="C3133" s="27" t="s">
        <v>3402</v>
      </c>
      <c r="D3133" s="12" t="s">
        <v>36</v>
      </c>
      <c r="E3133" s="14"/>
      <c r="F3133" s="12" t="s">
        <v>10</v>
      </c>
      <c r="G3133" s="12" t="s">
        <v>2</v>
      </c>
      <c r="H3133" s="12" t="s">
        <v>37</v>
      </c>
      <c r="I3133" s="14"/>
      <c r="J3133" s="14"/>
      <c r="K3133" s="14"/>
      <c r="L3133" s="14"/>
      <c r="M3133" s="14"/>
      <c r="N3133" s="14"/>
      <c r="O3133" s="14"/>
      <c r="P3133" s="14"/>
      <c r="Q3133" s="14"/>
      <c r="R3133" s="14"/>
      <c r="S3133" s="14"/>
      <c r="T3133" s="14"/>
      <c r="U3133" s="14"/>
      <c r="V3133" s="14"/>
      <c r="W3133" s="14"/>
      <c r="X3133" s="14"/>
      <c r="Y3133" s="14"/>
      <c r="Z3133" s="14"/>
      <c r="AA3133" s="14"/>
      <c r="AB3133" s="14"/>
      <c r="AC3133" s="14"/>
      <c r="AD3133" s="14"/>
    </row>
    <row r="3134" ht="33.0" hidden="1" customHeight="1">
      <c r="A3134" s="27">
        <v>3564.0</v>
      </c>
      <c r="B3134" s="27" t="s">
        <v>34</v>
      </c>
      <c r="C3134" s="27" t="s">
        <v>3403</v>
      </c>
      <c r="D3134" s="12" t="s">
        <v>212</v>
      </c>
      <c r="E3134" s="14"/>
      <c r="F3134" s="12" t="s">
        <v>12</v>
      </c>
      <c r="G3134" s="12" t="s">
        <v>9</v>
      </c>
      <c r="H3134" s="12" t="s">
        <v>52</v>
      </c>
      <c r="I3134" s="14"/>
      <c r="J3134" s="14"/>
      <c r="K3134" s="14"/>
      <c r="L3134" s="14"/>
      <c r="M3134" s="14"/>
      <c r="N3134" s="14"/>
      <c r="O3134" s="14"/>
      <c r="P3134" s="14"/>
      <c r="Q3134" s="14"/>
      <c r="R3134" s="14"/>
      <c r="S3134" s="14"/>
      <c r="T3134" s="14"/>
      <c r="U3134" s="14"/>
      <c r="V3134" s="14"/>
      <c r="W3134" s="14"/>
      <c r="X3134" s="14"/>
      <c r="Y3134" s="14"/>
      <c r="Z3134" s="14"/>
      <c r="AA3134" s="14"/>
      <c r="AB3134" s="14"/>
      <c r="AC3134" s="14"/>
      <c r="AD3134" s="14"/>
    </row>
    <row r="3135" ht="33.0" hidden="1" customHeight="1">
      <c r="A3135" s="27">
        <v>3565.0</v>
      </c>
      <c r="B3135" s="27" t="s">
        <v>34</v>
      </c>
      <c r="C3135" s="27" t="s">
        <v>3404</v>
      </c>
      <c r="D3135" s="12" t="s">
        <v>518</v>
      </c>
      <c r="E3135" s="14"/>
      <c r="F3135" s="12" t="s">
        <v>18</v>
      </c>
      <c r="G3135" s="12" t="s">
        <v>5</v>
      </c>
      <c r="H3135" s="12" t="s">
        <v>42</v>
      </c>
      <c r="I3135" s="14"/>
      <c r="J3135" s="14"/>
      <c r="K3135" s="14"/>
      <c r="L3135" s="14"/>
      <c r="M3135" s="14"/>
      <c r="N3135" s="14"/>
      <c r="O3135" s="14"/>
      <c r="P3135" s="14"/>
      <c r="Q3135" s="14"/>
      <c r="R3135" s="14"/>
      <c r="S3135" s="14"/>
      <c r="T3135" s="14"/>
      <c r="U3135" s="14"/>
      <c r="V3135" s="14"/>
      <c r="W3135" s="14"/>
      <c r="X3135" s="14"/>
      <c r="Y3135" s="14"/>
      <c r="Z3135" s="14"/>
      <c r="AA3135" s="14"/>
      <c r="AB3135" s="14"/>
      <c r="AC3135" s="14"/>
      <c r="AD3135" s="14"/>
    </row>
    <row r="3136" ht="33.0" hidden="1" customHeight="1">
      <c r="A3136" s="27">
        <v>3566.0</v>
      </c>
      <c r="B3136" s="27" t="s">
        <v>34</v>
      </c>
      <c r="C3136" s="27" t="s">
        <v>3405</v>
      </c>
      <c r="D3136" s="12" t="s">
        <v>158</v>
      </c>
      <c r="E3136" s="14"/>
      <c r="F3136" s="12" t="s">
        <v>9</v>
      </c>
      <c r="G3136" s="12" t="s">
        <v>9</v>
      </c>
      <c r="H3136" s="12" t="s">
        <v>42</v>
      </c>
      <c r="I3136" s="14"/>
      <c r="J3136" s="14"/>
      <c r="K3136" s="14"/>
      <c r="L3136" s="14"/>
      <c r="M3136" s="14"/>
      <c r="N3136" s="14"/>
      <c r="O3136" s="14"/>
      <c r="P3136" s="14"/>
      <c r="Q3136" s="14"/>
      <c r="R3136" s="14"/>
      <c r="S3136" s="14"/>
      <c r="T3136" s="14"/>
      <c r="U3136" s="14"/>
      <c r="V3136" s="14"/>
      <c r="W3136" s="14"/>
      <c r="X3136" s="14"/>
      <c r="Y3136" s="14"/>
      <c r="Z3136" s="14"/>
      <c r="AA3136" s="14"/>
      <c r="AB3136" s="14"/>
      <c r="AC3136" s="14"/>
      <c r="AD3136" s="14"/>
    </row>
    <row r="3137" ht="33.0" customHeight="1">
      <c r="A3137" s="27">
        <v>3567.0</v>
      </c>
      <c r="B3137" s="27" t="s">
        <v>34</v>
      </c>
      <c r="C3137" s="27" t="s">
        <v>3406</v>
      </c>
      <c r="D3137" s="12" t="s">
        <v>217</v>
      </c>
      <c r="E3137" s="14"/>
      <c r="F3137" s="12" t="s">
        <v>16</v>
      </c>
      <c r="G3137" s="12" t="s">
        <v>7</v>
      </c>
      <c r="H3137" s="12" t="s">
        <v>49</v>
      </c>
      <c r="I3137" s="14"/>
      <c r="J3137" s="14"/>
      <c r="K3137" s="14"/>
      <c r="L3137" s="14"/>
      <c r="M3137" s="14"/>
      <c r="N3137" s="14"/>
      <c r="O3137" s="14"/>
      <c r="P3137" s="14"/>
      <c r="Q3137" s="14"/>
      <c r="R3137" s="14"/>
      <c r="S3137" s="14"/>
      <c r="T3137" s="14"/>
      <c r="U3137" s="14"/>
      <c r="V3137" s="14"/>
      <c r="W3137" s="14"/>
      <c r="X3137" s="14"/>
      <c r="Y3137" s="14"/>
      <c r="Z3137" s="14"/>
      <c r="AA3137" s="14"/>
      <c r="AB3137" s="14"/>
      <c r="AC3137" s="14"/>
      <c r="AD3137" s="14"/>
    </row>
    <row r="3138" ht="33.0" hidden="1" customHeight="1">
      <c r="A3138" s="27">
        <v>3568.0</v>
      </c>
      <c r="B3138" s="27" t="s">
        <v>34</v>
      </c>
      <c r="C3138" s="27" t="s">
        <v>3407</v>
      </c>
      <c r="D3138" s="12" t="s">
        <v>293</v>
      </c>
      <c r="E3138" s="14"/>
      <c r="F3138" s="12" t="s">
        <v>11</v>
      </c>
      <c r="G3138" s="12" t="s">
        <v>4</v>
      </c>
      <c r="H3138" s="12" t="s">
        <v>42</v>
      </c>
      <c r="I3138" s="14"/>
      <c r="J3138" s="14"/>
      <c r="K3138" s="14"/>
      <c r="L3138" s="14"/>
      <c r="M3138" s="14"/>
      <c r="N3138" s="14"/>
      <c r="O3138" s="14"/>
      <c r="P3138" s="14"/>
      <c r="Q3138" s="14"/>
      <c r="R3138" s="14"/>
      <c r="S3138" s="14"/>
      <c r="T3138" s="14"/>
      <c r="U3138" s="14"/>
      <c r="V3138" s="14"/>
      <c r="W3138" s="14"/>
      <c r="X3138" s="14"/>
      <c r="Y3138" s="14"/>
      <c r="Z3138" s="14"/>
      <c r="AA3138" s="14"/>
      <c r="AB3138" s="14"/>
      <c r="AC3138" s="14"/>
      <c r="AD3138" s="14"/>
    </row>
    <row r="3139" ht="33.0" hidden="1" customHeight="1">
      <c r="A3139" s="27">
        <v>3569.0</v>
      </c>
      <c r="B3139" s="27" t="s">
        <v>34</v>
      </c>
      <c r="C3139" s="27" t="s">
        <v>3408</v>
      </c>
      <c r="D3139" s="12" t="s">
        <v>261</v>
      </c>
      <c r="E3139" s="14"/>
      <c r="F3139" s="12" t="s">
        <v>15</v>
      </c>
      <c r="G3139" s="12" t="s">
        <v>2</v>
      </c>
      <c r="H3139" s="12" t="s">
        <v>52</v>
      </c>
      <c r="I3139" s="14"/>
      <c r="J3139" s="14"/>
      <c r="K3139" s="14"/>
      <c r="L3139" s="14"/>
      <c r="M3139" s="14"/>
      <c r="N3139" s="14"/>
      <c r="O3139" s="14"/>
      <c r="P3139" s="14"/>
      <c r="Q3139" s="14"/>
      <c r="R3139" s="14"/>
      <c r="S3139" s="14"/>
      <c r="T3139" s="14"/>
      <c r="U3139" s="14"/>
      <c r="V3139" s="14"/>
      <c r="W3139" s="14"/>
      <c r="X3139" s="14"/>
      <c r="Y3139" s="14"/>
      <c r="Z3139" s="14"/>
      <c r="AA3139" s="14"/>
      <c r="AB3139" s="14"/>
      <c r="AC3139" s="14"/>
      <c r="AD3139" s="14"/>
    </row>
    <row r="3140" ht="33.0" hidden="1" customHeight="1">
      <c r="A3140" s="27">
        <v>3570.0</v>
      </c>
      <c r="B3140" s="27" t="s">
        <v>34</v>
      </c>
      <c r="C3140" s="27" t="s">
        <v>3409</v>
      </c>
      <c r="D3140" s="12" t="s">
        <v>87</v>
      </c>
      <c r="E3140" s="14"/>
      <c r="F3140" s="12" t="s">
        <v>18</v>
      </c>
      <c r="G3140" s="12" t="s">
        <v>9</v>
      </c>
      <c r="H3140" s="12" t="s">
        <v>52</v>
      </c>
      <c r="I3140" s="14"/>
      <c r="J3140" s="14"/>
      <c r="K3140" s="14"/>
      <c r="L3140" s="14"/>
      <c r="M3140" s="14"/>
      <c r="N3140" s="14"/>
      <c r="O3140" s="14"/>
      <c r="P3140" s="14"/>
      <c r="Q3140" s="14"/>
      <c r="R3140" s="14"/>
      <c r="S3140" s="14"/>
      <c r="T3140" s="14"/>
      <c r="U3140" s="14"/>
      <c r="V3140" s="14"/>
      <c r="W3140" s="14"/>
      <c r="X3140" s="14"/>
      <c r="Y3140" s="14"/>
      <c r="Z3140" s="14"/>
      <c r="AA3140" s="14"/>
      <c r="AB3140" s="14"/>
      <c r="AC3140" s="14"/>
      <c r="AD3140" s="14"/>
    </row>
    <row r="3141" ht="33.0" hidden="1" customHeight="1">
      <c r="A3141" s="27">
        <v>3571.0</v>
      </c>
      <c r="B3141" s="27" t="s">
        <v>34</v>
      </c>
      <c r="C3141" s="27" t="s">
        <v>3410</v>
      </c>
      <c r="D3141" s="12" t="s">
        <v>661</v>
      </c>
      <c r="E3141" s="14"/>
      <c r="F3141" s="12" t="s">
        <v>10</v>
      </c>
      <c r="G3141" s="12" t="s">
        <v>2</v>
      </c>
      <c r="H3141" s="12" t="s">
        <v>42</v>
      </c>
      <c r="I3141" s="14"/>
      <c r="J3141" s="14"/>
      <c r="K3141" s="14"/>
      <c r="L3141" s="14"/>
      <c r="M3141" s="14"/>
      <c r="N3141" s="14"/>
      <c r="O3141" s="14"/>
      <c r="P3141" s="14"/>
      <c r="Q3141" s="14"/>
      <c r="R3141" s="14"/>
      <c r="S3141" s="14"/>
      <c r="T3141" s="14"/>
      <c r="U3141" s="14"/>
      <c r="V3141" s="14"/>
      <c r="W3141" s="14"/>
      <c r="X3141" s="14"/>
      <c r="Y3141" s="14"/>
      <c r="Z3141" s="14"/>
      <c r="AA3141" s="14"/>
      <c r="AB3141" s="14"/>
      <c r="AC3141" s="14"/>
      <c r="AD3141" s="14"/>
    </row>
    <row r="3142" ht="33.0" hidden="1" customHeight="1">
      <c r="A3142" s="27">
        <v>3572.0</v>
      </c>
      <c r="B3142" s="27" t="s">
        <v>34</v>
      </c>
      <c r="C3142" s="27" t="s">
        <v>3411</v>
      </c>
      <c r="D3142" s="12" t="s">
        <v>601</v>
      </c>
      <c r="E3142" s="14"/>
      <c r="F3142" s="12" t="s">
        <v>15</v>
      </c>
      <c r="G3142" s="12" t="s">
        <v>7</v>
      </c>
      <c r="H3142" s="12" t="s">
        <v>49</v>
      </c>
      <c r="I3142" s="14"/>
      <c r="J3142" s="14"/>
      <c r="K3142" s="14"/>
      <c r="L3142" s="14"/>
      <c r="M3142" s="14"/>
      <c r="N3142" s="14"/>
      <c r="O3142" s="14"/>
      <c r="P3142" s="14"/>
      <c r="Q3142" s="14"/>
      <c r="R3142" s="14"/>
      <c r="S3142" s="14"/>
      <c r="T3142" s="14"/>
      <c r="U3142" s="14"/>
      <c r="V3142" s="14"/>
      <c r="W3142" s="14"/>
      <c r="X3142" s="14"/>
      <c r="Y3142" s="14"/>
      <c r="Z3142" s="14"/>
      <c r="AA3142" s="14"/>
      <c r="AB3142" s="14"/>
      <c r="AC3142" s="14"/>
      <c r="AD3142" s="14"/>
    </row>
    <row r="3143" ht="33.0" hidden="1" customHeight="1">
      <c r="A3143" s="27">
        <v>3573.0</v>
      </c>
      <c r="B3143" s="27" t="s">
        <v>34</v>
      </c>
      <c r="C3143" s="27" t="s">
        <v>3412</v>
      </c>
      <c r="D3143" s="12" t="s">
        <v>3413</v>
      </c>
      <c r="E3143" s="14"/>
      <c r="F3143" s="12" t="s">
        <v>18</v>
      </c>
      <c r="G3143" s="12" t="s">
        <v>4</v>
      </c>
      <c r="H3143" s="12" t="s">
        <v>37</v>
      </c>
      <c r="I3143" s="14"/>
      <c r="J3143" s="14"/>
      <c r="K3143" s="14"/>
      <c r="L3143" s="14"/>
      <c r="M3143" s="14"/>
      <c r="N3143" s="14"/>
      <c r="O3143" s="14"/>
      <c r="P3143" s="14"/>
      <c r="Q3143" s="14"/>
      <c r="R3143" s="14"/>
      <c r="S3143" s="14"/>
      <c r="T3143" s="14"/>
      <c r="U3143" s="14"/>
      <c r="V3143" s="14"/>
      <c r="W3143" s="14"/>
      <c r="X3143" s="14"/>
      <c r="Y3143" s="14"/>
      <c r="Z3143" s="14"/>
      <c r="AA3143" s="14"/>
      <c r="AB3143" s="14"/>
      <c r="AC3143" s="14"/>
      <c r="AD3143" s="14"/>
    </row>
    <row r="3144" ht="33.0" hidden="1" customHeight="1">
      <c r="A3144" s="27">
        <v>3575.0</v>
      </c>
      <c r="B3144" s="27" t="s">
        <v>34</v>
      </c>
      <c r="C3144" s="27" t="s">
        <v>3414</v>
      </c>
      <c r="D3144" s="12" t="s">
        <v>3415</v>
      </c>
      <c r="E3144" s="14"/>
      <c r="F3144" s="12" t="s">
        <v>21</v>
      </c>
      <c r="G3144" s="12" t="s">
        <v>3</v>
      </c>
      <c r="H3144" s="12" t="s">
        <v>52</v>
      </c>
      <c r="I3144" s="14"/>
      <c r="J3144" s="14"/>
      <c r="K3144" s="14"/>
      <c r="L3144" s="14"/>
      <c r="M3144" s="14"/>
      <c r="N3144" s="14"/>
      <c r="O3144" s="14"/>
      <c r="P3144" s="14"/>
      <c r="Q3144" s="14"/>
      <c r="R3144" s="14"/>
      <c r="S3144" s="14"/>
      <c r="T3144" s="14"/>
      <c r="U3144" s="14"/>
      <c r="V3144" s="14"/>
      <c r="W3144" s="14"/>
      <c r="X3144" s="14"/>
      <c r="Y3144" s="14"/>
      <c r="Z3144" s="14"/>
      <c r="AA3144" s="14"/>
      <c r="AB3144" s="14"/>
      <c r="AC3144" s="14"/>
      <c r="AD3144" s="14"/>
    </row>
    <row r="3145" ht="33.0" hidden="1" customHeight="1">
      <c r="A3145" s="27">
        <v>3576.0</v>
      </c>
      <c r="B3145" s="27" t="s">
        <v>34</v>
      </c>
      <c r="C3145" s="27" t="s">
        <v>3416</v>
      </c>
      <c r="D3145" s="12" t="s">
        <v>97</v>
      </c>
      <c r="E3145" s="14"/>
      <c r="F3145" s="12" t="s">
        <v>12</v>
      </c>
      <c r="G3145" s="12" t="s">
        <v>7</v>
      </c>
      <c r="H3145" s="12" t="s">
        <v>52</v>
      </c>
      <c r="I3145" s="14"/>
      <c r="J3145" s="14"/>
      <c r="K3145" s="14"/>
      <c r="L3145" s="14"/>
      <c r="M3145" s="14"/>
      <c r="N3145" s="14"/>
      <c r="O3145" s="14"/>
      <c r="P3145" s="14"/>
      <c r="Q3145" s="14"/>
      <c r="R3145" s="14"/>
      <c r="S3145" s="14"/>
      <c r="T3145" s="14"/>
      <c r="U3145" s="14"/>
      <c r="V3145" s="14"/>
      <c r="W3145" s="14"/>
      <c r="X3145" s="14"/>
      <c r="Y3145" s="14"/>
      <c r="Z3145" s="14"/>
      <c r="AA3145" s="14"/>
      <c r="AB3145" s="14"/>
      <c r="AC3145" s="14"/>
      <c r="AD3145" s="14"/>
    </row>
    <row r="3146" ht="33.0" hidden="1" customHeight="1">
      <c r="A3146" s="27">
        <v>3577.0</v>
      </c>
      <c r="B3146" s="27" t="s">
        <v>34</v>
      </c>
      <c r="C3146" s="27" t="s">
        <v>3417</v>
      </c>
      <c r="D3146" s="12" t="s">
        <v>2268</v>
      </c>
      <c r="E3146" s="14"/>
      <c r="F3146" s="12" t="s">
        <v>15</v>
      </c>
      <c r="G3146" s="12" t="s">
        <v>2</v>
      </c>
      <c r="H3146" s="12" t="s">
        <v>49</v>
      </c>
      <c r="I3146" s="14"/>
      <c r="J3146" s="14"/>
      <c r="K3146" s="14"/>
      <c r="L3146" s="14"/>
      <c r="M3146" s="14"/>
      <c r="N3146" s="14"/>
      <c r="O3146" s="14"/>
      <c r="P3146" s="14"/>
      <c r="Q3146" s="14"/>
      <c r="R3146" s="14"/>
      <c r="S3146" s="14"/>
      <c r="T3146" s="14"/>
      <c r="U3146" s="14"/>
      <c r="V3146" s="14"/>
      <c r="W3146" s="14"/>
      <c r="X3146" s="14"/>
      <c r="Y3146" s="14"/>
      <c r="Z3146" s="14"/>
      <c r="AA3146" s="14"/>
      <c r="AB3146" s="14"/>
      <c r="AC3146" s="14"/>
      <c r="AD3146" s="14"/>
    </row>
    <row r="3147" ht="33.0" hidden="1" customHeight="1">
      <c r="A3147" s="27">
        <v>3578.0</v>
      </c>
      <c r="B3147" s="27" t="s">
        <v>34</v>
      </c>
      <c r="C3147" s="27" t="s">
        <v>3418</v>
      </c>
      <c r="D3147" s="12" t="s">
        <v>3419</v>
      </c>
      <c r="E3147" s="14"/>
      <c r="F3147" s="12" t="s">
        <v>23</v>
      </c>
      <c r="G3147" s="12" t="s">
        <v>8</v>
      </c>
      <c r="H3147" s="12" t="s">
        <v>37</v>
      </c>
      <c r="I3147" s="14"/>
      <c r="J3147" s="14"/>
      <c r="K3147" s="14"/>
      <c r="L3147" s="14"/>
      <c r="M3147" s="14"/>
      <c r="N3147" s="14"/>
      <c r="O3147" s="14"/>
      <c r="P3147" s="14"/>
      <c r="Q3147" s="14"/>
      <c r="R3147" s="14"/>
      <c r="S3147" s="14"/>
      <c r="T3147" s="14"/>
      <c r="U3147" s="14"/>
      <c r="V3147" s="14"/>
      <c r="W3147" s="14"/>
      <c r="X3147" s="14"/>
      <c r="Y3147" s="14"/>
      <c r="Z3147" s="14"/>
      <c r="AA3147" s="14"/>
      <c r="AB3147" s="14"/>
      <c r="AC3147" s="14"/>
      <c r="AD3147" s="14"/>
    </row>
    <row r="3148" ht="33.0" hidden="1" customHeight="1">
      <c r="A3148" s="27">
        <v>3579.0</v>
      </c>
      <c r="B3148" s="27" t="s">
        <v>34</v>
      </c>
      <c r="C3148" s="27" t="s">
        <v>3420</v>
      </c>
      <c r="D3148" s="12" t="s">
        <v>56</v>
      </c>
      <c r="E3148" s="14"/>
      <c r="F3148" s="12" t="s">
        <v>11</v>
      </c>
      <c r="G3148" s="12" t="s">
        <v>9</v>
      </c>
      <c r="H3148" s="12" t="s">
        <v>52</v>
      </c>
      <c r="I3148" s="14"/>
      <c r="J3148" s="14"/>
      <c r="K3148" s="14"/>
      <c r="L3148" s="14"/>
      <c r="M3148" s="14"/>
      <c r="N3148" s="14"/>
      <c r="O3148" s="14"/>
      <c r="P3148" s="14"/>
      <c r="Q3148" s="14"/>
      <c r="R3148" s="14"/>
      <c r="S3148" s="14"/>
      <c r="T3148" s="14"/>
      <c r="U3148" s="14"/>
      <c r="V3148" s="14"/>
      <c r="W3148" s="14"/>
      <c r="X3148" s="14"/>
      <c r="Y3148" s="14"/>
      <c r="Z3148" s="14"/>
      <c r="AA3148" s="14"/>
      <c r="AB3148" s="14"/>
      <c r="AC3148" s="14"/>
      <c r="AD3148" s="14"/>
    </row>
    <row r="3149" ht="33.0" hidden="1" customHeight="1">
      <c r="A3149" s="27">
        <v>3580.0</v>
      </c>
      <c r="B3149" s="27" t="s">
        <v>34</v>
      </c>
      <c r="C3149" s="27" t="s">
        <v>3421</v>
      </c>
      <c r="D3149" s="12" t="s">
        <v>2422</v>
      </c>
      <c r="E3149" s="14"/>
      <c r="F3149" s="12" t="s">
        <v>19</v>
      </c>
      <c r="G3149" s="12" t="s">
        <v>7</v>
      </c>
      <c r="H3149" s="12" t="s">
        <v>37</v>
      </c>
      <c r="I3149" s="14"/>
      <c r="J3149" s="14"/>
      <c r="K3149" s="14"/>
      <c r="L3149" s="14"/>
      <c r="M3149" s="14"/>
      <c r="N3149" s="14"/>
      <c r="O3149" s="14"/>
      <c r="P3149" s="14"/>
      <c r="Q3149" s="14"/>
      <c r="R3149" s="14"/>
      <c r="S3149" s="14"/>
      <c r="T3149" s="14"/>
      <c r="U3149" s="14"/>
      <c r="V3149" s="14"/>
      <c r="W3149" s="14"/>
      <c r="X3149" s="14"/>
      <c r="Y3149" s="14"/>
      <c r="Z3149" s="14"/>
      <c r="AA3149" s="14"/>
      <c r="AB3149" s="14"/>
      <c r="AC3149" s="14"/>
      <c r="AD3149" s="14"/>
    </row>
    <row r="3150" ht="33.0" hidden="1" customHeight="1">
      <c r="A3150" s="27">
        <v>3581.0</v>
      </c>
      <c r="B3150" s="27" t="s">
        <v>34</v>
      </c>
      <c r="C3150" s="27" t="s">
        <v>3422</v>
      </c>
      <c r="D3150" s="12" t="s">
        <v>579</v>
      </c>
      <c r="E3150" s="14"/>
      <c r="F3150" s="12" t="s">
        <v>12</v>
      </c>
      <c r="G3150" s="12" t="s">
        <v>7</v>
      </c>
      <c r="H3150" s="12" t="s">
        <v>49</v>
      </c>
      <c r="I3150" s="14"/>
      <c r="J3150" s="14"/>
      <c r="K3150" s="14"/>
      <c r="L3150" s="14"/>
      <c r="M3150" s="14"/>
      <c r="N3150" s="14"/>
      <c r="O3150" s="14"/>
      <c r="P3150" s="14"/>
      <c r="Q3150" s="14"/>
      <c r="R3150" s="14"/>
      <c r="S3150" s="14"/>
      <c r="T3150" s="14"/>
      <c r="U3150" s="14"/>
      <c r="V3150" s="14"/>
      <c r="W3150" s="14"/>
      <c r="X3150" s="14"/>
      <c r="Y3150" s="14"/>
      <c r="Z3150" s="14"/>
      <c r="AA3150" s="14"/>
      <c r="AB3150" s="14"/>
      <c r="AC3150" s="14"/>
      <c r="AD3150" s="14"/>
    </row>
    <row r="3151" ht="33.0" hidden="1" customHeight="1">
      <c r="A3151" s="27">
        <v>3582.0</v>
      </c>
      <c r="B3151" s="27" t="s">
        <v>34</v>
      </c>
      <c r="C3151" s="27" t="s">
        <v>3423</v>
      </c>
      <c r="D3151" s="12" t="s">
        <v>89</v>
      </c>
      <c r="E3151" s="14"/>
      <c r="F3151" s="12" t="s">
        <v>9</v>
      </c>
      <c r="G3151" s="12" t="s">
        <v>9</v>
      </c>
      <c r="H3151" s="12" t="s">
        <v>52</v>
      </c>
      <c r="I3151" s="14"/>
      <c r="J3151" s="14"/>
      <c r="K3151" s="14"/>
      <c r="L3151" s="14"/>
      <c r="M3151" s="14"/>
      <c r="N3151" s="14"/>
      <c r="O3151" s="14"/>
      <c r="P3151" s="14"/>
      <c r="Q3151" s="14"/>
      <c r="R3151" s="14"/>
      <c r="S3151" s="14"/>
      <c r="T3151" s="14"/>
      <c r="U3151" s="14"/>
      <c r="V3151" s="14"/>
      <c r="W3151" s="14"/>
      <c r="X3151" s="14"/>
      <c r="Y3151" s="14"/>
      <c r="Z3151" s="14"/>
      <c r="AA3151" s="14"/>
      <c r="AB3151" s="14"/>
      <c r="AC3151" s="14"/>
      <c r="AD3151" s="14"/>
    </row>
    <row r="3152" ht="33.0" hidden="1" customHeight="1">
      <c r="A3152" s="27">
        <v>3583.0</v>
      </c>
      <c r="B3152" s="27" t="s">
        <v>34</v>
      </c>
      <c r="C3152" s="27" t="s">
        <v>3424</v>
      </c>
      <c r="D3152" s="12" t="s">
        <v>212</v>
      </c>
      <c r="E3152" s="14"/>
      <c r="F3152" s="12" t="s">
        <v>12</v>
      </c>
      <c r="G3152" s="12" t="s">
        <v>9</v>
      </c>
      <c r="H3152" s="12" t="s">
        <v>52</v>
      </c>
      <c r="I3152" s="14"/>
      <c r="J3152" s="14"/>
      <c r="K3152" s="14"/>
      <c r="L3152" s="14"/>
      <c r="M3152" s="14"/>
      <c r="N3152" s="14"/>
      <c r="O3152" s="14"/>
      <c r="P3152" s="14"/>
      <c r="Q3152" s="14"/>
      <c r="R3152" s="14"/>
      <c r="S3152" s="14"/>
      <c r="T3152" s="14"/>
      <c r="U3152" s="14"/>
      <c r="V3152" s="14"/>
      <c r="W3152" s="14"/>
      <c r="X3152" s="14"/>
      <c r="Y3152" s="14"/>
      <c r="Z3152" s="14"/>
      <c r="AA3152" s="14"/>
      <c r="AB3152" s="14"/>
      <c r="AC3152" s="14"/>
      <c r="AD3152" s="14"/>
    </row>
    <row r="3153" ht="33.0" customHeight="1">
      <c r="A3153" s="27">
        <v>3584.0</v>
      </c>
      <c r="B3153" s="27" t="s">
        <v>34</v>
      </c>
      <c r="C3153" s="27" t="s">
        <v>3425</v>
      </c>
      <c r="D3153" s="12" t="s">
        <v>131</v>
      </c>
      <c r="E3153" s="14"/>
      <c r="F3153" s="12" t="s">
        <v>16</v>
      </c>
      <c r="G3153" s="12" t="s">
        <v>7</v>
      </c>
      <c r="H3153" s="12" t="s">
        <v>52</v>
      </c>
      <c r="I3153" s="14"/>
      <c r="J3153" s="14"/>
      <c r="K3153" s="14"/>
      <c r="L3153" s="14"/>
      <c r="M3153" s="14"/>
      <c r="N3153" s="14"/>
      <c r="O3153" s="14"/>
      <c r="P3153" s="14"/>
      <c r="Q3153" s="14"/>
      <c r="R3153" s="14"/>
      <c r="S3153" s="14"/>
      <c r="T3153" s="14"/>
      <c r="U3153" s="14"/>
      <c r="V3153" s="14"/>
      <c r="W3153" s="14"/>
      <c r="X3153" s="14"/>
      <c r="Y3153" s="14"/>
      <c r="Z3153" s="14"/>
      <c r="AA3153" s="14"/>
      <c r="AB3153" s="14"/>
      <c r="AC3153" s="14"/>
      <c r="AD3153" s="14"/>
    </row>
    <row r="3154" ht="33.0" hidden="1" customHeight="1">
      <c r="A3154" s="27">
        <v>3585.0</v>
      </c>
      <c r="B3154" s="27" t="s">
        <v>34</v>
      </c>
      <c r="C3154" s="27" t="s">
        <v>3426</v>
      </c>
      <c r="D3154" s="12" t="s">
        <v>322</v>
      </c>
      <c r="E3154" s="14"/>
      <c r="F3154" s="12" t="s">
        <v>23</v>
      </c>
      <c r="G3154" s="12" t="s">
        <v>9</v>
      </c>
      <c r="H3154" s="12" t="s">
        <v>52</v>
      </c>
      <c r="I3154" s="14"/>
      <c r="J3154" s="14"/>
      <c r="K3154" s="14"/>
      <c r="L3154" s="14"/>
      <c r="M3154" s="14"/>
      <c r="N3154" s="14"/>
      <c r="O3154" s="14"/>
      <c r="P3154" s="14"/>
      <c r="Q3154" s="14"/>
      <c r="R3154" s="14"/>
      <c r="S3154" s="14"/>
      <c r="T3154" s="14"/>
      <c r="U3154" s="14"/>
      <c r="V3154" s="14"/>
      <c r="W3154" s="14"/>
      <c r="X3154" s="14"/>
      <c r="Y3154" s="14"/>
      <c r="Z3154" s="14"/>
      <c r="AA3154" s="14"/>
      <c r="AB3154" s="14"/>
      <c r="AC3154" s="14"/>
      <c r="AD3154" s="14"/>
    </row>
    <row r="3155" ht="33.0" hidden="1" customHeight="1">
      <c r="A3155" s="27">
        <v>3586.0</v>
      </c>
      <c r="B3155" s="27" t="s">
        <v>34</v>
      </c>
      <c r="C3155" s="27" t="s">
        <v>3427</v>
      </c>
      <c r="D3155" s="12" t="s">
        <v>1805</v>
      </c>
      <c r="E3155" s="14"/>
      <c r="F3155" s="12" t="s">
        <v>21</v>
      </c>
      <c r="G3155" s="12" t="s">
        <v>4</v>
      </c>
      <c r="H3155" s="12" t="s">
        <v>37</v>
      </c>
      <c r="I3155" s="14"/>
      <c r="J3155" s="14"/>
      <c r="K3155" s="14"/>
      <c r="L3155" s="14"/>
      <c r="M3155" s="14"/>
      <c r="N3155" s="14"/>
      <c r="O3155" s="14"/>
      <c r="P3155" s="14"/>
      <c r="Q3155" s="14"/>
      <c r="R3155" s="14"/>
      <c r="S3155" s="14"/>
      <c r="T3155" s="14"/>
      <c r="U3155" s="14"/>
      <c r="V3155" s="14"/>
      <c r="W3155" s="14"/>
      <c r="X3155" s="14"/>
      <c r="Y3155" s="14"/>
      <c r="Z3155" s="14"/>
      <c r="AA3155" s="14"/>
      <c r="AB3155" s="14"/>
      <c r="AC3155" s="14"/>
      <c r="AD3155" s="14"/>
    </row>
    <row r="3156" ht="33.0" hidden="1" customHeight="1">
      <c r="A3156" s="27">
        <v>3587.0</v>
      </c>
      <c r="B3156" s="27" t="s">
        <v>34</v>
      </c>
      <c r="C3156" s="27" t="s">
        <v>3428</v>
      </c>
      <c r="D3156" s="12" t="s">
        <v>3429</v>
      </c>
      <c r="E3156" s="14"/>
      <c r="F3156" s="12" t="s">
        <v>9</v>
      </c>
      <c r="G3156" s="12" t="s">
        <v>6</v>
      </c>
      <c r="H3156" s="12" t="s">
        <v>37</v>
      </c>
      <c r="I3156" s="14"/>
      <c r="J3156" s="14"/>
      <c r="K3156" s="14"/>
      <c r="L3156" s="14"/>
      <c r="M3156" s="14"/>
      <c r="N3156" s="14"/>
      <c r="O3156" s="14"/>
      <c r="P3156" s="14"/>
      <c r="Q3156" s="14"/>
      <c r="R3156" s="14"/>
      <c r="S3156" s="14"/>
      <c r="T3156" s="14"/>
      <c r="U3156" s="14"/>
      <c r="V3156" s="14"/>
      <c r="W3156" s="14"/>
      <c r="X3156" s="14"/>
      <c r="Y3156" s="14"/>
      <c r="Z3156" s="14"/>
      <c r="AA3156" s="14"/>
      <c r="AB3156" s="14"/>
      <c r="AC3156" s="14"/>
      <c r="AD3156" s="14"/>
    </row>
    <row r="3157" ht="33.0" hidden="1" customHeight="1">
      <c r="A3157" s="27">
        <v>3588.0</v>
      </c>
      <c r="B3157" s="27" t="s">
        <v>34</v>
      </c>
      <c r="C3157" s="27" t="s">
        <v>3430</v>
      </c>
      <c r="D3157" s="12" t="s">
        <v>1799</v>
      </c>
      <c r="E3157" s="14"/>
      <c r="F3157" s="12" t="s">
        <v>21</v>
      </c>
      <c r="G3157" s="12" t="s">
        <v>7</v>
      </c>
      <c r="H3157" s="12" t="s">
        <v>49</v>
      </c>
      <c r="I3157" s="14"/>
      <c r="J3157" s="14"/>
      <c r="K3157" s="14"/>
      <c r="L3157" s="14"/>
      <c r="M3157" s="14"/>
      <c r="N3157" s="14"/>
      <c r="O3157" s="14"/>
      <c r="P3157" s="14"/>
      <c r="Q3157" s="14"/>
      <c r="R3157" s="14"/>
      <c r="S3157" s="14"/>
      <c r="T3157" s="14"/>
      <c r="U3157" s="14"/>
      <c r="V3157" s="14"/>
      <c r="W3157" s="14"/>
      <c r="X3157" s="14"/>
      <c r="Y3157" s="14"/>
      <c r="Z3157" s="14"/>
      <c r="AA3157" s="14"/>
      <c r="AB3157" s="14"/>
      <c r="AC3157" s="14"/>
      <c r="AD3157" s="14"/>
    </row>
    <row r="3158" ht="33.0" hidden="1" customHeight="1">
      <c r="A3158" s="27">
        <v>3589.0</v>
      </c>
      <c r="B3158" s="27" t="s">
        <v>34</v>
      </c>
      <c r="C3158" s="27" t="s">
        <v>3431</v>
      </c>
      <c r="D3158" s="12" t="s">
        <v>765</v>
      </c>
      <c r="E3158" s="14"/>
      <c r="F3158" s="12" t="s">
        <v>19</v>
      </c>
      <c r="G3158" s="12" t="s">
        <v>9</v>
      </c>
      <c r="H3158" s="12" t="s">
        <v>37</v>
      </c>
      <c r="I3158" s="14"/>
      <c r="J3158" s="14"/>
      <c r="K3158" s="14"/>
      <c r="L3158" s="14"/>
      <c r="M3158" s="14"/>
      <c r="N3158" s="14"/>
      <c r="O3158" s="14"/>
      <c r="P3158" s="14"/>
      <c r="Q3158" s="14"/>
      <c r="R3158" s="14"/>
      <c r="S3158" s="14"/>
      <c r="T3158" s="14"/>
      <c r="U3158" s="14"/>
      <c r="V3158" s="14"/>
      <c r="W3158" s="14"/>
      <c r="X3158" s="14"/>
      <c r="Y3158" s="14"/>
      <c r="Z3158" s="14"/>
      <c r="AA3158" s="14"/>
      <c r="AB3158" s="14"/>
      <c r="AC3158" s="14"/>
      <c r="AD3158" s="14"/>
    </row>
    <row r="3159" ht="33.0" hidden="1" customHeight="1">
      <c r="A3159" s="27">
        <v>3590.0</v>
      </c>
      <c r="B3159" s="27" t="s">
        <v>34</v>
      </c>
      <c r="C3159" s="27" t="s">
        <v>3432</v>
      </c>
      <c r="D3159" s="12" t="s">
        <v>62</v>
      </c>
      <c r="E3159" s="14"/>
      <c r="F3159" s="12" t="s">
        <v>13</v>
      </c>
      <c r="G3159" s="12" t="s">
        <v>9</v>
      </c>
      <c r="H3159" s="12" t="s">
        <v>49</v>
      </c>
      <c r="I3159" s="14"/>
      <c r="J3159" s="14"/>
      <c r="K3159" s="14"/>
      <c r="L3159" s="14"/>
      <c r="M3159" s="14"/>
      <c r="N3159" s="14"/>
      <c r="O3159" s="14"/>
      <c r="P3159" s="14"/>
      <c r="Q3159" s="14"/>
      <c r="R3159" s="14"/>
      <c r="S3159" s="14"/>
      <c r="T3159" s="14"/>
      <c r="U3159" s="14"/>
      <c r="V3159" s="14"/>
      <c r="W3159" s="14"/>
      <c r="X3159" s="14"/>
      <c r="Y3159" s="14"/>
      <c r="Z3159" s="14"/>
      <c r="AA3159" s="14"/>
      <c r="AB3159" s="14"/>
      <c r="AC3159" s="14"/>
      <c r="AD3159" s="14"/>
    </row>
    <row r="3160" ht="33.0" customHeight="1">
      <c r="A3160" s="27">
        <v>3591.0</v>
      </c>
      <c r="B3160" s="27" t="s">
        <v>34</v>
      </c>
      <c r="C3160" s="27" t="s">
        <v>3433</v>
      </c>
      <c r="D3160" s="12" t="s">
        <v>134</v>
      </c>
      <c r="E3160" s="14"/>
      <c r="F3160" s="12" t="s">
        <v>16</v>
      </c>
      <c r="G3160" s="12" t="s">
        <v>9</v>
      </c>
      <c r="H3160" s="12" t="s">
        <v>42</v>
      </c>
      <c r="I3160" s="14"/>
      <c r="J3160" s="14"/>
      <c r="K3160" s="14"/>
      <c r="L3160" s="14"/>
      <c r="M3160" s="14"/>
      <c r="N3160" s="14"/>
      <c r="O3160" s="14"/>
      <c r="P3160" s="14"/>
      <c r="Q3160" s="14"/>
      <c r="R3160" s="14"/>
      <c r="S3160" s="14"/>
      <c r="T3160" s="14"/>
      <c r="U3160" s="14"/>
      <c r="V3160" s="14"/>
      <c r="W3160" s="14"/>
      <c r="X3160" s="14"/>
      <c r="Y3160" s="14"/>
      <c r="Z3160" s="14"/>
      <c r="AA3160" s="14"/>
      <c r="AB3160" s="14"/>
      <c r="AC3160" s="14"/>
      <c r="AD3160" s="14"/>
    </row>
    <row r="3161" ht="33.0" hidden="1" customHeight="1">
      <c r="A3161" s="27">
        <v>3592.0</v>
      </c>
      <c r="B3161" s="27" t="s">
        <v>34</v>
      </c>
      <c r="C3161" s="27" t="s">
        <v>3434</v>
      </c>
      <c r="D3161" s="12" t="s">
        <v>89</v>
      </c>
      <c r="E3161" s="14"/>
      <c r="F3161" s="12" t="s">
        <v>9</v>
      </c>
      <c r="G3161" s="12" t="s">
        <v>9</v>
      </c>
      <c r="H3161" s="12" t="s">
        <v>52</v>
      </c>
      <c r="I3161" s="14"/>
      <c r="J3161" s="14"/>
      <c r="K3161" s="14"/>
      <c r="L3161" s="14"/>
      <c r="M3161" s="14"/>
      <c r="N3161" s="14"/>
      <c r="O3161" s="14"/>
      <c r="P3161" s="14"/>
      <c r="Q3161" s="14"/>
      <c r="R3161" s="14"/>
      <c r="S3161" s="14"/>
      <c r="T3161" s="14"/>
      <c r="U3161" s="14"/>
      <c r="V3161" s="14"/>
      <c r="W3161" s="14"/>
      <c r="X3161" s="14"/>
      <c r="Y3161" s="14"/>
      <c r="Z3161" s="14"/>
      <c r="AA3161" s="14"/>
      <c r="AB3161" s="14"/>
      <c r="AC3161" s="14"/>
      <c r="AD3161" s="14"/>
    </row>
    <row r="3162" ht="33.0" hidden="1" customHeight="1">
      <c r="A3162" s="27">
        <v>3593.0</v>
      </c>
      <c r="B3162" s="27" t="s">
        <v>34</v>
      </c>
      <c r="C3162" s="27" t="s">
        <v>3435</v>
      </c>
      <c r="D3162" s="12" t="s">
        <v>144</v>
      </c>
      <c r="E3162" s="14"/>
      <c r="F3162" s="12" t="s">
        <v>11</v>
      </c>
      <c r="G3162" s="12" t="s">
        <v>7</v>
      </c>
      <c r="H3162" s="12" t="s">
        <v>42</v>
      </c>
      <c r="I3162" s="14"/>
      <c r="J3162" s="14"/>
      <c r="K3162" s="14"/>
      <c r="L3162" s="14"/>
      <c r="M3162" s="14"/>
      <c r="N3162" s="14"/>
      <c r="O3162" s="14"/>
      <c r="P3162" s="14"/>
      <c r="Q3162" s="14"/>
      <c r="R3162" s="14"/>
      <c r="S3162" s="14"/>
      <c r="T3162" s="14"/>
      <c r="U3162" s="14"/>
      <c r="V3162" s="14"/>
      <c r="W3162" s="14"/>
      <c r="X3162" s="14"/>
      <c r="Y3162" s="14"/>
      <c r="Z3162" s="14"/>
      <c r="AA3162" s="14"/>
      <c r="AB3162" s="14"/>
      <c r="AC3162" s="14"/>
      <c r="AD3162" s="14"/>
    </row>
    <row r="3163" ht="33.0" hidden="1" customHeight="1">
      <c r="A3163" s="27">
        <v>3594.0</v>
      </c>
      <c r="B3163" s="27" t="s">
        <v>34</v>
      </c>
      <c r="C3163" s="27" t="s">
        <v>3436</v>
      </c>
      <c r="D3163" s="12" t="s">
        <v>79</v>
      </c>
      <c r="E3163" s="14"/>
      <c r="F3163" s="12" t="s">
        <v>23</v>
      </c>
      <c r="G3163" s="12" t="s">
        <v>6</v>
      </c>
      <c r="H3163" s="12" t="s">
        <v>52</v>
      </c>
      <c r="I3163" s="14"/>
      <c r="J3163" s="14"/>
      <c r="K3163" s="14"/>
      <c r="L3163" s="14"/>
      <c r="M3163" s="14"/>
      <c r="N3163" s="14"/>
      <c r="O3163" s="14"/>
      <c r="P3163" s="14"/>
      <c r="Q3163" s="14"/>
      <c r="R3163" s="14"/>
      <c r="S3163" s="14"/>
      <c r="T3163" s="14"/>
      <c r="U3163" s="14"/>
      <c r="V3163" s="14"/>
      <c r="W3163" s="14"/>
      <c r="X3163" s="14"/>
      <c r="Y3163" s="14"/>
      <c r="Z3163" s="14"/>
      <c r="AA3163" s="14"/>
      <c r="AB3163" s="14"/>
      <c r="AC3163" s="14"/>
      <c r="AD3163" s="14"/>
    </row>
    <row r="3164" ht="33.0" hidden="1" customHeight="1">
      <c r="A3164" s="27">
        <v>3595.0</v>
      </c>
      <c r="B3164" s="27" t="s">
        <v>34</v>
      </c>
      <c r="C3164" s="27" t="s">
        <v>3437</v>
      </c>
      <c r="D3164" s="12" t="s">
        <v>730</v>
      </c>
      <c r="E3164" s="14"/>
      <c r="F3164" s="12" t="s">
        <v>18</v>
      </c>
      <c r="G3164" s="12" t="s">
        <v>9</v>
      </c>
      <c r="H3164" s="12" t="s">
        <v>49</v>
      </c>
      <c r="I3164" s="14"/>
      <c r="J3164" s="14"/>
      <c r="K3164" s="14"/>
      <c r="L3164" s="14"/>
      <c r="M3164" s="14"/>
      <c r="N3164" s="14"/>
      <c r="O3164" s="14"/>
      <c r="P3164" s="14"/>
      <c r="Q3164" s="14"/>
      <c r="R3164" s="14"/>
      <c r="S3164" s="14"/>
      <c r="T3164" s="14"/>
      <c r="U3164" s="14"/>
      <c r="V3164" s="14"/>
      <c r="W3164" s="14"/>
      <c r="X3164" s="14"/>
      <c r="Y3164" s="14"/>
      <c r="Z3164" s="14"/>
      <c r="AA3164" s="14"/>
      <c r="AB3164" s="14"/>
      <c r="AC3164" s="14"/>
      <c r="AD3164" s="14"/>
    </row>
    <row r="3165" ht="33.0" hidden="1" customHeight="1">
      <c r="A3165" s="27">
        <v>3597.0</v>
      </c>
      <c r="B3165" s="27" t="s">
        <v>34</v>
      </c>
      <c r="C3165" s="27" t="s">
        <v>3438</v>
      </c>
      <c r="D3165" s="12" t="s">
        <v>436</v>
      </c>
      <c r="E3165" s="14"/>
      <c r="F3165" s="12" t="s">
        <v>13</v>
      </c>
      <c r="G3165" s="12" t="s">
        <v>9</v>
      </c>
      <c r="H3165" s="12" t="s">
        <v>37</v>
      </c>
      <c r="I3165" s="14"/>
      <c r="J3165" s="14"/>
      <c r="K3165" s="14"/>
      <c r="L3165" s="14"/>
      <c r="M3165" s="14"/>
      <c r="N3165" s="14"/>
      <c r="O3165" s="14"/>
      <c r="P3165" s="14"/>
      <c r="Q3165" s="14"/>
      <c r="R3165" s="14"/>
      <c r="S3165" s="14"/>
      <c r="T3165" s="14"/>
      <c r="U3165" s="14"/>
      <c r="V3165" s="14"/>
      <c r="W3165" s="14"/>
      <c r="X3165" s="14"/>
      <c r="Y3165" s="14"/>
      <c r="Z3165" s="14"/>
      <c r="AA3165" s="14"/>
      <c r="AB3165" s="14"/>
      <c r="AC3165" s="14"/>
      <c r="AD3165" s="14"/>
    </row>
    <row r="3166" ht="33.0" hidden="1" customHeight="1">
      <c r="A3166" s="27">
        <v>3599.0</v>
      </c>
      <c r="B3166" s="27" t="s">
        <v>34</v>
      </c>
      <c r="C3166" s="27" t="s">
        <v>3439</v>
      </c>
      <c r="D3166" s="12" t="s">
        <v>212</v>
      </c>
      <c r="E3166" s="14"/>
      <c r="F3166" s="12" t="s">
        <v>12</v>
      </c>
      <c r="G3166" s="12" t="s">
        <v>9</v>
      </c>
      <c r="H3166" s="12" t="s">
        <v>52</v>
      </c>
      <c r="I3166" s="14"/>
      <c r="J3166" s="14"/>
      <c r="K3166" s="14"/>
      <c r="L3166" s="14"/>
      <c r="M3166" s="14"/>
      <c r="N3166" s="14"/>
      <c r="O3166" s="14"/>
      <c r="P3166" s="14"/>
      <c r="Q3166" s="14"/>
      <c r="R3166" s="14"/>
      <c r="S3166" s="14"/>
      <c r="T3166" s="14"/>
      <c r="U3166" s="14"/>
      <c r="V3166" s="14"/>
      <c r="W3166" s="14"/>
      <c r="X3166" s="14"/>
      <c r="Y3166" s="14"/>
      <c r="Z3166" s="14"/>
      <c r="AA3166" s="14"/>
      <c r="AB3166" s="14"/>
      <c r="AC3166" s="14"/>
      <c r="AD3166" s="14"/>
    </row>
    <row r="3167" ht="33.0" hidden="1" customHeight="1">
      <c r="A3167" s="27">
        <v>3600.0</v>
      </c>
      <c r="B3167" s="27" t="s">
        <v>34</v>
      </c>
      <c r="C3167" s="27" t="s">
        <v>3440</v>
      </c>
      <c r="D3167" s="12" t="s">
        <v>56</v>
      </c>
      <c r="E3167" s="14"/>
      <c r="F3167" s="12" t="s">
        <v>11</v>
      </c>
      <c r="G3167" s="12" t="s">
        <v>9</v>
      </c>
      <c r="H3167" s="12" t="s">
        <v>52</v>
      </c>
      <c r="I3167" s="14"/>
      <c r="J3167" s="14"/>
      <c r="K3167" s="14"/>
      <c r="L3167" s="14"/>
      <c r="M3167" s="14"/>
      <c r="N3167" s="14"/>
      <c r="O3167" s="14"/>
      <c r="P3167" s="14"/>
      <c r="Q3167" s="14"/>
      <c r="R3167" s="14"/>
      <c r="S3167" s="14"/>
      <c r="T3167" s="14"/>
      <c r="U3167" s="14"/>
      <c r="V3167" s="14"/>
      <c r="W3167" s="14"/>
      <c r="X3167" s="14"/>
      <c r="Y3167" s="14"/>
      <c r="Z3167" s="14"/>
      <c r="AA3167" s="14"/>
      <c r="AB3167" s="14"/>
      <c r="AC3167" s="14"/>
      <c r="AD3167" s="14"/>
    </row>
    <row r="3168" ht="33.0" hidden="1" customHeight="1">
      <c r="A3168" s="27">
        <v>3601.0</v>
      </c>
      <c r="B3168" s="27" t="s">
        <v>34</v>
      </c>
      <c r="C3168" s="27" t="s">
        <v>3441</v>
      </c>
      <c r="D3168" s="12" t="s">
        <v>3442</v>
      </c>
      <c r="E3168" s="14"/>
      <c r="F3168" s="12" t="s">
        <v>20</v>
      </c>
      <c r="G3168" s="12" t="s">
        <v>156</v>
      </c>
      <c r="H3168" s="12" t="s">
        <v>37</v>
      </c>
      <c r="I3168" s="14"/>
      <c r="J3168" s="14"/>
      <c r="K3168" s="14"/>
      <c r="L3168" s="14"/>
      <c r="M3168" s="14"/>
      <c r="N3168" s="14"/>
      <c r="O3168" s="14"/>
      <c r="P3168" s="14"/>
      <c r="Q3168" s="14"/>
      <c r="R3168" s="14"/>
      <c r="S3168" s="14"/>
      <c r="T3168" s="14"/>
      <c r="U3168" s="14"/>
      <c r="V3168" s="14"/>
      <c r="W3168" s="14"/>
      <c r="X3168" s="14"/>
      <c r="Y3168" s="14"/>
      <c r="Z3168" s="14"/>
      <c r="AA3168" s="14"/>
      <c r="AB3168" s="14"/>
      <c r="AC3168" s="14"/>
      <c r="AD3168" s="14"/>
    </row>
    <row r="3169" ht="33.0" hidden="1" customHeight="1">
      <c r="A3169" s="27">
        <v>3602.0</v>
      </c>
      <c r="B3169" s="27" t="s">
        <v>34</v>
      </c>
      <c r="C3169" s="27" t="s">
        <v>3443</v>
      </c>
      <c r="D3169" s="12" t="s">
        <v>269</v>
      </c>
      <c r="E3169" s="14"/>
      <c r="F3169" s="12" t="s">
        <v>21</v>
      </c>
      <c r="G3169" s="12" t="s">
        <v>9</v>
      </c>
      <c r="H3169" s="12" t="s">
        <v>37</v>
      </c>
      <c r="I3169" s="14"/>
      <c r="J3169" s="14"/>
      <c r="K3169" s="14"/>
      <c r="L3169" s="14"/>
      <c r="M3169" s="14"/>
      <c r="N3169" s="14"/>
      <c r="O3169" s="14"/>
      <c r="P3169" s="14"/>
      <c r="Q3169" s="14"/>
      <c r="R3169" s="14"/>
      <c r="S3169" s="14"/>
      <c r="T3169" s="14"/>
      <c r="U3169" s="14"/>
      <c r="V3169" s="14"/>
      <c r="W3169" s="14"/>
      <c r="X3169" s="14"/>
      <c r="Y3169" s="14"/>
      <c r="Z3169" s="14"/>
      <c r="AA3169" s="14"/>
      <c r="AB3169" s="14"/>
      <c r="AC3169" s="14"/>
      <c r="AD3169" s="14"/>
    </row>
    <row r="3170" ht="33.0" hidden="1" customHeight="1">
      <c r="A3170" s="27">
        <v>3603.0</v>
      </c>
      <c r="B3170" s="27" t="s">
        <v>34</v>
      </c>
      <c r="C3170" s="27" t="s">
        <v>3444</v>
      </c>
      <c r="D3170" s="12" t="s">
        <v>124</v>
      </c>
      <c r="E3170" s="14"/>
      <c r="F3170" s="12" t="s">
        <v>11</v>
      </c>
      <c r="G3170" s="12" t="s">
        <v>9</v>
      </c>
      <c r="H3170" s="12" t="s">
        <v>49</v>
      </c>
      <c r="I3170" s="14"/>
      <c r="J3170" s="14"/>
      <c r="K3170" s="14"/>
      <c r="L3170" s="14"/>
      <c r="M3170" s="14"/>
      <c r="N3170" s="14"/>
      <c r="O3170" s="14"/>
      <c r="P3170" s="14"/>
      <c r="Q3170" s="14"/>
      <c r="R3170" s="14"/>
      <c r="S3170" s="14"/>
      <c r="T3170" s="14"/>
      <c r="U3170" s="14"/>
      <c r="V3170" s="14"/>
      <c r="W3170" s="14"/>
      <c r="X3170" s="14"/>
      <c r="Y3170" s="14"/>
      <c r="Z3170" s="14"/>
      <c r="AA3170" s="14"/>
      <c r="AB3170" s="14"/>
      <c r="AC3170" s="14"/>
      <c r="AD3170" s="14"/>
    </row>
    <row r="3171" ht="33.0" hidden="1" customHeight="1">
      <c r="A3171" s="27">
        <v>3604.0</v>
      </c>
      <c r="B3171" s="27" t="s">
        <v>34</v>
      </c>
      <c r="C3171" s="27" t="s">
        <v>3445</v>
      </c>
      <c r="D3171" s="12" t="s">
        <v>317</v>
      </c>
      <c r="E3171" s="14"/>
      <c r="F3171" s="12" t="s">
        <v>11</v>
      </c>
      <c r="G3171" s="12" t="s">
        <v>5</v>
      </c>
      <c r="H3171" s="12" t="s">
        <v>37</v>
      </c>
      <c r="I3171" s="14"/>
      <c r="J3171" s="14"/>
      <c r="K3171" s="14"/>
      <c r="L3171" s="14"/>
      <c r="M3171" s="14"/>
      <c r="N3171" s="14"/>
      <c r="O3171" s="14"/>
      <c r="P3171" s="14"/>
      <c r="Q3171" s="14"/>
      <c r="R3171" s="14"/>
      <c r="S3171" s="14"/>
      <c r="T3171" s="14"/>
      <c r="U3171" s="14"/>
      <c r="V3171" s="14"/>
      <c r="W3171" s="14"/>
      <c r="X3171" s="14"/>
      <c r="Y3171" s="14"/>
      <c r="Z3171" s="14"/>
      <c r="AA3171" s="14"/>
      <c r="AB3171" s="14"/>
      <c r="AC3171" s="14"/>
      <c r="AD3171" s="14"/>
    </row>
    <row r="3172" ht="33.0" hidden="1" customHeight="1">
      <c r="A3172" s="27">
        <v>3605.0</v>
      </c>
      <c r="B3172" s="27" t="s">
        <v>34</v>
      </c>
      <c r="C3172" s="27" t="s">
        <v>3446</v>
      </c>
      <c r="D3172" s="12" t="s">
        <v>66</v>
      </c>
      <c r="E3172" s="14"/>
      <c r="F3172" s="12" t="s">
        <v>10</v>
      </c>
      <c r="G3172" s="12" t="s">
        <v>2</v>
      </c>
      <c r="H3172" s="12" t="s">
        <v>52</v>
      </c>
      <c r="I3172" s="14"/>
      <c r="J3172" s="14"/>
      <c r="K3172" s="14"/>
      <c r="L3172" s="14"/>
      <c r="M3172" s="14"/>
      <c r="N3172" s="14"/>
      <c r="O3172" s="14"/>
      <c r="P3172" s="14"/>
      <c r="Q3172" s="14"/>
      <c r="R3172" s="14"/>
      <c r="S3172" s="14"/>
      <c r="T3172" s="14"/>
      <c r="U3172" s="14"/>
      <c r="V3172" s="14"/>
      <c r="W3172" s="14"/>
      <c r="X3172" s="14"/>
      <c r="Y3172" s="14"/>
      <c r="Z3172" s="14"/>
      <c r="AA3172" s="14"/>
      <c r="AB3172" s="14"/>
      <c r="AC3172" s="14"/>
      <c r="AD3172" s="14"/>
    </row>
    <row r="3173" ht="33.0" hidden="1" customHeight="1">
      <c r="A3173" s="27">
        <v>3606.0</v>
      </c>
      <c r="B3173" s="27" t="s">
        <v>34</v>
      </c>
      <c r="C3173" s="27" t="s">
        <v>3447</v>
      </c>
      <c r="D3173" s="12" t="s">
        <v>1207</v>
      </c>
      <c r="E3173" s="14"/>
      <c r="F3173" s="12" t="s">
        <v>20</v>
      </c>
      <c r="G3173" s="12" t="s">
        <v>2</v>
      </c>
      <c r="H3173" s="12" t="s">
        <v>52</v>
      </c>
      <c r="I3173" s="14"/>
      <c r="J3173" s="14"/>
      <c r="K3173" s="14"/>
      <c r="L3173" s="14"/>
      <c r="M3173" s="14"/>
      <c r="N3173" s="14"/>
      <c r="O3173" s="14"/>
      <c r="P3173" s="14"/>
      <c r="Q3173" s="14"/>
      <c r="R3173" s="14"/>
      <c r="S3173" s="14"/>
      <c r="T3173" s="14"/>
      <c r="U3173" s="14"/>
      <c r="V3173" s="14"/>
      <c r="W3173" s="14"/>
      <c r="X3173" s="14"/>
      <c r="Y3173" s="14"/>
      <c r="Z3173" s="14"/>
      <c r="AA3173" s="14"/>
      <c r="AB3173" s="14"/>
      <c r="AC3173" s="14"/>
      <c r="AD3173" s="14"/>
    </row>
    <row r="3174" ht="33.0" customHeight="1">
      <c r="A3174" s="27">
        <v>3607.0</v>
      </c>
      <c r="B3174" s="27" t="s">
        <v>34</v>
      </c>
      <c r="C3174" s="27" t="s">
        <v>3448</v>
      </c>
      <c r="D3174" s="12" t="s">
        <v>217</v>
      </c>
      <c r="E3174" s="14"/>
      <c r="F3174" s="12" t="s">
        <v>16</v>
      </c>
      <c r="G3174" s="12" t="s">
        <v>7</v>
      </c>
      <c r="H3174" s="12" t="s">
        <v>49</v>
      </c>
      <c r="I3174" s="14"/>
      <c r="J3174" s="14"/>
      <c r="K3174" s="14"/>
      <c r="L3174" s="14"/>
      <c r="M3174" s="14"/>
      <c r="N3174" s="14"/>
      <c r="O3174" s="14"/>
      <c r="P3174" s="14"/>
      <c r="Q3174" s="14"/>
      <c r="R3174" s="14"/>
      <c r="S3174" s="14"/>
      <c r="T3174" s="14"/>
      <c r="U3174" s="14"/>
      <c r="V3174" s="14"/>
      <c r="W3174" s="14"/>
      <c r="X3174" s="14"/>
      <c r="Y3174" s="14"/>
      <c r="Z3174" s="14"/>
      <c r="AA3174" s="14"/>
      <c r="AB3174" s="14"/>
      <c r="AC3174" s="14"/>
      <c r="AD3174" s="14"/>
    </row>
    <row r="3175" ht="33.0" hidden="1" customHeight="1">
      <c r="A3175" s="27">
        <v>3608.0</v>
      </c>
      <c r="B3175" s="27" t="s">
        <v>34</v>
      </c>
      <c r="C3175" s="27" t="s">
        <v>3449</v>
      </c>
      <c r="D3175" s="12" t="s">
        <v>637</v>
      </c>
      <c r="E3175" s="14"/>
      <c r="F3175" s="12" t="s">
        <v>13</v>
      </c>
      <c r="G3175" s="12" t="s">
        <v>9</v>
      </c>
      <c r="H3175" s="12" t="s">
        <v>52</v>
      </c>
      <c r="I3175" s="14"/>
      <c r="J3175" s="14"/>
      <c r="K3175" s="14"/>
      <c r="L3175" s="14"/>
      <c r="M3175" s="14"/>
      <c r="N3175" s="14"/>
      <c r="O3175" s="14"/>
      <c r="P3175" s="14"/>
      <c r="Q3175" s="14"/>
      <c r="R3175" s="14"/>
      <c r="S3175" s="14"/>
      <c r="T3175" s="14"/>
      <c r="U3175" s="14"/>
      <c r="V3175" s="14"/>
      <c r="W3175" s="14"/>
      <c r="X3175" s="14"/>
      <c r="Y3175" s="14"/>
      <c r="Z3175" s="14"/>
      <c r="AA3175" s="14"/>
      <c r="AB3175" s="14"/>
      <c r="AC3175" s="14"/>
      <c r="AD3175" s="14"/>
    </row>
    <row r="3176" ht="33.0" hidden="1" customHeight="1">
      <c r="A3176" s="27">
        <v>3609.0</v>
      </c>
      <c r="B3176" s="27" t="s">
        <v>34</v>
      </c>
      <c r="C3176" s="27" t="s">
        <v>3450</v>
      </c>
      <c r="D3176" s="12" t="s">
        <v>165</v>
      </c>
      <c r="E3176" s="14"/>
      <c r="F3176" s="12" t="s">
        <v>13</v>
      </c>
      <c r="G3176" s="12" t="s">
        <v>4</v>
      </c>
      <c r="H3176" s="12" t="s">
        <v>49</v>
      </c>
      <c r="I3176" s="14"/>
      <c r="J3176" s="14"/>
      <c r="K3176" s="14"/>
      <c r="L3176" s="14"/>
      <c r="M3176" s="14"/>
      <c r="N3176" s="14"/>
      <c r="O3176" s="14"/>
      <c r="P3176" s="14"/>
      <c r="Q3176" s="14"/>
      <c r="R3176" s="14"/>
      <c r="S3176" s="14"/>
      <c r="T3176" s="14"/>
      <c r="U3176" s="14"/>
      <c r="V3176" s="14"/>
      <c r="W3176" s="14"/>
      <c r="X3176" s="14"/>
      <c r="Y3176" s="14"/>
      <c r="Z3176" s="14"/>
      <c r="AA3176" s="14"/>
      <c r="AB3176" s="14"/>
      <c r="AC3176" s="14"/>
      <c r="AD3176" s="14"/>
    </row>
    <row r="3177" ht="33.0" hidden="1" customHeight="1">
      <c r="A3177" s="27">
        <v>3610.0</v>
      </c>
      <c r="B3177" s="27" t="s">
        <v>34</v>
      </c>
      <c r="C3177" s="27" t="s">
        <v>3451</v>
      </c>
      <c r="D3177" s="12" t="s">
        <v>89</v>
      </c>
      <c r="E3177" s="14"/>
      <c r="F3177" s="12" t="s">
        <v>9</v>
      </c>
      <c r="G3177" s="12" t="s">
        <v>9</v>
      </c>
      <c r="H3177" s="12" t="s">
        <v>52</v>
      </c>
      <c r="I3177" s="14"/>
      <c r="J3177" s="14"/>
      <c r="K3177" s="14"/>
      <c r="L3177" s="14"/>
      <c r="M3177" s="14"/>
      <c r="N3177" s="14"/>
      <c r="O3177" s="14"/>
      <c r="P3177" s="14"/>
      <c r="Q3177" s="14"/>
      <c r="R3177" s="14"/>
      <c r="S3177" s="14"/>
      <c r="T3177" s="14"/>
      <c r="U3177" s="14"/>
      <c r="V3177" s="14"/>
      <c r="W3177" s="14"/>
      <c r="X3177" s="14"/>
      <c r="Y3177" s="14"/>
      <c r="Z3177" s="14"/>
      <c r="AA3177" s="14"/>
      <c r="AB3177" s="14"/>
      <c r="AC3177" s="14"/>
      <c r="AD3177" s="14"/>
    </row>
    <row r="3178" ht="33.0" hidden="1" customHeight="1">
      <c r="A3178" s="27">
        <v>3611.0</v>
      </c>
      <c r="B3178" s="27" t="s">
        <v>34</v>
      </c>
      <c r="C3178" s="27" t="s">
        <v>3452</v>
      </c>
      <c r="D3178" s="12" t="s">
        <v>2445</v>
      </c>
      <c r="E3178" s="14"/>
      <c r="F3178" s="12" t="s">
        <v>14</v>
      </c>
      <c r="G3178" s="12" t="s">
        <v>7</v>
      </c>
      <c r="H3178" s="12" t="s">
        <v>49</v>
      </c>
      <c r="I3178" s="14"/>
      <c r="J3178" s="14"/>
      <c r="K3178" s="14"/>
      <c r="L3178" s="14"/>
      <c r="M3178" s="14"/>
      <c r="N3178" s="14"/>
      <c r="O3178" s="14"/>
      <c r="P3178" s="14"/>
      <c r="Q3178" s="14"/>
      <c r="R3178" s="14"/>
      <c r="S3178" s="14"/>
      <c r="T3178" s="14"/>
      <c r="U3178" s="14"/>
      <c r="V3178" s="14"/>
      <c r="W3178" s="14"/>
      <c r="X3178" s="14"/>
      <c r="Y3178" s="14"/>
      <c r="Z3178" s="14"/>
      <c r="AA3178" s="14"/>
      <c r="AB3178" s="14"/>
      <c r="AC3178" s="14"/>
      <c r="AD3178" s="14"/>
    </row>
    <row r="3179" ht="33.0" hidden="1" customHeight="1">
      <c r="A3179" s="27">
        <v>3612.0</v>
      </c>
      <c r="B3179" s="27" t="s">
        <v>34</v>
      </c>
      <c r="C3179" s="27" t="s">
        <v>3453</v>
      </c>
      <c r="D3179" s="12" t="s">
        <v>87</v>
      </c>
      <c r="E3179" s="14"/>
      <c r="F3179" s="12" t="s">
        <v>18</v>
      </c>
      <c r="G3179" s="12" t="s">
        <v>9</v>
      </c>
      <c r="H3179" s="12" t="s">
        <v>52</v>
      </c>
      <c r="I3179" s="14"/>
      <c r="J3179" s="14"/>
      <c r="K3179" s="14"/>
      <c r="L3179" s="14"/>
      <c r="M3179" s="14"/>
      <c r="N3179" s="14"/>
      <c r="O3179" s="14"/>
      <c r="P3179" s="14"/>
      <c r="Q3179" s="14"/>
      <c r="R3179" s="14"/>
      <c r="S3179" s="14"/>
      <c r="T3179" s="14"/>
      <c r="U3179" s="14"/>
      <c r="V3179" s="14"/>
      <c r="W3179" s="14"/>
      <c r="X3179" s="14"/>
      <c r="Y3179" s="14"/>
      <c r="Z3179" s="14"/>
      <c r="AA3179" s="14"/>
      <c r="AB3179" s="14"/>
      <c r="AC3179" s="14"/>
      <c r="AD3179" s="14"/>
    </row>
    <row r="3180" ht="33.0" customHeight="1">
      <c r="A3180" s="27">
        <v>3613.0</v>
      </c>
      <c r="B3180" s="27" t="s">
        <v>34</v>
      </c>
      <c r="C3180" s="27" t="s">
        <v>3454</v>
      </c>
      <c r="D3180" s="12" t="s">
        <v>167</v>
      </c>
      <c r="E3180" s="14"/>
      <c r="F3180" s="12" t="s">
        <v>16</v>
      </c>
      <c r="G3180" s="12" t="s">
        <v>9</v>
      </c>
      <c r="H3180" s="12" t="s">
        <v>37</v>
      </c>
      <c r="I3180" s="14"/>
      <c r="J3180" s="14"/>
      <c r="K3180" s="14"/>
      <c r="L3180" s="14"/>
      <c r="M3180" s="14"/>
      <c r="N3180" s="14"/>
      <c r="O3180" s="14"/>
      <c r="P3180" s="14"/>
      <c r="Q3180" s="14"/>
      <c r="R3180" s="14"/>
      <c r="S3180" s="14"/>
      <c r="T3180" s="14"/>
      <c r="U3180" s="14"/>
      <c r="V3180" s="14"/>
      <c r="W3180" s="14"/>
      <c r="X3180" s="14"/>
      <c r="Y3180" s="14"/>
      <c r="Z3180" s="14"/>
      <c r="AA3180" s="14"/>
      <c r="AB3180" s="14"/>
      <c r="AC3180" s="14"/>
      <c r="AD3180" s="14"/>
    </row>
    <row r="3181" ht="33.0" customHeight="1">
      <c r="A3181" s="27">
        <v>3614.0</v>
      </c>
      <c r="B3181" s="27" t="s">
        <v>34</v>
      </c>
      <c r="C3181" s="27" t="s">
        <v>3455</v>
      </c>
      <c r="D3181" s="12" t="s">
        <v>416</v>
      </c>
      <c r="E3181" s="14"/>
      <c r="F3181" s="12" t="s">
        <v>16</v>
      </c>
      <c r="G3181" s="12" t="s">
        <v>4</v>
      </c>
      <c r="H3181" s="12" t="s">
        <v>49</v>
      </c>
      <c r="I3181" s="14"/>
      <c r="J3181" s="14"/>
      <c r="K3181" s="14"/>
      <c r="L3181" s="14"/>
      <c r="M3181" s="14"/>
      <c r="N3181" s="14"/>
      <c r="O3181" s="14"/>
      <c r="P3181" s="14"/>
      <c r="Q3181" s="14"/>
      <c r="R3181" s="14"/>
      <c r="S3181" s="14"/>
      <c r="T3181" s="14"/>
      <c r="U3181" s="14"/>
      <c r="V3181" s="14"/>
      <c r="W3181" s="14"/>
      <c r="X3181" s="14"/>
      <c r="Y3181" s="14"/>
      <c r="Z3181" s="14"/>
      <c r="AA3181" s="14"/>
      <c r="AB3181" s="14"/>
      <c r="AC3181" s="14"/>
      <c r="AD3181" s="14"/>
    </row>
    <row r="3182" ht="33.0" hidden="1" customHeight="1">
      <c r="A3182" s="27">
        <v>3615.0</v>
      </c>
      <c r="B3182" s="27" t="s">
        <v>34</v>
      </c>
      <c r="C3182" s="27" t="s">
        <v>3456</v>
      </c>
      <c r="D3182" s="12" t="s">
        <v>152</v>
      </c>
      <c r="E3182" s="14"/>
      <c r="F3182" s="12" t="s">
        <v>19</v>
      </c>
      <c r="G3182" s="12" t="s">
        <v>9</v>
      </c>
      <c r="H3182" s="12" t="s">
        <v>49</v>
      </c>
      <c r="I3182" s="14"/>
      <c r="J3182" s="14"/>
      <c r="K3182" s="14"/>
      <c r="L3182" s="14"/>
      <c r="M3182" s="14"/>
      <c r="N3182" s="14"/>
      <c r="O3182" s="14"/>
      <c r="P3182" s="14"/>
      <c r="Q3182" s="14"/>
      <c r="R3182" s="14"/>
      <c r="S3182" s="14"/>
      <c r="T3182" s="14"/>
      <c r="U3182" s="14"/>
      <c r="V3182" s="14"/>
      <c r="W3182" s="14"/>
      <c r="X3182" s="14"/>
      <c r="Y3182" s="14"/>
      <c r="Z3182" s="14"/>
      <c r="AA3182" s="14"/>
      <c r="AB3182" s="14"/>
      <c r="AC3182" s="14"/>
      <c r="AD3182" s="14"/>
    </row>
    <row r="3183" ht="33.0" hidden="1" customHeight="1">
      <c r="A3183" s="27">
        <v>3616.0</v>
      </c>
      <c r="B3183" s="27" t="s">
        <v>34</v>
      </c>
      <c r="C3183" s="27" t="s">
        <v>3457</v>
      </c>
      <c r="D3183" s="12" t="s">
        <v>103</v>
      </c>
      <c r="E3183" s="14"/>
      <c r="F3183" s="12" t="s">
        <v>14</v>
      </c>
      <c r="G3183" s="12" t="s">
        <v>4</v>
      </c>
      <c r="H3183" s="12" t="s">
        <v>52</v>
      </c>
      <c r="I3183" s="14"/>
      <c r="J3183" s="14"/>
      <c r="K3183" s="14"/>
      <c r="L3183" s="14"/>
      <c r="M3183" s="14"/>
      <c r="N3183" s="14"/>
      <c r="O3183" s="14"/>
      <c r="P3183" s="14"/>
      <c r="Q3183" s="14"/>
      <c r="R3183" s="14"/>
      <c r="S3183" s="14"/>
      <c r="T3183" s="14"/>
      <c r="U3183" s="14"/>
      <c r="V3183" s="14"/>
      <c r="W3183" s="14"/>
      <c r="X3183" s="14"/>
      <c r="Y3183" s="14"/>
      <c r="Z3183" s="14"/>
      <c r="AA3183" s="14"/>
      <c r="AB3183" s="14"/>
      <c r="AC3183" s="14"/>
      <c r="AD3183" s="14"/>
    </row>
    <row r="3184" ht="33.0" hidden="1" customHeight="1">
      <c r="A3184" s="27">
        <v>3617.0</v>
      </c>
      <c r="B3184" s="27" t="s">
        <v>34</v>
      </c>
      <c r="C3184" s="27" t="s">
        <v>3458</v>
      </c>
      <c r="D3184" s="12" t="s">
        <v>89</v>
      </c>
      <c r="E3184" s="14"/>
      <c r="F3184" s="12" t="s">
        <v>9</v>
      </c>
      <c r="G3184" s="12" t="s">
        <v>9</v>
      </c>
      <c r="H3184" s="12" t="s">
        <v>52</v>
      </c>
      <c r="I3184" s="14"/>
      <c r="J3184" s="14"/>
      <c r="K3184" s="14"/>
      <c r="L3184" s="14"/>
      <c r="M3184" s="14"/>
      <c r="N3184" s="14"/>
      <c r="O3184" s="14"/>
      <c r="P3184" s="14"/>
      <c r="Q3184" s="14"/>
      <c r="R3184" s="14"/>
      <c r="S3184" s="14"/>
      <c r="T3184" s="14"/>
      <c r="U3184" s="14"/>
      <c r="V3184" s="14"/>
      <c r="W3184" s="14"/>
      <c r="X3184" s="14"/>
      <c r="Y3184" s="14"/>
      <c r="Z3184" s="14"/>
      <c r="AA3184" s="14"/>
      <c r="AB3184" s="14"/>
      <c r="AC3184" s="14"/>
      <c r="AD3184" s="14"/>
    </row>
    <row r="3185" ht="33.0" hidden="1" customHeight="1">
      <c r="A3185" s="27">
        <v>3618.0</v>
      </c>
      <c r="B3185" s="27" t="s">
        <v>34</v>
      </c>
      <c r="C3185" s="27" t="s">
        <v>3459</v>
      </c>
      <c r="D3185" s="12" t="s">
        <v>107</v>
      </c>
      <c r="E3185" s="14"/>
      <c r="F3185" s="12" t="s">
        <v>9</v>
      </c>
      <c r="G3185" s="12" t="s">
        <v>9</v>
      </c>
      <c r="H3185" s="12" t="s">
        <v>37</v>
      </c>
      <c r="I3185" s="14"/>
      <c r="J3185" s="14"/>
      <c r="K3185" s="14"/>
      <c r="L3185" s="14"/>
      <c r="M3185" s="14"/>
      <c r="N3185" s="14"/>
      <c r="O3185" s="14"/>
      <c r="P3185" s="14"/>
      <c r="Q3185" s="14"/>
      <c r="R3185" s="14"/>
      <c r="S3185" s="14"/>
      <c r="T3185" s="14"/>
      <c r="U3185" s="14"/>
      <c r="V3185" s="14"/>
      <c r="W3185" s="14"/>
      <c r="X3185" s="14"/>
      <c r="Y3185" s="14"/>
      <c r="Z3185" s="14"/>
      <c r="AA3185" s="14"/>
      <c r="AB3185" s="14"/>
      <c r="AC3185" s="14"/>
      <c r="AD3185" s="14"/>
    </row>
    <row r="3186" ht="33.0" hidden="1" customHeight="1">
      <c r="A3186" s="27">
        <v>3619.0</v>
      </c>
      <c r="B3186" s="27" t="s">
        <v>34</v>
      </c>
      <c r="C3186" s="27" t="s">
        <v>3460</v>
      </c>
      <c r="D3186" s="12" t="s">
        <v>2285</v>
      </c>
      <c r="E3186" s="14"/>
      <c r="F3186" s="12" t="s">
        <v>13</v>
      </c>
      <c r="G3186" s="12" t="s">
        <v>7</v>
      </c>
      <c r="H3186" s="12" t="s">
        <v>49</v>
      </c>
      <c r="I3186" s="14"/>
      <c r="J3186" s="14"/>
      <c r="K3186" s="14"/>
      <c r="L3186" s="14"/>
      <c r="M3186" s="14"/>
      <c r="N3186" s="14"/>
      <c r="O3186" s="14"/>
      <c r="P3186" s="14"/>
      <c r="Q3186" s="14"/>
      <c r="R3186" s="14"/>
      <c r="S3186" s="14"/>
      <c r="T3186" s="14"/>
      <c r="U3186" s="14"/>
      <c r="V3186" s="14"/>
      <c r="W3186" s="14"/>
      <c r="X3186" s="14"/>
      <c r="Y3186" s="14"/>
      <c r="Z3186" s="14"/>
      <c r="AA3186" s="14"/>
      <c r="AB3186" s="14"/>
      <c r="AC3186" s="14"/>
      <c r="AD3186" s="14"/>
    </row>
    <row r="3187" ht="33.0" hidden="1" customHeight="1">
      <c r="A3187" s="27">
        <v>3620.0</v>
      </c>
      <c r="B3187" s="27" t="s">
        <v>34</v>
      </c>
      <c r="C3187" s="27" t="s">
        <v>3461</v>
      </c>
      <c r="D3187" s="12" t="s">
        <v>269</v>
      </c>
      <c r="E3187" s="14"/>
      <c r="F3187" s="12" t="s">
        <v>21</v>
      </c>
      <c r="G3187" s="12" t="s">
        <v>9</v>
      </c>
      <c r="H3187" s="12" t="s">
        <v>37</v>
      </c>
      <c r="I3187" s="14"/>
      <c r="J3187" s="14"/>
      <c r="K3187" s="14"/>
      <c r="L3187" s="14"/>
      <c r="M3187" s="14"/>
      <c r="N3187" s="14"/>
      <c r="O3187" s="14"/>
      <c r="P3187" s="14"/>
      <c r="Q3187" s="14"/>
      <c r="R3187" s="14"/>
      <c r="S3187" s="14"/>
      <c r="T3187" s="14"/>
      <c r="U3187" s="14"/>
      <c r="V3187" s="14"/>
      <c r="W3187" s="14"/>
      <c r="X3187" s="14"/>
      <c r="Y3187" s="14"/>
      <c r="Z3187" s="14"/>
      <c r="AA3187" s="14"/>
      <c r="AB3187" s="14"/>
      <c r="AC3187" s="14"/>
      <c r="AD3187" s="14"/>
    </row>
    <row r="3188" ht="33.0" hidden="1" customHeight="1">
      <c r="A3188" s="27">
        <v>3621.0</v>
      </c>
      <c r="B3188" s="27" t="s">
        <v>34</v>
      </c>
      <c r="C3188" s="27" t="s">
        <v>3462</v>
      </c>
      <c r="D3188" s="12" t="s">
        <v>255</v>
      </c>
      <c r="E3188" s="14"/>
      <c r="F3188" s="12" t="s">
        <v>14</v>
      </c>
      <c r="G3188" s="12" t="s">
        <v>7</v>
      </c>
      <c r="H3188" s="12" t="s">
        <v>37</v>
      </c>
      <c r="I3188" s="14"/>
      <c r="J3188" s="14"/>
      <c r="K3188" s="14"/>
      <c r="L3188" s="14"/>
      <c r="M3188" s="14"/>
      <c r="N3188" s="14"/>
      <c r="O3188" s="14"/>
      <c r="P3188" s="14"/>
      <c r="Q3188" s="14"/>
      <c r="R3188" s="14"/>
      <c r="S3188" s="14"/>
      <c r="T3188" s="14"/>
      <c r="U3188" s="14"/>
      <c r="V3188" s="14"/>
      <c r="W3188" s="14"/>
      <c r="X3188" s="14"/>
      <c r="Y3188" s="14"/>
      <c r="Z3188" s="14"/>
      <c r="AA3188" s="14"/>
      <c r="AB3188" s="14"/>
      <c r="AC3188" s="14"/>
      <c r="AD3188" s="14"/>
    </row>
    <row r="3189" ht="33.0" hidden="1" customHeight="1">
      <c r="A3189" s="27">
        <v>3622.0</v>
      </c>
      <c r="B3189" s="27" t="s">
        <v>34</v>
      </c>
      <c r="C3189" s="27" t="s">
        <v>3463</v>
      </c>
      <c r="D3189" s="12" t="s">
        <v>361</v>
      </c>
      <c r="E3189" s="14"/>
      <c r="F3189" s="12" t="s">
        <v>20</v>
      </c>
      <c r="G3189" s="12" t="s">
        <v>6</v>
      </c>
      <c r="H3189" s="12" t="s">
        <v>52</v>
      </c>
      <c r="I3189" s="14"/>
      <c r="J3189" s="14"/>
      <c r="K3189" s="14"/>
      <c r="L3189" s="14"/>
      <c r="M3189" s="14"/>
      <c r="N3189" s="14"/>
      <c r="O3189" s="14"/>
      <c r="P3189" s="14"/>
      <c r="Q3189" s="14"/>
      <c r="R3189" s="14"/>
      <c r="S3189" s="14"/>
      <c r="T3189" s="14"/>
      <c r="U3189" s="14"/>
      <c r="V3189" s="14"/>
      <c r="W3189" s="14"/>
      <c r="X3189" s="14"/>
      <c r="Y3189" s="14"/>
      <c r="Z3189" s="14"/>
      <c r="AA3189" s="14"/>
      <c r="AB3189" s="14"/>
      <c r="AC3189" s="14"/>
      <c r="AD3189" s="14"/>
    </row>
    <row r="3190" ht="33.0" hidden="1" customHeight="1">
      <c r="A3190" s="27">
        <v>3623.0</v>
      </c>
      <c r="B3190" s="27" t="s">
        <v>34</v>
      </c>
      <c r="C3190" s="27" t="s">
        <v>3464</v>
      </c>
      <c r="D3190" s="12" t="s">
        <v>172</v>
      </c>
      <c r="E3190" s="14"/>
      <c r="F3190" s="12" t="s">
        <v>20</v>
      </c>
      <c r="G3190" s="12" t="s">
        <v>9</v>
      </c>
      <c r="H3190" s="12" t="s">
        <v>49</v>
      </c>
      <c r="I3190" s="14"/>
      <c r="J3190" s="14"/>
      <c r="K3190" s="14"/>
      <c r="L3190" s="14"/>
      <c r="M3190" s="14"/>
      <c r="N3190" s="14"/>
      <c r="O3190" s="14"/>
      <c r="P3190" s="14"/>
      <c r="Q3190" s="14"/>
      <c r="R3190" s="14"/>
      <c r="S3190" s="14"/>
      <c r="T3190" s="14"/>
      <c r="U3190" s="14"/>
      <c r="V3190" s="14"/>
      <c r="W3190" s="14"/>
      <c r="X3190" s="14"/>
      <c r="Y3190" s="14"/>
      <c r="Z3190" s="14"/>
      <c r="AA3190" s="14"/>
      <c r="AB3190" s="14"/>
      <c r="AC3190" s="14"/>
      <c r="AD3190" s="14"/>
    </row>
    <row r="3191" ht="33.0" hidden="1" customHeight="1">
      <c r="A3191" s="27">
        <v>3624.0</v>
      </c>
      <c r="B3191" s="27" t="s">
        <v>34</v>
      </c>
      <c r="C3191" s="27" t="s">
        <v>3465</v>
      </c>
      <c r="D3191" s="12" t="s">
        <v>66</v>
      </c>
      <c r="E3191" s="14"/>
      <c r="F3191" s="12" t="s">
        <v>10</v>
      </c>
      <c r="G3191" s="12" t="s">
        <v>2</v>
      </c>
      <c r="H3191" s="12" t="s">
        <v>52</v>
      </c>
      <c r="I3191" s="14"/>
      <c r="J3191" s="14"/>
      <c r="K3191" s="14"/>
      <c r="L3191" s="14"/>
      <c r="M3191" s="14"/>
      <c r="N3191" s="14"/>
      <c r="O3191" s="14"/>
      <c r="P3191" s="14"/>
      <c r="Q3191" s="14"/>
      <c r="R3191" s="14"/>
      <c r="S3191" s="14"/>
      <c r="T3191" s="14"/>
      <c r="U3191" s="14"/>
      <c r="V3191" s="14"/>
      <c r="W3191" s="14"/>
      <c r="X3191" s="14"/>
      <c r="Y3191" s="14"/>
      <c r="Z3191" s="14"/>
      <c r="AA3191" s="14"/>
      <c r="AB3191" s="14"/>
      <c r="AC3191" s="14"/>
      <c r="AD3191" s="14"/>
    </row>
    <row r="3192" ht="33.0" hidden="1" customHeight="1">
      <c r="A3192" s="27">
        <v>3625.0</v>
      </c>
      <c r="B3192" s="27" t="s">
        <v>34</v>
      </c>
      <c r="C3192" s="27" t="s">
        <v>3466</v>
      </c>
      <c r="D3192" s="12" t="s">
        <v>509</v>
      </c>
      <c r="E3192" s="14"/>
      <c r="F3192" s="12" t="s">
        <v>13</v>
      </c>
      <c r="G3192" s="12" t="s">
        <v>4</v>
      </c>
      <c r="H3192" s="12" t="s">
        <v>52</v>
      </c>
      <c r="I3192" s="14"/>
      <c r="J3192" s="14"/>
      <c r="K3192" s="14"/>
      <c r="L3192" s="14"/>
      <c r="M3192" s="14"/>
      <c r="N3192" s="14"/>
      <c r="O3192" s="14"/>
      <c r="P3192" s="14"/>
      <c r="Q3192" s="14"/>
      <c r="R3192" s="14"/>
      <c r="S3192" s="14"/>
      <c r="T3192" s="14"/>
      <c r="U3192" s="14"/>
      <c r="V3192" s="14"/>
      <c r="W3192" s="14"/>
      <c r="X3192" s="14"/>
      <c r="Y3192" s="14"/>
      <c r="Z3192" s="14"/>
      <c r="AA3192" s="14"/>
      <c r="AB3192" s="14"/>
      <c r="AC3192" s="14"/>
      <c r="AD3192" s="14"/>
    </row>
    <row r="3193" ht="33.0" hidden="1" customHeight="1">
      <c r="A3193" s="27">
        <v>3626.0</v>
      </c>
      <c r="B3193" s="27" t="s">
        <v>34</v>
      </c>
      <c r="C3193" s="27" t="s">
        <v>3467</v>
      </c>
      <c r="D3193" s="12" t="s">
        <v>3468</v>
      </c>
      <c r="E3193" s="14"/>
      <c r="F3193" s="12" t="s">
        <v>17</v>
      </c>
      <c r="G3193" s="12" t="s">
        <v>2</v>
      </c>
      <c r="H3193" s="12" t="s">
        <v>49</v>
      </c>
      <c r="I3193" s="14"/>
      <c r="J3193" s="14"/>
      <c r="K3193" s="14"/>
      <c r="L3193" s="14"/>
      <c r="M3193" s="14"/>
      <c r="N3193" s="14"/>
      <c r="O3193" s="14"/>
      <c r="P3193" s="14"/>
      <c r="Q3193" s="14"/>
      <c r="R3193" s="14"/>
      <c r="S3193" s="14"/>
      <c r="T3193" s="14"/>
      <c r="U3193" s="14"/>
      <c r="V3193" s="14"/>
      <c r="W3193" s="14"/>
      <c r="X3193" s="14"/>
      <c r="Y3193" s="14"/>
      <c r="Z3193" s="14"/>
      <c r="AA3193" s="14"/>
      <c r="AB3193" s="14"/>
      <c r="AC3193" s="14"/>
      <c r="AD3193" s="14"/>
    </row>
    <row r="3194" ht="33.0" customHeight="1">
      <c r="A3194" s="27">
        <v>3627.0</v>
      </c>
      <c r="B3194" s="27" t="s">
        <v>34</v>
      </c>
      <c r="C3194" s="27" t="s">
        <v>3469</v>
      </c>
      <c r="D3194" s="12" t="s">
        <v>291</v>
      </c>
      <c r="E3194" s="14"/>
      <c r="F3194" s="12" t="s">
        <v>16</v>
      </c>
      <c r="G3194" s="12" t="s">
        <v>4</v>
      </c>
      <c r="H3194" s="12" t="s">
        <v>37</v>
      </c>
      <c r="I3194" s="14"/>
      <c r="J3194" s="14"/>
      <c r="K3194" s="14"/>
      <c r="L3194" s="14"/>
      <c r="M3194" s="14"/>
      <c r="N3194" s="14"/>
      <c r="O3194" s="14"/>
      <c r="P3194" s="14"/>
      <c r="Q3194" s="14"/>
      <c r="R3194" s="14"/>
      <c r="S3194" s="14"/>
      <c r="T3194" s="14"/>
      <c r="U3194" s="14"/>
      <c r="V3194" s="14"/>
      <c r="W3194" s="14"/>
      <c r="X3194" s="14"/>
      <c r="Y3194" s="14"/>
      <c r="Z3194" s="14"/>
      <c r="AA3194" s="14"/>
      <c r="AB3194" s="14"/>
      <c r="AC3194" s="14"/>
      <c r="AD3194" s="14"/>
    </row>
    <row r="3195" ht="33.0" hidden="1" customHeight="1">
      <c r="A3195" s="27">
        <v>3628.0</v>
      </c>
      <c r="B3195" s="27" t="s">
        <v>34</v>
      </c>
      <c r="C3195" s="27" t="s">
        <v>3470</v>
      </c>
      <c r="D3195" s="12" t="s">
        <v>172</v>
      </c>
      <c r="E3195" s="14"/>
      <c r="F3195" s="12" t="s">
        <v>20</v>
      </c>
      <c r="G3195" s="12" t="s">
        <v>9</v>
      </c>
      <c r="H3195" s="12" t="s">
        <v>49</v>
      </c>
      <c r="I3195" s="14"/>
      <c r="J3195" s="14"/>
      <c r="K3195" s="14"/>
      <c r="L3195" s="14"/>
      <c r="M3195" s="14"/>
      <c r="N3195" s="14"/>
      <c r="O3195" s="14"/>
      <c r="P3195" s="14"/>
      <c r="Q3195" s="14"/>
      <c r="R3195" s="14"/>
      <c r="S3195" s="14"/>
      <c r="T3195" s="14"/>
      <c r="U3195" s="14"/>
      <c r="V3195" s="14"/>
      <c r="W3195" s="14"/>
      <c r="X3195" s="14"/>
      <c r="Y3195" s="14"/>
      <c r="Z3195" s="14"/>
      <c r="AA3195" s="14"/>
      <c r="AB3195" s="14"/>
      <c r="AC3195" s="14"/>
      <c r="AD3195" s="14"/>
    </row>
    <row r="3196" ht="33.0" hidden="1" customHeight="1">
      <c r="A3196" s="27">
        <v>3629.0</v>
      </c>
      <c r="B3196" s="27" t="s">
        <v>34</v>
      </c>
      <c r="C3196" s="27" t="s">
        <v>3471</v>
      </c>
      <c r="D3196" s="12" t="s">
        <v>39</v>
      </c>
      <c r="E3196" s="14"/>
      <c r="F3196" s="12" t="s">
        <v>20</v>
      </c>
      <c r="G3196" s="12" t="s">
        <v>9</v>
      </c>
      <c r="H3196" s="12" t="s">
        <v>37</v>
      </c>
      <c r="I3196" s="14"/>
      <c r="J3196" s="14"/>
      <c r="K3196" s="14"/>
      <c r="L3196" s="14"/>
      <c r="M3196" s="14"/>
      <c r="N3196" s="14"/>
      <c r="O3196" s="14"/>
      <c r="P3196" s="14"/>
      <c r="Q3196" s="14"/>
      <c r="R3196" s="14"/>
      <c r="S3196" s="14"/>
      <c r="T3196" s="14"/>
      <c r="U3196" s="14"/>
      <c r="V3196" s="14"/>
      <c r="W3196" s="14"/>
      <c r="X3196" s="14"/>
      <c r="Y3196" s="14"/>
      <c r="Z3196" s="14"/>
      <c r="AA3196" s="14"/>
      <c r="AB3196" s="14"/>
      <c r="AC3196" s="14"/>
      <c r="AD3196" s="14"/>
    </row>
    <row r="3197" ht="33.0" hidden="1" customHeight="1">
      <c r="A3197" s="27">
        <v>3630.0</v>
      </c>
      <c r="B3197" s="27" t="s">
        <v>34</v>
      </c>
      <c r="C3197" s="27" t="s">
        <v>3472</v>
      </c>
      <c r="D3197" s="12" t="s">
        <v>275</v>
      </c>
      <c r="E3197" s="14"/>
      <c r="F3197" s="12" t="s">
        <v>13</v>
      </c>
      <c r="G3197" s="12" t="s">
        <v>6</v>
      </c>
      <c r="H3197" s="12" t="s">
        <v>52</v>
      </c>
      <c r="I3197" s="14"/>
      <c r="J3197" s="14"/>
      <c r="K3197" s="14"/>
      <c r="L3197" s="14"/>
      <c r="M3197" s="14"/>
      <c r="N3197" s="14"/>
      <c r="O3197" s="14"/>
      <c r="P3197" s="14"/>
      <c r="Q3197" s="14"/>
      <c r="R3197" s="14"/>
      <c r="S3197" s="14"/>
      <c r="T3197" s="14"/>
      <c r="U3197" s="14"/>
      <c r="V3197" s="14"/>
      <c r="W3197" s="14"/>
      <c r="X3197" s="14"/>
      <c r="Y3197" s="14"/>
      <c r="Z3197" s="14"/>
      <c r="AA3197" s="14"/>
      <c r="AB3197" s="14"/>
      <c r="AC3197" s="14"/>
      <c r="AD3197" s="14"/>
    </row>
    <row r="3198" ht="33.0" hidden="1" customHeight="1">
      <c r="A3198" s="27">
        <v>3631.0</v>
      </c>
      <c r="B3198" s="27" t="s">
        <v>34</v>
      </c>
      <c r="C3198" s="27" t="s">
        <v>3473</v>
      </c>
      <c r="D3198" s="12" t="s">
        <v>1029</v>
      </c>
      <c r="E3198" s="14"/>
      <c r="F3198" s="12" t="s">
        <v>14</v>
      </c>
      <c r="G3198" s="12" t="s">
        <v>9</v>
      </c>
      <c r="H3198" s="12" t="s">
        <v>49</v>
      </c>
      <c r="I3198" s="14"/>
      <c r="J3198" s="14"/>
      <c r="K3198" s="14"/>
      <c r="L3198" s="14"/>
      <c r="M3198" s="14"/>
      <c r="N3198" s="14"/>
      <c r="O3198" s="14"/>
      <c r="P3198" s="14"/>
      <c r="Q3198" s="14"/>
      <c r="R3198" s="14"/>
      <c r="S3198" s="14"/>
      <c r="T3198" s="14"/>
      <c r="U3198" s="14"/>
      <c r="V3198" s="14"/>
      <c r="W3198" s="14"/>
      <c r="X3198" s="14"/>
      <c r="Y3198" s="14"/>
      <c r="Z3198" s="14"/>
      <c r="AA3198" s="14"/>
      <c r="AB3198" s="14"/>
      <c r="AC3198" s="14"/>
      <c r="AD3198" s="14"/>
    </row>
    <row r="3199" ht="33.0" hidden="1" customHeight="1">
      <c r="A3199" s="27">
        <v>3632.0</v>
      </c>
      <c r="B3199" s="27" t="s">
        <v>34</v>
      </c>
      <c r="C3199" s="27" t="s">
        <v>3474</v>
      </c>
      <c r="D3199" s="12" t="s">
        <v>178</v>
      </c>
      <c r="E3199" s="14"/>
      <c r="F3199" s="12" t="s">
        <v>11</v>
      </c>
      <c r="G3199" s="12" t="s">
        <v>4</v>
      </c>
      <c r="H3199" s="12" t="s">
        <v>49</v>
      </c>
      <c r="I3199" s="14"/>
      <c r="J3199" s="14"/>
      <c r="K3199" s="14"/>
      <c r="L3199" s="14"/>
      <c r="M3199" s="14"/>
      <c r="N3199" s="14"/>
      <c r="O3199" s="14"/>
      <c r="P3199" s="14"/>
      <c r="Q3199" s="14"/>
      <c r="R3199" s="14"/>
      <c r="S3199" s="14"/>
      <c r="T3199" s="14"/>
      <c r="U3199" s="14"/>
      <c r="V3199" s="14"/>
      <c r="W3199" s="14"/>
      <c r="X3199" s="14"/>
      <c r="Y3199" s="14"/>
      <c r="Z3199" s="14"/>
      <c r="AA3199" s="14"/>
      <c r="AB3199" s="14"/>
      <c r="AC3199" s="14"/>
      <c r="AD3199" s="14"/>
    </row>
    <row r="3200" ht="33.0" hidden="1" customHeight="1">
      <c r="A3200" s="27">
        <v>3633.0</v>
      </c>
      <c r="B3200" s="27" t="s">
        <v>34</v>
      </c>
      <c r="C3200" s="27" t="s">
        <v>3475</v>
      </c>
      <c r="D3200" s="12" t="s">
        <v>107</v>
      </c>
      <c r="E3200" s="14"/>
      <c r="F3200" s="12" t="s">
        <v>9</v>
      </c>
      <c r="G3200" s="12" t="s">
        <v>9</v>
      </c>
      <c r="H3200" s="12" t="s">
        <v>37</v>
      </c>
      <c r="I3200" s="14"/>
      <c r="J3200" s="14"/>
      <c r="K3200" s="14"/>
      <c r="L3200" s="14"/>
      <c r="M3200" s="14"/>
      <c r="N3200" s="14"/>
      <c r="O3200" s="14"/>
      <c r="P3200" s="14"/>
      <c r="Q3200" s="14"/>
      <c r="R3200" s="14"/>
      <c r="S3200" s="14"/>
      <c r="T3200" s="14"/>
      <c r="U3200" s="14"/>
      <c r="V3200" s="14"/>
      <c r="W3200" s="14"/>
      <c r="X3200" s="14"/>
      <c r="Y3200" s="14"/>
      <c r="Z3200" s="14"/>
      <c r="AA3200" s="14"/>
      <c r="AB3200" s="14"/>
      <c r="AC3200" s="14"/>
      <c r="AD3200" s="14"/>
    </row>
    <row r="3201" ht="33.0" hidden="1" customHeight="1">
      <c r="A3201" s="27">
        <v>3634.0</v>
      </c>
      <c r="B3201" s="27" t="s">
        <v>34</v>
      </c>
      <c r="C3201" s="27" t="s">
        <v>3476</v>
      </c>
      <c r="D3201" s="12" t="s">
        <v>1735</v>
      </c>
      <c r="E3201" s="14"/>
      <c r="F3201" s="12" t="s">
        <v>15</v>
      </c>
      <c r="G3201" s="12" t="s">
        <v>7</v>
      </c>
      <c r="H3201" s="12" t="s">
        <v>42</v>
      </c>
      <c r="I3201" s="14"/>
      <c r="J3201" s="14"/>
      <c r="K3201" s="14"/>
      <c r="L3201" s="14"/>
      <c r="M3201" s="14"/>
      <c r="N3201" s="14"/>
      <c r="O3201" s="14"/>
      <c r="P3201" s="14"/>
      <c r="Q3201" s="14"/>
      <c r="R3201" s="14"/>
      <c r="S3201" s="14"/>
      <c r="T3201" s="14"/>
      <c r="U3201" s="14"/>
      <c r="V3201" s="14"/>
      <c r="W3201" s="14"/>
      <c r="X3201" s="14"/>
      <c r="Y3201" s="14"/>
      <c r="Z3201" s="14"/>
      <c r="AA3201" s="14"/>
      <c r="AB3201" s="14"/>
      <c r="AC3201" s="14"/>
      <c r="AD3201" s="14"/>
    </row>
    <row r="3202" ht="33.0" hidden="1" customHeight="1">
      <c r="A3202" s="27">
        <v>3635.0</v>
      </c>
      <c r="B3202" s="27" t="s">
        <v>34</v>
      </c>
      <c r="C3202" s="27" t="s">
        <v>3477</v>
      </c>
      <c r="D3202" s="12" t="s">
        <v>105</v>
      </c>
      <c r="E3202" s="14"/>
      <c r="F3202" s="12" t="s">
        <v>13</v>
      </c>
      <c r="G3202" s="12" t="s">
        <v>4</v>
      </c>
      <c r="H3202" s="12" t="s">
        <v>37</v>
      </c>
      <c r="I3202" s="14"/>
      <c r="J3202" s="14"/>
      <c r="K3202" s="14"/>
      <c r="L3202" s="14"/>
      <c r="M3202" s="14"/>
      <c r="N3202" s="14"/>
      <c r="O3202" s="14"/>
      <c r="P3202" s="14"/>
      <c r="Q3202" s="14"/>
      <c r="R3202" s="14"/>
      <c r="S3202" s="14"/>
      <c r="T3202" s="14"/>
      <c r="U3202" s="14"/>
      <c r="V3202" s="14"/>
      <c r="W3202" s="14"/>
      <c r="X3202" s="14"/>
      <c r="Y3202" s="14"/>
      <c r="Z3202" s="14"/>
      <c r="AA3202" s="14"/>
      <c r="AB3202" s="14"/>
      <c r="AC3202" s="14"/>
      <c r="AD3202" s="14"/>
    </row>
    <row r="3203" ht="33.0" hidden="1" customHeight="1">
      <c r="A3203" s="27">
        <v>3636.0</v>
      </c>
      <c r="B3203" s="27" t="s">
        <v>34</v>
      </c>
      <c r="C3203" s="27" t="s">
        <v>3478</v>
      </c>
      <c r="D3203" s="12" t="s">
        <v>1779</v>
      </c>
      <c r="E3203" s="14"/>
      <c r="F3203" s="12" t="s">
        <v>22</v>
      </c>
      <c r="G3203" s="12" t="s">
        <v>9</v>
      </c>
      <c r="H3203" s="12" t="s">
        <v>49</v>
      </c>
      <c r="I3203" s="14"/>
      <c r="J3203" s="14"/>
      <c r="K3203" s="14"/>
      <c r="L3203" s="14"/>
      <c r="M3203" s="14"/>
      <c r="N3203" s="14"/>
      <c r="O3203" s="14"/>
      <c r="P3203" s="14"/>
      <c r="Q3203" s="14"/>
      <c r="R3203" s="14"/>
      <c r="S3203" s="14"/>
      <c r="T3203" s="14"/>
      <c r="U3203" s="14"/>
      <c r="V3203" s="14"/>
      <c r="W3203" s="14"/>
      <c r="X3203" s="14"/>
      <c r="Y3203" s="14"/>
      <c r="Z3203" s="14"/>
      <c r="AA3203" s="14"/>
      <c r="AB3203" s="14"/>
      <c r="AC3203" s="14"/>
      <c r="AD3203" s="14"/>
    </row>
    <row r="3204" ht="33.0" hidden="1" customHeight="1">
      <c r="A3204" s="27">
        <v>3637.0</v>
      </c>
      <c r="B3204" s="27" t="s">
        <v>34</v>
      </c>
      <c r="C3204" s="27" t="s">
        <v>3479</v>
      </c>
      <c r="D3204" s="12" t="s">
        <v>206</v>
      </c>
      <c r="E3204" s="14"/>
      <c r="F3204" s="12" t="s">
        <v>11</v>
      </c>
      <c r="G3204" s="12" t="s">
        <v>5</v>
      </c>
      <c r="H3204" s="12" t="s">
        <v>52</v>
      </c>
      <c r="I3204" s="14"/>
      <c r="J3204" s="14"/>
      <c r="K3204" s="14"/>
      <c r="L3204" s="14"/>
      <c r="M3204" s="14"/>
      <c r="N3204" s="14"/>
      <c r="O3204" s="14"/>
      <c r="P3204" s="14"/>
      <c r="Q3204" s="14"/>
      <c r="R3204" s="14"/>
      <c r="S3204" s="14"/>
      <c r="T3204" s="14"/>
      <c r="U3204" s="14"/>
      <c r="V3204" s="14"/>
      <c r="W3204" s="14"/>
      <c r="X3204" s="14"/>
      <c r="Y3204" s="14"/>
      <c r="Z3204" s="14"/>
      <c r="AA3204" s="14"/>
      <c r="AB3204" s="14"/>
      <c r="AC3204" s="14"/>
      <c r="AD3204" s="14"/>
    </row>
    <row r="3205" ht="33.0" customHeight="1">
      <c r="A3205" s="27">
        <v>3638.0</v>
      </c>
      <c r="B3205" s="27" t="s">
        <v>34</v>
      </c>
      <c r="C3205" s="27" t="s">
        <v>3480</v>
      </c>
      <c r="D3205" s="12" t="s">
        <v>327</v>
      </c>
      <c r="E3205" s="14"/>
      <c r="F3205" s="12" t="s">
        <v>16</v>
      </c>
      <c r="G3205" s="12" t="s">
        <v>7</v>
      </c>
      <c r="H3205" s="12" t="s">
        <v>37</v>
      </c>
      <c r="I3205" s="14"/>
      <c r="J3205" s="14"/>
      <c r="K3205" s="14"/>
      <c r="L3205" s="14"/>
      <c r="M3205" s="14"/>
      <c r="N3205" s="14"/>
      <c r="O3205" s="14"/>
      <c r="P3205" s="14"/>
      <c r="Q3205" s="14"/>
      <c r="R3205" s="14"/>
      <c r="S3205" s="14"/>
      <c r="T3205" s="14"/>
      <c r="U3205" s="14"/>
      <c r="V3205" s="14"/>
      <c r="W3205" s="14"/>
      <c r="X3205" s="14"/>
      <c r="Y3205" s="14"/>
      <c r="Z3205" s="14"/>
      <c r="AA3205" s="14"/>
      <c r="AB3205" s="14"/>
      <c r="AC3205" s="14"/>
      <c r="AD3205" s="14"/>
    </row>
    <row r="3206" ht="33.0" hidden="1" customHeight="1">
      <c r="A3206" s="27">
        <v>3639.0</v>
      </c>
      <c r="B3206" s="27" t="s">
        <v>34</v>
      </c>
      <c r="C3206" s="27" t="s">
        <v>3481</v>
      </c>
      <c r="D3206" s="12" t="s">
        <v>269</v>
      </c>
      <c r="E3206" s="14"/>
      <c r="F3206" s="12" t="s">
        <v>21</v>
      </c>
      <c r="G3206" s="12" t="s">
        <v>9</v>
      </c>
      <c r="H3206" s="12" t="s">
        <v>37</v>
      </c>
      <c r="I3206" s="14"/>
      <c r="J3206" s="14"/>
      <c r="K3206" s="14"/>
      <c r="L3206" s="14"/>
      <c r="M3206" s="14"/>
      <c r="N3206" s="14"/>
      <c r="O3206" s="14"/>
      <c r="P3206" s="14"/>
      <c r="Q3206" s="14"/>
      <c r="R3206" s="14"/>
      <c r="S3206" s="14"/>
      <c r="T3206" s="14"/>
      <c r="U3206" s="14"/>
      <c r="V3206" s="14"/>
      <c r="W3206" s="14"/>
      <c r="X3206" s="14"/>
      <c r="Y3206" s="14"/>
      <c r="Z3206" s="14"/>
      <c r="AA3206" s="14"/>
      <c r="AB3206" s="14"/>
      <c r="AC3206" s="14"/>
      <c r="AD3206" s="14"/>
    </row>
    <row r="3207" ht="33.0" hidden="1" customHeight="1">
      <c r="A3207" s="27">
        <v>3641.0</v>
      </c>
      <c r="B3207" s="27" t="s">
        <v>34</v>
      </c>
      <c r="C3207" s="27" t="s">
        <v>3482</v>
      </c>
      <c r="D3207" s="12" t="s">
        <v>36</v>
      </c>
      <c r="E3207" s="14"/>
      <c r="F3207" s="12" t="s">
        <v>10</v>
      </c>
      <c r="G3207" s="12" t="s">
        <v>2</v>
      </c>
      <c r="H3207" s="12" t="s">
        <v>37</v>
      </c>
      <c r="I3207" s="14"/>
      <c r="J3207" s="14"/>
      <c r="K3207" s="14"/>
      <c r="L3207" s="14"/>
      <c r="M3207" s="14"/>
      <c r="N3207" s="14"/>
      <c r="O3207" s="14"/>
      <c r="P3207" s="14"/>
      <c r="Q3207" s="14"/>
      <c r="R3207" s="14"/>
      <c r="S3207" s="14"/>
      <c r="T3207" s="14"/>
      <c r="U3207" s="14"/>
      <c r="V3207" s="14"/>
      <c r="W3207" s="14"/>
      <c r="X3207" s="14"/>
      <c r="Y3207" s="14"/>
      <c r="Z3207" s="14"/>
      <c r="AA3207" s="14"/>
      <c r="AB3207" s="14"/>
      <c r="AC3207" s="14"/>
      <c r="AD3207" s="14"/>
    </row>
    <row r="3208" ht="33.0" hidden="1" customHeight="1">
      <c r="A3208" s="27">
        <v>3642.0</v>
      </c>
      <c r="B3208" s="27" t="s">
        <v>34</v>
      </c>
      <c r="C3208" s="27" t="s">
        <v>3483</v>
      </c>
      <c r="D3208" s="12" t="s">
        <v>438</v>
      </c>
      <c r="E3208" s="14"/>
      <c r="F3208" s="12" t="s">
        <v>20</v>
      </c>
      <c r="G3208" s="12" t="s">
        <v>9</v>
      </c>
      <c r="H3208" s="12" t="s">
        <v>52</v>
      </c>
      <c r="I3208" s="14"/>
      <c r="J3208" s="14"/>
      <c r="K3208" s="14"/>
      <c r="L3208" s="14"/>
      <c r="M3208" s="14"/>
      <c r="N3208" s="14"/>
      <c r="O3208" s="14"/>
      <c r="P3208" s="14"/>
      <c r="Q3208" s="14"/>
      <c r="R3208" s="14"/>
      <c r="S3208" s="14"/>
      <c r="T3208" s="14"/>
      <c r="U3208" s="14"/>
      <c r="V3208" s="14"/>
      <c r="W3208" s="14"/>
      <c r="X3208" s="14"/>
      <c r="Y3208" s="14"/>
      <c r="Z3208" s="14"/>
      <c r="AA3208" s="14"/>
      <c r="AB3208" s="14"/>
      <c r="AC3208" s="14"/>
      <c r="AD3208" s="14"/>
    </row>
    <row r="3209" ht="33.0" hidden="1" customHeight="1">
      <c r="A3209" s="27">
        <v>3644.0</v>
      </c>
      <c r="B3209" s="27" t="s">
        <v>34</v>
      </c>
      <c r="C3209" s="27" t="s">
        <v>3484</v>
      </c>
      <c r="D3209" s="12" t="s">
        <v>637</v>
      </c>
      <c r="E3209" s="14"/>
      <c r="F3209" s="12" t="s">
        <v>13</v>
      </c>
      <c r="G3209" s="12" t="s">
        <v>9</v>
      </c>
      <c r="H3209" s="12" t="s">
        <v>52</v>
      </c>
      <c r="I3209" s="14"/>
      <c r="J3209" s="14"/>
      <c r="K3209" s="14"/>
      <c r="L3209" s="14"/>
      <c r="M3209" s="14"/>
      <c r="N3209" s="14"/>
      <c r="O3209" s="14"/>
      <c r="P3209" s="14"/>
      <c r="Q3209" s="14"/>
      <c r="R3209" s="14"/>
      <c r="S3209" s="14"/>
      <c r="T3209" s="14"/>
      <c r="U3209" s="14"/>
      <c r="V3209" s="14"/>
      <c r="W3209" s="14"/>
      <c r="X3209" s="14"/>
      <c r="Y3209" s="14"/>
      <c r="Z3209" s="14"/>
      <c r="AA3209" s="14"/>
      <c r="AB3209" s="14"/>
      <c r="AC3209" s="14"/>
      <c r="AD3209" s="14"/>
    </row>
    <row r="3210" ht="33.0" hidden="1" customHeight="1">
      <c r="A3210" s="27">
        <v>3645.0</v>
      </c>
      <c r="B3210" s="27" t="s">
        <v>34</v>
      </c>
      <c r="C3210" s="27" t="s">
        <v>3485</v>
      </c>
      <c r="D3210" s="12" t="s">
        <v>2285</v>
      </c>
      <c r="E3210" s="14"/>
      <c r="F3210" s="12" t="s">
        <v>13</v>
      </c>
      <c r="G3210" s="12" t="s">
        <v>7</v>
      </c>
      <c r="H3210" s="12" t="s">
        <v>49</v>
      </c>
      <c r="I3210" s="14"/>
      <c r="J3210" s="14"/>
      <c r="K3210" s="14"/>
      <c r="L3210" s="14"/>
      <c r="M3210" s="14"/>
      <c r="N3210" s="14"/>
      <c r="O3210" s="14"/>
      <c r="P3210" s="14"/>
      <c r="Q3210" s="14"/>
      <c r="R3210" s="14"/>
      <c r="S3210" s="14"/>
      <c r="T3210" s="14"/>
      <c r="U3210" s="14"/>
      <c r="V3210" s="14"/>
      <c r="W3210" s="14"/>
      <c r="X3210" s="14"/>
      <c r="Y3210" s="14"/>
      <c r="Z3210" s="14"/>
      <c r="AA3210" s="14"/>
      <c r="AB3210" s="14"/>
      <c r="AC3210" s="14"/>
      <c r="AD3210" s="14"/>
    </row>
    <row r="3211" ht="33.0" hidden="1" customHeight="1">
      <c r="A3211" s="27">
        <v>3646.0</v>
      </c>
      <c r="B3211" s="27" t="s">
        <v>34</v>
      </c>
      <c r="C3211" s="27" t="s">
        <v>3486</v>
      </c>
      <c r="D3211" s="12" t="s">
        <v>203</v>
      </c>
      <c r="E3211" s="14"/>
      <c r="F3211" s="12" t="s">
        <v>12</v>
      </c>
      <c r="G3211" s="12" t="s">
        <v>9</v>
      </c>
      <c r="H3211" s="12" t="s">
        <v>49</v>
      </c>
      <c r="I3211" s="14"/>
      <c r="J3211" s="14"/>
      <c r="K3211" s="14"/>
      <c r="L3211" s="14"/>
      <c r="M3211" s="14"/>
      <c r="N3211" s="14"/>
      <c r="O3211" s="14"/>
      <c r="P3211" s="14"/>
      <c r="Q3211" s="14"/>
      <c r="R3211" s="14"/>
      <c r="S3211" s="14"/>
      <c r="T3211" s="14"/>
      <c r="U3211" s="14"/>
      <c r="V3211" s="14"/>
      <c r="W3211" s="14"/>
      <c r="X3211" s="14"/>
      <c r="Y3211" s="14"/>
      <c r="Z3211" s="14"/>
      <c r="AA3211" s="14"/>
      <c r="AB3211" s="14"/>
      <c r="AC3211" s="14"/>
      <c r="AD3211" s="14"/>
    </row>
    <row r="3212" ht="33.0" hidden="1" customHeight="1">
      <c r="A3212" s="27">
        <v>3647.0</v>
      </c>
      <c r="B3212" s="27" t="s">
        <v>34</v>
      </c>
      <c r="C3212" s="27" t="s">
        <v>3487</v>
      </c>
      <c r="D3212" s="12" t="s">
        <v>103</v>
      </c>
      <c r="E3212" s="14"/>
      <c r="F3212" s="12" t="s">
        <v>14</v>
      </c>
      <c r="G3212" s="12" t="s">
        <v>4</v>
      </c>
      <c r="H3212" s="12" t="s">
        <v>52</v>
      </c>
      <c r="I3212" s="14"/>
      <c r="J3212" s="14"/>
      <c r="K3212" s="14"/>
      <c r="L3212" s="14"/>
      <c r="M3212" s="14"/>
      <c r="N3212" s="14"/>
      <c r="O3212" s="14"/>
      <c r="P3212" s="14"/>
      <c r="Q3212" s="14"/>
      <c r="R3212" s="14"/>
      <c r="S3212" s="14"/>
      <c r="T3212" s="14"/>
      <c r="U3212" s="14"/>
      <c r="V3212" s="14"/>
      <c r="W3212" s="14"/>
      <c r="X3212" s="14"/>
      <c r="Y3212" s="14"/>
      <c r="Z3212" s="14"/>
      <c r="AA3212" s="14"/>
      <c r="AB3212" s="14"/>
      <c r="AC3212" s="14"/>
      <c r="AD3212" s="14"/>
    </row>
    <row r="3213" ht="33.0" hidden="1" customHeight="1">
      <c r="A3213" s="27">
        <v>3648.0</v>
      </c>
      <c r="B3213" s="27" t="s">
        <v>34</v>
      </c>
      <c r="C3213" s="27" t="s">
        <v>3488</v>
      </c>
      <c r="D3213" s="12" t="s">
        <v>730</v>
      </c>
      <c r="E3213" s="14"/>
      <c r="F3213" s="12" t="s">
        <v>18</v>
      </c>
      <c r="G3213" s="12" t="s">
        <v>9</v>
      </c>
      <c r="H3213" s="12" t="s">
        <v>49</v>
      </c>
      <c r="I3213" s="14"/>
      <c r="J3213" s="14"/>
      <c r="K3213" s="14"/>
      <c r="L3213" s="14"/>
      <c r="M3213" s="14"/>
      <c r="N3213" s="14"/>
      <c r="O3213" s="14"/>
      <c r="P3213" s="14"/>
      <c r="Q3213" s="14"/>
      <c r="R3213" s="14"/>
      <c r="S3213" s="14"/>
      <c r="T3213" s="14"/>
      <c r="U3213" s="14"/>
      <c r="V3213" s="14"/>
      <c r="W3213" s="14"/>
      <c r="X3213" s="14"/>
      <c r="Y3213" s="14"/>
      <c r="Z3213" s="14"/>
      <c r="AA3213" s="14"/>
      <c r="AB3213" s="14"/>
      <c r="AC3213" s="14"/>
      <c r="AD3213" s="14"/>
    </row>
    <row r="3214" ht="33.0" customHeight="1">
      <c r="A3214" s="27">
        <v>3652.0</v>
      </c>
      <c r="B3214" s="27" t="s">
        <v>34</v>
      </c>
      <c r="C3214" s="27" t="s">
        <v>3489</v>
      </c>
      <c r="D3214" s="12" t="s">
        <v>327</v>
      </c>
      <c r="E3214" s="14"/>
      <c r="F3214" s="12" t="s">
        <v>16</v>
      </c>
      <c r="G3214" s="12" t="s">
        <v>7</v>
      </c>
      <c r="H3214" s="12" t="s">
        <v>37</v>
      </c>
      <c r="I3214" s="14"/>
      <c r="J3214" s="14"/>
      <c r="K3214" s="14"/>
      <c r="L3214" s="14"/>
      <c r="M3214" s="14"/>
      <c r="N3214" s="14"/>
      <c r="O3214" s="14"/>
      <c r="P3214" s="14"/>
      <c r="Q3214" s="14"/>
      <c r="R3214" s="14"/>
      <c r="S3214" s="14"/>
      <c r="T3214" s="14"/>
      <c r="U3214" s="14"/>
      <c r="V3214" s="14"/>
      <c r="W3214" s="14"/>
      <c r="X3214" s="14"/>
      <c r="Y3214" s="14"/>
      <c r="Z3214" s="14"/>
      <c r="AA3214" s="14"/>
      <c r="AB3214" s="14"/>
      <c r="AC3214" s="14"/>
      <c r="AD3214" s="14"/>
    </row>
    <row r="3215" ht="33.0" hidden="1" customHeight="1">
      <c r="A3215" s="27">
        <v>3653.0</v>
      </c>
      <c r="B3215" s="27" t="s">
        <v>34</v>
      </c>
      <c r="C3215" s="27" t="s">
        <v>3490</v>
      </c>
      <c r="D3215" s="12" t="s">
        <v>592</v>
      </c>
      <c r="E3215" s="14"/>
      <c r="F3215" s="12" t="s">
        <v>11</v>
      </c>
      <c r="G3215" s="12" t="s">
        <v>9</v>
      </c>
      <c r="H3215" s="12" t="s">
        <v>37</v>
      </c>
      <c r="I3215" s="14"/>
      <c r="J3215" s="14"/>
      <c r="K3215" s="14"/>
      <c r="L3215" s="14"/>
      <c r="M3215" s="14"/>
      <c r="N3215" s="14"/>
      <c r="O3215" s="14"/>
      <c r="P3215" s="14"/>
      <c r="Q3215" s="14"/>
      <c r="R3215" s="14"/>
      <c r="S3215" s="14"/>
      <c r="T3215" s="14"/>
      <c r="U3215" s="14"/>
      <c r="V3215" s="14"/>
      <c r="W3215" s="14"/>
      <c r="X3215" s="14"/>
      <c r="Y3215" s="14"/>
      <c r="Z3215" s="14"/>
      <c r="AA3215" s="14"/>
      <c r="AB3215" s="14"/>
      <c r="AC3215" s="14"/>
      <c r="AD3215" s="14"/>
    </row>
    <row r="3216" ht="33.0" hidden="1" customHeight="1">
      <c r="A3216" s="27">
        <v>3654.0</v>
      </c>
      <c r="B3216" s="27" t="s">
        <v>34</v>
      </c>
      <c r="C3216" s="27" t="s">
        <v>3491</v>
      </c>
      <c r="D3216" s="12" t="s">
        <v>124</v>
      </c>
      <c r="E3216" s="14"/>
      <c r="F3216" s="12" t="s">
        <v>11</v>
      </c>
      <c r="G3216" s="12" t="s">
        <v>9</v>
      </c>
      <c r="H3216" s="12" t="s">
        <v>49</v>
      </c>
      <c r="I3216" s="14"/>
      <c r="J3216" s="14"/>
      <c r="K3216" s="14"/>
      <c r="L3216" s="14"/>
      <c r="M3216" s="14"/>
      <c r="N3216" s="14"/>
      <c r="O3216" s="14"/>
      <c r="P3216" s="14"/>
      <c r="Q3216" s="14"/>
      <c r="R3216" s="14"/>
      <c r="S3216" s="14"/>
      <c r="T3216" s="14"/>
      <c r="U3216" s="14"/>
      <c r="V3216" s="14"/>
      <c r="W3216" s="14"/>
      <c r="X3216" s="14"/>
      <c r="Y3216" s="14"/>
      <c r="Z3216" s="14"/>
      <c r="AA3216" s="14"/>
      <c r="AB3216" s="14"/>
      <c r="AC3216" s="14"/>
      <c r="AD3216" s="14"/>
    </row>
    <row r="3217" ht="33.0" hidden="1" customHeight="1">
      <c r="A3217" s="27">
        <v>3655.0</v>
      </c>
      <c r="B3217" s="27" t="s">
        <v>34</v>
      </c>
      <c r="C3217" s="27" t="s">
        <v>3492</v>
      </c>
      <c r="D3217" s="12" t="s">
        <v>124</v>
      </c>
      <c r="E3217" s="14"/>
      <c r="F3217" s="12" t="s">
        <v>11</v>
      </c>
      <c r="G3217" s="12" t="s">
        <v>9</v>
      </c>
      <c r="H3217" s="12" t="s">
        <v>49</v>
      </c>
      <c r="I3217" s="14"/>
      <c r="J3217" s="14"/>
      <c r="K3217" s="14"/>
      <c r="L3217" s="14"/>
      <c r="M3217" s="14"/>
      <c r="N3217" s="14"/>
      <c r="O3217" s="14"/>
      <c r="P3217" s="14"/>
      <c r="Q3217" s="14"/>
      <c r="R3217" s="14"/>
      <c r="S3217" s="14"/>
      <c r="T3217" s="14"/>
      <c r="U3217" s="14"/>
      <c r="V3217" s="14"/>
      <c r="W3217" s="14"/>
      <c r="X3217" s="14"/>
      <c r="Y3217" s="14"/>
      <c r="Z3217" s="14"/>
      <c r="AA3217" s="14"/>
      <c r="AB3217" s="14"/>
      <c r="AC3217" s="14"/>
      <c r="AD3217" s="14"/>
    </row>
    <row r="3218" ht="33.0" hidden="1" customHeight="1">
      <c r="A3218" s="27">
        <v>3656.0</v>
      </c>
      <c r="B3218" s="27" t="s">
        <v>34</v>
      </c>
      <c r="C3218" s="27" t="s">
        <v>3493</v>
      </c>
      <c r="D3218" s="12" t="s">
        <v>95</v>
      </c>
      <c r="E3218" s="14"/>
      <c r="F3218" s="12" t="s">
        <v>21</v>
      </c>
      <c r="G3218" s="12" t="s">
        <v>3</v>
      </c>
      <c r="H3218" s="12" t="s">
        <v>37</v>
      </c>
      <c r="I3218" s="14"/>
      <c r="J3218" s="14"/>
      <c r="K3218" s="14"/>
      <c r="L3218" s="14"/>
      <c r="M3218" s="14"/>
      <c r="N3218" s="14"/>
      <c r="O3218" s="14"/>
      <c r="P3218" s="14"/>
      <c r="Q3218" s="14"/>
      <c r="R3218" s="14"/>
      <c r="S3218" s="14"/>
      <c r="T3218" s="14"/>
      <c r="U3218" s="14"/>
      <c r="V3218" s="14"/>
      <c r="W3218" s="14"/>
      <c r="X3218" s="14"/>
      <c r="Y3218" s="14"/>
      <c r="Z3218" s="14"/>
      <c r="AA3218" s="14"/>
      <c r="AB3218" s="14"/>
      <c r="AC3218" s="14"/>
      <c r="AD3218" s="14"/>
    </row>
    <row r="3219" ht="33.0" hidden="1" customHeight="1">
      <c r="A3219" s="27">
        <v>3657.0</v>
      </c>
      <c r="B3219" s="27" t="s">
        <v>34</v>
      </c>
      <c r="C3219" s="27" t="s">
        <v>3494</v>
      </c>
      <c r="D3219" s="12" t="s">
        <v>322</v>
      </c>
      <c r="E3219" s="14"/>
      <c r="F3219" s="12" t="s">
        <v>23</v>
      </c>
      <c r="G3219" s="12" t="s">
        <v>9</v>
      </c>
      <c r="H3219" s="12" t="s">
        <v>52</v>
      </c>
      <c r="I3219" s="14"/>
      <c r="J3219" s="14"/>
      <c r="K3219" s="14"/>
      <c r="L3219" s="14"/>
      <c r="M3219" s="14"/>
      <c r="N3219" s="14"/>
      <c r="O3219" s="14"/>
      <c r="P3219" s="14"/>
      <c r="Q3219" s="14"/>
      <c r="R3219" s="14"/>
      <c r="S3219" s="14"/>
      <c r="T3219" s="14"/>
      <c r="U3219" s="14"/>
      <c r="V3219" s="14"/>
      <c r="W3219" s="14"/>
      <c r="X3219" s="14"/>
      <c r="Y3219" s="14"/>
      <c r="Z3219" s="14"/>
      <c r="AA3219" s="14"/>
      <c r="AB3219" s="14"/>
      <c r="AC3219" s="14"/>
      <c r="AD3219" s="14"/>
    </row>
    <row r="3220" ht="33.0" hidden="1" customHeight="1">
      <c r="A3220" s="27">
        <v>3658.0</v>
      </c>
      <c r="B3220" s="27" t="s">
        <v>34</v>
      </c>
      <c r="C3220" s="27" t="s">
        <v>3495</v>
      </c>
      <c r="D3220" s="12" t="s">
        <v>2281</v>
      </c>
      <c r="E3220" s="14"/>
      <c r="F3220" s="12" t="s">
        <v>15</v>
      </c>
      <c r="G3220" s="12" t="s">
        <v>7</v>
      </c>
      <c r="H3220" s="12" t="s">
        <v>52</v>
      </c>
      <c r="I3220" s="14"/>
      <c r="J3220" s="14"/>
      <c r="K3220" s="14"/>
      <c r="L3220" s="14"/>
      <c r="M3220" s="14"/>
      <c r="N3220" s="14"/>
      <c r="O3220" s="14"/>
      <c r="P3220" s="14"/>
      <c r="Q3220" s="14"/>
      <c r="R3220" s="14"/>
      <c r="S3220" s="14"/>
      <c r="T3220" s="14"/>
      <c r="U3220" s="14"/>
      <c r="V3220" s="14"/>
      <c r="W3220" s="14"/>
      <c r="X3220" s="14"/>
      <c r="Y3220" s="14"/>
      <c r="Z3220" s="14"/>
      <c r="AA3220" s="14"/>
      <c r="AB3220" s="14"/>
      <c r="AC3220" s="14"/>
      <c r="AD3220" s="14"/>
    </row>
    <row r="3221" ht="33.0" hidden="1" customHeight="1">
      <c r="A3221" s="27">
        <v>3659.0</v>
      </c>
      <c r="B3221" s="27" t="s">
        <v>34</v>
      </c>
      <c r="C3221" s="27" t="s">
        <v>3496</v>
      </c>
      <c r="D3221" s="12" t="s">
        <v>2379</v>
      </c>
      <c r="E3221" s="14"/>
      <c r="F3221" s="12" t="s">
        <v>15</v>
      </c>
      <c r="G3221" s="12" t="s">
        <v>4</v>
      </c>
      <c r="H3221" s="12" t="s">
        <v>49</v>
      </c>
      <c r="I3221" s="14"/>
      <c r="J3221" s="14"/>
      <c r="K3221" s="14"/>
      <c r="L3221" s="14"/>
      <c r="M3221" s="14"/>
      <c r="N3221" s="14"/>
      <c r="O3221" s="14"/>
      <c r="P3221" s="14"/>
      <c r="Q3221" s="14"/>
      <c r="R3221" s="14"/>
      <c r="S3221" s="14"/>
      <c r="T3221" s="14"/>
      <c r="U3221" s="14"/>
      <c r="V3221" s="14"/>
      <c r="W3221" s="14"/>
      <c r="X3221" s="14"/>
      <c r="Y3221" s="14"/>
      <c r="Z3221" s="14"/>
      <c r="AA3221" s="14"/>
      <c r="AB3221" s="14"/>
      <c r="AC3221" s="14"/>
      <c r="AD3221" s="14"/>
    </row>
    <row r="3222" ht="33.0" hidden="1" customHeight="1">
      <c r="A3222" s="27">
        <v>3660.0</v>
      </c>
      <c r="B3222" s="27" t="s">
        <v>34</v>
      </c>
      <c r="C3222" s="27" t="s">
        <v>3497</v>
      </c>
      <c r="D3222" s="12" t="s">
        <v>3498</v>
      </c>
      <c r="E3222" s="14"/>
      <c r="F3222" s="12" t="s">
        <v>23</v>
      </c>
      <c r="G3222" s="12" t="s">
        <v>3</v>
      </c>
      <c r="H3222" s="12" t="s">
        <v>52</v>
      </c>
      <c r="I3222" s="14"/>
      <c r="J3222" s="14"/>
      <c r="K3222" s="14"/>
      <c r="L3222" s="14"/>
      <c r="M3222" s="14"/>
      <c r="N3222" s="14"/>
      <c r="O3222" s="14"/>
      <c r="P3222" s="14"/>
      <c r="Q3222" s="14"/>
      <c r="R3222" s="14"/>
      <c r="S3222" s="14"/>
      <c r="T3222" s="14"/>
      <c r="U3222" s="14"/>
      <c r="V3222" s="14"/>
      <c r="W3222" s="14"/>
      <c r="X3222" s="14"/>
      <c r="Y3222" s="14"/>
      <c r="Z3222" s="14"/>
      <c r="AA3222" s="14"/>
      <c r="AB3222" s="14"/>
      <c r="AC3222" s="14"/>
      <c r="AD3222" s="14"/>
    </row>
    <row r="3223" ht="33.0" hidden="1" customHeight="1">
      <c r="A3223" s="27">
        <v>3661.0</v>
      </c>
      <c r="B3223" s="27" t="s">
        <v>34</v>
      </c>
      <c r="C3223" s="27" t="s">
        <v>3499</v>
      </c>
      <c r="D3223" s="12" t="s">
        <v>344</v>
      </c>
      <c r="E3223" s="14"/>
      <c r="F3223" s="12" t="s">
        <v>21</v>
      </c>
      <c r="G3223" s="12" t="s">
        <v>9</v>
      </c>
      <c r="H3223" s="12" t="s">
        <v>52</v>
      </c>
      <c r="I3223" s="14"/>
      <c r="J3223" s="14"/>
      <c r="K3223" s="14"/>
      <c r="L3223" s="14"/>
      <c r="M3223" s="14"/>
      <c r="N3223" s="14"/>
      <c r="O3223" s="14"/>
      <c r="P3223" s="14"/>
      <c r="Q3223" s="14"/>
      <c r="R3223" s="14"/>
      <c r="S3223" s="14"/>
      <c r="T3223" s="14"/>
      <c r="U3223" s="14"/>
      <c r="V3223" s="14"/>
      <c r="W3223" s="14"/>
      <c r="X3223" s="14"/>
      <c r="Y3223" s="14"/>
      <c r="Z3223" s="14"/>
      <c r="AA3223" s="14"/>
      <c r="AB3223" s="14"/>
      <c r="AC3223" s="14"/>
      <c r="AD3223" s="14"/>
    </row>
    <row r="3224" ht="33.0" hidden="1" customHeight="1">
      <c r="A3224" s="27">
        <v>3662.0</v>
      </c>
      <c r="B3224" s="27" t="s">
        <v>34</v>
      </c>
      <c r="C3224" s="27" t="s">
        <v>3500</v>
      </c>
      <c r="D3224" s="12" t="s">
        <v>403</v>
      </c>
      <c r="E3224" s="14"/>
      <c r="F3224" s="12" t="s">
        <v>11</v>
      </c>
      <c r="G3224" s="12" t="s">
        <v>4</v>
      </c>
      <c r="H3224" s="12" t="s">
        <v>37</v>
      </c>
      <c r="I3224" s="14"/>
      <c r="J3224" s="14"/>
      <c r="K3224" s="14"/>
      <c r="L3224" s="14"/>
      <c r="M3224" s="14"/>
      <c r="N3224" s="14"/>
      <c r="O3224" s="14"/>
      <c r="P3224" s="14"/>
      <c r="Q3224" s="14"/>
      <c r="R3224" s="14"/>
      <c r="S3224" s="14"/>
      <c r="T3224" s="14"/>
      <c r="U3224" s="14"/>
      <c r="V3224" s="14"/>
      <c r="W3224" s="14"/>
      <c r="X3224" s="14"/>
      <c r="Y3224" s="14"/>
      <c r="Z3224" s="14"/>
      <c r="AA3224" s="14"/>
      <c r="AB3224" s="14"/>
      <c r="AC3224" s="14"/>
      <c r="AD3224" s="14"/>
    </row>
    <row r="3225" ht="33.0" hidden="1" customHeight="1">
      <c r="A3225" s="27">
        <v>3663.0</v>
      </c>
      <c r="B3225" s="27" t="s">
        <v>34</v>
      </c>
      <c r="C3225" s="27" t="s">
        <v>3501</v>
      </c>
      <c r="D3225" s="12" t="s">
        <v>2285</v>
      </c>
      <c r="E3225" s="14"/>
      <c r="F3225" s="12" t="s">
        <v>13</v>
      </c>
      <c r="G3225" s="12" t="s">
        <v>7</v>
      </c>
      <c r="H3225" s="12" t="s">
        <v>49</v>
      </c>
      <c r="I3225" s="14"/>
      <c r="J3225" s="14"/>
      <c r="K3225" s="14"/>
      <c r="L3225" s="14"/>
      <c r="M3225" s="14"/>
      <c r="N3225" s="14"/>
      <c r="O3225" s="14"/>
      <c r="P3225" s="14"/>
      <c r="Q3225" s="14"/>
      <c r="R3225" s="14"/>
      <c r="S3225" s="14"/>
      <c r="T3225" s="14"/>
      <c r="U3225" s="14"/>
      <c r="V3225" s="14"/>
      <c r="W3225" s="14"/>
      <c r="X3225" s="14"/>
      <c r="Y3225" s="14"/>
      <c r="Z3225" s="14"/>
      <c r="AA3225" s="14"/>
      <c r="AB3225" s="14"/>
      <c r="AC3225" s="14"/>
      <c r="AD3225" s="14"/>
    </row>
    <row r="3226" ht="33.0" hidden="1" customHeight="1">
      <c r="A3226" s="27">
        <v>3664.0</v>
      </c>
      <c r="B3226" s="27" t="s">
        <v>34</v>
      </c>
      <c r="C3226" s="27" t="s">
        <v>3502</v>
      </c>
      <c r="D3226" s="12" t="s">
        <v>89</v>
      </c>
      <c r="E3226" s="14"/>
      <c r="F3226" s="12" t="s">
        <v>9</v>
      </c>
      <c r="G3226" s="12" t="s">
        <v>9</v>
      </c>
      <c r="H3226" s="12" t="s">
        <v>52</v>
      </c>
      <c r="I3226" s="14"/>
      <c r="J3226" s="14"/>
      <c r="K3226" s="14"/>
      <c r="L3226" s="14"/>
      <c r="M3226" s="14"/>
      <c r="N3226" s="14"/>
      <c r="O3226" s="14"/>
      <c r="P3226" s="14"/>
      <c r="Q3226" s="14"/>
      <c r="R3226" s="14"/>
      <c r="S3226" s="14"/>
      <c r="T3226" s="14"/>
      <c r="U3226" s="14"/>
      <c r="V3226" s="14"/>
      <c r="W3226" s="14"/>
      <c r="X3226" s="14"/>
      <c r="Y3226" s="14"/>
      <c r="Z3226" s="14"/>
      <c r="AA3226" s="14"/>
      <c r="AB3226" s="14"/>
      <c r="AC3226" s="14"/>
      <c r="AD3226" s="14"/>
    </row>
    <row r="3227" ht="33.0" hidden="1" customHeight="1">
      <c r="A3227" s="27">
        <v>3665.0</v>
      </c>
      <c r="B3227" s="27" t="s">
        <v>34</v>
      </c>
      <c r="C3227" s="27" t="s">
        <v>3503</v>
      </c>
      <c r="D3227" s="12" t="s">
        <v>2285</v>
      </c>
      <c r="E3227" s="14"/>
      <c r="F3227" s="12" t="s">
        <v>13</v>
      </c>
      <c r="G3227" s="12" t="s">
        <v>7</v>
      </c>
      <c r="H3227" s="12" t="s">
        <v>49</v>
      </c>
      <c r="I3227" s="14"/>
      <c r="J3227" s="14"/>
      <c r="K3227" s="14"/>
      <c r="L3227" s="14"/>
      <c r="M3227" s="14"/>
      <c r="N3227" s="14"/>
      <c r="O3227" s="14"/>
      <c r="P3227" s="14"/>
      <c r="Q3227" s="14"/>
      <c r="R3227" s="14"/>
      <c r="S3227" s="14"/>
      <c r="T3227" s="14"/>
      <c r="U3227" s="14"/>
      <c r="V3227" s="14"/>
      <c r="W3227" s="14"/>
      <c r="X3227" s="14"/>
      <c r="Y3227" s="14"/>
      <c r="Z3227" s="14"/>
      <c r="AA3227" s="14"/>
      <c r="AB3227" s="14"/>
      <c r="AC3227" s="14"/>
      <c r="AD3227" s="14"/>
    </row>
    <row r="3228" ht="33.0" hidden="1" customHeight="1">
      <c r="A3228" s="27">
        <v>3666.0</v>
      </c>
      <c r="B3228" s="27" t="s">
        <v>34</v>
      </c>
      <c r="C3228" s="27" t="s">
        <v>3504</v>
      </c>
      <c r="D3228" s="12" t="s">
        <v>2662</v>
      </c>
      <c r="E3228" s="14"/>
      <c r="F3228" s="12" t="s">
        <v>13</v>
      </c>
      <c r="G3228" s="12" t="s">
        <v>4</v>
      </c>
      <c r="H3228" s="12" t="s">
        <v>42</v>
      </c>
      <c r="I3228" s="14"/>
      <c r="J3228" s="14"/>
      <c r="K3228" s="14"/>
      <c r="L3228" s="14"/>
      <c r="M3228" s="14"/>
      <c r="N3228" s="14"/>
      <c r="O3228" s="14"/>
      <c r="P3228" s="14"/>
      <c r="Q3228" s="14"/>
      <c r="R3228" s="14"/>
      <c r="S3228" s="14"/>
      <c r="T3228" s="14"/>
      <c r="U3228" s="14"/>
      <c r="V3228" s="14"/>
      <c r="W3228" s="14"/>
      <c r="X3228" s="14"/>
      <c r="Y3228" s="14"/>
      <c r="Z3228" s="14"/>
      <c r="AA3228" s="14"/>
      <c r="AB3228" s="14"/>
      <c r="AC3228" s="14"/>
      <c r="AD3228" s="14"/>
    </row>
    <row r="3229" ht="33.0" hidden="1" customHeight="1">
      <c r="A3229" s="27">
        <v>3667.0</v>
      </c>
      <c r="B3229" s="27" t="s">
        <v>34</v>
      </c>
      <c r="C3229" s="27" t="s">
        <v>3505</v>
      </c>
      <c r="D3229" s="12" t="s">
        <v>269</v>
      </c>
      <c r="E3229" s="14"/>
      <c r="F3229" s="12" t="s">
        <v>21</v>
      </c>
      <c r="G3229" s="12" t="s">
        <v>9</v>
      </c>
      <c r="H3229" s="12" t="s">
        <v>37</v>
      </c>
      <c r="I3229" s="14"/>
      <c r="J3229" s="14"/>
      <c r="K3229" s="14"/>
      <c r="L3229" s="14"/>
      <c r="M3229" s="14"/>
      <c r="N3229" s="14"/>
      <c r="O3229" s="14"/>
      <c r="P3229" s="14"/>
      <c r="Q3229" s="14"/>
      <c r="R3229" s="14"/>
      <c r="S3229" s="14"/>
      <c r="T3229" s="14"/>
      <c r="U3229" s="14"/>
      <c r="V3229" s="14"/>
      <c r="W3229" s="14"/>
      <c r="X3229" s="14"/>
      <c r="Y3229" s="14"/>
      <c r="Z3229" s="14"/>
      <c r="AA3229" s="14"/>
      <c r="AB3229" s="14"/>
      <c r="AC3229" s="14"/>
      <c r="AD3229" s="14"/>
    </row>
    <row r="3230" ht="33.0" hidden="1" customHeight="1">
      <c r="A3230" s="27">
        <v>3668.0</v>
      </c>
      <c r="B3230" s="27" t="s">
        <v>34</v>
      </c>
      <c r="C3230" s="27" t="s">
        <v>3506</v>
      </c>
      <c r="D3230" s="12" t="s">
        <v>48</v>
      </c>
      <c r="E3230" s="14"/>
      <c r="F3230" s="12" t="s">
        <v>10</v>
      </c>
      <c r="G3230" s="12" t="s">
        <v>2</v>
      </c>
      <c r="H3230" s="12" t="s">
        <v>49</v>
      </c>
      <c r="I3230" s="14"/>
      <c r="J3230" s="14"/>
      <c r="K3230" s="14"/>
      <c r="L3230" s="14"/>
      <c r="M3230" s="14"/>
      <c r="N3230" s="14"/>
      <c r="O3230" s="14"/>
      <c r="P3230" s="14"/>
      <c r="Q3230" s="14"/>
      <c r="R3230" s="14"/>
      <c r="S3230" s="14"/>
      <c r="T3230" s="14"/>
      <c r="U3230" s="14"/>
      <c r="V3230" s="14"/>
      <c r="W3230" s="14"/>
      <c r="X3230" s="14"/>
      <c r="Y3230" s="14"/>
      <c r="Z3230" s="14"/>
      <c r="AA3230" s="14"/>
      <c r="AB3230" s="14"/>
      <c r="AC3230" s="14"/>
      <c r="AD3230" s="14"/>
    </row>
    <row r="3231" ht="33.0" hidden="1" customHeight="1">
      <c r="A3231" s="27">
        <v>3669.0</v>
      </c>
      <c r="B3231" s="27" t="s">
        <v>34</v>
      </c>
      <c r="C3231" s="27" t="s">
        <v>3507</v>
      </c>
      <c r="D3231" s="12" t="s">
        <v>322</v>
      </c>
      <c r="E3231" s="14"/>
      <c r="F3231" s="12" t="s">
        <v>23</v>
      </c>
      <c r="G3231" s="12" t="s">
        <v>9</v>
      </c>
      <c r="H3231" s="12" t="s">
        <v>52</v>
      </c>
      <c r="I3231" s="14"/>
      <c r="J3231" s="14"/>
      <c r="K3231" s="14"/>
      <c r="L3231" s="14"/>
      <c r="M3231" s="14"/>
      <c r="N3231" s="14"/>
      <c r="O3231" s="14"/>
      <c r="P3231" s="14"/>
      <c r="Q3231" s="14"/>
      <c r="R3231" s="14"/>
      <c r="S3231" s="14"/>
      <c r="T3231" s="14"/>
      <c r="U3231" s="14"/>
      <c r="V3231" s="14"/>
      <c r="W3231" s="14"/>
      <c r="X3231" s="14"/>
      <c r="Y3231" s="14"/>
      <c r="Z3231" s="14"/>
      <c r="AA3231" s="14"/>
      <c r="AB3231" s="14"/>
      <c r="AC3231" s="14"/>
      <c r="AD3231" s="14"/>
    </row>
    <row r="3232" ht="33.0" hidden="1" customHeight="1">
      <c r="A3232" s="27">
        <v>3670.0</v>
      </c>
      <c r="B3232" s="27" t="s">
        <v>34</v>
      </c>
      <c r="C3232" s="27" t="s">
        <v>3508</v>
      </c>
      <c r="D3232" s="12" t="s">
        <v>56</v>
      </c>
      <c r="E3232" s="14"/>
      <c r="F3232" s="12" t="s">
        <v>11</v>
      </c>
      <c r="G3232" s="12" t="s">
        <v>9</v>
      </c>
      <c r="H3232" s="12" t="s">
        <v>52</v>
      </c>
      <c r="I3232" s="14"/>
      <c r="J3232" s="14"/>
      <c r="K3232" s="14"/>
      <c r="L3232" s="14"/>
      <c r="M3232" s="14"/>
      <c r="N3232" s="14"/>
      <c r="O3232" s="14"/>
      <c r="P3232" s="14"/>
      <c r="Q3232" s="14"/>
      <c r="R3232" s="14"/>
      <c r="S3232" s="14"/>
      <c r="T3232" s="14"/>
      <c r="U3232" s="14"/>
      <c r="V3232" s="14"/>
      <c r="W3232" s="14"/>
      <c r="X3232" s="14"/>
      <c r="Y3232" s="14"/>
      <c r="Z3232" s="14"/>
      <c r="AA3232" s="14"/>
      <c r="AB3232" s="14"/>
      <c r="AC3232" s="14"/>
      <c r="AD3232" s="14"/>
    </row>
    <row r="3233" ht="33.0" hidden="1" customHeight="1">
      <c r="A3233" s="27">
        <v>3671.0</v>
      </c>
      <c r="B3233" s="27" t="s">
        <v>34</v>
      </c>
      <c r="C3233" s="27" t="s">
        <v>3509</v>
      </c>
      <c r="D3233" s="12" t="s">
        <v>124</v>
      </c>
      <c r="E3233" s="14"/>
      <c r="F3233" s="12" t="s">
        <v>11</v>
      </c>
      <c r="G3233" s="12" t="s">
        <v>9</v>
      </c>
      <c r="H3233" s="12" t="s">
        <v>49</v>
      </c>
      <c r="I3233" s="14"/>
      <c r="J3233" s="14"/>
      <c r="K3233" s="14"/>
      <c r="L3233" s="14"/>
      <c r="M3233" s="14"/>
      <c r="N3233" s="14"/>
      <c r="O3233" s="14"/>
      <c r="P3233" s="14"/>
      <c r="Q3233" s="14"/>
      <c r="R3233" s="14"/>
      <c r="S3233" s="14"/>
      <c r="T3233" s="14"/>
      <c r="U3233" s="14"/>
      <c r="V3233" s="14"/>
      <c r="W3233" s="14"/>
      <c r="X3233" s="14"/>
      <c r="Y3233" s="14"/>
      <c r="Z3233" s="14"/>
      <c r="AA3233" s="14"/>
      <c r="AB3233" s="14"/>
      <c r="AC3233" s="14"/>
      <c r="AD3233" s="14"/>
    </row>
    <row r="3234" ht="33.0" hidden="1" customHeight="1">
      <c r="A3234" s="27">
        <v>3672.0</v>
      </c>
      <c r="B3234" s="27" t="s">
        <v>34</v>
      </c>
      <c r="C3234" s="27" t="s">
        <v>3510</v>
      </c>
      <c r="D3234" s="12" t="s">
        <v>305</v>
      </c>
      <c r="E3234" s="14"/>
      <c r="F3234" s="12" t="s">
        <v>12</v>
      </c>
      <c r="G3234" s="12" t="s">
        <v>4</v>
      </c>
      <c r="H3234" s="12" t="s">
        <v>37</v>
      </c>
      <c r="I3234" s="14"/>
      <c r="J3234" s="14"/>
      <c r="K3234" s="14"/>
      <c r="L3234" s="14"/>
      <c r="M3234" s="14"/>
      <c r="N3234" s="14"/>
      <c r="O3234" s="14"/>
      <c r="P3234" s="14"/>
      <c r="Q3234" s="14"/>
      <c r="R3234" s="14"/>
      <c r="S3234" s="14"/>
      <c r="T3234" s="14"/>
      <c r="U3234" s="14"/>
      <c r="V3234" s="14"/>
      <c r="W3234" s="14"/>
      <c r="X3234" s="14"/>
      <c r="Y3234" s="14"/>
      <c r="Z3234" s="14"/>
      <c r="AA3234" s="14"/>
      <c r="AB3234" s="14"/>
      <c r="AC3234" s="14"/>
      <c r="AD3234" s="14"/>
    </row>
    <row r="3235" ht="33.0" hidden="1" customHeight="1">
      <c r="A3235" s="27">
        <v>3673.0</v>
      </c>
      <c r="B3235" s="27" t="s">
        <v>34</v>
      </c>
      <c r="C3235" s="27" t="s">
        <v>3511</v>
      </c>
      <c r="D3235" s="12" t="s">
        <v>592</v>
      </c>
      <c r="E3235" s="14"/>
      <c r="F3235" s="12" t="s">
        <v>11</v>
      </c>
      <c r="G3235" s="12" t="s">
        <v>9</v>
      </c>
      <c r="H3235" s="12" t="s">
        <v>37</v>
      </c>
      <c r="I3235" s="14"/>
      <c r="J3235" s="14"/>
      <c r="K3235" s="14"/>
      <c r="L3235" s="14"/>
      <c r="M3235" s="14"/>
      <c r="N3235" s="14"/>
      <c r="O3235" s="14"/>
      <c r="P3235" s="14"/>
      <c r="Q3235" s="14"/>
      <c r="R3235" s="14"/>
      <c r="S3235" s="14"/>
      <c r="T3235" s="14"/>
      <c r="U3235" s="14"/>
      <c r="V3235" s="14"/>
      <c r="W3235" s="14"/>
      <c r="X3235" s="14"/>
      <c r="Y3235" s="14"/>
      <c r="Z3235" s="14"/>
      <c r="AA3235" s="14"/>
      <c r="AB3235" s="14"/>
      <c r="AC3235" s="14"/>
      <c r="AD3235" s="14"/>
    </row>
    <row r="3236" ht="33.0" hidden="1" customHeight="1">
      <c r="A3236" s="27">
        <v>3675.0</v>
      </c>
      <c r="B3236" s="27" t="s">
        <v>34</v>
      </c>
      <c r="C3236" s="27" t="s">
        <v>3512</v>
      </c>
      <c r="D3236" s="12" t="s">
        <v>422</v>
      </c>
      <c r="E3236" s="14"/>
      <c r="F3236" s="12" t="s">
        <v>13</v>
      </c>
      <c r="G3236" s="12" t="s">
        <v>6</v>
      </c>
      <c r="H3236" s="12" t="s">
        <v>49</v>
      </c>
      <c r="I3236" s="14"/>
      <c r="J3236" s="14"/>
      <c r="K3236" s="14"/>
      <c r="L3236" s="14"/>
      <c r="M3236" s="14"/>
      <c r="N3236" s="14"/>
      <c r="O3236" s="14"/>
      <c r="P3236" s="14"/>
      <c r="Q3236" s="14"/>
      <c r="R3236" s="14"/>
      <c r="S3236" s="14"/>
      <c r="T3236" s="14"/>
      <c r="U3236" s="14"/>
      <c r="V3236" s="14"/>
      <c r="W3236" s="14"/>
      <c r="X3236" s="14"/>
      <c r="Y3236" s="14"/>
      <c r="Z3236" s="14"/>
      <c r="AA3236" s="14"/>
      <c r="AB3236" s="14"/>
      <c r="AC3236" s="14"/>
      <c r="AD3236" s="14"/>
    </row>
    <row r="3237" ht="33.0" customHeight="1">
      <c r="A3237" s="27">
        <v>3676.0</v>
      </c>
      <c r="B3237" s="27" t="s">
        <v>34</v>
      </c>
      <c r="C3237" s="27" t="s">
        <v>3513</v>
      </c>
      <c r="D3237" s="12" t="s">
        <v>214</v>
      </c>
      <c r="E3237" s="14"/>
      <c r="F3237" s="12" t="s">
        <v>16</v>
      </c>
      <c r="G3237" s="12" t="s">
        <v>9</v>
      </c>
      <c r="H3237" s="12" t="s">
        <v>52</v>
      </c>
      <c r="I3237" s="14"/>
      <c r="J3237" s="14"/>
      <c r="K3237" s="14"/>
      <c r="L3237" s="14"/>
      <c r="M3237" s="14"/>
      <c r="N3237" s="14"/>
      <c r="O3237" s="14"/>
      <c r="P3237" s="14"/>
      <c r="Q3237" s="14"/>
      <c r="R3237" s="14"/>
      <c r="S3237" s="14"/>
      <c r="T3237" s="14"/>
      <c r="U3237" s="14"/>
      <c r="V3237" s="14"/>
      <c r="W3237" s="14"/>
      <c r="X3237" s="14"/>
      <c r="Y3237" s="14"/>
      <c r="Z3237" s="14"/>
      <c r="AA3237" s="14"/>
      <c r="AB3237" s="14"/>
      <c r="AC3237" s="14"/>
      <c r="AD3237" s="14"/>
    </row>
    <row r="3238" ht="33.0" hidden="1" customHeight="1">
      <c r="A3238" s="27">
        <v>3677.0</v>
      </c>
      <c r="B3238" s="27" t="s">
        <v>34</v>
      </c>
      <c r="C3238" s="27" t="s">
        <v>3514</v>
      </c>
      <c r="D3238" s="12" t="s">
        <v>203</v>
      </c>
      <c r="E3238" s="14"/>
      <c r="F3238" s="12" t="s">
        <v>12</v>
      </c>
      <c r="G3238" s="12" t="s">
        <v>9</v>
      </c>
      <c r="H3238" s="12" t="s">
        <v>49</v>
      </c>
      <c r="I3238" s="14"/>
      <c r="J3238" s="14"/>
      <c r="K3238" s="14"/>
      <c r="L3238" s="14"/>
      <c r="M3238" s="14"/>
      <c r="N3238" s="14"/>
      <c r="O3238" s="14"/>
      <c r="P3238" s="14"/>
      <c r="Q3238" s="14"/>
      <c r="R3238" s="14"/>
      <c r="S3238" s="14"/>
      <c r="T3238" s="14"/>
      <c r="U3238" s="14"/>
      <c r="V3238" s="14"/>
      <c r="W3238" s="14"/>
      <c r="X3238" s="14"/>
      <c r="Y3238" s="14"/>
      <c r="Z3238" s="14"/>
      <c r="AA3238" s="14"/>
      <c r="AB3238" s="14"/>
      <c r="AC3238" s="14"/>
      <c r="AD3238" s="14"/>
    </row>
    <row r="3239" ht="33.0" hidden="1" customHeight="1">
      <c r="A3239" s="27">
        <v>3678.0</v>
      </c>
      <c r="B3239" s="27" t="s">
        <v>34</v>
      </c>
      <c r="C3239" s="27" t="s">
        <v>3515</v>
      </c>
      <c r="D3239" s="12" t="s">
        <v>1805</v>
      </c>
      <c r="E3239" s="14"/>
      <c r="F3239" s="12" t="s">
        <v>21</v>
      </c>
      <c r="G3239" s="12" t="s">
        <v>4</v>
      </c>
      <c r="H3239" s="12" t="s">
        <v>37</v>
      </c>
      <c r="I3239" s="14"/>
      <c r="J3239" s="14"/>
      <c r="K3239" s="14"/>
      <c r="L3239" s="14"/>
      <c r="M3239" s="14"/>
      <c r="N3239" s="14"/>
      <c r="O3239" s="14"/>
      <c r="P3239" s="14"/>
      <c r="Q3239" s="14"/>
      <c r="R3239" s="14"/>
      <c r="S3239" s="14"/>
      <c r="T3239" s="14"/>
      <c r="U3239" s="14"/>
      <c r="V3239" s="14"/>
      <c r="W3239" s="14"/>
      <c r="X3239" s="14"/>
      <c r="Y3239" s="14"/>
      <c r="Z3239" s="14"/>
      <c r="AA3239" s="14"/>
      <c r="AB3239" s="14"/>
      <c r="AC3239" s="14"/>
      <c r="AD3239" s="14"/>
    </row>
    <row r="3240" ht="33.0" hidden="1" customHeight="1">
      <c r="A3240" s="27">
        <v>3679.0</v>
      </c>
      <c r="B3240" s="27" t="s">
        <v>34</v>
      </c>
      <c r="C3240" s="27" t="s">
        <v>3516</v>
      </c>
      <c r="D3240" s="12" t="s">
        <v>324</v>
      </c>
      <c r="E3240" s="14"/>
      <c r="F3240" s="12" t="s">
        <v>18</v>
      </c>
      <c r="G3240" s="12" t="s">
        <v>6</v>
      </c>
      <c r="H3240" s="12" t="s">
        <v>52</v>
      </c>
      <c r="I3240" s="14"/>
      <c r="J3240" s="14"/>
      <c r="K3240" s="14"/>
      <c r="L3240" s="14"/>
      <c r="M3240" s="14"/>
      <c r="N3240" s="14"/>
      <c r="O3240" s="14"/>
      <c r="P3240" s="14"/>
      <c r="Q3240" s="14"/>
      <c r="R3240" s="14"/>
      <c r="S3240" s="14"/>
      <c r="T3240" s="14"/>
      <c r="U3240" s="14"/>
      <c r="V3240" s="14"/>
      <c r="W3240" s="14"/>
      <c r="X3240" s="14"/>
      <c r="Y3240" s="14"/>
      <c r="Z3240" s="14"/>
      <c r="AA3240" s="14"/>
      <c r="AB3240" s="14"/>
      <c r="AC3240" s="14"/>
      <c r="AD3240" s="14"/>
    </row>
    <row r="3241" ht="33.0" hidden="1" customHeight="1">
      <c r="A3241" s="27">
        <v>3680.0</v>
      </c>
      <c r="B3241" s="27" t="s">
        <v>34</v>
      </c>
      <c r="C3241" s="27" t="s">
        <v>3517</v>
      </c>
      <c r="D3241" s="12" t="s">
        <v>637</v>
      </c>
      <c r="E3241" s="14"/>
      <c r="F3241" s="12" t="s">
        <v>13</v>
      </c>
      <c r="G3241" s="12" t="s">
        <v>9</v>
      </c>
      <c r="H3241" s="12" t="s">
        <v>52</v>
      </c>
      <c r="I3241" s="14"/>
      <c r="J3241" s="14"/>
      <c r="K3241" s="14"/>
      <c r="L3241" s="14"/>
      <c r="M3241" s="14"/>
      <c r="N3241" s="14"/>
      <c r="O3241" s="14"/>
      <c r="P3241" s="14"/>
      <c r="Q3241" s="14"/>
      <c r="R3241" s="14"/>
      <c r="S3241" s="14"/>
      <c r="T3241" s="14"/>
      <c r="U3241" s="14"/>
      <c r="V3241" s="14"/>
      <c r="W3241" s="14"/>
      <c r="X3241" s="14"/>
      <c r="Y3241" s="14"/>
      <c r="Z3241" s="14"/>
      <c r="AA3241" s="14"/>
      <c r="AB3241" s="14"/>
      <c r="AC3241" s="14"/>
      <c r="AD3241" s="14"/>
    </row>
    <row r="3242" ht="33.0" hidden="1" customHeight="1">
      <c r="A3242" s="27">
        <v>3681.0</v>
      </c>
      <c r="B3242" s="27" t="s">
        <v>34</v>
      </c>
      <c r="C3242" s="27" t="s">
        <v>3518</v>
      </c>
      <c r="D3242" s="12" t="s">
        <v>89</v>
      </c>
      <c r="E3242" s="14"/>
      <c r="F3242" s="12" t="s">
        <v>9</v>
      </c>
      <c r="G3242" s="12" t="s">
        <v>9</v>
      </c>
      <c r="H3242" s="12" t="s">
        <v>52</v>
      </c>
      <c r="I3242" s="14"/>
      <c r="J3242" s="14"/>
      <c r="K3242" s="14"/>
      <c r="L3242" s="14"/>
      <c r="M3242" s="14"/>
      <c r="N3242" s="14"/>
      <c r="O3242" s="14"/>
      <c r="P3242" s="14"/>
      <c r="Q3242" s="14"/>
      <c r="R3242" s="14"/>
      <c r="S3242" s="14"/>
      <c r="T3242" s="14"/>
      <c r="U3242" s="14"/>
      <c r="V3242" s="14"/>
      <c r="W3242" s="14"/>
      <c r="X3242" s="14"/>
      <c r="Y3242" s="14"/>
      <c r="Z3242" s="14"/>
      <c r="AA3242" s="14"/>
      <c r="AB3242" s="14"/>
      <c r="AC3242" s="14"/>
      <c r="AD3242" s="14"/>
    </row>
    <row r="3243" ht="33.0" customHeight="1">
      <c r="A3243" s="27">
        <v>3683.0</v>
      </c>
      <c r="B3243" s="27" t="s">
        <v>34</v>
      </c>
      <c r="C3243" s="27" t="s">
        <v>3519</v>
      </c>
      <c r="D3243" s="12" t="s">
        <v>167</v>
      </c>
      <c r="E3243" s="14"/>
      <c r="F3243" s="12" t="s">
        <v>16</v>
      </c>
      <c r="G3243" s="12" t="s">
        <v>9</v>
      </c>
      <c r="H3243" s="12" t="s">
        <v>37</v>
      </c>
      <c r="I3243" s="14"/>
      <c r="J3243" s="14"/>
      <c r="K3243" s="14"/>
      <c r="L3243" s="14"/>
      <c r="M3243" s="14"/>
      <c r="N3243" s="14"/>
      <c r="O3243" s="14"/>
      <c r="P3243" s="14"/>
      <c r="Q3243" s="14"/>
      <c r="R3243" s="14"/>
      <c r="S3243" s="14"/>
      <c r="T3243" s="14"/>
      <c r="U3243" s="14"/>
      <c r="V3243" s="14"/>
      <c r="W3243" s="14"/>
      <c r="X3243" s="14"/>
      <c r="Y3243" s="14"/>
      <c r="Z3243" s="14"/>
      <c r="AA3243" s="14"/>
      <c r="AB3243" s="14"/>
      <c r="AC3243" s="14"/>
      <c r="AD3243" s="14"/>
    </row>
    <row r="3244" ht="33.0" hidden="1" customHeight="1">
      <c r="A3244" s="27">
        <v>3684.0</v>
      </c>
      <c r="B3244" s="27" t="s">
        <v>34</v>
      </c>
      <c r="C3244" s="27" t="s">
        <v>3520</v>
      </c>
      <c r="D3244" s="12" t="s">
        <v>48</v>
      </c>
      <c r="E3244" s="14"/>
      <c r="F3244" s="12" t="s">
        <v>10</v>
      </c>
      <c r="G3244" s="12" t="s">
        <v>2</v>
      </c>
      <c r="H3244" s="12" t="s">
        <v>49</v>
      </c>
      <c r="I3244" s="14"/>
      <c r="J3244" s="14"/>
      <c r="K3244" s="14"/>
      <c r="L3244" s="14"/>
      <c r="M3244" s="14"/>
      <c r="N3244" s="14"/>
      <c r="O3244" s="14"/>
      <c r="P3244" s="14"/>
      <c r="Q3244" s="14"/>
      <c r="R3244" s="14"/>
      <c r="S3244" s="14"/>
      <c r="T3244" s="14"/>
      <c r="U3244" s="14"/>
      <c r="V3244" s="14"/>
      <c r="W3244" s="14"/>
      <c r="X3244" s="14"/>
      <c r="Y3244" s="14"/>
      <c r="Z3244" s="14"/>
      <c r="AA3244" s="14"/>
      <c r="AB3244" s="14"/>
      <c r="AC3244" s="14"/>
      <c r="AD3244" s="14"/>
    </row>
    <row r="3245" ht="33.0" customHeight="1">
      <c r="A3245" s="27">
        <v>3685.0</v>
      </c>
      <c r="B3245" s="27" t="s">
        <v>34</v>
      </c>
      <c r="C3245" s="27" t="s">
        <v>3521</v>
      </c>
      <c r="D3245" s="12" t="s">
        <v>291</v>
      </c>
      <c r="E3245" s="14"/>
      <c r="F3245" s="12" t="s">
        <v>16</v>
      </c>
      <c r="G3245" s="12" t="s">
        <v>4</v>
      </c>
      <c r="H3245" s="12" t="s">
        <v>37</v>
      </c>
      <c r="I3245" s="14"/>
      <c r="J3245" s="14"/>
      <c r="K3245" s="14"/>
      <c r="L3245" s="14"/>
      <c r="M3245" s="14"/>
      <c r="N3245" s="14"/>
      <c r="O3245" s="14"/>
      <c r="P3245" s="14"/>
      <c r="Q3245" s="14"/>
      <c r="R3245" s="14"/>
      <c r="S3245" s="14"/>
      <c r="T3245" s="14"/>
      <c r="U3245" s="14"/>
      <c r="V3245" s="14"/>
      <c r="W3245" s="14"/>
      <c r="X3245" s="14"/>
      <c r="Y3245" s="14"/>
      <c r="Z3245" s="14"/>
      <c r="AA3245" s="14"/>
      <c r="AB3245" s="14"/>
      <c r="AC3245" s="14"/>
      <c r="AD3245" s="14"/>
    </row>
    <row r="3246" ht="33.0" hidden="1" customHeight="1">
      <c r="A3246" s="27">
        <v>3686.0</v>
      </c>
      <c r="B3246" s="27" t="s">
        <v>34</v>
      </c>
      <c r="C3246" s="27" t="s">
        <v>3522</v>
      </c>
      <c r="D3246" s="12" t="s">
        <v>107</v>
      </c>
      <c r="E3246" s="14"/>
      <c r="F3246" s="12" t="s">
        <v>9</v>
      </c>
      <c r="G3246" s="12" t="s">
        <v>9</v>
      </c>
      <c r="H3246" s="12" t="s">
        <v>37</v>
      </c>
      <c r="I3246" s="14"/>
      <c r="J3246" s="14"/>
      <c r="K3246" s="14"/>
      <c r="L3246" s="14"/>
      <c r="M3246" s="14"/>
      <c r="N3246" s="14"/>
      <c r="O3246" s="14"/>
      <c r="P3246" s="14"/>
      <c r="Q3246" s="14"/>
      <c r="R3246" s="14"/>
      <c r="S3246" s="14"/>
      <c r="T3246" s="14"/>
      <c r="U3246" s="14"/>
      <c r="V3246" s="14"/>
      <c r="W3246" s="14"/>
      <c r="X3246" s="14"/>
      <c r="Y3246" s="14"/>
      <c r="Z3246" s="14"/>
      <c r="AA3246" s="14"/>
      <c r="AB3246" s="14"/>
      <c r="AC3246" s="14"/>
      <c r="AD3246" s="14"/>
    </row>
    <row r="3247" ht="33.0" hidden="1" customHeight="1">
      <c r="A3247" s="27">
        <v>3688.0</v>
      </c>
      <c r="B3247" s="27" t="s">
        <v>34</v>
      </c>
      <c r="C3247" s="27" t="s">
        <v>3523</v>
      </c>
      <c r="D3247" s="12" t="s">
        <v>512</v>
      </c>
      <c r="E3247" s="14"/>
      <c r="F3247" s="12" t="s">
        <v>20</v>
      </c>
      <c r="G3247" s="12" t="s">
        <v>5</v>
      </c>
      <c r="H3247" s="12" t="s">
        <v>52</v>
      </c>
      <c r="I3247" s="14"/>
      <c r="J3247" s="14"/>
      <c r="K3247" s="14"/>
      <c r="L3247" s="14"/>
      <c r="M3247" s="14"/>
      <c r="N3247" s="14"/>
      <c r="O3247" s="14"/>
      <c r="P3247" s="14"/>
      <c r="Q3247" s="14"/>
      <c r="R3247" s="14"/>
      <c r="S3247" s="14"/>
      <c r="T3247" s="14"/>
      <c r="U3247" s="14"/>
      <c r="V3247" s="14"/>
      <c r="W3247" s="14"/>
      <c r="X3247" s="14"/>
      <c r="Y3247" s="14"/>
      <c r="Z3247" s="14"/>
      <c r="AA3247" s="14"/>
      <c r="AB3247" s="14"/>
      <c r="AC3247" s="14"/>
      <c r="AD3247" s="14"/>
    </row>
    <row r="3248" ht="33.0" hidden="1" customHeight="1">
      <c r="A3248" s="27">
        <v>3689.0</v>
      </c>
      <c r="B3248" s="27" t="s">
        <v>34</v>
      </c>
      <c r="C3248" s="27" t="s">
        <v>3524</v>
      </c>
      <c r="D3248" s="12" t="s">
        <v>212</v>
      </c>
      <c r="E3248" s="14"/>
      <c r="F3248" s="12" t="s">
        <v>12</v>
      </c>
      <c r="G3248" s="12" t="s">
        <v>9</v>
      </c>
      <c r="H3248" s="12" t="s">
        <v>52</v>
      </c>
      <c r="I3248" s="14"/>
      <c r="J3248" s="14"/>
      <c r="K3248" s="14"/>
      <c r="L3248" s="14"/>
      <c r="M3248" s="14"/>
      <c r="N3248" s="14"/>
      <c r="O3248" s="14"/>
      <c r="P3248" s="14"/>
      <c r="Q3248" s="14"/>
      <c r="R3248" s="14"/>
      <c r="S3248" s="14"/>
      <c r="T3248" s="14"/>
      <c r="U3248" s="14"/>
      <c r="V3248" s="14"/>
      <c r="W3248" s="14"/>
      <c r="X3248" s="14"/>
      <c r="Y3248" s="14"/>
      <c r="Z3248" s="14"/>
      <c r="AA3248" s="14"/>
      <c r="AB3248" s="14"/>
      <c r="AC3248" s="14"/>
      <c r="AD3248" s="14"/>
    </row>
    <row r="3249" ht="33.0" hidden="1" customHeight="1">
      <c r="A3249" s="27">
        <v>3690.0</v>
      </c>
      <c r="B3249" s="27" t="s">
        <v>34</v>
      </c>
      <c r="C3249" s="27" t="s">
        <v>3525</v>
      </c>
      <c r="D3249" s="12" t="s">
        <v>438</v>
      </c>
      <c r="E3249" s="14"/>
      <c r="F3249" s="12" t="s">
        <v>20</v>
      </c>
      <c r="G3249" s="12" t="s">
        <v>9</v>
      </c>
      <c r="H3249" s="12" t="s">
        <v>52</v>
      </c>
      <c r="I3249" s="14"/>
      <c r="J3249" s="14"/>
      <c r="K3249" s="14"/>
      <c r="L3249" s="14"/>
      <c r="M3249" s="14"/>
      <c r="N3249" s="14"/>
      <c r="O3249" s="14"/>
      <c r="P3249" s="14"/>
      <c r="Q3249" s="14"/>
      <c r="R3249" s="14"/>
      <c r="S3249" s="14"/>
      <c r="T3249" s="14"/>
      <c r="U3249" s="14"/>
      <c r="V3249" s="14"/>
      <c r="W3249" s="14"/>
      <c r="X3249" s="14"/>
      <c r="Y3249" s="14"/>
      <c r="Z3249" s="14"/>
      <c r="AA3249" s="14"/>
      <c r="AB3249" s="14"/>
      <c r="AC3249" s="14"/>
      <c r="AD3249" s="14"/>
    </row>
    <row r="3250" ht="33.0" hidden="1" customHeight="1">
      <c r="A3250" s="27">
        <v>3691.0</v>
      </c>
      <c r="B3250" s="27" t="s">
        <v>34</v>
      </c>
      <c r="C3250" s="27" t="s">
        <v>3526</v>
      </c>
      <c r="D3250" s="12" t="s">
        <v>422</v>
      </c>
      <c r="E3250" s="14"/>
      <c r="F3250" s="12" t="s">
        <v>13</v>
      </c>
      <c r="G3250" s="12" t="s">
        <v>6</v>
      </c>
      <c r="H3250" s="12" t="s">
        <v>49</v>
      </c>
      <c r="I3250" s="14"/>
      <c r="J3250" s="14"/>
      <c r="K3250" s="14"/>
      <c r="L3250" s="14"/>
      <c r="M3250" s="14"/>
      <c r="N3250" s="14"/>
      <c r="O3250" s="14"/>
      <c r="P3250" s="14"/>
      <c r="Q3250" s="14"/>
      <c r="R3250" s="14"/>
      <c r="S3250" s="14"/>
      <c r="T3250" s="14"/>
      <c r="U3250" s="14"/>
      <c r="V3250" s="14"/>
      <c r="W3250" s="14"/>
      <c r="X3250" s="14"/>
      <c r="Y3250" s="14"/>
      <c r="Z3250" s="14"/>
      <c r="AA3250" s="14"/>
      <c r="AB3250" s="14"/>
      <c r="AC3250" s="14"/>
      <c r="AD3250" s="14"/>
    </row>
    <row r="3251" ht="33.0" hidden="1" customHeight="1">
      <c r="A3251" s="27">
        <v>3692.0</v>
      </c>
      <c r="B3251" s="27" t="s">
        <v>34</v>
      </c>
      <c r="C3251" s="27" t="s">
        <v>3527</v>
      </c>
      <c r="D3251" s="12" t="s">
        <v>403</v>
      </c>
      <c r="E3251" s="14"/>
      <c r="F3251" s="12" t="s">
        <v>11</v>
      </c>
      <c r="G3251" s="12" t="s">
        <v>4</v>
      </c>
      <c r="H3251" s="12" t="s">
        <v>37</v>
      </c>
      <c r="I3251" s="14"/>
      <c r="J3251" s="14"/>
      <c r="K3251" s="14"/>
      <c r="L3251" s="14"/>
      <c r="M3251" s="14"/>
      <c r="N3251" s="14"/>
      <c r="O3251" s="14"/>
      <c r="P3251" s="14"/>
      <c r="Q3251" s="14"/>
      <c r="R3251" s="14"/>
      <c r="S3251" s="14"/>
      <c r="T3251" s="14"/>
      <c r="U3251" s="14"/>
      <c r="V3251" s="14"/>
      <c r="W3251" s="14"/>
      <c r="X3251" s="14"/>
      <c r="Y3251" s="14"/>
      <c r="Z3251" s="14"/>
      <c r="AA3251" s="14"/>
      <c r="AB3251" s="14"/>
      <c r="AC3251" s="14"/>
      <c r="AD3251" s="14"/>
    </row>
    <row r="3252" ht="33.0" customHeight="1">
      <c r="A3252" s="27">
        <v>3693.0</v>
      </c>
      <c r="B3252" s="27" t="s">
        <v>34</v>
      </c>
      <c r="C3252" s="27" t="s">
        <v>3528</v>
      </c>
      <c r="D3252" s="12" t="s">
        <v>1636</v>
      </c>
      <c r="E3252" s="14"/>
      <c r="F3252" s="12" t="s">
        <v>16</v>
      </c>
      <c r="G3252" s="12" t="s">
        <v>9</v>
      </c>
      <c r="H3252" s="12" t="s">
        <v>49</v>
      </c>
      <c r="I3252" s="14"/>
      <c r="J3252" s="14"/>
      <c r="K3252" s="14"/>
      <c r="L3252" s="14"/>
      <c r="M3252" s="14"/>
      <c r="N3252" s="14"/>
      <c r="O3252" s="14"/>
      <c r="P3252" s="14"/>
      <c r="Q3252" s="14"/>
      <c r="R3252" s="14"/>
      <c r="S3252" s="14"/>
      <c r="T3252" s="14"/>
      <c r="U3252" s="14"/>
      <c r="V3252" s="14"/>
      <c r="W3252" s="14"/>
      <c r="X3252" s="14"/>
      <c r="Y3252" s="14"/>
      <c r="Z3252" s="14"/>
      <c r="AA3252" s="14"/>
      <c r="AB3252" s="14"/>
      <c r="AC3252" s="14"/>
      <c r="AD3252" s="14"/>
    </row>
    <row r="3253" ht="33.0" hidden="1" customHeight="1">
      <c r="A3253" s="27">
        <v>3694.0</v>
      </c>
      <c r="B3253" s="27" t="s">
        <v>34</v>
      </c>
      <c r="C3253" s="27" t="s">
        <v>3529</v>
      </c>
      <c r="D3253" s="12" t="s">
        <v>637</v>
      </c>
      <c r="E3253" s="14"/>
      <c r="F3253" s="12" t="s">
        <v>13</v>
      </c>
      <c r="G3253" s="12" t="s">
        <v>9</v>
      </c>
      <c r="H3253" s="12" t="s">
        <v>52</v>
      </c>
      <c r="I3253" s="14"/>
      <c r="J3253" s="14"/>
      <c r="K3253" s="14"/>
      <c r="L3253" s="14"/>
      <c r="M3253" s="14"/>
      <c r="N3253" s="14"/>
      <c r="O3253" s="14"/>
      <c r="P3253" s="14"/>
      <c r="Q3253" s="14"/>
      <c r="R3253" s="14"/>
      <c r="S3253" s="14"/>
      <c r="T3253" s="14"/>
      <c r="U3253" s="14"/>
      <c r="V3253" s="14"/>
      <c r="W3253" s="14"/>
      <c r="X3253" s="14"/>
      <c r="Y3253" s="14"/>
      <c r="Z3253" s="14"/>
      <c r="AA3253" s="14"/>
      <c r="AB3253" s="14"/>
      <c r="AC3253" s="14"/>
      <c r="AD3253" s="14"/>
    </row>
    <row r="3254" ht="33.0" hidden="1" customHeight="1">
      <c r="A3254" s="27">
        <v>3695.0</v>
      </c>
      <c r="B3254" s="27" t="s">
        <v>34</v>
      </c>
      <c r="C3254" s="27" t="s">
        <v>3530</v>
      </c>
      <c r="D3254" s="12" t="s">
        <v>178</v>
      </c>
      <c r="E3254" s="14"/>
      <c r="F3254" s="12" t="s">
        <v>11</v>
      </c>
      <c r="G3254" s="12" t="s">
        <v>4</v>
      </c>
      <c r="H3254" s="12" t="s">
        <v>49</v>
      </c>
      <c r="I3254" s="14"/>
      <c r="J3254" s="14"/>
      <c r="K3254" s="14"/>
      <c r="L3254" s="14"/>
      <c r="M3254" s="14"/>
      <c r="N3254" s="14"/>
      <c r="O3254" s="14"/>
      <c r="P3254" s="14"/>
      <c r="Q3254" s="14"/>
      <c r="R3254" s="14"/>
      <c r="S3254" s="14"/>
      <c r="T3254" s="14"/>
      <c r="U3254" s="14"/>
      <c r="V3254" s="14"/>
      <c r="W3254" s="14"/>
      <c r="X3254" s="14"/>
      <c r="Y3254" s="14"/>
      <c r="Z3254" s="14"/>
      <c r="AA3254" s="14"/>
      <c r="AB3254" s="14"/>
      <c r="AC3254" s="14"/>
      <c r="AD3254" s="14"/>
    </row>
    <row r="3255" ht="33.0" hidden="1" customHeight="1">
      <c r="A3255" s="27">
        <v>3696.0</v>
      </c>
      <c r="B3255" s="27" t="s">
        <v>34</v>
      </c>
      <c r="C3255" s="27" t="s">
        <v>3531</v>
      </c>
      <c r="D3255" s="12" t="s">
        <v>2405</v>
      </c>
      <c r="E3255" s="14"/>
      <c r="F3255" s="12" t="s">
        <v>13</v>
      </c>
      <c r="G3255" s="12" t="s">
        <v>7</v>
      </c>
      <c r="H3255" s="12" t="s">
        <v>52</v>
      </c>
      <c r="I3255" s="14"/>
      <c r="J3255" s="14"/>
      <c r="K3255" s="14"/>
      <c r="L3255" s="14"/>
      <c r="M3255" s="14"/>
      <c r="N3255" s="14"/>
      <c r="O3255" s="14"/>
      <c r="P3255" s="14"/>
      <c r="Q3255" s="14"/>
      <c r="R3255" s="14"/>
      <c r="S3255" s="14"/>
      <c r="T3255" s="14"/>
      <c r="U3255" s="14"/>
      <c r="V3255" s="14"/>
      <c r="W3255" s="14"/>
      <c r="X3255" s="14"/>
      <c r="Y3255" s="14"/>
      <c r="Z3255" s="14"/>
      <c r="AA3255" s="14"/>
      <c r="AB3255" s="14"/>
      <c r="AC3255" s="14"/>
      <c r="AD3255" s="14"/>
    </row>
    <row r="3256" ht="33.0" hidden="1" customHeight="1">
      <c r="A3256" s="27">
        <v>3697.0</v>
      </c>
      <c r="B3256" s="27" t="s">
        <v>34</v>
      </c>
      <c r="C3256" s="27" t="s">
        <v>3532</v>
      </c>
      <c r="D3256" s="12" t="s">
        <v>107</v>
      </c>
      <c r="E3256" s="14"/>
      <c r="F3256" s="12" t="s">
        <v>9</v>
      </c>
      <c r="G3256" s="12" t="s">
        <v>9</v>
      </c>
      <c r="H3256" s="12" t="s">
        <v>37</v>
      </c>
      <c r="I3256" s="14"/>
      <c r="J3256" s="14"/>
      <c r="K3256" s="14"/>
      <c r="L3256" s="14"/>
      <c r="M3256" s="14"/>
      <c r="N3256" s="14"/>
      <c r="O3256" s="14"/>
      <c r="P3256" s="14"/>
      <c r="Q3256" s="14"/>
      <c r="R3256" s="14"/>
      <c r="S3256" s="14"/>
      <c r="T3256" s="14"/>
      <c r="U3256" s="14"/>
      <c r="V3256" s="14"/>
      <c r="W3256" s="14"/>
      <c r="X3256" s="14"/>
      <c r="Y3256" s="14"/>
      <c r="Z3256" s="14"/>
      <c r="AA3256" s="14"/>
      <c r="AB3256" s="14"/>
      <c r="AC3256" s="14"/>
      <c r="AD3256" s="14"/>
    </row>
    <row r="3257" ht="33.0" hidden="1" customHeight="1">
      <c r="A3257" s="27">
        <v>3698.0</v>
      </c>
      <c r="B3257" s="27" t="s">
        <v>34</v>
      </c>
      <c r="C3257" s="27" t="s">
        <v>3533</v>
      </c>
      <c r="D3257" s="12" t="s">
        <v>3244</v>
      </c>
      <c r="E3257" s="14"/>
      <c r="F3257" s="12" t="s">
        <v>9</v>
      </c>
      <c r="G3257" s="12" t="s">
        <v>4</v>
      </c>
      <c r="H3257" s="12" t="s">
        <v>37</v>
      </c>
      <c r="I3257" s="14"/>
      <c r="J3257" s="14"/>
      <c r="K3257" s="14"/>
      <c r="L3257" s="14"/>
      <c r="M3257" s="14"/>
      <c r="N3257" s="14"/>
      <c r="O3257" s="14"/>
      <c r="P3257" s="14"/>
      <c r="Q3257" s="14"/>
      <c r="R3257" s="14"/>
      <c r="S3257" s="14"/>
      <c r="T3257" s="14"/>
      <c r="U3257" s="14"/>
      <c r="V3257" s="14"/>
      <c r="W3257" s="14"/>
      <c r="X3257" s="14"/>
      <c r="Y3257" s="14"/>
      <c r="Z3257" s="14"/>
      <c r="AA3257" s="14"/>
      <c r="AB3257" s="14"/>
      <c r="AC3257" s="14"/>
      <c r="AD3257" s="14"/>
    </row>
    <row r="3258" ht="33.0" hidden="1" customHeight="1">
      <c r="A3258" s="27">
        <v>3699.0</v>
      </c>
      <c r="B3258" s="27" t="s">
        <v>34</v>
      </c>
      <c r="C3258" s="27" t="s">
        <v>3534</v>
      </c>
      <c r="D3258" s="12" t="s">
        <v>514</v>
      </c>
      <c r="E3258" s="14"/>
      <c r="F3258" s="12" t="s">
        <v>15</v>
      </c>
      <c r="G3258" s="12" t="s">
        <v>9</v>
      </c>
      <c r="H3258" s="12" t="s">
        <v>37</v>
      </c>
      <c r="I3258" s="14"/>
      <c r="J3258" s="14"/>
      <c r="K3258" s="14"/>
      <c r="L3258" s="14"/>
      <c r="M3258" s="14"/>
      <c r="N3258" s="14"/>
      <c r="O3258" s="14"/>
      <c r="P3258" s="14"/>
      <c r="Q3258" s="14"/>
      <c r="R3258" s="14"/>
      <c r="S3258" s="14"/>
      <c r="T3258" s="14"/>
      <c r="U3258" s="14"/>
      <c r="V3258" s="14"/>
      <c r="W3258" s="14"/>
      <c r="X3258" s="14"/>
      <c r="Y3258" s="14"/>
      <c r="Z3258" s="14"/>
      <c r="AA3258" s="14"/>
      <c r="AB3258" s="14"/>
      <c r="AC3258" s="14"/>
      <c r="AD3258" s="14"/>
    </row>
    <row r="3259" ht="33.0" hidden="1" customHeight="1">
      <c r="A3259" s="27">
        <v>3700.0</v>
      </c>
      <c r="B3259" s="27" t="s">
        <v>34</v>
      </c>
      <c r="C3259" s="27" t="s">
        <v>3535</v>
      </c>
      <c r="D3259" s="12" t="s">
        <v>99</v>
      </c>
      <c r="E3259" s="14"/>
      <c r="F3259" s="12" t="s">
        <v>12</v>
      </c>
      <c r="G3259" s="12" t="s">
        <v>9</v>
      </c>
      <c r="H3259" s="12" t="s">
        <v>37</v>
      </c>
      <c r="I3259" s="14"/>
      <c r="J3259" s="14"/>
      <c r="K3259" s="14"/>
      <c r="L3259" s="14"/>
      <c r="M3259" s="14"/>
      <c r="N3259" s="14"/>
      <c r="O3259" s="14"/>
      <c r="P3259" s="14"/>
      <c r="Q3259" s="14"/>
      <c r="R3259" s="14"/>
      <c r="S3259" s="14"/>
      <c r="T3259" s="14"/>
      <c r="U3259" s="14"/>
      <c r="V3259" s="14"/>
      <c r="W3259" s="14"/>
      <c r="X3259" s="14"/>
      <c r="Y3259" s="14"/>
      <c r="Z3259" s="14"/>
      <c r="AA3259" s="14"/>
      <c r="AB3259" s="14"/>
      <c r="AC3259" s="14"/>
      <c r="AD3259" s="14"/>
    </row>
    <row r="3260" ht="33.0" hidden="1" customHeight="1">
      <c r="A3260" s="27">
        <v>3701.0</v>
      </c>
      <c r="B3260" s="27" t="s">
        <v>34</v>
      </c>
      <c r="C3260" s="27" t="s">
        <v>3536</v>
      </c>
      <c r="D3260" s="12" t="s">
        <v>548</v>
      </c>
      <c r="E3260" s="14"/>
      <c r="F3260" s="12" t="s">
        <v>23</v>
      </c>
      <c r="G3260" s="12" t="s">
        <v>4</v>
      </c>
      <c r="H3260" s="12" t="s">
        <v>52</v>
      </c>
      <c r="I3260" s="14"/>
      <c r="J3260" s="14"/>
      <c r="K3260" s="14"/>
      <c r="L3260" s="14"/>
      <c r="M3260" s="14"/>
      <c r="N3260" s="14"/>
      <c r="O3260" s="14"/>
      <c r="P3260" s="14"/>
      <c r="Q3260" s="14"/>
      <c r="R3260" s="14"/>
      <c r="S3260" s="14"/>
      <c r="T3260" s="14"/>
      <c r="U3260" s="14"/>
      <c r="V3260" s="14"/>
      <c r="W3260" s="14"/>
      <c r="X3260" s="14"/>
      <c r="Y3260" s="14"/>
      <c r="Z3260" s="14"/>
      <c r="AA3260" s="14"/>
      <c r="AB3260" s="14"/>
      <c r="AC3260" s="14"/>
      <c r="AD3260" s="14"/>
    </row>
    <row r="3261" ht="33.0" hidden="1" customHeight="1">
      <c r="A3261" s="27">
        <v>3702.0</v>
      </c>
      <c r="B3261" s="27" t="s">
        <v>34</v>
      </c>
      <c r="C3261" s="27" t="s">
        <v>3537</v>
      </c>
      <c r="D3261" s="12" t="s">
        <v>3538</v>
      </c>
      <c r="E3261" s="14"/>
      <c r="F3261" s="12" t="s">
        <v>18</v>
      </c>
      <c r="G3261" s="12" t="s">
        <v>4</v>
      </c>
      <c r="H3261" s="12" t="s">
        <v>52</v>
      </c>
      <c r="I3261" s="14"/>
      <c r="J3261" s="14"/>
      <c r="K3261" s="14"/>
      <c r="L3261" s="14"/>
      <c r="M3261" s="14"/>
      <c r="N3261" s="14"/>
      <c r="O3261" s="14"/>
      <c r="P3261" s="14"/>
      <c r="Q3261" s="14"/>
      <c r="R3261" s="14"/>
      <c r="S3261" s="14"/>
      <c r="T3261" s="14"/>
      <c r="U3261" s="14"/>
      <c r="V3261" s="14"/>
      <c r="W3261" s="14"/>
      <c r="X3261" s="14"/>
      <c r="Y3261" s="14"/>
      <c r="Z3261" s="14"/>
      <c r="AA3261" s="14"/>
      <c r="AB3261" s="14"/>
      <c r="AC3261" s="14"/>
      <c r="AD3261" s="14"/>
    </row>
    <row r="3262" ht="33.0" hidden="1" customHeight="1">
      <c r="A3262" s="27">
        <v>3703.0</v>
      </c>
      <c r="B3262" s="27" t="s">
        <v>34</v>
      </c>
      <c r="C3262" s="27" t="s">
        <v>3539</v>
      </c>
      <c r="D3262" s="12" t="s">
        <v>178</v>
      </c>
      <c r="E3262" s="14"/>
      <c r="F3262" s="12" t="s">
        <v>11</v>
      </c>
      <c r="G3262" s="12" t="s">
        <v>4</v>
      </c>
      <c r="H3262" s="12" t="s">
        <v>49</v>
      </c>
      <c r="I3262" s="14"/>
      <c r="J3262" s="14"/>
      <c r="K3262" s="14"/>
      <c r="L3262" s="14"/>
      <c r="M3262" s="14"/>
      <c r="N3262" s="14"/>
      <c r="O3262" s="14"/>
      <c r="P3262" s="14"/>
      <c r="Q3262" s="14"/>
      <c r="R3262" s="14"/>
      <c r="S3262" s="14"/>
      <c r="T3262" s="14"/>
      <c r="U3262" s="14"/>
      <c r="V3262" s="14"/>
      <c r="W3262" s="14"/>
      <c r="X3262" s="14"/>
      <c r="Y3262" s="14"/>
      <c r="Z3262" s="14"/>
      <c r="AA3262" s="14"/>
      <c r="AB3262" s="14"/>
      <c r="AC3262" s="14"/>
      <c r="AD3262" s="14"/>
    </row>
    <row r="3263" ht="33.0" hidden="1" customHeight="1">
      <c r="A3263" s="27">
        <v>3704.0</v>
      </c>
      <c r="B3263" s="27" t="s">
        <v>34</v>
      </c>
      <c r="C3263" s="27" t="s">
        <v>3540</v>
      </c>
      <c r="D3263" s="12" t="s">
        <v>107</v>
      </c>
      <c r="E3263" s="14"/>
      <c r="F3263" s="12" t="s">
        <v>9</v>
      </c>
      <c r="G3263" s="12" t="s">
        <v>9</v>
      </c>
      <c r="H3263" s="12" t="s">
        <v>37</v>
      </c>
      <c r="I3263" s="14"/>
      <c r="J3263" s="14"/>
      <c r="K3263" s="14"/>
      <c r="L3263" s="14"/>
      <c r="M3263" s="14"/>
      <c r="N3263" s="14"/>
      <c r="O3263" s="14"/>
      <c r="P3263" s="14"/>
      <c r="Q3263" s="14"/>
      <c r="R3263" s="14"/>
      <c r="S3263" s="14"/>
      <c r="T3263" s="14"/>
      <c r="U3263" s="14"/>
      <c r="V3263" s="14"/>
      <c r="W3263" s="14"/>
      <c r="X3263" s="14"/>
      <c r="Y3263" s="14"/>
      <c r="Z3263" s="14"/>
      <c r="AA3263" s="14"/>
      <c r="AB3263" s="14"/>
      <c r="AC3263" s="14"/>
      <c r="AD3263" s="14"/>
    </row>
    <row r="3264" ht="33.0" customHeight="1">
      <c r="A3264" s="27">
        <v>3705.0</v>
      </c>
      <c r="B3264" s="27" t="s">
        <v>34</v>
      </c>
      <c r="C3264" s="27" t="s">
        <v>3541</v>
      </c>
      <c r="D3264" s="12" t="s">
        <v>525</v>
      </c>
      <c r="E3264" s="14"/>
      <c r="F3264" s="12" t="s">
        <v>16</v>
      </c>
      <c r="G3264" s="12" t="s">
        <v>6</v>
      </c>
      <c r="H3264" s="12" t="s">
        <v>52</v>
      </c>
      <c r="I3264" s="14"/>
      <c r="J3264" s="14"/>
      <c r="K3264" s="14"/>
      <c r="L3264" s="14"/>
      <c r="M3264" s="14"/>
      <c r="N3264" s="14"/>
      <c r="O3264" s="14"/>
      <c r="P3264" s="14"/>
      <c r="Q3264" s="14"/>
      <c r="R3264" s="14"/>
      <c r="S3264" s="14"/>
      <c r="T3264" s="14"/>
      <c r="U3264" s="14"/>
      <c r="V3264" s="14"/>
      <c r="W3264" s="14"/>
      <c r="X3264" s="14"/>
      <c r="Y3264" s="14"/>
      <c r="Z3264" s="14"/>
      <c r="AA3264" s="14"/>
      <c r="AB3264" s="14"/>
      <c r="AC3264" s="14"/>
      <c r="AD3264" s="14"/>
    </row>
    <row r="3265" ht="33.0" hidden="1" customHeight="1">
      <c r="A3265" s="27">
        <v>3706.0</v>
      </c>
      <c r="B3265" s="27" t="s">
        <v>34</v>
      </c>
      <c r="C3265" s="27" t="s">
        <v>3542</v>
      </c>
      <c r="D3265" s="12" t="s">
        <v>2218</v>
      </c>
      <c r="E3265" s="14"/>
      <c r="F3265" s="12" t="s">
        <v>18</v>
      </c>
      <c r="G3265" s="12" t="s">
        <v>7</v>
      </c>
      <c r="H3265" s="12" t="s">
        <v>37</v>
      </c>
      <c r="I3265" s="14"/>
      <c r="J3265" s="14"/>
      <c r="K3265" s="14"/>
      <c r="L3265" s="14"/>
      <c r="M3265" s="14"/>
      <c r="N3265" s="14"/>
      <c r="O3265" s="14"/>
      <c r="P3265" s="14"/>
      <c r="Q3265" s="14"/>
      <c r="R3265" s="14"/>
      <c r="S3265" s="14"/>
      <c r="T3265" s="14"/>
      <c r="U3265" s="14"/>
      <c r="V3265" s="14"/>
      <c r="W3265" s="14"/>
      <c r="X3265" s="14"/>
      <c r="Y3265" s="14"/>
      <c r="Z3265" s="14"/>
      <c r="AA3265" s="14"/>
      <c r="AB3265" s="14"/>
      <c r="AC3265" s="14"/>
      <c r="AD3265" s="14"/>
    </row>
    <row r="3266" ht="33.0" hidden="1" customHeight="1">
      <c r="A3266" s="27">
        <v>3707.0</v>
      </c>
      <c r="B3266" s="27" t="s">
        <v>34</v>
      </c>
      <c r="C3266" s="27" t="s">
        <v>3543</v>
      </c>
      <c r="D3266" s="12" t="s">
        <v>124</v>
      </c>
      <c r="E3266" s="14"/>
      <c r="F3266" s="12" t="s">
        <v>11</v>
      </c>
      <c r="G3266" s="12" t="s">
        <v>9</v>
      </c>
      <c r="H3266" s="12" t="s">
        <v>49</v>
      </c>
      <c r="I3266" s="14"/>
      <c r="J3266" s="14"/>
      <c r="K3266" s="14"/>
      <c r="L3266" s="14"/>
      <c r="M3266" s="14"/>
      <c r="N3266" s="14"/>
      <c r="O3266" s="14"/>
      <c r="P3266" s="14"/>
      <c r="Q3266" s="14"/>
      <c r="R3266" s="14"/>
      <c r="S3266" s="14"/>
      <c r="T3266" s="14"/>
      <c r="U3266" s="14"/>
      <c r="V3266" s="14"/>
      <c r="W3266" s="14"/>
      <c r="X3266" s="14"/>
      <c r="Y3266" s="14"/>
      <c r="Z3266" s="14"/>
      <c r="AA3266" s="14"/>
      <c r="AB3266" s="14"/>
      <c r="AC3266" s="14"/>
      <c r="AD3266" s="14"/>
    </row>
    <row r="3267" ht="33.0" customHeight="1">
      <c r="A3267" s="27">
        <v>3708.0</v>
      </c>
      <c r="B3267" s="27" t="s">
        <v>34</v>
      </c>
      <c r="C3267" s="27" t="s">
        <v>3544</v>
      </c>
      <c r="D3267" s="12" t="s">
        <v>167</v>
      </c>
      <c r="E3267" s="14"/>
      <c r="F3267" s="12" t="s">
        <v>16</v>
      </c>
      <c r="G3267" s="12" t="s">
        <v>9</v>
      </c>
      <c r="H3267" s="12" t="s">
        <v>37</v>
      </c>
      <c r="I3267" s="14"/>
      <c r="J3267" s="14"/>
      <c r="K3267" s="14"/>
      <c r="L3267" s="14"/>
      <c r="M3267" s="14"/>
      <c r="N3267" s="14"/>
      <c r="O3267" s="14"/>
      <c r="P3267" s="14"/>
      <c r="Q3267" s="14"/>
      <c r="R3267" s="14"/>
      <c r="S3267" s="14"/>
      <c r="T3267" s="14"/>
      <c r="U3267" s="14"/>
      <c r="V3267" s="14"/>
      <c r="W3267" s="14"/>
      <c r="X3267" s="14"/>
      <c r="Y3267" s="14"/>
      <c r="Z3267" s="14"/>
      <c r="AA3267" s="14"/>
      <c r="AB3267" s="14"/>
      <c r="AC3267" s="14"/>
      <c r="AD3267" s="14"/>
    </row>
    <row r="3268" ht="33.0" hidden="1" customHeight="1">
      <c r="A3268" s="27">
        <v>3709.0</v>
      </c>
      <c r="B3268" s="27" t="s">
        <v>34</v>
      </c>
      <c r="C3268" s="27" t="s">
        <v>3545</v>
      </c>
      <c r="D3268" s="12" t="s">
        <v>1672</v>
      </c>
      <c r="E3268" s="14"/>
      <c r="F3268" s="12" t="s">
        <v>23</v>
      </c>
      <c r="G3268" s="12" t="s">
        <v>7</v>
      </c>
      <c r="H3268" s="12" t="s">
        <v>42</v>
      </c>
      <c r="I3268" s="14"/>
      <c r="J3268" s="14"/>
      <c r="K3268" s="14"/>
      <c r="L3268" s="14"/>
      <c r="M3268" s="14"/>
      <c r="N3268" s="14"/>
      <c r="O3268" s="14"/>
      <c r="P3268" s="14"/>
      <c r="Q3268" s="14"/>
      <c r="R3268" s="14"/>
      <c r="S3268" s="14"/>
      <c r="T3268" s="14"/>
      <c r="U3268" s="14"/>
      <c r="V3268" s="14"/>
      <c r="W3268" s="14"/>
      <c r="X3268" s="14"/>
      <c r="Y3268" s="14"/>
      <c r="Z3268" s="14"/>
      <c r="AA3268" s="14"/>
      <c r="AB3268" s="14"/>
      <c r="AC3268" s="14"/>
      <c r="AD3268" s="14"/>
    </row>
    <row r="3269" ht="33.0" hidden="1" customHeight="1">
      <c r="A3269" s="27">
        <v>3710.0</v>
      </c>
      <c r="B3269" s="27" t="s">
        <v>34</v>
      </c>
      <c r="C3269" s="27" t="s">
        <v>3546</v>
      </c>
      <c r="D3269" s="12" t="s">
        <v>48</v>
      </c>
      <c r="E3269" s="14"/>
      <c r="F3269" s="12" t="s">
        <v>10</v>
      </c>
      <c r="G3269" s="12" t="s">
        <v>2</v>
      </c>
      <c r="H3269" s="12" t="s">
        <v>49</v>
      </c>
      <c r="I3269" s="14"/>
      <c r="J3269" s="14"/>
      <c r="K3269" s="14"/>
      <c r="L3269" s="14"/>
      <c r="M3269" s="14"/>
      <c r="N3269" s="14"/>
      <c r="O3269" s="14"/>
      <c r="P3269" s="14"/>
      <c r="Q3269" s="14"/>
      <c r="R3269" s="14"/>
      <c r="S3269" s="14"/>
      <c r="T3269" s="14"/>
      <c r="U3269" s="14"/>
      <c r="V3269" s="14"/>
      <c r="W3269" s="14"/>
      <c r="X3269" s="14"/>
      <c r="Y3269" s="14"/>
      <c r="Z3269" s="14"/>
      <c r="AA3269" s="14"/>
      <c r="AB3269" s="14"/>
      <c r="AC3269" s="14"/>
      <c r="AD3269" s="14"/>
    </row>
    <row r="3270" ht="33.0" hidden="1" customHeight="1">
      <c r="A3270" s="27">
        <v>3714.0</v>
      </c>
      <c r="B3270" s="27" t="s">
        <v>34</v>
      </c>
      <c r="C3270" s="27" t="s">
        <v>3547</v>
      </c>
      <c r="D3270" s="12" t="s">
        <v>509</v>
      </c>
      <c r="E3270" s="14"/>
      <c r="F3270" s="12" t="s">
        <v>13</v>
      </c>
      <c r="G3270" s="12" t="s">
        <v>4</v>
      </c>
      <c r="H3270" s="12" t="s">
        <v>52</v>
      </c>
      <c r="I3270" s="14"/>
      <c r="J3270" s="14"/>
      <c r="K3270" s="14"/>
      <c r="L3270" s="14"/>
      <c r="M3270" s="14"/>
      <c r="N3270" s="14"/>
      <c r="O3270" s="14"/>
      <c r="P3270" s="14"/>
      <c r="Q3270" s="14"/>
      <c r="R3270" s="14"/>
      <c r="S3270" s="14"/>
      <c r="T3270" s="14"/>
      <c r="U3270" s="14"/>
      <c r="V3270" s="14"/>
      <c r="W3270" s="14"/>
      <c r="X3270" s="14"/>
      <c r="Y3270" s="14"/>
      <c r="Z3270" s="14"/>
      <c r="AA3270" s="14"/>
      <c r="AB3270" s="14"/>
      <c r="AC3270" s="14"/>
      <c r="AD3270" s="14"/>
    </row>
    <row r="3271" ht="33.0" hidden="1" customHeight="1">
      <c r="A3271" s="27">
        <v>3715.0</v>
      </c>
      <c r="B3271" s="27" t="s">
        <v>34</v>
      </c>
      <c r="C3271" s="27" t="s">
        <v>3548</v>
      </c>
      <c r="D3271" s="12" t="s">
        <v>197</v>
      </c>
      <c r="E3271" s="14"/>
      <c r="F3271" s="12" t="s">
        <v>12</v>
      </c>
      <c r="G3271" s="12" t="s">
        <v>7</v>
      </c>
      <c r="H3271" s="12" t="s">
        <v>42</v>
      </c>
      <c r="I3271" s="14"/>
      <c r="J3271" s="14"/>
      <c r="K3271" s="14"/>
      <c r="L3271" s="14"/>
      <c r="M3271" s="14"/>
      <c r="N3271" s="14"/>
      <c r="O3271" s="14"/>
      <c r="P3271" s="14"/>
      <c r="Q3271" s="14"/>
      <c r="R3271" s="14"/>
      <c r="S3271" s="14"/>
      <c r="T3271" s="14"/>
      <c r="U3271" s="14"/>
      <c r="V3271" s="14"/>
      <c r="W3271" s="14"/>
      <c r="X3271" s="14"/>
      <c r="Y3271" s="14"/>
      <c r="Z3271" s="14"/>
      <c r="AA3271" s="14"/>
      <c r="AB3271" s="14"/>
      <c r="AC3271" s="14"/>
      <c r="AD3271" s="14"/>
    </row>
    <row r="3272" ht="33.0" hidden="1" customHeight="1">
      <c r="A3272" s="27">
        <v>3716.0</v>
      </c>
      <c r="B3272" s="27" t="s">
        <v>34</v>
      </c>
      <c r="C3272" s="27" t="s">
        <v>3549</v>
      </c>
      <c r="D3272" s="12" t="s">
        <v>2083</v>
      </c>
      <c r="E3272" s="14"/>
      <c r="F3272" s="12" t="s">
        <v>22</v>
      </c>
      <c r="G3272" s="12" t="s">
        <v>9</v>
      </c>
      <c r="H3272" s="12" t="s">
        <v>52</v>
      </c>
      <c r="I3272" s="14"/>
      <c r="J3272" s="14"/>
      <c r="K3272" s="14"/>
      <c r="L3272" s="14"/>
      <c r="M3272" s="14"/>
      <c r="N3272" s="14"/>
      <c r="O3272" s="14"/>
      <c r="P3272" s="14"/>
      <c r="Q3272" s="14"/>
      <c r="R3272" s="14"/>
      <c r="S3272" s="14"/>
      <c r="T3272" s="14"/>
      <c r="U3272" s="14"/>
      <c r="V3272" s="14"/>
      <c r="W3272" s="14"/>
      <c r="X3272" s="14"/>
      <c r="Y3272" s="14"/>
      <c r="Z3272" s="14"/>
      <c r="AA3272" s="14"/>
      <c r="AB3272" s="14"/>
      <c r="AC3272" s="14"/>
      <c r="AD3272" s="14"/>
    </row>
    <row r="3273" ht="33.0" hidden="1" customHeight="1">
      <c r="A3273" s="27">
        <v>3717.0</v>
      </c>
      <c r="B3273" s="27" t="s">
        <v>34</v>
      </c>
      <c r="C3273" s="27" t="s">
        <v>3550</v>
      </c>
      <c r="D3273" s="12" t="s">
        <v>210</v>
      </c>
      <c r="E3273" s="14"/>
      <c r="F3273" s="12" t="s">
        <v>11</v>
      </c>
      <c r="G3273" s="12" t="s">
        <v>5</v>
      </c>
      <c r="H3273" s="12" t="s">
        <v>42</v>
      </c>
      <c r="I3273" s="14"/>
      <c r="J3273" s="14"/>
      <c r="K3273" s="14"/>
      <c r="L3273" s="14"/>
      <c r="M3273" s="14"/>
      <c r="N3273" s="14"/>
      <c r="O3273" s="14"/>
      <c r="P3273" s="14"/>
      <c r="Q3273" s="14"/>
      <c r="R3273" s="14"/>
      <c r="S3273" s="14"/>
      <c r="T3273" s="14"/>
      <c r="U3273" s="14"/>
      <c r="V3273" s="14"/>
      <c r="W3273" s="14"/>
      <c r="X3273" s="14"/>
      <c r="Y3273" s="14"/>
      <c r="Z3273" s="14"/>
      <c r="AA3273" s="14"/>
      <c r="AB3273" s="14"/>
      <c r="AC3273" s="14"/>
      <c r="AD3273" s="14"/>
    </row>
    <row r="3274" ht="33.0" hidden="1" customHeight="1">
      <c r="A3274" s="27">
        <v>3718.0</v>
      </c>
      <c r="B3274" s="27" t="s">
        <v>34</v>
      </c>
      <c r="C3274" s="27" t="s">
        <v>3551</v>
      </c>
      <c r="D3274" s="12" t="s">
        <v>637</v>
      </c>
      <c r="E3274" s="14"/>
      <c r="F3274" s="12" t="s">
        <v>13</v>
      </c>
      <c r="G3274" s="12" t="s">
        <v>9</v>
      </c>
      <c r="H3274" s="12" t="s">
        <v>52</v>
      </c>
      <c r="I3274" s="14"/>
      <c r="J3274" s="14"/>
      <c r="K3274" s="14"/>
      <c r="L3274" s="14"/>
      <c r="M3274" s="14"/>
      <c r="N3274" s="14"/>
      <c r="O3274" s="14"/>
      <c r="P3274" s="14"/>
      <c r="Q3274" s="14"/>
      <c r="R3274" s="14"/>
      <c r="S3274" s="14"/>
      <c r="T3274" s="14"/>
      <c r="U3274" s="14"/>
      <c r="V3274" s="14"/>
      <c r="W3274" s="14"/>
      <c r="X3274" s="14"/>
      <c r="Y3274" s="14"/>
      <c r="Z3274" s="14"/>
      <c r="AA3274" s="14"/>
      <c r="AB3274" s="14"/>
      <c r="AC3274" s="14"/>
      <c r="AD3274" s="14"/>
    </row>
    <row r="3275" ht="33.0" hidden="1" customHeight="1">
      <c r="A3275" s="27">
        <v>3719.0</v>
      </c>
      <c r="B3275" s="27" t="s">
        <v>34</v>
      </c>
      <c r="C3275" s="27" t="s">
        <v>3552</v>
      </c>
      <c r="D3275" s="12" t="s">
        <v>197</v>
      </c>
      <c r="E3275" s="14"/>
      <c r="F3275" s="12" t="s">
        <v>12</v>
      </c>
      <c r="G3275" s="12" t="s">
        <v>7</v>
      </c>
      <c r="H3275" s="12" t="s">
        <v>42</v>
      </c>
      <c r="I3275" s="14"/>
      <c r="J3275" s="14"/>
      <c r="K3275" s="14"/>
      <c r="L3275" s="14"/>
      <c r="M3275" s="14"/>
      <c r="N3275" s="14"/>
      <c r="O3275" s="14"/>
      <c r="P3275" s="14"/>
      <c r="Q3275" s="14"/>
      <c r="R3275" s="14"/>
      <c r="S3275" s="14"/>
      <c r="T3275" s="14"/>
      <c r="U3275" s="14"/>
      <c r="V3275" s="14"/>
      <c r="W3275" s="14"/>
      <c r="X3275" s="14"/>
      <c r="Y3275" s="14"/>
      <c r="Z3275" s="14"/>
      <c r="AA3275" s="14"/>
      <c r="AB3275" s="14"/>
      <c r="AC3275" s="14"/>
      <c r="AD3275" s="14"/>
    </row>
    <row r="3276" ht="33.0" hidden="1" customHeight="1">
      <c r="A3276" s="27">
        <v>3721.0</v>
      </c>
      <c r="B3276" s="27" t="s">
        <v>34</v>
      </c>
      <c r="C3276" s="27" t="s">
        <v>3553</v>
      </c>
      <c r="D3276" s="12" t="s">
        <v>66</v>
      </c>
      <c r="E3276" s="14"/>
      <c r="F3276" s="12" t="s">
        <v>10</v>
      </c>
      <c r="G3276" s="12" t="s">
        <v>2</v>
      </c>
      <c r="H3276" s="12" t="s">
        <v>52</v>
      </c>
      <c r="I3276" s="14"/>
      <c r="J3276" s="14"/>
      <c r="K3276" s="14"/>
      <c r="L3276" s="14"/>
      <c r="M3276" s="14"/>
      <c r="N3276" s="14"/>
      <c r="O3276" s="14"/>
      <c r="P3276" s="14"/>
      <c r="Q3276" s="14"/>
      <c r="R3276" s="14"/>
      <c r="S3276" s="14"/>
      <c r="T3276" s="14"/>
      <c r="U3276" s="14"/>
      <c r="V3276" s="14"/>
      <c r="W3276" s="14"/>
      <c r="X3276" s="14"/>
      <c r="Y3276" s="14"/>
      <c r="Z3276" s="14"/>
      <c r="AA3276" s="14"/>
      <c r="AB3276" s="14"/>
      <c r="AC3276" s="14"/>
      <c r="AD3276" s="14"/>
    </row>
    <row r="3277" ht="33.0" hidden="1" customHeight="1">
      <c r="A3277" s="27">
        <v>3722.0</v>
      </c>
      <c r="B3277" s="27" t="s">
        <v>34</v>
      </c>
      <c r="C3277" s="27" t="s">
        <v>3554</v>
      </c>
      <c r="D3277" s="12" t="s">
        <v>2024</v>
      </c>
      <c r="E3277" s="14"/>
      <c r="F3277" s="12" t="s">
        <v>11</v>
      </c>
      <c r="G3277" s="12" t="s">
        <v>3</v>
      </c>
      <c r="H3277" s="12" t="s">
        <v>37</v>
      </c>
      <c r="I3277" s="14"/>
      <c r="J3277" s="14"/>
      <c r="K3277" s="14"/>
      <c r="L3277" s="14"/>
      <c r="M3277" s="14"/>
      <c r="N3277" s="14"/>
      <c r="O3277" s="14"/>
      <c r="P3277" s="14"/>
      <c r="Q3277" s="14"/>
      <c r="R3277" s="14"/>
      <c r="S3277" s="14"/>
      <c r="T3277" s="14"/>
      <c r="U3277" s="14"/>
      <c r="V3277" s="14"/>
      <c r="W3277" s="14"/>
      <c r="X3277" s="14"/>
      <c r="Y3277" s="14"/>
      <c r="Z3277" s="14"/>
      <c r="AA3277" s="14"/>
      <c r="AB3277" s="14"/>
      <c r="AC3277" s="14"/>
      <c r="AD3277" s="14"/>
    </row>
    <row r="3278" ht="33.0" customHeight="1">
      <c r="A3278" s="27">
        <v>3723.0</v>
      </c>
      <c r="B3278" s="27" t="s">
        <v>34</v>
      </c>
      <c r="C3278" s="27" t="s">
        <v>3555</v>
      </c>
      <c r="D3278" s="12" t="s">
        <v>416</v>
      </c>
      <c r="E3278" s="14"/>
      <c r="F3278" s="12" t="s">
        <v>16</v>
      </c>
      <c r="G3278" s="12" t="s">
        <v>4</v>
      </c>
      <c r="H3278" s="12" t="s">
        <v>49</v>
      </c>
      <c r="I3278" s="14"/>
      <c r="J3278" s="14"/>
      <c r="K3278" s="14"/>
      <c r="L3278" s="14"/>
      <c r="M3278" s="14"/>
      <c r="N3278" s="14"/>
      <c r="O3278" s="14"/>
      <c r="P3278" s="14"/>
      <c r="Q3278" s="14"/>
      <c r="R3278" s="14"/>
      <c r="S3278" s="14"/>
      <c r="T3278" s="14"/>
      <c r="U3278" s="14"/>
      <c r="V3278" s="14"/>
      <c r="W3278" s="14"/>
      <c r="X3278" s="14"/>
      <c r="Y3278" s="14"/>
      <c r="Z3278" s="14"/>
      <c r="AA3278" s="14"/>
      <c r="AB3278" s="14"/>
      <c r="AC3278" s="14"/>
      <c r="AD3278" s="14"/>
    </row>
    <row r="3279" ht="33.0" hidden="1" customHeight="1">
      <c r="A3279" s="27">
        <v>3724.0</v>
      </c>
      <c r="B3279" s="27" t="s">
        <v>34</v>
      </c>
      <c r="C3279" s="27" t="s">
        <v>3556</v>
      </c>
      <c r="D3279" s="12" t="s">
        <v>2445</v>
      </c>
      <c r="E3279" s="14"/>
      <c r="F3279" s="12" t="s">
        <v>14</v>
      </c>
      <c r="G3279" s="12" t="s">
        <v>7</v>
      </c>
      <c r="H3279" s="12" t="s">
        <v>49</v>
      </c>
      <c r="I3279" s="14"/>
      <c r="J3279" s="14"/>
      <c r="K3279" s="14"/>
      <c r="L3279" s="14"/>
      <c r="M3279" s="14"/>
      <c r="N3279" s="14"/>
      <c r="O3279" s="14"/>
      <c r="P3279" s="14"/>
      <c r="Q3279" s="14"/>
      <c r="R3279" s="14"/>
      <c r="S3279" s="14"/>
      <c r="T3279" s="14"/>
      <c r="U3279" s="14"/>
      <c r="V3279" s="14"/>
      <c r="W3279" s="14"/>
      <c r="X3279" s="14"/>
      <c r="Y3279" s="14"/>
      <c r="Z3279" s="14"/>
      <c r="AA3279" s="14"/>
      <c r="AB3279" s="14"/>
      <c r="AC3279" s="14"/>
      <c r="AD3279" s="14"/>
    </row>
    <row r="3280" ht="33.0" hidden="1" customHeight="1">
      <c r="A3280" s="27">
        <v>3725.0</v>
      </c>
      <c r="B3280" s="27" t="s">
        <v>34</v>
      </c>
      <c r="C3280" s="27" t="s">
        <v>3557</v>
      </c>
      <c r="D3280" s="12" t="s">
        <v>403</v>
      </c>
      <c r="E3280" s="14"/>
      <c r="F3280" s="12" t="s">
        <v>11</v>
      </c>
      <c r="G3280" s="12" t="s">
        <v>4</v>
      </c>
      <c r="H3280" s="12" t="s">
        <v>37</v>
      </c>
      <c r="I3280" s="14"/>
      <c r="J3280" s="14"/>
      <c r="K3280" s="14"/>
      <c r="L3280" s="14"/>
      <c r="M3280" s="14"/>
      <c r="N3280" s="14"/>
      <c r="O3280" s="14"/>
      <c r="P3280" s="14"/>
      <c r="Q3280" s="14"/>
      <c r="R3280" s="14"/>
      <c r="S3280" s="14"/>
      <c r="T3280" s="14"/>
      <c r="U3280" s="14"/>
      <c r="V3280" s="14"/>
      <c r="W3280" s="14"/>
      <c r="X3280" s="14"/>
      <c r="Y3280" s="14"/>
      <c r="Z3280" s="14"/>
      <c r="AA3280" s="14"/>
      <c r="AB3280" s="14"/>
      <c r="AC3280" s="14"/>
      <c r="AD3280" s="14"/>
    </row>
    <row r="3281" ht="33.0" hidden="1" customHeight="1">
      <c r="A3281" s="27">
        <v>3727.0</v>
      </c>
      <c r="B3281" s="27" t="s">
        <v>34</v>
      </c>
      <c r="C3281" s="27" t="s">
        <v>3558</v>
      </c>
      <c r="D3281" s="12" t="s">
        <v>3559</v>
      </c>
      <c r="E3281" s="14"/>
      <c r="F3281" s="12" t="s">
        <v>14</v>
      </c>
      <c r="G3281" s="12" t="s">
        <v>7</v>
      </c>
      <c r="H3281" s="12" t="s">
        <v>52</v>
      </c>
      <c r="I3281" s="14"/>
      <c r="J3281" s="14"/>
      <c r="K3281" s="14"/>
      <c r="L3281" s="14"/>
      <c r="M3281" s="14"/>
      <c r="N3281" s="14"/>
      <c r="O3281" s="14"/>
      <c r="P3281" s="14"/>
      <c r="Q3281" s="14"/>
      <c r="R3281" s="14"/>
      <c r="S3281" s="14"/>
      <c r="T3281" s="14"/>
      <c r="U3281" s="14"/>
      <c r="V3281" s="14"/>
      <c r="W3281" s="14"/>
      <c r="X3281" s="14"/>
      <c r="Y3281" s="14"/>
      <c r="Z3281" s="14"/>
      <c r="AA3281" s="14"/>
      <c r="AB3281" s="14"/>
      <c r="AC3281" s="14"/>
      <c r="AD3281" s="14"/>
    </row>
    <row r="3282" ht="33.0" hidden="1" customHeight="1">
      <c r="A3282" s="27">
        <v>3729.0</v>
      </c>
      <c r="B3282" s="27" t="s">
        <v>34</v>
      </c>
      <c r="C3282" s="27" t="s">
        <v>3560</v>
      </c>
      <c r="D3282" s="12" t="s">
        <v>89</v>
      </c>
      <c r="E3282" s="14"/>
      <c r="F3282" s="12" t="s">
        <v>9</v>
      </c>
      <c r="G3282" s="12" t="s">
        <v>9</v>
      </c>
      <c r="H3282" s="12" t="s">
        <v>52</v>
      </c>
      <c r="I3282" s="14"/>
      <c r="J3282" s="14"/>
      <c r="K3282" s="14"/>
      <c r="L3282" s="14"/>
      <c r="M3282" s="14"/>
      <c r="N3282" s="14"/>
      <c r="O3282" s="14"/>
      <c r="P3282" s="14"/>
      <c r="Q3282" s="14"/>
      <c r="R3282" s="14"/>
      <c r="S3282" s="14"/>
      <c r="T3282" s="14"/>
      <c r="U3282" s="14"/>
      <c r="V3282" s="14"/>
      <c r="W3282" s="14"/>
      <c r="X3282" s="14"/>
      <c r="Y3282" s="14"/>
      <c r="Z3282" s="14"/>
      <c r="AA3282" s="14"/>
      <c r="AB3282" s="14"/>
      <c r="AC3282" s="14"/>
      <c r="AD3282" s="14"/>
    </row>
    <row r="3283" ht="33.0" hidden="1" customHeight="1">
      <c r="A3283" s="27">
        <v>3731.0</v>
      </c>
      <c r="B3283" s="27" t="s">
        <v>34</v>
      </c>
      <c r="C3283" s="27" t="s">
        <v>3561</v>
      </c>
      <c r="D3283" s="12" t="s">
        <v>64</v>
      </c>
      <c r="E3283" s="14"/>
      <c r="F3283" s="12" t="s">
        <v>13</v>
      </c>
      <c r="G3283" s="12" t="s">
        <v>5</v>
      </c>
      <c r="H3283" s="12" t="s">
        <v>52</v>
      </c>
      <c r="I3283" s="14"/>
      <c r="J3283" s="14"/>
      <c r="K3283" s="14"/>
      <c r="L3283" s="14"/>
      <c r="M3283" s="14"/>
      <c r="N3283" s="14"/>
      <c r="O3283" s="14"/>
      <c r="P3283" s="14"/>
      <c r="Q3283" s="14"/>
      <c r="R3283" s="14"/>
      <c r="S3283" s="14"/>
      <c r="T3283" s="14"/>
      <c r="U3283" s="14"/>
      <c r="V3283" s="14"/>
      <c r="W3283" s="14"/>
      <c r="X3283" s="14"/>
      <c r="Y3283" s="14"/>
      <c r="Z3283" s="14"/>
      <c r="AA3283" s="14"/>
      <c r="AB3283" s="14"/>
      <c r="AC3283" s="14"/>
      <c r="AD3283" s="14"/>
    </row>
    <row r="3284" ht="33.0" hidden="1" customHeight="1">
      <c r="A3284" s="27">
        <v>3732.0</v>
      </c>
      <c r="B3284" s="27" t="s">
        <v>34</v>
      </c>
      <c r="C3284" s="27" t="s">
        <v>3562</v>
      </c>
      <c r="D3284" s="12" t="s">
        <v>107</v>
      </c>
      <c r="E3284" s="14"/>
      <c r="F3284" s="12" t="s">
        <v>9</v>
      </c>
      <c r="G3284" s="12" t="s">
        <v>9</v>
      </c>
      <c r="H3284" s="12" t="s">
        <v>37</v>
      </c>
      <c r="I3284" s="14"/>
      <c r="J3284" s="14"/>
      <c r="K3284" s="14"/>
      <c r="L3284" s="14"/>
      <c r="M3284" s="14"/>
      <c r="N3284" s="14"/>
      <c r="O3284" s="14"/>
      <c r="P3284" s="14"/>
      <c r="Q3284" s="14"/>
      <c r="R3284" s="14"/>
      <c r="S3284" s="14"/>
      <c r="T3284" s="14"/>
      <c r="U3284" s="14"/>
      <c r="V3284" s="14"/>
      <c r="W3284" s="14"/>
      <c r="X3284" s="14"/>
      <c r="Y3284" s="14"/>
      <c r="Z3284" s="14"/>
      <c r="AA3284" s="14"/>
      <c r="AB3284" s="14"/>
      <c r="AC3284" s="14"/>
      <c r="AD3284" s="14"/>
    </row>
    <row r="3285" ht="33.0" hidden="1" customHeight="1">
      <c r="A3285" s="27">
        <v>3733.0</v>
      </c>
      <c r="B3285" s="27" t="s">
        <v>34</v>
      </c>
      <c r="C3285" s="27" t="s">
        <v>3563</v>
      </c>
      <c r="D3285" s="12" t="s">
        <v>2760</v>
      </c>
      <c r="E3285" s="14"/>
      <c r="F3285" s="12" t="s">
        <v>17</v>
      </c>
      <c r="G3285" s="12" t="s">
        <v>8</v>
      </c>
      <c r="H3285" s="12" t="s">
        <v>42</v>
      </c>
      <c r="I3285" s="14"/>
      <c r="J3285" s="14"/>
      <c r="K3285" s="14"/>
      <c r="L3285" s="14"/>
      <c r="M3285" s="14"/>
      <c r="N3285" s="14"/>
      <c r="O3285" s="14"/>
      <c r="P3285" s="14"/>
      <c r="Q3285" s="14"/>
      <c r="R3285" s="14"/>
      <c r="S3285" s="14"/>
      <c r="T3285" s="14"/>
      <c r="U3285" s="14"/>
      <c r="V3285" s="14"/>
      <c r="W3285" s="14"/>
      <c r="X3285" s="14"/>
      <c r="Y3285" s="14"/>
      <c r="Z3285" s="14"/>
      <c r="AA3285" s="14"/>
      <c r="AB3285" s="14"/>
      <c r="AC3285" s="14"/>
      <c r="AD3285" s="14"/>
    </row>
    <row r="3286" ht="33.0" hidden="1" customHeight="1">
      <c r="A3286" s="27">
        <v>3734.0</v>
      </c>
      <c r="B3286" s="27" t="s">
        <v>34</v>
      </c>
      <c r="C3286" s="27" t="s">
        <v>3564</v>
      </c>
      <c r="D3286" s="12" t="s">
        <v>305</v>
      </c>
      <c r="E3286" s="14"/>
      <c r="F3286" s="12" t="s">
        <v>12</v>
      </c>
      <c r="G3286" s="12" t="s">
        <v>4</v>
      </c>
      <c r="H3286" s="12" t="s">
        <v>37</v>
      </c>
      <c r="I3286" s="14"/>
      <c r="J3286" s="14"/>
      <c r="K3286" s="14"/>
      <c r="L3286" s="14"/>
      <c r="M3286" s="14"/>
      <c r="N3286" s="14"/>
      <c r="O3286" s="14"/>
      <c r="P3286" s="14"/>
      <c r="Q3286" s="14"/>
      <c r="R3286" s="14"/>
      <c r="S3286" s="14"/>
      <c r="T3286" s="14"/>
      <c r="U3286" s="14"/>
      <c r="V3286" s="14"/>
      <c r="W3286" s="14"/>
      <c r="X3286" s="14"/>
      <c r="Y3286" s="14"/>
      <c r="Z3286" s="14"/>
      <c r="AA3286" s="14"/>
      <c r="AB3286" s="14"/>
      <c r="AC3286" s="14"/>
      <c r="AD3286" s="14"/>
    </row>
    <row r="3287" ht="33.0" hidden="1" customHeight="1">
      <c r="A3287" s="27">
        <v>3735.0</v>
      </c>
      <c r="B3287" s="27" t="s">
        <v>34</v>
      </c>
      <c r="C3287" s="27" t="s">
        <v>3565</v>
      </c>
      <c r="D3287" s="12" t="s">
        <v>208</v>
      </c>
      <c r="E3287" s="14"/>
      <c r="F3287" s="12" t="s">
        <v>13</v>
      </c>
      <c r="G3287" s="12" t="s">
        <v>5</v>
      </c>
      <c r="H3287" s="12" t="s">
        <v>49</v>
      </c>
      <c r="I3287" s="14"/>
      <c r="J3287" s="14"/>
      <c r="K3287" s="14"/>
      <c r="L3287" s="14"/>
      <c r="M3287" s="14"/>
      <c r="N3287" s="14"/>
      <c r="O3287" s="14"/>
      <c r="P3287" s="14"/>
      <c r="Q3287" s="14"/>
      <c r="R3287" s="14"/>
      <c r="S3287" s="14"/>
      <c r="T3287" s="14"/>
      <c r="U3287" s="14"/>
      <c r="V3287" s="14"/>
      <c r="W3287" s="14"/>
      <c r="X3287" s="14"/>
      <c r="Y3287" s="14"/>
      <c r="Z3287" s="14"/>
      <c r="AA3287" s="14"/>
      <c r="AB3287" s="14"/>
      <c r="AC3287" s="14"/>
      <c r="AD3287" s="14"/>
    </row>
    <row r="3288" ht="33.0" hidden="1" customHeight="1">
      <c r="A3288" s="27">
        <v>3736.0</v>
      </c>
      <c r="B3288" s="27" t="s">
        <v>34</v>
      </c>
      <c r="C3288" s="27" t="s">
        <v>3566</v>
      </c>
      <c r="D3288" s="12" t="s">
        <v>579</v>
      </c>
      <c r="E3288" s="14"/>
      <c r="F3288" s="12" t="s">
        <v>12</v>
      </c>
      <c r="G3288" s="12" t="s">
        <v>7</v>
      </c>
      <c r="H3288" s="12" t="s">
        <v>49</v>
      </c>
      <c r="I3288" s="14"/>
      <c r="J3288" s="14"/>
      <c r="K3288" s="14"/>
      <c r="L3288" s="14"/>
      <c r="M3288" s="14"/>
      <c r="N3288" s="14"/>
      <c r="O3288" s="14"/>
      <c r="P3288" s="14"/>
      <c r="Q3288" s="14"/>
      <c r="R3288" s="14"/>
      <c r="S3288" s="14"/>
      <c r="T3288" s="14"/>
      <c r="U3288" s="14"/>
      <c r="V3288" s="14"/>
      <c r="W3288" s="14"/>
      <c r="X3288" s="14"/>
      <c r="Y3288" s="14"/>
      <c r="Z3288" s="14"/>
      <c r="AA3288" s="14"/>
      <c r="AB3288" s="14"/>
      <c r="AC3288" s="14"/>
      <c r="AD3288" s="14"/>
    </row>
    <row r="3289" ht="33.0" hidden="1" customHeight="1">
      <c r="A3289" s="27">
        <v>3737.0</v>
      </c>
      <c r="B3289" s="27" t="s">
        <v>34</v>
      </c>
      <c r="C3289" s="27" t="s">
        <v>3567</v>
      </c>
      <c r="D3289" s="12" t="s">
        <v>48</v>
      </c>
      <c r="E3289" s="14"/>
      <c r="F3289" s="12" t="s">
        <v>10</v>
      </c>
      <c r="G3289" s="12" t="s">
        <v>2</v>
      </c>
      <c r="H3289" s="12" t="s">
        <v>49</v>
      </c>
      <c r="I3289" s="14"/>
      <c r="J3289" s="14"/>
      <c r="K3289" s="14"/>
      <c r="L3289" s="14"/>
      <c r="M3289" s="14"/>
      <c r="N3289" s="14"/>
      <c r="O3289" s="14"/>
      <c r="P3289" s="14"/>
      <c r="Q3289" s="14"/>
      <c r="R3289" s="14"/>
      <c r="S3289" s="14"/>
      <c r="T3289" s="14"/>
      <c r="U3289" s="14"/>
      <c r="V3289" s="14"/>
      <c r="W3289" s="14"/>
      <c r="X3289" s="14"/>
      <c r="Y3289" s="14"/>
      <c r="Z3289" s="14"/>
      <c r="AA3289" s="14"/>
      <c r="AB3289" s="14"/>
      <c r="AC3289" s="14"/>
      <c r="AD3289" s="14"/>
    </row>
    <row r="3290" ht="33.0" customHeight="1">
      <c r="A3290" s="27">
        <v>3738.0</v>
      </c>
      <c r="B3290" s="27" t="s">
        <v>34</v>
      </c>
      <c r="C3290" s="27" t="s">
        <v>3568</v>
      </c>
      <c r="D3290" s="12" t="s">
        <v>416</v>
      </c>
      <c r="E3290" s="14"/>
      <c r="F3290" s="12" t="s">
        <v>16</v>
      </c>
      <c r="G3290" s="12" t="s">
        <v>4</v>
      </c>
      <c r="H3290" s="12" t="s">
        <v>49</v>
      </c>
      <c r="I3290" s="14"/>
      <c r="J3290" s="14"/>
      <c r="K3290" s="14"/>
      <c r="L3290" s="14"/>
      <c r="M3290" s="14"/>
      <c r="N3290" s="14"/>
      <c r="O3290" s="14"/>
      <c r="P3290" s="14"/>
      <c r="Q3290" s="14"/>
      <c r="R3290" s="14"/>
      <c r="S3290" s="14"/>
      <c r="T3290" s="14"/>
      <c r="U3290" s="14"/>
      <c r="V3290" s="14"/>
      <c r="W3290" s="14"/>
      <c r="X3290" s="14"/>
      <c r="Y3290" s="14"/>
      <c r="Z3290" s="14"/>
      <c r="AA3290" s="14"/>
      <c r="AB3290" s="14"/>
      <c r="AC3290" s="14"/>
      <c r="AD3290" s="14"/>
    </row>
    <row r="3291" ht="33.0" hidden="1" customHeight="1">
      <c r="A3291" s="27">
        <v>3740.0</v>
      </c>
      <c r="B3291" s="27" t="s">
        <v>34</v>
      </c>
      <c r="C3291" s="27" t="s">
        <v>3569</v>
      </c>
      <c r="D3291" s="12" t="s">
        <v>99</v>
      </c>
      <c r="E3291" s="14"/>
      <c r="F3291" s="12" t="s">
        <v>12</v>
      </c>
      <c r="G3291" s="12" t="s">
        <v>9</v>
      </c>
      <c r="H3291" s="12" t="s">
        <v>37</v>
      </c>
      <c r="I3291" s="14"/>
      <c r="J3291" s="14"/>
      <c r="K3291" s="14"/>
      <c r="L3291" s="14"/>
      <c r="M3291" s="14"/>
      <c r="N3291" s="14"/>
      <c r="O3291" s="14"/>
      <c r="P3291" s="14"/>
      <c r="Q3291" s="14"/>
      <c r="R3291" s="14"/>
      <c r="S3291" s="14"/>
      <c r="T3291" s="14"/>
      <c r="U3291" s="14"/>
      <c r="V3291" s="14"/>
      <c r="W3291" s="14"/>
      <c r="X3291" s="14"/>
      <c r="Y3291" s="14"/>
      <c r="Z3291" s="14"/>
      <c r="AA3291" s="14"/>
      <c r="AB3291" s="14"/>
      <c r="AC3291" s="14"/>
      <c r="AD3291" s="14"/>
    </row>
    <row r="3292" ht="33.0" hidden="1" customHeight="1">
      <c r="A3292" s="27">
        <v>3741.0</v>
      </c>
      <c r="B3292" s="27" t="s">
        <v>34</v>
      </c>
      <c r="C3292" s="27" t="s">
        <v>3570</v>
      </c>
      <c r="D3292" s="12" t="s">
        <v>107</v>
      </c>
      <c r="E3292" s="14"/>
      <c r="F3292" s="12" t="s">
        <v>9</v>
      </c>
      <c r="G3292" s="12" t="s">
        <v>9</v>
      </c>
      <c r="H3292" s="12" t="s">
        <v>37</v>
      </c>
      <c r="I3292" s="14"/>
      <c r="J3292" s="14"/>
      <c r="K3292" s="14"/>
      <c r="L3292" s="14"/>
      <c r="M3292" s="14"/>
      <c r="N3292" s="14"/>
      <c r="O3292" s="14"/>
      <c r="P3292" s="14"/>
      <c r="Q3292" s="14"/>
      <c r="R3292" s="14"/>
      <c r="S3292" s="14"/>
      <c r="T3292" s="14"/>
      <c r="U3292" s="14"/>
      <c r="V3292" s="14"/>
      <c r="W3292" s="14"/>
      <c r="X3292" s="14"/>
      <c r="Y3292" s="14"/>
      <c r="Z3292" s="14"/>
      <c r="AA3292" s="14"/>
      <c r="AB3292" s="14"/>
      <c r="AC3292" s="14"/>
      <c r="AD3292" s="14"/>
    </row>
    <row r="3293" ht="33.0" hidden="1" customHeight="1">
      <c r="A3293" s="27">
        <v>3742.0</v>
      </c>
      <c r="B3293" s="27" t="s">
        <v>34</v>
      </c>
      <c r="C3293" s="27" t="s">
        <v>3571</v>
      </c>
      <c r="D3293" s="12" t="s">
        <v>514</v>
      </c>
      <c r="E3293" s="14"/>
      <c r="F3293" s="12" t="s">
        <v>15</v>
      </c>
      <c r="G3293" s="12" t="s">
        <v>9</v>
      </c>
      <c r="H3293" s="12" t="s">
        <v>37</v>
      </c>
      <c r="I3293" s="14"/>
      <c r="J3293" s="14"/>
      <c r="K3293" s="14"/>
      <c r="L3293" s="14"/>
      <c r="M3293" s="14"/>
      <c r="N3293" s="14"/>
      <c r="O3293" s="14"/>
      <c r="P3293" s="14"/>
      <c r="Q3293" s="14"/>
      <c r="R3293" s="14"/>
      <c r="S3293" s="14"/>
      <c r="T3293" s="14"/>
      <c r="U3293" s="14"/>
      <c r="V3293" s="14"/>
      <c r="W3293" s="14"/>
      <c r="X3293" s="14"/>
      <c r="Y3293" s="14"/>
      <c r="Z3293" s="14"/>
      <c r="AA3293" s="14"/>
      <c r="AB3293" s="14"/>
      <c r="AC3293" s="14"/>
      <c r="AD3293" s="14"/>
    </row>
    <row r="3294" ht="33.0" hidden="1" customHeight="1">
      <c r="A3294" s="27">
        <v>3743.0</v>
      </c>
      <c r="B3294" s="27" t="s">
        <v>34</v>
      </c>
      <c r="C3294" s="27" t="s">
        <v>3572</v>
      </c>
      <c r="D3294" s="12" t="s">
        <v>592</v>
      </c>
      <c r="E3294" s="14"/>
      <c r="F3294" s="12" t="s">
        <v>11</v>
      </c>
      <c r="G3294" s="12" t="s">
        <v>9</v>
      </c>
      <c r="H3294" s="12" t="s">
        <v>37</v>
      </c>
      <c r="I3294" s="14"/>
      <c r="J3294" s="14"/>
      <c r="K3294" s="14"/>
      <c r="L3294" s="14"/>
      <c r="M3294" s="14"/>
      <c r="N3294" s="14"/>
      <c r="O3294" s="14"/>
      <c r="P3294" s="14"/>
      <c r="Q3294" s="14"/>
      <c r="R3294" s="14"/>
      <c r="S3294" s="14"/>
      <c r="T3294" s="14"/>
      <c r="U3294" s="14"/>
      <c r="V3294" s="14"/>
      <c r="W3294" s="14"/>
      <c r="X3294" s="14"/>
      <c r="Y3294" s="14"/>
      <c r="Z3294" s="14"/>
      <c r="AA3294" s="14"/>
      <c r="AB3294" s="14"/>
      <c r="AC3294" s="14"/>
      <c r="AD3294" s="14"/>
    </row>
    <row r="3295" ht="33.0" customHeight="1">
      <c r="A3295" s="27">
        <v>3744.0</v>
      </c>
      <c r="B3295" s="27" t="s">
        <v>34</v>
      </c>
      <c r="C3295" s="27" t="s">
        <v>3573</v>
      </c>
      <c r="D3295" s="12" t="s">
        <v>167</v>
      </c>
      <c r="E3295" s="14"/>
      <c r="F3295" s="12" t="s">
        <v>16</v>
      </c>
      <c r="G3295" s="12" t="s">
        <v>9</v>
      </c>
      <c r="H3295" s="12" t="s">
        <v>37</v>
      </c>
      <c r="I3295" s="14"/>
      <c r="J3295" s="14"/>
      <c r="K3295" s="14"/>
      <c r="L3295" s="14"/>
      <c r="M3295" s="14"/>
      <c r="N3295" s="14"/>
      <c r="O3295" s="14"/>
      <c r="P3295" s="14"/>
      <c r="Q3295" s="14"/>
      <c r="R3295" s="14"/>
      <c r="S3295" s="14"/>
      <c r="T3295" s="14"/>
      <c r="U3295" s="14"/>
      <c r="V3295" s="14"/>
      <c r="W3295" s="14"/>
      <c r="X3295" s="14"/>
      <c r="Y3295" s="14"/>
      <c r="Z3295" s="14"/>
      <c r="AA3295" s="14"/>
      <c r="AB3295" s="14"/>
      <c r="AC3295" s="14"/>
      <c r="AD3295" s="14"/>
    </row>
    <row r="3296" ht="33.0" hidden="1" customHeight="1">
      <c r="A3296" s="27">
        <v>3746.0</v>
      </c>
      <c r="B3296" s="27" t="s">
        <v>34</v>
      </c>
      <c r="C3296" s="27" t="s">
        <v>3574</v>
      </c>
      <c r="D3296" s="12" t="s">
        <v>54</v>
      </c>
      <c r="E3296" s="14"/>
      <c r="F3296" s="12" t="s">
        <v>18</v>
      </c>
      <c r="G3296" s="12" t="s">
        <v>9</v>
      </c>
      <c r="H3296" s="12" t="s">
        <v>37</v>
      </c>
      <c r="I3296" s="14"/>
      <c r="J3296" s="14"/>
      <c r="K3296" s="14"/>
      <c r="L3296" s="14"/>
      <c r="M3296" s="14"/>
      <c r="N3296" s="14"/>
      <c r="O3296" s="14"/>
      <c r="P3296" s="14"/>
      <c r="Q3296" s="14"/>
      <c r="R3296" s="14"/>
      <c r="S3296" s="14"/>
      <c r="T3296" s="14"/>
      <c r="U3296" s="14"/>
      <c r="V3296" s="14"/>
      <c r="W3296" s="14"/>
      <c r="X3296" s="14"/>
      <c r="Y3296" s="14"/>
      <c r="Z3296" s="14"/>
      <c r="AA3296" s="14"/>
      <c r="AB3296" s="14"/>
      <c r="AC3296" s="14"/>
      <c r="AD3296" s="14"/>
    </row>
    <row r="3297" ht="33.0" hidden="1" customHeight="1">
      <c r="A3297" s="27">
        <v>3747.0</v>
      </c>
      <c r="B3297" s="27" t="s">
        <v>34</v>
      </c>
      <c r="C3297" s="27" t="s">
        <v>3575</v>
      </c>
      <c r="D3297" s="12" t="s">
        <v>403</v>
      </c>
      <c r="E3297" s="14"/>
      <c r="F3297" s="12" t="s">
        <v>11</v>
      </c>
      <c r="G3297" s="12" t="s">
        <v>4</v>
      </c>
      <c r="H3297" s="12" t="s">
        <v>37</v>
      </c>
      <c r="I3297" s="14"/>
      <c r="J3297" s="14"/>
      <c r="K3297" s="14"/>
      <c r="L3297" s="14"/>
      <c r="M3297" s="14"/>
      <c r="N3297" s="14"/>
      <c r="O3297" s="14"/>
      <c r="P3297" s="14"/>
      <c r="Q3297" s="14"/>
      <c r="R3297" s="14"/>
      <c r="S3297" s="14"/>
      <c r="T3297" s="14"/>
      <c r="U3297" s="14"/>
      <c r="V3297" s="14"/>
      <c r="W3297" s="14"/>
      <c r="X3297" s="14"/>
      <c r="Y3297" s="14"/>
      <c r="Z3297" s="14"/>
      <c r="AA3297" s="14"/>
      <c r="AB3297" s="14"/>
      <c r="AC3297" s="14"/>
      <c r="AD3297" s="14"/>
    </row>
    <row r="3298" ht="33.0" customHeight="1">
      <c r="A3298" s="27">
        <v>3748.0</v>
      </c>
      <c r="B3298" s="27" t="s">
        <v>34</v>
      </c>
      <c r="C3298" s="27" t="s">
        <v>3576</v>
      </c>
      <c r="D3298" s="12" t="s">
        <v>217</v>
      </c>
      <c r="E3298" s="14"/>
      <c r="F3298" s="12" t="s">
        <v>16</v>
      </c>
      <c r="G3298" s="12" t="s">
        <v>7</v>
      </c>
      <c r="H3298" s="12" t="s">
        <v>49</v>
      </c>
      <c r="I3298" s="14"/>
      <c r="J3298" s="14"/>
      <c r="K3298" s="14"/>
      <c r="L3298" s="14"/>
      <c r="M3298" s="14"/>
      <c r="N3298" s="14"/>
      <c r="O3298" s="14"/>
      <c r="P3298" s="14"/>
      <c r="Q3298" s="14"/>
      <c r="R3298" s="14"/>
      <c r="S3298" s="14"/>
      <c r="T3298" s="14"/>
      <c r="U3298" s="14"/>
      <c r="V3298" s="14"/>
      <c r="W3298" s="14"/>
      <c r="X3298" s="14"/>
      <c r="Y3298" s="14"/>
      <c r="Z3298" s="14"/>
      <c r="AA3298" s="14"/>
      <c r="AB3298" s="14"/>
      <c r="AC3298" s="14"/>
      <c r="AD3298" s="14"/>
    </row>
    <row r="3299" ht="33.0" hidden="1" customHeight="1">
      <c r="A3299" s="27">
        <v>3749.0</v>
      </c>
      <c r="B3299" s="27" t="s">
        <v>34</v>
      </c>
      <c r="C3299" s="27" t="s">
        <v>3577</v>
      </c>
      <c r="D3299" s="12" t="s">
        <v>592</v>
      </c>
      <c r="E3299" s="14"/>
      <c r="F3299" s="12" t="s">
        <v>11</v>
      </c>
      <c r="G3299" s="12" t="s">
        <v>9</v>
      </c>
      <c r="H3299" s="12" t="s">
        <v>37</v>
      </c>
      <c r="I3299" s="14"/>
      <c r="J3299" s="14"/>
      <c r="K3299" s="14"/>
      <c r="L3299" s="14"/>
      <c r="M3299" s="14"/>
      <c r="N3299" s="14"/>
      <c r="O3299" s="14"/>
      <c r="P3299" s="14"/>
      <c r="Q3299" s="14"/>
      <c r="R3299" s="14"/>
      <c r="S3299" s="14"/>
      <c r="T3299" s="14"/>
      <c r="U3299" s="14"/>
      <c r="V3299" s="14"/>
      <c r="W3299" s="14"/>
      <c r="X3299" s="14"/>
      <c r="Y3299" s="14"/>
      <c r="Z3299" s="14"/>
      <c r="AA3299" s="14"/>
      <c r="AB3299" s="14"/>
      <c r="AC3299" s="14"/>
      <c r="AD3299" s="14"/>
    </row>
    <row r="3300" ht="33.0" hidden="1" customHeight="1">
      <c r="A3300" s="27">
        <v>3750.0</v>
      </c>
      <c r="B3300" s="27" t="s">
        <v>34</v>
      </c>
      <c r="C3300" s="27" t="s">
        <v>3578</v>
      </c>
      <c r="D3300" s="12" t="s">
        <v>66</v>
      </c>
      <c r="E3300" s="14"/>
      <c r="F3300" s="12" t="s">
        <v>10</v>
      </c>
      <c r="G3300" s="12" t="s">
        <v>2</v>
      </c>
      <c r="H3300" s="12" t="s">
        <v>52</v>
      </c>
      <c r="I3300" s="14"/>
      <c r="J3300" s="14"/>
      <c r="K3300" s="14"/>
      <c r="L3300" s="14"/>
      <c r="M3300" s="14"/>
      <c r="N3300" s="14"/>
      <c r="O3300" s="14"/>
      <c r="P3300" s="14"/>
      <c r="Q3300" s="14"/>
      <c r="R3300" s="14"/>
      <c r="S3300" s="14"/>
      <c r="T3300" s="14"/>
      <c r="U3300" s="14"/>
      <c r="V3300" s="14"/>
      <c r="W3300" s="14"/>
      <c r="X3300" s="14"/>
      <c r="Y3300" s="14"/>
      <c r="Z3300" s="14"/>
      <c r="AA3300" s="14"/>
      <c r="AB3300" s="14"/>
      <c r="AC3300" s="14"/>
      <c r="AD3300" s="14"/>
    </row>
    <row r="3301" ht="33.0" hidden="1" customHeight="1">
      <c r="A3301" s="27">
        <v>3751.0</v>
      </c>
      <c r="B3301" s="27" t="s">
        <v>34</v>
      </c>
      <c r="C3301" s="27" t="s">
        <v>3579</v>
      </c>
      <c r="D3301" s="12" t="s">
        <v>124</v>
      </c>
      <c r="E3301" s="14"/>
      <c r="F3301" s="12" t="s">
        <v>11</v>
      </c>
      <c r="G3301" s="12" t="s">
        <v>9</v>
      </c>
      <c r="H3301" s="12" t="s">
        <v>49</v>
      </c>
      <c r="I3301" s="14"/>
      <c r="J3301" s="14"/>
      <c r="K3301" s="14"/>
      <c r="L3301" s="14"/>
      <c r="M3301" s="14"/>
      <c r="N3301" s="14"/>
      <c r="O3301" s="14"/>
      <c r="P3301" s="14"/>
      <c r="Q3301" s="14"/>
      <c r="R3301" s="14"/>
      <c r="S3301" s="14"/>
      <c r="T3301" s="14"/>
      <c r="U3301" s="14"/>
      <c r="V3301" s="14"/>
      <c r="W3301" s="14"/>
      <c r="X3301" s="14"/>
      <c r="Y3301" s="14"/>
      <c r="Z3301" s="14"/>
      <c r="AA3301" s="14"/>
      <c r="AB3301" s="14"/>
      <c r="AC3301" s="14"/>
      <c r="AD3301" s="14"/>
    </row>
    <row r="3302" ht="33.0" hidden="1" customHeight="1">
      <c r="A3302" s="27">
        <v>3752.0</v>
      </c>
      <c r="B3302" s="27" t="s">
        <v>34</v>
      </c>
      <c r="C3302" s="27" t="s">
        <v>3580</v>
      </c>
      <c r="D3302" s="12" t="s">
        <v>107</v>
      </c>
      <c r="E3302" s="14"/>
      <c r="F3302" s="12" t="s">
        <v>9</v>
      </c>
      <c r="G3302" s="12" t="s">
        <v>9</v>
      </c>
      <c r="H3302" s="12" t="s">
        <v>37</v>
      </c>
      <c r="I3302" s="14"/>
      <c r="J3302" s="14"/>
      <c r="K3302" s="14"/>
      <c r="L3302" s="14"/>
      <c r="M3302" s="14"/>
      <c r="N3302" s="14"/>
      <c r="O3302" s="14"/>
      <c r="P3302" s="14"/>
      <c r="Q3302" s="14"/>
      <c r="R3302" s="14"/>
      <c r="S3302" s="14"/>
      <c r="T3302" s="14"/>
      <c r="U3302" s="14"/>
      <c r="V3302" s="14"/>
      <c r="W3302" s="14"/>
      <c r="X3302" s="14"/>
      <c r="Y3302" s="14"/>
      <c r="Z3302" s="14"/>
      <c r="AA3302" s="14"/>
      <c r="AB3302" s="14"/>
      <c r="AC3302" s="14"/>
      <c r="AD3302" s="14"/>
    </row>
    <row r="3303" ht="33.0" hidden="1" customHeight="1">
      <c r="A3303" s="27">
        <v>3753.0</v>
      </c>
      <c r="B3303" s="27" t="s">
        <v>34</v>
      </c>
      <c r="C3303" s="27" t="s">
        <v>3581</v>
      </c>
      <c r="D3303" s="12" t="s">
        <v>601</v>
      </c>
      <c r="E3303" s="14"/>
      <c r="F3303" s="12" t="s">
        <v>15</v>
      </c>
      <c r="G3303" s="12" t="s">
        <v>7</v>
      </c>
      <c r="H3303" s="12" t="s">
        <v>49</v>
      </c>
      <c r="I3303" s="14"/>
      <c r="J3303" s="14"/>
      <c r="K3303" s="14"/>
      <c r="L3303" s="14"/>
      <c r="M3303" s="14"/>
      <c r="N3303" s="14"/>
      <c r="O3303" s="14"/>
      <c r="P3303" s="14"/>
      <c r="Q3303" s="14"/>
      <c r="R3303" s="14"/>
      <c r="S3303" s="14"/>
      <c r="T3303" s="14"/>
      <c r="U3303" s="14"/>
      <c r="V3303" s="14"/>
      <c r="W3303" s="14"/>
      <c r="X3303" s="14"/>
      <c r="Y3303" s="14"/>
      <c r="Z3303" s="14"/>
      <c r="AA3303" s="14"/>
      <c r="AB3303" s="14"/>
      <c r="AC3303" s="14"/>
      <c r="AD3303" s="14"/>
    </row>
    <row r="3304" ht="33.0" hidden="1" customHeight="1">
      <c r="A3304" s="27">
        <v>3754.0</v>
      </c>
      <c r="B3304" s="27" t="s">
        <v>34</v>
      </c>
      <c r="C3304" s="27" t="s">
        <v>3582</v>
      </c>
      <c r="D3304" s="12" t="s">
        <v>107</v>
      </c>
      <c r="E3304" s="14"/>
      <c r="F3304" s="12" t="s">
        <v>9</v>
      </c>
      <c r="G3304" s="12" t="s">
        <v>9</v>
      </c>
      <c r="H3304" s="12" t="s">
        <v>37</v>
      </c>
      <c r="I3304" s="14"/>
      <c r="J3304" s="14"/>
      <c r="K3304" s="14"/>
      <c r="L3304" s="14"/>
      <c r="M3304" s="14"/>
      <c r="N3304" s="14"/>
      <c r="O3304" s="14"/>
      <c r="P3304" s="14"/>
      <c r="Q3304" s="14"/>
      <c r="R3304" s="14"/>
      <c r="S3304" s="14"/>
      <c r="T3304" s="14"/>
      <c r="U3304" s="14"/>
      <c r="V3304" s="14"/>
      <c r="W3304" s="14"/>
      <c r="X3304" s="14"/>
      <c r="Y3304" s="14"/>
      <c r="Z3304" s="14"/>
      <c r="AA3304" s="14"/>
      <c r="AB3304" s="14"/>
      <c r="AC3304" s="14"/>
      <c r="AD3304" s="14"/>
    </row>
    <row r="3305" ht="33.0" hidden="1" customHeight="1">
      <c r="A3305" s="27">
        <v>3755.0</v>
      </c>
      <c r="B3305" s="27" t="s">
        <v>34</v>
      </c>
      <c r="C3305" s="27" t="s">
        <v>3583</v>
      </c>
      <c r="D3305" s="12" t="s">
        <v>77</v>
      </c>
      <c r="E3305" s="14"/>
      <c r="F3305" s="12" t="s">
        <v>9</v>
      </c>
      <c r="G3305" s="12" t="s">
        <v>7</v>
      </c>
      <c r="H3305" s="12" t="s">
        <v>52</v>
      </c>
      <c r="I3305" s="14"/>
      <c r="J3305" s="14"/>
      <c r="K3305" s="14"/>
      <c r="L3305" s="14"/>
      <c r="M3305" s="14"/>
      <c r="N3305" s="14"/>
      <c r="O3305" s="14"/>
      <c r="P3305" s="14"/>
      <c r="Q3305" s="14"/>
      <c r="R3305" s="14"/>
      <c r="S3305" s="14"/>
      <c r="T3305" s="14"/>
      <c r="U3305" s="14"/>
      <c r="V3305" s="14"/>
      <c r="W3305" s="14"/>
      <c r="X3305" s="14"/>
      <c r="Y3305" s="14"/>
      <c r="Z3305" s="14"/>
      <c r="AA3305" s="14"/>
      <c r="AB3305" s="14"/>
      <c r="AC3305" s="14"/>
      <c r="AD3305" s="14"/>
    </row>
    <row r="3306" ht="33.0" hidden="1" customHeight="1">
      <c r="A3306" s="27">
        <v>3756.0</v>
      </c>
      <c r="B3306" s="27" t="s">
        <v>34</v>
      </c>
      <c r="C3306" s="27" t="s">
        <v>3584</v>
      </c>
      <c r="D3306" s="12" t="s">
        <v>62</v>
      </c>
      <c r="E3306" s="14"/>
      <c r="F3306" s="12" t="s">
        <v>13</v>
      </c>
      <c r="G3306" s="12" t="s">
        <v>9</v>
      </c>
      <c r="H3306" s="12" t="s">
        <v>49</v>
      </c>
      <c r="I3306" s="14"/>
      <c r="J3306" s="14"/>
      <c r="K3306" s="14"/>
      <c r="L3306" s="14"/>
      <c r="M3306" s="14"/>
      <c r="N3306" s="14"/>
      <c r="O3306" s="14"/>
      <c r="P3306" s="14"/>
      <c r="Q3306" s="14"/>
      <c r="R3306" s="14"/>
      <c r="S3306" s="14"/>
      <c r="T3306" s="14"/>
      <c r="U3306" s="14"/>
      <c r="V3306" s="14"/>
      <c r="W3306" s="14"/>
      <c r="X3306" s="14"/>
      <c r="Y3306" s="14"/>
      <c r="Z3306" s="14"/>
      <c r="AA3306" s="14"/>
      <c r="AB3306" s="14"/>
      <c r="AC3306" s="14"/>
      <c r="AD3306" s="14"/>
    </row>
    <row r="3307" ht="33.0" hidden="1" customHeight="1">
      <c r="A3307" s="27">
        <v>3757.0</v>
      </c>
      <c r="B3307" s="27" t="s">
        <v>34</v>
      </c>
      <c r="C3307" s="27" t="s">
        <v>3585</v>
      </c>
      <c r="D3307" s="12" t="s">
        <v>2405</v>
      </c>
      <c r="E3307" s="14"/>
      <c r="F3307" s="12" t="s">
        <v>13</v>
      </c>
      <c r="G3307" s="12" t="s">
        <v>7</v>
      </c>
      <c r="H3307" s="12" t="s">
        <v>52</v>
      </c>
      <c r="I3307" s="14"/>
      <c r="J3307" s="14"/>
      <c r="K3307" s="14"/>
      <c r="L3307" s="14"/>
      <c r="M3307" s="14"/>
      <c r="N3307" s="14"/>
      <c r="O3307" s="14"/>
      <c r="P3307" s="14"/>
      <c r="Q3307" s="14"/>
      <c r="R3307" s="14"/>
      <c r="S3307" s="14"/>
      <c r="T3307" s="14"/>
      <c r="U3307" s="14"/>
      <c r="V3307" s="14"/>
      <c r="W3307" s="14"/>
      <c r="X3307" s="14"/>
      <c r="Y3307" s="14"/>
      <c r="Z3307" s="14"/>
      <c r="AA3307" s="14"/>
      <c r="AB3307" s="14"/>
      <c r="AC3307" s="14"/>
      <c r="AD3307" s="14"/>
    </row>
    <row r="3308" ht="33.0" hidden="1" customHeight="1">
      <c r="A3308" s="27">
        <v>3758.0</v>
      </c>
      <c r="B3308" s="27" t="s">
        <v>34</v>
      </c>
      <c r="C3308" s="27" t="s">
        <v>3586</v>
      </c>
      <c r="D3308" s="12" t="s">
        <v>3587</v>
      </c>
      <c r="E3308" s="14"/>
      <c r="F3308" s="12" t="s">
        <v>23</v>
      </c>
      <c r="G3308" s="12" t="s">
        <v>4</v>
      </c>
      <c r="H3308" s="12" t="s">
        <v>37</v>
      </c>
      <c r="I3308" s="14"/>
      <c r="J3308" s="14"/>
      <c r="K3308" s="14"/>
      <c r="L3308" s="14"/>
      <c r="M3308" s="14"/>
      <c r="N3308" s="14"/>
      <c r="O3308" s="14"/>
      <c r="P3308" s="14"/>
      <c r="Q3308" s="14"/>
      <c r="R3308" s="14"/>
      <c r="S3308" s="14"/>
      <c r="T3308" s="14"/>
      <c r="U3308" s="14"/>
      <c r="V3308" s="14"/>
      <c r="W3308" s="14"/>
      <c r="X3308" s="14"/>
      <c r="Y3308" s="14"/>
      <c r="Z3308" s="14"/>
      <c r="AA3308" s="14"/>
      <c r="AB3308" s="14"/>
      <c r="AC3308" s="14"/>
      <c r="AD3308" s="14"/>
    </row>
    <row r="3309" ht="33.0" customHeight="1">
      <c r="A3309" s="27">
        <v>3760.0</v>
      </c>
      <c r="B3309" s="27" t="s">
        <v>34</v>
      </c>
      <c r="C3309" s="27" t="s">
        <v>3588</v>
      </c>
      <c r="D3309" s="12" t="s">
        <v>2544</v>
      </c>
      <c r="E3309" s="14"/>
      <c r="F3309" s="12" t="s">
        <v>16</v>
      </c>
      <c r="G3309" s="12" t="s">
        <v>8</v>
      </c>
      <c r="H3309" s="12" t="s">
        <v>52</v>
      </c>
      <c r="I3309" s="14"/>
      <c r="J3309" s="14"/>
      <c r="K3309" s="14"/>
      <c r="L3309" s="14"/>
      <c r="M3309" s="14"/>
      <c r="N3309" s="14"/>
      <c r="O3309" s="14"/>
      <c r="P3309" s="14"/>
      <c r="Q3309" s="14"/>
      <c r="R3309" s="14"/>
      <c r="S3309" s="14"/>
      <c r="T3309" s="14"/>
      <c r="U3309" s="14"/>
      <c r="V3309" s="14"/>
      <c r="W3309" s="14"/>
      <c r="X3309" s="14"/>
      <c r="Y3309" s="14"/>
      <c r="Z3309" s="14"/>
      <c r="AA3309" s="14"/>
      <c r="AB3309" s="14"/>
      <c r="AC3309" s="14"/>
      <c r="AD3309" s="14"/>
    </row>
    <row r="3310" ht="33.0" customHeight="1">
      <c r="A3310" s="27">
        <v>3761.0</v>
      </c>
      <c r="B3310" s="27" t="s">
        <v>34</v>
      </c>
      <c r="C3310" s="27" t="s">
        <v>3589</v>
      </c>
      <c r="D3310" s="12" t="s">
        <v>134</v>
      </c>
      <c r="E3310" s="14"/>
      <c r="F3310" s="12" t="s">
        <v>16</v>
      </c>
      <c r="G3310" s="12" t="s">
        <v>9</v>
      </c>
      <c r="H3310" s="12" t="s">
        <v>42</v>
      </c>
      <c r="I3310" s="14"/>
      <c r="J3310" s="14"/>
      <c r="K3310" s="14"/>
      <c r="L3310" s="14"/>
      <c r="M3310" s="14"/>
      <c r="N3310" s="14"/>
      <c r="O3310" s="14"/>
      <c r="P3310" s="14"/>
      <c r="Q3310" s="14"/>
      <c r="R3310" s="14"/>
      <c r="S3310" s="14"/>
      <c r="T3310" s="14"/>
      <c r="U3310" s="14"/>
      <c r="V3310" s="14"/>
      <c r="W3310" s="14"/>
      <c r="X3310" s="14"/>
      <c r="Y3310" s="14"/>
      <c r="Z3310" s="14"/>
      <c r="AA3310" s="14"/>
      <c r="AB3310" s="14"/>
      <c r="AC3310" s="14"/>
      <c r="AD3310" s="14"/>
    </row>
    <row r="3311" ht="33.0" hidden="1" customHeight="1">
      <c r="A3311" s="27">
        <v>3762.0</v>
      </c>
      <c r="B3311" s="27" t="s">
        <v>34</v>
      </c>
      <c r="C3311" s="27" t="s">
        <v>3590</v>
      </c>
      <c r="D3311" s="12" t="s">
        <v>2109</v>
      </c>
      <c r="E3311" s="14"/>
      <c r="F3311" s="12" t="s">
        <v>17</v>
      </c>
      <c r="G3311" s="12" t="s">
        <v>4</v>
      </c>
      <c r="H3311" s="12" t="s">
        <v>37</v>
      </c>
      <c r="I3311" s="14"/>
      <c r="J3311" s="14"/>
      <c r="K3311" s="14"/>
      <c r="L3311" s="14"/>
      <c r="M3311" s="14"/>
      <c r="N3311" s="14"/>
      <c r="O3311" s="14"/>
      <c r="P3311" s="14"/>
      <c r="Q3311" s="14"/>
      <c r="R3311" s="14"/>
      <c r="S3311" s="14"/>
      <c r="T3311" s="14"/>
      <c r="U3311" s="14"/>
      <c r="V3311" s="14"/>
      <c r="W3311" s="14"/>
      <c r="X3311" s="14"/>
      <c r="Y3311" s="14"/>
      <c r="Z3311" s="14"/>
      <c r="AA3311" s="14"/>
      <c r="AB3311" s="14"/>
      <c r="AC3311" s="14"/>
      <c r="AD3311" s="14"/>
    </row>
    <row r="3312" ht="33.0" hidden="1" customHeight="1">
      <c r="A3312" s="27">
        <v>3763.0</v>
      </c>
      <c r="B3312" s="27" t="s">
        <v>34</v>
      </c>
      <c r="C3312" s="27" t="s">
        <v>3591</v>
      </c>
      <c r="D3312" s="12" t="s">
        <v>612</v>
      </c>
      <c r="E3312" s="14"/>
      <c r="F3312" s="12" t="s">
        <v>15</v>
      </c>
      <c r="G3312" s="12" t="s">
        <v>9</v>
      </c>
      <c r="H3312" s="12" t="s">
        <v>49</v>
      </c>
      <c r="I3312" s="14"/>
      <c r="J3312" s="14"/>
      <c r="K3312" s="14"/>
      <c r="L3312" s="14"/>
      <c r="M3312" s="14"/>
      <c r="N3312" s="14"/>
      <c r="O3312" s="14"/>
      <c r="P3312" s="14"/>
      <c r="Q3312" s="14"/>
      <c r="R3312" s="14"/>
      <c r="S3312" s="14"/>
      <c r="T3312" s="14"/>
      <c r="U3312" s="14"/>
      <c r="V3312" s="14"/>
      <c r="W3312" s="14"/>
      <c r="X3312" s="14"/>
      <c r="Y3312" s="14"/>
      <c r="Z3312" s="14"/>
      <c r="AA3312" s="14"/>
      <c r="AB3312" s="14"/>
      <c r="AC3312" s="14"/>
      <c r="AD3312" s="14"/>
    </row>
    <row r="3313" ht="33.0" hidden="1" customHeight="1">
      <c r="A3313" s="27">
        <v>3766.0</v>
      </c>
      <c r="B3313" s="27" t="s">
        <v>34</v>
      </c>
      <c r="C3313" s="27" t="s">
        <v>3592</v>
      </c>
      <c r="D3313" s="12" t="s">
        <v>1670</v>
      </c>
      <c r="E3313" s="14"/>
      <c r="F3313" s="12" t="s">
        <v>21</v>
      </c>
      <c r="G3313" s="12" t="s">
        <v>7</v>
      </c>
      <c r="H3313" s="12" t="s">
        <v>52</v>
      </c>
      <c r="I3313" s="14"/>
      <c r="J3313" s="14"/>
      <c r="K3313" s="14"/>
      <c r="L3313" s="14"/>
      <c r="M3313" s="14"/>
      <c r="N3313" s="14"/>
      <c r="O3313" s="14"/>
      <c r="P3313" s="14"/>
      <c r="Q3313" s="14"/>
      <c r="R3313" s="14"/>
      <c r="S3313" s="14"/>
      <c r="T3313" s="14"/>
      <c r="U3313" s="14"/>
      <c r="V3313" s="14"/>
      <c r="W3313" s="14"/>
      <c r="X3313" s="14"/>
      <c r="Y3313" s="14"/>
      <c r="Z3313" s="14"/>
      <c r="AA3313" s="14"/>
      <c r="AB3313" s="14"/>
      <c r="AC3313" s="14"/>
      <c r="AD3313" s="14"/>
    </row>
    <row r="3314" ht="33.0" hidden="1" customHeight="1">
      <c r="A3314" s="27">
        <v>3767.0</v>
      </c>
      <c r="B3314" s="27" t="s">
        <v>34</v>
      </c>
      <c r="C3314" s="27" t="s">
        <v>3593</v>
      </c>
      <c r="D3314" s="12" t="s">
        <v>87</v>
      </c>
      <c r="E3314" s="14"/>
      <c r="F3314" s="12" t="s">
        <v>18</v>
      </c>
      <c r="G3314" s="12" t="s">
        <v>9</v>
      </c>
      <c r="H3314" s="12" t="s">
        <v>52</v>
      </c>
      <c r="I3314" s="14"/>
      <c r="J3314" s="14"/>
      <c r="K3314" s="14"/>
      <c r="L3314" s="14"/>
      <c r="M3314" s="14"/>
      <c r="N3314" s="14"/>
      <c r="O3314" s="14"/>
      <c r="P3314" s="14"/>
      <c r="Q3314" s="14"/>
      <c r="R3314" s="14"/>
      <c r="S3314" s="14"/>
      <c r="T3314" s="14"/>
      <c r="U3314" s="14"/>
      <c r="V3314" s="14"/>
      <c r="W3314" s="14"/>
      <c r="X3314" s="14"/>
      <c r="Y3314" s="14"/>
      <c r="Z3314" s="14"/>
      <c r="AA3314" s="14"/>
      <c r="AB3314" s="14"/>
      <c r="AC3314" s="14"/>
      <c r="AD3314" s="14"/>
    </row>
    <row r="3315" ht="33.0" hidden="1" customHeight="1">
      <c r="A3315" s="27">
        <v>3768.0</v>
      </c>
      <c r="B3315" s="27" t="s">
        <v>34</v>
      </c>
      <c r="C3315" s="27" t="s">
        <v>3594</v>
      </c>
      <c r="D3315" s="12" t="s">
        <v>89</v>
      </c>
      <c r="E3315" s="14"/>
      <c r="F3315" s="12" t="s">
        <v>9</v>
      </c>
      <c r="G3315" s="12" t="s">
        <v>9</v>
      </c>
      <c r="H3315" s="12" t="s">
        <v>52</v>
      </c>
      <c r="I3315" s="14"/>
      <c r="J3315" s="14"/>
      <c r="K3315" s="14"/>
      <c r="L3315" s="14"/>
      <c r="M3315" s="14"/>
      <c r="N3315" s="14"/>
      <c r="O3315" s="14"/>
      <c r="P3315" s="14"/>
      <c r="Q3315" s="14"/>
      <c r="R3315" s="14"/>
      <c r="S3315" s="14"/>
      <c r="T3315" s="14"/>
      <c r="U3315" s="14"/>
      <c r="V3315" s="14"/>
      <c r="W3315" s="14"/>
      <c r="X3315" s="14"/>
      <c r="Y3315" s="14"/>
      <c r="Z3315" s="14"/>
      <c r="AA3315" s="14"/>
      <c r="AB3315" s="14"/>
      <c r="AC3315" s="14"/>
      <c r="AD3315" s="14"/>
    </row>
    <row r="3316" ht="33.0" hidden="1" customHeight="1">
      <c r="A3316" s="27">
        <v>3769.0</v>
      </c>
      <c r="B3316" s="27" t="s">
        <v>34</v>
      </c>
      <c r="C3316" s="27" t="s">
        <v>3595</v>
      </c>
      <c r="D3316" s="12" t="s">
        <v>46</v>
      </c>
      <c r="E3316" s="14"/>
      <c r="F3316" s="12" t="s">
        <v>18</v>
      </c>
      <c r="G3316" s="12" t="s">
        <v>7</v>
      </c>
      <c r="H3316" s="12" t="s">
        <v>42</v>
      </c>
      <c r="I3316" s="14"/>
      <c r="J3316" s="14"/>
      <c r="K3316" s="14"/>
      <c r="L3316" s="14"/>
      <c r="M3316" s="14"/>
      <c r="N3316" s="14"/>
      <c r="O3316" s="14"/>
      <c r="P3316" s="14"/>
      <c r="Q3316" s="14"/>
      <c r="R3316" s="14"/>
      <c r="S3316" s="14"/>
      <c r="T3316" s="14"/>
      <c r="U3316" s="14"/>
      <c r="V3316" s="14"/>
      <c r="W3316" s="14"/>
      <c r="X3316" s="14"/>
      <c r="Y3316" s="14"/>
      <c r="Z3316" s="14"/>
      <c r="AA3316" s="14"/>
      <c r="AB3316" s="14"/>
      <c r="AC3316" s="14"/>
      <c r="AD3316" s="14"/>
    </row>
    <row r="3317" ht="33.0" hidden="1" customHeight="1">
      <c r="A3317" s="27">
        <v>3770.0</v>
      </c>
      <c r="B3317" s="27" t="s">
        <v>34</v>
      </c>
      <c r="C3317" s="27" t="s">
        <v>3596</v>
      </c>
      <c r="D3317" s="12" t="s">
        <v>120</v>
      </c>
      <c r="E3317" s="14"/>
      <c r="F3317" s="12" t="s">
        <v>20</v>
      </c>
      <c r="G3317" s="12" t="s">
        <v>9</v>
      </c>
      <c r="H3317" s="12" t="s">
        <v>42</v>
      </c>
      <c r="I3317" s="14"/>
      <c r="J3317" s="14"/>
      <c r="K3317" s="14"/>
      <c r="L3317" s="14"/>
      <c r="M3317" s="14"/>
      <c r="N3317" s="14"/>
      <c r="O3317" s="14"/>
      <c r="P3317" s="14"/>
      <c r="Q3317" s="14"/>
      <c r="R3317" s="14"/>
      <c r="S3317" s="14"/>
      <c r="T3317" s="14"/>
      <c r="U3317" s="14"/>
      <c r="V3317" s="14"/>
      <c r="W3317" s="14"/>
      <c r="X3317" s="14"/>
      <c r="Y3317" s="14"/>
      <c r="Z3317" s="14"/>
      <c r="AA3317" s="14"/>
      <c r="AB3317" s="14"/>
      <c r="AC3317" s="14"/>
      <c r="AD3317" s="14"/>
    </row>
    <row r="3318" ht="33.0" hidden="1" customHeight="1">
      <c r="A3318" s="27">
        <v>3771.0</v>
      </c>
      <c r="B3318" s="27" t="s">
        <v>34</v>
      </c>
      <c r="C3318" s="27" t="s">
        <v>3597</v>
      </c>
      <c r="D3318" s="12" t="s">
        <v>89</v>
      </c>
      <c r="E3318" s="14"/>
      <c r="F3318" s="12" t="s">
        <v>9</v>
      </c>
      <c r="G3318" s="12" t="s">
        <v>9</v>
      </c>
      <c r="H3318" s="12" t="s">
        <v>52</v>
      </c>
      <c r="I3318" s="14"/>
      <c r="J3318" s="14"/>
      <c r="K3318" s="14"/>
      <c r="L3318" s="14"/>
      <c r="M3318" s="14"/>
      <c r="N3318" s="14"/>
      <c r="O3318" s="14"/>
      <c r="P3318" s="14"/>
      <c r="Q3318" s="14"/>
      <c r="R3318" s="14"/>
      <c r="S3318" s="14"/>
      <c r="T3318" s="14"/>
      <c r="U3318" s="14"/>
      <c r="V3318" s="14"/>
      <c r="W3318" s="14"/>
      <c r="X3318" s="14"/>
      <c r="Y3318" s="14"/>
      <c r="Z3318" s="14"/>
      <c r="AA3318" s="14"/>
      <c r="AB3318" s="14"/>
      <c r="AC3318" s="14"/>
      <c r="AD3318" s="14"/>
    </row>
    <row r="3319" ht="33.0" hidden="1" customHeight="1">
      <c r="A3319" s="27">
        <v>3772.0</v>
      </c>
      <c r="B3319" s="27" t="s">
        <v>34</v>
      </c>
      <c r="C3319" s="27" t="s">
        <v>3598</v>
      </c>
      <c r="D3319" s="12" t="s">
        <v>3599</v>
      </c>
      <c r="E3319" s="14"/>
      <c r="F3319" s="12" t="s">
        <v>13</v>
      </c>
      <c r="G3319" s="12" t="s">
        <v>9</v>
      </c>
      <c r="H3319" s="12" t="s">
        <v>349</v>
      </c>
      <c r="I3319" s="14"/>
      <c r="J3319" s="14"/>
      <c r="K3319" s="14"/>
      <c r="L3319" s="14"/>
      <c r="M3319" s="14"/>
      <c r="N3319" s="14"/>
      <c r="O3319" s="14"/>
      <c r="P3319" s="14"/>
      <c r="Q3319" s="14"/>
      <c r="R3319" s="14"/>
      <c r="S3319" s="14"/>
      <c r="T3319" s="14"/>
      <c r="U3319" s="14"/>
      <c r="V3319" s="14"/>
      <c r="W3319" s="14"/>
      <c r="X3319" s="14"/>
      <c r="Y3319" s="14"/>
      <c r="Z3319" s="14"/>
      <c r="AA3319" s="14"/>
      <c r="AB3319" s="14"/>
      <c r="AC3319" s="14"/>
      <c r="AD3319" s="14"/>
    </row>
    <row r="3320" ht="33.0" hidden="1" customHeight="1">
      <c r="A3320" s="27">
        <v>3773.0</v>
      </c>
      <c r="B3320" s="27" t="s">
        <v>34</v>
      </c>
      <c r="C3320" s="27" t="s">
        <v>3600</v>
      </c>
      <c r="D3320" s="12" t="s">
        <v>1329</v>
      </c>
      <c r="E3320" s="14"/>
      <c r="F3320" s="12" t="s">
        <v>18</v>
      </c>
      <c r="G3320" s="12" t="s">
        <v>9</v>
      </c>
      <c r="H3320" s="12" t="s">
        <v>42</v>
      </c>
      <c r="I3320" s="14"/>
      <c r="J3320" s="14"/>
      <c r="K3320" s="14"/>
      <c r="L3320" s="14"/>
      <c r="M3320" s="14"/>
      <c r="N3320" s="14"/>
      <c r="O3320" s="14"/>
      <c r="P3320" s="14"/>
      <c r="Q3320" s="14"/>
      <c r="R3320" s="14"/>
      <c r="S3320" s="14"/>
      <c r="T3320" s="14"/>
      <c r="U3320" s="14"/>
      <c r="V3320" s="14"/>
      <c r="W3320" s="14"/>
      <c r="X3320" s="14"/>
      <c r="Y3320" s="14"/>
      <c r="Z3320" s="14"/>
      <c r="AA3320" s="14"/>
      <c r="AB3320" s="14"/>
      <c r="AC3320" s="14"/>
      <c r="AD3320" s="14"/>
    </row>
    <row r="3321" ht="33.0" hidden="1" customHeight="1">
      <c r="A3321" s="27">
        <v>3774.0</v>
      </c>
      <c r="B3321" s="27" t="s">
        <v>34</v>
      </c>
      <c r="C3321" s="27" t="s">
        <v>3601</v>
      </c>
      <c r="D3321" s="12" t="s">
        <v>449</v>
      </c>
      <c r="E3321" s="14"/>
      <c r="F3321" s="12" t="s">
        <v>15</v>
      </c>
      <c r="G3321" s="12" t="s">
        <v>4</v>
      </c>
      <c r="H3321" s="12" t="s">
        <v>52</v>
      </c>
      <c r="I3321" s="14"/>
      <c r="J3321" s="14"/>
      <c r="K3321" s="14"/>
      <c r="L3321" s="14"/>
      <c r="M3321" s="14"/>
      <c r="N3321" s="14"/>
      <c r="O3321" s="14"/>
      <c r="P3321" s="14"/>
      <c r="Q3321" s="14"/>
      <c r="R3321" s="14"/>
      <c r="S3321" s="14"/>
      <c r="T3321" s="14"/>
      <c r="U3321" s="14"/>
      <c r="V3321" s="14"/>
      <c r="W3321" s="14"/>
      <c r="X3321" s="14"/>
      <c r="Y3321" s="14"/>
      <c r="Z3321" s="14"/>
      <c r="AA3321" s="14"/>
      <c r="AB3321" s="14"/>
      <c r="AC3321" s="14"/>
      <c r="AD3321" s="14"/>
    </row>
    <row r="3322" ht="33.0" customHeight="1">
      <c r="A3322" s="27">
        <v>3775.0</v>
      </c>
      <c r="B3322" s="27" t="s">
        <v>34</v>
      </c>
      <c r="C3322" s="27" t="s">
        <v>3602</v>
      </c>
      <c r="D3322" s="12" t="s">
        <v>131</v>
      </c>
      <c r="E3322" s="14"/>
      <c r="F3322" s="12" t="s">
        <v>16</v>
      </c>
      <c r="G3322" s="12" t="s">
        <v>7</v>
      </c>
      <c r="H3322" s="12" t="s">
        <v>52</v>
      </c>
      <c r="I3322" s="14"/>
      <c r="J3322" s="14"/>
      <c r="K3322" s="14"/>
      <c r="L3322" s="14"/>
      <c r="M3322" s="14"/>
      <c r="N3322" s="14"/>
      <c r="O3322" s="14"/>
      <c r="P3322" s="14"/>
      <c r="Q3322" s="14"/>
      <c r="R3322" s="14"/>
      <c r="S3322" s="14"/>
      <c r="T3322" s="14"/>
      <c r="U3322" s="14"/>
      <c r="V3322" s="14"/>
      <c r="W3322" s="14"/>
      <c r="X3322" s="14"/>
      <c r="Y3322" s="14"/>
      <c r="Z3322" s="14"/>
      <c r="AA3322" s="14"/>
      <c r="AB3322" s="14"/>
      <c r="AC3322" s="14"/>
      <c r="AD3322" s="14"/>
    </row>
    <row r="3323" ht="33.0" hidden="1" customHeight="1">
      <c r="A3323" s="27">
        <v>3776.0</v>
      </c>
      <c r="B3323" s="27" t="s">
        <v>34</v>
      </c>
      <c r="C3323" s="27" t="s">
        <v>3603</v>
      </c>
      <c r="D3323" s="12" t="s">
        <v>336</v>
      </c>
      <c r="E3323" s="14"/>
      <c r="F3323" s="12" t="s">
        <v>21</v>
      </c>
      <c r="G3323" s="12" t="s">
        <v>9</v>
      </c>
      <c r="H3323" s="12" t="s">
        <v>42</v>
      </c>
      <c r="I3323" s="14"/>
      <c r="J3323" s="14"/>
      <c r="K3323" s="14"/>
      <c r="L3323" s="14"/>
      <c r="M3323" s="14"/>
      <c r="N3323" s="14"/>
      <c r="O3323" s="14"/>
      <c r="P3323" s="14"/>
      <c r="Q3323" s="14"/>
      <c r="R3323" s="14"/>
      <c r="S3323" s="14"/>
      <c r="T3323" s="14"/>
      <c r="U3323" s="14"/>
      <c r="V3323" s="14"/>
      <c r="W3323" s="14"/>
      <c r="X3323" s="14"/>
      <c r="Y3323" s="14"/>
      <c r="Z3323" s="14"/>
      <c r="AA3323" s="14"/>
      <c r="AB3323" s="14"/>
      <c r="AC3323" s="14"/>
      <c r="AD3323" s="14"/>
    </row>
    <row r="3324" ht="33.0" customHeight="1">
      <c r="A3324" s="27">
        <v>3777.0</v>
      </c>
      <c r="B3324" s="27" t="s">
        <v>34</v>
      </c>
      <c r="C3324" s="27" t="s">
        <v>3604</v>
      </c>
      <c r="D3324" s="12" t="s">
        <v>167</v>
      </c>
      <c r="E3324" s="14"/>
      <c r="F3324" s="12" t="s">
        <v>16</v>
      </c>
      <c r="G3324" s="12" t="s">
        <v>9</v>
      </c>
      <c r="H3324" s="12" t="s">
        <v>37</v>
      </c>
      <c r="I3324" s="14"/>
      <c r="J3324" s="14"/>
      <c r="K3324" s="14"/>
      <c r="L3324" s="14"/>
      <c r="M3324" s="14"/>
      <c r="N3324" s="14"/>
      <c r="O3324" s="14"/>
      <c r="P3324" s="14"/>
      <c r="Q3324" s="14"/>
      <c r="R3324" s="14"/>
      <c r="S3324" s="14"/>
      <c r="T3324" s="14"/>
      <c r="U3324" s="14"/>
      <c r="V3324" s="14"/>
      <c r="W3324" s="14"/>
      <c r="X3324" s="14"/>
      <c r="Y3324" s="14"/>
      <c r="Z3324" s="14"/>
      <c r="AA3324" s="14"/>
      <c r="AB3324" s="14"/>
      <c r="AC3324" s="14"/>
      <c r="AD3324" s="14"/>
    </row>
    <row r="3325" ht="33.0" hidden="1" customHeight="1">
      <c r="A3325" s="27">
        <v>3778.0</v>
      </c>
      <c r="B3325" s="27" t="s">
        <v>34</v>
      </c>
      <c r="C3325" s="27" t="s">
        <v>3605</v>
      </c>
      <c r="D3325" s="12" t="s">
        <v>107</v>
      </c>
      <c r="E3325" s="14"/>
      <c r="F3325" s="12" t="s">
        <v>9</v>
      </c>
      <c r="G3325" s="12" t="s">
        <v>9</v>
      </c>
      <c r="H3325" s="12" t="s">
        <v>37</v>
      </c>
      <c r="I3325" s="14"/>
      <c r="J3325" s="14"/>
      <c r="K3325" s="14"/>
      <c r="L3325" s="14"/>
      <c r="M3325" s="14"/>
      <c r="N3325" s="14"/>
      <c r="O3325" s="14"/>
      <c r="P3325" s="14"/>
      <c r="Q3325" s="14"/>
      <c r="R3325" s="14"/>
      <c r="S3325" s="14"/>
      <c r="T3325" s="14"/>
      <c r="U3325" s="14"/>
      <c r="V3325" s="14"/>
      <c r="W3325" s="14"/>
      <c r="X3325" s="14"/>
      <c r="Y3325" s="14"/>
      <c r="Z3325" s="14"/>
      <c r="AA3325" s="14"/>
      <c r="AB3325" s="14"/>
      <c r="AC3325" s="14"/>
      <c r="AD3325" s="14"/>
    </row>
    <row r="3326" ht="33.0" hidden="1" customHeight="1">
      <c r="A3326" s="27">
        <v>3779.0</v>
      </c>
      <c r="B3326" s="27" t="s">
        <v>34</v>
      </c>
      <c r="C3326" s="27" t="s">
        <v>3606</v>
      </c>
      <c r="D3326" s="12" t="s">
        <v>87</v>
      </c>
      <c r="E3326" s="14"/>
      <c r="F3326" s="12" t="s">
        <v>18</v>
      </c>
      <c r="G3326" s="12" t="s">
        <v>9</v>
      </c>
      <c r="H3326" s="12" t="s">
        <v>52</v>
      </c>
      <c r="I3326" s="14"/>
      <c r="J3326" s="14"/>
      <c r="K3326" s="14"/>
      <c r="L3326" s="14"/>
      <c r="M3326" s="14"/>
      <c r="N3326" s="14"/>
      <c r="O3326" s="14"/>
      <c r="P3326" s="14"/>
      <c r="Q3326" s="14"/>
      <c r="R3326" s="14"/>
      <c r="S3326" s="14"/>
      <c r="T3326" s="14"/>
      <c r="U3326" s="14"/>
      <c r="V3326" s="14"/>
      <c r="W3326" s="14"/>
      <c r="X3326" s="14"/>
      <c r="Y3326" s="14"/>
      <c r="Z3326" s="14"/>
      <c r="AA3326" s="14"/>
      <c r="AB3326" s="14"/>
      <c r="AC3326" s="14"/>
      <c r="AD3326" s="14"/>
    </row>
    <row r="3327" ht="33.0" hidden="1" customHeight="1">
      <c r="A3327" s="27">
        <v>3780.0</v>
      </c>
      <c r="B3327" s="27" t="s">
        <v>34</v>
      </c>
      <c r="C3327" s="27" t="s">
        <v>3607</v>
      </c>
      <c r="D3327" s="12" t="s">
        <v>3317</v>
      </c>
      <c r="E3327" s="14"/>
      <c r="F3327" s="12" t="s">
        <v>15</v>
      </c>
      <c r="G3327" s="12" t="s">
        <v>4</v>
      </c>
      <c r="H3327" s="12" t="s">
        <v>37</v>
      </c>
      <c r="I3327" s="14"/>
      <c r="J3327" s="14"/>
      <c r="K3327" s="14"/>
      <c r="L3327" s="14"/>
      <c r="M3327" s="14"/>
      <c r="N3327" s="14"/>
      <c r="O3327" s="14"/>
      <c r="P3327" s="14"/>
      <c r="Q3327" s="14"/>
      <c r="R3327" s="14"/>
      <c r="S3327" s="14"/>
      <c r="T3327" s="14"/>
      <c r="U3327" s="14"/>
      <c r="V3327" s="14"/>
      <c r="W3327" s="14"/>
      <c r="X3327" s="14"/>
      <c r="Y3327" s="14"/>
      <c r="Z3327" s="14"/>
      <c r="AA3327" s="14"/>
      <c r="AB3327" s="14"/>
      <c r="AC3327" s="14"/>
      <c r="AD3327" s="14"/>
    </row>
    <row r="3328" ht="33.0" hidden="1" customHeight="1">
      <c r="A3328" s="27">
        <v>3781.0</v>
      </c>
      <c r="B3328" s="27" t="s">
        <v>34</v>
      </c>
      <c r="C3328" s="27" t="s">
        <v>3608</v>
      </c>
      <c r="D3328" s="12" t="s">
        <v>249</v>
      </c>
      <c r="E3328" s="14"/>
      <c r="F3328" s="12" t="s">
        <v>9</v>
      </c>
      <c r="G3328" s="12" t="s">
        <v>7</v>
      </c>
      <c r="H3328" s="12" t="s">
        <v>37</v>
      </c>
      <c r="I3328" s="14"/>
      <c r="J3328" s="14"/>
      <c r="K3328" s="14"/>
      <c r="L3328" s="14"/>
      <c r="M3328" s="14"/>
      <c r="N3328" s="14"/>
      <c r="O3328" s="14"/>
      <c r="P3328" s="14"/>
      <c r="Q3328" s="14"/>
      <c r="R3328" s="14"/>
      <c r="S3328" s="14"/>
      <c r="T3328" s="14"/>
      <c r="U3328" s="14"/>
      <c r="V3328" s="14"/>
      <c r="W3328" s="14"/>
      <c r="X3328" s="14"/>
      <c r="Y3328" s="14"/>
      <c r="Z3328" s="14"/>
      <c r="AA3328" s="14"/>
      <c r="AB3328" s="14"/>
      <c r="AC3328" s="14"/>
      <c r="AD3328" s="14"/>
    </row>
    <row r="3329" ht="33.0" hidden="1" customHeight="1">
      <c r="A3329" s="27">
        <v>3782.0</v>
      </c>
      <c r="B3329" s="27" t="s">
        <v>34</v>
      </c>
      <c r="C3329" s="27" t="s">
        <v>3609</v>
      </c>
      <c r="D3329" s="12" t="s">
        <v>105</v>
      </c>
      <c r="E3329" s="14"/>
      <c r="F3329" s="12" t="s">
        <v>13</v>
      </c>
      <c r="G3329" s="12" t="s">
        <v>4</v>
      </c>
      <c r="H3329" s="12" t="s">
        <v>37</v>
      </c>
      <c r="I3329" s="14"/>
      <c r="J3329" s="14"/>
      <c r="K3329" s="14"/>
      <c r="L3329" s="14"/>
      <c r="M3329" s="14"/>
      <c r="N3329" s="14"/>
      <c r="O3329" s="14"/>
      <c r="P3329" s="14"/>
      <c r="Q3329" s="14"/>
      <c r="R3329" s="14"/>
      <c r="S3329" s="14"/>
      <c r="T3329" s="14"/>
      <c r="U3329" s="14"/>
      <c r="V3329" s="14"/>
      <c r="W3329" s="14"/>
      <c r="X3329" s="14"/>
      <c r="Y3329" s="14"/>
      <c r="Z3329" s="14"/>
      <c r="AA3329" s="14"/>
      <c r="AB3329" s="14"/>
      <c r="AC3329" s="14"/>
      <c r="AD3329" s="14"/>
    </row>
    <row r="3330" ht="33.0" hidden="1" customHeight="1">
      <c r="A3330" s="27">
        <v>3783.0</v>
      </c>
      <c r="B3330" s="27" t="s">
        <v>34</v>
      </c>
      <c r="C3330" s="27" t="s">
        <v>3610</v>
      </c>
      <c r="D3330" s="12" t="s">
        <v>44</v>
      </c>
      <c r="E3330" s="14"/>
      <c r="F3330" s="12" t="s">
        <v>11</v>
      </c>
      <c r="G3330" s="12" t="s">
        <v>6</v>
      </c>
      <c r="H3330" s="12" t="s">
        <v>42</v>
      </c>
      <c r="I3330" s="14"/>
      <c r="J3330" s="14"/>
      <c r="K3330" s="14"/>
      <c r="L3330" s="14"/>
      <c r="M3330" s="14"/>
      <c r="N3330" s="14"/>
      <c r="O3330" s="14"/>
      <c r="P3330" s="14"/>
      <c r="Q3330" s="14"/>
      <c r="R3330" s="14"/>
      <c r="S3330" s="14"/>
      <c r="T3330" s="14"/>
      <c r="U3330" s="14"/>
      <c r="V3330" s="14"/>
      <c r="W3330" s="14"/>
      <c r="X3330" s="14"/>
      <c r="Y3330" s="14"/>
      <c r="Z3330" s="14"/>
      <c r="AA3330" s="14"/>
      <c r="AB3330" s="14"/>
      <c r="AC3330" s="14"/>
      <c r="AD3330" s="14"/>
    </row>
    <row r="3331" ht="33.0" customHeight="1">
      <c r="A3331" s="27">
        <v>3784.0</v>
      </c>
      <c r="B3331" s="27" t="s">
        <v>34</v>
      </c>
      <c r="C3331" s="27" t="s">
        <v>3611</v>
      </c>
      <c r="D3331" s="12" t="s">
        <v>131</v>
      </c>
      <c r="E3331" s="14"/>
      <c r="F3331" s="12" t="s">
        <v>16</v>
      </c>
      <c r="G3331" s="12" t="s">
        <v>7</v>
      </c>
      <c r="H3331" s="12" t="s">
        <v>52</v>
      </c>
      <c r="I3331" s="14"/>
      <c r="J3331" s="14"/>
      <c r="K3331" s="14"/>
      <c r="L3331" s="14"/>
      <c r="M3331" s="14"/>
      <c r="N3331" s="14"/>
      <c r="O3331" s="14"/>
      <c r="P3331" s="14"/>
      <c r="Q3331" s="14"/>
      <c r="R3331" s="14"/>
      <c r="S3331" s="14"/>
      <c r="T3331" s="14"/>
      <c r="U3331" s="14"/>
      <c r="V3331" s="14"/>
      <c r="W3331" s="14"/>
      <c r="X3331" s="14"/>
      <c r="Y3331" s="14"/>
      <c r="Z3331" s="14"/>
      <c r="AA3331" s="14"/>
      <c r="AB3331" s="14"/>
      <c r="AC3331" s="14"/>
      <c r="AD3331" s="14"/>
    </row>
    <row r="3332" ht="33.0" hidden="1" customHeight="1">
      <c r="A3332" s="27">
        <v>3785.0</v>
      </c>
      <c r="B3332" s="27" t="s">
        <v>34</v>
      </c>
      <c r="C3332" s="27" t="s">
        <v>3612</v>
      </c>
      <c r="D3332" s="12" t="s">
        <v>3613</v>
      </c>
      <c r="E3332" s="14"/>
      <c r="F3332" s="12" t="s">
        <v>19</v>
      </c>
      <c r="G3332" s="12" t="s">
        <v>2</v>
      </c>
      <c r="H3332" s="12" t="s">
        <v>49</v>
      </c>
      <c r="I3332" s="14"/>
      <c r="J3332" s="14"/>
      <c r="K3332" s="14"/>
      <c r="L3332" s="14"/>
      <c r="M3332" s="14"/>
      <c r="N3332" s="14"/>
      <c r="O3332" s="14"/>
      <c r="P3332" s="14"/>
      <c r="Q3332" s="14"/>
      <c r="R3332" s="14"/>
      <c r="S3332" s="14"/>
      <c r="T3332" s="14"/>
      <c r="U3332" s="14"/>
      <c r="V3332" s="14"/>
      <c r="W3332" s="14"/>
      <c r="X3332" s="14"/>
      <c r="Y3332" s="14"/>
      <c r="Z3332" s="14"/>
      <c r="AA3332" s="14"/>
      <c r="AB3332" s="14"/>
      <c r="AC3332" s="14"/>
      <c r="AD3332" s="14"/>
    </row>
    <row r="3333" ht="33.0" hidden="1" customHeight="1">
      <c r="A3333" s="27">
        <v>3786.0</v>
      </c>
      <c r="B3333" s="27" t="s">
        <v>34</v>
      </c>
      <c r="C3333" s="27" t="s">
        <v>3614</v>
      </c>
      <c r="D3333" s="12" t="s">
        <v>107</v>
      </c>
      <c r="E3333" s="14"/>
      <c r="F3333" s="12" t="s">
        <v>9</v>
      </c>
      <c r="G3333" s="12" t="s">
        <v>9</v>
      </c>
      <c r="H3333" s="12" t="s">
        <v>37</v>
      </c>
      <c r="I3333" s="14"/>
      <c r="J3333" s="14"/>
      <c r="K3333" s="14"/>
      <c r="L3333" s="14"/>
      <c r="M3333" s="14"/>
      <c r="N3333" s="14"/>
      <c r="O3333" s="14"/>
      <c r="P3333" s="14"/>
      <c r="Q3333" s="14"/>
      <c r="R3333" s="14"/>
      <c r="S3333" s="14"/>
      <c r="T3333" s="14"/>
      <c r="U3333" s="14"/>
      <c r="V3333" s="14"/>
      <c r="W3333" s="14"/>
      <c r="X3333" s="14"/>
      <c r="Y3333" s="14"/>
      <c r="Z3333" s="14"/>
      <c r="AA3333" s="14"/>
      <c r="AB3333" s="14"/>
      <c r="AC3333" s="14"/>
      <c r="AD3333" s="14"/>
    </row>
    <row r="3334" ht="33.0" customHeight="1">
      <c r="A3334" s="27">
        <v>3787.0</v>
      </c>
      <c r="B3334" s="27" t="s">
        <v>34</v>
      </c>
      <c r="C3334" s="27" t="s">
        <v>3615</v>
      </c>
      <c r="D3334" s="12" t="s">
        <v>112</v>
      </c>
      <c r="E3334" s="14"/>
      <c r="F3334" s="12" t="s">
        <v>16</v>
      </c>
      <c r="G3334" s="12" t="s">
        <v>6</v>
      </c>
      <c r="H3334" s="12" t="s">
        <v>49</v>
      </c>
      <c r="I3334" s="14"/>
      <c r="J3334" s="14"/>
      <c r="K3334" s="14"/>
      <c r="L3334" s="14"/>
      <c r="M3334" s="14"/>
      <c r="N3334" s="14"/>
      <c r="O3334" s="14"/>
      <c r="P3334" s="14"/>
      <c r="Q3334" s="14"/>
      <c r="R3334" s="14"/>
      <c r="S3334" s="14"/>
      <c r="T3334" s="14"/>
      <c r="U3334" s="14"/>
      <c r="V3334" s="14"/>
      <c r="W3334" s="14"/>
      <c r="X3334" s="14"/>
      <c r="Y3334" s="14"/>
      <c r="Z3334" s="14"/>
      <c r="AA3334" s="14"/>
      <c r="AB3334" s="14"/>
      <c r="AC3334" s="14"/>
      <c r="AD3334" s="14"/>
    </row>
    <row r="3335" ht="33.0" hidden="1" customHeight="1">
      <c r="A3335" s="27">
        <v>3789.0</v>
      </c>
      <c r="B3335" s="27" t="s">
        <v>34</v>
      </c>
      <c r="C3335" s="27" t="s">
        <v>3616</v>
      </c>
      <c r="D3335" s="12" t="s">
        <v>178</v>
      </c>
      <c r="E3335" s="14"/>
      <c r="F3335" s="12" t="s">
        <v>11</v>
      </c>
      <c r="G3335" s="12" t="s">
        <v>4</v>
      </c>
      <c r="H3335" s="12" t="s">
        <v>49</v>
      </c>
      <c r="I3335" s="14"/>
      <c r="J3335" s="14"/>
      <c r="K3335" s="14"/>
      <c r="L3335" s="14"/>
      <c r="M3335" s="14"/>
      <c r="N3335" s="14"/>
      <c r="O3335" s="14"/>
      <c r="P3335" s="14"/>
      <c r="Q3335" s="14"/>
      <c r="R3335" s="14"/>
      <c r="S3335" s="14"/>
      <c r="T3335" s="14"/>
      <c r="U3335" s="14"/>
      <c r="V3335" s="14"/>
      <c r="W3335" s="14"/>
      <c r="X3335" s="14"/>
      <c r="Y3335" s="14"/>
      <c r="Z3335" s="14"/>
      <c r="AA3335" s="14"/>
      <c r="AB3335" s="14"/>
      <c r="AC3335" s="14"/>
      <c r="AD3335" s="14"/>
    </row>
    <row r="3336" ht="33.0" hidden="1" customHeight="1">
      <c r="A3336" s="27">
        <v>3790.0</v>
      </c>
      <c r="B3336" s="27" t="s">
        <v>34</v>
      </c>
      <c r="C3336" s="27" t="s">
        <v>3617</v>
      </c>
      <c r="D3336" s="12" t="s">
        <v>322</v>
      </c>
      <c r="E3336" s="14"/>
      <c r="F3336" s="12" t="s">
        <v>23</v>
      </c>
      <c r="G3336" s="12" t="s">
        <v>9</v>
      </c>
      <c r="H3336" s="12" t="s">
        <v>52</v>
      </c>
      <c r="I3336" s="14"/>
      <c r="J3336" s="14"/>
      <c r="K3336" s="14"/>
      <c r="L3336" s="14"/>
      <c r="M3336" s="14"/>
      <c r="N3336" s="14"/>
      <c r="O3336" s="14"/>
      <c r="P3336" s="14"/>
      <c r="Q3336" s="14"/>
      <c r="R3336" s="14"/>
      <c r="S3336" s="14"/>
      <c r="T3336" s="14"/>
      <c r="U3336" s="14"/>
      <c r="V3336" s="14"/>
      <c r="W3336" s="14"/>
      <c r="X3336" s="14"/>
      <c r="Y3336" s="14"/>
      <c r="Z3336" s="14"/>
      <c r="AA3336" s="14"/>
      <c r="AB3336" s="14"/>
      <c r="AC3336" s="14"/>
      <c r="AD3336" s="14"/>
    </row>
    <row r="3337" ht="33.0" hidden="1" customHeight="1">
      <c r="A3337" s="27">
        <v>3791.0</v>
      </c>
      <c r="B3337" s="27" t="s">
        <v>34</v>
      </c>
      <c r="C3337" s="27" t="s">
        <v>3618</v>
      </c>
      <c r="D3337" s="12" t="s">
        <v>107</v>
      </c>
      <c r="E3337" s="14"/>
      <c r="F3337" s="12" t="s">
        <v>9</v>
      </c>
      <c r="G3337" s="12" t="s">
        <v>9</v>
      </c>
      <c r="H3337" s="12" t="s">
        <v>37</v>
      </c>
      <c r="I3337" s="14"/>
      <c r="J3337" s="14"/>
      <c r="K3337" s="14"/>
      <c r="L3337" s="14"/>
      <c r="M3337" s="14"/>
      <c r="N3337" s="14"/>
      <c r="O3337" s="14"/>
      <c r="P3337" s="14"/>
      <c r="Q3337" s="14"/>
      <c r="R3337" s="14"/>
      <c r="S3337" s="14"/>
      <c r="T3337" s="14"/>
      <c r="U3337" s="14"/>
      <c r="V3337" s="14"/>
      <c r="W3337" s="14"/>
      <c r="X3337" s="14"/>
      <c r="Y3337" s="14"/>
      <c r="Z3337" s="14"/>
      <c r="AA3337" s="14"/>
      <c r="AB3337" s="14"/>
      <c r="AC3337" s="14"/>
      <c r="AD3337" s="14"/>
    </row>
    <row r="3338" ht="33.0" customHeight="1">
      <c r="A3338" s="27">
        <v>3792.0</v>
      </c>
      <c r="B3338" s="27" t="s">
        <v>34</v>
      </c>
      <c r="C3338" s="27" t="s">
        <v>3619</v>
      </c>
      <c r="D3338" s="12" t="s">
        <v>1636</v>
      </c>
      <c r="E3338" s="14"/>
      <c r="F3338" s="12" t="s">
        <v>16</v>
      </c>
      <c r="G3338" s="12" t="s">
        <v>9</v>
      </c>
      <c r="H3338" s="12" t="s">
        <v>49</v>
      </c>
      <c r="I3338" s="14"/>
      <c r="J3338" s="14"/>
      <c r="K3338" s="14"/>
      <c r="L3338" s="14"/>
      <c r="M3338" s="14"/>
      <c r="N3338" s="14"/>
      <c r="O3338" s="14"/>
      <c r="P3338" s="14"/>
      <c r="Q3338" s="14"/>
      <c r="R3338" s="14"/>
      <c r="S3338" s="14"/>
      <c r="T3338" s="14"/>
      <c r="U3338" s="14"/>
      <c r="V3338" s="14"/>
      <c r="W3338" s="14"/>
      <c r="X3338" s="14"/>
      <c r="Y3338" s="14"/>
      <c r="Z3338" s="14"/>
      <c r="AA3338" s="14"/>
      <c r="AB3338" s="14"/>
      <c r="AC3338" s="14"/>
      <c r="AD3338" s="14"/>
    </row>
    <row r="3339" ht="33.0" hidden="1" customHeight="1">
      <c r="A3339" s="27">
        <v>3793.0</v>
      </c>
      <c r="B3339" s="27" t="s">
        <v>34</v>
      </c>
      <c r="C3339" s="27" t="s">
        <v>3620</v>
      </c>
      <c r="D3339" s="12" t="s">
        <v>579</v>
      </c>
      <c r="E3339" s="14"/>
      <c r="F3339" s="12" t="s">
        <v>12</v>
      </c>
      <c r="G3339" s="12" t="s">
        <v>7</v>
      </c>
      <c r="H3339" s="12" t="s">
        <v>49</v>
      </c>
      <c r="I3339" s="14"/>
      <c r="J3339" s="14"/>
      <c r="K3339" s="14"/>
      <c r="L3339" s="14"/>
      <c r="M3339" s="14"/>
      <c r="N3339" s="14"/>
      <c r="O3339" s="14"/>
      <c r="P3339" s="14"/>
      <c r="Q3339" s="14"/>
      <c r="R3339" s="14"/>
      <c r="S3339" s="14"/>
      <c r="T3339" s="14"/>
      <c r="U3339" s="14"/>
      <c r="V3339" s="14"/>
      <c r="W3339" s="14"/>
      <c r="X3339" s="14"/>
      <c r="Y3339" s="14"/>
      <c r="Z3339" s="14"/>
      <c r="AA3339" s="14"/>
      <c r="AB3339" s="14"/>
      <c r="AC3339" s="14"/>
      <c r="AD3339" s="14"/>
    </row>
    <row r="3340" ht="33.0" hidden="1" customHeight="1">
      <c r="A3340" s="27">
        <v>3795.0</v>
      </c>
      <c r="B3340" s="27" t="s">
        <v>34</v>
      </c>
      <c r="C3340" s="27" t="s">
        <v>3621</v>
      </c>
      <c r="D3340" s="12" t="s">
        <v>66</v>
      </c>
      <c r="E3340" s="14"/>
      <c r="F3340" s="12" t="s">
        <v>10</v>
      </c>
      <c r="G3340" s="12" t="s">
        <v>2</v>
      </c>
      <c r="H3340" s="12" t="s">
        <v>52</v>
      </c>
      <c r="I3340" s="14"/>
      <c r="J3340" s="14"/>
      <c r="K3340" s="14"/>
      <c r="L3340" s="14"/>
      <c r="M3340" s="14"/>
      <c r="N3340" s="14"/>
      <c r="O3340" s="14"/>
      <c r="P3340" s="14"/>
      <c r="Q3340" s="14"/>
      <c r="R3340" s="14"/>
      <c r="S3340" s="14"/>
      <c r="T3340" s="14"/>
      <c r="U3340" s="14"/>
      <c r="V3340" s="14"/>
      <c r="W3340" s="14"/>
      <c r="X3340" s="14"/>
      <c r="Y3340" s="14"/>
      <c r="Z3340" s="14"/>
      <c r="AA3340" s="14"/>
      <c r="AB3340" s="14"/>
      <c r="AC3340" s="14"/>
      <c r="AD3340" s="14"/>
    </row>
    <row r="3341" ht="33.0" hidden="1" customHeight="1">
      <c r="A3341" s="27">
        <v>3796.0</v>
      </c>
      <c r="B3341" s="27" t="s">
        <v>34</v>
      </c>
      <c r="C3341" s="27" t="s">
        <v>3622</v>
      </c>
      <c r="D3341" s="12" t="s">
        <v>1712</v>
      </c>
      <c r="E3341" s="14"/>
      <c r="F3341" s="12" t="s">
        <v>13</v>
      </c>
      <c r="G3341" s="12" t="s">
        <v>2</v>
      </c>
      <c r="H3341" s="12" t="s">
        <v>37</v>
      </c>
      <c r="I3341" s="14"/>
      <c r="J3341" s="14"/>
      <c r="K3341" s="14"/>
      <c r="L3341" s="14"/>
      <c r="M3341" s="14"/>
      <c r="N3341" s="14"/>
      <c r="O3341" s="14"/>
      <c r="P3341" s="14"/>
      <c r="Q3341" s="14"/>
      <c r="R3341" s="14"/>
      <c r="S3341" s="14"/>
      <c r="T3341" s="14"/>
      <c r="U3341" s="14"/>
      <c r="V3341" s="14"/>
      <c r="W3341" s="14"/>
      <c r="X3341" s="14"/>
      <c r="Y3341" s="14"/>
      <c r="Z3341" s="14"/>
      <c r="AA3341" s="14"/>
      <c r="AB3341" s="14"/>
      <c r="AC3341" s="14"/>
      <c r="AD3341" s="14"/>
    </row>
    <row r="3342" ht="33.0" hidden="1" customHeight="1">
      <c r="A3342" s="27">
        <v>3797.0</v>
      </c>
      <c r="B3342" s="27" t="s">
        <v>34</v>
      </c>
      <c r="C3342" s="27" t="s">
        <v>3623</v>
      </c>
      <c r="D3342" s="12" t="s">
        <v>436</v>
      </c>
      <c r="E3342" s="14"/>
      <c r="F3342" s="12" t="s">
        <v>13</v>
      </c>
      <c r="G3342" s="12" t="s">
        <v>9</v>
      </c>
      <c r="H3342" s="12" t="s">
        <v>37</v>
      </c>
      <c r="I3342" s="14"/>
      <c r="J3342" s="14"/>
      <c r="K3342" s="14"/>
      <c r="L3342" s="14"/>
      <c r="M3342" s="14"/>
      <c r="N3342" s="14"/>
      <c r="O3342" s="14"/>
      <c r="P3342" s="14"/>
      <c r="Q3342" s="14"/>
      <c r="R3342" s="14"/>
      <c r="S3342" s="14"/>
      <c r="T3342" s="14"/>
      <c r="U3342" s="14"/>
      <c r="V3342" s="14"/>
      <c r="W3342" s="14"/>
      <c r="X3342" s="14"/>
      <c r="Y3342" s="14"/>
      <c r="Z3342" s="14"/>
      <c r="AA3342" s="14"/>
      <c r="AB3342" s="14"/>
      <c r="AC3342" s="14"/>
      <c r="AD3342" s="14"/>
    </row>
    <row r="3343" ht="33.0" customHeight="1">
      <c r="A3343" s="27">
        <v>3798.0</v>
      </c>
      <c r="B3343" s="27" t="s">
        <v>34</v>
      </c>
      <c r="C3343" s="27" t="s">
        <v>3624</v>
      </c>
      <c r="D3343" s="12" t="s">
        <v>214</v>
      </c>
      <c r="E3343" s="14"/>
      <c r="F3343" s="12" t="s">
        <v>16</v>
      </c>
      <c r="G3343" s="12" t="s">
        <v>9</v>
      </c>
      <c r="H3343" s="12" t="s">
        <v>52</v>
      </c>
      <c r="I3343" s="14"/>
      <c r="J3343" s="14"/>
      <c r="K3343" s="14"/>
      <c r="L3343" s="14"/>
      <c r="M3343" s="14"/>
      <c r="N3343" s="14"/>
      <c r="O3343" s="14"/>
      <c r="P3343" s="14"/>
      <c r="Q3343" s="14"/>
      <c r="R3343" s="14"/>
      <c r="S3343" s="14"/>
      <c r="T3343" s="14"/>
      <c r="U3343" s="14"/>
      <c r="V3343" s="14"/>
      <c r="W3343" s="14"/>
      <c r="X3343" s="14"/>
      <c r="Y3343" s="14"/>
      <c r="Z3343" s="14"/>
      <c r="AA3343" s="14"/>
      <c r="AB3343" s="14"/>
      <c r="AC3343" s="14"/>
      <c r="AD3343" s="14"/>
    </row>
    <row r="3344" ht="33.0" hidden="1" customHeight="1">
      <c r="A3344" s="27">
        <v>3799.0</v>
      </c>
      <c r="B3344" s="27" t="s">
        <v>34</v>
      </c>
      <c r="C3344" s="27" t="s">
        <v>3625</v>
      </c>
      <c r="D3344" s="12" t="s">
        <v>87</v>
      </c>
      <c r="E3344" s="14"/>
      <c r="F3344" s="12" t="s">
        <v>18</v>
      </c>
      <c r="G3344" s="12" t="s">
        <v>9</v>
      </c>
      <c r="H3344" s="12" t="s">
        <v>52</v>
      </c>
      <c r="I3344" s="14"/>
      <c r="J3344" s="14"/>
      <c r="K3344" s="14"/>
      <c r="L3344" s="14"/>
      <c r="M3344" s="14"/>
      <c r="N3344" s="14"/>
      <c r="O3344" s="14"/>
      <c r="P3344" s="14"/>
      <c r="Q3344" s="14"/>
      <c r="R3344" s="14"/>
      <c r="S3344" s="14"/>
      <c r="T3344" s="14"/>
      <c r="U3344" s="14"/>
      <c r="V3344" s="14"/>
      <c r="W3344" s="14"/>
      <c r="X3344" s="14"/>
      <c r="Y3344" s="14"/>
      <c r="Z3344" s="14"/>
      <c r="AA3344" s="14"/>
      <c r="AB3344" s="14"/>
      <c r="AC3344" s="14"/>
      <c r="AD3344" s="14"/>
    </row>
    <row r="3345" ht="33.0" customHeight="1">
      <c r="A3345" s="27">
        <v>3800.0</v>
      </c>
      <c r="B3345" s="27" t="s">
        <v>34</v>
      </c>
      <c r="C3345" s="27" t="s">
        <v>3626</v>
      </c>
      <c r="D3345" s="12" t="s">
        <v>167</v>
      </c>
      <c r="E3345" s="14"/>
      <c r="F3345" s="12" t="s">
        <v>16</v>
      </c>
      <c r="G3345" s="12" t="s">
        <v>9</v>
      </c>
      <c r="H3345" s="12" t="s">
        <v>37</v>
      </c>
      <c r="I3345" s="14"/>
      <c r="J3345" s="14"/>
      <c r="K3345" s="14"/>
      <c r="L3345" s="14"/>
      <c r="M3345" s="14"/>
      <c r="N3345" s="14"/>
      <c r="O3345" s="14"/>
      <c r="P3345" s="14"/>
      <c r="Q3345" s="14"/>
      <c r="R3345" s="14"/>
      <c r="S3345" s="14"/>
      <c r="T3345" s="14"/>
      <c r="U3345" s="14"/>
      <c r="V3345" s="14"/>
      <c r="W3345" s="14"/>
      <c r="X3345" s="14"/>
      <c r="Y3345" s="14"/>
      <c r="Z3345" s="14"/>
      <c r="AA3345" s="14"/>
      <c r="AB3345" s="14"/>
      <c r="AC3345" s="14"/>
      <c r="AD3345" s="14"/>
    </row>
    <row r="3346" ht="33.0" hidden="1" customHeight="1">
      <c r="A3346" s="27">
        <v>3801.0</v>
      </c>
      <c r="B3346" s="27" t="s">
        <v>34</v>
      </c>
      <c r="C3346" s="27" t="s">
        <v>3627</v>
      </c>
      <c r="D3346" s="12" t="s">
        <v>336</v>
      </c>
      <c r="E3346" s="14"/>
      <c r="F3346" s="12" t="s">
        <v>21</v>
      </c>
      <c r="G3346" s="12" t="s">
        <v>9</v>
      </c>
      <c r="H3346" s="12" t="s">
        <v>42</v>
      </c>
      <c r="I3346" s="14"/>
      <c r="J3346" s="14"/>
      <c r="K3346" s="14"/>
      <c r="L3346" s="14"/>
      <c r="M3346" s="14"/>
      <c r="N3346" s="14"/>
      <c r="O3346" s="14"/>
      <c r="P3346" s="14"/>
      <c r="Q3346" s="14"/>
      <c r="R3346" s="14"/>
      <c r="S3346" s="14"/>
      <c r="T3346" s="14"/>
      <c r="U3346" s="14"/>
      <c r="V3346" s="14"/>
      <c r="W3346" s="14"/>
      <c r="X3346" s="14"/>
      <c r="Y3346" s="14"/>
      <c r="Z3346" s="14"/>
      <c r="AA3346" s="14"/>
      <c r="AB3346" s="14"/>
      <c r="AC3346" s="14"/>
      <c r="AD3346" s="14"/>
    </row>
    <row r="3347" ht="33.0" hidden="1" customHeight="1">
      <c r="A3347" s="27">
        <v>3802.0</v>
      </c>
      <c r="B3347" s="27" t="s">
        <v>34</v>
      </c>
      <c r="C3347" s="27" t="s">
        <v>3628</v>
      </c>
      <c r="D3347" s="12" t="s">
        <v>3629</v>
      </c>
      <c r="E3347" s="14"/>
      <c r="F3347" s="12" t="s">
        <v>20</v>
      </c>
      <c r="G3347" s="12" t="s">
        <v>6</v>
      </c>
      <c r="H3347" s="12" t="s">
        <v>37</v>
      </c>
      <c r="I3347" s="14"/>
      <c r="J3347" s="14"/>
      <c r="K3347" s="14"/>
      <c r="L3347" s="14"/>
      <c r="M3347" s="14"/>
      <c r="N3347" s="14"/>
      <c r="O3347" s="14"/>
      <c r="P3347" s="14"/>
      <c r="Q3347" s="14"/>
      <c r="R3347" s="14"/>
      <c r="S3347" s="14"/>
      <c r="T3347" s="14"/>
      <c r="U3347" s="14"/>
      <c r="V3347" s="14"/>
      <c r="W3347" s="14"/>
      <c r="X3347" s="14"/>
      <c r="Y3347" s="14"/>
      <c r="Z3347" s="14"/>
      <c r="AA3347" s="14"/>
      <c r="AB3347" s="14"/>
      <c r="AC3347" s="14"/>
      <c r="AD3347" s="14"/>
    </row>
    <row r="3348" ht="33.0" hidden="1" customHeight="1">
      <c r="A3348" s="27">
        <v>3803.0</v>
      </c>
      <c r="B3348" s="27" t="s">
        <v>34</v>
      </c>
      <c r="C3348" s="27" t="s">
        <v>3630</v>
      </c>
      <c r="D3348" s="12" t="s">
        <v>2285</v>
      </c>
      <c r="E3348" s="14"/>
      <c r="F3348" s="12" t="s">
        <v>13</v>
      </c>
      <c r="G3348" s="12" t="s">
        <v>7</v>
      </c>
      <c r="H3348" s="12" t="s">
        <v>49</v>
      </c>
      <c r="I3348" s="14"/>
      <c r="J3348" s="14"/>
      <c r="K3348" s="14"/>
      <c r="L3348" s="14"/>
      <c r="M3348" s="14"/>
      <c r="N3348" s="14"/>
      <c r="O3348" s="14"/>
      <c r="P3348" s="14"/>
      <c r="Q3348" s="14"/>
      <c r="R3348" s="14"/>
      <c r="S3348" s="14"/>
      <c r="T3348" s="14"/>
      <c r="U3348" s="14"/>
      <c r="V3348" s="14"/>
      <c r="W3348" s="14"/>
      <c r="X3348" s="14"/>
      <c r="Y3348" s="14"/>
      <c r="Z3348" s="14"/>
      <c r="AA3348" s="14"/>
      <c r="AB3348" s="14"/>
      <c r="AC3348" s="14"/>
      <c r="AD3348" s="14"/>
    </row>
    <row r="3349" ht="33.0" customHeight="1">
      <c r="A3349" s="27">
        <v>3804.0</v>
      </c>
      <c r="B3349" s="27" t="s">
        <v>34</v>
      </c>
      <c r="C3349" s="27" t="s">
        <v>3631</v>
      </c>
      <c r="D3349" s="12" t="s">
        <v>167</v>
      </c>
      <c r="E3349" s="14"/>
      <c r="F3349" s="12" t="s">
        <v>16</v>
      </c>
      <c r="G3349" s="12" t="s">
        <v>9</v>
      </c>
      <c r="H3349" s="12" t="s">
        <v>37</v>
      </c>
      <c r="I3349" s="14"/>
      <c r="J3349" s="14"/>
      <c r="K3349" s="14"/>
      <c r="L3349" s="14"/>
      <c r="M3349" s="14"/>
      <c r="N3349" s="14"/>
      <c r="O3349" s="14"/>
      <c r="P3349" s="14"/>
      <c r="Q3349" s="14"/>
      <c r="R3349" s="14"/>
      <c r="S3349" s="14"/>
      <c r="T3349" s="14"/>
      <c r="U3349" s="14"/>
      <c r="V3349" s="14"/>
      <c r="W3349" s="14"/>
      <c r="X3349" s="14"/>
      <c r="Y3349" s="14"/>
      <c r="Z3349" s="14"/>
      <c r="AA3349" s="14"/>
      <c r="AB3349" s="14"/>
      <c r="AC3349" s="14"/>
      <c r="AD3349" s="14"/>
    </row>
    <row r="3350" ht="33.0" hidden="1" customHeight="1">
      <c r="A3350" s="27">
        <v>3806.0</v>
      </c>
      <c r="B3350" s="27" t="s">
        <v>34</v>
      </c>
      <c r="C3350" s="27" t="s">
        <v>3632</v>
      </c>
      <c r="D3350" s="12" t="s">
        <v>2385</v>
      </c>
      <c r="E3350" s="14"/>
      <c r="F3350" s="12" t="s">
        <v>13</v>
      </c>
      <c r="G3350" s="12" t="s">
        <v>8</v>
      </c>
      <c r="H3350" s="12" t="s">
        <v>49</v>
      </c>
      <c r="I3350" s="14"/>
      <c r="J3350" s="14"/>
      <c r="K3350" s="14"/>
      <c r="L3350" s="14"/>
      <c r="M3350" s="14"/>
      <c r="N3350" s="14"/>
      <c r="O3350" s="14"/>
      <c r="P3350" s="14"/>
      <c r="Q3350" s="14"/>
      <c r="R3350" s="14"/>
      <c r="S3350" s="14"/>
      <c r="T3350" s="14"/>
      <c r="U3350" s="14"/>
      <c r="V3350" s="14"/>
      <c r="W3350" s="14"/>
      <c r="X3350" s="14"/>
      <c r="Y3350" s="14"/>
      <c r="Z3350" s="14"/>
      <c r="AA3350" s="14"/>
      <c r="AB3350" s="14"/>
      <c r="AC3350" s="14"/>
      <c r="AD3350" s="14"/>
    </row>
    <row r="3351" ht="33.0" hidden="1" customHeight="1">
      <c r="A3351" s="27">
        <v>3808.0</v>
      </c>
      <c r="B3351" s="27" t="s">
        <v>34</v>
      </c>
      <c r="C3351" s="27" t="s">
        <v>3633</v>
      </c>
      <c r="D3351" s="12" t="s">
        <v>348</v>
      </c>
      <c r="E3351" s="14"/>
      <c r="F3351" s="12" t="s">
        <v>9</v>
      </c>
      <c r="G3351" s="12" t="s">
        <v>9</v>
      </c>
      <c r="H3351" s="12" t="s">
        <v>349</v>
      </c>
      <c r="I3351" s="14"/>
      <c r="J3351" s="14"/>
      <c r="K3351" s="14"/>
      <c r="L3351" s="14"/>
      <c r="M3351" s="14"/>
      <c r="N3351" s="14"/>
      <c r="O3351" s="14"/>
      <c r="P3351" s="14"/>
      <c r="Q3351" s="14"/>
      <c r="R3351" s="14"/>
      <c r="S3351" s="14"/>
      <c r="T3351" s="14"/>
      <c r="U3351" s="14"/>
      <c r="V3351" s="14"/>
      <c r="W3351" s="14"/>
      <c r="X3351" s="14"/>
      <c r="Y3351" s="14"/>
      <c r="Z3351" s="14"/>
      <c r="AA3351" s="14"/>
      <c r="AB3351" s="14"/>
      <c r="AC3351" s="14"/>
      <c r="AD3351" s="14"/>
    </row>
    <row r="3352" ht="33.0" hidden="1" customHeight="1">
      <c r="A3352" s="27">
        <v>3809.0</v>
      </c>
      <c r="B3352" s="27" t="s">
        <v>34</v>
      </c>
      <c r="C3352" s="27" t="s">
        <v>3634</v>
      </c>
      <c r="D3352" s="12" t="s">
        <v>592</v>
      </c>
      <c r="E3352" s="14"/>
      <c r="F3352" s="12" t="s">
        <v>11</v>
      </c>
      <c r="G3352" s="12" t="s">
        <v>9</v>
      </c>
      <c r="H3352" s="12" t="s">
        <v>37</v>
      </c>
      <c r="I3352" s="14"/>
      <c r="J3352" s="14"/>
      <c r="K3352" s="14"/>
      <c r="L3352" s="14"/>
      <c r="M3352" s="14"/>
      <c r="N3352" s="14"/>
      <c r="O3352" s="14"/>
      <c r="P3352" s="14"/>
      <c r="Q3352" s="14"/>
      <c r="R3352" s="14"/>
      <c r="S3352" s="14"/>
      <c r="T3352" s="14"/>
      <c r="U3352" s="14"/>
      <c r="V3352" s="14"/>
      <c r="W3352" s="14"/>
      <c r="X3352" s="14"/>
      <c r="Y3352" s="14"/>
      <c r="Z3352" s="14"/>
      <c r="AA3352" s="14"/>
      <c r="AB3352" s="14"/>
      <c r="AC3352" s="14"/>
      <c r="AD3352" s="14"/>
    </row>
    <row r="3353" ht="33.0" hidden="1" customHeight="1">
      <c r="A3353" s="27">
        <v>3811.0</v>
      </c>
      <c r="B3353" s="27" t="s">
        <v>34</v>
      </c>
      <c r="C3353" s="27" t="s">
        <v>3635</v>
      </c>
      <c r="D3353" s="12" t="s">
        <v>579</v>
      </c>
      <c r="E3353" s="14"/>
      <c r="F3353" s="12" t="s">
        <v>12</v>
      </c>
      <c r="G3353" s="12" t="s">
        <v>7</v>
      </c>
      <c r="H3353" s="12" t="s">
        <v>49</v>
      </c>
      <c r="I3353" s="14"/>
      <c r="J3353" s="14"/>
      <c r="K3353" s="14"/>
      <c r="L3353" s="14"/>
      <c r="M3353" s="14"/>
      <c r="N3353" s="14"/>
      <c r="O3353" s="14"/>
      <c r="P3353" s="14"/>
      <c r="Q3353" s="14"/>
      <c r="R3353" s="14"/>
      <c r="S3353" s="14"/>
      <c r="T3353" s="14"/>
      <c r="U3353" s="14"/>
      <c r="V3353" s="14"/>
      <c r="W3353" s="14"/>
      <c r="X3353" s="14"/>
      <c r="Y3353" s="14"/>
      <c r="Z3353" s="14"/>
      <c r="AA3353" s="14"/>
      <c r="AB3353" s="14"/>
      <c r="AC3353" s="14"/>
      <c r="AD3353" s="14"/>
    </row>
    <row r="3354" ht="33.0" hidden="1" customHeight="1">
      <c r="A3354" s="27">
        <v>3812.0</v>
      </c>
      <c r="B3354" s="27" t="s">
        <v>34</v>
      </c>
      <c r="C3354" s="27" t="s">
        <v>3636</v>
      </c>
      <c r="D3354" s="12" t="s">
        <v>107</v>
      </c>
      <c r="E3354" s="14"/>
      <c r="F3354" s="12" t="s">
        <v>9</v>
      </c>
      <c r="G3354" s="12" t="s">
        <v>9</v>
      </c>
      <c r="H3354" s="12" t="s">
        <v>37</v>
      </c>
      <c r="I3354" s="14"/>
      <c r="J3354" s="14"/>
      <c r="K3354" s="14"/>
      <c r="L3354" s="14"/>
      <c r="M3354" s="14"/>
      <c r="N3354" s="14"/>
      <c r="O3354" s="14"/>
      <c r="P3354" s="14"/>
      <c r="Q3354" s="14"/>
      <c r="R3354" s="14"/>
      <c r="S3354" s="14"/>
      <c r="T3354" s="14"/>
      <c r="U3354" s="14"/>
      <c r="V3354" s="14"/>
      <c r="W3354" s="14"/>
      <c r="X3354" s="14"/>
      <c r="Y3354" s="14"/>
      <c r="Z3354" s="14"/>
      <c r="AA3354" s="14"/>
      <c r="AB3354" s="14"/>
      <c r="AC3354" s="14"/>
      <c r="AD3354" s="14"/>
    </row>
    <row r="3355" ht="33.0" hidden="1" customHeight="1">
      <c r="A3355" s="27">
        <v>3813.0</v>
      </c>
      <c r="B3355" s="27" t="s">
        <v>34</v>
      </c>
      <c r="C3355" s="27" t="s">
        <v>3637</v>
      </c>
      <c r="D3355" s="12" t="s">
        <v>107</v>
      </c>
      <c r="E3355" s="14"/>
      <c r="F3355" s="12" t="s">
        <v>9</v>
      </c>
      <c r="G3355" s="12" t="s">
        <v>9</v>
      </c>
      <c r="H3355" s="12" t="s">
        <v>37</v>
      </c>
      <c r="I3355" s="14"/>
      <c r="J3355" s="14"/>
      <c r="K3355" s="14"/>
      <c r="L3355" s="14"/>
      <c r="M3355" s="14"/>
      <c r="N3355" s="14"/>
      <c r="O3355" s="14"/>
      <c r="P3355" s="14"/>
      <c r="Q3355" s="14"/>
      <c r="R3355" s="14"/>
      <c r="S3355" s="14"/>
      <c r="T3355" s="14"/>
      <c r="U3355" s="14"/>
      <c r="V3355" s="14"/>
      <c r="W3355" s="14"/>
      <c r="X3355" s="14"/>
      <c r="Y3355" s="14"/>
      <c r="Z3355" s="14"/>
      <c r="AA3355" s="14"/>
      <c r="AB3355" s="14"/>
      <c r="AC3355" s="14"/>
      <c r="AD3355" s="14"/>
    </row>
    <row r="3356" ht="33.0" hidden="1" customHeight="1">
      <c r="A3356" s="27">
        <v>3814.0</v>
      </c>
      <c r="B3356" s="27" t="s">
        <v>34</v>
      </c>
      <c r="C3356" s="27" t="s">
        <v>3638</v>
      </c>
      <c r="D3356" s="12" t="s">
        <v>93</v>
      </c>
      <c r="E3356" s="14"/>
      <c r="F3356" s="12" t="s">
        <v>11</v>
      </c>
      <c r="G3356" s="12" t="s">
        <v>7</v>
      </c>
      <c r="H3356" s="12" t="s">
        <v>49</v>
      </c>
      <c r="I3356" s="14"/>
      <c r="J3356" s="14"/>
      <c r="K3356" s="14"/>
      <c r="L3356" s="14"/>
      <c r="M3356" s="14"/>
      <c r="N3356" s="14"/>
      <c r="O3356" s="14"/>
      <c r="P3356" s="14"/>
      <c r="Q3356" s="14"/>
      <c r="R3356" s="14"/>
      <c r="S3356" s="14"/>
      <c r="T3356" s="14"/>
      <c r="U3356" s="14"/>
      <c r="V3356" s="14"/>
      <c r="W3356" s="14"/>
      <c r="X3356" s="14"/>
      <c r="Y3356" s="14"/>
      <c r="Z3356" s="14"/>
      <c r="AA3356" s="14"/>
      <c r="AB3356" s="14"/>
      <c r="AC3356" s="14"/>
      <c r="AD3356" s="14"/>
    </row>
    <row r="3357" ht="33.0" hidden="1" customHeight="1">
      <c r="A3357" s="27">
        <v>3815.0</v>
      </c>
      <c r="B3357" s="27" t="s">
        <v>34</v>
      </c>
      <c r="C3357" s="27" t="s">
        <v>3639</v>
      </c>
      <c r="D3357" s="12" t="s">
        <v>579</v>
      </c>
      <c r="E3357" s="14"/>
      <c r="F3357" s="12" t="s">
        <v>12</v>
      </c>
      <c r="G3357" s="12" t="s">
        <v>7</v>
      </c>
      <c r="H3357" s="12" t="s">
        <v>49</v>
      </c>
      <c r="I3357" s="14"/>
      <c r="J3357" s="14"/>
      <c r="K3357" s="14"/>
      <c r="L3357" s="14"/>
      <c r="M3357" s="14"/>
      <c r="N3357" s="14"/>
      <c r="O3357" s="14"/>
      <c r="P3357" s="14"/>
      <c r="Q3357" s="14"/>
      <c r="R3357" s="14"/>
      <c r="S3357" s="14"/>
      <c r="T3357" s="14"/>
      <c r="U3357" s="14"/>
      <c r="V3357" s="14"/>
      <c r="W3357" s="14"/>
      <c r="X3357" s="14"/>
      <c r="Y3357" s="14"/>
      <c r="Z3357" s="14"/>
      <c r="AA3357" s="14"/>
      <c r="AB3357" s="14"/>
      <c r="AC3357" s="14"/>
      <c r="AD3357" s="14"/>
    </row>
    <row r="3358" ht="33.0" hidden="1" customHeight="1">
      <c r="A3358" s="27">
        <v>3816.0</v>
      </c>
      <c r="B3358" s="27" t="s">
        <v>34</v>
      </c>
      <c r="C3358" s="27" t="s">
        <v>3640</v>
      </c>
      <c r="D3358" s="12" t="s">
        <v>463</v>
      </c>
      <c r="E3358" s="14"/>
      <c r="F3358" s="12" t="s">
        <v>12</v>
      </c>
      <c r="G3358" s="12" t="s">
        <v>4</v>
      </c>
      <c r="H3358" s="12" t="s">
        <v>42</v>
      </c>
      <c r="I3358" s="14"/>
      <c r="J3358" s="14"/>
      <c r="K3358" s="14"/>
      <c r="L3358" s="14"/>
      <c r="M3358" s="14"/>
      <c r="N3358" s="14"/>
      <c r="O3358" s="14"/>
      <c r="P3358" s="14"/>
      <c r="Q3358" s="14"/>
      <c r="R3358" s="14"/>
      <c r="S3358" s="14"/>
      <c r="T3358" s="14"/>
      <c r="U3358" s="14"/>
      <c r="V3358" s="14"/>
      <c r="W3358" s="14"/>
      <c r="X3358" s="14"/>
      <c r="Y3358" s="14"/>
      <c r="Z3358" s="14"/>
      <c r="AA3358" s="14"/>
      <c r="AB3358" s="14"/>
      <c r="AC3358" s="14"/>
      <c r="AD3358" s="14"/>
    </row>
    <row r="3359" ht="33.0" customHeight="1">
      <c r="A3359" s="27">
        <v>3817.0</v>
      </c>
      <c r="B3359" s="27" t="s">
        <v>34</v>
      </c>
      <c r="C3359" s="27" t="s">
        <v>3641</v>
      </c>
      <c r="D3359" s="12" t="s">
        <v>214</v>
      </c>
      <c r="E3359" s="14"/>
      <c r="F3359" s="12" t="s">
        <v>16</v>
      </c>
      <c r="G3359" s="12" t="s">
        <v>9</v>
      </c>
      <c r="H3359" s="12" t="s">
        <v>52</v>
      </c>
      <c r="I3359" s="14"/>
      <c r="J3359" s="14"/>
      <c r="K3359" s="14"/>
      <c r="L3359" s="14"/>
      <c r="M3359" s="14"/>
      <c r="N3359" s="14"/>
      <c r="O3359" s="14"/>
      <c r="P3359" s="14"/>
      <c r="Q3359" s="14"/>
      <c r="R3359" s="14"/>
      <c r="S3359" s="14"/>
      <c r="T3359" s="14"/>
      <c r="U3359" s="14"/>
      <c r="V3359" s="14"/>
      <c r="W3359" s="14"/>
      <c r="X3359" s="14"/>
      <c r="Y3359" s="14"/>
      <c r="Z3359" s="14"/>
      <c r="AA3359" s="14"/>
      <c r="AB3359" s="14"/>
      <c r="AC3359" s="14"/>
      <c r="AD3359" s="14"/>
    </row>
    <row r="3360" ht="33.0" customHeight="1">
      <c r="A3360" s="27">
        <v>3818.0</v>
      </c>
      <c r="B3360" s="27" t="s">
        <v>34</v>
      </c>
      <c r="C3360" s="27" t="s">
        <v>3642</v>
      </c>
      <c r="D3360" s="12" t="s">
        <v>327</v>
      </c>
      <c r="E3360" s="14"/>
      <c r="F3360" s="12" t="s">
        <v>16</v>
      </c>
      <c r="G3360" s="12" t="s">
        <v>7</v>
      </c>
      <c r="H3360" s="12" t="s">
        <v>37</v>
      </c>
      <c r="I3360" s="14"/>
      <c r="J3360" s="14"/>
      <c r="K3360" s="14"/>
      <c r="L3360" s="14"/>
      <c r="M3360" s="14"/>
      <c r="N3360" s="14"/>
      <c r="O3360" s="14"/>
      <c r="P3360" s="14"/>
      <c r="Q3360" s="14"/>
      <c r="R3360" s="14"/>
      <c r="S3360" s="14"/>
      <c r="T3360" s="14"/>
      <c r="U3360" s="14"/>
      <c r="V3360" s="14"/>
      <c r="W3360" s="14"/>
      <c r="X3360" s="14"/>
      <c r="Y3360" s="14"/>
      <c r="Z3360" s="14"/>
      <c r="AA3360" s="14"/>
      <c r="AB3360" s="14"/>
      <c r="AC3360" s="14"/>
      <c r="AD3360" s="14"/>
    </row>
    <row r="3361" ht="33.0" hidden="1" customHeight="1">
      <c r="A3361" s="27">
        <v>3819.0</v>
      </c>
      <c r="B3361" s="27" t="s">
        <v>34</v>
      </c>
      <c r="C3361" s="27" t="s">
        <v>3643</v>
      </c>
      <c r="D3361" s="12" t="s">
        <v>2662</v>
      </c>
      <c r="E3361" s="14"/>
      <c r="F3361" s="12" t="s">
        <v>13</v>
      </c>
      <c r="G3361" s="12" t="s">
        <v>4</v>
      </c>
      <c r="H3361" s="12" t="s">
        <v>42</v>
      </c>
      <c r="I3361" s="14"/>
      <c r="J3361" s="14"/>
      <c r="K3361" s="14"/>
      <c r="L3361" s="14"/>
      <c r="M3361" s="14"/>
      <c r="N3361" s="14"/>
      <c r="O3361" s="14"/>
      <c r="P3361" s="14"/>
      <c r="Q3361" s="14"/>
      <c r="R3361" s="14"/>
      <c r="S3361" s="14"/>
      <c r="T3361" s="14"/>
      <c r="U3361" s="14"/>
      <c r="V3361" s="14"/>
      <c r="W3361" s="14"/>
      <c r="X3361" s="14"/>
      <c r="Y3361" s="14"/>
      <c r="Z3361" s="14"/>
      <c r="AA3361" s="14"/>
      <c r="AB3361" s="14"/>
      <c r="AC3361" s="14"/>
      <c r="AD3361" s="14"/>
    </row>
    <row r="3362" ht="33.0" customHeight="1">
      <c r="A3362" s="27">
        <v>3820.0</v>
      </c>
      <c r="B3362" s="27" t="s">
        <v>34</v>
      </c>
      <c r="C3362" s="27" t="s">
        <v>3644</v>
      </c>
      <c r="D3362" s="12" t="s">
        <v>217</v>
      </c>
      <c r="E3362" s="14"/>
      <c r="F3362" s="12" t="s">
        <v>16</v>
      </c>
      <c r="G3362" s="12" t="s">
        <v>7</v>
      </c>
      <c r="H3362" s="12" t="s">
        <v>49</v>
      </c>
      <c r="I3362" s="14"/>
      <c r="J3362" s="14"/>
      <c r="K3362" s="14"/>
      <c r="L3362" s="14"/>
      <c r="M3362" s="14"/>
      <c r="N3362" s="14"/>
      <c r="O3362" s="14"/>
      <c r="P3362" s="14"/>
      <c r="Q3362" s="14"/>
      <c r="R3362" s="14"/>
      <c r="S3362" s="14"/>
      <c r="T3362" s="14"/>
      <c r="U3362" s="14"/>
      <c r="V3362" s="14"/>
      <c r="W3362" s="14"/>
      <c r="X3362" s="14"/>
      <c r="Y3362" s="14"/>
      <c r="Z3362" s="14"/>
      <c r="AA3362" s="14"/>
      <c r="AB3362" s="14"/>
      <c r="AC3362" s="14"/>
      <c r="AD3362" s="14"/>
    </row>
    <row r="3363" ht="33.0" hidden="1" customHeight="1">
      <c r="A3363" s="27">
        <v>3821.0</v>
      </c>
      <c r="B3363" s="27" t="s">
        <v>34</v>
      </c>
      <c r="C3363" s="27" t="s">
        <v>3645</v>
      </c>
      <c r="D3363" s="12" t="s">
        <v>105</v>
      </c>
      <c r="E3363" s="14"/>
      <c r="F3363" s="12" t="s">
        <v>13</v>
      </c>
      <c r="G3363" s="12" t="s">
        <v>4</v>
      </c>
      <c r="H3363" s="12" t="s">
        <v>37</v>
      </c>
      <c r="I3363" s="14"/>
      <c r="J3363" s="14"/>
      <c r="K3363" s="14"/>
      <c r="L3363" s="14"/>
      <c r="M3363" s="14"/>
      <c r="N3363" s="14"/>
      <c r="O3363" s="14"/>
      <c r="P3363" s="14"/>
      <c r="Q3363" s="14"/>
      <c r="R3363" s="14"/>
      <c r="S3363" s="14"/>
      <c r="T3363" s="14"/>
      <c r="U3363" s="14"/>
      <c r="V3363" s="14"/>
      <c r="W3363" s="14"/>
      <c r="X3363" s="14"/>
      <c r="Y3363" s="14"/>
      <c r="Z3363" s="14"/>
      <c r="AA3363" s="14"/>
      <c r="AB3363" s="14"/>
      <c r="AC3363" s="14"/>
      <c r="AD3363" s="14"/>
    </row>
    <row r="3364" ht="33.0" hidden="1" customHeight="1">
      <c r="A3364" s="27">
        <v>3822.0</v>
      </c>
      <c r="B3364" s="27" t="s">
        <v>34</v>
      </c>
      <c r="C3364" s="27" t="s">
        <v>3646</v>
      </c>
      <c r="D3364" s="12" t="s">
        <v>144</v>
      </c>
      <c r="E3364" s="14"/>
      <c r="F3364" s="12" t="s">
        <v>11</v>
      </c>
      <c r="G3364" s="12" t="s">
        <v>7</v>
      </c>
      <c r="H3364" s="12" t="s">
        <v>42</v>
      </c>
      <c r="I3364" s="14"/>
      <c r="J3364" s="14"/>
      <c r="K3364" s="14"/>
      <c r="L3364" s="14"/>
      <c r="M3364" s="14"/>
      <c r="N3364" s="14"/>
      <c r="O3364" s="14"/>
      <c r="P3364" s="14"/>
      <c r="Q3364" s="14"/>
      <c r="R3364" s="14"/>
      <c r="S3364" s="14"/>
      <c r="T3364" s="14"/>
      <c r="U3364" s="14"/>
      <c r="V3364" s="14"/>
      <c r="W3364" s="14"/>
      <c r="X3364" s="14"/>
      <c r="Y3364" s="14"/>
      <c r="Z3364" s="14"/>
      <c r="AA3364" s="14"/>
      <c r="AB3364" s="14"/>
      <c r="AC3364" s="14"/>
      <c r="AD3364" s="14"/>
    </row>
    <row r="3365" ht="33.0" hidden="1" customHeight="1">
      <c r="A3365" s="27">
        <v>3823.0</v>
      </c>
      <c r="B3365" s="27" t="s">
        <v>34</v>
      </c>
      <c r="C3365" s="27" t="s">
        <v>3647</v>
      </c>
      <c r="D3365" s="12" t="s">
        <v>3648</v>
      </c>
      <c r="E3365" s="14"/>
      <c r="F3365" s="12" t="s">
        <v>23</v>
      </c>
      <c r="G3365" s="12" t="s">
        <v>5</v>
      </c>
      <c r="H3365" s="12" t="s">
        <v>49</v>
      </c>
      <c r="I3365" s="14"/>
      <c r="J3365" s="14"/>
      <c r="K3365" s="14"/>
      <c r="L3365" s="14"/>
      <c r="M3365" s="14"/>
      <c r="N3365" s="14"/>
      <c r="O3365" s="14"/>
      <c r="P3365" s="14"/>
      <c r="Q3365" s="14"/>
      <c r="R3365" s="14"/>
      <c r="S3365" s="14"/>
      <c r="T3365" s="14"/>
      <c r="U3365" s="14"/>
      <c r="V3365" s="14"/>
      <c r="W3365" s="14"/>
      <c r="X3365" s="14"/>
      <c r="Y3365" s="14"/>
      <c r="Z3365" s="14"/>
      <c r="AA3365" s="14"/>
      <c r="AB3365" s="14"/>
      <c r="AC3365" s="14"/>
      <c r="AD3365" s="14"/>
    </row>
    <row r="3366" ht="33.0" hidden="1" customHeight="1">
      <c r="A3366" s="27">
        <v>3824.0</v>
      </c>
      <c r="B3366" s="27" t="s">
        <v>34</v>
      </c>
      <c r="C3366" s="27" t="s">
        <v>3649</v>
      </c>
      <c r="D3366" s="12" t="s">
        <v>139</v>
      </c>
      <c r="E3366" s="14"/>
      <c r="F3366" s="12" t="s">
        <v>23</v>
      </c>
      <c r="G3366" s="12" t="s">
        <v>9</v>
      </c>
      <c r="H3366" s="12" t="s">
        <v>37</v>
      </c>
      <c r="I3366" s="14"/>
      <c r="J3366" s="14"/>
      <c r="K3366" s="14"/>
      <c r="L3366" s="14"/>
      <c r="M3366" s="14"/>
      <c r="N3366" s="14"/>
      <c r="O3366" s="14"/>
      <c r="P3366" s="14"/>
      <c r="Q3366" s="14"/>
      <c r="R3366" s="14"/>
      <c r="S3366" s="14"/>
      <c r="T3366" s="14"/>
      <c r="U3366" s="14"/>
      <c r="V3366" s="14"/>
      <c r="W3366" s="14"/>
      <c r="X3366" s="14"/>
      <c r="Y3366" s="14"/>
      <c r="Z3366" s="14"/>
      <c r="AA3366" s="14"/>
      <c r="AB3366" s="14"/>
      <c r="AC3366" s="14"/>
      <c r="AD3366" s="14"/>
    </row>
    <row r="3367" ht="33.0" hidden="1" customHeight="1">
      <c r="A3367" s="27">
        <v>3825.0</v>
      </c>
      <c r="B3367" s="27" t="s">
        <v>34</v>
      </c>
      <c r="C3367" s="27" t="s">
        <v>3650</v>
      </c>
      <c r="D3367" s="12" t="s">
        <v>3651</v>
      </c>
      <c r="E3367" s="14"/>
      <c r="F3367" s="12" t="s">
        <v>19</v>
      </c>
      <c r="G3367" s="12" t="s">
        <v>4</v>
      </c>
      <c r="H3367" s="12" t="s">
        <v>49</v>
      </c>
      <c r="I3367" s="14"/>
      <c r="J3367" s="14"/>
      <c r="K3367" s="14"/>
      <c r="L3367" s="14"/>
      <c r="M3367" s="14"/>
      <c r="N3367" s="14"/>
      <c r="O3367" s="14"/>
      <c r="P3367" s="14"/>
      <c r="Q3367" s="14"/>
      <c r="R3367" s="14"/>
      <c r="S3367" s="14"/>
      <c r="T3367" s="14"/>
      <c r="U3367" s="14"/>
      <c r="V3367" s="14"/>
      <c r="W3367" s="14"/>
      <c r="X3367" s="14"/>
      <c r="Y3367" s="14"/>
      <c r="Z3367" s="14"/>
      <c r="AA3367" s="14"/>
      <c r="AB3367" s="14"/>
      <c r="AC3367" s="14"/>
      <c r="AD3367" s="14"/>
    </row>
    <row r="3368" ht="33.0" hidden="1" customHeight="1">
      <c r="A3368" s="27">
        <v>3826.0</v>
      </c>
      <c r="B3368" s="27" t="s">
        <v>34</v>
      </c>
      <c r="C3368" s="27" t="s">
        <v>3652</v>
      </c>
      <c r="D3368" s="12" t="s">
        <v>2903</v>
      </c>
      <c r="E3368" s="14"/>
      <c r="F3368" s="12" t="s">
        <v>15</v>
      </c>
      <c r="G3368" s="12" t="s">
        <v>8</v>
      </c>
      <c r="H3368" s="12" t="s">
        <v>52</v>
      </c>
      <c r="I3368" s="14"/>
      <c r="J3368" s="14"/>
      <c r="K3368" s="14"/>
      <c r="L3368" s="14"/>
      <c r="M3368" s="14"/>
      <c r="N3368" s="14"/>
      <c r="O3368" s="14"/>
      <c r="P3368" s="14"/>
      <c r="Q3368" s="14"/>
      <c r="R3368" s="14"/>
      <c r="S3368" s="14"/>
      <c r="T3368" s="14"/>
      <c r="U3368" s="14"/>
      <c r="V3368" s="14"/>
      <c r="W3368" s="14"/>
      <c r="X3368" s="14"/>
      <c r="Y3368" s="14"/>
      <c r="Z3368" s="14"/>
      <c r="AA3368" s="14"/>
      <c r="AB3368" s="14"/>
      <c r="AC3368" s="14"/>
      <c r="AD3368" s="14"/>
    </row>
    <row r="3369" ht="33.0" hidden="1" customHeight="1">
      <c r="A3369" s="27">
        <v>3827.0</v>
      </c>
      <c r="B3369" s="27" t="s">
        <v>34</v>
      </c>
      <c r="C3369" s="27" t="s">
        <v>3653</v>
      </c>
      <c r="D3369" s="12" t="s">
        <v>436</v>
      </c>
      <c r="E3369" s="14"/>
      <c r="F3369" s="12" t="s">
        <v>13</v>
      </c>
      <c r="G3369" s="12" t="s">
        <v>9</v>
      </c>
      <c r="H3369" s="12" t="s">
        <v>37</v>
      </c>
      <c r="I3369" s="14"/>
      <c r="J3369" s="14"/>
      <c r="K3369" s="14"/>
      <c r="L3369" s="14"/>
      <c r="M3369" s="14"/>
      <c r="N3369" s="14"/>
      <c r="O3369" s="14"/>
      <c r="P3369" s="14"/>
      <c r="Q3369" s="14"/>
      <c r="R3369" s="14"/>
      <c r="S3369" s="14"/>
      <c r="T3369" s="14"/>
      <c r="U3369" s="14"/>
      <c r="V3369" s="14"/>
      <c r="W3369" s="14"/>
      <c r="X3369" s="14"/>
      <c r="Y3369" s="14"/>
      <c r="Z3369" s="14"/>
      <c r="AA3369" s="14"/>
      <c r="AB3369" s="14"/>
      <c r="AC3369" s="14"/>
      <c r="AD3369" s="14"/>
    </row>
    <row r="3370" ht="33.0" hidden="1" customHeight="1">
      <c r="A3370" s="27">
        <v>3828.0</v>
      </c>
      <c r="B3370" s="27" t="s">
        <v>34</v>
      </c>
      <c r="C3370" s="27" t="s">
        <v>3654</v>
      </c>
      <c r="D3370" s="12" t="s">
        <v>637</v>
      </c>
      <c r="E3370" s="14"/>
      <c r="F3370" s="12" t="s">
        <v>13</v>
      </c>
      <c r="G3370" s="12" t="s">
        <v>9</v>
      </c>
      <c r="H3370" s="12" t="s">
        <v>52</v>
      </c>
      <c r="I3370" s="14"/>
      <c r="J3370" s="14"/>
      <c r="K3370" s="14"/>
      <c r="L3370" s="14"/>
      <c r="M3370" s="14"/>
      <c r="N3370" s="14"/>
      <c r="O3370" s="14"/>
      <c r="P3370" s="14"/>
      <c r="Q3370" s="14"/>
      <c r="R3370" s="14"/>
      <c r="S3370" s="14"/>
      <c r="T3370" s="14"/>
      <c r="U3370" s="14"/>
      <c r="V3370" s="14"/>
      <c r="W3370" s="14"/>
      <c r="X3370" s="14"/>
      <c r="Y3370" s="14"/>
      <c r="Z3370" s="14"/>
      <c r="AA3370" s="14"/>
      <c r="AB3370" s="14"/>
      <c r="AC3370" s="14"/>
      <c r="AD3370" s="14"/>
    </row>
    <row r="3371" ht="33.0" hidden="1" customHeight="1">
      <c r="A3371" s="27">
        <v>3829.0</v>
      </c>
      <c r="B3371" s="27" t="s">
        <v>34</v>
      </c>
      <c r="C3371" s="27" t="s">
        <v>3655</v>
      </c>
      <c r="D3371" s="12" t="s">
        <v>66</v>
      </c>
      <c r="E3371" s="14"/>
      <c r="F3371" s="12" t="s">
        <v>10</v>
      </c>
      <c r="G3371" s="12" t="s">
        <v>2</v>
      </c>
      <c r="H3371" s="12" t="s">
        <v>52</v>
      </c>
      <c r="I3371" s="14"/>
      <c r="J3371" s="14"/>
      <c r="K3371" s="14"/>
      <c r="L3371" s="14"/>
      <c r="M3371" s="14"/>
      <c r="N3371" s="14"/>
      <c r="O3371" s="14"/>
      <c r="P3371" s="14"/>
      <c r="Q3371" s="14"/>
      <c r="R3371" s="14"/>
      <c r="S3371" s="14"/>
      <c r="T3371" s="14"/>
      <c r="U3371" s="14"/>
      <c r="V3371" s="14"/>
      <c r="W3371" s="14"/>
      <c r="X3371" s="14"/>
      <c r="Y3371" s="14"/>
      <c r="Z3371" s="14"/>
      <c r="AA3371" s="14"/>
      <c r="AB3371" s="14"/>
      <c r="AC3371" s="14"/>
      <c r="AD3371" s="14"/>
    </row>
    <row r="3372" ht="33.0" hidden="1" customHeight="1">
      <c r="A3372" s="27">
        <v>3830.0</v>
      </c>
      <c r="B3372" s="27" t="s">
        <v>34</v>
      </c>
      <c r="C3372" s="27" t="s">
        <v>3656</v>
      </c>
      <c r="D3372" s="12" t="s">
        <v>403</v>
      </c>
      <c r="E3372" s="14"/>
      <c r="F3372" s="12" t="s">
        <v>11</v>
      </c>
      <c r="G3372" s="12" t="s">
        <v>4</v>
      </c>
      <c r="H3372" s="12" t="s">
        <v>37</v>
      </c>
      <c r="I3372" s="14"/>
      <c r="J3372" s="14"/>
      <c r="K3372" s="14"/>
      <c r="L3372" s="14"/>
      <c r="M3372" s="14"/>
      <c r="N3372" s="14"/>
      <c r="O3372" s="14"/>
      <c r="P3372" s="14"/>
      <c r="Q3372" s="14"/>
      <c r="R3372" s="14"/>
      <c r="S3372" s="14"/>
      <c r="T3372" s="14"/>
      <c r="U3372" s="14"/>
      <c r="V3372" s="14"/>
      <c r="W3372" s="14"/>
      <c r="X3372" s="14"/>
      <c r="Y3372" s="14"/>
      <c r="Z3372" s="14"/>
      <c r="AA3372" s="14"/>
      <c r="AB3372" s="14"/>
      <c r="AC3372" s="14"/>
      <c r="AD3372" s="14"/>
    </row>
    <row r="3373" ht="33.0" hidden="1" customHeight="1">
      <c r="A3373" s="27">
        <v>3831.0</v>
      </c>
      <c r="B3373" s="27" t="s">
        <v>34</v>
      </c>
      <c r="C3373" s="27" t="s">
        <v>3657</v>
      </c>
      <c r="D3373" s="12" t="s">
        <v>269</v>
      </c>
      <c r="E3373" s="14"/>
      <c r="F3373" s="12" t="s">
        <v>21</v>
      </c>
      <c r="G3373" s="12" t="s">
        <v>9</v>
      </c>
      <c r="H3373" s="12" t="s">
        <v>37</v>
      </c>
      <c r="I3373" s="14"/>
      <c r="J3373" s="14"/>
      <c r="K3373" s="14"/>
      <c r="L3373" s="14"/>
      <c r="M3373" s="14"/>
      <c r="N3373" s="14"/>
      <c r="O3373" s="14"/>
      <c r="P3373" s="14"/>
      <c r="Q3373" s="14"/>
      <c r="R3373" s="14"/>
      <c r="S3373" s="14"/>
      <c r="T3373" s="14"/>
      <c r="U3373" s="14"/>
      <c r="V3373" s="14"/>
      <c r="W3373" s="14"/>
      <c r="X3373" s="14"/>
      <c r="Y3373" s="14"/>
      <c r="Z3373" s="14"/>
      <c r="AA3373" s="14"/>
      <c r="AB3373" s="14"/>
      <c r="AC3373" s="14"/>
      <c r="AD3373" s="14"/>
    </row>
    <row r="3374" ht="33.0" hidden="1" customHeight="1">
      <c r="A3374" s="27">
        <v>3832.0</v>
      </c>
      <c r="B3374" s="27" t="s">
        <v>34</v>
      </c>
      <c r="C3374" s="27" t="s">
        <v>3658</v>
      </c>
      <c r="D3374" s="12" t="s">
        <v>97</v>
      </c>
      <c r="E3374" s="14"/>
      <c r="F3374" s="12" t="s">
        <v>12</v>
      </c>
      <c r="G3374" s="12" t="s">
        <v>7</v>
      </c>
      <c r="H3374" s="12" t="s">
        <v>52</v>
      </c>
      <c r="I3374" s="14"/>
      <c r="J3374" s="14"/>
      <c r="K3374" s="14"/>
      <c r="L3374" s="14"/>
      <c r="M3374" s="14"/>
      <c r="N3374" s="14"/>
      <c r="O3374" s="14"/>
      <c r="P3374" s="14"/>
      <c r="Q3374" s="14"/>
      <c r="R3374" s="14"/>
      <c r="S3374" s="14"/>
      <c r="T3374" s="14"/>
      <c r="U3374" s="14"/>
      <c r="V3374" s="14"/>
      <c r="W3374" s="14"/>
      <c r="X3374" s="14"/>
      <c r="Y3374" s="14"/>
      <c r="Z3374" s="14"/>
      <c r="AA3374" s="14"/>
      <c r="AB3374" s="14"/>
      <c r="AC3374" s="14"/>
      <c r="AD3374" s="14"/>
    </row>
    <row r="3375" ht="33.0" hidden="1" customHeight="1">
      <c r="A3375" s="27">
        <v>3833.0</v>
      </c>
      <c r="B3375" s="27" t="s">
        <v>34</v>
      </c>
      <c r="C3375" s="27" t="s">
        <v>3659</v>
      </c>
      <c r="D3375" s="12" t="s">
        <v>1811</v>
      </c>
      <c r="E3375" s="14"/>
      <c r="F3375" s="12" t="s">
        <v>23</v>
      </c>
      <c r="G3375" s="12" t="s">
        <v>9</v>
      </c>
      <c r="H3375" s="12" t="s">
        <v>42</v>
      </c>
      <c r="I3375" s="14"/>
      <c r="J3375" s="14"/>
      <c r="K3375" s="14"/>
      <c r="L3375" s="14"/>
      <c r="M3375" s="14"/>
      <c r="N3375" s="14"/>
      <c r="O3375" s="14"/>
      <c r="P3375" s="14"/>
      <c r="Q3375" s="14"/>
      <c r="R3375" s="14"/>
      <c r="S3375" s="14"/>
      <c r="T3375" s="14"/>
      <c r="U3375" s="14"/>
      <c r="V3375" s="14"/>
      <c r="W3375" s="14"/>
      <c r="X3375" s="14"/>
      <c r="Y3375" s="14"/>
      <c r="Z3375" s="14"/>
      <c r="AA3375" s="14"/>
      <c r="AB3375" s="14"/>
      <c r="AC3375" s="14"/>
      <c r="AD3375" s="14"/>
    </row>
    <row r="3376" ht="33.0" hidden="1" customHeight="1">
      <c r="A3376" s="27">
        <v>3835.0</v>
      </c>
      <c r="B3376" s="27" t="s">
        <v>34</v>
      </c>
      <c r="C3376" s="27" t="s">
        <v>3660</v>
      </c>
      <c r="D3376" s="12" t="s">
        <v>203</v>
      </c>
      <c r="E3376" s="14"/>
      <c r="F3376" s="12" t="s">
        <v>12</v>
      </c>
      <c r="G3376" s="12" t="s">
        <v>9</v>
      </c>
      <c r="H3376" s="12" t="s">
        <v>49</v>
      </c>
      <c r="I3376" s="14"/>
      <c r="J3376" s="14"/>
      <c r="K3376" s="14"/>
      <c r="L3376" s="14"/>
      <c r="M3376" s="14"/>
      <c r="N3376" s="14"/>
      <c r="O3376" s="14"/>
      <c r="P3376" s="14"/>
      <c r="Q3376" s="14"/>
      <c r="R3376" s="14"/>
      <c r="S3376" s="14"/>
      <c r="T3376" s="14"/>
      <c r="U3376" s="14"/>
      <c r="V3376" s="14"/>
      <c r="W3376" s="14"/>
      <c r="X3376" s="14"/>
      <c r="Y3376" s="14"/>
      <c r="Z3376" s="14"/>
      <c r="AA3376" s="14"/>
      <c r="AB3376" s="14"/>
      <c r="AC3376" s="14"/>
      <c r="AD3376" s="14"/>
    </row>
    <row r="3377" ht="33.0" hidden="1" customHeight="1">
      <c r="A3377" s="27">
        <v>3836.0</v>
      </c>
      <c r="B3377" s="27" t="s">
        <v>34</v>
      </c>
      <c r="C3377" s="27" t="s">
        <v>3661</v>
      </c>
      <c r="D3377" s="12" t="s">
        <v>412</v>
      </c>
      <c r="E3377" s="14"/>
      <c r="F3377" s="12" t="s">
        <v>11</v>
      </c>
      <c r="G3377" s="12" t="s">
        <v>4</v>
      </c>
      <c r="H3377" s="12" t="s">
        <v>52</v>
      </c>
      <c r="I3377" s="14"/>
      <c r="J3377" s="14"/>
      <c r="K3377" s="14"/>
      <c r="L3377" s="14"/>
      <c r="M3377" s="14"/>
      <c r="N3377" s="14"/>
      <c r="O3377" s="14"/>
      <c r="P3377" s="14"/>
      <c r="Q3377" s="14"/>
      <c r="R3377" s="14"/>
      <c r="S3377" s="14"/>
      <c r="T3377" s="14"/>
      <c r="U3377" s="14"/>
      <c r="V3377" s="14"/>
      <c r="W3377" s="14"/>
      <c r="X3377" s="14"/>
      <c r="Y3377" s="14"/>
      <c r="Z3377" s="14"/>
      <c r="AA3377" s="14"/>
      <c r="AB3377" s="14"/>
      <c r="AC3377" s="14"/>
      <c r="AD3377" s="14"/>
    </row>
    <row r="3378" ht="33.0" hidden="1" customHeight="1">
      <c r="A3378" s="27">
        <v>3837.0</v>
      </c>
      <c r="B3378" s="27" t="s">
        <v>34</v>
      </c>
      <c r="C3378" s="27" t="s">
        <v>3662</v>
      </c>
      <c r="D3378" s="12" t="s">
        <v>436</v>
      </c>
      <c r="E3378" s="14"/>
      <c r="F3378" s="12" t="s">
        <v>13</v>
      </c>
      <c r="G3378" s="12" t="s">
        <v>9</v>
      </c>
      <c r="H3378" s="12" t="s">
        <v>37</v>
      </c>
      <c r="I3378" s="14"/>
      <c r="J3378" s="14"/>
      <c r="K3378" s="14"/>
      <c r="L3378" s="14"/>
      <c r="M3378" s="14"/>
      <c r="N3378" s="14"/>
      <c r="O3378" s="14"/>
      <c r="P3378" s="14"/>
      <c r="Q3378" s="14"/>
      <c r="R3378" s="14"/>
      <c r="S3378" s="14"/>
      <c r="T3378" s="14"/>
      <c r="U3378" s="14"/>
      <c r="V3378" s="14"/>
      <c r="W3378" s="14"/>
      <c r="X3378" s="14"/>
      <c r="Y3378" s="14"/>
      <c r="Z3378" s="14"/>
      <c r="AA3378" s="14"/>
      <c r="AB3378" s="14"/>
      <c r="AC3378" s="14"/>
      <c r="AD3378" s="14"/>
    </row>
    <row r="3379" ht="33.0" hidden="1" customHeight="1">
      <c r="A3379" s="27">
        <v>3838.0</v>
      </c>
      <c r="B3379" s="27" t="s">
        <v>34</v>
      </c>
      <c r="C3379" s="27" t="s">
        <v>3663</v>
      </c>
      <c r="D3379" s="12" t="s">
        <v>412</v>
      </c>
      <c r="E3379" s="14"/>
      <c r="F3379" s="12" t="s">
        <v>11</v>
      </c>
      <c r="G3379" s="12" t="s">
        <v>4</v>
      </c>
      <c r="H3379" s="12" t="s">
        <v>52</v>
      </c>
      <c r="I3379" s="14"/>
      <c r="J3379" s="14"/>
      <c r="K3379" s="14"/>
      <c r="L3379" s="14"/>
      <c r="M3379" s="14"/>
      <c r="N3379" s="14"/>
      <c r="O3379" s="14"/>
      <c r="P3379" s="14"/>
      <c r="Q3379" s="14"/>
      <c r="R3379" s="14"/>
      <c r="S3379" s="14"/>
      <c r="T3379" s="14"/>
      <c r="U3379" s="14"/>
      <c r="V3379" s="14"/>
      <c r="W3379" s="14"/>
      <c r="X3379" s="14"/>
      <c r="Y3379" s="14"/>
      <c r="Z3379" s="14"/>
      <c r="AA3379" s="14"/>
      <c r="AB3379" s="14"/>
      <c r="AC3379" s="14"/>
      <c r="AD3379" s="14"/>
    </row>
    <row r="3380" ht="33.0" hidden="1" customHeight="1">
      <c r="A3380" s="27">
        <v>3839.0</v>
      </c>
      <c r="B3380" s="27" t="s">
        <v>34</v>
      </c>
      <c r="C3380" s="27" t="s">
        <v>3664</v>
      </c>
      <c r="D3380" s="12" t="s">
        <v>293</v>
      </c>
      <c r="E3380" s="14"/>
      <c r="F3380" s="12" t="s">
        <v>11</v>
      </c>
      <c r="G3380" s="12" t="s">
        <v>4</v>
      </c>
      <c r="H3380" s="12" t="s">
        <v>42</v>
      </c>
      <c r="I3380" s="14"/>
      <c r="J3380" s="14"/>
      <c r="K3380" s="14"/>
      <c r="L3380" s="14"/>
      <c r="M3380" s="14"/>
      <c r="N3380" s="14"/>
      <c r="O3380" s="14"/>
      <c r="P3380" s="14"/>
      <c r="Q3380" s="14"/>
      <c r="R3380" s="14"/>
      <c r="S3380" s="14"/>
      <c r="T3380" s="14"/>
      <c r="U3380" s="14"/>
      <c r="V3380" s="14"/>
      <c r="W3380" s="14"/>
      <c r="X3380" s="14"/>
      <c r="Y3380" s="14"/>
      <c r="Z3380" s="14"/>
      <c r="AA3380" s="14"/>
      <c r="AB3380" s="14"/>
      <c r="AC3380" s="14"/>
      <c r="AD3380" s="14"/>
    </row>
    <row r="3381" ht="33.0" customHeight="1">
      <c r="A3381" s="27">
        <v>3840.0</v>
      </c>
      <c r="B3381" s="27" t="s">
        <v>34</v>
      </c>
      <c r="C3381" s="27" t="s">
        <v>3665</v>
      </c>
      <c r="D3381" s="12" t="s">
        <v>310</v>
      </c>
      <c r="E3381" s="14"/>
      <c r="F3381" s="12" t="s">
        <v>16</v>
      </c>
      <c r="G3381" s="12" t="s">
        <v>4</v>
      </c>
      <c r="H3381" s="12" t="s">
        <v>42</v>
      </c>
      <c r="I3381" s="14"/>
      <c r="J3381" s="14"/>
      <c r="K3381" s="14"/>
      <c r="L3381" s="14"/>
      <c r="M3381" s="14"/>
      <c r="N3381" s="14"/>
      <c r="O3381" s="14"/>
      <c r="P3381" s="14"/>
      <c r="Q3381" s="14"/>
      <c r="R3381" s="14"/>
      <c r="S3381" s="14"/>
      <c r="T3381" s="14"/>
      <c r="U3381" s="14"/>
      <c r="V3381" s="14"/>
      <c r="W3381" s="14"/>
      <c r="X3381" s="14"/>
      <c r="Y3381" s="14"/>
      <c r="Z3381" s="14"/>
      <c r="AA3381" s="14"/>
      <c r="AB3381" s="14"/>
      <c r="AC3381" s="14"/>
      <c r="AD3381" s="14"/>
    </row>
    <row r="3382" ht="33.0" hidden="1" customHeight="1">
      <c r="A3382" s="27">
        <v>3841.0</v>
      </c>
      <c r="B3382" s="27" t="s">
        <v>34</v>
      </c>
      <c r="C3382" s="27" t="s">
        <v>3666</v>
      </c>
      <c r="D3382" s="12" t="s">
        <v>107</v>
      </c>
      <c r="E3382" s="14"/>
      <c r="F3382" s="12" t="s">
        <v>9</v>
      </c>
      <c r="G3382" s="12" t="s">
        <v>9</v>
      </c>
      <c r="H3382" s="12" t="s">
        <v>37</v>
      </c>
      <c r="I3382" s="14"/>
      <c r="J3382" s="14"/>
      <c r="K3382" s="14"/>
      <c r="L3382" s="14"/>
      <c r="M3382" s="14"/>
      <c r="N3382" s="14"/>
      <c r="O3382" s="14"/>
      <c r="P3382" s="14"/>
      <c r="Q3382" s="14"/>
      <c r="R3382" s="14"/>
      <c r="S3382" s="14"/>
      <c r="T3382" s="14"/>
      <c r="U3382" s="14"/>
      <c r="V3382" s="14"/>
      <c r="W3382" s="14"/>
      <c r="X3382" s="14"/>
      <c r="Y3382" s="14"/>
      <c r="Z3382" s="14"/>
      <c r="AA3382" s="14"/>
      <c r="AB3382" s="14"/>
      <c r="AC3382" s="14"/>
      <c r="AD3382" s="14"/>
    </row>
    <row r="3383" ht="33.0" hidden="1" customHeight="1">
      <c r="A3383" s="27">
        <v>3842.0</v>
      </c>
      <c r="B3383" s="27" t="s">
        <v>34</v>
      </c>
      <c r="C3383" s="27" t="s">
        <v>3667</v>
      </c>
      <c r="D3383" s="12" t="s">
        <v>2234</v>
      </c>
      <c r="E3383" s="14"/>
      <c r="F3383" s="12" t="s">
        <v>21</v>
      </c>
      <c r="G3383" s="12" t="s">
        <v>6</v>
      </c>
      <c r="H3383" s="12" t="s">
        <v>42</v>
      </c>
      <c r="I3383" s="14"/>
      <c r="J3383" s="14"/>
      <c r="K3383" s="14"/>
      <c r="L3383" s="14"/>
      <c r="M3383" s="14"/>
      <c r="N3383" s="14"/>
      <c r="O3383" s="14"/>
      <c r="P3383" s="14"/>
      <c r="Q3383" s="14"/>
      <c r="R3383" s="14"/>
      <c r="S3383" s="14"/>
      <c r="T3383" s="14"/>
      <c r="U3383" s="14"/>
      <c r="V3383" s="14"/>
      <c r="W3383" s="14"/>
      <c r="X3383" s="14"/>
      <c r="Y3383" s="14"/>
      <c r="Z3383" s="14"/>
      <c r="AA3383" s="14"/>
      <c r="AB3383" s="14"/>
      <c r="AC3383" s="14"/>
      <c r="AD3383" s="14"/>
    </row>
    <row r="3384" ht="33.0" customHeight="1">
      <c r="A3384" s="27">
        <v>3843.0</v>
      </c>
      <c r="B3384" s="27" t="s">
        <v>34</v>
      </c>
      <c r="C3384" s="27" t="s">
        <v>3668</v>
      </c>
      <c r="D3384" s="12" t="s">
        <v>167</v>
      </c>
      <c r="E3384" s="14"/>
      <c r="F3384" s="12" t="s">
        <v>16</v>
      </c>
      <c r="G3384" s="12" t="s">
        <v>9</v>
      </c>
      <c r="H3384" s="12" t="s">
        <v>37</v>
      </c>
      <c r="I3384" s="14"/>
      <c r="J3384" s="14"/>
      <c r="K3384" s="14"/>
      <c r="L3384" s="14"/>
      <c r="M3384" s="14"/>
      <c r="N3384" s="14"/>
      <c r="O3384" s="14"/>
      <c r="P3384" s="14"/>
      <c r="Q3384" s="14"/>
      <c r="R3384" s="14"/>
      <c r="S3384" s="14"/>
      <c r="T3384" s="14"/>
      <c r="U3384" s="14"/>
      <c r="V3384" s="14"/>
      <c r="W3384" s="14"/>
      <c r="X3384" s="14"/>
      <c r="Y3384" s="14"/>
      <c r="Z3384" s="14"/>
      <c r="AA3384" s="14"/>
      <c r="AB3384" s="14"/>
      <c r="AC3384" s="14"/>
      <c r="AD3384" s="14"/>
    </row>
    <row r="3385" ht="33.0" hidden="1" customHeight="1">
      <c r="A3385" s="27">
        <v>3845.0</v>
      </c>
      <c r="B3385" s="27" t="s">
        <v>34</v>
      </c>
      <c r="C3385" s="27" t="s">
        <v>3669</v>
      </c>
      <c r="D3385" s="12" t="s">
        <v>87</v>
      </c>
      <c r="E3385" s="14"/>
      <c r="F3385" s="12" t="s">
        <v>18</v>
      </c>
      <c r="G3385" s="12" t="s">
        <v>9</v>
      </c>
      <c r="H3385" s="12" t="s">
        <v>52</v>
      </c>
      <c r="I3385" s="14"/>
      <c r="J3385" s="14"/>
      <c r="K3385" s="14"/>
      <c r="L3385" s="14"/>
      <c r="M3385" s="14"/>
      <c r="N3385" s="14"/>
      <c r="O3385" s="14"/>
      <c r="P3385" s="14"/>
      <c r="Q3385" s="14"/>
      <c r="R3385" s="14"/>
      <c r="S3385" s="14"/>
      <c r="T3385" s="14"/>
      <c r="U3385" s="14"/>
      <c r="V3385" s="14"/>
      <c r="W3385" s="14"/>
      <c r="X3385" s="14"/>
      <c r="Y3385" s="14"/>
      <c r="Z3385" s="14"/>
      <c r="AA3385" s="14"/>
      <c r="AB3385" s="14"/>
      <c r="AC3385" s="14"/>
      <c r="AD3385" s="14"/>
    </row>
    <row r="3386" ht="33.0" hidden="1" customHeight="1">
      <c r="A3386" s="27">
        <v>3846.0</v>
      </c>
      <c r="B3386" s="27" t="s">
        <v>34</v>
      </c>
      <c r="C3386" s="27" t="s">
        <v>3670</v>
      </c>
      <c r="D3386" s="12" t="s">
        <v>54</v>
      </c>
      <c r="E3386" s="14"/>
      <c r="F3386" s="12" t="s">
        <v>18</v>
      </c>
      <c r="G3386" s="12" t="s">
        <v>9</v>
      </c>
      <c r="H3386" s="12" t="s">
        <v>37</v>
      </c>
      <c r="I3386" s="14"/>
      <c r="J3386" s="14"/>
      <c r="K3386" s="14"/>
      <c r="L3386" s="14"/>
      <c r="M3386" s="14"/>
      <c r="N3386" s="14"/>
      <c r="O3386" s="14"/>
      <c r="P3386" s="14"/>
      <c r="Q3386" s="14"/>
      <c r="R3386" s="14"/>
      <c r="S3386" s="14"/>
      <c r="T3386" s="14"/>
      <c r="U3386" s="14"/>
      <c r="V3386" s="14"/>
      <c r="W3386" s="14"/>
      <c r="X3386" s="14"/>
      <c r="Y3386" s="14"/>
      <c r="Z3386" s="14"/>
      <c r="AA3386" s="14"/>
      <c r="AB3386" s="14"/>
      <c r="AC3386" s="14"/>
      <c r="AD3386" s="14"/>
    </row>
    <row r="3387" ht="33.0" hidden="1" customHeight="1">
      <c r="A3387" s="27">
        <v>3847.0</v>
      </c>
      <c r="B3387" s="27" t="s">
        <v>34</v>
      </c>
      <c r="C3387" s="27" t="s">
        <v>3671</v>
      </c>
      <c r="D3387" s="12" t="s">
        <v>139</v>
      </c>
      <c r="E3387" s="14"/>
      <c r="F3387" s="12" t="s">
        <v>23</v>
      </c>
      <c r="G3387" s="12" t="s">
        <v>9</v>
      </c>
      <c r="H3387" s="12" t="s">
        <v>37</v>
      </c>
      <c r="I3387" s="14"/>
      <c r="J3387" s="14"/>
      <c r="K3387" s="14"/>
      <c r="L3387" s="14"/>
      <c r="M3387" s="14"/>
      <c r="N3387" s="14"/>
      <c r="O3387" s="14"/>
      <c r="P3387" s="14"/>
      <c r="Q3387" s="14"/>
      <c r="R3387" s="14"/>
      <c r="S3387" s="14"/>
      <c r="T3387" s="14"/>
      <c r="U3387" s="14"/>
      <c r="V3387" s="14"/>
      <c r="W3387" s="14"/>
      <c r="X3387" s="14"/>
      <c r="Y3387" s="14"/>
      <c r="Z3387" s="14"/>
      <c r="AA3387" s="14"/>
      <c r="AB3387" s="14"/>
      <c r="AC3387" s="14"/>
      <c r="AD3387" s="14"/>
    </row>
    <row r="3388" ht="33.0" hidden="1" customHeight="1">
      <c r="A3388" s="27">
        <v>3848.0</v>
      </c>
      <c r="B3388" s="27" t="s">
        <v>34</v>
      </c>
      <c r="C3388" s="27" t="s">
        <v>3672</v>
      </c>
      <c r="D3388" s="12" t="s">
        <v>48</v>
      </c>
      <c r="E3388" s="14"/>
      <c r="F3388" s="12" t="s">
        <v>10</v>
      </c>
      <c r="G3388" s="12" t="s">
        <v>2</v>
      </c>
      <c r="H3388" s="12" t="s">
        <v>49</v>
      </c>
      <c r="I3388" s="14"/>
      <c r="J3388" s="14"/>
      <c r="K3388" s="14"/>
      <c r="L3388" s="14"/>
      <c r="M3388" s="14"/>
      <c r="N3388" s="14"/>
      <c r="O3388" s="14"/>
      <c r="P3388" s="14"/>
      <c r="Q3388" s="14"/>
      <c r="R3388" s="14"/>
      <c r="S3388" s="14"/>
      <c r="T3388" s="14"/>
      <c r="U3388" s="14"/>
      <c r="V3388" s="14"/>
      <c r="W3388" s="14"/>
      <c r="X3388" s="14"/>
      <c r="Y3388" s="14"/>
      <c r="Z3388" s="14"/>
      <c r="AA3388" s="14"/>
      <c r="AB3388" s="14"/>
      <c r="AC3388" s="14"/>
      <c r="AD3388" s="14"/>
    </row>
    <row r="3389" ht="33.0" hidden="1" customHeight="1">
      <c r="A3389" s="27">
        <v>3849.0</v>
      </c>
      <c r="B3389" s="27" t="s">
        <v>34</v>
      </c>
      <c r="C3389" s="27" t="s">
        <v>3673</v>
      </c>
      <c r="D3389" s="12" t="s">
        <v>691</v>
      </c>
      <c r="E3389" s="14"/>
      <c r="F3389" s="12" t="s">
        <v>14</v>
      </c>
      <c r="G3389" s="12" t="s">
        <v>9</v>
      </c>
      <c r="H3389" s="12" t="s">
        <v>37</v>
      </c>
      <c r="I3389" s="14"/>
      <c r="J3389" s="14"/>
      <c r="K3389" s="14"/>
      <c r="L3389" s="14"/>
      <c r="M3389" s="14"/>
      <c r="N3389" s="14"/>
      <c r="O3389" s="14"/>
      <c r="P3389" s="14"/>
      <c r="Q3389" s="14"/>
      <c r="R3389" s="14"/>
      <c r="S3389" s="14"/>
      <c r="T3389" s="14"/>
      <c r="U3389" s="14"/>
      <c r="V3389" s="14"/>
      <c r="W3389" s="14"/>
      <c r="X3389" s="14"/>
      <c r="Y3389" s="14"/>
      <c r="Z3389" s="14"/>
      <c r="AA3389" s="14"/>
      <c r="AB3389" s="14"/>
      <c r="AC3389" s="14"/>
      <c r="AD3389" s="14"/>
    </row>
    <row r="3390" ht="33.0" hidden="1" customHeight="1">
      <c r="A3390" s="27">
        <v>3850.0</v>
      </c>
      <c r="B3390" s="27" t="s">
        <v>34</v>
      </c>
      <c r="C3390" s="27" t="s">
        <v>3674</v>
      </c>
      <c r="D3390" s="12" t="s">
        <v>3133</v>
      </c>
      <c r="E3390" s="14"/>
      <c r="F3390" s="12" t="s">
        <v>13</v>
      </c>
      <c r="G3390" s="12" t="s">
        <v>2</v>
      </c>
      <c r="H3390" s="12" t="s">
        <v>49</v>
      </c>
      <c r="I3390" s="14"/>
      <c r="J3390" s="14"/>
      <c r="K3390" s="14"/>
      <c r="L3390" s="14"/>
      <c r="M3390" s="14"/>
      <c r="N3390" s="14"/>
      <c r="O3390" s="14"/>
      <c r="P3390" s="14"/>
      <c r="Q3390" s="14"/>
      <c r="R3390" s="14"/>
      <c r="S3390" s="14"/>
      <c r="T3390" s="14"/>
      <c r="U3390" s="14"/>
      <c r="V3390" s="14"/>
      <c r="W3390" s="14"/>
      <c r="X3390" s="14"/>
      <c r="Y3390" s="14"/>
      <c r="Z3390" s="14"/>
      <c r="AA3390" s="14"/>
      <c r="AB3390" s="14"/>
      <c r="AC3390" s="14"/>
      <c r="AD3390" s="14"/>
    </row>
    <row r="3391" ht="33.0" customHeight="1">
      <c r="A3391" s="27">
        <v>3851.0</v>
      </c>
      <c r="B3391" s="27" t="s">
        <v>34</v>
      </c>
      <c r="C3391" s="27" t="s">
        <v>3675</v>
      </c>
      <c r="D3391" s="12" t="s">
        <v>214</v>
      </c>
      <c r="E3391" s="14"/>
      <c r="F3391" s="12" t="s">
        <v>16</v>
      </c>
      <c r="G3391" s="12" t="s">
        <v>9</v>
      </c>
      <c r="H3391" s="12" t="s">
        <v>52</v>
      </c>
      <c r="I3391" s="14"/>
      <c r="J3391" s="14"/>
      <c r="K3391" s="14"/>
      <c r="L3391" s="14"/>
      <c r="M3391" s="14"/>
      <c r="N3391" s="14"/>
      <c r="O3391" s="14"/>
      <c r="P3391" s="14"/>
      <c r="Q3391" s="14"/>
      <c r="R3391" s="14"/>
      <c r="S3391" s="14"/>
      <c r="T3391" s="14"/>
      <c r="U3391" s="14"/>
      <c r="V3391" s="14"/>
      <c r="W3391" s="14"/>
      <c r="X3391" s="14"/>
      <c r="Y3391" s="14"/>
      <c r="Z3391" s="14"/>
      <c r="AA3391" s="14"/>
      <c r="AB3391" s="14"/>
      <c r="AC3391" s="14"/>
      <c r="AD3391" s="14"/>
    </row>
    <row r="3392" ht="33.0" customHeight="1">
      <c r="A3392" s="27">
        <v>3852.0</v>
      </c>
      <c r="B3392" s="27" t="s">
        <v>34</v>
      </c>
      <c r="C3392" s="27" t="s">
        <v>3676</v>
      </c>
      <c r="D3392" s="12" t="s">
        <v>416</v>
      </c>
      <c r="E3392" s="14"/>
      <c r="F3392" s="12" t="s">
        <v>16</v>
      </c>
      <c r="G3392" s="12" t="s">
        <v>4</v>
      </c>
      <c r="H3392" s="12" t="s">
        <v>49</v>
      </c>
      <c r="I3392" s="14"/>
      <c r="J3392" s="14"/>
      <c r="K3392" s="14"/>
      <c r="L3392" s="14"/>
      <c r="M3392" s="14"/>
      <c r="N3392" s="14"/>
      <c r="O3392" s="14"/>
      <c r="P3392" s="14"/>
      <c r="Q3392" s="14"/>
      <c r="R3392" s="14"/>
      <c r="S3392" s="14"/>
      <c r="T3392" s="14"/>
      <c r="U3392" s="14"/>
      <c r="V3392" s="14"/>
      <c r="W3392" s="14"/>
      <c r="X3392" s="14"/>
      <c r="Y3392" s="14"/>
      <c r="Z3392" s="14"/>
      <c r="AA3392" s="14"/>
      <c r="AB3392" s="14"/>
      <c r="AC3392" s="14"/>
      <c r="AD3392" s="14"/>
    </row>
    <row r="3393" ht="33.0" customHeight="1">
      <c r="A3393" s="27">
        <v>3853.0</v>
      </c>
      <c r="B3393" s="27" t="s">
        <v>34</v>
      </c>
      <c r="C3393" s="27" t="s">
        <v>3677</v>
      </c>
      <c r="D3393" s="12" t="s">
        <v>214</v>
      </c>
      <c r="E3393" s="14"/>
      <c r="F3393" s="12" t="s">
        <v>16</v>
      </c>
      <c r="G3393" s="12" t="s">
        <v>9</v>
      </c>
      <c r="H3393" s="12" t="s">
        <v>52</v>
      </c>
      <c r="I3393" s="14"/>
      <c r="J3393" s="14"/>
      <c r="K3393" s="14"/>
      <c r="L3393" s="14"/>
      <c r="M3393" s="14"/>
      <c r="N3393" s="14"/>
      <c r="O3393" s="14"/>
      <c r="P3393" s="14"/>
      <c r="Q3393" s="14"/>
      <c r="R3393" s="14"/>
      <c r="S3393" s="14"/>
      <c r="T3393" s="14"/>
      <c r="U3393" s="14"/>
      <c r="V3393" s="14"/>
      <c r="W3393" s="14"/>
      <c r="X3393" s="14"/>
      <c r="Y3393" s="14"/>
      <c r="Z3393" s="14"/>
      <c r="AA3393" s="14"/>
      <c r="AB3393" s="14"/>
      <c r="AC3393" s="14"/>
      <c r="AD3393" s="14"/>
    </row>
    <row r="3394" ht="33.0" hidden="1" customHeight="1">
      <c r="A3394" s="27">
        <v>3854.0</v>
      </c>
      <c r="B3394" s="27" t="s">
        <v>34</v>
      </c>
      <c r="C3394" s="27" t="s">
        <v>3678</v>
      </c>
      <c r="D3394" s="12" t="s">
        <v>89</v>
      </c>
      <c r="E3394" s="14"/>
      <c r="F3394" s="12" t="s">
        <v>9</v>
      </c>
      <c r="G3394" s="12" t="s">
        <v>9</v>
      </c>
      <c r="H3394" s="12" t="s">
        <v>52</v>
      </c>
      <c r="I3394" s="14"/>
      <c r="J3394" s="14"/>
      <c r="K3394" s="14"/>
      <c r="L3394" s="14"/>
      <c r="M3394" s="14"/>
      <c r="N3394" s="14"/>
      <c r="O3394" s="14"/>
      <c r="P3394" s="14"/>
      <c r="Q3394" s="14"/>
      <c r="R3394" s="14"/>
      <c r="S3394" s="14"/>
      <c r="T3394" s="14"/>
      <c r="U3394" s="14"/>
      <c r="V3394" s="14"/>
      <c r="W3394" s="14"/>
      <c r="X3394" s="14"/>
      <c r="Y3394" s="14"/>
      <c r="Z3394" s="14"/>
      <c r="AA3394" s="14"/>
      <c r="AB3394" s="14"/>
      <c r="AC3394" s="14"/>
      <c r="AD3394" s="14"/>
    </row>
    <row r="3395" ht="33.0" hidden="1" customHeight="1">
      <c r="A3395" s="27">
        <v>3855.0</v>
      </c>
      <c r="B3395" s="27" t="s">
        <v>34</v>
      </c>
      <c r="C3395" s="27" t="s">
        <v>3679</v>
      </c>
      <c r="D3395" s="12" t="s">
        <v>178</v>
      </c>
      <c r="E3395" s="14"/>
      <c r="F3395" s="12" t="s">
        <v>11</v>
      </c>
      <c r="G3395" s="12" t="s">
        <v>4</v>
      </c>
      <c r="H3395" s="12" t="s">
        <v>49</v>
      </c>
      <c r="I3395" s="14"/>
      <c r="J3395" s="14"/>
      <c r="K3395" s="14"/>
      <c r="L3395" s="14"/>
      <c r="M3395" s="14"/>
      <c r="N3395" s="14"/>
      <c r="O3395" s="14"/>
      <c r="P3395" s="14"/>
      <c r="Q3395" s="14"/>
      <c r="R3395" s="14"/>
      <c r="S3395" s="14"/>
      <c r="T3395" s="14"/>
      <c r="U3395" s="14"/>
      <c r="V3395" s="14"/>
      <c r="W3395" s="14"/>
      <c r="X3395" s="14"/>
      <c r="Y3395" s="14"/>
      <c r="Z3395" s="14"/>
      <c r="AA3395" s="14"/>
      <c r="AB3395" s="14"/>
      <c r="AC3395" s="14"/>
      <c r="AD3395" s="14"/>
    </row>
    <row r="3396" ht="33.0" hidden="1" customHeight="1">
      <c r="A3396" s="27">
        <v>3856.0</v>
      </c>
      <c r="B3396" s="27" t="s">
        <v>34</v>
      </c>
      <c r="C3396" s="27" t="s">
        <v>3680</v>
      </c>
      <c r="D3396" s="12" t="s">
        <v>89</v>
      </c>
      <c r="E3396" s="14"/>
      <c r="F3396" s="12" t="s">
        <v>9</v>
      </c>
      <c r="G3396" s="12" t="s">
        <v>9</v>
      </c>
      <c r="H3396" s="12" t="s">
        <v>52</v>
      </c>
      <c r="I3396" s="14"/>
      <c r="J3396" s="14"/>
      <c r="K3396" s="14"/>
      <c r="L3396" s="14"/>
      <c r="M3396" s="14"/>
      <c r="N3396" s="14"/>
      <c r="O3396" s="14"/>
      <c r="P3396" s="14"/>
      <c r="Q3396" s="14"/>
      <c r="R3396" s="14"/>
      <c r="S3396" s="14"/>
      <c r="T3396" s="14"/>
      <c r="U3396" s="14"/>
      <c r="V3396" s="14"/>
      <c r="W3396" s="14"/>
      <c r="X3396" s="14"/>
      <c r="Y3396" s="14"/>
      <c r="Z3396" s="14"/>
      <c r="AA3396" s="14"/>
      <c r="AB3396" s="14"/>
      <c r="AC3396" s="14"/>
      <c r="AD3396" s="14"/>
    </row>
    <row r="3397" ht="33.0" hidden="1" customHeight="1">
      <c r="A3397" s="27">
        <v>3857.0</v>
      </c>
      <c r="B3397" s="27" t="s">
        <v>34</v>
      </c>
      <c r="C3397" s="27" t="s">
        <v>3681</v>
      </c>
      <c r="D3397" s="12" t="s">
        <v>765</v>
      </c>
      <c r="E3397" s="14"/>
      <c r="F3397" s="12" t="s">
        <v>19</v>
      </c>
      <c r="G3397" s="12" t="s">
        <v>9</v>
      </c>
      <c r="H3397" s="12" t="s">
        <v>37</v>
      </c>
      <c r="I3397" s="14"/>
      <c r="J3397" s="14"/>
      <c r="K3397" s="14"/>
      <c r="L3397" s="14"/>
      <c r="M3397" s="14"/>
      <c r="N3397" s="14"/>
      <c r="O3397" s="14"/>
      <c r="P3397" s="14"/>
      <c r="Q3397" s="14"/>
      <c r="R3397" s="14"/>
      <c r="S3397" s="14"/>
      <c r="T3397" s="14"/>
      <c r="U3397" s="14"/>
      <c r="V3397" s="14"/>
      <c r="W3397" s="14"/>
      <c r="X3397" s="14"/>
      <c r="Y3397" s="14"/>
      <c r="Z3397" s="14"/>
      <c r="AA3397" s="14"/>
      <c r="AB3397" s="14"/>
      <c r="AC3397" s="14"/>
      <c r="AD3397" s="14"/>
    </row>
    <row r="3398" ht="33.0" hidden="1" customHeight="1">
      <c r="A3398" s="27">
        <v>3858.0</v>
      </c>
      <c r="B3398" s="27" t="s">
        <v>34</v>
      </c>
      <c r="C3398" s="27" t="s">
        <v>3682</v>
      </c>
      <c r="D3398" s="12" t="s">
        <v>87</v>
      </c>
      <c r="E3398" s="14"/>
      <c r="F3398" s="12" t="s">
        <v>18</v>
      </c>
      <c r="G3398" s="12" t="s">
        <v>9</v>
      </c>
      <c r="H3398" s="12" t="s">
        <v>52</v>
      </c>
      <c r="I3398" s="14"/>
      <c r="J3398" s="14"/>
      <c r="K3398" s="14"/>
      <c r="L3398" s="14"/>
      <c r="M3398" s="14"/>
      <c r="N3398" s="14"/>
      <c r="O3398" s="14"/>
      <c r="P3398" s="14"/>
      <c r="Q3398" s="14"/>
      <c r="R3398" s="14"/>
      <c r="S3398" s="14"/>
      <c r="T3398" s="14"/>
      <c r="U3398" s="14"/>
      <c r="V3398" s="14"/>
      <c r="W3398" s="14"/>
      <c r="X3398" s="14"/>
      <c r="Y3398" s="14"/>
      <c r="Z3398" s="14"/>
      <c r="AA3398" s="14"/>
      <c r="AB3398" s="14"/>
      <c r="AC3398" s="14"/>
      <c r="AD3398" s="14"/>
    </row>
    <row r="3399" ht="33.0" hidden="1" customHeight="1">
      <c r="A3399" s="27">
        <v>3859.0</v>
      </c>
      <c r="B3399" s="27" t="s">
        <v>34</v>
      </c>
      <c r="C3399" s="27" t="s">
        <v>3683</v>
      </c>
      <c r="D3399" s="12" t="s">
        <v>2024</v>
      </c>
      <c r="E3399" s="14"/>
      <c r="F3399" s="12" t="s">
        <v>11</v>
      </c>
      <c r="G3399" s="12" t="s">
        <v>3</v>
      </c>
      <c r="H3399" s="12" t="s">
        <v>37</v>
      </c>
      <c r="I3399" s="14"/>
      <c r="J3399" s="14"/>
      <c r="K3399" s="14"/>
      <c r="L3399" s="14"/>
      <c r="M3399" s="14"/>
      <c r="N3399" s="14"/>
      <c r="O3399" s="14"/>
      <c r="P3399" s="14"/>
      <c r="Q3399" s="14"/>
      <c r="R3399" s="14"/>
      <c r="S3399" s="14"/>
      <c r="T3399" s="14"/>
      <c r="U3399" s="14"/>
      <c r="V3399" s="14"/>
      <c r="W3399" s="14"/>
      <c r="X3399" s="14"/>
      <c r="Y3399" s="14"/>
      <c r="Z3399" s="14"/>
      <c r="AA3399" s="14"/>
      <c r="AB3399" s="14"/>
      <c r="AC3399" s="14"/>
      <c r="AD3399" s="14"/>
    </row>
    <row r="3400" ht="33.0" hidden="1" customHeight="1">
      <c r="A3400" s="27">
        <v>3860.0</v>
      </c>
      <c r="B3400" s="27" t="s">
        <v>34</v>
      </c>
      <c r="C3400" s="27" t="s">
        <v>3684</v>
      </c>
      <c r="D3400" s="12" t="s">
        <v>371</v>
      </c>
      <c r="E3400" s="14"/>
      <c r="F3400" s="12" t="s">
        <v>13</v>
      </c>
      <c r="G3400" s="12" t="s">
        <v>9</v>
      </c>
      <c r="H3400" s="12" t="s">
        <v>42</v>
      </c>
      <c r="I3400" s="14"/>
      <c r="J3400" s="14"/>
      <c r="K3400" s="14"/>
      <c r="L3400" s="14"/>
      <c r="M3400" s="14"/>
      <c r="N3400" s="14"/>
      <c r="O3400" s="14"/>
      <c r="P3400" s="14"/>
      <c r="Q3400" s="14"/>
      <c r="R3400" s="14"/>
      <c r="S3400" s="14"/>
      <c r="T3400" s="14"/>
      <c r="U3400" s="14"/>
      <c r="V3400" s="14"/>
      <c r="W3400" s="14"/>
      <c r="X3400" s="14"/>
      <c r="Y3400" s="14"/>
      <c r="Z3400" s="14"/>
      <c r="AA3400" s="14"/>
      <c r="AB3400" s="14"/>
      <c r="AC3400" s="14"/>
      <c r="AD3400" s="14"/>
    </row>
    <row r="3401" ht="33.0" hidden="1" customHeight="1">
      <c r="A3401" s="27">
        <v>3861.0</v>
      </c>
      <c r="B3401" s="27" t="s">
        <v>34</v>
      </c>
      <c r="C3401" s="27" t="s">
        <v>3685</v>
      </c>
      <c r="D3401" s="12" t="s">
        <v>3538</v>
      </c>
      <c r="E3401" s="14"/>
      <c r="F3401" s="12" t="s">
        <v>18</v>
      </c>
      <c r="G3401" s="12" t="s">
        <v>4</v>
      </c>
      <c r="H3401" s="12" t="s">
        <v>52</v>
      </c>
      <c r="I3401" s="14"/>
      <c r="J3401" s="14"/>
      <c r="K3401" s="14"/>
      <c r="L3401" s="14"/>
      <c r="M3401" s="14"/>
      <c r="N3401" s="14"/>
      <c r="O3401" s="14"/>
      <c r="P3401" s="14"/>
      <c r="Q3401" s="14"/>
      <c r="R3401" s="14"/>
      <c r="S3401" s="14"/>
      <c r="T3401" s="14"/>
      <c r="U3401" s="14"/>
      <c r="V3401" s="14"/>
      <c r="W3401" s="14"/>
      <c r="X3401" s="14"/>
      <c r="Y3401" s="14"/>
      <c r="Z3401" s="14"/>
      <c r="AA3401" s="14"/>
      <c r="AB3401" s="14"/>
      <c r="AC3401" s="14"/>
      <c r="AD3401" s="14"/>
    </row>
    <row r="3402" ht="33.0" customHeight="1">
      <c r="A3402" s="27">
        <v>3862.0</v>
      </c>
      <c r="B3402" s="27" t="s">
        <v>34</v>
      </c>
      <c r="C3402" s="27" t="s">
        <v>3686</v>
      </c>
      <c r="D3402" s="12" t="s">
        <v>167</v>
      </c>
      <c r="E3402" s="14"/>
      <c r="F3402" s="12" t="s">
        <v>16</v>
      </c>
      <c r="G3402" s="12" t="s">
        <v>9</v>
      </c>
      <c r="H3402" s="12" t="s">
        <v>37</v>
      </c>
      <c r="I3402" s="14"/>
      <c r="J3402" s="14"/>
      <c r="K3402" s="14"/>
      <c r="L3402" s="14"/>
      <c r="M3402" s="14"/>
      <c r="N3402" s="14"/>
      <c r="O3402" s="14"/>
      <c r="P3402" s="14"/>
      <c r="Q3402" s="14"/>
      <c r="R3402" s="14"/>
      <c r="S3402" s="14"/>
      <c r="T3402" s="14"/>
      <c r="U3402" s="14"/>
      <c r="V3402" s="14"/>
      <c r="W3402" s="14"/>
      <c r="X3402" s="14"/>
      <c r="Y3402" s="14"/>
      <c r="Z3402" s="14"/>
      <c r="AA3402" s="14"/>
      <c r="AB3402" s="14"/>
      <c r="AC3402" s="14"/>
      <c r="AD3402" s="14"/>
    </row>
    <row r="3403" ht="33.0" hidden="1" customHeight="1">
      <c r="A3403" s="27">
        <v>3863.0</v>
      </c>
      <c r="B3403" s="27" t="s">
        <v>34</v>
      </c>
      <c r="C3403" s="27" t="s">
        <v>3687</v>
      </c>
      <c r="D3403" s="12" t="s">
        <v>36</v>
      </c>
      <c r="E3403" s="14"/>
      <c r="F3403" s="12" t="s">
        <v>10</v>
      </c>
      <c r="G3403" s="12" t="s">
        <v>2</v>
      </c>
      <c r="H3403" s="12" t="s">
        <v>37</v>
      </c>
      <c r="I3403" s="14"/>
      <c r="J3403" s="14"/>
      <c r="K3403" s="14"/>
      <c r="L3403" s="14"/>
      <c r="M3403" s="14"/>
      <c r="N3403" s="14"/>
      <c r="O3403" s="14"/>
      <c r="P3403" s="14"/>
      <c r="Q3403" s="14"/>
      <c r="R3403" s="14"/>
      <c r="S3403" s="14"/>
      <c r="T3403" s="14"/>
      <c r="U3403" s="14"/>
      <c r="V3403" s="14"/>
      <c r="W3403" s="14"/>
      <c r="X3403" s="14"/>
      <c r="Y3403" s="14"/>
      <c r="Z3403" s="14"/>
      <c r="AA3403" s="14"/>
      <c r="AB3403" s="14"/>
      <c r="AC3403" s="14"/>
      <c r="AD3403" s="14"/>
    </row>
    <row r="3404" ht="33.0" hidden="1" customHeight="1">
      <c r="A3404" s="27">
        <v>3864.0</v>
      </c>
      <c r="B3404" s="27" t="s">
        <v>34</v>
      </c>
      <c r="C3404" s="27" t="s">
        <v>3688</v>
      </c>
      <c r="D3404" s="12" t="s">
        <v>3317</v>
      </c>
      <c r="E3404" s="14"/>
      <c r="F3404" s="12" t="s">
        <v>15</v>
      </c>
      <c r="G3404" s="12" t="s">
        <v>4</v>
      </c>
      <c r="H3404" s="12" t="s">
        <v>37</v>
      </c>
      <c r="I3404" s="14"/>
      <c r="J3404" s="14"/>
      <c r="K3404" s="14"/>
      <c r="L3404" s="14"/>
      <c r="M3404" s="14"/>
      <c r="N3404" s="14"/>
      <c r="O3404" s="14"/>
      <c r="P3404" s="14"/>
      <c r="Q3404" s="14"/>
      <c r="R3404" s="14"/>
      <c r="S3404" s="14"/>
      <c r="T3404" s="14"/>
      <c r="U3404" s="14"/>
      <c r="V3404" s="14"/>
      <c r="W3404" s="14"/>
      <c r="X3404" s="14"/>
      <c r="Y3404" s="14"/>
      <c r="Z3404" s="14"/>
      <c r="AA3404" s="14"/>
      <c r="AB3404" s="14"/>
      <c r="AC3404" s="14"/>
      <c r="AD3404" s="14"/>
    </row>
    <row r="3405" ht="33.0" hidden="1" customHeight="1">
      <c r="A3405" s="27">
        <v>3865.0</v>
      </c>
      <c r="B3405" s="27" t="s">
        <v>34</v>
      </c>
      <c r="C3405" s="27" t="s">
        <v>3689</v>
      </c>
      <c r="D3405" s="12" t="s">
        <v>39</v>
      </c>
      <c r="E3405" s="14"/>
      <c r="F3405" s="12" t="s">
        <v>20</v>
      </c>
      <c r="G3405" s="12" t="s">
        <v>9</v>
      </c>
      <c r="H3405" s="12" t="s">
        <v>37</v>
      </c>
      <c r="I3405" s="14"/>
      <c r="J3405" s="14"/>
      <c r="K3405" s="14"/>
      <c r="L3405" s="14"/>
      <c r="M3405" s="14"/>
      <c r="N3405" s="14"/>
      <c r="O3405" s="14"/>
      <c r="P3405" s="14"/>
      <c r="Q3405" s="14"/>
      <c r="R3405" s="14"/>
      <c r="S3405" s="14"/>
      <c r="T3405" s="14"/>
      <c r="U3405" s="14"/>
      <c r="V3405" s="14"/>
      <c r="W3405" s="14"/>
      <c r="X3405" s="14"/>
      <c r="Y3405" s="14"/>
      <c r="Z3405" s="14"/>
      <c r="AA3405" s="14"/>
      <c r="AB3405" s="14"/>
      <c r="AC3405" s="14"/>
      <c r="AD3405" s="14"/>
    </row>
    <row r="3406" ht="33.0" customHeight="1">
      <c r="A3406" s="27">
        <v>3866.0</v>
      </c>
      <c r="B3406" s="27" t="s">
        <v>34</v>
      </c>
      <c r="C3406" s="27" t="s">
        <v>3690</v>
      </c>
      <c r="D3406" s="12" t="s">
        <v>217</v>
      </c>
      <c r="E3406" s="14"/>
      <c r="F3406" s="12" t="s">
        <v>16</v>
      </c>
      <c r="G3406" s="12" t="s">
        <v>7</v>
      </c>
      <c r="H3406" s="12" t="s">
        <v>49</v>
      </c>
      <c r="I3406" s="14"/>
      <c r="J3406" s="14"/>
      <c r="K3406" s="14"/>
      <c r="L3406" s="14"/>
      <c r="M3406" s="14"/>
      <c r="N3406" s="14"/>
      <c r="O3406" s="14"/>
      <c r="P3406" s="14"/>
      <c r="Q3406" s="14"/>
      <c r="R3406" s="14"/>
      <c r="S3406" s="14"/>
      <c r="T3406" s="14"/>
      <c r="U3406" s="14"/>
      <c r="V3406" s="14"/>
      <c r="W3406" s="14"/>
      <c r="X3406" s="14"/>
      <c r="Y3406" s="14"/>
      <c r="Z3406" s="14"/>
      <c r="AA3406" s="14"/>
      <c r="AB3406" s="14"/>
      <c r="AC3406" s="14"/>
      <c r="AD3406" s="14"/>
    </row>
    <row r="3407" ht="33.0" customHeight="1">
      <c r="A3407" s="27">
        <v>3867.0</v>
      </c>
      <c r="B3407" s="27" t="s">
        <v>34</v>
      </c>
      <c r="C3407" s="27" t="s">
        <v>3691</v>
      </c>
      <c r="D3407" s="12" t="s">
        <v>112</v>
      </c>
      <c r="E3407" s="14"/>
      <c r="F3407" s="12" t="s">
        <v>16</v>
      </c>
      <c r="G3407" s="12" t="s">
        <v>6</v>
      </c>
      <c r="H3407" s="12" t="s">
        <v>49</v>
      </c>
      <c r="I3407" s="14"/>
      <c r="J3407" s="14"/>
      <c r="K3407" s="14"/>
      <c r="L3407" s="14"/>
      <c r="M3407" s="14"/>
      <c r="N3407" s="14"/>
      <c r="O3407" s="14"/>
      <c r="P3407" s="14"/>
      <c r="Q3407" s="14"/>
      <c r="R3407" s="14"/>
      <c r="S3407" s="14"/>
      <c r="T3407" s="14"/>
      <c r="U3407" s="14"/>
      <c r="V3407" s="14"/>
      <c r="W3407" s="14"/>
      <c r="X3407" s="14"/>
      <c r="Y3407" s="14"/>
      <c r="Z3407" s="14"/>
      <c r="AA3407" s="14"/>
      <c r="AB3407" s="14"/>
      <c r="AC3407" s="14"/>
      <c r="AD3407" s="14"/>
    </row>
    <row r="3408" ht="33.0" hidden="1" customHeight="1">
      <c r="A3408" s="27">
        <v>3868.0</v>
      </c>
      <c r="B3408" s="27" t="s">
        <v>34</v>
      </c>
      <c r="C3408" s="27" t="s">
        <v>3692</v>
      </c>
      <c r="D3408" s="12" t="s">
        <v>1735</v>
      </c>
      <c r="E3408" s="14"/>
      <c r="F3408" s="12" t="s">
        <v>15</v>
      </c>
      <c r="G3408" s="12" t="s">
        <v>7</v>
      </c>
      <c r="H3408" s="12" t="s">
        <v>42</v>
      </c>
      <c r="I3408" s="14"/>
      <c r="J3408" s="14"/>
      <c r="K3408" s="14"/>
      <c r="L3408" s="14"/>
      <c r="M3408" s="14"/>
      <c r="N3408" s="14"/>
      <c r="O3408" s="14"/>
      <c r="P3408" s="14"/>
      <c r="Q3408" s="14"/>
      <c r="R3408" s="14"/>
      <c r="S3408" s="14"/>
      <c r="T3408" s="14"/>
      <c r="U3408" s="14"/>
      <c r="V3408" s="14"/>
      <c r="W3408" s="14"/>
      <c r="X3408" s="14"/>
      <c r="Y3408" s="14"/>
      <c r="Z3408" s="14"/>
      <c r="AA3408" s="14"/>
      <c r="AB3408" s="14"/>
      <c r="AC3408" s="14"/>
      <c r="AD3408" s="14"/>
    </row>
    <row r="3409" ht="33.0" hidden="1" customHeight="1">
      <c r="A3409" s="27">
        <v>3869.0</v>
      </c>
      <c r="B3409" s="27" t="s">
        <v>34</v>
      </c>
      <c r="C3409" s="27" t="s">
        <v>3693</v>
      </c>
      <c r="D3409" s="12" t="s">
        <v>87</v>
      </c>
      <c r="E3409" s="14"/>
      <c r="F3409" s="12" t="s">
        <v>18</v>
      </c>
      <c r="G3409" s="12" t="s">
        <v>9</v>
      </c>
      <c r="H3409" s="12" t="s">
        <v>52</v>
      </c>
      <c r="I3409" s="14"/>
      <c r="J3409" s="14"/>
      <c r="K3409" s="14"/>
      <c r="L3409" s="14"/>
      <c r="M3409" s="14"/>
      <c r="N3409" s="14"/>
      <c r="O3409" s="14"/>
      <c r="P3409" s="14"/>
      <c r="Q3409" s="14"/>
      <c r="R3409" s="14"/>
      <c r="S3409" s="14"/>
      <c r="T3409" s="14"/>
      <c r="U3409" s="14"/>
      <c r="V3409" s="14"/>
      <c r="W3409" s="14"/>
      <c r="X3409" s="14"/>
      <c r="Y3409" s="14"/>
      <c r="Z3409" s="14"/>
      <c r="AA3409" s="14"/>
      <c r="AB3409" s="14"/>
      <c r="AC3409" s="14"/>
      <c r="AD3409" s="14"/>
    </row>
    <row r="3410" ht="33.0" hidden="1" customHeight="1">
      <c r="A3410" s="27">
        <v>3870.0</v>
      </c>
      <c r="B3410" s="27" t="s">
        <v>34</v>
      </c>
      <c r="C3410" s="27" t="s">
        <v>3694</v>
      </c>
      <c r="D3410" s="12" t="s">
        <v>2094</v>
      </c>
      <c r="E3410" s="14"/>
      <c r="F3410" s="12" t="s">
        <v>20</v>
      </c>
      <c r="G3410" s="12" t="s">
        <v>2</v>
      </c>
      <c r="H3410" s="12" t="s">
        <v>37</v>
      </c>
      <c r="I3410" s="14"/>
      <c r="J3410" s="14"/>
      <c r="K3410" s="14"/>
      <c r="L3410" s="14"/>
      <c r="M3410" s="14"/>
      <c r="N3410" s="14"/>
      <c r="O3410" s="14"/>
      <c r="P3410" s="14"/>
      <c r="Q3410" s="14"/>
      <c r="R3410" s="14"/>
      <c r="S3410" s="14"/>
      <c r="T3410" s="14"/>
      <c r="U3410" s="14"/>
      <c r="V3410" s="14"/>
      <c r="W3410" s="14"/>
      <c r="X3410" s="14"/>
      <c r="Y3410" s="14"/>
      <c r="Z3410" s="14"/>
      <c r="AA3410" s="14"/>
      <c r="AB3410" s="14"/>
      <c r="AC3410" s="14"/>
      <c r="AD3410" s="14"/>
    </row>
    <row r="3411" ht="33.0" hidden="1" customHeight="1">
      <c r="A3411" s="27">
        <v>3871.0</v>
      </c>
      <c r="B3411" s="27" t="s">
        <v>34</v>
      </c>
      <c r="C3411" s="27" t="s">
        <v>3695</v>
      </c>
      <c r="D3411" s="12" t="s">
        <v>2281</v>
      </c>
      <c r="E3411" s="14"/>
      <c r="F3411" s="12" t="s">
        <v>15</v>
      </c>
      <c r="G3411" s="12" t="s">
        <v>7</v>
      </c>
      <c r="H3411" s="12" t="s">
        <v>52</v>
      </c>
      <c r="I3411" s="14"/>
      <c r="J3411" s="14"/>
      <c r="K3411" s="14"/>
      <c r="L3411" s="14"/>
      <c r="M3411" s="14"/>
      <c r="N3411" s="14"/>
      <c r="O3411" s="14"/>
      <c r="P3411" s="14"/>
      <c r="Q3411" s="14"/>
      <c r="R3411" s="14"/>
      <c r="S3411" s="14"/>
      <c r="T3411" s="14"/>
      <c r="U3411" s="14"/>
      <c r="V3411" s="14"/>
      <c r="W3411" s="14"/>
      <c r="X3411" s="14"/>
      <c r="Y3411" s="14"/>
      <c r="Z3411" s="14"/>
      <c r="AA3411" s="14"/>
      <c r="AB3411" s="14"/>
      <c r="AC3411" s="14"/>
      <c r="AD3411" s="14"/>
    </row>
    <row r="3412" ht="33.0" hidden="1" customHeight="1">
      <c r="A3412" s="27">
        <v>3872.0</v>
      </c>
      <c r="B3412" s="27" t="s">
        <v>34</v>
      </c>
      <c r="C3412" s="27" t="s">
        <v>3696</v>
      </c>
      <c r="D3412" s="12" t="s">
        <v>2013</v>
      </c>
      <c r="E3412" s="14"/>
      <c r="F3412" s="12" t="s">
        <v>15</v>
      </c>
      <c r="G3412" s="12" t="s">
        <v>7</v>
      </c>
      <c r="H3412" s="12" t="s">
        <v>37</v>
      </c>
      <c r="I3412" s="14"/>
      <c r="J3412" s="14"/>
      <c r="K3412" s="14"/>
      <c r="L3412" s="14"/>
      <c r="M3412" s="14"/>
      <c r="N3412" s="14"/>
      <c r="O3412" s="14"/>
      <c r="P3412" s="14"/>
      <c r="Q3412" s="14"/>
      <c r="R3412" s="14"/>
      <c r="S3412" s="14"/>
      <c r="T3412" s="14"/>
      <c r="U3412" s="14"/>
      <c r="V3412" s="14"/>
      <c r="W3412" s="14"/>
      <c r="X3412" s="14"/>
      <c r="Y3412" s="14"/>
      <c r="Z3412" s="14"/>
      <c r="AA3412" s="14"/>
      <c r="AB3412" s="14"/>
      <c r="AC3412" s="14"/>
      <c r="AD3412" s="14"/>
    </row>
    <row r="3413" ht="33.0" hidden="1" customHeight="1">
      <c r="A3413" s="27">
        <v>3873.0</v>
      </c>
      <c r="B3413" s="27" t="s">
        <v>34</v>
      </c>
      <c r="C3413" s="27" t="s">
        <v>3697</v>
      </c>
      <c r="D3413" s="12" t="s">
        <v>212</v>
      </c>
      <c r="E3413" s="14"/>
      <c r="F3413" s="12" t="s">
        <v>12</v>
      </c>
      <c r="G3413" s="12" t="s">
        <v>9</v>
      </c>
      <c r="H3413" s="12" t="s">
        <v>52</v>
      </c>
      <c r="I3413" s="14"/>
      <c r="J3413" s="14"/>
      <c r="K3413" s="14"/>
      <c r="L3413" s="14"/>
      <c r="M3413" s="14"/>
      <c r="N3413" s="14"/>
      <c r="O3413" s="14"/>
      <c r="P3413" s="14"/>
      <c r="Q3413" s="14"/>
      <c r="R3413" s="14"/>
      <c r="S3413" s="14"/>
      <c r="T3413" s="14"/>
      <c r="U3413" s="14"/>
      <c r="V3413" s="14"/>
      <c r="W3413" s="14"/>
      <c r="X3413" s="14"/>
      <c r="Y3413" s="14"/>
      <c r="Z3413" s="14"/>
      <c r="AA3413" s="14"/>
      <c r="AB3413" s="14"/>
      <c r="AC3413" s="14"/>
      <c r="AD3413" s="14"/>
    </row>
    <row r="3414" ht="33.0" hidden="1" customHeight="1">
      <c r="A3414" s="27">
        <v>3874.0</v>
      </c>
      <c r="B3414" s="27" t="s">
        <v>34</v>
      </c>
      <c r="C3414" s="27" t="s">
        <v>3698</v>
      </c>
      <c r="D3414" s="12" t="s">
        <v>89</v>
      </c>
      <c r="E3414" s="14"/>
      <c r="F3414" s="12" t="s">
        <v>9</v>
      </c>
      <c r="G3414" s="12" t="s">
        <v>9</v>
      </c>
      <c r="H3414" s="12" t="s">
        <v>52</v>
      </c>
      <c r="I3414" s="14"/>
      <c r="J3414" s="14"/>
      <c r="K3414" s="14"/>
      <c r="L3414" s="14"/>
      <c r="M3414" s="14"/>
      <c r="N3414" s="14"/>
      <c r="O3414" s="14"/>
      <c r="P3414" s="14"/>
      <c r="Q3414" s="14"/>
      <c r="R3414" s="14"/>
      <c r="S3414" s="14"/>
      <c r="T3414" s="14"/>
      <c r="U3414" s="14"/>
      <c r="V3414" s="14"/>
      <c r="W3414" s="14"/>
      <c r="X3414" s="14"/>
      <c r="Y3414" s="14"/>
      <c r="Z3414" s="14"/>
      <c r="AA3414" s="14"/>
      <c r="AB3414" s="14"/>
      <c r="AC3414" s="14"/>
      <c r="AD3414" s="14"/>
    </row>
    <row r="3415" ht="33.0" hidden="1" customHeight="1">
      <c r="A3415" s="27">
        <v>3875.0</v>
      </c>
      <c r="B3415" s="27" t="s">
        <v>34</v>
      </c>
      <c r="C3415" s="27" t="s">
        <v>3699</v>
      </c>
      <c r="D3415" s="12" t="s">
        <v>3700</v>
      </c>
      <c r="E3415" s="14"/>
      <c r="F3415" s="12" t="s">
        <v>21</v>
      </c>
      <c r="G3415" s="12" t="s">
        <v>7</v>
      </c>
      <c r="H3415" s="12" t="s">
        <v>37</v>
      </c>
      <c r="I3415" s="14"/>
      <c r="J3415" s="14"/>
      <c r="K3415" s="14"/>
      <c r="L3415" s="14"/>
      <c r="M3415" s="14"/>
      <c r="N3415" s="14"/>
      <c r="O3415" s="14"/>
      <c r="P3415" s="14"/>
      <c r="Q3415" s="14"/>
      <c r="R3415" s="14"/>
      <c r="S3415" s="14"/>
      <c r="T3415" s="14"/>
      <c r="U3415" s="14"/>
      <c r="V3415" s="14"/>
      <c r="W3415" s="14"/>
      <c r="X3415" s="14"/>
      <c r="Y3415" s="14"/>
      <c r="Z3415" s="14"/>
      <c r="AA3415" s="14"/>
      <c r="AB3415" s="14"/>
      <c r="AC3415" s="14"/>
      <c r="AD3415" s="14"/>
    </row>
    <row r="3416" ht="33.0" hidden="1" customHeight="1">
      <c r="A3416" s="27">
        <v>3877.0</v>
      </c>
      <c r="B3416" s="27" t="s">
        <v>34</v>
      </c>
      <c r="C3416" s="27" t="s">
        <v>3701</v>
      </c>
      <c r="D3416" s="12" t="s">
        <v>126</v>
      </c>
      <c r="E3416" s="14"/>
      <c r="F3416" s="12" t="s">
        <v>11</v>
      </c>
      <c r="G3416" s="12" t="s">
        <v>9</v>
      </c>
      <c r="H3416" s="12" t="s">
        <v>42</v>
      </c>
      <c r="I3416" s="14"/>
      <c r="J3416" s="14"/>
      <c r="K3416" s="14"/>
      <c r="L3416" s="14"/>
      <c r="M3416" s="14"/>
      <c r="N3416" s="14"/>
      <c r="O3416" s="14"/>
      <c r="P3416" s="14"/>
      <c r="Q3416" s="14"/>
      <c r="R3416" s="14"/>
      <c r="S3416" s="14"/>
      <c r="T3416" s="14"/>
      <c r="U3416" s="14"/>
      <c r="V3416" s="14"/>
      <c r="W3416" s="14"/>
      <c r="X3416" s="14"/>
      <c r="Y3416" s="14"/>
      <c r="Z3416" s="14"/>
      <c r="AA3416" s="14"/>
      <c r="AB3416" s="14"/>
      <c r="AC3416" s="14"/>
      <c r="AD3416" s="14"/>
    </row>
    <row r="3417" ht="33.0" hidden="1" customHeight="1">
      <c r="A3417" s="27">
        <v>3878.0</v>
      </c>
      <c r="B3417" s="27" t="s">
        <v>34</v>
      </c>
      <c r="C3417" s="27" t="s">
        <v>3702</v>
      </c>
      <c r="D3417" s="12" t="s">
        <v>322</v>
      </c>
      <c r="E3417" s="14"/>
      <c r="F3417" s="12" t="s">
        <v>23</v>
      </c>
      <c r="G3417" s="12" t="s">
        <v>9</v>
      </c>
      <c r="H3417" s="12" t="s">
        <v>52</v>
      </c>
      <c r="I3417" s="14"/>
      <c r="J3417" s="14"/>
      <c r="K3417" s="14"/>
      <c r="L3417" s="14"/>
      <c r="M3417" s="14"/>
      <c r="N3417" s="14"/>
      <c r="O3417" s="14"/>
      <c r="P3417" s="14"/>
      <c r="Q3417" s="14"/>
      <c r="R3417" s="14"/>
      <c r="S3417" s="14"/>
      <c r="T3417" s="14"/>
      <c r="U3417" s="14"/>
      <c r="V3417" s="14"/>
      <c r="W3417" s="14"/>
      <c r="X3417" s="14"/>
      <c r="Y3417" s="14"/>
      <c r="Z3417" s="14"/>
      <c r="AA3417" s="14"/>
      <c r="AB3417" s="14"/>
      <c r="AC3417" s="14"/>
      <c r="AD3417" s="14"/>
    </row>
    <row r="3418" ht="33.0" customHeight="1">
      <c r="A3418" s="27">
        <v>3879.0</v>
      </c>
      <c r="B3418" s="27" t="s">
        <v>34</v>
      </c>
      <c r="C3418" s="27" t="s">
        <v>3703</v>
      </c>
      <c r="D3418" s="12" t="s">
        <v>175</v>
      </c>
      <c r="E3418" s="14"/>
      <c r="F3418" s="12" t="s">
        <v>16</v>
      </c>
      <c r="G3418" s="12" t="s">
        <v>4</v>
      </c>
      <c r="H3418" s="12" t="s">
        <v>52</v>
      </c>
      <c r="I3418" s="14"/>
      <c r="J3418" s="14"/>
      <c r="K3418" s="14"/>
      <c r="L3418" s="14"/>
      <c r="M3418" s="14"/>
      <c r="N3418" s="14"/>
      <c r="O3418" s="14"/>
      <c r="P3418" s="14"/>
      <c r="Q3418" s="14"/>
      <c r="R3418" s="14"/>
      <c r="S3418" s="14"/>
      <c r="T3418" s="14"/>
      <c r="U3418" s="14"/>
      <c r="V3418" s="14"/>
      <c r="W3418" s="14"/>
      <c r="X3418" s="14"/>
      <c r="Y3418" s="14"/>
      <c r="Z3418" s="14"/>
      <c r="AA3418" s="14"/>
      <c r="AB3418" s="14"/>
      <c r="AC3418" s="14"/>
      <c r="AD3418" s="14"/>
    </row>
    <row r="3419" ht="33.0" hidden="1" customHeight="1">
      <c r="A3419" s="27">
        <v>3880.0</v>
      </c>
      <c r="B3419" s="27" t="s">
        <v>34</v>
      </c>
      <c r="C3419" s="27" t="s">
        <v>3704</v>
      </c>
      <c r="D3419" s="12" t="s">
        <v>3705</v>
      </c>
      <c r="E3419" s="14"/>
      <c r="F3419" s="12" t="s">
        <v>3706</v>
      </c>
      <c r="G3419" s="12" t="s">
        <v>7</v>
      </c>
      <c r="H3419" s="12" t="s">
        <v>52</v>
      </c>
      <c r="I3419" s="14"/>
      <c r="J3419" s="14"/>
      <c r="K3419" s="14"/>
      <c r="L3419" s="14"/>
      <c r="M3419" s="14"/>
      <c r="N3419" s="14"/>
      <c r="O3419" s="14"/>
      <c r="P3419" s="14"/>
      <c r="Q3419" s="14"/>
      <c r="R3419" s="14"/>
      <c r="S3419" s="14"/>
      <c r="T3419" s="14"/>
      <c r="U3419" s="14"/>
      <c r="V3419" s="14"/>
      <c r="W3419" s="14"/>
      <c r="X3419" s="14"/>
      <c r="Y3419" s="14"/>
      <c r="Z3419" s="14"/>
      <c r="AA3419" s="14"/>
      <c r="AB3419" s="14"/>
      <c r="AC3419" s="14"/>
      <c r="AD3419" s="14"/>
    </row>
    <row r="3420" ht="33.0" hidden="1" customHeight="1">
      <c r="A3420" s="27">
        <v>3881.0</v>
      </c>
      <c r="B3420" s="27" t="s">
        <v>34</v>
      </c>
      <c r="C3420" s="27" t="s">
        <v>3707</v>
      </c>
      <c r="D3420" s="12" t="s">
        <v>2285</v>
      </c>
      <c r="E3420" s="14"/>
      <c r="F3420" s="12" t="s">
        <v>13</v>
      </c>
      <c r="G3420" s="12" t="s">
        <v>7</v>
      </c>
      <c r="H3420" s="12" t="s">
        <v>49</v>
      </c>
      <c r="I3420" s="14"/>
      <c r="J3420" s="14"/>
      <c r="K3420" s="14"/>
      <c r="L3420" s="14"/>
      <c r="M3420" s="14"/>
      <c r="N3420" s="14"/>
      <c r="O3420" s="14"/>
      <c r="P3420" s="14"/>
      <c r="Q3420" s="14"/>
      <c r="R3420" s="14"/>
      <c r="S3420" s="14"/>
      <c r="T3420" s="14"/>
      <c r="U3420" s="14"/>
      <c r="V3420" s="14"/>
      <c r="W3420" s="14"/>
      <c r="X3420" s="14"/>
      <c r="Y3420" s="14"/>
      <c r="Z3420" s="14"/>
      <c r="AA3420" s="14"/>
      <c r="AB3420" s="14"/>
      <c r="AC3420" s="14"/>
      <c r="AD3420" s="14"/>
    </row>
    <row r="3421" ht="33.0" hidden="1" customHeight="1">
      <c r="A3421" s="27">
        <v>3882.0</v>
      </c>
      <c r="B3421" s="27" t="s">
        <v>34</v>
      </c>
      <c r="C3421" s="27" t="s">
        <v>3708</v>
      </c>
      <c r="D3421" s="12" t="s">
        <v>89</v>
      </c>
      <c r="E3421" s="14"/>
      <c r="F3421" s="12" t="s">
        <v>9</v>
      </c>
      <c r="G3421" s="12" t="s">
        <v>9</v>
      </c>
      <c r="H3421" s="12" t="s">
        <v>52</v>
      </c>
      <c r="I3421" s="14"/>
      <c r="J3421" s="14"/>
      <c r="K3421" s="14"/>
      <c r="L3421" s="14"/>
      <c r="M3421" s="14"/>
      <c r="N3421" s="14"/>
      <c r="O3421" s="14"/>
      <c r="P3421" s="14"/>
      <c r="Q3421" s="14"/>
      <c r="R3421" s="14"/>
      <c r="S3421" s="14"/>
      <c r="T3421" s="14"/>
      <c r="U3421" s="14"/>
      <c r="V3421" s="14"/>
      <c r="W3421" s="14"/>
      <c r="X3421" s="14"/>
      <c r="Y3421" s="14"/>
      <c r="Z3421" s="14"/>
      <c r="AA3421" s="14"/>
      <c r="AB3421" s="14"/>
      <c r="AC3421" s="14"/>
      <c r="AD3421" s="14"/>
    </row>
    <row r="3422" ht="33.0" hidden="1" customHeight="1">
      <c r="A3422" s="27">
        <v>3883.0</v>
      </c>
      <c r="B3422" s="27" t="s">
        <v>34</v>
      </c>
      <c r="C3422" s="27" t="s">
        <v>3709</v>
      </c>
      <c r="D3422" s="12" t="s">
        <v>89</v>
      </c>
      <c r="E3422" s="14"/>
      <c r="F3422" s="12" t="s">
        <v>9</v>
      </c>
      <c r="G3422" s="12" t="s">
        <v>9</v>
      </c>
      <c r="H3422" s="12" t="s">
        <v>52</v>
      </c>
      <c r="I3422" s="14"/>
      <c r="J3422" s="14"/>
      <c r="K3422" s="14"/>
      <c r="L3422" s="14"/>
      <c r="M3422" s="14"/>
      <c r="N3422" s="14"/>
      <c r="O3422" s="14"/>
      <c r="P3422" s="14"/>
      <c r="Q3422" s="14"/>
      <c r="R3422" s="14"/>
      <c r="S3422" s="14"/>
      <c r="T3422" s="14"/>
      <c r="U3422" s="14"/>
      <c r="V3422" s="14"/>
      <c r="W3422" s="14"/>
      <c r="X3422" s="14"/>
      <c r="Y3422" s="14"/>
      <c r="Z3422" s="14"/>
      <c r="AA3422" s="14"/>
      <c r="AB3422" s="14"/>
      <c r="AC3422" s="14"/>
      <c r="AD3422" s="14"/>
    </row>
    <row r="3423" ht="33.0" hidden="1" customHeight="1">
      <c r="A3423" s="27">
        <v>3884.0</v>
      </c>
      <c r="B3423" s="27" t="s">
        <v>34</v>
      </c>
      <c r="C3423" s="27" t="s">
        <v>3710</v>
      </c>
      <c r="D3423" s="12" t="s">
        <v>302</v>
      </c>
      <c r="E3423" s="14"/>
      <c r="F3423" s="12" t="s">
        <v>15</v>
      </c>
      <c r="G3423" s="12" t="s">
        <v>9</v>
      </c>
      <c r="H3423" s="12" t="s">
        <v>42</v>
      </c>
      <c r="I3423" s="14"/>
      <c r="J3423" s="14"/>
      <c r="K3423" s="14"/>
      <c r="L3423" s="14"/>
      <c r="M3423" s="14"/>
      <c r="N3423" s="14"/>
      <c r="O3423" s="14"/>
      <c r="P3423" s="14"/>
      <c r="Q3423" s="14"/>
      <c r="R3423" s="14"/>
      <c r="S3423" s="14"/>
      <c r="T3423" s="14"/>
      <c r="U3423" s="14"/>
      <c r="V3423" s="14"/>
      <c r="W3423" s="14"/>
      <c r="X3423" s="14"/>
      <c r="Y3423" s="14"/>
      <c r="Z3423" s="14"/>
      <c r="AA3423" s="14"/>
      <c r="AB3423" s="14"/>
      <c r="AC3423" s="14"/>
      <c r="AD3423" s="14"/>
    </row>
    <row r="3424" ht="33.0" customHeight="1">
      <c r="A3424" s="27">
        <v>3885.0</v>
      </c>
      <c r="B3424" s="27" t="s">
        <v>34</v>
      </c>
      <c r="C3424" s="27" t="s">
        <v>3711</v>
      </c>
      <c r="D3424" s="12" t="s">
        <v>217</v>
      </c>
      <c r="E3424" s="14"/>
      <c r="F3424" s="12" t="s">
        <v>16</v>
      </c>
      <c r="G3424" s="12" t="s">
        <v>7</v>
      </c>
      <c r="H3424" s="12" t="s">
        <v>49</v>
      </c>
      <c r="I3424" s="14"/>
      <c r="J3424" s="14"/>
      <c r="K3424" s="14"/>
      <c r="L3424" s="14"/>
      <c r="M3424" s="14"/>
      <c r="N3424" s="14"/>
      <c r="O3424" s="14"/>
      <c r="P3424" s="14"/>
      <c r="Q3424" s="14"/>
      <c r="R3424" s="14"/>
      <c r="S3424" s="14"/>
      <c r="T3424" s="14"/>
      <c r="U3424" s="14"/>
      <c r="V3424" s="14"/>
      <c r="W3424" s="14"/>
      <c r="X3424" s="14"/>
      <c r="Y3424" s="14"/>
      <c r="Z3424" s="14"/>
      <c r="AA3424" s="14"/>
      <c r="AB3424" s="14"/>
      <c r="AC3424" s="14"/>
      <c r="AD3424" s="14"/>
    </row>
    <row r="3425" ht="33.0" customHeight="1">
      <c r="A3425" s="27">
        <v>3886.0</v>
      </c>
      <c r="B3425" s="27" t="s">
        <v>34</v>
      </c>
      <c r="C3425" s="27" t="s">
        <v>3712</v>
      </c>
      <c r="D3425" s="12" t="s">
        <v>217</v>
      </c>
      <c r="E3425" s="14"/>
      <c r="F3425" s="12" t="s">
        <v>16</v>
      </c>
      <c r="G3425" s="12" t="s">
        <v>7</v>
      </c>
      <c r="H3425" s="12" t="s">
        <v>49</v>
      </c>
      <c r="I3425" s="14"/>
      <c r="J3425" s="14"/>
      <c r="K3425" s="14"/>
      <c r="L3425" s="14"/>
      <c r="M3425" s="14"/>
      <c r="N3425" s="14"/>
      <c r="O3425" s="14"/>
      <c r="P3425" s="14"/>
      <c r="Q3425" s="14"/>
      <c r="R3425" s="14"/>
      <c r="S3425" s="14"/>
      <c r="T3425" s="14"/>
      <c r="U3425" s="14"/>
      <c r="V3425" s="14"/>
      <c r="W3425" s="14"/>
      <c r="X3425" s="14"/>
      <c r="Y3425" s="14"/>
      <c r="Z3425" s="14"/>
      <c r="AA3425" s="14"/>
      <c r="AB3425" s="14"/>
      <c r="AC3425" s="14"/>
      <c r="AD3425" s="14"/>
    </row>
    <row r="3426" ht="33.0" hidden="1" customHeight="1">
      <c r="A3426" s="27">
        <v>3887.0</v>
      </c>
      <c r="B3426" s="27" t="s">
        <v>34</v>
      </c>
      <c r="C3426" s="27" t="s">
        <v>3713</v>
      </c>
      <c r="D3426" s="12" t="s">
        <v>105</v>
      </c>
      <c r="E3426" s="14"/>
      <c r="F3426" s="12" t="s">
        <v>13</v>
      </c>
      <c r="G3426" s="12" t="s">
        <v>4</v>
      </c>
      <c r="H3426" s="12" t="s">
        <v>37</v>
      </c>
      <c r="I3426" s="14"/>
      <c r="J3426" s="14"/>
      <c r="K3426" s="14"/>
      <c r="L3426" s="14"/>
      <c r="M3426" s="14"/>
      <c r="N3426" s="14"/>
      <c r="O3426" s="14"/>
      <c r="P3426" s="14"/>
      <c r="Q3426" s="14"/>
      <c r="R3426" s="14"/>
      <c r="S3426" s="14"/>
      <c r="T3426" s="14"/>
      <c r="U3426" s="14"/>
      <c r="V3426" s="14"/>
      <c r="W3426" s="14"/>
      <c r="X3426" s="14"/>
      <c r="Y3426" s="14"/>
      <c r="Z3426" s="14"/>
      <c r="AA3426" s="14"/>
      <c r="AB3426" s="14"/>
      <c r="AC3426" s="14"/>
      <c r="AD3426" s="14"/>
    </row>
    <row r="3427" ht="33.0" hidden="1" customHeight="1">
      <c r="A3427" s="27">
        <v>3888.0</v>
      </c>
      <c r="B3427" s="27" t="s">
        <v>34</v>
      </c>
      <c r="C3427" s="27" t="s">
        <v>3714</v>
      </c>
      <c r="D3427" s="12" t="s">
        <v>3317</v>
      </c>
      <c r="E3427" s="14"/>
      <c r="F3427" s="12" t="s">
        <v>15</v>
      </c>
      <c r="G3427" s="12" t="s">
        <v>4</v>
      </c>
      <c r="H3427" s="12" t="s">
        <v>37</v>
      </c>
      <c r="I3427" s="14"/>
      <c r="J3427" s="14"/>
      <c r="K3427" s="14"/>
      <c r="L3427" s="14"/>
      <c r="M3427" s="14"/>
      <c r="N3427" s="14"/>
      <c r="O3427" s="14"/>
      <c r="P3427" s="14"/>
      <c r="Q3427" s="14"/>
      <c r="R3427" s="14"/>
      <c r="S3427" s="14"/>
      <c r="T3427" s="14"/>
      <c r="U3427" s="14"/>
      <c r="V3427" s="14"/>
      <c r="W3427" s="14"/>
      <c r="X3427" s="14"/>
      <c r="Y3427" s="14"/>
      <c r="Z3427" s="14"/>
      <c r="AA3427" s="14"/>
      <c r="AB3427" s="14"/>
      <c r="AC3427" s="14"/>
      <c r="AD3427" s="14"/>
    </row>
    <row r="3428" ht="33.0" hidden="1" customHeight="1">
      <c r="A3428" s="27">
        <v>3890.0</v>
      </c>
      <c r="B3428" s="27" t="s">
        <v>34</v>
      </c>
      <c r="C3428" s="27" t="s">
        <v>3715</v>
      </c>
      <c r="D3428" s="12" t="s">
        <v>3716</v>
      </c>
      <c r="E3428" s="14"/>
      <c r="F3428" s="12" t="s">
        <v>11</v>
      </c>
      <c r="G3428" s="12" t="s">
        <v>156</v>
      </c>
      <c r="H3428" s="12" t="s">
        <v>49</v>
      </c>
      <c r="I3428" s="14"/>
      <c r="J3428" s="14"/>
      <c r="K3428" s="14"/>
      <c r="L3428" s="14"/>
      <c r="M3428" s="14"/>
      <c r="N3428" s="14"/>
      <c r="O3428" s="14"/>
      <c r="P3428" s="14"/>
      <c r="Q3428" s="14"/>
      <c r="R3428" s="14"/>
      <c r="S3428" s="14"/>
      <c r="T3428" s="14"/>
      <c r="U3428" s="14"/>
      <c r="V3428" s="14"/>
      <c r="W3428" s="14"/>
      <c r="X3428" s="14"/>
      <c r="Y3428" s="14"/>
      <c r="Z3428" s="14"/>
      <c r="AA3428" s="14"/>
      <c r="AB3428" s="14"/>
      <c r="AC3428" s="14"/>
      <c r="AD3428" s="14"/>
    </row>
    <row r="3429" ht="33.0" hidden="1" customHeight="1">
      <c r="A3429" s="27">
        <v>3892.0</v>
      </c>
      <c r="B3429" s="27" t="s">
        <v>34</v>
      </c>
      <c r="C3429" s="27" t="s">
        <v>3717</v>
      </c>
      <c r="D3429" s="12" t="s">
        <v>191</v>
      </c>
      <c r="E3429" s="14"/>
      <c r="F3429" s="12" t="s">
        <v>20</v>
      </c>
      <c r="G3429" s="12" t="s">
        <v>6</v>
      </c>
      <c r="H3429" s="12" t="s">
        <v>42</v>
      </c>
      <c r="I3429" s="14"/>
      <c r="J3429" s="14"/>
      <c r="K3429" s="14"/>
      <c r="L3429" s="14"/>
      <c r="M3429" s="14"/>
      <c r="N3429" s="14"/>
      <c r="O3429" s="14"/>
      <c r="P3429" s="14"/>
      <c r="Q3429" s="14"/>
      <c r="R3429" s="14"/>
      <c r="S3429" s="14"/>
      <c r="T3429" s="14"/>
      <c r="U3429" s="14"/>
      <c r="V3429" s="14"/>
      <c r="W3429" s="14"/>
      <c r="X3429" s="14"/>
      <c r="Y3429" s="14"/>
      <c r="Z3429" s="14"/>
      <c r="AA3429" s="14"/>
      <c r="AB3429" s="14"/>
      <c r="AC3429" s="14"/>
      <c r="AD3429" s="14"/>
    </row>
    <row r="3430" ht="33.0" customHeight="1">
      <c r="A3430" s="27">
        <v>3893.0</v>
      </c>
      <c r="B3430" s="27" t="s">
        <v>34</v>
      </c>
      <c r="C3430" s="27" t="s">
        <v>3718</v>
      </c>
      <c r="D3430" s="12" t="s">
        <v>291</v>
      </c>
      <c r="E3430" s="14"/>
      <c r="F3430" s="12" t="s">
        <v>16</v>
      </c>
      <c r="G3430" s="12" t="s">
        <v>4</v>
      </c>
      <c r="H3430" s="12" t="s">
        <v>37</v>
      </c>
      <c r="I3430" s="14"/>
      <c r="J3430" s="14"/>
      <c r="K3430" s="14"/>
      <c r="L3430" s="14"/>
      <c r="M3430" s="14"/>
      <c r="N3430" s="14"/>
      <c r="O3430" s="14"/>
      <c r="P3430" s="14"/>
      <c r="Q3430" s="14"/>
      <c r="R3430" s="14"/>
      <c r="S3430" s="14"/>
      <c r="T3430" s="14"/>
      <c r="U3430" s="14"/>
      <c r="V3430" s="14"/>
      <c r="W3430" s="14"/>
      <c r="X3430" s="14"/>
      <c r="Y3430" s="14"/>
      <c r="Z3430" s="14"/>
      <c r="AA3430" s="14"/>
      <c r="AB3430" s="14"/>
      <c r="AC3430" s="14"/>
      <c r="AD3430" s="14"/>
    </row>
    <row r="3431" ht="33.0" hidden="1" customHeight="1">
      <c r="A3431" s="27">
        <v>3894.0</v>
      </c>
      <c r="B3431" s="27" t="s">
        <v>34</v>
      </c>
      <c r="C3431" s="27" t="s">
        <v>3719</v>
      </c>
      <c r="D3431" s="12" t="s">
        <v>637</v>
      </c>
      <c r="E3431" s="14"/>
      <c r="F3431" s="12" t="s">
        <v>13</v>
      </c>
      <c r="G3431" s="12" t="s">
        <v>9</v>
      </c>
      <c r="H3431" s="12" t="s">
        <v>52</v>
      </c>
      <c r="I3431" s="14"/>
      <c r="J3431" s="14"/>
      <c r="K3431" s="14"/>
      <c r="L3431" s="14"/>
      <c r="M3431" s="14"/>
      <c r="N3431" s="14"/>
      <c r="O3431" s="14"/>
      <c r="P3431" s="14"/>
      <c r="Q3431" s="14"/>
      <c r="R3431" s="14"/>
      <c r="S3431" s="14"/>
      <c r="T3431" s="14"/>
      <c r="U3431" s="14"/>
      <c r="V3431" s="14"/>
      <c r="W3431" s="14"/>
      <c r="X3431" s="14"/>
      <c r="Y3431" s="14"/>
      <c r="Z3431" s="14"/>
      <c r="AA3431" s="14"/>
      <c r="AB3431" s="14"/>
      <c r="AC3431" s="14"/>
      <c r="AD3431" s="14"/>
    </row>
    <row r="3432" ht="33.0" hidden="1" customHeight="1">
      <c r="A3432" s="27">
        <v>3895.0</v>
      </c>
      <c r="B3432" s="27" t="s">
        <v>34</v>
      </c>
      <c r="C3432" s="27" t="s">
        <v>3720</v>
      </c>
      <c r="D3432" s="12" t="s">
        <v>97</v>
      </c>
      <c r="E3432" s="14"/>
      <c r="F3432" s="12" t="s">
        <v>12</v>
      </c>
      <c r="G3432" s="12" t="s">
        <v>7</v>
      </c>
      <c r="H3432" s="12" t="s">
        <v>52</v>
      </c>
      <c r="I3432" s="14"/>
      <c r="J3432" s="14"/>
      <c r="K3432" s="14"/>
      <c r="L3432" s="14"/>
      <c r="M3432" s="14"/>
      <c r="N3432" s="14"/>
      <c r="O3432" s="14"/>
      <c r="P3432" s="14"/>
      <c r="Q3432" s="14"/>
      <c r="R3432" s="14"/>
      <c r="S3432" s="14"/>
      <c r="T3432" s="14"/>
      <c r="U3432" s="14"/>
      <c r="V3432" s="14"/>
      <c r="W3432" s="14"/>
      <c r="X3432" s="14"/>
      <c r="Y3432" s="14"/>
      <c r="Z3432" s="14"/>
      <c r="AA3432" s="14"/>
      <c r="AB3432" s="14"/>
      <c r="AC3432" s="14"/>
      <c r="AD3432" s="14"/>
    </row>
    <row r="3433" ht="33.0" hidden="1" customHeight="1">
      <c r="A3433" s="27">
        <v>3896.0</v>
      </c>
      <c r="B3433" s="27" t="s">
        <v>34</v>
      </c>
      <c r="C3433" s="27" t="s">
        <v>3721</v>
      </c>
      <c r="D3433" s="12" t="s">
        <v>107</v>
      </c>
      <c r="E3433" s="14"/>
      <c r="F3433" s="12" t="s">
        <v>9</v>
      </c>
      <c r="G3433" s="12" t="s">
        <v>9</v>
      </c>
      <c r="H3433" s="12" t="s">
        <v>37</v>
      </c>
      <c r="I3433" s="14"/>
      <c r="J3433" s="14"/>
      <c r="K3433" s="14"/>
      <c r="L3433" s="14"/>
      <c r="M3433" s="14"/>
      <c r="N3433" s="14"/>
      <c r="O3433" s="14"/>
      <c r="P3433" s="14"/>
      <c r="Q3433" s="14"/>
      <c r="R3433" s="14"/>
      <c r="S3433" s="14"/>
      <c r="T3433" s="14"/>
      <c r="U3433" s="14"/>
      <c r="V3433" s="14"/>
      <c r="W3433" s="14"/>
      <c r="X3433" s="14"/>
      <c r="Y3433" s="14"/>
      <c r="Z3433" s="14"/>
      <c r="AA3433" s="14"/>
      <c r="AB3433" s="14"/>
      <c r="AC3433" s="14"/>
      <c r="AD3433" s="14"/>
    </row>
    <row r="3434" ht="33.0" hidden="1" customHeight="1">
      <c r="A3434" s="27">
        <v>3897.0</v>
      </c>
      <c r="B3434" s="27" t="s">
        <v>34</v>
      </c>
      <c r="C3434" s="27" t="s">
        <v>3722</v>
      </c>
      <c r="D3434" s="12" t="s">
        <v>320</v>
      </c>
      <c r="E3434" s="14"/>
      <c r="F3434" s="12" t="s">
        <v>17</v>
      </c>
      <c r="G3434" s="12" t="s">
        <v>7</v>
      </c>
      <c r="H3434" s="12" t="s">
        <v>42</v>
      </c>
      <c r="I3434" s="14"/>
      <c r="J3434" s="14"/>
      <c r="K3434" s="14"/>
      <c r="L3434" s="14"/>
      <c r="M3434" s="14"/>
      <c r="N3434" s="14"/>
      <c r="O3434" s="14"/>
      <c r="P3434" s="14"/>
      <c r="Q3434" s="14"/>
      <c r="R3434" s="14"/>
      <c r="S3434" s="14"/>
      <c r="T3434" s="14"/>
      <c r="U3434" s="14"/>
      <c r="V3434" s="14"/>
      <c r="W3434" s="14"/>
      <c r="X3434" s="14"/>
      <c r="Y3434" s="14"/>
      <c r="Z3434" s="14"/>
      <c r="AA3434" s="14"/>
      <c r="AB3434" s="14"/>
      <c r="AC3434" s="14"/>
      <c r="AD3434" s="14"/>
    </row>
    <row r="3435" ht="33.0" hidden="1" customHeight="1">
      <c r="A3435" s="27">
        <v>3898.0</v>
      </c>
      <c r="B3435" s="27" t="s">
        <v>34</v>
      </c>
      <c r="C3435" s="27" t="s">
        <v>3723</v>
      </c>
      <c r="D3435" s="12" t="s">
        <v>3210</v>
      </c>
      <c r="E3435" s="14"/>
      <c r="F3435" s="12" t="s">
        <v>23</v>
      </c>
      <c r="G3435" s="12" t="s">
        <v>4</v>
      </c>
      <c r="H3435" s="12" t="s">
        <v>49</v>
      </c>
      <c r="I3435" s="14"/>
      <c r="J3435" s="14"/>
      <c r="K3435" s="14"/>
      <c r="L3435" s="14"/>
      <c r="M3435" s="14"/>
      <c r="N3435" s="14"/>
      <c r="O3435" s="14"/>
      <c r="P3435" s="14"/>
      <c r="Q3435" s="14"/>
      <c r="R3435" s="14"/>
      <c r="S3435" s="14"/>
      <c r="T3435" s="14"/>
      <c r="U3435" s="14"/>
      <c r="V3435" s="14"/>
      <c r="W3435" s="14"/>
      <c r="X3435" s="14"/>
      <c r="Y3435" s="14"/>
      <c r="Z3435" s="14"/>
      <c r="AA3435" s="14"/>
      <c r="AB3435" s="14"/>
      <c r="AC3435" s="14"/>
      <c r="AD3435" s="14"/>
    </row>
    <row r="3436" ht="33.0" hidden="1" customHeight="1">
      <c r="A3436" s="27">
        <v>3899.0</v>
      </c>
      <c r="B3436" s="27" t="s">
        <v>34</v>
      </c>
      <c r="C3436" s="27" t="s">
        <v>3724</v>
      </c>
      <c r="D3436" s="12" t="s">
        <v>637</v>
      </c>
      <c r="E3436" s="14"/>
      <c r="F3436" s="12" t="s">
        <v>13</v>
      </c>
      <c r="G3436" s="12" t="s">
        <v>9</v>
      </c>
      <c r="H3436" s="12" t="s">
        <v>52</v>
      </c>
      <c r="I3436" s="14"/>
      <c r="J3436" s="14"/>
      <c r="K3436" s="14"/>
      <c r="L3436" s="14"/>
      <c r="M3436" s="14"/>
      <c r="N3436" s="14"/>
      <c r="O3436" s="14"/>
      <c r="P3436" s="14"/>
      <c r="Q3436" s="14"/>
      <c r="R3436" s="14"/>
      <c r="S3436" s="14"/>
      <c r="T3436" s="14"/>
      <c r="U3436" s="14"/>
      <c r="V3436" s="14"/>
      <c r="W3436" s="14"/>
      <c r="X3436" s="14"/>
      <c r="Y3436" s="14"/>
      <c r="Z3436" s="14"/>
      <c r="AA3436" s="14"/>
      <c r="AB3436" s="14"/>
      <c r="AC3436" s="14"/>
      <c r="AD3436" s="14"/>
    </row>
    <row r="3437" ht="33.0" hidden="1" customHeight="1">
      <c r="A3437" s="27">
        <v>3900.0</v>
      </c>
      <c r="B3437" s="27" t="s">
        <v>34</v>
      </c>
      <c r="C3437" s="27" t="s">
        <v>3725</v>
      </c>
      <c r="D3437" s="12" t="s">
        <v>56</v>
      </c>
      <c r="E3437" s="14"/>
      <c r="F3437" s="12" t="s">
        <v>11</v>
      </c>
      <c r="G3437" s="12" t="s">
        <v>9</v>
      </c>
      <c r="H3437" s="12" t="s">
        <v>52</v>
      </c>
      <c r="I3437" s="14"/>
      <c r="J3437" s="14"/>
      <c r="K3437" s="14"/>
      <c r="L3437" s="14"/>
      <c r="M3437" s="14"/>
      <c r="N3437" s="14"/>
      <c r="O3437" s="14"/>
      <c r="P3437" s="14"/>
      <c r="Q3437" s="14"/>
      <c r="R3437" s="14"/>
      <c r="S3437" s="14"/>
      <c r="T3437" s="14"/>
      <c r="U3437" s="14"/>
      <c r="V3437" s="14"/>
      <c r="W3437" s="14"/>
      <c r="X3437" s="14"/>
      <c r="Y3437" s="14"/>
      <c r="Z3437" s="14"/>
      <c r="AA3437" s="14"/>
      <c r="AB3437" s="14"/>
      <c r="AC3437" s="14"/>
      <c r="AD3437" s="14"/>
    </row>
    <row r="3438" ht="33.0" hidden="1" customHeight="1">
      <c r="A3438" s="27">
        <v>3901.0</v>
      </c>
      <c r="B3438" s="27" t="s">
        <v>34</v>
      </c>
      <c r="C3438" s="27" t="s">
        <v>3726</v>
      </c>
      <c r="D3438" s="12" t="s">
        <v>107</v>
      </c>
      <c r="E3438" s="14"/>
      <c r="F3438" s="12" t="s">
        <v>9</v>
      </c>
      <c r="G3438" s="12" t="s">
        <v>9</v>
      </c>
      <c r="H3438" s="12" t="s">
        <v>37</v>
      </c>
      <c r="I3438" s="14"/>
      <c r="J3438" s="14"/>
      <c r="K3438" s="14"/>
      <c r="L3438" s="14"/>
      <c r="M3438" s="14"/>
      <c r="N3438" s="14"/>
      <c r="O3438" s="14"/>
      <c r="P3438" s="14"/>
      <c r="Q3438" s="14"/>
      <c r="R3438" s="14"/>
      <c r="S3438" s="14"/>
      <c r="T3438" s="14"/>
      <c r="U3438" s="14"/>
      <c r="V3438" s="14"/>
      <c r="W3438" s="14"/>
      <c r="X3438" s="14"/>
      <c r="Y3438" s="14"/>
      <c r="Z3438" s="14"/>
      <c r="AA3438" s="14"/>
      <c r="AB3438" s="14"/>
      <c r="AC3438" s="14"/>
      <c r="AD3438" s="14"/>
    </row>
    <row r="3439" ht="33.0" hidden="1" customHeight="1">
      <c r="A3439" s="27">
        <v>3902.0</v>
      </c>
      <c r="B3439" s="27" t="s">
        <v>34</v>
      </c>
      <c r="C3439" s="27" t="s">
        <v>3727</v>
      </c>
      <c r="D3439" s="12" t="s">
        <v>54</v>
      </c>
      <c r="E3439" s="14"/>
      <c r="F3439" s="12" t="s">
        <v>18</v>
      </c>
      <c r="G3439" s="12" t="s">
        <v>9</v>
      </c>
      <c r="H3439" s="12" t="s">
        <v>37</v>
      </c>
      <c r="I3439" s="14"/>
      <c r="J3439" s="14"/>
      <c r="K3439" s="14"/>
      <c r="L3439" s="14"/>
      <c r="M3439" s="14"/>
      <c r="N3439" s="14"/>
      <c r="O3439" s="14"/>
      <c r="P3439" s="14"/>
      <c r="Q3439" s="14"/>
      <c r="R3439" s="14"/>
      <c r="S3439" s="14"/>
      <c r="T3439" s="14"/>
      <c r="U3439" s="14"/>
      <c r="V3439" s="14"/>
      <c r="W3439" s="14"/>
      <c r="X3439" s="14"/>
      <c r="Y3439" s="14"/>
      <c r="Z3439" s="14"/>
      <c r="AA3439" s="14"/>
      <c r="AB3439" s="14"/>
      <c r="AC3439" s="14"/>
      <c r="AD3439" s="14"/>
    </row>
    <row r="3440" ht="33.0" hidden="1" customHeight="1">
      <c r="A3440" s="27">
        <v>3903.0</v>
      </c>
      <c r="B3440" s="27" t="s">
        <v>34</v>
      </c>
      <c r="C3440" s="27" t="s">
        <v>3728</v>
      </c>
      <c r="D3440" s="12" t="s">
        <v>165</v>
      </c>
      <c r="E3440" s="14"/>
      <c r="F3440" s="12" t="s">
        <v>13</v>
      </c>
      <c r="G3440" s="12" t="s">
        <v>4</v>
      </c>
      <c r="H3440" s="12" t="s">
        <v>49</v>
      </c>
      <c r="I3440" s="14"/>
      <c r="J3440" s="14"/>
      <c r="K3440" s="14"/>
      <c r="L3440" s="14"/>
      <c r="M3440" s="14"/>
      <c r="N3440" s="14"/>
      <c r="O3440" s="14"/>
      <c r="P3440" s="14"/>
      <c r="Q3440" s="14"/>
      <c r="R3440" s="14"/>
      <c r="S3440" s="14"/>
      <c r="T3440" s="14"/>
      <c r="U3440" s="14"/>
      <c r="V3440" s="14"/>
      <c r="W3440" s="14"/>
      <c r="X3440" s="14"/>
      <c r="Y3440" s="14"/>
      <c r="Z3440" s="14"/>
      <c r="AA3440" s="14"/>
      <c r="AB3440" s="14"/>
      <c r="AC3440" s="14"/>
      <c r="AD3440" s="14"/>
    </row>
    <row r="3441" ht="33.0" hidden="1" customHeight="1">
      <c r="A3441" s="27">
        <v>3905.0</v>
      </c>
      <c r="B3441" s="27" t="s">
        <v>34</v>
      </c>
      <c r="C3441" s="27" t="s">
        <v>3729</v>
      </c>
      <c r="D3441" s="12" t="s">
        <v>56</v>
      </c>
      <c r="E3441" s="14"/>
      <c r="F3441" s="12" t="s">
        <v>11</v>
      </c>
      <c r="G3441" s="12" t="s">
        <v>9</v>
      </c>
      <c r="H3441" s="12" t="s">
        <v>52</v>
      </c>
      <c r="I3441" s="14"/>
      <c r="J3441" s="14"/>
      <c r="K3441" s="14"/>
      <c r="L3441" s="14"/>
      <c r="M3441" s="14"/>
      <c r="N3441" s="14"/>
      <c r="O3441" s="14"/>
      <c r="P3441" s="14"/>
      <c r="Q3441" s="14"/>
      <c r="R3441" s="14"/>
      <c r="S3441" s="14"/>
      <c r="T3441" s="14"/>
      <c r="U3441" s="14"/>
      <c r="V3441" s="14"/>
      <c r="W3441" s="14"/>
      <c r="X3441" s="14"/>
      <c r="Y3441" s="14"/>
      <c r="Z3441" s="14"/>
      <c r="AA3441" s="14"/>
      <c r="AB3441" s="14"/>
      <c r="AC3441" s="14"/>
      <c r="AD3441" s="14"/>
    </row>
    <row r="3442" ht="33.0" hidden="1" customHeight="1">
      <c r="A3442" s="27">
        <v>3906.0</v>
      </c>
      <c r="B3442" s="27" t="s">
        <v>34</v>
      </c>
      <c r="C3442" s="27" t="s">
        <v>3730</v>
      </c>
      <c r="D3442" s="12" t="s">
        <v>165</v>
      </c>
      <c r="E3442" s="14"/>
      <c r="F3442" s="12" t="s">
        <v>13</v>
      </c>
      <c r="G3442" s="12" t="s">
        <v>4</v>
      </c>
      <c r="H3442" s="12" t="s">
        <v>49</v>
      </c>
      <c r="I3442" s="14"/>
      <c r="J3442" s="14"/>
      <c r="K3442" s="14"/>
      <c r="L3442" s="14"/>
      <c r="M3442" s="14"/>
      <c r="N3442" s="14"/>
      <c r="O3442" s="14"/>
      <c r="P3442" s="14"/>
      <c r="Q3442" s="14"/>
      <c r="R3442" s="14"/>
      <c r="S3442" s="14"/>
      <c r="T3442" s="14"/>
      <c r="U3442" s="14"/>
      <c r="V3442" s="14"/>
      <c r="W3442" s="14"/>
      <c r="X3442" s="14"/>
      <c r="Y3442" s="14"/>
      <c r="Z3442" s="14"/>
      <c r="AA3442" s="14"/>
      <c r="AB3442" s="14"/>
      <c r="AC3442" s="14"/>
      <c r="AD3442" s="14"/>
    </row>
    <row r="3443" ht="33.0" customHeight="1">
      <c r="A3443" s="27">
        <v>3907.0</v>
      </c>
      <c r="B3443" s="27" t="s">
        <v>34</v>
      </c>
      <c r="C3443" s="27" t="s">
        <v>3731</v>
      </c>
      <c r="D3443" s="12" t="s">
        <v>217</v>
      </c>
      <c r="E3443" s="14"/>
      <c r="F3443" s="12" t="s">
        <v>16</v>
      </c>
      <c r="G3443" s="12" t="s">
        <v>7</v>
      </c>
      <c r="H3443" s="12" t="s">
        <v>49</v>
      </c>
      <c r="I3443" s="14"/>
      <c r="J3443" s="14"/>
      <c r="K3443" s="14"/>
      <c r="L3443" s="14"/>
      <c r="M3443" s="14"/>
      <c r="N3443" s="14"/>
      <c r="O3443" s="14"/>
      <c r="P3443" s="14"/>
      <c r="Q3443" s="14"/>
      <c r="R3443" s="14"/>
      <c r="S3443" s="14"/>
      <c r="T3443" s="14"/>
      <c r="U3443" s="14"/>
      <c r="V3443" s="14"/>
      <c r="W3443" s="14"/>
      <c r="X3443" s="14"/>
      <c r="Y3443" s="14"/>
      <c r="Z3443" s="14"/>
      <c r="AA3443" s="14"/>
      <c r="AB3443" s="14"/>
      <c r="AC3443" s="14"/>
      <c r="AD3443" s="14"/>
    </row>
    <row r="3444" ht="33.0" hidden="1" customHeight="1">
      <c r="A3444" s="27">
        <v>3908.0</v>
      </c>
      <c r="B3444" s="27" t="s">
        <v>34</v>
      </c>
      <c r="C3444" s="27" t="s">
        <v>3732</v>
      </c>
      <c r="D3444" s="12" t="s">
        <v>3733</v>
      </c>
      <c r="E3444" s="14"/>
      <c r="F3444" s="12" t="s">
        <v>20</v>
      </c>
      <c r="G3444" s="12" t="s">
        <v>8</v>
      </c>
      <c r="H3444" s="12" t="s">
        <v>42</v>
      </c>
      <c r="I3444" s="14"/>
      <c r="J3444" s="14"/>
      <c r="K3444" s="14"/>
      <c r="L3444" s="14"/>
      <c r="M3444" s="14"/>
      <c r="N3444" s="14"/>
      <c r="O3444" s="14"/>
      <c r="P3444" s="14"/>
      <c r="Q3444" s="14"/>
      <c r="R3444" s="14"/>
      <c r="S3444" s="14"/>
      <c r="T3444" s="14"/>
      <c r="U3444" s="14"/>
      <c r="V3444" s="14"/>
      <c r="W3444" s="14"/>
      <c r="X3444" s="14"/>
      <c r="Y3444" s="14"/>
      <c r="Z3444" s="14"/>
      <c r="AA3444" s="14"/>
      <c r="AB3444" s="14"/>
      <c r="AC3444" s="14"/>
      <c r="AD3444" s="14"/>
    </row>
    <row r="3445" ht="33.0" customHeight="1">
      <c r="A3445" s="27">
        <v>3909.0</v>
      </c>
      <c r="B3445" s="27" t="s">
        <v>34</v>
      </c>
      <c r="C3445" s="27" t="s">
        <v>3734</v>
      </c>
      <c r="D3445" s="12" t="s">
        <v>327</v>
      </c>
      <c r="E3445" s="14"/>
      <c r="F3445" s="12" t="s">
        <v>16</v>
      </c>
      <c r="G3445" s="12" t="s">
        <v>7</v>
      </c>
      <c r="H3445" s="12" t="s">
        <v>37</v>
      </c>
      <c r="I3445" s="14"/>
      <c r="J3445" s="14"/>
      <c r="K3445" s="14"/>
      <c r="L3445" s="14"/>
      <c r="M3445" s="14"/>
      <c r="N3445" s="14"/>
      <c r="O3445" s="14"/>
      <c r="P3445" s="14"/>
      <c r="Q3445" s="14"/>
      <c r="R3445" s="14"/>
      <c r="S3445" s="14"/>
      <c r="T3445" s="14"/>
      <c r="U3445" s="14"/>
      <c r="V3445" s="14"/>
      <c r="W3445" s="14"/>
      <c r="X3445" s="14"/>
      <c r="Y3445" s="14"/>
      <c r="Z3445" s="14"/>
      <c r="AA3445" s="14"/>
      <c r="AB3445" s="14"/>
      <c r="AC3445" s="14"/>
      <c r="AD3445" s="14"/>
    </row>
    <row r="3446" ht="33.0" hidden="1" customHeight="1">
      <c r="A3446" s="27">
        <v>3910.0</v>
      </c>
      <c r="B3446" s="27" t="s">
        <v>34</v>
      </c>
      <c r="C3446" s="27" t="s">
        <v>3735</v>
      </c>
      <c r="D3446" s="12" t="s">
        <v>212</v>
      </c>
      <c r="E3446" s="14"/>
      <c r="F3446" s="12" t="s">
        <v>12</v>
      </c>
      <c r="G3446" s="12" t="s">
        <v>9</v>
      </c>
      <c r="H3446" s="12" t="s">
        <v>52</v>
      </c>
      <c r="I3446" s="14"/>
      <c r="J3446" s="14"/>
      <c r="K3446" s="14"/>
      <c r="L3446" s="14"/>
      <c r="M3446" s="14"/>
      <c r="N3446" s="14"/>
      <c r="O3446" s="14"/>
      <c r="P3446" s="14"/>
      <c r="Q3446" s="14"/>
      <c r="R3446" s="14"/>
      <c r="S3446" s="14"/>
      <c r="T3446" s="14"/>
      <c r="U3446" s="14"/>
      <c r="V3446" s="14"/>
      <c r="W3446" s="14"/>
      <c r="X3446" s="14"/>
      <c r="Y3446" s="14"/>
      <c r="Z3446" s="14"/>
      <c r="AA3446" s="14"/>
      <c r="AB3446" s="14"/>
      <c r="AC3446" s="14"/>
      <c r="AD3446" s="14"/>
    </row>
    <row r="3447" ht="33.0" hidden="1" customHeight="1">
      <c r="A3447" s="27">
        <v>3911.0</v>
      </c>
      <c r="B3447" s="27" t="s">
        <v>34</v>
      </c>
      <c r="C3447" s="27" t="s">
        <v>3736</v>
      </c>
      <c r="D3447" s="12" t="s">
        <v>514</v>
      </c>
      <c r="E3447" s="14"/>
      <c r="F3447" s="12" t="s">
        <v>15</v>
      </c>
      <c r="G3447" s="12" t="s">
        <v>9</v>
      </c>
      <c r="H3447" s="12" t="s">
        <v>37</v>
      </c>
      <c r="I3447" s="14"/>
      <c r="J3447" s="14"/>
      <c r="K3447" s="14"/>
      <c r="L3447" s="14"/>
      <c r="M3447" s="14"/>
      <c r="N3447" s="14"/>
      <c r="O3447" s="14"/>
      <c r="P3447" s="14"/>
      <c r="Q3447" s="14"/>
      <c r="R3447" s="14"/>
      <c r="S3447" s="14"/>
      <c r="T3447" s="14"/>
      <c r="U3447" s="14"/>
      <c r="V3447" s="14"/>
      <c r="W3447" s="14"/>
      <c r="X3447" s="14"/>
      <c r="Y3447" s="14"/>
      <c r="Z3447" s="14"/>
      <c r="AA3447" s="14"/>
      <c r="AB3447" s="14"/>
      <c r="AC3447" s="14"/>
      <c r="AD3447" s="14"/>
    </row>
    <row r="3448" ht="33.0" hidden="1" customHeight="1">
      <c r="A3448" s="27">
        <v>3912.0</v>
      </c>
      <c r="B3448" s="27" t="s">
        <v>34</v>
      </c>
      <c r="C3448" s="27" t="s">
        <v>3737</v>
      </c>
      <c r="D3448" s="12" t="s">
        <v>405</v>
      </c>
      <c r="E3448" s="14"/>
      <c r="F3448" s="12" t="s">
        <v>19</v>
      </c>
      <c r="G3448" s="12" t="s">
        <v>7</v>
      </c>
      <c r="H3448" s="12" t="s">
        <v>52</v>
      </c>
      <c r="I3448" s="14"/>
      <c r="J3448" s="14"/>
      <c r="K3448" s="14"/>
      <c r="L3448" s="14"/>
      <c r="M3448" s="14"/>
      <c r="N3448" s="14"/>
      <c r="O3448" s="14"/>
      <c r="P3448" s="14"/>
      <c r="Q3448" s="14"/>
      <c r="R3448" s="14"/>
      <c r="S3448" s="14"/>
      <c r="T3448" s="14"/>
      <c r="U3448" s="14"/>
      <c r="V3448" s="14"/>
      <c r="W3448" s="14"/>
      <c r="X3448" s="14"/>
      <c r="Y3448" s="14"/>
      <c r="Z3448" s="14"/>
      <c r="AA3448" s="14"/>
      <c r="AB3448" s="14"/>
      <c r="AC3448" s="14"/>
      <c r="AD3448" s="14"/>
    </row>
    <row r="3449" ht="33.0" customHeight="1">
      <c r="A3449" s="27">
        <v>3913.0</v>
      </c>
      <c r="B3449" s="27" t="s">
        <v>34</v>
      </c>
      <c r="C3449" s="27" t="s">
        <v>3738</v>
      </c>
      <c r="D3449" s="12" t="s">
        <v>217</v>
      </c>
      <c r="E3449" s="14"/>
      <c r="F3449" s="12" t="s">
        <v>16</v>
      </c>
      <c r="G3449" s="12" t="s">
        <v>7</v>
      </c>
      <c r="H3449" s="12" t="s">
        <v>49</v>
      </c>
      <c r="I3449" s="14"/>
      <c r="J3449" s="14"/>
      <c r="K3449" s="14"/>
      <c r="L3449" s="14"/>
      <c r="M3449" s="14"/>
      <c r="N3449" s="14"/>
      <c r="O3449" s="14"/>
      <c r="P3449" s="14"/>
      <c r="Q3449" s="14"/>
      <c r="R3449" s="14"/>
      <c r="S3449" s="14"/>
      <c r="T3449" s="14"/>
      <c r="U3449" s="14"/>
      <c r="V3449" s="14"/>
      <c r="W3449" s="14"/>
      <c r="X3449" s="14"/>
      <c r="Y3449" s="14"/>
      <c r="Z3449" s="14"/>
      <c r="AA3449" s="14"/>
      <c r="AB3449" s="14"/>
      <c r="AC3449" s="14"/>
      <c r="AD3449" s="14"/>
    </row>
    <row r="3450" ht="33.0" hidden="1" customHeight="1">
      <c r="A3450" s="27">
        <v>3914.0</v>
      </c>
      <c r="B3450" s="27" t="s">
        <v>34</v>
      </c>
      <c r="C3450" s="27" t="s">
        <v>3739</v>
      </c>
      <c r="D3450" s="12" t="s">
        <v>139</v>
      </c>
      <c r="E3450" s="14"/>
      <c r="F3450" s="12" t="s">
        <v>23</v>
      </c>
      <c r="G3450" s="12" t="s">
        <v>9</v>
      </c>
      <c r="H3450" s="12" t="s">
        <v>37</v>
      </c>
      <c r="I3450" s="14"/>
      <c r="J3450" s="14"/>
      <c r="K3450" s="14"/>
      <c r="L3450" s="14"/>
      <c r="M3450" s="14"/>
      <c r="N3450" s="14"/>
      <c r="O3450" s="14"/>
      <c r="P3450" s="14"/>
      <c r="Q3450" s="14"/>
      <c r="R3450" s="14"/>
      <c r="S3450" s="14"/>
      <c r="T3450" s="14"/>
      <c r="U3450" s="14"/>
      <c r="V3450" s="14"/>
      <c r="W3450" s="14"/>
      <c r="X3450" s="14"/>
      <c r="Y3450" s="14"/>
      <c r="Z3450" s="14"/>
      <c r="AA3450" s="14"/>
      <c r="AB3450" s="14"/>
      <c r="AC3450" s="14"/>
      <c r="AD3450" s="14"/>
    </row>
    <row r="3451" ht="33.0" hidden="1" customHeight="1">
      <c r="A3451" s="27">
        <v>3916.0</v>
      </c>
      <c r="B3451" s="27" t="s">
        <v>34</v>
      </c>
      <c r="C3451" s="27" t="s">
        <v>3740</v>
      </c>
      <c r="D3451" s="12" t="s">
        <v>284</v>
      </c>
      <c r="E3451" s="14"/>
      <c r="F3451" s="12" t="s">
        <v>19</v>
      </c>
      <c r="G3451" s="12" t="s">
        <v>9</v>
      </c>
      <c r="H3451" s="12" t="s">
        <v>52</v>
      </c>
      <c r="I3451" s="14"/>
      <c r="J3451" s="14"/>
      <c r="K3451" s="14"/>
      <c r="L3451" s="14"/>
      <c r="M3451" s="14"/>
      <c r="N3451" s="14"/>
      <c r="O3451" s="14"/>
      <c r="P3451" s="14"/>
      <c r="Q3451" s="14"/>
      <c r="R3451" s="14"/>
      <c r="S3451" s="14"/>
      <c r="T3451" s="14"/>
      <c r="U3451" s="14"/>
      <c r="V3451" s="14"/>
      <c r="W3451" s="14"/>
      <c r="X3451" s="14"/>
      <c r="Y3451" s="14"/>
      <c r="Z3451" s="14"/>
      <c r="AA3451" s="14"/>
      <c r="AB3451" s="14"/>
      <c r="AC3451" s="14"/>
      <c r="AD3451" s="14"/>
    </row>
    <row r="3452" ht="33.0" hidden="1" customHeight="1">
      <c r="A3452" s="27">
        <v>3917.0</v>
      </c>
      <c r="B3452" s="27" t="s">
        <v>34</v>
      </c>
      <c r="C3452" s="27" t="s">
        <v>3741</v>
      </c>
      <c r="D3452" s="12" t="s">
        <v>592</v>
      </c>
      <c r="E3452" s="14"/>
      <c r="F3452" s="12" t="s">
        <v>11</v>
      </c>
      <c r="G3452" s="12" t="s">
        <v>9</v>
      </c>
      <c r="H3452" s="12" t="s">
        <v>37</v>
      </c>
      <c r="I3452" s="14"/>
      <c r="J3452" s="14"/>
      <c r="K3452" s="14"/>
      <c r="L3452" s="14"/>
      <c r="M3452" s="14"/>
      <c r="N3452" s="14"/>
      <c r="O3452" s="14"/>
      <c r="P3452" s="14"/>
      <c r="Q3452" s="14"/>
      <c r="R3452" s="14"/>
      <c r="S3452" s="14"/>
      <c r="T3452" s="14"/>
      <c r="U3452" s="14"/>
      <c r="V3452" s="14"/>
      <c r="W3452" s="14"/>
      <c r="X3452" s="14"/>
      <c r="Y3452" s="14"/>
      <c r="Z3452" s="14"/>
      <c r="AA3452" s="14"/>
      <c r="AB3452" s="14"/>
      <c r="AC3452" s="14"/>
      <c r="AD3452" s="14"/>
    </row>
    <row r="3453" ht="33.0" hidden="1" customHeight="1">
      <c r="A3453" s="27">
        <v>3918.0</v>
      </c>
      <c r="B3453" s="27" t="s">
        <v>34</v>
      </c>
      <c r="C3453" s="27" t="s">
        <v>3742</v>
      </c>
      <c r="D3453" s="12" t="s">
        <v>120</v>
      </c>
      <c r="E3453" s="14"/>
      <c r="F3453" s="12" t="s">
        <v>20</v>
      </c>
      <c r="G3453" s="12" t="s">
        <v>9</v>
      </c>
      <c r="H3453" s="12" t="s">
        <v>42</v>
      </c>
      <c r="I3453" s="14"/>
      <c r="J3453" s="14"/>
      <c r="K3453" s="14"/>
      <c r="L3453" s="14"/>
      <c r="M3453" s="14"/>
      <c r="N3453" s="14"/>
      <c r="O3453" s="14"/>
      <c r="P3453" s="14"/>
      <c r="Q3453" s="14"/>
      <c r="R3453" s="14"/>
      <c r="S3453" s="14"/>
      <c r="T3453" s="14"/>
      <c r="U3453" s="14"/>
      <c r="V3453" s="14"/>
      <c r="W3453" s="14"/>
      <c r="X3453" s="14"/>
      <c r="Y3453" s="14"/>
      <c r="Z3453" s="14"/>
      <c r="AA3453" s="14"/>
      <c r="AB3453" s="14"/>
      <c r="AC3453" s="14"/>
      <c r="AD3453" s="14"/>
    </row>
    <row r="3454" ht="33.0" hidden="1" customHeight="1">
      <c r="A3454" s="27">
        <v>3919.0</v>
      </c>
      <c r="B3454" s="27" t="s">
        <v>34</v>
      </c>
      <c r="C3454" s="27" t="s">
        <v>3743</v>
      </c>
      <c r="D3454" s="12" t="s">
        <v>348</v>
      </c>
      <c r="E3454" s="14"/>
      <c r="F3454" s="12" t="s">
        <v>9</v>
      </c>
      <c r="G3454" s="12" t="s">
        <v>9</v>
      </c>
      <c r="H3454" s="12" t="s">
        <v>349</v>
      </c>
      <c r="I3454" s="14"/>
      <c r="J3454" s="14"/>
      <c r="K3454" s="14"/>
      <c r="L3454" s="14"/>
      <c r="M3454" s="14"/>
      <c r="N3454" s="14"/>
      <c r="O3454" s="14"/>
      <c r="P3454" s="14"/>
      <c r="Q3454" s="14"/>
      <c r="R3454" s="14"/>
      <c r="S3454" s="14"/>
      <c r="T3454" s="14"/>
      <c r="U3454" s="14"/>
      <c r="V3454" s="14"/>
      <c r="W3454" s="14"/>
      <c r="X3454" s="14"/>
      <c r="Y3454" s="14"/>
      <c r="Z3454" s="14"/>
      <c r="AA3454" s="14"/>
      <c r="AB3454" s="14"/>
      <c r="AC3454" s="14"/>
      <c r="AD3454" s="14"/>
    </row>
    <row r="3455" ht="33.0" hidden="1" customHeight="1">
      <c r="A3455" s="27">
        <v>3920.0</v>
      </c>
      <c r="B3455" s="27" t="s">
        <v>34</v>
      </c>
      <c r="C3455" s="27" t="s">
        <v>3744</v>
      </c>
      <c r="D3455" s="12" t="s">
        <v>124</v>
      </c>
      <c r="E3455" s="14"/>
      <c r="F3455" s="12" t="s">
        <v>11</v>
      </c>
      <c r="G3455" s="12" t="s">
        <v>9</v>
      </c>
      <c r="H3455" s="12" t="s">
        <v>49</v>
      </c>
      <c r="I3455" s="14"/>
      <c r="J3455" s="14"/>
      <c r="K3455" s="14"/>
      <c r="L3455" s="14"/>
      <c r="M3455" s="14"/>
      <c r="N3455" s="14"/>
      <c r="O3455" s="14"/>
      <c r="P3455" s="14"/>
      <c r="Q3455" s="14"/>
      <c r="R3455" s="14"/>
      <c r="S3455" s="14"/>
      <c r="T3455" s="14"/>
      <c r="U3455" s="14"/>
      <c r="V3455" s="14"/>
      <c r="W3455" s="14"/>
      <c r="X3455" s="14"/>
      <c r="Y3455" s="14"/>
      <c r="Z3455" s="14"/>
      <c r="AA3455" s="14"/>
      <c r="AB3455" s="14"/>
      <c r="AC3455" s="14"/>
      <c r="AD3455" s="14"/>
    </row>
    <row r="3456" ht="33.0" hidden="1" customHeight="1">
      <c r="A3456" s="27">
        <v>3921.0</v>
      </c>
      <c r="B3456" s="27" t="s">
        <v>34</v>
      </c>
      <c r="C3456" s="27" t="s">
        <v>3745</v>
      </c>
      <c r="D3456" s="12" t="s">
        <v>2281</v>
      </c>
      <c r="E3456" s="14"/>
      <c r="F3456" s="12" t="s">
        <v>15</v>
      </c>
      <c r="G3456" s="12" t="s">
        <v>7</v>
      </c>
      <c r="H3456" s="12" t="s">
        <v>52</v>
      </c>
      <c r="I3456" s="14"/>
      <c r="J3456" s="14"/>
      <c r="K3456" s="14"/>
      <c r="L3456" s="14"/>
      <c r="M3456" s="14"/>
      <c r="N3456" s="14"/>
      <c r="O3456" s="14"/>
      <c r="P3456" s="14"/>
      <c r="Q3456" s="14"/>
      <c r="R3456" s="14"/>
      <c r="S3456" s="14"/>
      <c r="T3456" s="14"/>
      <c r="U3456" s="14"/>
      <c r="V3456" s="14"/>
      <c r="W3456" s="14"/>
      <c r="X3456" s="14"/>
      <c r="Y3456" s="14"/>
      <c r="Z3456" s="14"/>
      <c r="AA3456" s="14"/>
      <c r="AB3456" s="14"/>
      <c r="AC3456" s="14"/>
      <c r="AD3456" s="14"/>
    </row>
    <row r="3457" ht="33.0" customHeight="1">
      <c r="A3457" s="27">
        <v>3922.0</v>
      </c>
      <c r="B3457" s="27" t="s">
        <v>34</v>
      </c>
      <c r="C3457" s="27" t="s">
        <v>3746</v>
      </c>
      <c r="D3457" s="12" t="s">
        <v>217</v>
      </c>
      <c r="E3457" s="14"/>
      <c r="F3457" s="12" t="s">
        <v>16</v>
      </c>
      <c r="G3457" s="12" t="s">
        <v>7</v>
      </c>
      <c r="H3457" s="12" t="s">
        <v>49</v>
      </c>
      <c r="I3457" s="14"/>
      <c r="J3457" s="14"/>
      <c r="K3457" s="14"/>
      <c r="L3457" s="14"/>
      <c r="M3457" s="14"/>
      <c r="N3457" s="14"/>
      <c r="O3457" s="14"/>
      <c r="P3457" s="14"/>
      <c r="Q3457" s="14"/>
      <c r="R3457" s="14"/>
      <c r="S3457" s="14"/>
      <c r="T3457" s="14"/>
      <c r="U3457" s="14"/>
      <c r="V3457" s="14"/>
      <c r="W3457" s="14"/>
      <c r="X3457" s="14"/>
      <c r="Y3457" s="14"/>
      <c r="Z3457" s="14"/>
      <c r="AA3457" s="14"/>
      <c r="AB3457" s="14"/>
      <c r="AC3457" s="14"/>
      <c r="AD3457" s="14"/>
    </row>
    <row r="3458" ht="33.0" hidden="1" customHeight="1">
      <c r="A3458" s="27">
        <v>3923.0</v>
      </c>
      <c r="B3458" s="27" t="s">
        <v>34</v>
      </c>
      <c r="C3458" s="27" t="s">
        <v>3747</v>
      </c>
      <c r="D3458" s="12" t="s">
        <v>344</v>
      </c>
      <c r="E3458" s="14"/>
      <c r="F3458" s="12" t="s">
        <v>21</v>
      </c>
      <c r="G3458" s="12" t="s">
        <v>9</v>
      </c>
      <c r="H3458" s="12" t="s">
        <v>52</v>
      </c>
      <c r="I3458" s="14"/>
      <c r="J3458" s="14"/>
      <c r="K3458" s="14"/>
      <c r="L3458" s="14"/>
      <c r="M3458" s="14"/>
      <c r="N3458" s="14"/>
      <c r="O3458" s="14"/>
      <c r="P3458" s="14"/>
      <c r="Q3458" s="14"/>
      <c r="R3458" s="14"/>
      <c r="S3458" s="14"/>
      <c r="T3458" s="14"/>
      <c r="U3458" s="14"/>
      <c r="V3458" s="14"/>
      <c r="W3458" s="14"/>
      <c r="X3458" s="14"/>
      <c r="Y3458" s="14"/>
      <c r="Z3458" s="14"/>
      <c r="AA3458" s="14"/>
      <c r="AB3458" s="14"/>
      <c r="AC3458" s="14"/>
      <c r="AD3458" s="14"/>
    </row>
    <row r="3459" ht="33.0" hidden="1" customHeight="1">
      <c r="A3459" s="27">
        <v>3924.0</v>
      </c>
      <c r="B3459" s="27" t="s">
        <v>34</v>
      </c>
      <c r="C3459" s="27" t="s">
        <v>3748</v>
      </c>
      <c r="D3459" s="12" t="s">
        <v>2281</v>
      </c>
      <c r="E3459" s="14"/>
      <c r="F3459" s="12" t="s">
        <v>15</v>
      </c>
      <c r="G3459" s="12" t="s">
        <v>7</v>
      </c>
      <c r="H3459" s="12" t="s">
        <v>52</v>
      </c>
      <c r="I3459" s="14"/>
      <c r="J3459" s="14"/>
      <c r="K3459" s="14"/>
      <c r="L3459" s="14"/>
      <c r="M3459" s="14"/>
      <c r="N3459" s="14"/>
      <c r="O3459" s="14"/>
      <c r="P3459" s="14"/>
      <c r="Q3459" s="14"/>
      <c r="R3459" s="14"/>
      <c r="S3459" s="14"/>
      <c r="T3459" s="14"/>
      <c r="U3459" s="14"/>
      <c r="V3459" s="14"/>
      <c r="W3459" s="14"/>
      <c r="X3459" s="14"/>
      <c r="Y3459" s="14"/>
      <c r="Z3459" s="14"/>
      <c r="AA3459" s="14"/>
      <c r="AB3459" s="14"/>
      <c r="AC3459" s="14"/>
      <c r="AD3459" s="14"/>
    </row>
    <row r="3460" ht="33.0" hidden="1" customHeight="1">
      <c r="A3460" s="27">
        <v>3926.0</v>
      </c>
      <c r="B3460" s="27" t="s">
        <v>34</v>
      </c>
      <c r="C3460" s="27" t="s">
        <v>3749</v>
      </c>
      <c r="D3460" s="12" t="s">
        <v>89</v>
      </c>
      <c r="E3460" s="14"/>
      <c r="F3460" s="12" t="s">
        <v>9</v>
      </c>
      <c r="G3460" s="12" t="s">
        <v>9</v>
      </c>
      <c r="H3460" s="12" t="s">
        <v>52</v>
      </c>
      <c r="I3460" s="14"/>
      <c r="J3460" s="14"/>
      <c r="K3460" s="14"/>
      <c r="L3460" s="14"/>
      <c r="M3460" s="14"/>
      <c r="N3460" s="14"/>
      <c r="O3460" s="14"/>
      <c r="P3460" s="14"/>
      <c r="Q3460" s="14"/>
      <c r="R3460" s="14"/>
      <c r="S3460" s="14"/>
      <c r="T3460" s="14"/>
      <c r="U3460" s="14"/>
      <c r="V3460" s="14"/>
      <c r="W3460" s="14"/>
      <c r="X3460" s="14"/>
      <c r="Y3460" s="14"/>
      <c r="Z3460" s="14"/>
      <c r="AA3460" s="14"/>
      <c r="AB3460" s="14"/>
      <c r="AC3460" s="14"/>
      <c r="AD3460" s="14"/>
    </row>
    <row r="3461" ht="33.0" customHeight="1">
      <c r="A3461" s="27">
        <v>3927.0</v>
      </c>
      <c r="B3461" s="27" t="s">
        <v>34</v>
      </c>
      <c r="C3461" s="27" t="s">
        <v>3750</v>
      </c>
      <c r="D3461" s="12" t="s">
        <v>134</v>
      </c>
      <c r="E3461" s="14"/>
      <c r="F3461" s="12" t="s">
        <v>16</v>
      </c>
      <c r="G3461" s="12" t="s">
        <v>9</v>
      </c>
      <c r="H3461" s="12" t="s">
        <v>42</v>
      </c>
      <c r="I3461" s="14"/>
      <c r="J3461" s="14"/>
      <c r="K3461" s="14"/>
      <c r="L3461" s="14"/>
      <c r="M3461" s="14"/>
      <c r="N3461" s="14"/>
      <c r="O3461" s="14"/>
      <c r="P3461" s="14"/>
      <c r="Q3461" s="14"/>
      <c r="R3461" s="14"/>
      <c r="S3461" s="14"/>
      <c r="T3461" s="14"/>
      <c r="U3461" s="14"/>
      <c r="V3461" s="14"/>
      <c r="W3461" s="14"/>
      <c r="X3461" s="14"/>
      <c r="Y3461" s="14"/>
      <c r="Z3461" s="14"/>
      <c r="AA3461" s="14"/>
      <c r="AB3461" s="14"/>
      <c r="AC3461" s="14"/>
      <c r="AD3461" s="14"/>
    </row>
    <row r="3462" ht="33.0" hidden="1" customHeight="1">
      <c r="A3462" s="27">
        <v>3930.0</v>
      </c>
      <c r="B3462" s="27" t="s">
        <v>34</v>
      </c>
      <c r="C3462" s="27" t="s">
        <v>3751</v>
      </c>
      <c r="D3462" s="12" t="s">
        <v>403</v>
      </c>
      <c r="E3462" s="14"/>
      <c r="F3462" s="12" t="s">
        <v>11</v>
      </c>
      <c r="G3462" s="12" t="s">
        <v>4</v>
      </c>
      <c r="H3462" s="12" t="s">
        <v>37</v>
      </c>
      <c r="I3462" s="14"/>
      <c r="J3462" s="14"/>
      <c r="K3462" s="14"/>
      <c r="L3462" s="14"/>
      <c r="M3462" s="14"/>
      <c r="N3462" s="14"/>
      <c r="O3462" s="14"/>
      <c r="P3462" s="14"/>
      <c r="Q3462" s="14"/>
      <c r="R3462" s="14"/>
      <c r="S3462" s="14"/>
      <c r="T3462" s="14"/>
      <c r="U3462" s="14"/>
      <c r="V3462" s="14"/>
      <c r="W3462" s="14"/>
      <c r="X3462" s="14"/>
      <c r="Y3462" s="14"/>
      <c r="Z3462" s="14"/>
      <c r="AA3462" s="14"/>
      <c r="AB3462" s="14"/>
      <c r="AC3462" s="14"/>
      <c r="AD3462" s="14"/>
    </row>
    <row r="3463" ht="33.0" hidden="1" customHeight="1">
      <c r="A3463" s="27">
        <v>3931.0</v>
      </c>
      <c r="B3463" s="27" t="s">
        <v>34</v>
      </c>
      <c r="C3463" s="27" t="s">
        <v>3752</v>
      </c>
      <c r="D3463" s="12" t="s">
        <v>165</v>
      </c>
      <c r="E3463" s="14"/>
      <c r="F3463" s="12" t="s">
        <v>13</v>
      </c>
      <c r="G3463" s="12" t="s">
        <v>4</v>
      </c>
      <c r="H3463" s="12" t="s">
        <v>49</v>
      </c>
      <c r="I3463" s="14"/>
      <c r="J3463" s="14"/>
      <c r="K3463" s="14"/>
      <c r="L3463" s="14"/>
      <c r="M3463" s="14"/>
      <c r="N3463" s="14"/>
      <c r="O3463" s="14"/>
      <c r="P3463" s="14"/>
      <c r="Q3463" s="14"/>
      <c r="R3463" s="14"/>
      <c r="S3463" s="14"/>
      <c r="T3463" s="14"/>
      <c r="U3463" s="14"/>
      <c r="V3463" s="14"/>
      <c r="W3463" s="14"/>
      <c r="X3463" s="14"/>
      <c r="Y3463" s="14"/>
      <c r="Z3463" s="14"/>
      <c r="AA3463" s="14"/>
      <c r="AB3463" s="14"/>
      <c r="AC3463" s="14"/>
      <c r="AD3463" s="14"/>
    </row>
    <row r="3464" ht="33.0" customHeight="1">
      <c r="A3464" s="27">
        <v>3932.0</v>
      </c>
      <c r="B3464" s="27" t="s">
        <v>34</v>
      </c>
      <c r="C3464" s="27" t="s">
        <v>3753</v>
      </c>
      <c r="D3464" s="12" t="s">
        <v>327</v>
      </c>
      <c r="E3464" s="14"/>
      <c r="F3464" s="12" t="s">
        <v>16</v>
      </c>
      <c r="G3464" s="12" t="s">
        <v>7</v>
      </c>
      <c r="H3464" s="12" t="s">
        <v>37</v>
      </c>
      <c r="I3464" s="14"/>
      <c r="J3464" s="14"/>
      <c r="K3464" s="14"/>
      <c r="L3464" s="14"/>
      <c r="M3464" s="14"/>
      <c r="N3464" s="14"/>
      <c r="O3464" s="14"/>
      <c r="P3464" s="14"/>
      <c r="Q3464" s="14"/>
      <c r="R3464" s="14"/>
      <c r="S3464" s="14"/>
      <c r="T3464" s="14"/>
      <c r="U3464" s="14"/>
      <c r="V3464" s="14"/>
      <c r="W3464" s="14"/>
      <c r="X3464" s="14"/>
      <c r="Y3464" s="14"/>
      <c r="Z3464" s="14"/>
      <c r="AA3464" s="14"/>
      <c r="AB3464" s="14"/>
      <c r="AC3464" s="14"/>
      <c r="AD3464" s="14"/>
    </row>
    <row r="3465" ht="33.0" hidden="1" customHeight="1">
      <c r="A3465" s="27">
        <v>3933.0</v>
      </c>
      <c r="B3465" s="27" t="s">
        <v>34</v>
      </c>
      <c r="C3465" s="27" t="s">
        <v>3754</v>
      </c>
      <c r="D3465" s="12" t="s">
        <v>188</v>
      </c>
      <c r="E3465" s="14"/>
      <c r="F3465" s="12" t="s">
        <v>12</v>
      </c>
      <c r="G3465" s="12" t="s">
        <v>6</v>
      </c>
      <c r="H3465" s="12" t="s">
        <v>37</v>
      </c>
      <c r="I3465" s="14"/>
      <c r="J3465" s="14"/>
      <c r="K3465" s="14"/>
      <c r="L3465" s="14"/>
      <c r="M3465" s="14"/>
      <c r="N3465" s="14"/>
      <c r="O3465" s="14"/>
      <c r="P3465" s="14"/>
      <c r="Q3465" s="14"/>
      <c r="R3465" s="14"/>
      <c r="S3465" s="14"/>
      <c r="T3465" s="14"/>
      <c r="U3465" s="14"/>
      <c r="V3465" s="14"/>
      <c r="W3465" s="14"/>
      <c r="X3465" s="14"/>
      <c r="Y3465" s="14"/>
      <c r="Z3465" s="14"/>
      <c r="AA3465" s="14"/>
      <c r="AB3465" s="14"/>
      <c r="AC3465" s="14"/>
      <c r="AD3465" s="14"/>
    </row>
    <row r="3466" ht="33.0" hidden="1" customHeight="1">
      <c r="A3466" s="27">
        <v>3934.0</v>
      </c>
      <c r="B3466" s="27" t="s">
        <v>34</v>
      </c>
      <c r="C3466" s="27" t="s">
        <v>3755</v>
      </c>
      <c r="D3466" s="12" t="s">
        <v>3261</v>
      </c>
      <c r="E3466" s="14"/>
      <c r="F3466" s="12" t="s">
        <v>12</v>
      </c>
      <c r="G3466" s="12" t="s">
        <v>4</v>
      </c>
      <c r="H3466" s="12" t="s">
        <v>52</v>
      </c>
      <c r="I3466" s="14"/>
      <c r="J3466" s="14"/>
      <c r="K3466" s="14"/>
      <c r="L3466" s="14"/>
      <c r="M3466" s="14"/>
      <c r="N3466" s="14"/>
      <c r="O3466" s="14"/>
      <c r="P3466" s="14"/>
      <c r="Q3466" s="14"/>
      <c r="R3466" s="14"/>
      <c r="S3466" s="14"/>
      <c r="T3466" s="14"/>
      <c r="U3466" s="14"/>
      <c r="V3466" s="14"/>
      <c r="W3466" s="14"/>
      <c r="X3466" s="14"/>
      <c r="Y3466" s="14"/>
      <c r="Z3466" s="14"/>
      <c r="AA3466" s="14"/>
      <c r="AB3466" s="14"/>
      <c r="AC3466" s="14"/>
      <c r="AD3466" s="14"/>
    </row>
    <row r="3467" ht="33.0" hidden="1" customHeight="1">
      <c r="A3467" s="27">
        <v>3935.0</v>
      </c>
      <c r="B3467" s="27" t="s">
        <v>34</v>
      </c>
      <c r="C3467" s="27" t="s">
        <v>3756</v>
      </c>
      <c r="D3467" s="12" t="s">
        <v>89</v>
      </c>
      <c r="E3467" s="14"/>
      <c r="F3467" s="12" t="s">
        <v>9</v>
      </c>
      <c r="G3467" s="12" t="s">
        <v>9</v>
      </c>
      <c r="H3467" s="12" t="s">
        <v>52</v>
      </c>
      <c r="I3467" s="14"/>
      <c r="J3467" s="14"/>
      <c r="K3467" s="14"/>
      <c r="L3467" s="14"/>
      <c r="M3467" s="14"/>
      <c r="N3467" s="14"/>
      <c r="O3467" s="14"/>
      <c r="P3467" s="14"/>
      <c r="Q3467" s="14"/>
      <c r="R3467" s="14"/>
      <c r="S3467" s="14"/>
      <c r="T3467" s="14"/>
      <c r="U3467" s="14"/>
      <c r="V3467" s="14"/>
      <c r="W3467" s="14"/>
      <c r="X3467" s="14"/>
      <c r="Y3467" s="14"/>
      <c r="Z3467" s="14"/>
      <c r="AA3467" s="14"/>
      <c r="AB3467" s="14"/>
      <c r="AC3467" s="14"/>
      <c r="AD3467" s="14"/>
    </row>
    <row r="3468" ht="33.0" hidden="1" customHeight="1">
      <c r="A3468" s="27">
        <v>3937.0</v>
      </c>
      <c r="B3468" s="27" t="s">
        <v>34</v>
      </c>
      <c r="C3468" s="27" t="s">
        <v>3757</v>
      </c>
      <c r="D3468" s="12" t="s">
        <v>1704</v>
      </c>
      <c r="E3468" s="14"/>
      <c r="F3468" s="12" t="s">
        <v>11</v>
      </c>
      <c r="G3468" s="12" t="s">
        <v>7</v>
      </c>
      <c r="H3468" s="12" t="s">
        <v>37</v>
      </c>
      <c r="I3468" s="14"/>
      <c r="J3468" s="14"/>
      <c r="K3468" s="14"/>
      <c r="L3468" s="14"/>
      <c r="M3468" s="14"/>
      <c r="N3468" s="14"/>
      <c r="O3468" s="14"/>
      <c r="P3468" s="14"/>
      <c r="Q3468" s="14"/>
      <c r="R3468" s="14"/>
      <c r="S3468" s="14"/>
      <c r="T3468" s="14"/>
      <c r="U3468" s="14"/>
      <c r="V3468" s="14"/>
      <c r="W3468" s="14"/>
      <c r="X3468" s="14"/>
      <c r="Y3468" s="14"/>
      <c r="Z3468" s="14"/>
      <c r="AA3468" s="14"/>
      <c r="AB3468" s="14"/>
      <c r="AC3468" s="14"/>
      <c r="AD3468" s="14"/>
    </row>
    <row r="3469" ht="33.0" hidden="1" customHeight="1">
      <c r="A3469" s="27">
        <v>3938.0</v>
      </c>
      <c r="B3469" s="27" t="s">
        <v>34</v>
      </c>
      <c r="C3469" s="27" t="s">
        <v>3758</v>
      </c>
      <c r="D3469" s="12" t="s">
        <v>1796</v>
      </c>
      <c r="E3469" s="14"/>
      <c r="F3469" s="12" t="s">
        <v>13</v>
      </c>
      <c r="G3469" s="12" t="s">
        <v>2</v>
      </c>
      <c r="H3469" s="12" t="s">
        <v>52</v>
      </c>
      <c r="I3469" s="14"/>
      <c r="J3469" s="14"/>
      <c r="K3469" s="14"/>
      <c r="L3469" s="14"/>
      <c r="M3469" s="14"/>
      <c r="N3469" s="14"/>
      <c r="O3469" s="14"/>
      <c r="P3469" s="14"/>
      <c r="Q3469" s="14"/>
      <c r="R3469" s="14"/>
      <c r="S3469" s="14"/>
      <c r="T3469" s="14"/>
      <c r="U3469" s="14"/>
      <c r="V3469" s="14"/>
      <c r="W3469" s="14"/>
      <c r="X3469" s="14"/>
      <c r="Y3469" s="14"/>
      <c r="Z3469" s="14"/>
      <c r="AA3469" s="14"/>
      <c r="AB3469" s="14"/>
      <c r="AC3469" s="14"/>
      <c r="AD3469" s="14"/>
    </row>
    <row r="3470" ht="33.0" customHeight="1">
      <c r="A3470" s="27">
        <v>3939.0</v>
      </c>
      <c r="B3470" s="27" t="s">
        <v>34</v>
      </c>
      <c r="C3470" s="27" t="s">
        <v>3759</v>
      </c>
      <c r="D3470" s="12" t="s">
        <v>291</v>
      </c>
      <c r="E3470" s="14"/>
      <c r="F3470" s="12" t="s">
        <v>16</v>
      </c>
      <c r="G3470" s="12" t="s">
        <v>4</v>
      </c>
      <c r="H3470" s="12" t="s">
        <v>37</v>
      </c>
      <c r="I3470" s="14"/>
      <c r="J3470" s="14"/>
      <c r="K3470" s="14"/>
      <c r="L3470" s="14"/>
      <c r="M3470" s="14"/>
      <c r="N3470" s="14"/>
      <c r="O3470" s="14"/>
      <c r="P3470" s="14"/>
      <c r="Q3470" s="14"/>
      <c r="R3470" s="14"/>
      <c r="S3470" s="14"/>
      <c r="T3470" s="14"/>
      <c r="U3470" s="14"/>
      <c r="V3470" s="14"/>
      <c r="W3470" s="14"/>
      <c r="X3470" s="14"/>
      <c r="Y3470" s="14"/>
      <c r="Z3470" s="14"/>
      <c r="AA3470" s="14"/>
      <c r="AB3470" s="14"/>
      <c r="AC3470" s="14"/>
      <c r="AD3470" s="14"/>
    </row>
    <row r="3471" ht="33.0" hidden="1" customHeight="1">
      <c r="A3471" s="27">
        <v>3940.0</v>
      </c>
      <c r="B3471" s="27" t="s">
        <v>34</v>
      </c>
      <c r="C3471" s="27" t="s">
        <v>3760</v>
      </c>
      <c r="D3471" s="12" t="s">
        <v>89</v>
      </c>
      <c r="E3471" s="14"/>
      <c r="F3471" s="12" t="s">
        <v>9</v>
      </c>
      <c r="G3471" s="12" t="s">
        <v>9</v>
      </c>
      <c r="H3471" s="12" t="s">
        <v>52</v>
      </c>
      <c r="I3471" s="14"/>
      <c r="J3471" s="14"/>
      <c r="K3471" s="14"/>
      <c r="L3471" s="14"/>
      <c r="M3471" s="14"/>
      <c r="N3471" s="14"/>
      <c r="O3471" s="14"/>
      <c r="P3471" s="14"/>
      <c r="Q3471" s="14"/>
      <c r="R3471" s="14"/>
      <c r="S3471" s="14"/>
      <c r="T3471" s="14"/>
      <c r="U3471" s="14"/>
      <c r="V3471" s="14"/>
      <c r="W3471" s="14"/>
      <c r="X3471" s="14"/>
      <c r="Y3471" s="14"/>
      <c r="Z3471" s="14"/>
      <c r="AA3471" s="14"/>
      <c r="AB3471" s="14"/>
      <c r="AC3471" s="14"/>
      <c r="AD3471" s="14"/>
    </row>
    <row r="3472" ht="33.0" hidden="1" customHeight="1">
      <c r="A3472" s="27">
        <v>3941.0</v>
      </c>
      <c r="B3472" s="27" t="s">
        <v>34</v>
      </c>
      <c r="C3472" s="27" t="s">
        <v>3761</v>
      </c>
      <c r="D3472" s="12" t="s">
        <v>39</v>
      </c>
      <c r="E3472" s="14"/>
      <c r="F3472" s="12" t="s">
        <v>20</v>
      </c>
      <c r="G3472" s="12" t="s">
        <v>9</v>
      </c>
      <c r="H3472" s="12" t="s">
        <v>37</v>
      </c>
      <c r="I3472" s="14"/>
      <c r="J3472" s="14"/>
      <c r="K3472" s="14"/>
      <c r="L3472" s="14"/>
      <c r="M3472" s="14"/>
      <c r="N3472" s="14"/>
      <c r="O3472" s="14"/>
      <c r="P3472" s="14"/>
      <c r="Q3472" s="14"/>
      <c r="R3472" s="14"/>
      <c r="S3472" s="14"/>
      <c r="T3472" s="14"/>
      <c r="U3472" s="14"/>
      <c r="V3472" s="14"/>
      <c r="W3472" s="14"/>
      <c r="X3472" s="14"/>
      <c r="Y3472" s="14"/>
      <c r="Z3472" s="14"/>
      <c r="AA3472" s="14"/>
      <c r="AB3472" s="14"/>
      <c r="AC3472" s="14"/>
      <c r="AD3472" s="14"/>
    </row>
    <row r="3473" ht="33.0" hidden="1" customHeight="1">
      <c r="A3473" s="27">
        <v>3942.0</v>
      </c>
      <c r="B3473" s="27" t="s">
        <v>34</v>
      </c>
      <c r="C3473" s="27" t="s">
        <v>3762</v>
      </c>
      <c r="D3473" s="12" t="s">
        <v>160</v>
      </c>
      <c r="E3473" s="14"/>
      <c r="F3473" s="12" t="s">
        <v>23</v>
      </c>
      <c r="G3473" s="12" t="s">
        <v>9</v>
      </c>
      <c r="H3473" s="12" t="s">
        <v>49</v>
      </c>
      <c r="I3473" s="14"/>
      <c r="J3473" s="14"/>
      <c r="K3473" s="14"/>
      <c r="L3473" s="14"/>
      <c r="M3473" s="14"/>
      <c r="N3473" s="14"/>
      <c r="O3473" s="14"/>
      <c r="P3473" s="14"/>
      <c r="Q3473" s="14"/>
      <c r="R3473" s="14"/>
      <c r="S3473" s="14"/>
      <c r="T3473" s="14"/>
      <c r="U3473" s="14"/>
      <c r="V3473" s="14"/>
      <c r="W3473" s="14"/>
      <c r="X3473" s="14"/>
      <c r="Y3473" s="14"/>
      <c r="Z3473" s="14"/>
      <c r="AA3473" s="14"/>
      <c r="AB3473" s="14"/>
      <c r="AC3473" s="14"/>
      <c r="AD3473" s="14"/>
    </row>
    <row r="3474" ht="33.0" hidden="1" customHeight="1">
      <c r="A3474" s="27">
        <v>3943.0</v>
      </c>
      <c r="B3474" s="27" t="s">
        <v>34</v>
      </c>
      <c r="C3474" s="27" t="s">
        <v>3763</v>
      </c>
      <c r="D3474" s="12" t="s">
        <v>48</v>
      </c>
      <c r="E3474" s="14"/>
      <c r="F3474" s="12" t="s">
        <v>10</v>
      </c>
      <c r="G3474" s="12" t="s">
        <v>2</v>
      </c>
      <c r="H3474" s="12" t="s">
        <v>49</v>
      </c>
      <c r="I3474" s="14"/>
      <c r="J3474" s="14"/>
      <c r="K3474" s="14"/>
      <c r="L3474" s="14"/>
      <c r="M3474" s="14"/>
      <c r="N3474" s="14"/>
      <c r="O3474" s="14"/>
      <c r="P3474" s="14"/>
      <c r="Q3474" s="14"/>
      <c r="R3474" s="14"/>
      <c r="S3474" s="14"/>
      <c r="T3474" s="14"/>
      <c r="U3474" s="14"/>
      <c r="V3474" s="14"/>
      <c r="W3474" s="14"/>
      <c r="X3474" s="14"/>
      <c r="Y3474" s="14"/>
      <c r="Z3474" s="14"/>
      <c r="AA3474" s="14"/>
      <c r="AB3474" s="14"/>
      <c r="AC3474" s="14"/>
      <c r="AD3474" s="14"/>
    </row>
    <row r="3475" ht="33.0" customHeight="1">
      <c r="A3475" s="27">
        <v>3944.0</v>
      </c>
      <c r="B3475" s="27" t="s">
        <v>34</v>
      </c>
      <c r="C3475" s="27" t="s">
        <v>3764</v>
      </c>
      <c r="D3475" s="12" t="s">
        <v>167</v>
      </c>
      <c r="E3475" s="14"/>
      <c r="F3475" s="12" t="s">
        <v>16</v>
      </c>
      <c r="G3475" s="12" t="s">
        <v>9</v>
      </c>
      <c r="H3475" s="12" t="s">
        <v>37</v>
      </c>
      <c r="I3475" s="14"/>
      <c r="J3475" s="14"/>
      <c r="K3475" s="14"/>
      <c r="L3475" s="14"/>
      <c r="M3475" s="14"/>
      <c r="N3475" s="14"/>
      <c r="O3475" s="14"/>
      <c r="P3475" s="14"/>
      <c r="Q3475" s="14"/>
      <c r="R3475" s="14"/>
      <c r="S3475" s="14"/>
      <c r="T3475" s="14"/>
      <c r="U3475" s="14"/>
      <c r="V3475" s="14"/>
      <c r="W3475" s="14"/>
      <c r="X3475" s="14"/>
      <c r="Y3475" s="14"/>
      <c r="Z3475" s="14"/>
      <c r="AA3475" s="14"/>
      <c r="AB3475" s="14"/>
      <c r="AC3475" s="14"/>
      <c r="AD3475" s="14"/>
    </row>
    <row r="3476" ht="33.0" hidden="1" customHeight="1">
      <c r="A3476" s="27">
        <v>3945.0</v>
      </c>
      <c r="B3476" s="27" t="s">
        <v>34</v>
      </c>
      <c r="C3476" s="27" t="s">
        <v>3765</v>
      </c>
      <c r="D3476" s="12" t="s">
        <v>1670</v>
      </c>
      <c r="E3476" s="14"/>
      <c r="F3476" s="12" t="s">
        <v>21</v>
      </c>
      <c r="G3476" s="12" t="s">
        <v>7</v>
      </c>
      <c r="H3476" s="12" t="s">
        <v>52</v>
      </c>
      <c r="I3476" s="14"/>
      <c r="J3476" s="14"/>
      <c r="K3476" s="14"/>
      <c r="L3476" s="14"/>
      <c r="M3476" s="14"/>
      <c r="N3476" s="14"/>
      <c r="O3476" s="14"/>
      <c r="P3476" s="14"/>
      <c r="Q3476" s="14"/>
      <c r="R3476" s="14"/>
      <c r="S3476" s="14"/>
      <c r="T3476" s="14"/>
      <c r="U3476" s="14"/>
      <c r="V3476" s="14"/>
      <c r="W3476" s="14"/>
      <c r="X3476" s="14"/>
      <c r="Y3476" s="14"/>
      <c r="Z3476" s="14"/>
      <c r="AA3476" s="14"/>
      <c r="AB3476" s="14"/>
      <c r="AC3476" s="14"/>
      <c r="AD3476" s="14"/>
    </row>
    <row r="3477" ht="33.0" hidden="1" customHeight="1">
      <c r="A3477" s="27">
        <v>3946.0</v>
      </c>
      <c r="B3477" s="27" t="s">
        <v>34</v>
      </c>
      <c r="C3477" s="27" t="s">
        <v>3766</v>
      </c>
      <c r="D3477" s="12" t="s">
        <v>66</v>
      </c>
      <c r="E3477" s="14"/>
      <c r="F3477" s="12" t="s">
        <v>10</v>
      </c>
      <c r="G3477" s="12" t="s">
        <v>2</v>
      </c>
      <c r="H3477" s="12" t="s">
        <v>52</v>
      </c>
      <c r="I3477" s="14"/>
      <c r="J3477" s="14"/>
      <c r="K3477" s="14"/>
      <c r="L3477" s="14"/>
      <c r="M3477" s="14"/>
      <c r="N3477" s="14"/>
      <c r="O3477" s="14"/>
      <c r="P3477" s="14"/>
      <c r="Q3477" s="14"/>
      <c r="R3477" s="14"/>
      <c r="S3477" s="14"/>
      <c r="T3477" s="14"/>
      <c r="U3477" s="14"/>
      <c r="V3477" s="14"/>
      <c r="W3477" s="14"/>
      <c r="X3477" s="14"/>
      <c r="Y3477" s="14"/>
      <c r="Z3477" s="14"/>
      <c r="AA3477" s="14"/>
      <c r="AB3477" s="14"/>
      <c r="AC3477" s="14"/>
      <c r="AD3477" s="14"/>
    </row>
    <row r="3478" ht="33.0" hidden="1" customHeight="1">
      <c r="A3478" s="27">
        <v>3947.0</v>
      </c>
      <c r="B3478" s="27" t="s">
        <v>34</v>
      </c>
      <c r="C3478" s="27" t="s">
        <v>3767</v>
      </c>
      <c r="D3478" s="12" t="s">
        <v>592</v>
      </c>
      <c r="E3478" s="14"/>
      <c r="F3478" s="12" t="s">
        <v>11</v>
      </c>
      <c r="G3478" s="12" t="s">
        <v>9</v>
      </c>
      <c r="H3478" s="12" t="s">
        <v>37</v>
      </c>
      <c r="I3478" s="14"/>
      <c r="J3478" s="14"/>
      <c r="K3478" s="14"/>
      <c r="L3478" s="14"/>
      <c r="M3478" s="14"/>
      <c r="N3478" s="14"/>
      <c r="O3478" s="14"/>
      <c r="P3478" s="14"/>
      <c r="Q3478" s="14"/>
      <c r="R3478" s="14"/>
      <c r="S3478" s="14"/>
      <c r="T3478" s="14"/>
      <c r="U3478" s="14"/>
      <c r="V3478" s="14"/>
      <c r="W3478" s="14"/>
      <c r="X3478" s="14"/>
      <c r="Y3478" s="14"/>
      <c r="Z3478" s="14"/>
      <c r="AA3478" s="14"/>
      <c r="AB3478" s="14"/>
      <c r="AC3478" s="14"/>
      <c r="AD3478" s="14"/>
    </row>
    <row r="3479" ht="33.0" hidden="1" customHeight="1">
      <c r="A3479" s="27">
        <v>3948.0</v>
      </c>
      <c r="B3479" s="27" t="s">
        <v>34</v>
      </c>
      <c r="C3479" s="27" t="s">
        <v>3768</v>
      </c>
      <c r="D3479" s="12" t="s">
        <v>894</v>
      </c>
      <c r="E3479" s="14"/>
      <c r="F3479" s="12" t="s">
        <v>14</v>
      </c>
      <c r="G3479" s="12" t="s">
        <v>9</v>
      </c>
      <c r="H3479" s="12" t="s">
        <v>52</v>
      </c>
      <c r="I3479" s="14"/>
      <c r="J3479" s="14"/>
      <c r="K3479" s="14"/>
      <c r="L3479" s="14"/>
      <c r="M3479" s="14"/>
      <c r="N3479" s="14"/>
      <c r="O3479" s="14"/>
      <c r="P3479" s="14"/>
      <c r="Q3479" s="14"/>
      <c r="R3479" s="14"/>
      <c r="S3479" s="14"/>
      <c r="T3479" s="14"/>
      <c r="U3479" s="14"/>
      <c r="V3479" s="14"/>
      <c r="W3479" s="14"/>
      <c r="X3479" s="14"/>
      <c r="Y3479" s="14"/>
      <c r="Z3479" s="14"/>
      <c r="AA3479" s="14"/>
      <c r="AB3479" s="14"/>
      <c r="AC3479" s="14"/>
      <c r="AD3479" s="14"/>
    </row>
    <row r="3480" ht="33.0" hidden="1" customHeight="1">
      <c r="A3480" s="27">
        <v>3949.0</v>
      </c>
      <c r="B3480" s="27" t="s">
        <v>34</v>
      </c>
      <c r="C3480" s="27" t="s">
        <v>3769</v>
      </c>
      <c r="D3480" s="12" t="s">
        <v>107</v>
      </c>
      <c r="E3480" s="14"/>
      <c r="F3480" s="12" t="s">
        <v>9</v>
      </c>
      <c r="G3480" s="12" t="s">
        <v>9</v>
      </c>
      <c r="H3480" s="12" t="s">
        <v>37</v>
      </c>
      <c r="I3480" s="14"/>
      <c r="J3480" s="14"/>
      <c r="K3480" s="14"/>
      <c r="L3480" s="14"/>
      <c r="M3480" s="14"/>
      <c r="N3480" s="14"/>
      <c r="O3480" s="14"/>
      <c r="P3480" s="14"/>
      <c r="Q3480" s="14"/>
      <c r="R3480" s="14"/>
      <c r="S3480" s="14"/>
      <c r="T3480" s="14"/>
      <c r="U3480" s="14"/>
      <c r="V3480" s="14"/>
      <c r="W3480" s="14"/>
      <c r="X3480" s="14"/>
      <c r="Y3480" s="14"/>
      <c r="Z3480" s="14"/>
      <c r="AA3480" s="14"/>
      <c r="AB3480" s="14"/>
      <c r="AC3480" s="14"/>
      <c r="AD3480" s="14"/>
    </row>
    <row r="3481" ht="33.0" hidden="1" customHeight="1">
      <c r="A3481" s="27">
        <v>3950.0</v>
      </c>
      <c r="B3481" s="27" t="s">
        <v>34</v>
      </c>
      <c r="C3481" s="27" t="s">
        <v>3770</v>
      </c>
      <c r="D3481" s="12" t="s">
        <v>48</v>
      </c>
      <c r="E3481" s="14"/>
      <c r="F3481" s="12" t="s">
        <v>10</v>
      </c>
      <c r="G3481" s="12" t="s">
        <v>2</v>
      </c>
      <c r="H3481" s="12" t="s">
        <v>49</v>
      </c>
      <c r="I3481" s="14"/>
      <c r="J3481" s="14"/>
      <c r="K3481" s="14"/>
      <c r="L3481" s="14"/>
      <c r="M3481" s="14"/>
      <c r="N3481" s="14"/>
      <c r="O3481" s="14"/>
      <c r="P3481" s="14"/>
      <c r="Q3481" s="14"/>
      <c r="R3481" s="14"/>
      <c r="S3481" s="14"/>
      <c r="T3481" s="14"/>
      <c r="U3481" s="14"/>
      <c r="V3481" s="14"/>
      <c r="W3481" s="14"/>
      <c r="X3481" s="14"/>
      <c r="Y3481" s="14"/>
      <c r="Z3481" s="14"/>
      <c r="AA3481" s="14"/>
      <c r="AB3481" s="14"/>
      <c r="AC3481" s="14"/>
      <c r="AD3481" s="14"/>
    </row>
    <row r="3482" ht="33.0" hidden="1" customHeight="1">
      <c r="A3482" s="27">
        <v>3951.0</v>
      </c>
      <c r="B3482" s="27" t="s">
        <v>34</v>
      </c>
      <c r="C3482" s="27" t="s">
        <v>3771</v>
      </c>
      <c r="D3482" s="12" t="s">
        <v>89</v>
      </c>
      <c r="E3482" s="14"/>
      <c r="F3482" s="12" t="s">
        <v>9</v>
      </c>
      <c r="G3482" s="12" t="s">
        <v>9</v>
      </c>
      <c r="H3482" s="12" t="s">
        <v>52</v>
      </c>
      <c r="I3482" s="14"/>
      <c r="J3482" s="14"/>
      <c r="K3482" s="14"/>
      <c r="L3482" s="14"/>
      <c r="M3482" s="14"/>
      <c r="N3482" s="14"/>
      <c r="O3482" s="14"/>
      <c r="P3482" s="14"/>
      <c r="Q3482" s="14"/>
      <c r="R3482" s="14"/>
      <c r="S3482" s="14"/>
      <c r="T3482" s="14"/>
      <c r="U3482" s="14"/>
      <c r="V3482" s="14"/>
      <c r="W3482" s="14"/>
      <c r="X3482" s="14"/>
      <c r="Y3482" s="14"/>
      <c r="Z3482" s="14"/>
      <c r="AA3482" s="14"/>
      <c r="AB3482" s="14"/>
      <c r="AC3482" s="14"/>
      <c r="AD3482" s="14"/>
    </row>
    <row r="3483" ht="33.0" hidden="1" customHeight="1">
      <c r="A3483" s="27">
        <v>3952.0</v>
      </c>
      <c r="B3483" s="27" t="s">
        <v>34</v>
      </c>
      <c r="C3483" s="27" t="s">
        <v>3772</v>
      </c>
      <c r="D3483" s="12" t="s">
        <v>203</v>
      </c>
      <c r="E3483" s="14"/>
      <c r="F3483" s="12" t="s">
        <v>12</v>
      </c>
      <c r="G3483" s="12" t="s">
        <v>9</v>
      </c>
      <c r="H3483" s="12" t="s">
        <v>49</v>
      </c>
      <c r="I3483" s="14"/>
      <c r="J3483" s="14"/>
      <c r="K3483" s="14"/>
      <c r="L3483" s="14"/>
      <c r="M3483" s="14"/>
      <c r="N3483" s="14"/>
      <c r="O3483" s="14"/>
      <c r="P3483" s="14"/>
      <c r="Q3483" s="14"/>
      <c r="R3483" s="14"/>
      <c r="S3483" s="14"/>
      <c r="T3483" s="14"/>
      <c r="U3483" s="14"/>
      <c r="V3483" s="14"/>
      <c r="W3483" s="14"/>
      <c r="X3483" s="14"/>
      <c r="Y3483" s="14"/>
      <c r="Z3483" s="14"/>
      <c r="AA3483" s="14"/>
      <c r="AB3483" s="14"/>
      <c r="AC3483" s="14"/>
      <c r="AD3483" s="14"/>
    </row>
    <row r="3484" ht="33.0" hidden="1" customHeight="1">
      <c r="A3484" s="27">
        <v>3953.0</v>
      </c>
      <c r="B3484" s="27" t="s">
        <v>34</v>
      </c>
      <c r="C3484" s="27" t="s">
        <v>3773</v>
      </c>
      <c r="D3484" s="12" t="s">
        <v>87</v>
      </c>
      <c r="E3484" s="14"/>
      <c r="F3484" s="12" t="s">
        <v>18</v>
      </c>
      <c r="G3484" s="12" t="s">
        <v>9</v>
      </c>
      <c r="H3484" s="12" t="s">
        <v>52</v>
      </c>
      <c r="I3484" s="14"/>
      <c r="J3484" s="14"/>
      <c r="K3484" s="14"/>
      <c r="L3484" s="14"/>
      <c r="M3484" s="14"/>
      <c r="N3484" s="14"/>
      <c r="O3484" s="14"/>
      <c r="P3484" s="14"/>
      <c r="Q3484" s="14"/>
      <c r="R3484" s="14"/>
      <c r="S3484" s="14"/>
      <c r="T3484" s="14"/>
      <c r="U3484" s="14"/>
      <c r="V3484" s="14"/>
      <c r="W3484" s="14"/>
      <c r="X3484" s="14"/>
      <c r="Y3484" s="14"/>
      <c r="Z3484" s="14"/>
      <c r="AA3484" s="14"/>
      <c r="AB3484" s="14"/>
      <c r="AC3484" s="14"/>
      <c r="AD3484" s="14"/>
    </row>
    <row r="3485" ht="33.0" hidden="1" customHeight="1">
      <c r="A3485" s="27">
        <v>3954.0</v>
      </c>
      <c r="B3485" s="27" t="s">
        <v>34</v>
      </c>
      <c r="C3485" s="27" t="s">
        <v>3774</v>
      </c>
      <c r="D3485" s="12" t="s">
        <v>48</v>
      </c>
      <c r="E3485" s="14"/>
      <c r="F3485" s="12" t="s">
        <v>10</v>
      </c>
      <c r="G3485" s="12" t="s">
        <v>2</v>
      </c>
      <c r="H3485" s="12" t="s">
        <v>49</v>
      </c>
      <c r="I3485" s="14"/>
      <c r="J3485" s="14"/>
      <c r="K3485" s="14"/>
      <c r="L3485" s="14"/>
      <c r="M3485" s="14"/>
      <c r="N3485" s="14"/>
      <c r="O3485" s="14"/>
      <c r="P3485" s="14"/>
      <c r="Q3485" s="14"/>
      <c r="R3485" s="14"/>
      <c r="S3485" s="14"/>
      <c r="T3485" s="14"/>
      <c r="U3485" s="14"/>
      <c r="V3485" s="14"/>
      <c r="W3485" s="14"/>
      <c r="X3485" s="14"/>
      <c r="Y3485" s="14"/>
      <c r="Z3485" s="14"/>
      <c r="AA3485" s="14"/>
      <c r="AB3485" s="14"/>
      <c r="AC3485" s="14"/>
      <c r="AD3485" s="14"/>
    </row>
    <row r="3486" ht="33.0" hidden="1" customHeight="1">
      <c r="A3486" s="27">
        <v>3955.0</v>
      </c>
      <c r="B3486" s="27" t="s">
        <v>34</v>
      </c>
      <c r="C3486" s="27" t="s">
        <v>3775</v>
      </c>
      <c r="D3486" s="12" t="s">
        <v>436</v>
      </c>
      <c r="E3486" s="14"/>
      <c r="F3486" s="12" t="s">
        <v>13</v>
      </c>
      <c r="G3486" s="12" t="s">
        <v>9</v>
      </c>
      <c r="H3486" s="12" t="s">
        <v>37</v>
      </c>
      <c r="I3486" s="14"/>
      <c r="J3486" s="14"/>
      <c r="K3486" s="14"/>
      <c r="L3486" s="14"/>
      <c r="M3486" s="14"/>
      <c r="N3486" s="14"/>
      <c r="O3486" s="14"/>
      <c r="P3486" s="14"/>
      <c r="Q3486" s="14"/>
      <c r="R3486" s="14"/>
      <c r="S3486" s="14"/>
      <c r="T3486" s="14"/>
      <c r="U3486" s="14"/>
      <c r="V3486" s="14"/>
      <c r="W3486" s="14"/>
      <c r="X3486" s="14"/>
      <c r="Y3486" s="14"/>
      <c r="Z3486" s="14"/>
      <c r="AA3486" s="14"/>
      <c r="AB3486" s="14"/>
      <c r="AC3486" s="14"/>
      <c r="AD3486" s="14"/>
    </row>
    <row r="3487" ht="33.0" hidden="1" customHeight="1">
      <c r="A3487" s="27">
        <v>3956.0</v>
      </c>
      <c r="B3487" s="27" t="s">
        <v>34</v>
      </c>
      <c r="C3487" s="27" t="s">
        <v>3776</v>
      </c>
      <c r="D3487" s="12" t="s">
        <v>438</v>
      </c>
      <c r="E3487" s="14"/>
      <c r="F3487" s="12" t="s">
        <v>20</v>
      </c>
      <c r="G3487" s="12" t="s">
        <v>9</v>
      </c>
      <c r="H3487" s="12" t="s">
        <v>52</v>
      </c>
      <c r="I3487" s="14"/>
      <c r="J3487" s="14"/>
      <c r="K3487" s="14"/>
      <c r="L3487" s="14"/>
      <c r="M3487" s="14"/>
      <c r="N3487" s="14"/>
      <c r="O3487" s="14"/>
      <c r="P3487" s="14"/>
      <c r="Q3487" s="14"/>
      <c r="R3487" s="14"/>
      <c r="S3487" s="14"/>
      <c r="T3487" s="14"/>
      <c r="U3487" s="14"/>
      <c r="V3487" s="14"/>
      <c r="W3487" s="14"/>
      <c r="X3487" s="14"/>
      <c r="Y3487" s="14"/>
      <c r="Z3487" s="14"/>
      <c r="AA3487" s="14"/>
      <c r="AB3487" s="14"/>
      <c r="AC3487" s="14"/>
      <c r="AD3487" s="14"/>
    </row>
    <row r="3488" ht="33.0" hidden="1" customHeight="1">
      <c r="A3488" s="27">
        <v>3957.0</v>
      </c>
      <c r="B3488" s="27" t="s">
        <v>34</v>
      </c>
      <c r="C3488" s="27" t="s">
        <v>3777</v>
      </c>
      <c r="D3488" s="12" t="s">
        <v>107</v>
      </c>
      <c r="E3488" s="14"/>
      <c r="F3488" s="12" t="s">
        <v>9</v>
      </c>
      <c r="G3488" s="12" t="s">
        <v>9</v>
      </c>
      <c r="H3488" s="12" t="s">
        <v>37</v>
      </c>
      <c r="I3488" s="14"/>
      <c r="J3488" s="14"/>
      <c r="K3488" s="14"/>
      <c r="L3488" s="14"/>
      <c r="M3488" s="14"/>
      <c r="N3488" s="14"/>
      <c r="O3488" s="14"/>
      <c r="P3488" s="14"/>
      <c r="Q3488" s="14"/>
      <c r="R3488" s="14"/>
      <c r="S3488" s="14"/>
      <c r="T3488" s="14"/>
      <c r="U3488" s="14"/>
      <c r="V3488" s="14"/>
      <c r="W3488" s="14"/>
      <c r="X3488" s="14"/>
      <c r="Y3488" s="14"/>
      <c r="Z3488" s="14"/>
      <c r="AA3488" s="14"/>
      <c r="AB3488" s="14"/>
      <c r="AC3488" s="14"/>
      <c r="AD3488" s="14"/>
    </row>
    <row r="3489" ht="33.0" hidden="1" customHeight="1">
      <c r="A3489" s="27">
        <v>3959.0</v>
      </c>
      <c r="B3489" s="27" t="s">
        <v>34</v>
      </c>
      <c r="C3489" s="27" t="s">
        <v>3778</v>
      </c>
      <c r="D3489" s="12" t="s">
        <v>87</v>
      </c>
      <c r="E3489" s="14"/>
      <c r="F3489" s="12" t="s">
        <v>18</v>
      </c>
      <c r="G3489" s="12" t="s">
        <v>9</v>
      </c>
      <c r="H3489" s="12" t="s">
        <v>52</v>
      </c>
      <c r="I3489" s="14"/>
      <c r="J3489" s="14"/>
      <c r="K3489" s="14"/>
      <c r="L3489" s="14"/>
      <c r="M3489" s="14"/>
      <c r="N3489" s="14"/>
      <c r="O3489" s="14"/>
      <c r="P3489" s="14"/>
      <c r="Q3489" s="14"/>
      <c r="R3489" s="14"/>
      <c r="S3489" s="14"/>
      <c r="T3489" s="14"/>
      <c r="U3489" s="14"/>
      <c r="V3489" s="14"/>
      <c r="W3489" s="14"/>
      <c r="X3489" s="14"/>
      <c r="Y3489" s="14"/>
      <c r="Z3489" s="14"/>
      <c r="AA3489" s="14"/>
      <c r="AB3489" s="14"/>
      <c r="AC3489" s="14"/>
      <c r="AD3489" s="14"/>
    </row>
    <row r="3490" ht="33.0" hidden="1" customHeight="1">
      <c r="A3490" s="27">
        <v>3960.0</v>
      </c>
      <c r="B3490" s="27" t="s">
        <v>34</v>
      </c>
      <c r="C3490" s="27" t="s">
        <v>3779</v>
      </c>
      <c r="D3490" s="12" t="s">
        <v>1817</v>
      </c>
      <c r="E3490" s="14"/>
      <c r="F3490" s="12" t="s">
        <v>19</v>
      </c>
      <c r="G3490" s="12" t="s">
        <v>6</v>
      </c>
      <c r="H3490" s="12" t="s">
        <v>52</v>
      </c>
      <c r="I3490" s="14"/>
      <c r="J3490" s="14"/>
      <c r="K3490" s="14"/>
      <c r="L3490" s="14"/>
      <c r="M3490" s="14"/>
      <c r="N3490" s="14"/>
      <c r="O3490" s="14"/>
      <c r="P3490" s="14"/>
      <c r="Q3490" s="14"/>
      <c r="R3490" s="14"/>
      <c r="S3490" s="14"/>
      <c r="T3490" s="14"/>
      <c r="U3490" s="14"/>
      <c r="V3490" s="14"/>
      <c r="W3490" s="14"/>
      <c r="X3490" s="14"/>
      <c r="Y3490" s="14"/>
      <c r="Z3490" s="14"/>
      <c r="AA3490" s="14"/>
      <c r="AB3490" s="14"/>
      <c r="AC3490" s="14"/>
      <c r="AD3490" s="14"/>
    </row>
    <row r="3491" ht="33.0" hidden="1" customHeight="1">
      <c r="A3491" s="27">
        <v>3961.0</v>
      </c>
      <c r="B3491" s="27" t="s">
        <v>34</v>
      </c>
      <c r="C3491" s="27" t="s">
        <v>3780</v>
      </c>
      <c r="D3491" s="12" t="s">
        <v>191</v>
      </c>
      <c r="E3491" s="14"/>
      <c r="F3491" s="12" t="s">
        <v>20</v>
      </c>
      <c r="G3491" s="12" t="s">
        <v>6</v>
      </c>
      <c r="H3491" s="12" t="s">
        <v>42</v>
      </c>
      <c r="I3491" s="14"/>
      <c r="J3491" s="14"/>
      <c r="K3491" s="14"/>
      <c r="L3491" s="14"/>
      <c r="M3491" s="14"/>
      <c r="N3491" s="14"/>
      <c r="O3491" s="14"/>
      <c r="P3491" s="14"/>
      <c r="Q3491" s="14"/>
      <c r="R3491" s="14"/>
      <c r="S3491" s="14"/>
      <c r="T3491" s="14"/>
      <c r="U3491" s="14"/>
      <c r="V3491" s="14"/>
      <c r="W3491" s="14"/>
      <c r="X3491" s="14"/>
      <c r="Y3491" s="14"/>
      <c r="Z3491" s="14"/>
      <c r="AA3491" s="14"/>
      <c r="AB3491" s="14"/>
      <c r="AC3491" s="14"/>
      <c r="AD3491" s="14"/>
    </row>
    <row r="3492" ht="33.0" hidden="1" customHeight="1">
      <c r="A3492" s="27">
        <v>3962.0</v>
      </c>
      <c r="B3492" s="27" t="s">
        <v>34</v>
      </c>
      <c r="C3492" s="27" t="s">
        <v>3781</v>
      </c>
      <c r="D3492" s="12" t="s">
        <v>107</v>
      </c>
      <c r="E3492" s="14"/>
      <c r="F3492" s="12" t="s">
        <v>9</v>
      </c>
      <c r="G3492" s="12" t="s">
        <v>9</v>
      </c>
      <c r="H3492" s="12" t="s">
        <v>37</v>
      </c>
      <c r="I3492" s="14"/>
      <c r="J3492" s="14"/>
      <c r="K3492" s="14"/>
      <c r="L3492" s="14"/>
      <c r="M3492" s="14"/>
      <c r="N3492" s="14"/>
      <c r="O3492" s="14"/>
      <c r="P3492" s="14"/>
      <c r="Q3492" s="14"/>
      <c r="R3492" s="14"/>
      <c r="S3492" s="14"/>
      <c r="T3492" s="14"/>
      <c r="U3492" s="14"/>
      <c r="V3492" s="14"/>
      <c r="W3492" s="14"/>
      <c r="X3492" s="14"/>
      <c r="Y3492" s="14"/>
      <c r="Z3492" s="14"/>
      <c r="AA3492" s="14"/>
      <c r="AB3492" s="14"/>
      <c r="AC3492" s="14"/>
      <c r="AD3492" s="14"/>
    </row>
    <row r="3493" ht="33.0" hidden="1" customHeight="1">
      <c r="A3493" s="27">
        <v>3963.0</v>
      </c>
      <c r="B3493" s="27" t="s">
        <v>34</v>
      </c>
      <c r="C3493" s="27" t="s">
        <v>3782</v>
      </c>
      <c r="D3493" s="12" t="s">
        <v>2405</v>
      </c>
      <c r="E3493" s="14"/>
      <c r="F3493" s="12" t="s">
        <v>13</v>
      </c>
      <c r="G3493" s="12" t="s">
        <v>7</v>
      </c>
      <c r="H3493" s="12" t="s">
        <v>52</v>
      </c>
      <c r="I3493" s="14"/>
      <c r="J3493" s="14"/>
      <c r="K3493" s="14"/>
      <c r="L3493" s="14"/>
      <c r="M3493" s="14"/>
      <c r="N3493" s="14"/>
      <c r="O3493" s="14"/>
      <c r="P3493" s="14"/>
      <c r="Q3493" s="14"/>
      <c r="R3493" s="14"/>
      <c r="S3493" s="14"/>
      <c r="T3493" s="14"/>
      <c r="U3493" s="14"/>
      <c r="V3493" s="14"/>
      <c r="W3493" s="14"/>
      <c r="X3493" s="14"/>
      <c r="Y3493" s="14"/>
      <c r="Z3493" s="14"/>
      <c r="AA3493" s="14"/>
      <c r="AB3493" s="14"/>
      <c r="AC3493" s="14"/>
      <c r="AD3493" s="14"/>
    </row>
    <row r="3494" ht="33.0" hidden="1" customHeight="1">
      <c r="A3494" s="27">
        <v>3964.0</v>
      </c>
      <c r="B3494" s="27" t="s">
        <v>34</v>
      </c>
      <c r="C3494" s="27" t="s">
        <v>3783</v>
      </c>
      <c r="D3494" s="12" t="s">
        <v>2083</v>
      </c>
      <c r="E3494" s="14"/>
      <c r="F3494" s="12" t="s">
        <v>22</v>
      </c>
      <c r="G3494" s="12" t="s">
        <v>9</v>
      </c>
      <c r="H3494" s="12" t="s">
        <v>52</v>
      </c>
      <c r="I3494" s="14"/>
      <c r="J3494" s="14"/>
      <c r="K3494" s="14"/>
      <c r="L3494" s="14"/>
      <c r="M3494" s="14"/>
      <c r="N3494" s="14"/>
      <c r="O3494" s="14"/>
      <c r="P3494" s="14"/>
      <c r="Q3494" s="14"/>
      <c r="R3494" s="14"/>
      <c r="S3494" s="14"/>
      <c r="T3494" s="14"/>
      <c r="U3494" s="14"/>
      <c r="V3494" s="14"/>
      <c r="W3494" s="14"/>
      <c r="X3494" s="14"/>
      <c r="Y3494" s="14"/>
      <c r="Z3494" s="14"/>
      <c r="AA3494" s="14"/>
      <c r="AB3494" s="14"/>
      <c r="AC3494" s="14"/>
      <c r="AD3494" s="14"/>
    </row>
    <row r="3495" ht="33.0" customHeight="1">
      <c r="A3495" s="27">
        <v>3965.0</v>
      </c>
      <c r="B3495" s="27" t="s">
        <v>34</v>
      </c>
      <c r="C3495" s="27" t="s">
        <v>3784</v>
      </c>
      <c r="D3495" s="12" t="s">
        <v>68</v>
      </c>
      <c r="E3495" s="14"/>
      <c r="F3495" s="12" t="s">
        <v>16</v>
      </c>
      <c r="G3495" s="12" t="s">
        <v>5</v>
      </c>
      <c r="H3495" s="12" t="s">
        <v>37</v>
      </c>
      <c r="I3495" s="14"/>
      <c r="J3495" s="14"/>
      <c r="K3495" s="14"/>
      <c r="L3495" s="14"/>
      <c r="M3495" s="14"/>
      <c r="N3495" s="14"/>
      <c r="O3495" s="14"/>
      <c r="P3495" s="14"/>
      <c r="Q3495" s="14"/>
      <c r="R3495" s="14"/>
      <c r="S3495" s="14"/>
      <c r="T3495" s="14"/>
      <c r="U3495" s="14"/>
      <c r="V3495" s="14"/>
      <c r="W3495" s="14"/>
      <c r="X3495" s="14"/>
      <c r="Y3495" s="14"/>
      <c r="Z3495" s="14"/>
      <c r="AA3495" s="14"/>
      <c r="AB3495" s="14"/>
      <c r="AC3495" s="14"/>
      <c r="AD3495" s="14"/>
    </row>
    <row r="3496" ht="33.0" hidden="1" customHeight="1">
      <c r="A3496" s="27">
        <v>3966.0</v>
      </c>
      <c r="B3496" s="27" t="s">
        <v>34</v>
      </c>
      <c r="C3496" s="27" t="s">
        <v>3785</v>
      </c>
      <c r="D3496" s="12" t="s">
        <v>152</v>
      </c>
      <c r="E3496" s="14"/>
      <c r="F3496" s="12" t="s">
        <v>19</v>
      </c>
      <c r="G3496" s="12" t="s">
        <v>9</v>
      </c>
      <c r="H3496" s="12" t="s">
        <v>49</v>
      </c>
      <c r="I3496" s="14"/>
      <c r="J3496" s="14"/>
      <c r="K3496" s="14"/>
      <c r="L3496" s="14"/>
      <c r="M3496" s="14"/>
      <c r="N3496" s="14"/>
      <c r="O3496" s="14"/>
      <c r="P3496" s="14"/>
      <c r="Q3496" s="14"/>
      <c r="R3496" s="14"/>
      <c r="S3496" s="14"/>
      <c r="T3496" s="14"/>
      <c r="U3496" s="14"/>
      <c r="V3496" s="14"/>
      <c r="W3496" s="14"/>
      <c r="X3496" s="14"/>
      <c r="Y3496" s="14"/>
      <c r="Z3496" s="14"/>
      <c r="AA3496" s="14"/>
      <c r="AB3496" s="14"/>
      <c r="AC3496" s="14"/>
      <c r="AD3496" s="14"/>
    </row>
    <row r="3497" ht="33.0" hidden="1" customHeight="1">
      <c r="A3497" s="27">
        <v>3967.0</v>
      </c>
      <c r="B3497" s="27" t="s">
        <v>34</v>
      </c>
      <c r="C3497" s="27" t="s">
        <v>3786</v>
      </c>
      <c r="D3497" s="12" t="s">
        <v>463</v>
      </c>
      <c r="E3497" s="14"/>
      <c r="F3497" s="12" t="s">
        <v>12</v>
      </c>
      <c r="G3497" s="12" t="s">
        <v>4</v>
      </c>
      <c r="H3497" s="12" t="s">
        <v>42</v>
      </c>
      <c r="I3497" s="14"/>
      <c r="J3497" s="14"/>
      <c r="K3497" s="14"/>
      <c r="L3497" s="14"/>
      <c r="M3497" s="14"/>
      <c r="N3497" s="14"/>
      <c r="O3497" s="14"/>
      <c r="P3497" s="14"/>
      <c r="Q3497" s="14"/>
      <c r="R3497" s="14"/>
      <c r="S3497" s="14"/>
      <c r="T3497" s="14"/>
      <c r="U3497" s="14"/>
      <c r="V3497" s="14"/>
      <c r="W3497" s="14"/>
      <c r="X3497" s="14"/>
      <c r="Y3497" s="14"/>
      <c r="Z3497" s="14"/>
      <c r="AA3497" s="14"/>
      <c r="AB3497" s="14"/>
      <c r="AC3497" s="14"/>
      <c r="AD3497" s="14"/>
    </row>
    <row r="3498" ht="33.0" hidden="1" customHeight="1">
      <c r="A3498" s="27">
        <v>3969.0</v>
      </c>
      <c r="B3498" s="27" t="s">
        <v>34</v>
      </c>
      <c r="C3498" s="27" t="s">
        <v>3787</v>
      </c>
      <c r="D3498" s="12" t="s">
        <v>436</v>
      </c>
      <c r="E3498" s="14"/>
      <c r="F3498" s="12" t="s">
        <v>13</v>
      </c>
      <c r="G3498" s="12" t="s">
        <v>9</v>
      </c>
      <c r="H3498" s="12" t="s">
        <v>37</v>
      </c>
      <c r="I3498" s="14"/>
      <c r="J3498" s="14"/>
      <c r="K3498" s="14"/>
      <c r="L3498" s="14"/>
      <c r="M3498" s="14"/>
      <c r="N3498" s="14"/>
      <c r="O3498" s="14"/>
      <c r="P3498" s="14"/>
      <c r="Q3498" s="14"/>
      <c r="R3498" s="14"/>
      <c r="S3498" s="14"/>
      <c r="T3498" s="14"/>
      <c r="U3498" s="14"/>
      <c r="V3498" s="14"/>
      <c r="W3498" s="14"/>
      <c r="X3498" s="14"/>
      <c r="Y3498" s="14"/>
      <c r="Z3498" s="14"/>
      <c r="AA3498" s="14"/>
      <c r="AB3498" s="14"/>
      <c r="AC3498" s="14"/>
      <c r="AD3498" s="14"/>
    </row>
    <row r="3499" ht="33.0" customHeight="1">
      <c r="A3499" s="27">
        <v>3970.0</v>
      </c>
      <c r="B3499" s="27" t="s">
        <v>34</v>
      </c>
      <c r="C3499" s="27" t="s">
        <v>3788</v>
      </c>
      <c r="D3499" s="12" t="s">
        <v>175</v>
      </c>
      <c r="E3499" s="14"/>
      <c r="F3499" s="12" t="s">
        <v>16</v>
      </c>
      <c r="G3499" s="12" t="s">
        <v>4</v>
      </c>
      <c r="H3499" s="12" t="s">
        <v>52</v>
      </c>
      <c r="I3499" s="14"/>
      <c r="J3499" s="14"/>
      <c r="K3499" s="14"/>
      <c r="L3499" s="14"/>
      <c r="M3499" s="14"/>
      <c r="N3499" s="14"/>
      <c r="O3499" s="14"/>
      <c r="P3499" s="14"/>
      <c r="Q3499" s="14"/>
      <c r="R3499" s="14"/>
      <c r="S3499" s="14"/>
      <c r="T3499" s="14"/>
      <c r="U3499" s="14"/>
      <c r="V3499" s="14"/>
      <c r="W3499" s="14"/>
      <c r="X3499" s="14"/>
      <c r="Y3499" s="14"/>
      <c r="Z3499" s="14"/>
      <c r="AA3499" s="14"/>
      <c r="AB3499" s="14"/>
      <c r="AC3499" s="14"/>
      <c r="AD3499" s="14"/>
    </row>
    <row r="3500" ht="33.0" hidden="1" customHeight="1">
      <c r="A3500" s="27">
        <v>3971.0</v>
      </c>
      <c r="B3500" s="27" t="s">
        <v>34</v>
      </c>
      <c r="C3500" s="27" t="s">
        <v>3789</v>
      </c>
      <c r="D3500" s="12" t="s">
        <v>601</v>
      </c>
      <c r="E3500" s="14"/>
      <c r="F3500" s="12" t="s">
        <v>15</v>
      </c>
      <c r="G3500" s="12" t="s">
        <v>7</v>
      </c>
      <c r="H3500" s="12" t="s">
        <v>49</v>
      </c>
      <c r="I3500" s="14"/>
      <c r="J3500" s="14"/>
      <c r="K3500" s="14"/>
      <c r="L3500" s="14"/>
      <c r="M3500" s="14"/>
      <c r="N3500" s="14"/>
      <c r="O3500" s="14"/>
      <c r="P3500" s="14"/>
      <c r="Q3500" s="14"/>
      <c r="R3500" s="14"/>
      <c r="S3500" s="14"/>
      <c r="T3500" s="14"/>
      <c r="U3500" s="14"/>
      <c r="V3500" s="14"/>
      <c r="W3500" s="14"/>
      <c r="X3500" s="14"/>
      <c r="Y3500" s="14"/>
      <c r="Z3500" s="14"/>
      <c r="AA3500" s="14"/>
      <c r="AB3500" s="14"/>
      <c r="AC3500" s="14"/>
      <c r="AD3500" s="14"/>
    </row>
    <row r="3501" ht="33.0" hidden="1" customHeight="1">
      <c r="A3501" s="27">
        <v>3972.0</v>
      </c>
      <c r="B3501" s="27" t="s">
        <v>34</v>
      </c>
      <c r="C3501" s="27" t="s">
        <v>3790</v>
      </c>
      <c r="D3501" s="12" t="s">
        <v>105</v>
      </c>
      <c r="E3501" s="14"/>
      <c r="F3501" s="12" t="s">
        <v>13</v>
      </c>
      <c r="G3501" s="12" t="s">
        <v>4</v>
      </c>
      <c r="H3501" s="12" t="s">
        <v>37</v>
      </c>
      <c r="I3501" s="14"/>
      <c r="J3501" s="14"/>
      <c r="K3501" s="14"/>
      <c r="L3501" s="14"/>
      <c r="M3501" s="14"/>
      <c r="N3501" s="14"/>
      <c r="O3501" s="14"/>
      <c r="P3501" s="14"/>
      <c r="Q3501" s="14"/>
      <c r="R3501" s="14"/>
      <c r="S3501" s="14"/>
      <c r="T3501" s="14"/>
      <c r="U3501" s="14"/>
      <c r="V3501" s="14"/>
      <c r="W3501" s="14"/>
      <c r="X3501" s="14"/>
      <c r="Y3501" s="14"/>
      <c r="Z3501" s="14"/>
      <c r="AA3501" s="14"/>
      <c r="AB3501" s="14"/>
      <c r="AC3501" s="14"/>
      <c r="AD3501" s="14"/>
    </row>
    <row r="3502" ht="33.0" hidden="1" customHeight="1">
      <c r="A3502" s="27">
        <v>3973.0</v>
      </c>
      <c r="B3502" s="27" t="s">
        <v>34</v>
      </c>
      <c r="C3502" s="27" t="s">
        <v>3791</v>
      </c>
      <c r="D3502" s="12" t="s">
        <v>165</v>
      </c>
      <c r="E3502" s="14"/>
      <c r="F3502" s="12" t="s">
        <v>13</v>
      </c>
      <c r="G3502" s="12" t="s">
        <v>4</v>
      </c>
      <c r="H3502" s="12" t="s">
        <v>49</v>
      </c>
      <c r="I3502" s="14"/>
      <c r="J3502" s="14"/>
      <c r="K3502" s="14"/>
      <c r="L3502" s="14"/>
      <c r="M3502" s="14"/>
      <c r="N3502" s="14"/>
      <c r="O3502" s="14"/>
      <c r="P3502" s="14"/>
      <c r="Q3502" s="14"/>
      <c r="R3502" s="14"/>
      <c r="S3502" s="14"/>
      <c r="T3502" s="14"/>
      <c r="U3502" s="14"/>
      <c r="V3502" s="14"/>
      <c r="W3502" s="14"/>
      <c r="X3502" s="14"/>
      <c r="Y3502" s="14"/>
      <c r="Z3502" s="14"/>
      <c r="AA3502" s="14"/>
      <c r="AB3502" s="14"/>
      <c r="AC3502" s="14"/>
      <c r="AD3502" s="14"/>
    </row>
    <row r="3503" ht="33.0" hidden="1" customHeight="1">
      <c r="A3503" s="27">
        <v>3974.0</v>
      </c>
      <c r="B3503" s="27" t="s">
        <v>34</v>
      </c>
      <c r="C3503" s="27" t="s">
        <v>3792</v>
      </c>
      <c r="D3503" s="12" t="s">
        <v>432</v>
      </c>
      <c r="E3503" s="14"/>
      <c r="F3503" s="12" t="s">
        <v>12</v>
      </c>
      <c r="G3503" s="12" t="s">
        <v>4</v>
      </c>
      <c r="H3503" s="12" t="s">
        <v>49</v>
      </c>
      <c r="I3503" s="14"/>
      <c r="J3503" s="14"/>
      <c r="K3503" s="14"/>
      <c r="L3503" s="14"/>
      <c r="M3503" s="14"/>
      <c r="N3503" s="14"/>
      <c r="O3503" s="14"/>
      <c r="P3503" s="14"/>
      <c r="Q3503" s="14"/>
      <c r="R3503" s="14"/>
      <c r="S3503" s="14"/>
      <c r="T3503" s="14"/>
      <c r="U3503" s="14"/>
      <c r="V3503" s="14"/>
      <c r="W3503" s="14"/>
      <c r="X3503" s="14"/>
      <c r="Y3503" s="14"/>
      <c r="Z3503" s="14"/>
      <c r="AA3503" s="14"/>
      <c r="AB3503" s="14"/>
      <c r="AC3503" s="14"/>
      <c r="AD3503" s="14"/>
    </row>
    <row r="3504" ht="33.0" hidden="1" customHeight="1">
      <c r="A3504" s="27">
        <v>3976.0</v>
      </c>
      <c r="B3504" s="27" t="s">
        <v>34</v>
      </c>
      <c r="C3504" s="27" t="s">
        <v>3793</v>
      </c>
      <c r="D3504" s="12" t="s">
        <v>105</v>
      </c>
      <c r="E3504" s="14"/>
      <c r="F3504" s="12" t="s">
        <v>13</v>
      </c>
      <c r="G3504" s="12" t="s">
        <v>4</v>
      </c>
      <c r="H3504" s="12" t="s">
        <v>37</v>
      </c>
      <c r="I3504" s="14"/>
      <c r="J3504" s="14"/>
      <c r="K3504" s="14"/>
      <c r="L3504" s="14"/>
      <c r="M3504" s="14"/>
      <c r="N3504" s="14"/>
      <c r="O3504" s="14"/>
      <c r="P3504" s="14"/>
      <c r="Q3504" s="14"/>
      <c r="R3504" s="14"/>
      <c r="S3504" s="14"/>
      <c r="T3504" s="14"/>
      <c r="U3504" s="14"/>
      <c r="V3504" s="14"/>
      <c r="W3504" s="14"/>
      <c r="X3504" s="14"/>
      <c r="Y3504" s="14"/>
      <c r="Z3504" s="14"/>
      <c r="AA3504" s="14"/>
      <c r="AB3504" s="14"/>
      <c r="AC3504" s="14"/>
      <c r="AD3504" s="14"/>
    </row>
    <row r="3505" ht="33.0" hidden="1" customHeight="1">
      <c r="A3505" s="27">
        <v>3977.0</v>
      </c>
      <c r="B3505" s="27" t="s">
        <v>34</v>
      </c>
      <c r="C3505" s="27" t="s">
        <v>3794</v>
      </c>
      <c r="D3505" s="12" t="s">
        <v>87</v>
      </c>
      <c r="E3505" s="14"/>
      <c r="F3505" s="12" t="s">
        <v>18</v>
      </c>
      <c r="G3505" s="12" t="s">
        <v>9</v>
      </c>
      <c r="H3505" s="12" t="s">
        <v>52</v>
      </c>
      <c r="I3505" s="14"/>
      <c r="J3505" s="14"/>
      <c r="K3505" s="14"/>
      <c r="L3505" s="14"/>
      <c r="M3505" s="14"/>
      <c r="N3505" s="14"/>
      <c r="O3505" s="14"/>
      <c r="P3505" s="14"/>
      <c r="Q3505" s="14"/>
      <c r="R3505" s="14"/>
      <c r="S3505" s="14"/>
      <c r="T3505" s="14"/>
      <c r="U3505" s="14"/>
      <c r="V3505" s="14"/>
      <c r="W3505" s="14"/>
      <c r="X3505" s="14"/>
      <c r="Y3505" s="14"/>
      <c r="Z3505" s="14"/>
      <c r="AA3505" s="14"/>
      <c r="AB3505" s="14"/>
      <c r="AC3505" s="14"/>
      <c r="AD3505" s="14"/>
    </row>
    <row r="3506" ht="33.0" hidden="1" customHeight="1">
      <c r="A3506" s="27">
        <v>3978.0</v>
      </c>
      <c r="B3506" s="27" t="s">
        <v>34</v>
      </c>
      <c r="C3506" s="27" t="s">
        <v>3795</v>
      </c>
      <c r="D3506" s="12" t="s">
        <v>144</v>
      </c>
      <c r="E3506" s="14"/>
      <c r="F3506" s="12" t="s">
        <v>11</v>
      </c>
      <c r="G3506" s="12" t="s">
        <v>7</v>
      </c>
      <c r="H3506" s="12" t="s">
        <v>42</v>
      </c>
      <c r="I3506" s="14"/>
      <c r="J3506" s="14"/>
      <c r="K3506" s="14"/>
      <c r="L3506" s="14"/>
      <c r="M3506" s="14"/>
      <c r="N3506" s="14"/>
      <c r="O3506" s="14"/>
      <c r="P3506" s="14"/>
      <c r="Q3506" s="14"/>
      <c r="R3506" s="14"/>
      <c r="S3506" s="14"/>
      <c r="T3506" s="14"/>
      <c r="U3506" s="14"/>
      <c r="V3506" s="14"/>
      <c r="W3506" s="14"/>
      <c r="X3506" s="14"/>
      <c r="Y3506" s="14"/>
      <c r="Z3506" s="14"/>
      <c r="AA3506" s="14"/>
      <c r="AB3506" s="14"/>
      <c r="AC3506" s="14"/>
      <c r="AD3506" s="14"/>
    </row>
    <row r="3507" ht="33.0" hidden="1" customHeight="1">
      <c r="A3507" s="27">
        <v>3979.0</v>
      </c>
      <c r="B3507" s="27" t="s">
        <v>34</v>
      </c>
      <c r="C3507" s="27" t="s">
        <v>3796</v>
      </c>
      <c r="D3507" s="12" t="s">
        <v>99</v>
      </c>
      <c r="E3507" s="14"/>
      <c r="F3507" s="12" t="s">
        <v>12</v>
      </c>
      <c r="G3507" s="12" t="s">
        <v>9</v>
      </c>
      <c r="H3507" s="12" t="s">
        <v>37</v>
      </c>
      <c r="I3507" s="14"/>
      <c r="J3507" s="14"/>
      <c r="K3507" s="14"/>
      <c r="L3507" s="14"/>
      <c r="M3507" s="14"/>
      <c r="N3507" s="14"/>
      <c r="O3507" s="14"/>
      <c r="P3507" s="14"/>
      <c r="Q3507" s="14"/>
      <c r="R3507" s="14"/>
      <c r="S3507" s="14"/>
      <c r="T3507" s="14"/>
      <c r="U3507" s="14"/>
      <c r="V3507" s="14"/>
      <c r="W3507" s="14"/>
      <c r="X3507" s="14"/>
      <c r="Y3507" s="14"/>
      <c r="Z3507" s="14"/>
      <c r="AA3507" s="14"/>
      <c r="AB3507" s="14"/>
      <c r="AC3507" s="14"/>
      <c r="AD3507" s="14"/>
    </row>
    <row r="3508" ht="33.0" hidden="1" customHeight="1">
      <c r="A3508" s="27">
        <v>3980.0</v>
      </c>
      <c r="B3508" s="27" t="s">
        <v>34</v>
      </c>
      <c r="C3508" s="27" t="s">
        <v>3797</v>
      </c>
      <c r="D3508" s="12" t="s">
        <v>2385</v>
      </c>
      <c r="E3508" s="14"/>
      <c r="F3508" s="12" t="s">
        <v>13</v>
      </c>
      <c r="G3508" s="12" t="s">
        <v>8</v>
      </c>
      <c r="H3508" s="12" t="s">
        <v>49</v>
      </c>
      <c r="I3508" s="14"/>
      <c r="J3508" s="14"/>
      <c r="K3508" s="14"/>
      <c r="L3508" s="14"/>
      <c r="M3508" s="14"/>
      <c r="N3508" s="14"/>
      <c r="O3508" s="14"/>
      <c r="P3508" s="14"/>
      <c r="Q3508" s="14"/>
      <c r="R3508" s="14"/>
      <c r="S3508" s="14"/>
      <c r="T3508" s="14"/>
      <c r="U3508" s="14"/>
      <c r="V3508" s="14"/>
      <c r="W3508" s="14"/>
      <c r="X3508" s="14"/>
      <c r="Y3508" s="14"/>
      <c r="Z3508" s="14"/>
      <c r="AA3508" s="14"/>
      <c r="AB3508" s="14"/>
      <c r="AC3508" s="14"/>
      <c r="AD3508" s="14"/>
    </row>
    <row r="3509" ht="33.0" hidden="1" customHeight="1">
      <c r="A3509" s="27">
        <v>3981.0</v>
      </c>
      <c r="B3509" s="27" t="s">
        <v>34</v>
      </c>
      <c r="C3509" s="27" t="s">
        <v>3798</v>
      </c>
      <c r="D3509" s="12" t="s">
        <v>144</v>
      </c>
      <c r="E3509" s="14"/>
      <c r="F3509" s="12" t="s">
        <v>11</v>
      </c>
      <c r="G3509" s="12" t="s">
        <v>7</v>
      </c>
      <c r="H3509" s="12" t="s">
        <v>42</v>
      </c>
      <c r="I3509" s="14"/>
      <c r="J3509" s="14"/>
      <c r="K3509" s="14"/>
      <c r="L3509" s="14"/>
      <c r="M3509" s="14"/>
      <c r="N3509" s="14"/>
      <c r="O3509" s="14"/>
      <c r="P3509" s="14"/>
      <c r="Q3509" s="14"/>
      <c r="R3509" s="14"/>
      <c r="S3509" s="14"/>
      <c r="T3509" s="14"/>
      <c r="U3509" s="14"/>
      <c r="V3509" s="14"/>
      <c r="W3509" s="14"/>
      <c r="X3509" s="14"/>
      <c r="Y3509" s="14"/>
      <c r="Z3509" s="14"/>
      <c r="AA3509" s="14"/>
      <c r="AB3509" s="14"/>
      <c r="AC3509" s="14"/>
      <c r="AD3509" s="14"/>
    </row>
    <row r="3510" ht="33.0" hidden="1" customHeight="1">
      <c r="A3510" s="27">
        <v>3982.0</v>
      </c>
      <c r="B3510" s="27" t="s">
        <v>34</v>
      </c>
      <c r="C3510" s="27" t="s">
        <v>3799</v>
      </c>
      <c r="D3510" s="12" t="s">
        <v>1938</v>
      </c>
      <c r="E3510" s="14"/>
      <c r="F3510" s="12" t="s">
        <v>23</v>
      </c>
      <c r="G3510" s="12" t="s">
        <v>7</v>
      </c>
      <c r="H3510" s="12" t="s">
        <v>52</v>
      </c>
      <c r="I3510" s="14"/>
      <c r="J3510" s="14"/>
      <c r="K3510" s="14"/>
      <c r="L3510" s="14"/>
      <c r="M3510" s="14"/>
      <c r="N3510" s="14"/>
      <c r="O3510" s="14"/>
      <c r="P3510" s="14"/>
      <c r="Q3510" s="14"/>
      <c r="R3510" s="14"/>
      <c r="S3510" s="14"/>
      <c r="T3510" s="14"/>
      <c r="U3510" s="14"/>
      <c r="V3510" s="14"/>
      <c r="W3510" s="14"/>
      <c r="X3510" s="14"/>
      <c r="Y3510" s="14"/>
      <c r="Z3510" s="14"/>
      <c r="AA3510" s="14"/>
      <c r="AB3510" s="14"/>
      <c r="AC3510" s="14"/>
      <c r="AD3510" s="14"/>
    </row>
    <row r="3511" ht="33.0" hidden="1" customHeight="1">
      <c r="A3511" s="27">
        <v>3984.0</v>
      </c>
      <c r="B3511" s="27" t="s">
        <v>34</v>
      </c>
      <c r="C3511" s="27" t="s">
        <v>3800</v>
      </c>
      <c r="D3511" s="12" t="s">
        <v>344</v>
      </c>
      <c r="E3511" s="14"/>
      <c r="F3511" s="12" t="s">
        <v>21</v>
      </c>
      <c r="G3511" s="12" t="s">
        <v>9</v>
      </c>
      <c r="H3511" s="12" t="s">
        <v>52</v>
      </c>
      <c r="I3511" s="14"/>
      <c r="J3511" s="14"/>
      <c r="K3511" s="14"/>
      <c r="L3511" s="14"/>
      <c r="M3511" s="14"/>
      <c r="N3511" s="14"/>
      <c r="O3511" s="14"/>
      <c r="P3511" s="14"/>
      <c r="Q3511" s="14"/>
      <c r="R3511" s="14"/>
      <c r="S3511" s="14"/>
      <c r="T3511" s="14"/>
      <c r="U3511" s="14"/>
      <c r="V3511" s="14"/>
      <c r="W3511" s="14"/>
      <c r="X3511" s="14"/>
      <c r="Y3511" s="14"/>
      <c r="Z3511" s="14"/>
      <c r="AA3511" s="14"/>
      <c r="AB3511" s="14"/>
      <c r="AC3511" s="14"/>
      <c r="AD3511" s="14"/>
    </row>
    <row r="3512" ht="33.0" hidden="1" customHeight="1">
      <c r="A3512" s="27">
        <v>3985.0</v>
      </c>
      <c r="B3512" s="27" t="s">
        <v>34</v>
      </c>
      <c r="C3512" s="27" t="s">
        <v>3801</v>
      </c>
      <c r="D3512" s="12" t="s">
        <v>269</v>
      </c>
      <c r="E3512" s="14"/>
      <c r="F3512" s="12" t="s">
        <v>21</v>
      </c>
      <c r="G3512" s="12" t="s">
        <v>9</v>
      </c>
      <c r="H3512" s="12" t="s">
        <v>37</v>
      </c>
      <c r="I3512" s="14"/>
      <c r="J3512" s="14"/>
      <c r="K3512" s="14"/>
      <c r="L3512" s="14"/>
      <c r="M3512" s="14"/>
      <c r="N3512" s="14"/>
      <c r="O3512" s="14"/>
      <c r="P3512" s="14"/>
      <c r="Q3512" s="14"/>
      <c r="R3512" s="14"/>
      <c r="S3512" s="14"/>
      <c r="T3512" s="14"/>
      <c r="U3512" s="14"/>
      <c r="V3512" s="14"/>
      <c r="W3512" s="14"/>
      <c r="X3512" s="14"/>
      <c r="Y3512" s="14"/>
      <c r="Z3512" s="14"/>
      <c r="AA3512" s="14"/>
      <c r="AB3512" s="14"/>
      <c r="AC3512" s="14"/>
      <c r="AD3512" s="14"/>
    </row>
    <row r="3513" ht="33.0" hidden="1" customHeight="1">
      <c r="A3513" s="27">
        <v>3986.0</v>
      </c>
      <c r="B3513" s="27" t="s">
        <v>34</v>
      </c>
      <c r="C3513" s="27" t="s">
        <v>3802</v>
      </c>
      <c r="D3513" s="12" t="s">
        <v>601</v>
      </c>
      <c r="E3513" s="14"/>
      <c r="F3513" s="12" t="s">
        <v>15</v>
      </c>
      <c r="G3513" s="12" t="s">
        <v>7</v>
      </c>
      <c r="H3513" s="12" t="s">
        <v>49</v>
      </c>
      <c r="I3513" s="14"/>
      <c r="J3513" s="14"/>
      <c r="K3513" s="14"/>
      <c r="L3513" s="14"/>
      <c r="M3513" s="14"/>
      <c r="N3513" s="14"/>
      <c r="O3513" s="14"/>
      <c r="P3513" s="14"/>
      <c r="Q3513" s="14"/>
      <c r="R3513" s="14"/>
      <c r="S3513" s="14"/>
      <c r="T3513" s="14"/>
      <c r="U3513" s="14"/>
      <c r="V3513" s="14"/>
      <c r="W3513" s="14"/>
      <c r="X3513" s="14"/>
      <c r="Y3513" s="14"/>
      <c r="Z3513" s="14"/>
      <c r="AA3513" s="14"/>
      <c r="AB3513" s="14"/>
      <c r="AC3513" s="14"/>
      <c r="AD3513" s="14"/>
    </row>
    <row r="3514" ht="33.0" hidden="1" customHeight="1">
      <c r="A3514" s="27">
        <v>3988.0</v>
      </c>
      <c r="B3514" s="27" t="s">
        <v>34</v>
      </c>
      <c r="C3514" s="27" t="s">
        <v>3803</v>
      </c>
      <c r="D3514" s="12" t="s">
        <v>2379</v>
      </c>
      <c r="E3514" s="14"/>
      <c r="F3514" s="12" t="s">
        <v>15</v>
      </c>
      <c r="G3514" s="12" t="s">
        <v>4</v>
      </c>
      <c r="H3514" s="12" t="s">
        <v>49</v>
      </c>
      <c r="I3514" s="14"/>
      <c r="J3514" s="14"/>
      <c r="K3514" s="14"/>
      <c r="L3514" s="14"/>
      <c r="M3514" s="14"/>
      <c r="N3514" s="14"/>
      <c r="O3514" s="14"/>
      <c r="P3514" s="14"/>
      <c r="Q3514" s="14"/>
      <c r="R3514" s="14"/>
      <c r="S3514" s="14"/>
      <c r="T3514" s="14"/>
      <c r="U3514" s="14"/>
      <c r="V3514" s="14"/>
      <c r="W3514" s="14"/>
      <c r="X3514" s="14"/>
      <c r="Y3514" s="14"/>
      <c r="Z3514" s="14"/>
      <c r="AA3514" s="14"/>
      <c r="AB3514" s="14"/>
      <c r="AC3514" s="14"/>
      <c r="AD3514" s="14"/>
    </row>
    <row r="3515" ht="33.0" hidden="1" customHeight="1">
      <c r="A3515" s="27">
        <v>3989.0</v>
      </c>
      <c r="B3515" s="27" t="s">
        <v>34</v>
      </c>
      <c r="C3515" s="27" t="s">
        <v>3804</v>
      </c>
      <c r="D3515" s="12" t="s">
        <v>336</v>
      </c>
      <c r="E3515" s="14"/>
      <c r="F3515" s="12" t="s">
        <v>21</v>
      </c>
      <c r="G3515" s="12" t="s">
        <v>9</v>
      </c>
      <c r="H3515" s="12" t="s">
        <v>42</v>
      </c>
      <c r="I3515" s="14"/>
      <c r="J3515" s="14"/>
      <c r="K3515" s="14"/>
      <c r="L3515" s="14"/>
      <c r="M3515" s="14"/>
      <c r="N3515" s="14"/>
      <c r="O3515" s="14"/>
      <c r="P3515" s="14"/>
      <c r="Q3515" s="14"/>
      <c r="R3515" s="14"/>
      <c r="S3515" s="14"/>
      <c r="T3515" s="14"/>
      <c r="U3515" s="14"/>
      <c r="V3515" s="14"/>
      <c r="W3515" s="14"/>
      <c r="X3515" s="14"/>
      <c r="Y3515" s="14"/>
      <c r="Z3515" s="14"/>
      <c r="AA3515" s="14"/>
      <c r="AB3515" s="14"/>
      <c r="AC3515" s="14"/>
      <c r="AD3515" s="14"/>
    </row>
    <row r="3516" ht="33.0" customHeight="1">
      <c r="A3516" s="27">
        <v>3990.0</v>
      </c>
      <c r="B3516" s="27" t="s">
        <v>34</v>
      </c>
      <c r="C3516" s="27" t="s">
        <v>3805</v>
      </c>
      <c r="D3516" s="12" t="s">
        <v>327</v>
      </c>
      <c r="E3516" s="14"/>
      <c r="F3516" s="12" t="s">
        <v>16</v>
      </c>
      <c r="G3516" s="12" t="s">
        <v>7</v>
      </c>
      <c r="H3516" s="12" t="s">
        <v>37</v>
      </c>
      <c r="I3516" s="14"/>
      <c r="J3516" s="14"/>
      <c r="K3516" s="14"/>
      <c r="L3516" s="14"/>
      <c r="M3516" s="14"/>
      <c r="N3516" s="14"/>
      <c r="O3516" s="14"/>
      <c r="P3516" s="14"/>
      <c r="Q3516" s="14"/>
      <c r="R3516" s="14"/>
      <c r="S3516" s="14"/>
      <c r="T3516" s="14"/>
      <c r="U3516" s="14"/>
      <c r="V3516" s="14"/>
      <c r="W3516" s="14"/>
      <c r="X3516" s="14"/>
      <c r="Y3516" s="14"/>
      <c r="Z3516" s="14"/>
      <c r="AA3516" s="14"/>
      <c r="AB3516" s="14"/>
      <c r="AC3516" s="14"/>
      <c r="AD3516" s="14"/>
    </row>
    <row r="3517" ht="33.0" hidden="1" customHeight="1">
      <c r="A3517" s="27">
        <v>3991.0</v>
      </c>
      <c r="B3517" s="27" t="s">
        <v>34</v>
      </c>
      <c r="C3517" s="27" t="s">
        <v>3806</v>
      </c>
      <c r="D3517" s="12" t="s">
        <v>2285</v>
      </c>
      <c r="E3517" s="14"/>
      <c r="F3517" s="12" t="s">
        <v>13</v>
      </c>
      <c r="G3517" s="12" t="s">
        <v>7</v>
      </c>
      <c r="H3517" s="12" t="s">
        <v>49</v>
      </c>
      <c r="I3517" s="14"/>
      <c r="J3517" s="14"/>
      <c r="K3517" s="14"/>
      <c r="L3517" s="14"/>
      <c r="M3517" s="14"/>
      <c r="N3517" s="14"/>
      <c r="O3517" s="14"/>
      <c r="P3517" s="14"/>
      <c r="Q3517" s="14"/>
      <c r="R3517" s="14"/>
      <c r="S3517" s="14"/>
      <c r="T3517" s="14"/>
      <c r="U3517" s="14"/>
      <c r="V3517" s="14"/>
      <c r="W3517" s="14"/>
      <c r="X3517" s="14"/>
      <c r="Y3517" s="14"/>
      <c r="Z3517" s="14"/>
      <c r="AA3517" s="14"/>
      <c r="AB3517" s="14"/>
      <c r="AC3517" s="14"/>
      <c r="AD3517" s="14"/>
    </row>
    <row r="3518" ht="33.0" hidden="1" customHeight="1">
      <c r="A3518" s="27">
        <v>3992.0</v>
      </c>
      <c r="B3518" s="27" t="s">
        <v>34</v>
      </c>
      <c r="C3518" s="27" t="s">
        <v>3807</v>
      </c>
      <c r="D3518" s="12" t="s">
        <v>203</v>
      </c>
      <c r="E3518" s="14"/>
      <c r="F3518" s="12" t="s">
        <v>12</v>
      </c>
      <c r="G3518" s="12" t="s">
        <v>9</v>
      </c>
      <c r="H3518" s="12" t="s">
        <v>49</v>
      </c>
      <c r="I3518" s="14"/>
      <c r="J3518" s="14"/>
      <c r="K3518" s="14"/>
      <c r="L3518" s="14"/>
      <c r="M3518" s="14"/>
      <c r="N3518" s="14"/>
      <c r="O3518" s="14"/>
      <c r="P3518" s="14"/>
      <c r="Q3518" s="14"/>
      <c r="R3518" s="14"/>
      <c r="S3518" s="14"/>
      <c r="T3518" s="14"/>
      <c r="U3518" s="14"/>
      <c r="V3518" s="14"/>
      <c r="W3518" s="14"/>
      <c r="X3518" s="14"/>
      <c r="Y3518" s="14"/>
      <c r="Z3518" s="14"/>
      <c r="AA3518" s="14"/>
      <c r="AB3518" s="14"/>
      <c r="AC3518" s="14"/>
      <c r="AD3518" s="14"/>
    </row>
    <row r="3519" ht="33.0" customHeight="1">
      <c r="A3519" s="27">
        <v>3993.0</v>
      </c>
      <c r="B3519" s="27" t="s">
        <v>34</v>
      </c>
      <c r="C3519" s="27" t="s">
        <v>3808</v>
      </c>
      <c r="D3519" s="12" t="s">
        <v>214</v>
      </c>
      <c r="E3519" s="14"/>
      <c r="F3519" s="12" t="s">
        <v>16</v>
      </c>
      <c r="G3519" s="12" t="s">
        <v>9</v>
      </c>
      <c r="H3519" s="12" t="s">
        <v>52</v>
      </c>
      <c r="I3519" s="14"/>
      <c r="J3519" s="14"/>
      <c r="K3519" s="14"/>
      <c r="L3519" s="14"/>
      <c r="M3519" s="14"/>
      <c r="N3519" s="14"/>
      <c r="O3519" s="14"/>
      <c r="P3519" s="14"/>
      <c r="Q3519" s="14"/>
      <c r="R3519" s="14"/>
      <c r="S3519" s="14"/>
      <c r="T3519" s="14"/>
      <c r="U3519" s="14"/>
      <c r="V3519" s="14"/>
      <c r="W3519" s="14"/>
      <c r="X3519" s="14"/>
      <c r="Y3519" s="14"/>
      <c r="Z3519" s="14"/>
      <c r="AA3519" s="14"/>
      <c r="AB3519" s="14"/>
      <c r="AC3519" s="14"/>
      <c r="AD3519" s="14"/>
    </row>
    <row r="3520" ht="33.0" hidden="1" customHeight="1">
      <c r="A3520" s="27">
        <v>3995.0</v>
      </c>
      <c r="B3520" s="27" t="s">
        <v>34</v>
      </c>
      <c r="C3520" s="27" t="s">
        <v>3809</v>
      </c>
      <c r="D3520" s="12" t="s">
        <v>56</v>
      </c>
      <c r="E3520" s="14"/>
      <c r="F3520" s="12" t="s">
        <v>11</v>
      </c>
      <c r="G3520" s="12" t="s">
        <v>9</v>
      </c>
      <c r="H3520" s="12" t="s">
        <v>52</v>
      </c>
      <c r="I3520" s="14"/>
      <c r="J3520" s="14"/>
      <c r="K3520" s="14"/>
      <c r="L3520" s="14"/>
      <c r="M3520" s="14"/>
      <c r="N3520" s="14"/>
      <c r="O3520" s="14"/>
      <c r="P3520" s="14"/>
      <c r="Q3520" s="14"/>
      <c r="R3520" s="14"/>
      <c r="S3520" s="14"/>
      <c r="T3520" s="14"/>
      <c r="U3520" s="14"/>
      <c r="V3520" s="14"/>
      <c r="W3520" s="14"/>
      <c r="X3520" s="14"/>
      <c r="Y3520" s="14"/>
      <c r="Z3520" s="14"/>
      <c r="AA3520" s="14"/>
      <c r="AB3520" s="14"/>
      <c r="AC3520" s="14"/>
      <c r="AD3520" s="14"/>
    </row>
    <row r="3521" ht="33.0" hidden="1" customHeight="1">
      <c r="A3521" s="27">
        <v>3996.0</v>
      </c>
      <c r="B3521" s="27" t="s">
        <v>34</v>
      </c>
      <c r="C3521" s="27" t="s">
        <v>3810</v>
      </c>
      <c r="D3521" s="12" t="s">
        <v>2281</v>
      </c>
      <c r="E3521" s="14"/>
      <c r="F3521" s="12" t="s">
        <v>15</v>
      </c>
      <c r="G3521" s="12" t="s">
        <v>7</v>
      </c>
      <c r="H3521" s="12" t="s">
        <v>52</v>
      </c>
      <c r="I3521" s="14"/>
      <c r="J3521" s="14"/>
      <c r="K3521" s="14"/>
      <c r="L3521" s="14"/>
      <c r="M3521" s="14"/>
      <c r="N3521" s="14"/>
      <c r="O3521" s="14"/>
      <c r="P3521" s="14"/>
      <c r="Q3521" s="14"/>
      <c r="R3521" s="14"/>
      <c r="S3521" s="14"/>
      <c r="T3521" s="14"/>
      <c r="U3521" s="14"/>
      <c r="V3521" s="14"/>
      <c r="W3521" s="14"/>
      <c r="X3521" s="14"/>
      <c r="Y3521" s="14"/>
      <c r="Z3521" s="14"/>
      <c r="AA3521" s="14"/>
      <c r="AB3521" s="14"/>
      <c r="AC3521" s="14"/>
      <c r="AD3521" s="14"/>
    </row>
    <row r="3522" ht="33.0" hidden="1" customHeight="1">
      <c r="A3522" s="27">
        <v>3997.0</v>
      </c>
      <c r="B3522" s="27" t="s">
        <v>34</v>
      </c>
      <c r="C3522" s="27" t="s">
        <v>3811</v>
      </c>
      <c r="D3522" s="12" t="s">
        <v>3812</v>
      </c>
      <c r="E3522" s="14"/>
      <c r="F3522" s="12" t="s">
        <v>18</v>
      </c>
      <c r="G3522" s="12" t="s">
        <v>3</v>
      </c>
      <c r="H3522" s="12" t="s">
        <v>52</v>
      </c>
      <c r="I3522" s="14"/>
      <c r="J3522" s="14"/>
      <c r="K3522" s="14"/>
      <c r="L3522" s="14"/>
      <c r="M3522" s="14"/>
      <c r="N3522" s="14"/>
      <c r="O3522" s="14"/>
      <c r="P3522" s="14"/>
      <c r="Q3522" s="14"/>
      <c r="R3522" s="14"/>
      <c r="S3522" s="14"/>
      <c r="T3522" s="14"/>
      <c r="U3522" s="14"/>
      <c r="V3522" s="14"/>
      <c r="W3522" s="14"/>
      <c r="X3522" s="14"/>
      <c r="Y3522" s="14"/>
      <c r="Z3522" s="14"/>
      <c r="AA3522" s="14"/>
      <c r="AB3522" s="14"/>
      <c r="AC3522" s="14"/>
      <c r="AD3522" s="14"/>
    </row>
    <row r="3523" ht="33.0" hidden="1" customHeight="1">
      <c r="A3523" s="27">
        <v>3998.0</v>
      </c>
      <c r="B3523" s="27" t="s">
        <v>34</v>
      </c>
      <c r="C3523" s="27" t="s">
        <v>3813</v>
      </c>
      <c r="D3523" s="12" t="s">
        <v>436</v>
      </c>
      <c r="E3523" s="14"/>
      <c r="F3523" s="12" t="s">
        <v>13</v>
      </c>
      <c r="G3523" s="12" t="s">
        <v>9</v>
      </c>
      <c r="H3523" s="12" t="s">
        <v>37</v>
      </c>
      <c r="I3523" s="14"/>
      <c r="J3523" s="14"/>
      <c r="K3523" s="14"/>
      <c r="L3523" s="14"/>
      <c r="M3523" s="14"/>
      <c r="N3523" s="14"/>
      <c r="O3523" s="14"/>
      <c r="P3523" s="14"/>
      <c r="Q3523" s="14"/>
      <c r="R3523" s="14"/>
      <c r="S3523" s="14"/>
      <c r="T3523" s="14"/>
      <c r="U3523" s="14"/>
      <c r="V3523" s="14"/>
      <c r="W3523" s="14"/>
      <c r="X3523" s="14"/>
      <c r="Y3523" s="14"/>
      <c r="Z3523" s="14"/>
      <c r="AA3523" s="14"/>
      <c r="AB3523" s="14"/>
      <c r="AC3523" s="14"/>
      <c r="AD3523" s="14"/>
    </row>
    <row r="3524" ht="33.0" hidden="1" customHeight="1">
      <c r="A3524" s="27">
        <v>3999.0</v>
      </c>
      <c r="B3524" s="27" t="s">
        <v>34</v>
      </c>
      <c r="C3524" s="27" t="s">
        <v>3814</v>
      </c>
      <c r="D3524" s="12" t="s">
        <v>2060</v>
      </c>
      <c r="E3524" s="14"/>
      <c r="F3524" s="12" t="s">
        <v>13</v>
      </c>
      <c r="G3524" s="12" t="s">
        <v>8</v>
      </c>
      <c r="H3524" s="12" t="s">
        <v>42</v>
      </c>
      <c r="I3524" s="14"/>
      <c r="J3524" s="14"/>
      <c r="K3524" s="14"/>
      <c r="L3524" s="14"/>
      <c r="M3524" s="14"/>
      <c r="N3524" s="14"/>
      <c r="O3524" s="14"/>
      <c r="P3524" s="14"/>
      <c r="Q3524" s="14"/>
      <c r="R3524" s="14"/>
      <c r="S3524" s="14"/>
      <c r="T3524" s="14"/>
      <c r="U3524" s="14"/>
      <c r="V3524" s="14"/>
      <c r="W3524" s="14"/>
      <c r="X3524" s="14"/>
      <c r="Y3524" s="14"/>
      <c r="Z3524" s="14"/>
      <c r="AA3524" s="14"/>
      <c r="AB3524" s="14"/>
      <c r="AC3524" s="14"/>
      <c r="AD3524" s="14"/>
    </row>
    <row r="3525" ht="33.0" hidden="1" customHeight="1">
      <c r="A3525" s="27">
        <v>4000.0</v>
      </c>
      <c r="B3525" s="27" t="s">
        <v>34</v>
      </c>
      <c r="C3525" s="27" t="s">
        <v>3815</v>
      </c>
      <c r="D3525" s="12" t="s">
        <v>637</v>
      </c>
      <c r="E3525" s="14"/>
      <c r="F3525" s="12" t="s">
        <v>13</v>
      </c>
      <c r="G3525" s="12" t="s">
        <v>9</v>
      </c>
      <c r="H3525" s="12" t="s">
        <v>52</v>
      </c>
      <c r="I3525" s="14"/>
      <c r="J3525" s="14"/>
      <c r="K3525" s="14"/>
      <c r="L3525" s="14"/>
      <c r="M3525" s="14"/>
      <c r="N3525" s="14"/>
      <c r="O3525" s="14"/>
      <c r="P3525" s="14"/>
      <c r="Q3525" s="14"/>
      <c r="R3525" s="14"/>
      <c r="S3525" s="14"/>
      <c r="T3525" s="14"/>
      <c r="U3525" s="14"/>
      <c r="V3525" s="14"/>
      <c r="W3525" s="14"/>
      <c r="X3525" s="14"/>
      <c r="Y3525" s="14"/>
      <c r="Z3525" s="14"/>
      <c r="AA3525" s="14"/>
      <c r="AB3525" s="14"/>
      <c r="AC3525" s="14"/>
      <c r="AD3525" s="14"/>
    </row>
    <row r="3526" ht="33.0" hidden="1" customHeight="1">
      <c r="A3526" s="27">
        <v>4001.0</v>
      </c>
      <c r="B3526" s="27" t="s">
        <v>34</v>
      </c>
      <c r="C3526" s="27" t="s">
        <v>3816</v>
      </c>
      <c r="D3526" s="12" t="s">
        <v>2094</v>
      </c>
      <c r="E3526" s="14"/>
      <c r="F3526" s="12" t="s">
        <v>20</v>
      </c>
      <c r="G3526" s="12" t="s">
        <v>2</v>
      </c>
      <c r="H3526" s="12" t="s">
        <v>37</v>
      </c>
      <c r="I3526" s="14"/>
      <c r="J3526" s="14"/>
      <c r="K3526" s="14"/>
      <c r="L3526" s="14"/>
      <c r="M3526" s="14"/>
      <c r="N3526" s="14"/>
      <c r="O3526" s="14"/>
      <c r="P3526" s="14"/>
      <c r="Q3526" s="14"/>
      <c r="R3526" s="14"/>
      <c r="S3526" s="14"/>
      <c r="T3526" s="14"/>
      <c r="U3526" s="14"/>
      <c r="V3526" s="14"/>
      <c r="W3526" s="14"/>
      <c r="X3526" s="14"/>
      <c r="Y3526" s="14"/>
      <c r="Z3526" s="14"/>
      <c r="AA3526" s="14"/>
      <c r="AB3526" s="14"/>
      <c r="AC3526" s="14"/>
      <c r="AD3526" s="14"/>
    </row>
    <row r="3527" ht="33.0" customHeight="1">
      <c r="A3527" s="27">
        <v>4002.0</v>
      </c>
      <c r="B3527" s="27" t="s">
        <v>34</v>
      </c>
      <c r="C3527" s="27" t="s">
        <v>3817</v>
      </c>
      <c r="D3527" s="12" t="s">
        <v>483</v>
      </c>
      <c r="E3527" s="14"/>
      <c r="F3527" s="12" t="s">
        <v>16</v>
      </c>
      <c r="G3527" s="12" t="s">
        <v>5</v>
      </c>
      <c r="H3527" s="12" t="s">
        <v>49</v>
      </c>
      <c r="I3527" s="14"/>
      <c r="J3527" s="14"/>
      <c r="K3527" s="14"/>
      <c r="L3527" s="14"/>
      <c r="M3527" s="14"/>
      <c r="N3527" s="14"/>
      <c r="O3527" s="14"/>
      <c r="P3527" s="14"/>
      <c r="Q3527" s="14"/>
      <c r="R3527" s="14"/>
      <c r="S3527" s="14"/>
      <c r="T3527" s="14"/>
      <c r="U3527" s="14"/>
      <c r="V3527" s="14"/>
      <c r="W3527" s="14"/>
      <c r="X3527" s="14"/>
      <c r="Y3527" s="14"/>
      <c r="Z3527" s="14"/>
      <c r="AA3527" s="14"/>
      <c r="AB3527" s="14"/>
      <c r="AC3527" s="14"/>
      <c r="AD3527" s="14"/>
    </row>
    <row r="3528" ht="33.0" hidden="1" customHeight="1">
      <c r="A3528" s="27">
        <v>4003.0</v>
      </c>
      <c r="B3528" s="27" t="s">
        <v>34</v>
      </c>
      <c r="C3528" s="27" t="s">
        <v>3818</v>
      </c>
      <c r="D3528" s="12" t="s">
        <v>2285</v>
      </c>
      <c r="E3528" s="14"/>
      <c r="F3528" s="12" t="s">
        <v>13</v>
      </c>
      <c r="G3528" s="12" t="s">
        <v>7</v>
      </c>
      <c r="H3528" s="12" t="s">
        <v>49</v>
      </c>
      <c r="I3528" s="14"/>
      <c r="J3528" s="14"/>
      <c r="K3528" s="14"/>
      <c r="L3528" s="14"/>
      <c r="M3528" s="14"/>
      <c r="N3528" s="14"/>
      <c r="O3528" s="14"/>
      <c r="P3528" s="14"/>
      <c r="Q3528" s="14"/>
      <c r="R3528" s="14"/>
      <c r="S3528" s="14"/>
      <c r="T3528" s="14"/>
      <c r="U3528" s="14"/>
      <c r="V3528" s="14"/>
      <c r="W3528" s="14"/>
      <c r="X3528" s="14"/>
      <c r="Y3528" s="14"/>
      <c r="Z3528" s="14"/>
      <c r="AA3528" s="14"/>
      <c r="AB3528" s="14"/>
      <c r="AC3528" s="14"/>
      <c r="AD3528" s="14"/>
    </row>
    <row r="3529" ht="33.0" hidden="1" customHeight="1">
      <c r="A3529" s="27">
        <v>4004.0</v>
      </c>
      <c r="B3529" s="27" t="s">
        <v>34</v>
      </c>
      <c r="C3529" s="27" t="s">
        <v>3819</v>
      </c>
      <c r="D3529" s="12" t="s">
        <v>438</v>
      </c>
      <c r="E3529" s="14"/>
      <c r="F3529" s="12" t="s">
        <v>20</v>
      </c>
      <c r="G3529" s="12" t="s">
        <v>9</v>
      </c>
      <c r="H3529" s="12" t="s">
        <v>52</v>
      </c>
      <c r="I3529" s="14"/>
      <c r="J3529" s="14"/>
      <c r="K3529" s="14"/>
      <c r="L3529" s="14"/>
      <c r="M3529" s="14"/>
      <c r="N3529" s="14"/>
      <c r="O3529" s="14"/>
      <c r="P3529" s="14"/>
      <c r="Q3529" s="14"/>
      <c r="R3529" s="14"/>
      <c r="S3529" s="14"/>
      <c r="T3529" s="14"/>
      <c r="U3529" s="14"/>
      <c r="V3529" s="14"/>
      <c r="W3529" s="14"/>
      <c r="X3529" s="14"/>
      <c r="Y3529" s="14"/>
      <c r="Z3529" s="14"/>
      <c r="AA3529" s="14"/>
      <c r="AB3529" s="14"/>
      <c r="AC3529" s="14"/>
      <c r="AD3529" s="14"/>
    </row>
    <row r="3530" ht="33.0" hidden="1" customHeight="1">
      <c r="A3530" s="27">
        <v>4005.0</v>
      </c>
      <c r="B3530" s="27" t="s">
        <v>34</v>
      </c>
      <c r="C3530" s="27" t="s">
        <v>3820</v>
      </c>
      <c r="D3530" s="12" t="s">
        <v>89</v>
      </c>
      <c r="E3530" s="14"/>
      <c r="F3530" s="12" t="s">
        <v>9</v>
      </c>
      <c r="G3530" s="12" t="s">
        <v>9</v>
      </c>
      <c r="H3530" s="12" t="s">
        <v>52</v>
      </c>
      <c r="I3530" s="14"/>
      <c r="J3530" s="14"/>
      <c r="K3530" s="14"/>
      <c r="L3530" s="14"/>
      <c r="M3530" s="14"/>
      <c r="N3530" s="14"/>
      <c r="O3530" s="14"/>
      <c r="P3530" s="14"/>
      <c r="Q3530" s="14"/>
      <c r="R3530" s="14"/>
      <c r="S3530" s="14"/>
      <c r="T3530" s="14"/>
      <c r="U3530" s="14"/>
      <c r="V3530" s="14"/>
      <c r="W3530" s="14"/>
      <c r="X3530" s="14"/>
      <c r="Y3530" s="14"/>
      <c r="Z3530" s="14"/>
      <c r="AA3530" s="14"/>
      <c r="AB3530" s="14"/>
      <c r="AC3530" s="14"/>
      <c r="AD3530" s="14"/>
    </row>
    <row r="3531" ht="33.0" hidden="1" customHeight="1">
      <c r="A3531" s="27">
        <v>4006.0</v>
      </c>
      <c r="B3531" s="27" t="s">
        <v>34</v>
      </c>
      <c r="C3531" s="27" t="s">
        <v>3821</v>
      </c>
      <c r="D3531" s="12" t="s">
        <v>592</v>
      </c>
      <c r="E3531" s="14"/>
      <c r="F3531" s="12" t="s">
        <v>11</v>
      </c>
      <c r="G3531" s="12" t="s">
        <v>9</v>
      </c>
      <c r="H3531" s="12" t="s">
        <v>37</v>
      </c>
      <c r="I3531" s="14"/>
      <c r="J3531" s="14"/>
      <c r="K3531" s="14"/>
      <c r="L3531" s="14"/>
      <c r="M3531" s="14"/>
      <c r="N3531" s="14"/>
      <c r="O3531" s="14"/>
      <c r="P3531" s="14"/>
      <c r="Q3531" s="14"/>
      <c r="R3531" s="14"/>
      <c r="S3531" s="14"/>
      <c r="T3531" s="14"/>
      <c r="U3531" s="14"/>
      <c r="V3531" s="14"/>
      <c r="W3531" s="14"/>
      <c r="X3531" s="14"/>
      <c r="Y3531" s="14"/>
      <c r="Z3531" s="14"/>
      <c r="AA3531" s="14"/>
      <c r="AB3531" s="14"/>
      <c r="AC3531" s="14"/>
      <c r="AD3531" s="14"/>
    </row>
    <row r="3532" ht="33.0" hidden="1" customHeight="1">
      <c r="A3532" s="27">
        <v>4007.0</v>
      </c>
      <c r="B3532" s="27" t="s">
        <v>34</v>
      </c>
      <c r="C3532" s="27" t="s">
        <v>3822</v>
      </c>
      <c r="D3532" s="12" t="s">
        <v>3629</v>
      </c>
      <c r="E3532" s="14"/>
      <c r="F3532" s="12" t="s">
        <v>20</v>
      </c>
      <c r="G3532" s="12" t="s">
        <v>6</v>
      </c>
      <c r="H3532" s="12" t="s">
        <v>37</v>
      </c>
      <c r="I3532" s="14"/>
      <c r="J3532" s="14"/>
      <c r="K3532" s="14"/>
      <c r="L3532" s="14"/>
      <c r="M3532" s="14"/>
      <c r="N3532" s="14"/>
      <c r="O3532" s="14"/>
      <c r="P3532" s="14"/>
      <c r="Q3532" s="14"/>
      <c r="R3532" s="14"/>
      <c r="S3532" s="14"/>
      <c r="T3532" s="14"/>
      <c r="U3532" s="14"/>
      <c r="V3532" s="14"/>
      <c r="W3532" s="14"/>
      <c r="X3532" s="14"/>
      <c r="Y3532" s="14"/>
      <c r="Z3532" s="14"/>
      <c r="AA3532" s="14"/>
      <c r="AB3532" s="14"/>
      <c r="AC3532" s="14"/>
      <c r="AD3532" s="14"/>
    </row>
    <row r="3533" ht="33.0" customHeight="1">
      <c r="A3533" s="27">
        <v>4008.0</v>
      </c>
      <c r="B3533" s="27" t="s">
        <v>34</v>
      </c>
      <c r="C3533" s="27" t="s">
        <v>3823</v>
      </c>
      <c r="D3533" s="12" t="s">
        <v>327</v>
      </c>
      <c r="E3533" s="14"/>
      <c r="F3533" s="12" t="s">
        <v>16</v>
      </c>
      <c r="G3533" s="12" t="s">
        <v>7</v>
      </c>
      <c r="H3533" s="12" t="s">
        <v>37</v>
      </c>
      <c r="I3533" s="14"/>
      <c r="J3533" s="14"/>
      <c r="K3533" s="14"/>
      <c r="L3533" s="14"/>
      <c r="M3533" s="14"/>
      <c r="N3533" s="14"/>
      <c r="O3533" s="14"/>
      <c r="P3533" s="14"/>
      <c r="Q3533" s="14"/>
      <c r="R3533" s="14"/>
      <c r="S3533" s="14"/>
      <c r="T3533" s="14"/>
      <c r="U3533" s="14"/>
      <c r="V3533" s="14"/>
      <c r="W3533" s="14"/>
      <c r="X3533" s="14"/>
      <c r="Y3533" s="14"/>
      <c r="Z3533" s="14"/>
      <c r="AA3533" s="14"/>
      <c r="AB3533" s="14"/>
      <c r="AC3533" s="14"/>
      <c r="AD3533" s="14"/>
    </row>
    <row r="3534" ht="33.0" hidden="1" customHeight="1">
      <c r="A3534" s="27">
        <v>4009.0</v>
      </c>
      <c r="B3534" s="27" t="s">
        <v>34</v>
      </c>
      <c r="C3534" s="27" t="s">
        <v>3824</v>
      </c>
      <c r="D3534" s="12" t="s">
        <v>107</v>
      </c>
      <c r="E3534" s="14"/>
      <c r="F3534" s="12" t="s">
        <v>9</v>
      </c>
      <c r="G3534" s="12" t="s">
        <v>9</v>
      </c>
      <c r="H3534" s="12" t="s">
        <v>37</v>
      </c>
      <c r="I3534" s="14"/>
      <c r="J3534" s="14"/>
      <c r="K3534" s="14"/>
      <c r="L3534" s="14"/>
      <c r="M3534" s="14"/>
      <c r="N3534" s="14"/>
      <c r="O3534" s="14"/>
      <c r="P3534" s="14"/>
      <c r="Q3534" s="14"/>
      <c r="R3534" s="14"/>
      <c r="S3534" s="14"/>
      <c r="T3534" s="14"/>
      <c r="U3534" s="14"/>
      <c r="V3534" s="14"/>
      <c r="W3534" s="14"/>
      <c r="X3534" s="14"/>
      <c r="Y3534" s="14"/>
      <c r="Z3534" s="14"/>
      <c r="AA3534" s="14"/>
      <c r="AB3534" s="14"/>
      <c r="AC3534" s="14"/>
      <c r="AD3534" s="14"/>
    </row>
    <row r="3535" ht="33.0" hidden="1" customHeight="1">
      <c r="A3535" s="27">
        <v>4010.0</v>
      </c>
      <c r="B3535" s="27" t="s">
        <v>34</v>
      </c>
      <c r="C3535" s="27" t="s">
        <v>3825</v>
      </c>
      <c r="D3535" s="12" t="s">
        <v>87</v>
      </c>
      <c r="E3535" s="14"/>
      <c r="F3535" s="12" t="s">
        <v>18</v>
      </c>
      <c r="G3535" s="12" t="s">
        <v>9</v>
      </c>
      <c r="H3535" s="12" t="s">
        <v>52</v>
      </c>
      <c r="I3535" s="14"/>
      <c r="J3535" s="14"/>
      <c r="K3535" s="14"/>
      <c r="L3535" s="14"/>
      <c r="M3535" s="14"/>
      <c r="N3535" s="14"/>
      <c r="O3535" s="14"/>
      <c r="P3535" s="14"/>
      <c r="Q3535" s="14"/>
      <c r="R3535" s="14"/>
      <c r="S3535" s="14"/>
      <c r="T3535" s="14"/>
      <c r="U3535" s="14"/>
      <c r="V3535" s="14"/>
      <c r="W3535" s="14"/>
      <c r="X3535" s="14"/>
      <c r="Y3535" s="14"/>
      <c r="Z3535" s="14"/>
      <c r="AA3535" s="14"/>
      <c r="AB3535" s="14"/>
      <c r="AC3535" s="14"/>
      <c r="AD3535" s="14"/>
    </row>
    <row r="3536" ht="33.0" hidden="1" customHeight="1">
      <c r="A3536" s="27">
        <v>4011.0</v>
      </c>
      <c r="B3536" s="27" t="s">
        <v>34</v>
      </c>
      <c r="C3536" s="27" t="s">
        <v>3826</v>
      </c>
      <c r="D3536" s="12" t="s">
        <v>107</v>
      </c>
      <c r="E3536" s="14"/>
      <c r="F3536" s="12" t="s">
        <v>9</v>
      </c>
      <c r="G3536" s="12" t="s">
        <v>9</v>
      </c>
      <c r="H3536" s="12" t="s">
        <v>37</v>
      </c>
      <c r="I3536" s="14"/>
      <c r="J3536" s="14"/>
      <c r="K3536" s="14"/>
      <c r="L3536" s="14"/>
      <c r="M3536" s="14"/>
      <c r="N3536" s="14"/>
      <c r="O3536" s="14"/>
      <c r="P3536" s="14"/>
      <c r="Q3536" s="14"/>
      <c r="R3536" s="14"/>
      <c r="S3536" s="14"/>
      <c r="T3536" s="14"/>
      <c r="U3536" s="14"/>
      <c r="V3536" s="14"/>
      <c r="W3536" s="14"/>
      <c r="X3536" s="14"/>
      <c r="Y3536" s="14"/>
      <c r="Z3536" s="14"/>
      <c r="AA3536" s="14"/>
      <c r="AB3536" s="14"/>
      <c r="AC3536" s="14"/>
      <c r="AD3536" s="14"/>
    </row>
    <row r="3537" ht="33.0" hidden="1" customHeight="1">
      <c r="A3537" s="27">
        <v>4012.0</v>
      </c>
      <c r="B3537" s="27" t="s">
        <v>34</v>
      </c>
      <c r="C3537" s="27" t="s">
        <v>3827</v>
      </c>
      <c r="D3537" s="12" t="s">
        <v>66</v>
      </c>
      <c r="E3537" s="14"/>
      <c r="F3537" s="12" t="s">
        <v>10</v>
      </c>
      <c r="G3537" s="12" t="s">
        <v>2</v>
      </c>
      <c r="H3537" s="12" t="s">
        <v>52</v>
      </c>
      <c r="I3537" s="14"/>
      <c r="J3537" s="14"/>
      <c r="K3537" s="14"/>
      <c r="L3537" s="14"/>
      <c r="M3537" s="14"/>
      <c r="N3537" s="14"/>
      <c r="O3537" s="14"/>
      <c r="P3537" s="14"/>
      <c r="Q3537" s="14"/>
      <c r="R3537" s="14"/>
      <c r="S3537" s="14"/>
      <c r="T3537" s="14"/>
      <c r="U3537" s="14"/>
      <c r="V3537" s="14"/>
      <c r="W3537" s="14"/>
      <c r="X3537" s="14"/>
      <c r="Y3537" s="14"/>
      <c r="Z3537" s="14"/>
      <c r="AA3537" s="14"/>
      <c r="AB3537" s="14"/>
      <c r="AC3537" s="14"/>
      <c r="AD3537" s="14"/>
    </row>
    <row r="3538" ht="33.0" hidden="1" customHeight="1">
      <c r="A3538" s="27">
        <v>4013.0</v>
      </c>
      <c r="B3538" s="27" t="s">
        <v>34</v>
      </c>
      <c r="C3538" s="27" t="s">
        <v>3828</v>
      </c>
      <c r="D3538" s="12" t="s">
        <v>637</v>
      </c>
      <c r="E3538" s="14"/>
      <c r="F3538" s="12" t="s">
        <v>13</v>
      </c>
      <c r="G3538" s="12" t="s">
        <v>9</v>
      </c>
      <c r="H3538" s="12" t="s">
        <v>52</v>
      </c>
      <c r="I3538" s="14"/>
      <c r="J3538" s="14"/>
      <c r="K3538" s="14"/>
      <c r="L3538" s="14"/>
      <c r="M3538" s="14"/>
      <c r="N3538" s="14"/>
      <c r="O3538" s="14"/>
      <c r="P3538" s="14"/>
      <c r="Q3538" s="14"/>
      <c r="R3538" s="14"/>
      <c r="S3538" s="14"/>
      <c r="T3538" s="14"/>
      <c r="U3538" s="14"/>
      <c r="V3538" s="14"/>
      <c r="W3538" s="14"/>
      <c r="X3538" s="14"/>
      <c r="Y3538" s="14"/>
      <c r="Z3538" s="14"/>
      <c r="AA3538" s="14"/>
      <c r="AB3538" s="14"/>
      <c r="AC3538" s="14"/>
      <c r="AD3538" s="14"/>
    </row>
    <row r="3539" ht="33.0" hidden="1" customHeight="1">
      <c r="A3539" s="27">
        <v>4014.0</v>
      </c>
      <c r="B3539" s="27" t="s">
        <v>34</v>
      </c>
      <c r="C3539" s="27" t="s">
        <v>3829</v>
      </c>
      <c r="D3539" s="12" t="s">
        <v>592</v>
      </c>
      <c r="E3539" s="14"/>
      <c r="F3539" s="12" t="s">
        <v>11</v>
      </c>
      <c r="G3539" s="12" t="s">
        <v>9</v>
      </c>
      <c r="H3539" s="12" t="s">
        <v>37</v>
      </c>
      <c r="I3539" s="14"/>
      <c r="J3539" s="14"/>
      <c r="K3539" s="14"/>
      <c r="L3539" s="14"/>
      <c r="M3539" s="14"/>
      <c r="N3539" s="14"/>
      <c r="O3539" s="14"/>
      <c r="P3539" s="14"/>
      <c r="Q3539" s="14"/>
      <c r="R3539" s="14"/>
      <c r="S3539" s="14"/>
      <c r="T3539" s="14"/>
      <c r="U3539" s="14"/>
      <c r="V3539" s="14"/>
      <c r="W3539" s="14"/>
      <c r="X3539" s="14"/>
      <c r="Y3539" s="14"/>
      <c r="Z3539" s="14"/>
      <c r="AA3539" s="14"/>
      <c r="AB3539" s="14"/>
      <c r="AC3539" s="14"/>
      <c r="AD3539" s="14"/>
    </row>
    <row r="3540" ht="33.0" hidden="1" customHeight="1">
      <c r="A3540" s="27">
        <v>4016.0</v>
      </c>
      <c r="B3540" s="27" t="s">
        <v>34</v>
      </c>
      <c r="C3540" s="27" t="s">
        <v>3830</v>
      </c>
      <c r="D3540" s="12" t="s">
        <v>107</v>
      </c>
      <c r="E3540" s="14"/>
      <c r="F3540" s="12" t="s">
        <v>9</v>
      </c>
      <c r="G3540" s="12" t="s">
        <v>9</v>
      </c>
      <c r="H3540" s="12" t="s">
        <v>37</v>
      </c>
      <c r="I3540" s="14"/>
      <c r="J3540" s="14"/>
      <c r="K3540" s="14"/>
      <c r="L3540" s="14"/>
      <c r="M3540" s="14"/>
      <c r="N3540" s="14"/>
      <c r="O3540" s="14"/>
      <c r="P3540" s="14"/>
      <c r="Q3540" s="14"/>
      <c r="R3540" s="14"/>
      <c r="S3540" s="14"/>
      <c r="T3540" s="14"/>
      <c r="U3540" s="14"/>
      <c r="V3540" s="14"/>
      <c r="W3540" s="14"/>
      <c r="X3540" s="14"/>
      <c r="Y3540" s="14"/>
      <c r="Z3540" s="14"/>
      <c r="AA3540" s="14"/>
      <c r="AB3540" s="14"/>
      <c r="AC3540" s="14"/>
      <c r="AD3540" s="14"/>
    </row>
    <row r="3541" ht="33.0" customHeight="1">
      <c r="A3541" s="27">
        <v>4017.0</v>
      </c>
      <c r="B3541" s="27" t="s">
        <v>34</v>
      </c>
      <c r="C3541" s="27" t="s">
        <v>3831</v>
      </c>
      <c r="D3541" s="12" t="s">
        <v>217</v>
      </c>
      <c r="E3541" s="14"/>
      <c r="F3541" s="12" t="s">
        <v>16</v>
      </c>
      <c r="G3541" s="12" t="s">
        <v>7</v>
      </c>
      <c r="H3541" s="12" t="s">
        <v>49</v>
      </c>
      <c r="I3541" s="14"/>
      <c r="J3541" s="14"/>
      <c r="K3541" s="14"/>
      <c r="L3541" s="14"/>
      <c r="M3541" s="14"/>
      <c r="N3541" s="14"/>
      <c r="O3541" s="14"/>
      <c r="P3541" s="14"/>
      <c r="Q3541" s="14"/>
      <c r="R3541" s="14"/>
      <c r="S3541" s="14"/>
      <c r="T3541" s="14"/>
      <c r="U3541" s="14"/>
      <c r="V3541" s="14"/>
      <c r="W3541" s="14"/>
      <c r="X3541" s="14"/>
      <c r="Y3541" s="14"/>
      <c r="Z3541" s="14"/>
      <c r="AA3541" s="14"/>
      <c r="AB3541" s="14"/>
      <c r="AC3541" s="14"/>
      <c r="AD3541" s="14"/>
    </row>
    <row r="3542" ht="33.0" hidden="1" customHeight="1">
      <c r="A3542" s="27">
        <v>4018.0</v>
      </c>
      <c r="B3542" s="27" t="s">
        <v>34</v>
      </c>
      <c r="C3542" s="27" t="s">
        <v>3832</v>
      </c>
      <c r="D3542" s="12" t="s">
        <v>3261</v>
      </c>
      <c r="E3542" s="14"/>
      <c r="F3542" s="12" t="s">
        <v>12</v>
      </c>
      <c r="G3542" s="12" t="s">
        <v>4</v>
      </c>
      <c r="H3542" s="12" t="s">
        <v>52</v>
      </c>
      <c r="I3542" s="14"/>
      <c r="J3542" s="14"/>
      <c r="K3542" s="14"/>
      <c r="L3542" s="14"/>
      <c r="M3542" s="14"/>
      <c r="N3542" s="14"/>
      <c r="O3542" s="14"/>
      <c r="P3542" s="14"/>
      <c r="Q3542" s="14"/>
      <c r="R3542" s="14"/>
      <c r="S3542" s="14"/>
      <c r="T3542" s="14"/>
      <c r="U3542" s="14"/>
      <c r="V3542" s="14"/>
      <c r="W3542" s="14"/>
      <c r="X3542" s="14"/>
      <c r="Y3542" s="14"/>
      <c r="Z3542" s="14"/>
      <c r="AA3542" s="14"/>
      <c r="AB3542" s="14"/>
      <c r="AC3542" s="14"/>
      <c r="AD3542" s="14"/>
    </row>
    <row r="3543" ht="33.0" hidden="1" customHeight="1">
      <c r="A3543" s="27">
        <v>4019.0</v>
      </c>
      <c r="B3543" s="27" t="s">
        <v>34</v>
      </c>
      <c r="C3543" s="27" t="s">
        <v>3833</v>
      </c>
      <c r="D3543" s="12" t="s">
        <v>2418</v>
      </c>
      <c r="E3543" s="14"/>
      <c r="F3543" s="12" t="s">
        <v>17</v>
      </c>
      <c r="G3543" s="12" t="s">
        <v>7</v>
      </c>
      <c r="H3543" s="12" t="s">
        <v>49</v>
      </c>
      <c r="I3543" s="14"/>
      <c r="J3543" s="14"/>
      <c r="K3543" s="14"/>
      <c r="L3543" s="14"/>
      <c r="M3543" s="14"/>
      <c r="N3543" s="14"/>
      <c r="O3543" s="14"/>
      <c r="P3543" s="14"/>
      <c r="Q3543" s="14"/>
      <c r="R3543" s="14"/>
      <c r="S3543" s="14"/>
      <c r="T3543" s="14"/>
      <c r="U3543" s="14"/>
      <c r="V3543" s="14"/>
      <c r="W3543" s="14"/>
      <c r="X3543" s="14"/>
      <c r="Y3543" s="14"/>
      <c r="Z3543" s="14"/>
      <c r="AA3543" s="14"/>
      <c r="AB3543" s="14"/>
      <c r="AC3543" s="14"/>
      <c r="AD3543" s="14"/>
    </row>
    <row r="3544" ht="33.0" hidden="1" customHeight="1">
      <c r="A3544" s="27">
        <v>4020.0</v>
      </c>
      <c r="B3544" s="27" t="s">
        <v>34</v>
      </c>
      <c r="C3544" s="27" t="s">
        <v>3834</v>
      </c>
      <c r="D3544" s="12" t="s">
        <v>66</v>
      </c>
      <c r="E3544" s="14"/>
      <c r="F3544" s="12" t="s">
        <v>10</v>
      </c>
      <c r="G3544" s="12" t="s">
        <v>2</v>
      </c>
      <c r="H3544" s="12" t="s">
        <v>52</v>
      </c>
      <c r="I3544" s="14"/>
      <c r="J3544" s="14"/>
      <c r="K3544" s="14"/>
      <c r="L3544" s="14"/>
      <c r="M3544" s="14"/>
      <c r="N3544" s="14"/>
      <c r="O3544" s="14"/>
      <c r="P3544" s="14"/>
      <c r="Q3544" s="14"/>
      <c r="R3544" s="14"/>
      <c r="S3544" s="14"/>
      <c r="T3544" s="14"/>
      <c r="U3544" s="14"/>
      <c r="V3544" s="14"/>
      <c r="W3544" s="14"/>
      <c r="X3544" s="14"/>
      <c r="Y3544" s="14"/>
      <c r="Z3544" s="14"/>
      <c r="AA3544" s="14"/>
      <c r="AB3544" s="14"/>
      <c r="AC3544" s="14"/>
      <c r="AD3544" s="14"/>
    </row>
    <row r="3545" ht="33.0" hidden="1" customHeight="1">
      <c r="A3545" s="27">
        <v>4021.0</v>
      </c>
      <c r="B3545" s="27" t="s">
        <v>34</v>
      </c>
      <c r="C3545" s="27" t="s">
        <v>3835</v>
      </c>
      <c r="D3545" s="12" t="s">
        <v>116</v>
      </c>
      <c r="E3545" s="14"/>
      <c r="F3545" s="12" t="s">
        <v>15</v>
      </c>
      <c r="G3545" s="12" t="s">
        <v>9</v>
      </c>
      <c r="H3545" s="12" t="s">
        <v>52</v>
      </c>
      <c r="I3545" s="14"/>
      <c r="J3545" s="14"/>
      <c r="K3545" s="14"/>
      <c r="L3545" s="14"/>
      <c r="M3545" s="14"/>
      <c r="N3545" s="14"/>
      <c r="O3545" s="14"/>
      <c r="P3545" s="14"/>
      <c r="Q3545" s="14"/>
      <c r="R3545" s="14"/>
      <c r="S3545" s="14"/>
      <c r="T3545" s="14"/>
      <c r="U3545" s="14"/>
      <c r="V3545" s="14"/>
      <c r="W3545" s="14"/>
      <c r="X3545" s="14"/>
      <c r="Y3545" s="14"/>
      <c r="Z3545" s="14"/>
      <c r="AA3545" s="14"/>
      <c r="AB3545" s="14"/>
      <c r="AC3545" s="14"/>
      <c r="AD3545" s="14"/>
    </row>
    <row r="3546" ht="33.0" hidden="1" customHeight="1">
      <c r="A3546" s="27">
        <v>4022.0</v>
      </c>
      <c r="B3546" s="27" t="s">
        <v>34</v>
      </c>
      <c r="C3546" s="27" t="s">
        <v>3836</v>
      </c>
      <c r="D3546" s="12" t="s">
        <v>3837</v>
      </c>
      <c r="E3546" s="14"/>
      <c r="F3546" s="12" t="s">
        <v>20</v>
      </c>
      <c r="G3546" s="12" t="s">
        <v>7</v>
      </c>
      <c r="H3546" s="12" t="s">
        <v>49</v>
      </c>
      <c r="I3546" s="14"/>
      <c r="J3546" s="14"/>
      <c r="K3546" s="14"/>
      <c r="L3546" s="14"/>
      <c r="M3546" s="14"/>
      <c r="N3546" s="14"/>
      <c r="O3546" s="14"/>
      <c r="P3546" s="14"/>
      <c r="Q3546" s="14"/>
      <c r="R3546" s="14"/>
      <c r="S3546" s="14"/>
      <c r="T3546" s="14"/>
      <c r="U3546" s="14"/>
      <c r="V3546" s="14"/>
      <c r="W3546" s="14"/>
      <c r="X3546" s="14"/>
      <c r="Y3546" s="14"/>
      <c r="Z3546" s="14"/>
      <c r="AA3546" s="14"/>
      <c r="AB3546" s="14"/>
      <c r="AC3546" s="14"/>
      <c r="AD3546" s="14"/>
    </row>
    <row r="3547" ht="33.0" hidden="1" customHeight="1">
      <c r="A3547" s="27">
        <v>4023.0</v>
      </c>
      <c r="B3547" s="27" t="s">
        <v>34</v>
      </c>
      <c r="C3547" s="27" t="s">
        <v>3838</v>
      </c>
      <c r="D3547" s="12" t="s">
        <v>2281</v>
      </c>
      <c r="E3547" s="14"/>
      <c r="F3547" s="12" t="s">
        <v>15</v>
      </c>
      <c r="G3547" s="12" t="s">
        <v>7</v>
      </c>
      <c r="H3547" s="12" t="s">
        <v>52</v>
      </c>
      <c r="I3547" s="14"/>
      <c r="J3547" s="14"/>
      <c r="K3547" s="14"/>
      <c r="L3547" s="14"/>
      <c r="M3547" s="14"/>
      <c r="N3547" s="14"/>
      <c r="O3547" s="14"/>
      <c r="P3547" s="14"/>
      <c r="Q3547" s="14"/>
      <c r="R3547" s="14"/>
      <c r="S3547" s="14"/>
      <c r="T3547" s="14"/>
      <c r="U3547" s="14"/>
      <c r="V3547" s="14"/>
      <c r="W3547" s="14"/>
      <c r="X3547" s="14"/>
      <c r="Y3547" s="14"/>
      <c r="Z3547" s="14"/>
      <c r="AA3547" s="14"/>
      <c r="AB3547" s="14"/>
      <c r="AC3547" s="14"/>
      <c r="AD3547" s="14"/>
    </row>
    <row r="3548" ht="33.0" customHeight="1">
      <c r="A3548" s="27">
        <v>4024.0</v>
      </c>
      <c r="B3548" s="27" t="s">
        <v>34</v>
      </c>
      <c r="C3548" s="27" t="s">
        <v>3839</v>
      </c>
      <c r="D3548" s="12" t="s">
        <v>416</v>
      </c>
      <c r="E3548" s="14"/>
      <c r="F3548" s="12" t="s">
        <v>16</v>
      </c>
      <c r="G3548" s="12" t="s">
        <v>4</v>
      </c>
      <c r="H3548" s="12" t="s">
        <v>49</v>
      </c>
      <c r="I3548" s="14"/>
      <c r="J3548" s="14"/>
      <c r="K3548" s="14"/>
      <c r="L3548" s="14"/>
      <c r="M3548" s="14"/>
      <c r="N3548" s="14"/>
      <c r="O3548" s="14"/>
      <c r="P3548" s="14"/>
      <c r="Q3548" s="14"/>
      <c r="R3548" s="14"/>
      <c r="S3548" s="14"/>
      <c r="T3548" s="14"/>
      <c r="U3548" s="14"/>
      <c r="V3548" s="14"/>
      <c r="W3548" s="14"/>
      <c r="X3548" s="14"/>
      <c r="Y3548" s="14"/>
      <c r="Z3548" s="14"/>
      <c r="AA3548" s="14"/>
      <c r="AB3548" s="14"/>
      <c r="AC3548" s="14"/>
      <c r="AD3548" s="14"/>
    </row>
    <row r="3549" ht="33.0" customHeight="1">
      <c r="A3549" s="27">
        <v>4025.0</v>
      </c>
      <c r="B3549" s="27" t="s">
        <v>34</v>
      </c>
      <c r="C3549" s="27" t="s">
        <v>3840</v>
      </c>
      <c r="D3549" s="12" t="s">
        <v>167</v>
      </c>
      <c r="E3549" s="14"/>
      <c r="F3549" s="12" t="s">
        <v>16</v>
      </c>
      <c r="G3549" s="12" t="s">
        <v>9</v>
      </c>
      <c r="H3549" s="12" t="s">
        <v>37</v>
      </c>
      <c r="I3549" s="14"/>
      <c r="J3549" s="14"/>
      <c r="K3549" s="14"/>
      <c r="L3549" s="14"/>
      <c r="M3549" s="14"/>
      <c r="N3549" s="14"/>
      <c r="O3549" s="14"/>
      <c r="P3549" s="14"/>
      <c r="Q3549" s="14"/>
      <c r="R3549" s="14"/>
      <c r="S3549" s="14"/>
      <c r="T3549" s="14"/>
      <c r="U3549" s="14"/>
      <c r="V3549" s="14"/>
      <c r="W3549" s="14"/>
      <c r="X3549" s="14"/>
      <c r="Y3549" s="14"/>
      <c r="Z3549" s="14"/>
      <c r="AA3549" s="14"/>
      <c r="AB3549" s="14"/>
      <c r="AC3549" s="14"/>
      <c r="AD3549" s="14"/>
    </row>
    <row r="3550" ht="33.0" customHeight="1">
      <c r="A3550" s="27">
        <v>4026.0</v>
      </c>
      <c r="B3550" s="27" t="s">
        <v>34</v>
      </c>
      <c r="C3550" s="27" t="s">
        <v>3841</v>
      </c>
      <c r="D3550" s="12" t="s">
        <v>291</v>
      </c>
      <c r="E3550" s="14"/>
      <c r="F3550" s="12" t="s">
        <v>16</v>
      </c>
      <c r="G3550" s="12" t="s">
        <v>4</v>
      </c>
      <c r="H3550" s="12" t="s">
        <v>37</v>
      </c>
      <c r="I3550" s="14"/>
      <c r="J3550" s="14"/>
      <c r="K3550" s="14"/>
      <c r="L3550" s="14"/>
      <c r="M3550" s="14"/>
      <c r="N3550" s="14"/>
      <c r="O3550" s="14"/>
      <c r="P3550" s="14"/>
      <c r="Q3550" s="14"/>
      <c r="R3550" s="14"/>
      <c r="S3550" s="14"/>
      <c r="T3550" s="14"/>
      <c r="U3550" s="14"/>
      <c r="V3550" s="14"/>
      <c r="W3550" s="14"/>
      <c r="X3550" s="14"/>
      <c r="Y3550" s="14"/>
      <c r="Z3550" s="14"/>
      <c r="AA3550" s="14"/>
      <c r="AB3550" s="14"/>
      <c r="AC3550" s="14"/>
      <c r="AD3550" s="14"/>
    </row>
    <row r="3551" ht="33.0" hidden="1" customHeight="1">
      <c r="A3551" s="27">
        <v>4027.0</v>
      </c>
      <c r="B3551" s="27" t="s">
        <v>34</v>
      </c>
      <c r="C3551" s="27" t="s">
        <v>3842</v>
      </c>
      <c r="D3551" s="12" t="s">
        <v>56</v>
      </c>
      <c r="E3551" s="14"/>
      <c r="F3551" s="12" t="s">
        <v>11</v>
      </c>
      <c r="G3551" s="12" t="s">
        <v>9</v>
      </c>
      <c r="H3551" s="12" t="s">
        <v>52</v>
      </c>
      <c r="I3551" s="14"/>
      <c r="J3551" s="14"/>
      <c r="K3551" s="14"/>
      <c r="L3551" s="14"/>
      <c r="M3551" s="14"/>
      <c r="N3551" s="14"/>
      <c r="O3551" s="14"/>
      <c r="P3551" s="14"/>
      <c r="Q3551" s="14"/>
      <c r="R3551" s="14"/>
      <c r="S3551" s="14"/>
      <c r="T3551" s="14"/>
      <c r="U3551" s="14"/>
      <c r="V3551" s="14"/>
      <c r="W3551" s="14"/>
      <c r="X3551" s="14"/>
      <c r="Y3551" s="14"/>
      <c r="Z3551" s="14"/>
      <c r="AA3551" s="14"/>
      <c r="AB3551" s="14"/>
      <c r="AC3551" s="14"/>
      <c r="AD3551" s="14"/>
    </row>
    <row r="3552" ht="33.0" hidden="1" customHeight="1">
      <c r="A3552" s="27">
        <v>4028.0</v>
      </c>
      <c r="B3552" s="27" t="s">
        <v>34</v>
      </c>
      <c r="C3552" s="27" t="s">
        <v>3843</v>
      </c>
      <c r="D3552" s="12" t="s">
        <v>126</v>
      </c>
      <c r="E3552" s="14"/>
      <c r="F3552" s="12" t="s">
        <v>11</v>
      </c>
      <c r="G3552" s="12" t="s">
        <v>9</v>
      </c>
      <c r="H3552" s="12" t="s">
        <v>42</v>
      </c>
      <c r="I3552" s="14"/>
      <c r="J3552" s="14"/>
      <c r="K3552" s="14"/>
      <c r="L3552" s="14"/>
      <c r="M3552" s="14"/>
      <c r="N3552" s="14"/>
      <c r="O3552" s="14"/>
      <c r="P3552" s="14"/>
      <c r="Q3552" s="14"/>
      <c r="R3552" s="14"/>
      <c r="S3552" s="14"/>
      <c r="T3552" s="14"/>
      <c r="U3552" s="14"/>
      <c r="V3552" s="14"/>
      <c r="W3552" s="14"/>
      <c r="X3552" s="14"/>
      <c r="Y3552" s="14"/>
      <c r="Z3552" s="14"/>
      <c r="AA3552" s="14"/>
      <c r="AB3552" s="14"/>
      <c r="AC3552" s="14"/>
      <c r="AD3552" s="14"/>
    </row>
    <row r="3553" ht="33.0" hidden="1" customHeight="1">
      <c r="A3553" s="27">
        <v>4029.0</v>
      </c>
      <c r="B3553" s="27" t="s">
        <v>34</v>
      </c>
      <c r="C3553" s="27" t="s">
        <v>3844</v>
      </c>
      <c r="D3553" s="12" t="s">
        <v>107</v>
      </c>
      <c r="E3553" s="14"/>
      <c r="F3553" s="12" t="s">
        <v>9</v>
      </c>
      <c r="G3553" s="12" t="s">
        <v>9</v>
      </c>
      <c r="H3553" s="12" t="s">
        <v>37</v>
      </c>
      <c r="I3553" s="14"/>
      <c r="J3553" s="14"/>
      <c r="K3553" s="14"/>
      <c r="L3553" s="14"/>
      <c r="M3553" s="14"/>
      <c r="N3553" s="14"/>
      <c r="O3553" s="14"/>
      <c r="P3553" s="14"/>
      <c r="Q3553" s="14"/>
      <c r="R3553" s="14"/>
      <c r="S3553" s="14"/>
      <c r="T3553" s="14"/>
      <c r="U3553" s="14"/>
      <c r="V3553" s="14"/>
      <c r="W3553" s="14"/>
      <c r="X3553" s="14"/>
      <c r="Y3553" s="14"/>
      <c r="Z3553" s="14"/>
      <c r="AA3553" s="14"/>
      <c r="AB3553" s="14"/>
      <c r="AC3553" s="14"/>
      <c r="AD3553" s="14"/>
    </row>
    <row r="3554" ht="33.0" hidden="1" customHeight="1">
      <c r="A3554" s="27">
        <v>4030.0</v>
      </c>
      <c r="B3554" s="27" t="s">
        <v>34</v>
      </c>
      <c r="C3554" s="27" t="s">
        <v>3845</v>
      </c>
      <c r="D3554" s="12" t="s">
        <v>147</v>
      </c>
      <c r="E3554" s="14"/>
      <c r="F3554" s="12" t="s">
        <v>20</v>
      </c>
      <c r="G3554" s="12" t="s">
        <v>6</v>
      </c>
      <c r="H3554" s="12" t="s">
        <v>49</v>
      </c>
      <c r="I3554" s="14"/>
      <c r="J3554" s="14"/>
      <c r="K3554" s="14"/>
      <c r="L3554" s="14"/>
      <c r="M3554" s="14"/>
      <c r="N3554" s="14"/>
      <c r="O3554" s="14"/>
      <c r="P3554" s="14"/>
      <c r="Q3554" s="14"/>
      <c r="R3554" s="14"/>
      <c r="S3554" s="14"/>
      <c r="T3554" s="14"/>
      <c r="U3554" s="14"/>
      <c r="V3554" s="14"/>
      <c r="W3554" s="14"/>
      <c r="X3554" s="14"/>
      <c r="Y3554" s="14"/>
      <c r="Z3554" s="14"/>
      <c r="AA3554" s="14"/>
      <c r="AB3554" s="14"/>
      <c r="AC3554" s="14"/>
      <c r="AD3554" s="14"/>
    </row>
    <row r="3555" ht="33.0" hidden="1" customHeight="1">
      <c r="A3555" s="27">
        <v>4031.0</v>
      </c>
      <c r="B3555" s="27" t="s">
        <v>34</v>
      </c>
      <c r="C3555" s="27" t="s">
        <v>3846</v>
      </c>
      <c r="D3555" s="12" t="s">
        <v>2281</v>
      </c>
      <c r="E3555" s="14"/>
      <c r="F3555" s="12" t="s">
        <v>15</v>
      </c>
      <c r="G3555" s="12" t="s">
        <v>7</v>
      </c>
      <c r="H3555" s="12" t="s">
        <v>52</v>
      </c>
      <c r="I3555" s="14"/>
      <c r="J3555" s="14"/>
      <c r="K3555" s="14"/>
      <c r="L3555" s="14"/>
      <c r="M3555" s="14"/>
      <c r="N3555" s="14"/>
      <c r="O3555" s="14"/>
      <c r="P3555" s="14"/>
      <c r="Q3555" s="14"/>
      <c r="R3555" s="14"/>
      <c r="S3555" s="14"/>
      <c r="T3555" s="14"/>
      <c r="U3555" s="14"/>
      <c r="V3555" s="14"/>
      <c r="W3555" s="14"/>
      <c r="X3555" s="14"/>
      <c r="Y3555" s="14"/>
      <c r="Z3555" s="14"/>
      <c r="AA3555" s="14"/>
      <c r="AB3555" s="14"/>
      <c r="AC3555" s="14"/>
      <c r="AD3555" s="14"/>
    </row>
    <row r="3556" ht="33.0" hidden="1" customHeight="1">
      <c r="A3556" s="27">
        <v>4032.0</v>
      </c>
      <c r="B3556" s="27" t="s">
        <v>34</v>
      </c>
      <c r="C3556" s="27" t="s">
        <v>3847</v>
      </c>
      <c r="D3556" s="12" t="s">
        <v>41</v>
      </c>
      <c r="E3556" s="14"/>
      <c r="F3556" s="12" t="s">
        <v>12</v>
      </c>
      <c r="G3556" s="12" t="s">
        <v>9</v>
      </c>
      <c r="H3556" s="12" t="s">
        <v>42</v>
      </c>
      <c r="I3556" s="14"/>
      <c r="J3556" s="14"/>
      <c r="K3556" s="14"/>
      <c r="L3556" s="14"/>
      <c r="M3556" s="14"/>
      <c r="N3556" s="14"/>
      <c r="O3556" s="14"/>
      <c r="P3556" s="14"/>
      <c r="Q3556" s="14"/>
      <c r="R3556" s="14"/>
      <c r="S3556" s="14"/>
      <c r="T3556" s="14"/>
      <c r="U3556" s="14"/>
      <c r="V3556" s="14"/>
      <c r="W3556" s="14"/>
      <c r="X3556" s="14"/>
      <c r="Y3556" s="14"/>
      <c r="Z3556" s="14"/>
      <c r="AA3556" s="14"/>
      <c r="AB3556" s="14"/>
      <c r="AC3556" s="14"/>
      <c r="AD3556" s="14"/>
    </row>
    <row r="3557" ht="33.0" hidden="1" customHeight="1">
      <c r="A3557" s="27">
        <v>4033.0</v>
      </c>
      <c r="B3557" s="27" t="s">
        <v>34</v>
      </c>
      <c r="C3557" s="27" t="s">
        <v>3848</v>
      </c>
      <c r="D3557" s="12" t="s">
        <v>54</v>
      </c>
      <c r="E3557" s="14"/>
      <c r="F3557" s="12" t="s">
        <v>18</v>
      </c>
      <c r="G3557" s="12" t="s">
        <v>9</v>
      </c>
      <c r="H3557" s="12" t="s">
        <v>37</v>
      </c>
      <c r="I3557" s="14"/>
      <c r="J3557" s="14"/>
      <c r="K3557" s="14"/>
      <c r="L3557" s="14"/>
      <c r="M3557" s="14"/>
      <c r="N3557" s="14"/>
      <c r="O3557" s="14"/>
      <c r="P3557" s="14"/>
      <c r="Q3557" s="14"/>
      <c r="R3557" s="14"/>
      <c r="S3557" s="14"/>
      <c r="T3557" s="14"/>
      <c r="U3557" s="14"/>
      <c r="V3557" s="14"/>
      <c r="W3557" s="14"/>
      <c r="X3557" s="14"/>
      <c r="Y3557" s="14"/>
      <c r="Z3557" s="14"/>
      <c r="AA3557" s="14"/>
      <c r="AB3557" s="14"/>
      <c r="AC3557" s="14"/>
      <c r="AD3557" s="14"/>
    </row>
    <row r="3558" ht="33.0" hidden="1" customHeight="1">
      <c r="A3558" s="27">
        <v>4034.0</v>
      </c>
      <c r="B3558" s="27" t="s">
        <v>34</v>
      </c>
      <c r="C3558" s="27" t="s">
        <v>3849</v>
      </c>
      <c r="D3558" s="12" t="s">
        <v>3850</v>
      </c>
      <c r="E3558" s="14"/>
      <c r="F3558" s="12" t="s">
        <v>11</v>
      </c>
      <c r="G3558" s="12" t="s">
        <v>2</v>
      </c>
      <c r="H3558" s="12" t="s">
        <v>49</v>
      </c>
      <c r="I3558" s="14"/>
      <c r="J3558" s="14"/>
      <c r="K3558" s="14"/>
      <c r="L3558" s="14"/>
      <c r="M3558" s="14"/>
      <c r="N3558" s="14"/>
      <c r="O3558" s="14"/>
      <c r="P3558" s="14"/>
      <c r="Q3558" s="14"/>
      <c r="R3558" s="14"/>
      <c r="S3558" s="14"/>
      <c r="T3558" s="14"/>
      <c r="U3558" s="14"/>
      <c r="V3558" s="14"/>
      <c r="W3558" s="14"/>
      <c r="X3558" s="14"/>
      <c r="Y3558" s="14"/>
      <c r="Z3558" s="14"/>
      <c r="AA3558" s="14"/>
      <c r="AB3558" s="14"/>
      <c r="AC3558" s="14"/>
      <c r="AD3558" s="14"/>
    </row>
    <row r="3559" ht="33.0" hidden="1" customHeight="1">
      <c r="A3559" s="27">
        <v>4035.0</v>
      </c>
      <c r="B3559" s="27" t="s">
        <v>34</v>
      </c>
      <c r="C3559" s="27" t="s">
        <v>3851</v>
      </c>
      <c r="D3559" s="12" t="s">
        <v>48</v>
      </c>
      <c r="E3559" s="14"/>
      <c r="F3559" s="12" t="s">
        <v>10</v>
      </c>
      <c r="G3559" s="12" t="s">
        <v>2</v>
      </c>
      <c r="H3559" s="12" t="s">
        <v>49</v>
      </c>
      <c r="I3559" s="14"/>
      <c r="J3559" s="14"/>
      <c r="K3559" s="14"/>
      <c r="L3559" s="14"/>
      <c r="M3559" s="14"/>
      <c r="N3559" s="14"/>
      <c r="O3559" s="14"/>
      <c r="P3559" s="14"/>
      <c r="Q3559" s="14"/>
      <c r="R3559" s="14"/>
      <c r="S3559" s="14"/>
      <c r="T3559" s="14"/>
      <c r="U3559" s="14"/>
      <c r="V3559" s="14"/>
      <c r="W3559" s="14"/>
      <c r="X3559" s="14"/>
      <c r="Y3559" s="14"/>
      <c r="Z3559" s="14"/>
      <c r="AA3559" s="14"/>
      <c r="AB3559" s="14"/>
      <c r="AC3559" s="14"/>
      <c r="AD3559" s="14"/>
    </row>
    <row r="3560" ht="33.0" hidden="1" customHeight="1">
      <c r="A3560" s="27">
        <v>4036.0</v>
      </c>
      <c r="B3560" s="27" t="s">
        <v>34</v>
      </c>
      <c r="C3560" s="27" t="s">
        <v>3852</v>
      </c>
      <c r="D3560" s="12" t="s">
        <v>322</v>
      </c>
      <c r="E3560" s="14"/>
      <c r="F3560" s="12" t="s">
        <v>23</v>
      </c>
      <c r="G3560" s="12" t="s">
        <v>9</v>
      </c>
      <c r="H3560" s="12" t="s">
        <v>52</v>
      </c>
      <c r="I3560" s="14"/>
      <c r="J3560" s="14"/>
      <c r="K3560" s="14"/>
      <c r="L3560" s="14"/>
      <c r="M3560" s="14"/>
      <c r="N3560" s="14"/>
      <c r="O3560" s="14"/>
      <c r="P3560" s="14"/>
      <c r="Q3560" s="14"/>
      <c r="R3560" s="14"/>
      <c r="S3560" s="14"/>
      <c r="T3560" s="14"/>
      <c r="U3560" s="14"/>
      <c r="V3560" s="14"/>
      <c r="W3560" s="14"/>
      <c r="X3560" s="14"/>
      <c r="Y3560" s="14"/>
      <c r="Z3560" s="14"/>
      <c r="AA3560" s="14"/>
      <c r="AB3560" s="14"/>
      <c r="AC3560" s="14"/>
      <c r="AD3560" s="14"/>
    </row>
    <row r="3561" ht="33.0" hidden="1" customHeight="1">
      <c r="A3561" s="27">
        <v>4037.0</v>
      </c>
      <c r="B3561" s="27" t="s">
        <v>34</v>
      </c>
      <c r="C3561" s="27" t="s">
        <v>3853</v>
      </c>
      <c r="D3561" s="12" t="s">
        <v>212</v>
      </c>
      <c r="E3561" s="14"/>
      <c r="F3561" s="12" t="s">
        <v>12</v>
      </c>
      <c r="G3561" s="12" t="s">
        <v>9</v>
      </c>
      <c r="H3561" s="12" t="s">
        <v>52</v>
      </c>
      <c r="I3561" s="14"/>
      <c r="J3561" s="14"/>
      <c r="K3561" s="14"/>
      <c r="L3561" s="14"/>
      <c r="M3561" s="14"/>
      <c r="N3561" s="14"/>
      <c r="O3561" s="14"/>
      <c r="P3561" s="14"/>
      <c r="Q3561" s="14"/>
      <c r="R3561" s="14"/>
      <c r="S3561" s="14"/>
      <c r="T3561" s="14"/>
      <c r="U3561" s="14"/>
      <c r="V3561" s="14"/>
      <c r="W3561" s="14"/>
      <c r="X3561" s="14"/>
      <c r="Y3561" s="14"/>
      <c r="Z3561" s="14"/>
      <c r="AA3561" s="14"/>
      <c r="AB3561" s="14"/>
      <c r="AC3561" s="14"/>
      <c r="AD3561" s="14"/>
    </row>
    <row r="3562" ht="33.0" hidden="1" customHeight="1">
      <c r="A3562" s="27">
        <v>4038.0</v>
      </c>
      <c r="B3562" s="27" t="s">
        <v>34</v>
      </c>
      <c r="C3562" s="27" t="s">
        <v>3854</v>
      </c>
      <c r="D3562" s="12" t="s">
        <v>54</v>
      </c>
      <c r="E3562" s="14"/>
      <c r="F3562" s="12" t="s">
        <v>18</v>
      </c>
      <c r="G3562" s="12" t="s">
        <v>9</v>
      </c>
      <c r="H3562" s="12" t="s">
        <v>37</v>
      </c>
      <c r="I3562" s="14"/>
      <c r="J3562" s="14"/>
      <c r="K3562" s="14"/>
      <c r="L3562" s="14"/>
      <c r="M3562" s="14"/>
      <c r="N3562" s="14"/>
      <c r="O3562" s="14"/>
      <c r="P3562" s="14"/>
      <c r="Q3562" s="14"/>
      <c r="R3562" s="14"/>
      <c r="S3562" s="14"/>
      <c r="T3562" s="14"/>
      <c r="U3562" s="14"/>
      <c r="V3562" s="14"/>
      <c r="W3562" s="14"/>
      <c r="X3562" s="14"/>
      <c r="Y3562" s="14"/>
      <c r="Z3562" s="14"/>
      <c r="AA3562" s="14"/>
      <c r="AB3562" s="14"/>
      <c r="AC3562" s="14"/>
      <c r="AD3562" s="14"/>
    </row>
    <row r="3563" ht="33.0" hidden="1" customHeight="1">
      <c r="A3563" s="27">
        <v>4039.0</v>
      </c>
      <c r="B3563" s="27" t="s">
        <v>34</v>
      </c>
      <c r="C3563" s="27" t="s">
        <v>3855</v>
      </c>
      <c r="D3563" s="12" t="s">
        <v>1799</v>
      </c>
      <c r="E3563" s="14"/>
      <c r="F3563" s="12" t="s">
        <v>21</v>
      </c>
      <c r="G3563" s="12" t="s">
        <v>7</v>
      </c>
      <c r="H3563" s="12" t="s">
        <v>49</v>
      </c>
      <c r="I3563" s="14"/>
      <c r="J3563" s="14"/>
      <c r="K3563" s="14"/>
      <c r="L3563" s="14"/>
      <c r="M3563" s="14"/>
      <c r="N3563" s="14"/>
      <c r="O3563" s="14"/>
      <c r="P3563" s="14"/>
      <c r="Q3563" s="14"/>
      <c r="R3563" s="14"/>
      <c r="S3563" s="14"/>
      <c r="T3563" s="14"/>
      <c r="U3563" s="14"/>
      <c r="V3563" s="14"/>
      <c r="W3563" s="14"/>
      <c r="X3563" s="14"/>
      <c r="Y3563" s="14"/>
      <c r="Z3563" s="14"/>
      <c r="AA3563" s="14"/>
      <c r="AB3563" s="14"/>
      <c r="AC3563" s="14"/>
      <c r="AD3563" s="14"/>
    </row>
    <row r="3564" ht="33.0" hidden="1" customHeight="1">
      <c r="A3564" s="27">
        <v>4041.0</v>
      </c>
      <c r="B3564" s="27" t="s">
        <v>34</v>
      </c>
      <c r="C3564" s="27" t="s">
        <v>3856</v>
      </c>
      <c r="D3564" s="12" t="s">
        <v>1779</v>
      </c>
      <c r="E3564" s="14"/>
      <c r="F3564" s="12" t="s">
        <v>22</v>
      </c>
      <c r="G3564" s="12" t="s">
        <v>9</v>
      </c>
      <c r="H3564" s="12" t="s">
        <v>49</v>
      </c>
      <c r="I3564" s="14"/>
      <c r="J3564" s="14"/>
      <c r="K3564" s="14"/>
      <c r="L3564" s="14"/>
      <c r="M3564" s="14"/>
      <c r="N3564" s="14"/>
      <c r="O3564" s="14"/>
      <c r="P3564" s="14"/>
      <c r="Q3564" s="14"/>
      <c r="R3564" s="14"/>
      <c r="S3564" s="14"/>
      <c r="T3564" s="14"/>
      <c r="U3564" s="14"/>
      <c r="V3564" s="14"/>
      <c r="W3564" s="14"/>
      <c r="X3564" s="14"/>
      <c r="Y3564" s="14"/>
      <c r="Z3564" s="14"/>
      <c r="AA3564" s="14"/>
      <c r="AB3564" s="14"/>
      <c r="AC3564" s="14"/>
      <c r="AD3564" s="14"/>
    </row>
    <row r="3565" ht="33.0" hidden="1" customHeight="1">
      <c r="A3565" s="27">
        <v>4042.0</v>
      </c>
      <c r="B3565" s="27" t="s">
        <v>34</v>
      </c>
      <c r="C3565" s="27" t="s">
        <v>3857</v>
      </c>
      <c r="D3565" s="12" t="s">
        <v>107</v>
      </c>
      <c r="E3565" s="14"/>
      <c r="F3565" s="12" t="s">
        <v>9</v>
      </c>
      <c r="G3565" s="12" t="s">
        <v>9</v>
      </c>
      <c r="H3565" s="12" t="s">
        <v>37</v>
      </c>
      <c r="I3565" s="14"/>
      <c r="J3565" s="14"/>
      <c r="K3565" s="14"/>
      <c r="L3565" s="14"/>
      <c r="M3565" s="14"/>
      <c r="N3565" s="14"/>
      <c r="O3565" s="14"/>
      <c r="P3565" s="14"/>
      <c r="Q3565" s="14"/>
      <c r="R3565" s="14"/>
      <c r="S3565" s="14"/>
      <c r="T3565" s="14"/>
      <c r="U3565" s="14"/>
      <c r="V3565" s="14"/>
      <c r="W3565" s="14"/>
      <c r="X3565" s="14"/>
      <c r="Y3565" s="14"/>
      <c r="Z3565" s="14"/>
      <c r="AA3565" s="14"/>
      <c r="AB3565" s="14"/>
      <c r="AC3565" s="14"/>
      <c r="AD3565" s="14"/>
    </row>
    <row r="3566" ht="33.0" hidden="1" customHeight="1">
      <c r="A3566" s="27">
        <v>4043.0</v>
      </c>
      <c r="B3566" s="27" t="s">
        <v>34</v>
      </c>
      <c r="C3566" s="27" t="s">
        <v>3858</v>
      </c>
      <c r="D3566" s="12" t="s">
        <v>56</v>
      </c>
      <c r="E3566" s="14"/>
      <c r="F3566" s="12" t="s">
        <v>11</v>
      </c>
      <c r="G3566" s="12" t="s">
        <v>9</v>
      </c>
      <c r="H3566" s="12" t="s">
        <v>52</v>
      </c>
      <c r="I3566" s="14"/>
      <c r="J3566" s="14"/>
      <c r="K3566" s="14"/>
      <c r="L3566" s="14"/>
      <c r="M3566" s="14"/>
      <c r="N3566" s="14"/>
      <c r="O3566" s="14"/>
      <c r="P3566" s="14"/>
      <c r="Q3566" s="14"/>
      <c r="R3566" s="14"/>
      <c r="S3566" s="14"/>
      <c r="T3566" s="14"/>
      <c r="U3566" s="14"/>
      <c r="V3566" s="14"/>
      <c r="W3566" s="14"/>
      <c r="X3566" s="14"/>
      <c r="Y3566" s="14"/>
      <c r="Z3566" s="14"/>
      <c r="AA3566" s="14"/>
      <c r="AB3566" s="14"/>
      <c r="AC3566" s="14"/>
      <c r="AD3566" s="14"/>
    </row>
    <row r="3567" ht="33.0" hidden="1" customHeight="1">
      <c r="A3567" s="27">
        <v>4044.0</v>
      </c>
      <c r="B3567" s="27" t="s">
        <v>34</v>
      </c>
      <c r="C3567" s="27" t="s">
        <v>1307</v>
      </c>
      <c r="D3567" s="12" t="s">
        <v>107</v>
      </c>
      <c r="E3567" s="14"/>
      <c r="F3567" s="12" t="s">
        <v>9</v>
      </c>
      <c r="G3567" s="12" t="s">
        <v>9</v>
      </c>
      <c r="H3567" s="12" t="s">
        <v>37</v>
      </c>
      <c r="I3567" s="14"/>
      <c r="J3567" s="14"/>
      <c r="K3567" s="14"/>
      <c r="L3567" s="14"/>
      <c r="M3567" s="14"/>
      <c r="N3567" s="14"/>
      <c r="O3567" s="14"/>
      <c r="P3567" s="14"/>
      <c r="Q3567" s="14"/>
      <c r="R3567" s="14"/>
      <c r="S3567" s="14"/>
      <c r="T3567" s="14"/>
      <c r="U3567" s="14"/>
      <c r="V3567" s="14"/>
      <c r="W3567" s="14"/>
      <c r="X3567" s="14"/>
      <c r="Y3567" s="14"/>
      <c r="Z3567" s="14"/>
      <c r="AA3567" s="14"/>
      <c r="AB3567" s="14"/>
      <c r="AC3567" s="14"/>
      <c r="AD3567" s="14"/>
    </row>
    <row r="3568" ht="33.0" hidden="1" customHeight="1">
      <c r="A3568" s="27">
        <v>4045.0</v>
      </c>
      <c r="B3568" s="27" t="s">
        <v>34</v>
      </c>
      <c r="C3568" s="27" t="s">
        <v>3859</v>
      </c>
      <c r="D3568" s="12" t="s">
        <v>212</v>
      </c>
      <c r="E3568" s="14"/>
      <c r="F3568" s="12" t="s">
        <v>12</v>
      </c>
      <c r="G3568" s="12" t="s">
        <v>9</v>
      </c>
      <c r="H3568" s="12" t="s">
        <v>52</v>
      </c>
      <c r="I3568" s="14"/>
      <c r="J3568" s="14"/>
      <c r="K3568" s="14"/>
      <c r="L3568" s="14"/>
      <c r="M3568" s="14"/>
      <c r="N3568" s="14"/>
      <c r="O3568" s="14"/>
      <c r="P3568" s="14"/>
      <c r="Q3568" s="14"/>
      <c r="R3568" s="14"/>
      <c r="S3568" s="14"/>
      <c r="T3568" s="14"/>
      <c r="U3568" s="14"/>
      <c r="V3568" s="14"/>
      <c r="W3568" s="14"/>
      <c r="X3568" s="14"/>
      <c r="Y3568" s="14"/>
      <c r="Z3568" s="14"/>
      <c r="AA3568" s="14"/>
      <c r="AB3568" s="14"/>
      <c r="AC3568" s="14"/>
      <c r="AD3568" s="14"/>
    </row>
    <row r="3569" ht="33.0" hidden="1" customHeight="1">
      <c r="A3569" s="27">
        <v>4046.0</v>
      </c>
      <c r="B3569" s="27" t="s">
        <v>34</v>
      </c>
      <c r="C3569" s="27" t="s">
        <v>3860</v>
      </c>
      <c r="D3569" s="12" t="s">
        <v>126</v>
      </c>
      <c r="E3569" s="14"/>
      <c r="F3569" s="12" t="s">
        <v>11</v>
      </c>
      <c r="G3569" s="12" t="s">
        <v>9</v>
      </c>
      <c r="H3569" s="12" t="s">
        <v>42</v>
      </c>
      <c r="I3569" s="14"/>
      <c r="J3569" s="14"/>
      <c r="K3569" s="14"/>
      <c r="L3569" s="14"/>
      <c r="M3569" s="14"/>
      <c r="N3569" s="14"/>
      <c r="O3569" s="14"/>
      <c r="P3569" s="14"/>
      <c r="Q3569" s="14"/>
      <c r="R3569" s="14"/>
      <c r="S3569" s="14"/>
      <c r="T3569" s="14"/>
      <c r="U3569" s="14"/>
      <c r="V3569" s="14"/>
      <c r="W3569" s="14"/>
      <c r="X3569" s="14"/>
      <c r="Y3569" s="14"/>
      <c r="Z3569" s="14"/>
      <c r="AA3569" s="14"/>
      <c r="AB3569" s="14"/>
      <c r="AC3569" s="14"/>
      <c r="AD3569" s="14"/>
    </row>
    <row r="3570" ht="33.0" hidden="1" customHeight="1">
      <c r="A3570" s="27">
        <v>4047.0</v>
      </c>
      <c r="B3570" s="27" t="s">
        <v>34</v>
      </c>
      <c r="C3570" s="27" t="s">
        <v>3861</v>
      </c>
      <c r="D3570" s="12" t="s">
        <v>438</v>
      </c>
      <c r="E3570" s="14"/>
      <c r="F3570" s="12" t="s">
        <v>20</v>
      </c>
      <c r="G3570" s="12" t="s">
        <v>9</v>
      </c>
      <c r="H3570" s="12" t="s">
        <v>52</v>
      </c>
      <c r="I3570" s="14"/>
      <c r="J3570" s="14"/>
      <c r="K3570" s="14"/>
      <c r="L3570" s="14"/>
      <c r="M3570" s="14"/>
      <c r="N3570" s="14"/>
      <c r="O3570" s="14"/>
      <c r="P3570" s="14"/>
      <c r="Q3570" s="14"/>
      <c r="R3570" s="14"/>
      <c r="S3570" s="14"/>
      <c r="T3570" s="14"/>
      <c r="U3570" s="14"/>
      <c r="V3570" s="14"/>
      <c r="W3570" s="14"/>
      <c r="X3570" s="14"/>
      <c r="Y3570" s="14"/>
      <c r="Z3570" s="14"/>
      <c r="AA3570" s="14"/>
      <c r="AB3570" s="14"/>
      <c r="AC3570" s="14"/>
      <c r="AD3570" s="14"/>
    </row>
    <row r="3571" ht="33.0" hidden="1" customHeight="1">
      <c r="A3571" s="27">
        <v>4048.0</v>
      </c>
      <c r="B3571" s="27" t="s">
        <v>34</v>
      </c>
      <c r="C3571" s="27" t="s">
        <v>3862</v>
      </c>
      <c r="D3571" s="12" t="s">
        <v>39</v>
      </c>
      <c r="E3571" s="14"/>
      <c r="F3571" s="12" t="s">
        <v>20</v>
      </c>
      <c r="G3571" s="12" t="s">
        <v>9</v>
      </c>
      <c r="H3571" s="12" t="s">
        <v>37</v>
      </c>
      <c r="I3571" s="14"/>
      <c r="J3571" s="14"/>
      <c r="K3571" s="14"/>
      <c r="L3571" s="14"/>
      <c r="M3571" s="14"/>
      <c r="N3571" s="14"/>
      <c r="O3571" s="14"/>
      <c r="P3571" s="14"/>
      <c r="Q3571" s="14"/>
      <c r="R3571" s="14"/>
      <c r="S3571" s="14"/>
      <c r="T3571" s="14"/>
      <c r="U3571" s="14"/>
      <c r="V3571" s="14"/>
      <c r="W3571" s="14"/>
      <c r="X3571" s="14"/>
      <c r="Y3571" s="14"/>
      <c r="Z3571" s="14"/>
      <c r="AA3571" s="14"/>
      <c r="AB3571" s="14"/>
      <c r="AC3571" s="14"/>
      <c r="AD3571" s="14"/>
    </row>
    <row r="3572" ht="33.0" customHeight="1">
      <c r="A3572" s="27">
        <v>4049.0</v>
      </c>
      <c r="B3572" s="27" t="s">
        <v>34</v>
      </c>
      <c r="C3572" s="27" t="s">
        <v>3863</v>
      </c>
      <c r="D3572" s="12" t="s">
        <v>167</v>
      </c>
      <c r="E3572" s="14"/>
      <c r="F3572" s="12" t="s">
        <v>16</v>
      </c>
      <c r="G3572" s="12" t="s">
        <v>9</v>
      </c>
      <c r="H3572" s="12" t="s">
        <v>37</v>
      </c>
      <c r="I3572" s="14"/>
      <c r="J3572" s="14"/>
      <c r="K3572" s="14"/>
      <c r="L3572" s="14"/>
      <c r="M3572" s="14"/>
      <c r="N3572" s="14"/>
      <c r="O3572" s="14"/>
      <c r="P3572" s="14"/>
      <c r="Q3572" s="14"/>
      <c r="R3572" s="14"/>
      <c r="S3572" s="14"/>
      <c r="T3572" s="14"/>
      <c r="U3572" s="14"/>
      <c r="V3572" s="14"/>
      <c r="W3572" s="14"/>
      <c r="X3572" s="14"/>
      <c r="Y3572" s="14"/>
      <c r="Z3572" s="14"/>
      <c r="AA3572" s="14"/>
      <c r="AB3572" s="14"/>
      <c r="AC3572" s="14"/>
      <c r="AD3572" s="14"/>
    </row>
    <row r="3573" ht="33.0" hidden="1" customHeight="1">
      <c r="A3573" s="27">
        <v>4050.0</v>
      </c>
      <c r="B3573" s="27" t="s">
        <v>34</v>
      </c>
      <c r="C3573" s="27" t="s">
        <v>3864</v>
      </c>
      <c r="D3573" s="12" t="s">
        <v>263</v>
      </c>
      <c r="E3573" s="14"/>
      <c r="F3573" s="12" t="s">
        <v>15</v>
      </c>
      <c r="G3573" s="12" t="s">
        <v>2</v>
      </c>
      <c r="H3573" s="12" t="s">
        <v>37</v>
      </c>
      <c r="I3573" s="14"/>
      <c r="J3573" s="14"/>
      <c r="K3573" s="14"/>
      <c r="L3573" s="14"/>
      <c r="M3573" s="14"/>
      <c r="N3573" s="14"/>
      <c r="O3573" s="14"/>
      <c r="P3573" s="14"/>
      <c r="Q3573" s="14"/>
      <c r="R3573" s="14"/>
      <c r="S3573" s="14"/>
      <c r="T3573" s="14"/>
      <c r="U3573" s="14"/>
      <c r="V3573" s="14"/>
      <c r="W3573" s="14"/>
      <c r="X3573" s="14"/>
      <c r="Y3573" s="14"/>
      <c r="Z3573" s="14"/>
      <c r="AA3573" s="14"/>
      <c r="AB3573" s="14"/>
      <c r="AC3573" s="14"/>
      <c r="AD3573" s="14"/>
    </row>
    <row r="3574" ht="33.0" hidden="1" customHeight="1">
      <c r="A3574" s="27">
        <v>4051.0</v>
      </c>
      <c r="B3574" s="27" t="s">
        <v>34</v>
      </c>
      <c r="C3574" s="27" t="s">
        <v>3076</v>
      </c>
      <c r="D3574" s="12" t="s">
        <v>107</v>
      </c>
      <c r="E3574" s="14"/>
      <c r="F3574" s="12" t="s">
        <v>9</v>
      </c>
      <c r="G3574" s="12" t="s">
        <v>9</v>
      </c>
      <c r="H3574" s="12" t="s">
        <v>37</v>
      </c>
      <c r="I3574" s="14"/>
      <c r="J3574" s="14"/>
      <c r="K3574" s="14"/>
      <c r="L3574" s="14"/>
      <c r="M3574" s="14"/>
      <c r="N3574" s="14"/>
      <c r="O3574" s="14"/>
      <c r="P3574" s="14"/>
      <c r="Q3574" s="14"/>
      <c r="R3574" s="14"/>
      <c r="S3574" s="14"/>
      <c r="T3574" s="14"/>
      <c r="U3574" s="14"/>
      <c r="V3574" s="14"/>
      <c r="W3574" s="14"/>
      <c r="X3574" s="14"/>
      <c r="Y3574" s="14"/>
      <c r="Z3574" s="14"/>
      <c r="AA3574" s="14"/>
      <c r="AB3574" s="14"/>
      <c r="AC3574" s="14"/>
      <c r="AD3574" s="14"/>
    </row>
    <row r="3575" ht="33.0" hidden="1" customHeight="1">
      <c r="A3575" s="27">
        <v>4052.0</v>
      </c>
      <c r="B3575" s="27" t="s">
        <v>34</v>
      </c>
      <c r="C3575" s="27" t="s">
        <v>3865</v>
      </c>
      <c r="D3575" s="12" t="s">
        <v>322</v>
      </c>
      <c r="E3575" s="14"/>
      <c r="F3575" s="12" t="s">
        <v>23</v>
      </c>
      <c r="G3575" s="12" t="s">
        <v>9</v>
      </c>
      <c r="H3575" s="12" t="s">
        <v>52</v>
      </c>
      <c r="I3575" s="14"/>
      <c r="J3575" s="14"/>
      <c r="K3575" s="14"/>
      <c r="L3575" s="14"/>
      <c r="M3575" s="14"/>
      <c r="N3575" s="14"/>
      <c r="O3575" s="14"/>
      <c r="P3575" s="14"/>
      <c r="Q3575" s="14"/>
      <c r="R3575" s="14"/>
      <c r="S3575" s="14"/>
      <c r="T3575" s="14"/>
      <c r="U3575" s="14"/>
      <c r="V3575" s="14"/>
      <c r="W3575" s="14"/>
      <c r="X3575" s="14"/>
      <c r="Y3575" s="14"/>
      <c r="Z3575" s="14"/>
      <c r="AA3575" s="14"/>
      <c r="AB3575" s="14"/>
      <c r="AC3575" s="14"/>
      <c r="AD3575" s="14"/>
    </row>
    <row r="3576" ht="33.0" hidden="1" customHeight="1">
      <c r="A3576" s="27">
        <v>4053.0</v>
      </c>
      <c r="B3576" s="27" t="s">
        <v>34</v>
      </c>
      <c r="C3576" s="27" t="s">
        <v>3866</v>
      </c>
      <c r="D3576" s="12" t="s">
        <v>3629</v>
      </c>
      <c r="E3576" s="14"/>
      <c r="F3576" s="12" t="s">
        <v>20</v>
      </c>
      <c r="G3576" s="12" t="s">
        <v>6</v>
      </c>
      <c r="H3576" s="12" t="s">
        <v>37</v>
      </c>
      <c r="I3576" s="14"/>
      <c r="J3576" s="14"/>
      <c r="K3576" s="14"/>
      <c r="L3576" s="14"/>
      <c r="M3576" s="14"/>
      <c r="N3576" s="14"/>
      <c r="O3576" s="14"/>
      <c r="P3576" s="14"/>
      <c r="Q3576" s="14"/>
      <c r="R3576" s="14"/>
      <c r="S3576" s="14"/>
      <c r="T3576" s="14"/>
      <c r="U3576" s="14"/>
      <c r="V3576" s="14"/>
      <c r="W3576" s="14"/>
      <c r="X3576" s="14"/>
      <c r="Y3576" s="14"/>
      <c r="Z3576" s="14"/>
      <c r="AA3576" s="14"/>
      <c r="AB3576" s="14"/>
      <c r="AC3576" s="14"/>
      <c r="AD3576" s="14"/>
    </row>
    <row r="3577" ht="33.0" hidden="1" customHeight="1">
      <c r="A3577" s="27">
        <v>4054.0</v>
      </c>
      <c r="B3577" s="27" t="s">
        <v>34</v>
      </c>
      <c r="C3577" s="27" t="s">
        <v>3867</v>
      </c>
      <c r="D3577" s="12" t="s">
        <v>41</v>
      </c>
      <c r="E3577" s="14"/>
      <c r="F3577" s="12" t="s">
        <v>12</v>
      </c>
      <c r="G3577" s="12" t="s">
        <v>9</v>
      </c>
      <c r="H3577" s="12" t="s">
        <v>42</v>
      </c>
      <c r="I3577" s="14"/>
      <c r="J3577" s="14"/>
      <c r="K3577" s="14"/>
      <c r="L3577" s="14"/>
      <c r="M3577" s="14"/>
      <c r="N3577" s="14"/>
      <c r="O3577" s="14"/>
      <c r="P3577" s="14"/>
      <c r="Q3577" s="14"/>
      <c r="R3577" s="14"/>
      <c r="S3577" s="14"/>
      <c r="T3577" s="14"/>
      <c r="U3577" s="14"/>
      <c r="V3577" s="14"/>
      <c r="W3577" s="14"/>
      <c r="X3577" s="14"/>
      <c r="Y3577" s="14"/>
      <c r="Z3577" s="14"/>
      <c r="AA3577" s="14"/>
      <c r="AB3577" s="14"/>
      <c r="AC3577" s="14"/>
      <c r="AD3577" s="14"/>
    </row>
    <row r="3578" ht="33.0" hidden="1" customHeight="1">
      <c r="A3578" s="27">
        <v>4055.0</v>
      </c>
      <c r="B3578" s="27" t="s">
        <v>34</v>
      </c>
      <c r="C3578" s="27" t="s">
        <v>3868</v>
      </c>
      <c r="D3578" s="12" t="s">
        <v>371</v>
      </c>
      <c r="E3578" s="14"/>
      <c r="F3578" s="12" t="s">
        <v>13</v>
      </c>
      <c r="G3578" s="12" t="s">
        <v>9</v>
      </c>
      <c r="H3578" s="12" t="s">
        <v>42</v>
      </c>
      <c r="I3578" s="14"/>
      <c r="J3578" s="14"/>
      <c r="K3578" s="14"/>
      <c r="L3578" s="14"/>
      <c r="M3578" s="14"/>
      <c r="N3578" s="14"/>
      <c r="O3578" s="14"/>
      <c r="P3578" s="14"/>
      <c r="Q3578" s="14"/>
      <c r="R3578" s="14"/>
      <c r="S3578" s="14"/>
      <c r="T3578" s="14"/>
      <c r="U3578" s="14"/>
      <c r="V3578" s="14"/>
      <c r="W3578" s="14"/>
      <c r="X3578" s="14"/>
      <c r="Y3578" s="14"/>
      <c r="Z3578" s="14"/>
      <c r="AA3578" s="14"/>
      <c r="AB3578" s="14"/>
      <c r="AC3578" s="14"/>
      <c r="AD3578" s="14"/>
    </row>
    <row r="3579" ht="33.0" hidden="1" customHeight="1">
      <c r="A3579" s="27">
        <v>4056.0</v>
      </c>
      <c r="B3579" s="27" t="s">
        <v>34</v>
      </c>
      <c r="C3579" s="27" t="s">
        <v>3869</v>
      </c>
      <c r="D3579" s="12" t="s">
        <v>103</v>
      </c>
      <c r="E3579" s="14"/>
      <c r="F3579" s="12" t="s">
        <v>14</v>
      </c>
      <c r="G3579" s="12" t="s">
        <v>4</v>
      </c>
      <c r="H3579" s="12" t="s">
        <v>52</v>
      </c>
      <c r="I3579" s="14"/>
      <c r="J3579" s="14"/>
      <c r="K3579" s="14"/>
      <c r="L3579" s="14"/>
      <c r="M3579" s="14"/>
      <c r="N3579" s="14"/>
      <c r="O3579" s="14"/>
      <c r="P3579" s="14"/>
      <c r="Q3579" s="14"/>
      <c r="R3579" s="14"/>
      <c r="S3579" s="14"/>
      <c r="T3579" s="14"/>
      <c r="U3579" s="14"/>
      <c r="V3579" s="14"/>
      <c r="W3579" s="14"/>
      <c r="X3579" s="14"/>
      <c r="Y3579" s="14"/>
      <c r="Z3579" s="14"/>
      <c r="AA3579" s="14"/>
      <c r="AB3579" s="14"/>
      <c r="AC3579" s="14"/>
      <c r="AD3579" s="14"/>
    </row>
    <row r="3580" ht="33.0" hidden="1" customHeight="1">
      <c r="A3580" s="27">
        <v>4057.0</v>
      </c>
      <c r="B3580" s="27" t="s">
        <v>34</v>
      </c>
      <c r="C3580" s="27" t="s">
        <v>3870</v>
      </c>
      <c r="D3580" s="12" t="s">
        <v>463</v>
      </c>
      <c r="E3580" s="14"/>
      <c r="F3580" s="12" t="s">
        <v>12</v>
      </c>
      <c r="G3580" s="12" t="s">
        <v>4</v>
      </c>
      <c r="H3580" s="12" t="s">
        <v>42</v>
      </c>
      <c r="I3580" s="14"/>
      <c r="J3580" s="14"/>
      <c r="K3580" s="14"/>
      <c r="L3580" s="14"/>
      <c r="M3580" s="14"/>
      <c r="N3580" s="14"/>
      <c r="O3580" s="14"/>
      <c r="P3580" s="14"/>
      <c r="Q3580" s="14"/>
      <c r="R3580" s="14"/>
      <c r="S3580" s="14"/>
      <c r="T3580" s="14"/>
      <c r="U3580" s="14"/>
      <c r="V3580" s="14"/>
      <c r="W3580" s="14"/>
      <c r="X3580" s="14"/>
      <c r="Y3580" s="14"/>
      <c r="Z3580" s="14"/>
      <c r="AA3580" s="14"/>
      <c r="AB3580" s="14"/>
      <c r="AC3580" s="14"/>
      <c r="AD3580" s="14"/>
    </row>
    <row r="3581" ht="33.0" hidden="1" customHeight="1">
      <c r="A3581" s="27">
        <v>4058.0</v>
      </c>
      <c r="B3581" s="27" t="s">
        <v>34</v>
      </c>
      <c r="C3581" s="27" t="s">
        <v>3871</v>
      </c>
      <c r="D3581" s="12" t="s">
        <v>62</v>
      </c>
      <c r="E3581" s="14"/>
      <c r="F3581" s="12" t="s">
        <v>13</v>
      </c>
      <c r="G3581" s="12" t="s">
        <v>9</v>
      </c>
      <c r="H3581" s="12" t="s">
        <v>49</v>
      </c>
      <c r="I3581" s="14"/>
      <c r="J3581" s="14"/>
      <c r="K3581" s="14"/>
      <c r="L3581" s="14"/>
      <c r="M3581" s="14"/>
      <c r="N3581" s="14"/>
      <c r="O3581" s="14"/>
      <c r="P3581" s="14"/>
      <c r="Q3581" s="14"/>
      <c r="R3581" s="14"/>
      <c r="S3581" s="14"/>
      <c r="T3581" s="14"/>
      <c r="U3581" s="14"/>
      <c r="V3581" s="14"/>
      <c r="W3581" s="14"/>
      <c r="X3581" s="14"/>
      <c r="Y3581" s="14"/>
      <c r="Z3581" s="14"/>
      <c r="AA3581" s="14"/>
      <c r="AB3581" s="14"/>
      <c r="AC3581" s="14"/>
      <c r="AD3581" s="14"/>
    </row>
    <row r="3582" ht="33.0" hidden="1" customHeight="1">
      <c r="A3582" s="27">
        <v>4060.0</v>
      </c>
      <c r="B3582" s="27" t="s">
        <v>34</v>
      </c>
      <c r="C3582" s="27" t="s">
        <v>3872</v>
      </c>
      <c r="D3582" s="12" t="s">
        <v>2321</v>
      </c>
      <c r="E3582" s="14"/>
      <c r="F3582" s="12" t="s">
        <v>13</v>
      </c>
      <c r="G3582" s="12" t="s">
        <v>7</v>
      </c>
      <c r="H3582" s="12" t="s">
        <v>37</v>
      </c>
      <c r="I3582" s="14"/>
      <c r="J3582" s="14"/>
      <c r="K3582" s="14"/>
      <c r="L3582" s="14"/>
      <c r="M3582" s="14"/>
      <c r="N3582" s="14"/>
      <c r="O3582" s="14"/>
      <c r="P3582" s="14"/>
      <c r="Q3582" s="14"/>
      <c r="R3582" s="14"/>
      <c r="S3582" s="14"/>
      <c r="T3582" s="14"/>
      <c r="U3582" s="14"/>
      <c r="V3582" s="14"/>
      <c r="W3582" s="14"/>
      <c r="X3582" s="14"/>
      <c r="Y3582" s="14"/>
      <c r="Z3582" s="14"/>
      <c r="AA3582" s="14"/>
      <c r="AB3582" s="14"/>
      <c r="AC3582" s="14"/>
      <c r="AD3582" s="14"/>
    </row>
    <row r="3583" ht="33.0" hidden="1" customHeight="1">
      <c r="A3583" s="27">
        <v>4061.0</v>
      </c>
      <c r="B3583" s="27" t="s">
        <v>34</v>
      </c>
      <c r="C3583" s="27" t="s">
        <v>3873</v>
      </c>
      <c r="D3583" s="12" t="s">
        <v>36</v>
      </c>
      <c r="E3583" s="14"/>
      <c r="F3583" s="12" t="s">
        <v>10</v>
      </c>
      <c r="G3583" s="12" t="s">
        <v>2</v>
      </c>
      <c r="H3583" s="12" t="s">
        <v>37</v>
      </c>
      <c r="I3583" s="14"/>
      <c r="J3583" s="14"/>
      <c r="K3583" s="14"/>
      <c r="L3583" s="14"/>
      <c r="M3583" s="14"/>
      <c r="N3583" s="14"/>
      <c r="O3583" s="14"/>
      <c r="P3583" s="14"/>
      <c r="Q3583" s="14"/>
      <c r="R3583" s="14"/>
      <c r="S3583" s="14"/>
      <c r="T3583" s="14"/>
      <c r="U3583" s="14"/>
      <c r="V3583" s="14"/>
      <c r="W3583" s="14"/>
      <c r="X3583" s="14"/>
      <c r="Y3583" s="14"/>
      <c r="Z3583" s="14"/>
      <c r="AA3583" s="14"/>
      <c r="AB3583" s="14"/>
      <c r="AC3583" s="14"/>
      <c r="AD3583" s="14"/>
    </row>
    <row r="3584" ht="33.0" hidden="1" customHeight="1">
      <c r="A3584" s="27">
        <v>4062.0</v>
      </c>
      <c r="B3584" s="27" t="s">
        <v>34</v>
      </c>
      <c r="C3584" s="27" t="s">
        <v>3874</v>
      </c>
      <c r="D3584" s="12" t="s">
        <v>172</v>
      </c>
      <c r="E3584" s="14"/>
      <c r="F3584" s="12" t="s">
        <v>20</v>
      </c>
      <c r="G3584" s="12" t="s">
        <v>9</v>
      </c>
      <c r="H3584" s="12" t="s">
        <v>49</v>
      </c>
      <c r="I3584" s="14"/>
      <c r="J3584" s="14"/>
      <c r="K3584" s="14"/>
      <c r="L3584" s="14"/>
      <c r="M3584" s="14"/>
      <c r="N3584" s="14"/>
      <c r="O3584" s="14"/>
      <c r="P3584" s="14"/>
      <c r="Q3584" s="14"/>
      <c r="R3584" s="14"/>
      <c r="S3584" s="14"/>
      <c r="T3584" s="14"/>
      <c r="U3584" s="14"/>
      <c r="V3584" s="14"/>
      <c r="W3584" s="14"/>
      <c r="X3584" s="14"/>
      <c r="Y3584" s="14"/>
      <c r="Z3584" s="14"/>
      <c r="AA3584" s="14"/>
      <c r="AB3584" s="14"/>
      <c r="AC3584" s="14"/>
      <c r="AD3584" s="14"/>
    </row>
    <row r="3585" ht="33.0" customHeight="1">
      <c r="A3585" s="27">
        <v>4063.0</v>
      </c>
      <c r="B3585" s="27" t="s">
        <v>34</v>
      </c>
      <c r="C3585" s="27" t="s">
        <v>3875</v>
      </c>
      <c r="D3585" s="12" t="s">
        <v>131</v>
      </c>
      <c r="E3585" s="14"/>
      <c r="F3585" s="12" t="s">
        <v>16</v>
      </c>
      <c r="G3585" s="12" t="s">
        <v>7</v>
      </c>
      <c r="H3585" s="12" t="s">
        <v>52</v>
      </c>
      <c r="I3585" s="14"/>
      <c r="J3585" s="14"/>
      <c r="K3585" s="14"/>
      <c r="L3585" s="14"/>
      <c r="M3585" s="14"/>
      <c r="N3585" s="14"/>
      <c r="O3585" s="14"/>
      <c r="P3585" s="14"/>
      <c r="Q3585" s="14"/>
      <c r="R3585" s="14"/>
      <c r="S3585" s="14"/>
      <c r="T3585" s="14"/>
      <c r="U3585" s="14"/>
      <c r="V3585" s="14"/>
      <c r="W3585" s="14"/>
      <c r="X3585" s="14"/>
      <c r="Y3585" s="14"/>
      <c r="Z3585" s="14"/>
      <c r="AA3585" s="14"/>
      <c r="AB3585" s="14"/>
      <c r="AC3585" s="14"/>
      <c r="AD3585" s="14"/>
    </row>
    <row r="3586" ht="33.0" customHeight="1">
      <c r="A3586" s="27">
        <v>4064.0</v>
      </c>
      <c r="B3586" s="27" t="s">
        <v>34</v>
      </c>
      <c r="C3586" s="27" t="s">
        <v>3876</v>
      </c>
      <c r="D3586" s="12" t="s">
        <v>334</v>
      </c>
      <c r="E3586" s="14"/>
      <c r="F3586" s="12" t="s">
        <v>16</v>
      </c>
      <c r="G3586" s="12" t="s">
        <v>7</v>
      </c>
      <c r="H3586" s="12" t="s">
        <v>42</v>
      </c>
      <c r="I3586" s="14"/>
      <c r="J3586" s="14"/>
      <c r="K3586" s="14"/>
      <c r="L3586" s="14"/>
      <c r="M3586" s="14"/>
      <c r="N3586" s="14"/>
      <c r="O3586" s="14"/>
      <c r="P3586" s="14"/>
      <c r="Q3586" s="14"/>
      <c r="R3586" s="14"/>
      <c r="S3586" s="14"/>
      <c r="T3586" s="14"/>
      <c r="U3586" s="14"/>
      <c r="V3586" s="14"/>
      <c r="W3586" s="14"/>
      <c r="X3586" s="14"/>
      <c r="Y3586" s="14"/>
      <c r="Z3586" s="14"/>
      <c r="AA3586" s="14"/>
      <c r="AB3586" s="14"/>
      <c r="AC3586" s="14"/>
      <c r="AD3586" s="14"/>
    </row>
    <row r="3587" ht="33.0" hidden="1" customHeight="1">
      <c r="A3587" s="27">
        <v>4065.0</v>
      </c>
      <c r="B3587" s="27" t="s">
        <v>34</v>
      </c>
      <c r="C3587" s="27" t="s">
        <v>3877</v>
      </c>
      <c r="D3587" s="12" t="s">
        <v>269</v>
      </c>
      <c r="E3587" s="14"/>
      <c r="F3587" s="12" t="s">
        <v>21</v>
      </c>
      <c r="G3587" s="12" t="s">
        <v>9</v>
      </c>
      <c r="H3587" s="12" t="s">
        <v>37</v>
      </c>
      <c r="I3587" s="14"/>
      <c r="J3587" s="14"/>
      <c r="K3587" s="14"/>
      <c r="L3587" s="14"/>
      <c r="M3587" s="14"/>
      <c r="N3587" s="14"/>
      <c r="O3587" s="14"/>
      <c r="P3587" s="14"/>
      <c r="Q3587" s="14"/>
      <c r="R3587" s="14"/>
      <c r="S3587" s="14"/>
      <c r="T3587" s="14"/>
      <c r="U3587" s="14"/>
      <c r="V3587" s="14"/>
      <c r="W3587" s="14"/>
      <c r="X3587" s="14"/>
      <c r="Y3587" s="14"/>
      <c r="Z3587" s="14"/>
      <c r="AA3587" s="14"/>
      <c r="AB3587" s="14"/>
      <c r="AC3587" s="14"/>
      <c r="AD3587" s="14"/>
    </row>
    <row r="3588" ht="33.0" hidden="1" customHeight="1">
      <c r="A3588" s="27">
        <v>4066.0</v>
      </c>
      <c r="B3588" s="27" t="s">
        <v>34</v>
      </c>
      <c r="C3588" s="27" t="s">
        <v>3878</v>
      </c>
      <c r="D3588" s="12" t="s">
        <v>412</v>
      </c>
      <c r="E3588" s="14"/>
      <c r="F3588" s="12" t="s">
        <v>11</v>
      </c>
      <c r="G3588" s="12" t="s">
        <v>4</v>
      </c>
      <c r="H3588" s="12" t="s">
        <v>52</v>
      </c>
      <c r="I3588" s="14"/>
      <c r="J3588" s="14"/>
      <c r="K3588" s="14"/>
      <c r="L3588" s="14"/>
      <c r="M3588" s="14"/>
      <c r="N3588" s="14"/>
      <c r="O3588" s="14"/>
      <c r="P3588" s="14"/>
      <c r="Q3588" s="14"/>
      <c r="R3588" s="14"/>
      <c r="S3588" s="14"/>
      <c r="T3588" s="14"/>
      <c r="U3588" s="14"/>
      <c r="V3588" s="14"/>
      <c r="W3588" s="14"/>
      <c r="X3588" s="14"/>
      <c r="Y3588" s="14"/>
      <c r="Z3588" s="14"/>
      <c r="AA3588" s="14"/>
      <c r="AB3588" s="14"/>
      <c r="AC3588" s="14"/>
      <c r="AD3588" s="14"/>
    </row>
    <row r="3589" ht="33.0" hidden="1" customHeight="1">
      <c r="A3589" s="27">
        <v>4067.0</v>
      </c>
      <c r="B3589" s="27" t="s">
        <v>34</v>
      </c>
      <c r="C3589" s="27" t="s">
        <v>3879</v>
      </c>
      <c r="D3589" s="12" t="s">
        <v>385</v>
      </c>
      <c r="E3589" s="14"/>
      <c r="F3589" s="12" t="s">
        <v>20</v>
      </c>
      <c r="G3589" s="12" t="s">
        <v>4</v>
      </c>
      <c r="H3589" s="12" t="s">
        <v>49</v>
      </c>
      <c r="I3589" s="14"/>
      <c r="J3589" s="14"/>
      <c r="K3589" s="14"/>
      <c r="L3589" s="14"/>
      <c r="M3589" s="14"/>
      <c r="N3589" s="14"/>
      <c r="O3589" s="14"/>
      <c r="P3589" s="14"/>
      <c r="Q3589" s="14"/>
      <c r="R3589" s="14"/>
      <c r="S3589" s="14"/>
      <c r="T3589" s="14"/>
      <c r="U3589" s="14"/>
      <c r="V3589" s="14"/>
      <c r="W3589" s="14"/>
      <c r="X3589" s="14"/>
      <c r="Y3589" s="14"/>
      <c r="Z3589" s="14"/>
      <c r="AA3589" s="14"/>
      <c r="AB3589" s="14"/>
      <c r="AC3589" s="14"/>
      <c r="AD3589" s="14"/>
    </row>
    <row r="3590" ht="33.0" hidden="1" customHeight="1">
      <c r="A3590" s="27">
        <v>4068.0</v>
      </c>
      <c r="B3590" s="27" t="s">
        <v>34</v>
      </c>
      <c r="C3590" s="27" t="s">
        <v>3880</v>
      </c>
      <c r="D3590" s="12" t="s">
        <v>51</v>
      </c>
      <c r="E3590" s="14"/>
      <c r="F3590" s="12" t="s">
        <v>11</v>
      </c>
      <c r="G3590" s="12" t="s">
        <v>6</v>
      </c>
      <c r="H3590" s="12" t="s">
        <v>52</v>
      </c>
      <c r="I3590" s="14"/>
      <c r="J3590" s="14"/>
      <c r="K3590" s="14"/>
      <c r="L3590" s="14"/>
      <c r="M3590" s="14"/>
      <c r="N3590" s="14"/>
      <c r="O3590" s="14"/>
      <c r="P3590" s="14"/>
      <c r="Q3590" s="14"/>
      <c r="R3590" s="14"/>
      <c r="S3590" s="14"/>
      <c r="T3590" s="14"/>
      <c r="U3590" s="14"/>
      <c r="V3590" s="14"/>
      <c r="W3590" s="14"/>
      <c r="X3590" s="14"/>
      <c r="Y3590" s="14"/>
      <c r="Z3590" s="14"/>
      <c r="AA3590" s="14"/>
      <c r="AB3590" s="14"/>
      <c r="AC3590" s="14"/>
      <c r="AD3590" s="14"/>
    </row>
    <row r="3591" ht="33.0" hidden="1" customHeight="1">
      <c r="A3591" s="27">
        <v>4069.0</v>
      </c>
      <c r="B3591" s="27" t="s">
        <v>34</v>
      </c>
      <c r="C3591" s="27" t="s">
        <v>3881</v>
      </c>
      <c r="D3591" s="12" t="s">
        <v>3559</v>
      </c>
      <c r="E3591" s="14"/>
      <c r="F3591" s="12" t="s">
        <v>14</v>
      </c>
      <c r="G3591" s="12" t="s">
        <v>7</v>
      </c>
      <c r="H3591" s="12" t="s">
        <v>52</v>
      </c>
      <c r="I3591" s="14"/>
      <c r="J3591" s="14"/>
      <c r="K3591" s="14"/>
      <c r="L3591" s="14"/>
      <c r="M3591" s="14"/>
      <c r="N3591" s="14"/>
      <c r="O3591" s="14"/>
      <c r="P3591" s="14"/>
      <c r="Q3591" s="14"/>
      <c r="R3591" s="14"/>
      <c r="S3591" s="14"/>
      <c r="T3591" s="14"/>
      <c r="U3591" s="14"/>
      <c r="V3591" s="14"/>
      <c r="W3591" s="14"/>
      <c r="X3591" s="14"/>
      <c r="Y3591" s="14"/>
      <c r="Z3591" s="14"/>
      <c r="AA3591" s="14"/>
      <c r="AB3591" s="14"/>
      <c r="AC3591" s="14"/>
      <c r="AD3591" s="14"/>
    </row>
    <row r="3592" ht="33.0" hidden="1" customHeight="1">
      <c r="A3592" s="27">
        <v>4070.0</v>
      </c>
      <c r="B3592" s="27" t="s">
        <v>34</v>
      </c>
      <c r="C3592" s="27" t="s">
        <v>3882</v>
      </c>
      <c r="D3592" s="12" t="s">
        <v>107</v>
      </c>
      <c r="E3592" s="14"/>
      <c r="F3592" s="12" t="s">
        <v>9</v>
      </c>
      <c r="G3592" s="12" t="s">
        <v>9</v>
      </c>
      <c r="H3592" s="12" t="s">
        <v>37</v>
      </c>
      <c r="I3592" s="14"/>
      <c r="J3592" s="14"/>
      <c r="K3592" s="14"/>
      <c r="L3592" s="14"/>
      <c r="M3592" s="14"/>
      <c r="N3592" s="14"/>
      <c r="O3592" s="14"/>
      <c r="P3592" s="14"/>
      <c r="Q3592" s="14"/>
      <c r="R3592" s="14"/>
      <c r="S3592" s="14"/>
      <c r="T3592" s="14"/>
      <c r="U3592" s="14"/>
      <c r="V3592" s="14"/>
      <c r="W3592" s="14"/>
      <c r="X3592" s="14"/>
      <c r="Y3592" s="14"/>
      <c r="Z3592" s="14"/>
      <c r="AA3592" s="14"/>
      <c r="AB3592" s="14"/>
      <c r="AC3592" s="14"/>
      <c r="AD3592" s="14"/>
    </row>
    <row r="3593" ht="33.0" hidden="1" customHeight="1">
      <c r="A3593" s="27">
        <v>4072.0</v>
      </c>
      <c r="B3593" s="27" t="s">
        <v>34</v>
      </c>
      <c r="C3593" s="27" t="s">
        <v>3883</v>
      </c>
      <c r="D3593" s="12" t="s">
        <v>87</v>
      </c>
      <c r="E3593" s="14"/>
      <c r="F3593" s="12" t="s">
        <v>18</v>
      </c>
      <c r="G3593" s="12" t="s">
        <v>9</v>
      </c>
      <c r="H3593" s="12" t="s">
        <v>52</v>
      </c>
      <c r="I3593" s="14"/>
      <c r="J3593" s="14"/>
      <c r="K3593" s="14"/>
      <c r="L3593" s="14"/>
      <c r="M3593" s="14"/>
      <c r="N3593" s="14"/>
      <c r="O3593" s="14"/>
      <c r="P3593" s="14"/>
      <c r="Q3593" s="14"/>
      <c r="R3593" s="14"/>
      <c r="S3593" s="14"/>
      <c r="T3593" s="14"/>
      <c r="U3593" s="14"/>
      <c r="V3593" s="14"/>
      <c r="W3593" s="14"/>
      <c r="X3593" s="14"/>
      <c r="Y3593" s="14"/>
      <c r="Z3593" s="14"/>
      <c r="AA3593" s="14"/>
      <c r="AB3593" s="14"/>
      <c r="AC3593" s="14"/>
      <c r="AD3593" s="14"/>
    </row>
    <row r="3594" ht="33.0" hidden="1" customHeight="1">
      <c r="A3594" s="27">
        <v>4073.0</v>
      </c>
      <c r="B3594" s="27" t="s">
        <v>34</v>
      </c>
      <c r="C3594" s="27" t="s">
        <v>3884</v>
      </c>
      <c r="D3594" s="12" t="s">
        <v>89</v>
      </c>
      <c r="E3594" s="14"/>
      <c r="F3594" s="12" t="s">
        <v>9</v>
      </c>
      <c r="G3594" s="12" t="s">
        <v>9</v>
      </c>
      <c r="H3594" s="12" t="s">
        <v>52</v>
      </c>
      <c r="I3594" s="14"/>
      <c r="J3594" s="14"/>
      <c r="K3594" s="14"/>
      <c r="L3594" s="14"/>
      <c r="M3594" s="14"/>
      <c r="N3594" s="14"/>
      <c r="O3594" s="14"/>
      <c r="P3594" s="14"/>
      <c r="Q3594" s="14"/>
      <c r="R3594" s="14"/>
      <c r="S3594" s="14"/>
      <c r="T3594" s="14"/>
      <c r="U3594" s="14"/>
      <c r="V3594" s="14"/>
      <c r="W3594" s="14"/>
      <c r="X3594" s="14"/>
      <c r="Y3594" s="14"/>
      <c r="Z3594" s="14"/>
      <c r="AA3594" s="14"/>
      <c r="AB3594" s="14"/>
      <c r="AC3594" s="14"/>
      <c r="AD3594" s="14"/>
    </row>
    <row r="3595" ht="33.0" hidden="1" customHeight="1">
      <c r="A3595" s="27">
        <v>4074.0</v>
      </c>
      <c r="B3595" s="27" t="s">
        <v>34</v>
      </c>
      <c r="C3595" s="27" t="s">
        <v>3885</v>
      </c>
      <c r="D3595" s="12" t="s">
        <v>1672</v>
      </c>
      <c r="E3595" s="14"/>
      <c r="F3595" s="12" t="s">
        <v>23</v>
      </c>
      <c r="G3595" s="12" t="s">
        <v>7</v>
      </c>
      <c r="H3595" s="12" t="s">
        <v>42</v>
      </c>
      <c r="I3595" s="14"/>
      <c r="J3595" s="14"/>
      <c r="K3595" s="14"/>
      <c r="L3595" s="14"/>
      <c r="M3595" s="14"/>
      <c r="N3595" s="14"/>
      <c r="O3595" s="14"/>
      <c r="P3595" s="14"/>
      <c r="Q3595" s="14"/>
      <c r="R3595" s="14"/>
      <c r="S3595" s="14"/>
      <c r="T3595" s="14"/>
      <c r="U3595" s="14"/>
      <c r="V3595" s="14"/>
      <c r="W3595" s="14"/>
      <c r="X3595" s="14"/>
      <c r="Y3595" s="14"/>
      <c r="Z3595" s="14"/>
      <c r="AA3595" s="14"/>
      <c r="AB3595" s="14"/>
      <c r="AC3595" s="14"/>
      <c r="AD3595" s="14"/>
    </row>
    <row r="3596" ht="33.0" hidden="1" customHeight="1">
      <c r="A3596" s="27">
        <v>4075.0</v>
      </c>
      <c r="B3596" s="27" t="s">
        <v>34</v>
      </c>
      <c r="C3596" s="27" t="s">
        <v>3886</v>
      </c>
      <c r="D3596" s="12" t="s">
        <v>48</v>
      </c>
      <c r="E3596" s="14"/>
      <c r="F3596" s="12" t="s">
        <v>10</v>
      </c>
      <c r="G3596" s="12" t="s">
        <v>2</v>
      </c>
      <c r="H3596" s="12" t="s">
        <v>49</v>
      </c>
      <c r="I3596" s="14"/>
      <c r="J3596" s="14"/>
      <c r="K3596" s="14"/>
      <c r="L3596" s="14"/>
      <c r="M3596" s="14"/>
      <c r="N3596" s="14"/>
      <c r="O3596" s="14"/>
      <c r="P3596" s="14"/>
      <c r="Q3596" s="14"/>
      <c r="R3596" s="14"/>
      <c r="S3596" s="14"/>
      <c r="T3596" s="14"/>
      <c r="U3596" s="14"/>
      <c r="V3596" s="14"/>
      <c r="W3596" s="14"/>
      <c r="X3596" s="14"/>
      <c r="Y3596" s="14"/>
      <c r="Z3596" s="14"/>
      <c r="AA3596" s="14"/>
      <c r="AB3596" s="14"/>
      <c r="AC3596" s="14"/>
      <c r="AD3596" s="14"/>
    </row>
    <row r="3597" ht="33.0" hidden="1" customHeight="1">
      <c r="A3597" s="27">
        <v>4076.0</v>
      </c>
      <c r="B3597" s="27" t="s">
        <v>34</v>
      </c>
      <c r="C3597" s="27" t="s">
        <v>3887</v>
      </c>
      <c r="D3597" s="12" t="s">
        <v>54</v>
      </c>
      <c r="E3597" s="14"/>
      <c r="F3597" s="12" t="s">
        <v>18</v>
      </c>
      <c r="G3597" s="12" t="s">
        <v>9</v>
      </c>
      <c r="H3597" s="12" t="s">
        <v>37</v>
      </c>
      <c r="I3597" s="14"/>
      <c r="J3597" s="14"/>
      <c r="K3597" s="14"/>
      <c r="L3597" s="14"/>
      <c r="M3597" s="14"/>
      <c r="N3597" s="14"/>
      <c r="O3597" s="14"/>
      <c r="P3597" s="14"/>
      <c r="Q3597" s="14"/>
      <c r="R3597" s="14"/>
      <c r="S3597" s="14"/>
      <c r="T3597" s="14"/>
      <c r="U3597" s="14"/>
      <c r="V3597" s="14"/>
      <c r="W3597" s="14"/>
      <c r="X3597" s="14"/>
      <c r="Y3597" s="14"/>
      <c r="Z3597" s="14"/>
      <c r="AA3597" s="14"/>
      <c r="AB3597" s="14"/>
      <c r="AC3597" s="14"/>
      <c r="AD3597" s="14"/>
    </row>
    <row r="3598" ht="33.0" hidden="1" customHeight="1">
      <c r="A3598" s="27">
        <v>4077.0</v>
      </c>
      <c r="B3598" s="27" t="s">
        <v>34</v>
      </c>
      <c r="C3598" s="27" t="s">
        <v>3888</v>
      </c>
      <c r="D3598" s="12" t="s">
        <v>436</v>
      </c>
      <c r="E3598" s="14"/>
      <c r="F3598" s="12" t="s">
        <v>13</v>
      </c>
      <c r="G3598" s="12" t="s">
        <v>9</v>
      </c>
      <c r="H3598" s="12" t="s">
        <v>37</v>
      </c>
      <c r="I3598" s="14"/>
      <c r="J3598" s="14"/>
      <c r="K3598" s="14"/>
      <c r="L3598" s="14"/>
      <c r="M3598" s="14"/>
      <c r="N3598" s="14"/>
      <c r="O3598" s="14"/>
      <c r="P3598" s="14"/>
      <c r="Q3598" s="14"/>
      <c r="R3598" s="14"/>
      <c r="S3598" s="14"/>
      <c r="T3598" s="14"/>
      <c r="U3598" s="14"/>
      <c r="V3598" s="14"/>
      <c r="W3598" s="14"/>
      <c r="X3598" s="14"/>
      <c r="Y3598" s="14"/>
      <c r="Z3598" s="14"/>
      <c r="AA3598" s="14"/>
      <c r="AB3598" s="14"/>
      <c r="AC3598" s="14"/>
      <c r="AD3598" s="14"/>
    </row>
    <row r="3599" ht="33.0" hidden="1" customHeight="1">
      <c r="A3599" s="27">
        <v>4078.0</v>
      </c>
      <c r="B3599" s="27" t="s">
        <v>34</v>
      </c>
      <c r="C3599" s="27" t="s">
        <v>3889</v>
      </c>
      <c r="D3599" s="12" t="s">
        <v>592</v>
      </c>
      <c r="E3599" s="14"/>
      <c r="F3599" s="12" t="s">
        <v>11</v>
      </c>
      <c r="G3599" s="12" t="s">
        <v>9</v>
      </c>
      <c r="H3599" s="12" t="s">
        <v>37</v>
      </c>
      <c r="I3599" s="14"/>
      <c r="J3599" s="14"/>
      <c r="K3599" s="14"/>
      <c r="L3599" s="14"/>
      <c r="M3599" s="14"/>
      <c r="N3599" s="14"/>
      <c r="O3599" s="14"/>
      <c r="P3599" s="14"/>
      <c r="Q3599" s="14"/>
      <c r="R3599" s="14"/>
      <c r="S3599" s="14"/>
      <c r="T3599" s="14"/>
      <c r="U3599" s="14"/>
      <c r="V3599" s="14"/>
      <c r="W3599" s="14"/>
      <c r="X3599" s="14"/>
      <c r="Y3599" s="14"/>
      <c r="Z3599" s="14"/>
      <c r="AA3599" s="14"/>
      <c r="AB3599" s="14"/>
      <c r="AC3599" s="14"/>
      <c r="AD3599" s="14"/>
    </row>
    <row r="3600" ht="33.0" hidden="1" customHeight="1">
      <c r="A3600" s="27">
        <v>4079.0</v>
      </c>
      <c r="B3600" s="27" t="s">
        <v>34</v>
      </c>
      <c r="C3600" s="27" t="s">
        <v>3890</v>
      </c>
      <c r="D3600" s="12" t="s">
        <v>89</v>
      </c>
      <c r="E3600" s="14"/>
      <c r="F3600" s="12" t="s">
        <v>9</v>
      </c>
      <c r="G3600" s="12" t="s">
        <v>9</v>
      </c>
      <c r="H3600" s="12" t="s">
        <v>52</v>
      </c>
      <c r="I3600" s="14"/>
      <c r="J3600" s="14"/>
      <c r="K3600" s="14"/>
      <c r="L3600" s="14"/>
      <c r="M3600" s="14"/>
      <c r="N3600" s="14"/>
      <c r="O3600" s="14"/>
      <c r="P3600" s="14"/>
      <c r="Q3600" s="14"/>
      <c r="R3600" s="14"/>
      <c r="S3600" s="14"/>
      <c r="T3600" s="14"/>
      <c r="U3600" s="14"/>
      <c r="V3600" s="14"/>
      <c r="W3600" s="14"/>
      <c r="X3600" s="14"/>
      <c r="Y3600" s="14"/>
      <c r="Z3600" s="14"/>
      <c r="AA3600" s="14"/>
      <c r="AB3600" s="14"/>
      <c r="AC3600" s="14"/>
      <c r="AD3600" s="14"/>
    </row>
    <row r="3601" ht="33.0" hidden="1" customHeight="1">
      <c r="A3601" s="27">
        <v>4080.0</v>
      </c>
      <c r="B3601" s="27" t="s">
        <v>34</v>
      </c>
      <c r="C3601" s="27" t="s">
        <v>3891</v>
      </c>
      <c r="D3601" s="12" t="s">
        <v>147</v>
      </c>
      <c r="E3601" s="14"/>
      <c r="F3601" s="12" t="s">
        <v>20</v>
      </c>
      <c r="G3601" s="12" t="s">
        <v>6</v>
      </c>
      <c r="H3601" s="12" t="s">
        <v>49</v>
      </c>
      <c r="I3601" s="14"/>
      <c r="J3601" s="14"/>
      <c r="K3601" s="14"/>
      <c r="L3601" s="14"/>
      <c r="M3601" s="14"/>
      <c r="N3601" s="14"/>
      <c r="O3601" s="14"/>
      <c r="P3601" s="14"/>
      <c r="Q3601" s="14"/>
      <c r="R3601" s="14"/>
      <c r="S3601" s="14"/>
      <c r="T3601" s="14"/>
      <c r="U3601" s="14"/>
      <c r="V3601" s="14"/>
      <c r="W3601" s="14"/>
      <c r="X3601" s="14"/>
      <c r="Y3601" s="14"/>
      <c r="Z3601" s="14"/>
      <c r="AA3601" s="14"/>
      <c r="AB3601" s="14"/>
      <c r="AC3601" s="14"/>
      <c r="AD3601" s="14"/>
    </row>
    <row r="3602" ht="33.0" hidden="1" customHeight="1">
      <c r="A3602" s="27">
        <v>4081.0</v>
      </c>
      <c r="B3602" s="27" t="s">
        <v>34</v>
      </c>
      <c r="C3602" s="27" t="s">
        <v>3892</v>
      </c>
      <c r="D3602" s="12" t="s">
        <v>152</v>
      </c>
      <c r="E3602" s="14"/>
      <c r="F3602" s="12" t="s">
        <v>19</v>
      </c>
      <c r="G3602" s="12" t="s">
        <v>9</v>
      </c>
      <c r="H3602" s="12" t="s">
        <v>49</v>
      </c>
      <c r="I3602" s="14"/>
      <c r="J3602" s="14"/>
      <c r="K3602" s="14"/>
      <c r="L3602" s="14"/>
      <c r="M3602" s="14"/>
      <c r="N3602" s="14"/>
      <c r="O3602" s="14"/>
      <c r="P3602" s="14"/>
      <c r="Q3602" s="14"/>
      <c r="R3602" s="14"/>
      <c r="S3602" s="14"/>
      <c r="T3602" s="14"/>
      <c r="U3602" s="14"/>
      <c r="V3602" s="14"/>
      <c r="W3602" s="14"/>
      <c r="X3602" s="14"/>
      <c r="Y3602" s="14"/>
      <c r="Z3602" s="14"/>
      <c r="AA3602" s="14"/>
      <c r="AB3602" s="14"/>
      <c r="AC3602" s="14"/>
      <c r="AD3602" s="14"/>
    </row>
    <row r="3603" ht="33.0" hidden="1" customHeight="1">
      <c r="A3603" s="27">
        <v>4082.0</v>
      </c>
      <c r="B3603" s="27" t="s">
        <v>34</v>
      </c>
      <c r="C3603" s="27" t="s">
        <v>3893</v>
      </c>
      <c r="D3603" s="12" t="s">
        <v>89</v>
      </c>
      <c r="E3603" s="14"/>
      <c r="F3603" s="12" t="s">
        <v>9</v>
      </c>
      <c r="G3603" s="12" t="s">
        <v>9</v>
      </c>
      <c r="H3603" s="12" t="s">
        <v>52</v>
      </c>
      <c r="I3603" s="14"/>
      <c r="J3603" s="14"/>
      <c r="K3603" s="14"/>
      <c r="L3603" s="14"/>
      <c r="M3603" s="14"/>
      <c r="N3603" s="14"/>
      <c r="O3603" s="14"/>
      <c r="P3603" s="14"/>
      <c r="Q3603" s="14"/>
      <c r="R3603" s="14"/>
      <c r="S3603" s="14"/>
      <c r="T3603" s="14"/>
      <c r="U3603" s="14"/>
      <c r="V3603" s="14"/>
      <c r="W3603" s="14"/>
      <c r="X3603" s="14"/>
      <c r="Y3603" s="14"/>
      <c r="Z3603" s="14"/>
      <c r="AA3603" s="14"/>
      <c r="AB3603" s="14"/>
      <c r="AC3603" s="14"/>
      <c r="AD3603" s="14"/>
    </row>
    <row r="3604" ht="33.0" hidden="1" customHeight="1">
      <c r="A3604" s="27">
        <v>4083.0</v>
      </c>
      <c r="B3604" s="27" t="s">
        <v>34</v>
      </c>
      <c r="C3604" s="27" t="s">
        <v>3894</v>
      </c>
      <c r="D3604" s="12" t="s">
        <v>269</v>
      </c>
      <c r="E3604" s="14"/>
      <c r="F3604" s="12" t="s">
        <v>21</v>
      </c>
      <c r="G3604" s="12" t="s">
        <v>9</v>
      </c>
      <c r="H3604" s="12" t="s">
        <v>37</v>
      </c>
      <c r="I3604" s="14"/>
      <c r="J3604" s="14"/>
      <c r="K3604" s="14"/>
      <c r="L3604" s="14"/>
      <c r="M3604" s="14"/>
      <c r="N3604" s="14"/>
      <c r="O3604" s="14"/>
      <c r="P3604" s="14"/>
      <c r="Q3604" s="14"/>
      <c r="R3604" s="14"/>
      <c r="S3604" s="14"/>
      <c r="T3604" s="14"/>
      <c r="U3604" s="14"/>
      <c r="V3604" s="14"/>
      <c r="W3604" s="14"/>
      <c r="X3604" s="14"/>
      <c r="Y3604" s="14"/>
      <c r="Z3604" s="14"/>
      <c r="AA3604" s="14"/>
      <c r="AB3604" s="14"/>
      <c r="AC3604" s="14"/>
      <c r="AD3604" s="14"/>
    </row>
    <row r="3605" ht="33.0" hidden="1" customHeight="1">
      <c r="A3605" s="27">
        <v>4084.0</v>
      </c>
      <c r="B3605" s="27" t="s">
        <v>34</v>
      </c>
      <c r="C3605" s="27" t="s">
        <v>3895</v>
      </c>
      <c r="D3605" s="12" t="s">
        <v>1735</v>
      </c>
      <c r="E3605" s="14"/>
      <c r="F3605" s="12" t="s">
        <v>15</v>
      </c>
      <c r="G3605" s="12" t="s">
        <v>7</v>
      </c>
      <c r="H3605" s="12" t="s">
        <v>42</v>
      </c>
      <c r="I3605" s="14"/>
      <c r="J3605" s="14"/>
      <c r="K3605" s="14"/>
      <c r="L3605" s="14"/>
      <c r="M3605" s="14"/>
      <c r="N3605" s="14"/>
      <c r="O3605" s="14"/>
      <c r="P3605" s="14"/>
      <c r="Q3605" s="14"/>
      <c r="R3605" s="14"/>
      <c r="S3605" s="14"/>
      <c r="T3605" s="14"/>
      <c r="U3605" s="14"/>
      <c r="V3605" s="14"/>
      <c r="W3605" s="14"/>
      <c r="X3605" s="14"/>
      <c r="Y3605" s="14"/>
      <c r="Z3605" s="14"/>
      <c r="AA3605" s="14"/>
      <c r="AB3605" s="14"/>
      <c r="AC3605" s="14"/>
      <c r="AD3605" s="14"/>
    </row>
    <row r="3606" ht="33.0" hidden="1" customHeight="1">
      <c r="A3606" s="27">
        <v>4085.0</v>
      </c>
      <c r="B3606" s="27" t="s">
        <v>34</v>
      </c>
      <c r="C3606" s="27" t="s">
        <v>3896</v>
      </c>
      <c r="D3606" s="12" t="s">
        <v>165</v>
      </c>
      <c r="E3606" s="14"/>
      <c r="F3606" s="12" t="s">
        <v>13</v>
      </c>
      <c r="G3606" s="12" t="s">
        <v>4</v>
      </c>
      <c r="H3606" s="12" t="s">
        <v>49</v>
      </c>
      <c r="I3606" s="14"/>
      <c r="J3606" s="14"/>
      <c r="K3606" s="14"/>
      <c r="L3606" s="14"/>
      <c r="M3606" s="14"/>
      <c r="N3606" s="14"/>
      <c r="O3606" s="14"/>
      <c r="P3606" s="14"/>
      <c r="Q3606" s="14"/>
      <c r="R3606" s="14"/>
      <c r="S3606" s="14"/>
      <c r="T3606" s="14"/>
      <c r="U3606" s="14"/>
      <c r="V3606" s="14"/>
      <c r="W3606" s="14"/>
      <c r="X3606" s="14"/>
      <c r="Y3606" s="14"/>
      <c r="Z3606" s="14"/>
      <c r="AA3606" s="14"/>
      <c r="AB3606" s="14"/>
      <c r="AC3606" s="14"/>
      <c r="AD3606" s="14"/>
    </row>
    <row r="3607" ht="33.0" customHeight="1">
      <c r="A3607" s="27">
        <v>4087.0</v>
      </c>
      <c r="B3607" s="27" t="s">
        <v>34</v>
      </c>
      <c r="C3607" s="27" t="s">
        <v>3897</v>
      </c>
      <c r="D3607" s="12" t="s">
        <v>310</v>
      </c>
      <c r="E3607" s="14"/>
      <c r="F3607" s="12" t="s">
        <v>16</v>
      </c>
      <c r="G3607" s="12" t="s">
        <v>4</v>
      </c>
      <c r="H3607" s="12" t="s">
        <v>42</v>
      </c>
      <c r="I3607" s="14"/>
      <c r="J3607" s="14"/>
      <c r="K3607" s="14"/>
      <c r="L3607" s="14"/>
      <c r="M3607" s="14"/>
      <c r="N3607" s="14"/>
      <c r="O3607" s="14"/>
      <c r="P3607" s="14"/>
      <c r="Q3607" s="14"/>
      <c r="R3607" s="14"/>
      <c r="S3607" s="14"/>
      <c r="T3607" s="14"/>
      <c r="U3607" s="14"/>
      <c r="V3607" s="14"/>
      <c r="W3607" s="14"/>
      <c r="X3607" s="14"/>
      <c r="Y3607" s="14"/>
      <c r="Z3607" s="14"/>
      <c r="AA3607" s="14"/>
      <c r="AB3607" s="14"/>
      <c r="AC3607" s="14"/>
      <c r="AD3607" s="14"/>
    </row>
    <row r="3608" ht="33.0" customHeight="1">
      <c r="A3608" s="27">
        <v>4088.0</v>
      </c>
      <c r="B3608" s="27" t="s">
        <v>34</v>
      </c>
      <c r="C3608" s="27" t="s">
        <v>3898</v>
      </c>
      <c r="D3608" s="12" t="s">
        <v>1636</v>
      </c>
      <c r="E3608" s="14"/>
      <c r="F3608" s="12" t="s">
        <v>16</v>
      </c>
      <c r="G3608" s="12" t="s">
        <v>9</v>
      </c>
      <c r="H3608" s="12" t="s">
        <v>49</v>
      </c>
      <c r="I3608" s="14"/>
      <c r="J3608" s="14"/>
      <c r="K3608" s="14"/>
      <c r="L3608" s="14"/>
      <c r="M3608" s="14"/>
      <c r="N3608" s="14"/>
      <c r="O3608" s="14"/>
      <c r="P3608" s="14"/>
      <c r="Q3608" s="14"/>
      <c r="R3608" s="14"/>
      <c r="S3608" s="14"/>
      <c r="T3608" s="14"/>
      <c r="U3608" s="14"/>
      <c r="V3608" s="14"/>
      <c r="W3608" s="14"/>
      <c r="X3608" s="14"/>
      <c r="Y3608" s="14"/>
      <c r="Z3608" s="14"/>
      <c r="AA3608" s="14"/>
      <c r="AB3608" s="14"/>
      <c r="AC3608" s="14"/>
      <c r="AD3608" s="14"/>
    </row>
    <row r="3609" ht="33.0" hidden="1" customHeight="1">
      <c r="A3609" s="27">
        <v>4089.0</v>
      </c>
      <c r="B3609" s="27" t="s">
        <v>34</v>
      </c>
      <c r="C3609" s="27" t="s">
        <v>3899</v>
      </c>
      <c r="D3609" s="12" t="s">
        <v>2285</v>
      </c>
      <c r="E3609" s="14"/>
      <c r="F3609" s="12" t="s">
        <v>13</v>
      </c>
      <c r="G3609" s="12" t="s">
        <v>7</v>
      </c>
      <c r="H3609" s="12" t="s">
        <v>49</v>
      </c>
      <c r="I3609" s="14"/>
      <c r="J3609" s="14"/>
      <c r="K3609" s="14"/>
      <c r="L3609" s="14"/>
      <c r="M3609" s="14"/>
      <c r="N3609" s="14"/>
      <c r="O3609" s="14"/>
      <c r="P3609" s="14"/>
      <c r="Q3609" s="14"/>
      <c r="R3609" s="14"/>
      <c r="S3609" s="14"/>
      <c r="T3609" s="14"/>
      <c r="U3609" s="14"/>
      <c r="V3609" s="14"/>
      <c r="W3609" s="14"/>
      <c r="X3609" s="14"/>
      <c r="Y3609" s="14"/>
      <c r="Z3609" s="14"/>
      <c r="AA3609" s="14"/>
      <c r="AB3609" s="14"/>
      <c r="AC3609" s="14"/>
      <c r="AD3609" s="14"/>
    </row>
    <row r="3610" ht="33.0" hidden="1" customHeight="1">
      <c r="A3610" s="27">
        <v>4090.0</v>
      </c>
      <c r="B3610" s="27" t="s">
        <v>34</v>
      </c>
      <c r="C3610" s="27" t="s">
        <v>3900</v>
      </c>
      <c r="D3610" s="12" t="s">
        <v>592</v>
      </c>
      <c r="E3610" s="14"/>
      <c r="F3610" s="12" t="s">
        <v>11</v>
      </c>
      <c r="G3610" s="12" t="s">
        <v>9</v>
      </c>
      <c r="H3610" s="12" t="s">
        <v>37</v>
      </c>
      <c r="I3610" s="14"/>
      <c r="J3610" s="14"/>
      <c r="K3610" s="14"/>
      <c r="L3610" s="14"/>
      <c r="M3610" s="14"/>
      <c r="N3610" s="14"/>
      <c r="O3610" s="14"/>
      <c r="P3610" s="14"/>
      <c r="Q3610" s="14"/>
      <c r="R3610" s="14"/>
      <c r="S3610" s="14"/>
      <c r="T3610" s="14"/>
      <c r="U3610" s="14"/>
      <c r="V3610" s="14"/>
      <c r="W3610" s="14"/>
      <c r="X3610" s="14"/>
      <c r="Y3610" s="14"/>
      <c r="Z3610" s="14"/>
      <c r="AA3610" s="14"/>
      <c r="AB3610" s="14"/>
      <c r="AC3610" s="14"/>
      <c r="AD3610" s="14"/>
    </row>
    <row r="3611" ht="33.0" hidden="1" customHeight="1">
      <c r="A3611" s="27">
        <v>4091.0</v>
      </c>
      <c r="B3611" s="27" t="s">
        <v>34</v>
      </c>
      <c r="C3611" s="27" t="s">
        <v>3901</v>
      </c>
      <c r="D3611" s="12" t="s">
        <v>637</v>
      </c>
      <c r="E3611" s="14"/>
      <c r="F3611" s="12" t="s">
        <v>13</v>
      </c>
      <c r="G3611" s="12" t="s">
        <v>9</v>
      </c>
      <c r="H3611" s="12" t="s">
        <v>52</v>
      </c>
      <c r="I3611" s="14"/>
      <c r="J3611" s="14"/>
      <c r="K3611" s="14"/>
      <c r="L3611" s="14"/>
      <c r="M3611" s="14"/>
      <c r="N3611" s="14"/>
      <c r="O3611" s="14"/>
      <c r="P3611" s="14"/>
      <c r="Q3611" s="14"/>
      <c r="R3611" s="14"/>
      <c r="S3611" s="14"/>
      <c r="T3611" s="14"/>
      <c r="U3611" s="14"/>
      <c r="V3611" s="14"/>
      <c r="W3611" s="14"/>
      <c r="X3611" s="14"/>
      <c r="Y3611" s="14"/>
      <c r="Z3611" s="14"/>
      <c r="AA3611" s="14"/>
      <c r="AB3611" s="14"/>
      <c r="AC3611" s="14"/>
      <c r="AD3611" s="14"/>
    </row>
    <row r="3612" ht="33.0" hidden="1" customHeight="1">
      <c r="A3612" s="27">
        <v>4092.0</v>
      </c>
      <c r="B3612" s="27" t="s">
        <v>34</v>
      </c>
      <c r="C3612" s="27" t="s">
        <v>3902</v>
      </c>
      <c r="D3612" s="12" t="s">
        <v>1719</v>
      </c>
      <c r="E3612" s="14"/>
      <c r="F3612" s="12" t="s">
        <v>13</v>
      </c>
      <c r="G3612" s="12" t="s">
        <v>7</v>
      </c>
      <c r="H3612" s="12" t="s">
        <v>42</v>
      </c>
      <c r="I3612" s="14"/>
      <c r="J3612" s="14"/>
      <c r="K3612" s="14"/>
      <c r="L3612" s="14"/>
      <c r="M3612" s="14"/>
      <c r="N3612" s="14"/>
      <c r="O3612" s="14"/>
      <c r="P3612" s="14"/>
      <c r="Q3612" s="14"/>
      <c r="R3612" s="14"/>
      <c r="S3612" s="14"/>
      <c r="T3612" s="14"/>
      <c r="U3612" s="14"/>
      <c r="V3612" s="14"/>
      <c r="W3612" s="14"/>
      <c r="X3612" s="14"/>
      <c r="Y3612" s="14"/>
      <c r="Z3612" s="14"/>
      <c r="AA3612" s="14"/>
      <c r="AB3612" s="14"/>
      <c r="AC3612" s="14"/>
      <c r="AD3612" s="14"/>
    </row>
    <row r="3613" ht="33.0" hidden="1" customHeight="1">
      <c r="A3613" s="27">
        <v>4093.0</v>
      </c>
      <c r="B3613" s="27" t="s">
        <v>34</v>
      </c>
      <c r="C3613" s="27" t="s">
        <v>3903</v>
      </c>
      <c r="D3613" s="12" t="s">
        <v>514</v>
      </c>
      <c r="E3613" s="14"/>
      <c r="F3613" s="12" t="s">
        <v>15</v>
      </c>
      <c r="G3613" s="12" t="s">
        <v>9</v>
      </c>
      <c r="H3613" s="12" t="s">
        <v>37</v>
      </c>
      <c r="I3613" s="14"/>
      <c r="J3613" s="14"/>
      <c r="K3613" s="14"/>
      <c r="L3613" s="14"/>
      <c r="M3613" s="14"/>
      <c r="N3613" s="14"/>
      <c r="O3613" s="14"/>
      <c r="P3613" s="14"/>
      <c r="Q3613" s="14"/>
      <c r="R3613" s="14"/>
      <c r="S3613" s="14"/>
      <c r="T3613" s="14"/>
      <c r="U3613" s="14"/>
      <c r="V3613" s="14"/>
      <c r="W3613" s="14"/>
      <c r="X3613" s="14"/>
      <c r="Y3613" s="14"/>
      <c r="Z3613" s="14"/>
      <c r="AA3613" s="14"/>
      <c r="AB3613" s="14"/>
      <c r="AC3613" s="14"/>
      <c r="AD3613" s="14"/>
    </row>
    <row r="3614" ht="33.0" hidden="1" customHeight="1">
      <c r="A3614" s="27">
        <v>4094.0</v>
      </c>
      <c r="B3614" s="27" t="s">
        <v>34</v>
      </c>
      <c r="C3614" s="27" t="s">
        <v>3904</v>
      </c>
      <c r="D3614" s="12" t="s">
        <v>3905</v>
      </c>
      <c r="E3614" s="14"/>
      <c r="F3614" s="12" t="s">
        <v>21</v>
      </c>
      <c r="G3614" s="12" t="s">
        <v>8</v>
      </c>
      <c r="H3614" s="12" t="s">
        <v>42</v>
      </c>
      <c r="I3614" s="14"/>
      <c r="J3614" s="14"/>
      <c r="K3614" s="14"/>
      <c r="L3614" s="14"/>
      <c r="M3614" s="14"/>
      <c r="N3614" s="14"/>
      <c r="O3614" s="14"/>
      <c r="P3614" s="14"/>
      <c r="Q3614" s="14"/>
      <c r="R3614" s="14"/>
      <c r="S3614" s="14"/>
      <c r="T3614" s="14"/>
      <c r="U3614" s="14"/>
      <c r="V3614" s="14"/>
      <c r="W3614" s="14"/>
      <c r="X3614" s="14"/>
      <c r="Y3614" s="14"/>
      <c r="Z3614" s="14"/>
      <c r="AA3614" s="14"/>
      <c r="AB3614" s="14"/>
      <c r="AC3614" s="14"/>
      <c r="AD3614" s="14"/>
    </row>
    <row r="3615" ht="33.0" hidden="1" customHeight="1">
      <c r="A3615" s="27">
        <v>4095.0</v>
      </c>
      <c r="B3615" s="27" t="s">
        <v>34</v>
      </c>
      <c r="C3615" s="27" t="s">
        <v>3906</v>
      </c>
      <c r="D3615" s="12" t="s">
        <v>257</v>
      </c>
      <c r="E3615" s="14"/>
      <c r="F3615" s="12" t="s">
        <v>20</v>
      </c>
      <c r="G3615" s="12" t="s">
        <v>5</v>
      </c>
      <c r="H3615" s="12" t="s">
        <v>42</v>
      </c>
      <c r="I3615" s="14"/>
      <c r="J3615" s="14"/>
      <c r="K3615" s="14"/>
      <c r="L3615" s="14"/>
      <c r="M3615" s="14"/>
      <c r="N3615" s="14"/>
      <c r="O3615" s="14"/>
      <c r="P3615" s="14"/>
      <c r="Q3615" s="14"/>
      <c r="R3615" s="14"/>
      <c r="S3615" s="14"/>
      <c r="T3615" s="14"/>
      <c r="U3615" s="14"/>
      <c r="V3615" s="14"/>
      <c r="W3615" s="14"/>
      <c r="X3615" s="14"/>
      <c r="Y3615" s="14"/>
      <c r="Z3615" s="14"/>
      <c r="AA3615" s="14"/>
      <c r="AB3615" s="14"/>
      <c r="AC3615" s="14"/>
      <c r="AD3615" s="14"/>
    </row>
    <row r="3616" ht="33.0" hidden="1" customHeight="1">
      <c r="A3616" s="27">
        <v>4096.0</v>
      </c>
      <c r="B3616" s="27" t="s">
        <v>34</v>
      </c>
      <c r="C3616" s="27" t="s">
        <v>3907</v>
      </c>
      <c r="D3616" s="12" t="s">
        <v>1835</v>
      </c>
      <c r="E3616" s="14"/>
      <c r="F3616" s="12" t="s">
        <v>18</v>
      </c>
      <c r="G3616" s="12" t="s">
        <v>2</v>
      </c>
      <c r="H3616" s="12" t="s">
        <v>37</v>
      </c>
      <c r="I3616" s="14"/>
      <c r="J3616" s="14"/>
      <c r="K3616" s="14"/>
      <c r="L3616" s="14"/>
      <c r="M3616" s="14"/>
      <c r="N3616" s="14"/>
      <c r="O3616" s="14"/>
      <c r="P3616" s="14"/>
      <c r="Q3616" s="14"/>
      <c r="R3616" s="14"/>
      <c r="S3616" s="14"/>
      <c r="T3616" s="14"/>
      <c r="U3616" s="14"/>
      <c r="V3616" s="14"/>
      <c r="W3616" s="14"/>
      <c r="X3616" s="14"/>
      <c r="Y3616" s="14"/>
      <c r="Z3616" s="14"/>
      <c r="AA3616" s="14"/>
      <c r="AB3616" s="14"/>
      <c r="AC3616" s="14"/>
      <c r="AD3616" s="14"/>
    </row>
    <row r="3617" ht="33.0" hidden="1" customHeight="1">
      <c r="A3617" s="27">
        <v>4097.0</v>
      </c>
      <c r="B3617" s="27" t="s">
        <v>34</v>
      </c>
      <c r="C3617" s="27" t="s">
        <v>3908</v>
      </c>
      <c r="D3617" s="12" t="s">
        <v>39</v>
      </c>
      <c r="E3617" s="14"/>
      <c r="F3617" s="12" t="s">
        <v>20</v>
      </c>
      <c r="G3617" s="12" t="s">
        <v>9</v>
      </c>
      <c r="H3617" s="12" t="s">
        <v>37</v>
      </c>
      <c r="I3617" s="14"/>
      <c r="J3617" s="14"/>
      <c r="K3617" s="14"/>
      <c r="L3617" s="14"/>
      <c r="M3617" s="14"/>
      <c r="N3617" s="14"/>
      <c r="O3617" s="14"/>
      <c r="P3617" s="14"/>
      <c r="Q3617" s="14"/>
      <c r="R3617" s="14"/>
      <c r="S3617" s="14"/>
      <c r="T3617" s="14"/>
      <c r="U3617" s="14"/>
      <c r="V3617" s="14"/>
      <c r="W3617" s="14"/>
      <c r="X3617" s="14"/>
      <c r="Y3617" s="14"/>
      <c r="Z3617" s="14"/>
      <c r="AA3617" s="14"/>
      <c r="AB3617" s="14"/>
      <c r="AC3617" s="14"/>
      <c r="AD3617" s="14"/>
    </row>
    <row r="3618" ht="33.0" hidden="1" customHeight="1">
      <c r="A3618" s="27">
        <v>4098.0</v>
      </c>
      <c r="B3618" s="27" t="s">
        <v>34</v>
      </c>
      <c r="C3618" s="27" t="s">
        <v>3909</v>
      </c>
      <c r="D3618" s="12" t="s">
        <v>116</v>
      </c>
      <c r="E3618" s="14"/>
      <c r="F3618" s="12" t="s">
        <v>15</v>
      </c>
      <c r="G3618" s="12" t="s">
        <v>9</v>
      </c>
      <c r="H3618" s="12" t="s">
        <v>52</v>
      </c>
      <c r="I3618" s="14"/>
      <c r="J3618" s="14"/>
      <c r="K3618" s="14"/>
      <c r="L3618" s="14"/>
      <c r="M3618" s="14"/>
      <c r="N3618" s="14"/>
      <c r="O3618" s="14"/>
      <c r="P3618" s="14"/>
      <c r="Q3618" s="14"/>
      <c r="R3618" s="14"/>
      <c r="S3618" s="14"/>
      <c r="T3618" s="14"/>
      <c r="U3618" s="14"/>
      <c r="V3618" s="14"/>
      <c r="W3618" s="14"/>
      <c r="X3618" s="14"/>
      <c r="Y3618" s="14"/>
      <c r="Z3618" s="14"/>
      <c r="AA3618" s="14"/>
      <c r="AB3618" s="14"/>
      <c r="AC3618" s="14"/>
      <c r="AD3618" s="14"/>
    </row>
    <row r="3619" ht="33.0" customHeight="1">
      <c r="A3619" s="27">
        <v>4099.0</v>
      </c>
      <c r="B3619" s="27" t="s">
        <v>34</v>
      </c>
      <c r="C3619" s="27" t="s">
        <v>3910</v>
      </c>
      <c r="D3619" s="12" t="s">
        <v>134</v>
      </c>
      <c r="E3619" s="14"/>
      <c r="F3619" s="12" t="s">
        <v>16</v>
      </c>
      <c r="G3619" s="12" t="s">
        <v>9</v>
      </c>
      <c r="H3619" s="12" t="s">
        <v>42</v>
      </c>
      <c r="I3619" s="14"/>
      <c r="J3619" s="14"/>
      <c r="K3619" s="14"/>
      <c r="L3619" s="14"/>
      <c r="M3619" s="14"/>
      <c r="N3619" s="14"/>
      <c r="O3619" s="14"/>
      <c r="P3619" s="14"/>
      <c r="Q3619" s="14"/>
      <c r="R3619" s="14"/>
      <c r="S3619" s="14"/>
      <c r="T3619" s="14"/>
      <c r="U3619" s="14"/>
      <c r="V3619" s="14"/>
      <c r="W3619" s="14"/>
      <c r="X3619" s="14"/>
      <c r="Y3619" s="14"/>
      <c r="Z3619" s="14"/>
      <c r="AA3619" s="14"/>
      <c r="AB3619" s="14"/>
      <c r="AC3619" s="14"/>
      <c r="AD3619" s="14"/>
    </row>
    <row r="3620" ht="33.0" hidden="1" customHeight="1">
      <c r="A3620" s="27">
        <v>4100.0</v>
      </c>
      <c r="B3620" s="27" t="s">
        <v>34</v>
      </c>
      <c r="C3620" s="27" t="s">
        <v>3911</v>
      </c>
      <c r="D3620" s="12" t="s">
        <v>93</v>
      </c>
      <c r="E3620" s="14"/>
      <c r="F3620" s="12" t="s">
        <v>11</v>
      </c>
      <c r="G3620" s="12" t="s">
        <v>7</v>
      </c>
      <c r="H3620" s="12" t="s">
        <v>49</v>
      </c>
      <c r="I3620" s="14"/>
      <c r="J3620" s="14"/>
      <c r="K3620" s="14"/>
      <c r="L3620" s="14"/>
      <c r="M3620" s="14"/>
      <c r="N3620" s="14"/>
      <c r="O3620" s="14"/>
      <c r="P3620" s="14"/>
      <c r="Q3620" s="14"/>
      <c r="R3620" s="14"/>
      <c r="S3620" s="14"/>
      <c r="T3620" s="14"/>
      <c r="U3620" s="14"/>
      <c r="V3620" s="14"/>
      <c r="W3620" s="14"/>
      <c r="X3620" s="14"/>
      <c r="Y3620" s="14"/>
      <c r="Z3620" s="14"/>
      <c r="AA3620" s="14"/>
      <c r="AB3620" s="14"/>
      <c r="AC3620" s="14"/>
      <c r="AD3620" s="14"/>
    </row>
    <row r="3621" ht="33.0" hidden="1" customHeight="1">
      <c r="A3621" s="27">
        <v>4101.0</v>
      </c>
      <c r="B3621" s="27" t="s">
        <v>34</v>
      </c>
      <c r="C3621" s="27" t="s">
        <v>3912</v>
      </c>
      <c r="D3621" s="12" t="s">
        <v>2676</v>
      </c>
      <c r="E3621" s="14"/>
      <c r="F3621" s="12" t="s">
        <v>18</v>
      </c>
      <c r="G3621" s="12" t="s">
        <v>5</v>
      </c>
      <c r="H3621" s="12" t="s">
        <v>37</v>
      </c>
      <c r="I3621" s="14"/>
      <c r="J3621" s="14"/>
      <c r="K3621" s="14"/>
      <c r="L3621" s="14"/>
      <c r="M3621" s="14"/>
      <c r="N3621" s="14"/>
      <c r="O3621" s="14"/>
      <c r="P3621" s="14"/>
      <c r="Q3621" s="14"/>
      <c r="R3621" s="14"/>
      <c r="S3621" s="14"/>
      <c r="T3621" s="14"/>
      <c r="U3621" s="14"/>
      <c r="V3621" s="14"/>
      <c r="W3621" s="14"/>
      <c r="X3621" s="14"/>
      <c r="Y3621" s="14"/>
      <c r="Z3621" s="14"/>
      <c r="AA3621" s="14"/>
      <c r="AB3621" s="14"/>
      <c r="AC3621" s="14"/>
      <c r="AD3621" s="14"/>
    </row>
    <row r="3622" ht="33.0" hidden="1" customHeight="1">
      <c r="A3622" s="27">
        <v>4102.0</v>
      </c>
      <c r="B3622" s="27" t="s">
        <v>34</v>
      </c>
      <c r="C3622" s="27" t="s">
        <v>3913</v>
      </c>
      <c r="D3622" s="12" t="s">
        <v>172</v>
      </c>
      <c r="E3622" s="14"/>
      <c r="F3622" s="12" t="s">
        <v>20</v>
      </c>
      <c r="G3622" s="12" t="s">
        <v>9</v>
      </c>
      <c r="H3622" s="12" t="s">
        <v>49</v>
      </c>
      <c r="I3622" s="14"/>
      <c r="J3622" s="14"/>
      <c r="K3622" s="14"/>
      <c r="L3622" s="14"/>
      <c r="M3622" s="14"/>
      <c r="N3622" s="14"/>
      <c r="O3622" s="14"/>
      <c r="P3622" s="14"/>
      <c r="Q3622" s="14"/>
      <c r="R3622" s="14"/>
      <c r="S3622" s="14"/>
      <c r="T3622" s="14"/>
      <c r="U3622" s="14"/>
      <c r="V3622" s="14"/>
      <c r="W3622" s="14"/>
      <c r="X3622" s="14"/>
      <c r="Y3622" s="14"/>
      <c r="Z3622" s="14"/>
      <c r="AA3622" s="14"/>
      <c r="AB3622" s="14"/>
      <c r="AC3622" s="14"/>
      <c r="AD3622" s="14"/>
    </row>
    <row r="3623" ht="33.0" hidden="1" customHeight="1">
      <c r="A3623" s="27">
        <v>4103.0</v>
      </c>
      <c r="B3623" s="27" t="s">
        <v>34</v>
      </c>
      <c r="C3623" s="27" t="s">
        <v>3914</v>
      </c>
      <c r="D3623" s="12" t="s">
        <v>1741</v>
      </c>
      <c r="E3623" s="14"/>
      <c r="F3623" s="12" t="s">
        <v>17</v>
      </c>
      <c r="G3623" s="12" t="s">
        <v>9</v>
      </c>
      <c r="H3623" s="12" t="s">
        <v>52</v>
      </c>
      <c r="I3623" s="14"/>
      <c r="J3623" s="14"/>
      <c r="K3623" s="14"/>
      <c r="L3623" s="14"/>
      <c r="M3623" s="14"/>
      <c r="N3623" s="14"/>
      <c r="O3623" s="14"/>
      <c r="P3623" s="14"/>
      <c r="Q3623" s="14"/>
      <c r="R3623" s="14"/>
      <c r="S3623" s="14"/>
      <c r="T3623" s="14"/>
      <c r="U3623" s="14"/>
      <c r="V3623" s="14"/>
      <c r="W3623" s="14"/>
      <c r="X3623" s="14"/>
      <c r="Y3623" s="14"/>
      <c r="Z3623" s="14"/>
      <c r="AA3623" s="14"/>
      <c r="AB3623" s="14"/>
      <c r="AC3623" s="14"/>
      <c r="AD3623" s="14"/>
    </row>
    <row r="3624" ht="33.0" customHeight="1">
      <c r="A3624" s="27">
        <v>4105.0</v>
      </c>
      <c r="B3624" s="27" t="s">
        <v>34</v>
      </c>
      <c r="C3624" s="27" t="s">
        <v>3915</v>
      </c>
      <c r="D3624" s="12" t="s">
        <v>1636</v>
      </c>
      <c r="E3624" s="14"/>
      <c r="F3624" s="12" t="s">
        <v>16</v>
      </c>
      <c r="G3624" s="12" t="s">
        <v>9</v>
      </c>
      <c r="H3624" s="12" t="s">
        <v>49</v>
      </c>
      <c r="I3624" s="14"/>
      <c r="J3624" s="14"/>
      <c r="K3624" s="14"/>
      <c r="L3624" s="14"/>
      <c r="M3624" s="14"/>
      <c r="N3624" s="14"/>
      <c r="O3624" s="14"/>
      <c r="P3624" s="14"/>
      <c r="Q3624" s="14"/>
      <c r="R3624" s="14"/>
      <c r="S3624" s="14"/>
      <c r="T3624" s="14"/>
      <c r="U3624" s="14"/>
      <c r="V3624" s="14"/>
      <c r="W3624" s="14"/>
      <c r="X3624" s="14"/>
      <c r="Y3624" s="14"/>
      <c r="Z3624" s="14"/>
      <c r="AA3624" s="14"/>
      <c r="AB3624" s="14"/>
      <c r="AC3624" s="14"/>
      <c r="AD3624" s="14"/>
    </row>
    <row r="3625" ht="33.0" hidden="1" customHeight="1">
      <c r="A3625" s="27">
        <v>4106.0</v>
      </c>
      <c r="B3625" s="27" t="s">
        <v>34</v>
      </c>
      <c r="C3625" s="27" t="s">
        <v>3916</v>
      </c>
      <c r="D3625" s="12" t="s">
        <v>412</v>
      </c>
      <c r="E3625" s="14"/>
      <c r="F3625" s="12" t="s">
        <v>11</v>
      </c>
      <c r="G3625" s="12" t="s">
        <v>4</v>
      </c>
      <c r="H3625" s="12" t="s">
        <v>52</v>
      </c>
      <c r="I3625" s="14"/>
      <c r="J3625" s="14"/>
      <c r="K3625" s="14"/>
      <c r="L3625" s="14"/>
      <c r="M3625" s="14"/>
      <c r="N3625" s="14"/>
      <c r="O3625" s="14"/>
      <c r="P3625" s="14"/>
      <c r="Q3625" s="14"/>
      <c r="R3625" s="14"/>
      <c r="S3625" s="14"/>
      <c r="T3625" s="14"/>
      <c r="U3625" s="14"/>
      <c r="V3625" s="14"/>
      <c r="W3625" s="14"/>
      <c r="X3625" s="14"/>
      <c r="Y3625" s="14"/>
      <c r="Z3625" s="14"/>
      <c r="AA3625" s="14"/>
      <c r="AB3625" s="14"/>
      <c r="AC3625" s="14"/>
      <c r="AD3625" s="14"/>
    </row>
    <row r="3626" ht="33.0" hidden="1" customHeight="1">
      <c r="A3626" s="27">
        <v>4107.0</v>
      </c>
      <c r="B3626" s="27" t="s">
        <v>34</v>
      </c>
      <c r="C3626" s="27" t="s">
        <v>3917</v>
      </c>
      <c r="D3626" s="12" t="s">
        <v>436</v>
      </c>
      <c r="E3626" s="14"/>
      <c r="F3626" s="12" t="s">
        <v>13</v>
      </c>
      <c r="G3626" s="12" t="s">
        <v>9</v>
      </c>
      <c r="H3626" s="12" t="s">
        <v>37</v>
      </c>
      <c r="I3626" s="14"/>
      <c r="J3626" s="14"/>
      <c r="K3626" s="14"/>
      <c r="L3626" s="14"/>
      <c r="M3626" s="14"/>
      <c r="N3626" s="14"/>
      <c r="O3626" s="14"/>
      <c r="P3626" s="14"/>
      <c r="Q3626" s="14"/>
      <c r="R3626" s="14"/>
      <c r="S3626" s="14"/>
      <c r="T3626" s="14"/>
      <c r="U3626" s="14"/>
      <c r="V3626" s="14"/>
      <c r="W3626" s="14"/>
      <c r="X3626" s="14"/>
      <c r="Y3626" s="14"/>
      <c r="Z3626" s="14"/>
      <c r="AA3626" s="14"/>
      <c r="AB3626" s="14"/>
      <c r="AC3626" s="14"/>
      <c r="AD3626" s="14"/>
    </row>
    <row r="3627" ht="33.0" hidden="1" customHeight="1">
      <c r="A3627" s="27">
        <v>4108.0</v>
      </c>
      <c r="B3627" s="27" t="s">
        <v>34</v>
      </c>
      <c r="C3627" s="27" t="s">
        <v>3918</v>
      </c>
      <c r="D3627" s="12" t="s">
        <v>62</v>
      </c>
      <c r="E3627" s="14"/>
      <c r="F3627" s="12" t="s">
        <v>13</v>
      </c>
      <c r="G3627" s="12" t="s">
        <v>9</v>
      </c>
      <c r="H3627" s="12" t="s">
        <v>49</v>
      </c>
      <c r="I3627" s="14"/>
      <c r="J3627" s="14"/>
      <c r="K3627" s="14"/>
      <c r="L3627" s="14"/>
      <c r="M3627" s="14"/>
      <c r="N3627" s="14"/>
      <c r="O3627" s="14"/>
      <c r="P3627" s="14"/>
      <c r="Q3627" s="14"/>
      <c r="R3627" s="14"/>
      <c r="S3627" s="14"/>
      <c r="T3627" s="14"/>
      <c r="U3627" s="14"/>
      <c r="V3627" s="14"/>
      <c r="W3627" s="14"/>
      <c r="X3627" s="14"/>
      <c r="Y3627" s="14"/>
      <c r="Z3627" s="14"/>
      <c r="AA3627" s="14"/>
      <c r="AB3627" s="14"/>
      <c r="AC3627" s="14"/>
      <c r="AD3627" s="14"/>
    </row>
    <row r="3628" ht="33.0" hidden="1" customHeight="1">
      <c r="A3628" s="27">
        <v>4109.0</v>
      </c>
      <c r="B3628" s="27" t="s">
        <v>34</v>
      </c>
      <c r="C3628" s="27" t="s">
        <v>3919</v>
      </c>
      <c r="D3628" s="12" t="s">
        <v>3920</v>
      </c>
      <c r="E3628" s="14"/>
      <c r="F3628" s="12" t="s">
        <v>21</v>
      </c>
      <c r="G3628" s="12" t="s">
        <v>4</v>
      </c>
      <c r="H3628" s="12" t="s">
        <v>52</v>
      </c>
      <c r="I3628" s="14"/>
      <c r="J3628" s="14"/>
      <c r="K3628" s="14"/>
      <c r="L3628" s="14"/>
      <c r="M3628" s="14"/>
      <c r="N3628" s="14"/>
      <c r="O3628" s="14"/>
      <c r="P3628" s="14"/>
      <c r="Q3628" s="14"/>
      <c r="R3628" s="14"/>
      <c r="S3628" s="14"/>
      <c r="T3628" s="14"/>
      <c r="U3628" s="14"/>
      <c r="V3628" s="14"/>
      <c r="W3628" s="14"/>
      <c r="X3628" s="14"/>
      <c r="Y3628" s="14"/>
      <c r="Z3628" s="14"/>
      <c r="AA3628" s="14"/>
      <c r="AB3628" s="14"/>
      <c r="AC3628" s="14"/>
      <c r="AD3628" s="14"/>
    </row>
    <row r="3629" ht="33.0" hidden="1" customHeight="1">
      <c r="A3629" s="27">
        <v>4110.0</v>
      </c>
      <c r="B3629" s="27" t="s">
        <v>34</v>
      </c>
      <c r="C3629" s="27" t="s">
        <v>3921</v>
      </c>
      <c r="D3629" s="12" t="s">
        <v>89</v>
      </c>
      <c r="E3629" s="14"/>
      <c r="F3629" s="12" t="s">
        <v>9</v>
      </c>
      <c r="G3629" s="12" t="s">
        <v>9</v>
      </c>
      <c r="H3629" s="12" t="s">
        <v>52</v>
      </c>
      <c r="I3629" s="14"/>
      <c r="J3629" s="14"/>
      <c r="K3629" s="14"/>
      <c r="L3629" s="14"/>
      <c r="M3629" s="14"/>
      <c r="N3629" s="14"/>
      <c r="O3629" s="14"/>
      <c r="P3629" s="14"/>
      <c r="Q3629" s="14"/>
      <c r="R3629" s="14"/>
      <c r="S3629" s="14"/>
      <c r="T3629" s="14"/>
      <c r="U3629" s="14"/>
      <c r="V3629" s="14"/>
      <c r="W3629" s="14"/>
      <c r="X3629" s="14"/>
      <c r="Y3629" s="14"/>
      <c r="Z3629" s="14"/>
      <c r="AA3629" s="14"/>
      <c r="AB3629" s="14"/>
      <c r="AC3629" s="14"/>
      <c r="AD3629" s="14"/>
    </row>
    <row r="3630" ht="33.0" customHeight="1">
      <c r="A3630" s="27">
        <v>4111.0</v>
      </c>
      <c r="B3630" s="27" t="s">
        <v>34</v>
      </c>
      <c r="C3630" s="27" t="s">
        <v>3922</v>
      </c>
      <c r="D3630" s="12" t="s">
        <v>167</v>
      </c>
      <c r="E3630" s="14"/>
      <c r="F3630" s="12" t="s">
        <v>16</v>
      </c>
      <c r="G3630" s="12" t="s">
        <v>9</v>
      </c>
      <c r="H3630" s="12" t="s">
        <v>37</v>
      </c>
      <c r="I3630" s="14"/>
      <c r="J3630" s="14"/>
      <c r="K3630" s="14"/>
      <c r="L3630" s="14"/>
      <c r="M3630" s="14"/>
      <c r="N3630" s="14"/>
      <c r="O3630" s="14"/>
      <c r="P3630" s="14"/>
      <c r="Q3630" s="14"/>
      <c r="R3630" s="14"/>
      <c r="S3630" s="14"/>
      <c r="T3630" s="14"/>
      <c r="U3630" s="14"/>
      <c r="V3630" s="14"/>
      <c r="W3630" s="14"/>
      <c r="X3630" s="14"/>
      <c r="Y3630" s="14"/>
      <c r="Z3630" s="14"/>
      <c r="AA3630" s="14"/>
      <c r="AB3630" s="14"/>
      <c r="AC3630" s="14"/>
      <c r="AD3630" s="14"/>
    </row>
    <row r="3631" ht="33.0" hidden="1" customHeight="1">
      <c r="A3631" s="27">
        <v>4112.0</v>
      </c>
      <c r="B3631" s="27" t="s">
        <v>34</v>
      </c>
      <c r="C3631" s="27" t="s">
        <v>3923</v>
      </c>
      <c r="D3631" s="12" t="s">
        <v>139</v>
      </c>
      <c r="E3631" s="14"/>
      <c r="F3631" s="12" t="s">
        <v>23</v>
      </c>
      <c r="G3631" s="12" t="s">
        <v>9</v>
      </c>
      <c r="H3631" s="12" t="s">
        <v>37</v>
      </c>
      <c r="I3631" s="14"/>
      <c r="J3631" s="14"/>
      <c r="K3631" s="14"/>
      <c r="L3631" s="14"/>
      <c r="M3631" s="14"/>
      <c r="N3631" s="14"/>
      <c r="O3631" s="14"/>
      <c r="P3631" s="14"/>
      <c r="Q3631" s="14"/>
      <c r="R3631" s="14"/>
      <c r="S3631" s="14"/>
      <c r="T3631" s="14"/>
      <c r="U3631" s="14"/>
      <c r="V3631" s="14"/>
      <c r="W3631" s="14"/>
      <c r="X3631" s="14"/>
      <c r="Y3631" s="14"/>
      <c r="Z3631" s="14"/>
      <c r="AA3631" s="14"/>
      <c r="AB3631" s="14"/>
      <c r="AC3631" s="14"/>
      <c r="AD3631" s="14"/>
    </row>
    <row r="3632" ht="33.0" customHeight="1">
      <c r="A3632" s="27">
        <v>4114.0</v>
      </c>
      <c r="B3632" s="27" t="s">
        <v>34</v>
      </c>
      <c r="C3632" s="27" t="s">
        <v>3924</v>
      </c>
      <c r="D3632" s="12" t="s">
        <v>134</v>
      </c>
      <c r="E3632" s="14"/>
      <c r="F3632" s="12" t="s">
        <v>16</v>
      </c>
      <c r="G3632" s="12" t="s">
        <v>9</v>
      </c>
      <c r="H3632" s="12" t="s">
        <v>42</v>
      </c>
      <c r="I3632" s="14"/>
      <c r="J3632" s="14"/>
      <c r="K3632" s="14"/>
      <c r="L3632" s="14"/>
      <c r="M3632" s="14"/>
      <c r="N3632" s="14"/>
      <c r="O3632" s="14"/>
      <c r="P3632" s="14"/>
      <c r="Q3632" s="14"/>
      <c r="R3632" s="14"/>
      <c r="S3632" s="14"/>
      <c r="T3632" s="14"/>
      <c r="U3632" s="14"/>
      <c r="V3632" s="14"/>
      <c r="W3632" s="14"/>
      <c r="X3632" s="14"/>
      <c r="Y3632" s="14"/>
      <c r="Z3632" s="14"/>
      <c r="AA3632" s="14"/>
      <c r="AB3632" s="14"/>
      <c r="AC3632" s="14"/>
      <c r="AD3632" s="14"/>
    </row>
    <row r="3633" ht="33.0" hidden="1" customHeight="1">
      <c r="A3633" s="27">
        <v>4115.0</v>
      </c>
      <c r="B3633" s="27" t="s">
        <v>34</v>
      </c>
      <c r="C3633" s="27" t="s">
        <v>3925</v>
      </c>
      <c r="D3633" s="12" t="s">
        <v>93</v>
      </c>
      <c r="E3633" s="14"/>
      <c r="F3633" s="12" t="s">
        <v>11</v>
      </c>
      <c r="G3633" s="12" t="s">
        <v>7</v>
      </c>
      <c r="H3633" s="12" t="s">
        <v>49</v>
      </c>
      <c r="I3633" s="14"/>
      <c r="J3633" s="14"/>
      <c r="K3633" s="14"/>
      <c r="L3633" s="14"/>
      <c r="M3633" s="14"/>
      <c r="N3633" s="14"/>
      <c r="O3633" s="14"/>
      <c r="P3633" s="14"/>
      <c r="Q3633" s="14"/>
      <c r="R3633" s="14"/>
      <c r="S3633" s="14"/>
      <c r="T3633" s="14"/>
      <c r="U3633" s="14"/>
      <c r="V3633" s="14"/>
      <c r="W3633" s="14"/>
      <c r="X3633" s="14"/>
      <c r="Y3633" s="14"/>
      <c r="Z3633" s="14"/>
      <c r="AA3633" s="14"/>
      <c r="AB3633" s="14"/>
      <c r="AC3633" s="14"/>
      <c r="AD3633" s="14"/>
    </row>
    <row r="3634" ht="33.0" hidden="1" customHeight="1">
      <c r="A3634" s="27">
        <v>4116.0</v>
      </c>
      <c r="B3634" s="27" t="s">
        <v>34</v>
      </c>
      <c r="C3634" s="27" t="s">
        <v>3926</v>
      </c>
      <c r="D3634" s="12" t="s">
        <v>438</v>
      </c>
      <c r="E3634" s="14"/>
      <c r="F3634" s="12" t="s">
        <v>20</v>
      </c>
      <c r="G3634" s="12" t="s">
        <v>9</v>
      </c>
      <c r="H3634" s="12" t="s">
        <v>52</v>
      </c>
      <c r="I3634" s="14"/>
      <c r="J3634" s="14"/>
      <c r="K3634" s="14"/>
      <c r="L3634" s="14"/>
      <c r="M3634" s="14"/>
      <c r="N3634" s="14"/>
      <c r="O3634" s="14"/>
      <c r="P3634" s="14"/>
      <c r="Q3634" s="14"/>
      <c r="R3634" s="14"/>
      <c r="S3634" s="14"/>
      <c r="T3634" s="14"/>
      <c r="U3634" s="14"/>
      <c r="V3634" s="14"/>
      <c r="W3634" s="14"/>
      <c r="X3634" s="14"/>
      <c r="Y3634" s="14"/>
      <c r="Z3634" s="14"/>
      <c r="AA3634" s="14"/>
      <c r="AB3634" s="14"/>
      <c r="AC3634" s="14"/>
      <c r="AD3634" s="14"/>
    </row>
    <row r="3635" ht="33.0" hidden="1" customHeight="1">
      <c r="A3635" s="27">
        <v>4117.0</v>
      </c>
      <c r="B3635" s="27" t="s">
        <v>34</v>
      </c>
      <c r="C3635" s="27" t="s">
        <v>3927</v>
      </c>
      <c r="D3635" s="12" t="s">
        <v>48</v>
      </c>
      <c r="E3635" s="14"/>
      <c r="F3635" s="12" t="s">
        <v>10</v>
      </c>
      <c r="G3635" s="12" t="s">
        <v>2</v>
      </c>
      <c r="H3635" s="12" t="s">
        <v>49</v>
      </c>
      <c r="I3635" s="14"/>
      <c r="J3635" s="14"/>
      <c r="K3635" s="14"/>
      <c r="L3635" s="14"/>
      <c r="M3635" s="14"/>
      <c r="N3635" s="14"/>
      <c r="O3635" s="14"/>
      <c r="P3635" s="14"/>
      <c r="Q3635" s="14"/>
      <c r="R3635" s="14"/>
      <c r="S3635" s="14"/>
      <c r="T3635" s="14"/>
      <c r="U3635" s="14"/>
      <c r="V3635" s="14"/>
      <c r="W3635" s="14"/>
      <c r="X3635" s="14"/>
      <c r="Y3635" s="14"/>
      <c r="Z3635" s="14"/>
      <c r="AA3635" s="14"/>
      <c r="AB3635" s="14"/>
      <c r="AC3635" s="14"/>
      <c r="AD3635" s="14"/>
    </row>
    <row r="3636" ht="33.0" hidden="1" customHeight="1">
      <c r="A3636" s="27">
        <v>4118.0</v>
      </c>
      <c r="B3636" s="27" t="s">
        <v>34</v>
      </c>
      <c r="C3636" s="27" t="s">
        <v>3928</v>
      </c>
      <c r="D3636" s="12" t="s">
        <v>412</v>
      </c>
      <c r="E3636" s="14"/>
      <c r="F3636" s="12" t="s">
        <v>11</v>
      </c>
      <c r="G3636" s="12" t="s">
        <v>4</v>
      </c>
      <c r="H3636" s="12" t="s">
        <v>52</v>
      </c>
      <c r="I3636" s="14"/>
      <c r="J3636" s="14"/>
      <c r="K3636" s="14"/>
      <c r="L3636" s="14"/>
      <c r="M3636" s="14"/>
      <c r="N3636" s="14"/>
      <c r="O3636" s="14"/>
      <c r="P3636" s="14"/>
      <c r="Q3636" s="14"/>
      <c r="R3636" s="14"/>
      <c r="S3636" s="14"/>
      <c r="T3636" s="14"/>
      <c r="U3636" s="14"/>
      <c r="V3636" s="14"/>
      <c r="W3636" s="14"/>
      <c r="X3636" s="14"/>
      <c r="Y3636" s="14"/>
      <c r="Z3636" s="14"/>
      <c r="AA3636" s="14"/>
      <c r="AB3636" s="14"/>
      <c r="AC3636" s="14"/>
      <c r="AD3636" s="14"/>
    </row>
    <row r="3637" ht="33.0" hidden="1" customHeight="1">
      <c r="A3637" s="27">
        <v>4119.0</v>
      </c>
      <c r="B3637" s="27" t="s">
        <v>34</v>
      </c>
      <c r="C3637" s="27" t="s">
        <v>3929</v>
      </c>
      <c r="D3637" s="12" t="s">
        <v>89</v>
      </c>
      <c r="E3637" s="14"/>
      <c r="F3637" s="12" t="s">
        <v>9</v>
      </c>
      <c r="G3637" s="12" t="s">
        <v>9</v>
      </c>
      <c r="H3637" s="12" t="s">
        <v>52</v>
      </c>
      <c r="I3637" s="14"/>
      <c r="J3637" s="14"/>
      <c r="K3637" s="14"/>
      <c r="L3637" s="14"/>
      <c r="M3637" s="14"/>
      <c r="N3637" s="14"/>
      <c r="O3637" s="14"/>
      <c r="P3637" s="14"/>
      <c r="Q3637" s="14"/>
      <c r="R3637" s="14"/>
      <c r="S3637" s="14"/>
      <c r="T3637" s="14"/>
      <c r="U3637" s="14"/>
      <c r="V3637" s="14"/>
      <c r="W3637" s="14"/>
      <c r="X3637" s="14"/>
      <c r="Y3637" s="14"/>
      <c r="Z3637" s="14"/>
      <c r="AA3637" s="14"/>
      <c r="AB3637" s="14"/>
      <c r="AC3637" s="14"/>
      <c r="AD3637" s="14"/>
    </row>
    <row r="3638" ht="33.0" hidden="1" customHeight="1">
      <c r="A3638" s="27">
        <v>4120.0</v>
      </c>
      <c r="B3638" s="27" t="s">
        <v>34</v>
      </c>
      <c r="C3638" s="27" t="s">
        <v>3930</v>
      </c>
      <c r="D3638" s="12" t="s">
        <v>269</v>
      </c>
      <c r="E3638" s="14"/>
      <c r="F3638" s="12" t="s">
        <v>21</v>
      </c>
      <c r="G3638" s="12" t="s">
        <v>9</v>
      </c>
      <c r="H3638" s="12" t="s">
        <v>37</v>
      </c>
      <c r="I3638" s="14"/>
      <c r="J3638" s="14"/>
      <c r="K3638" s="14"/>
      <c r="L3638" s="14"/>
      <c r="M3638" s="14"/>
      <c r="N3638" s="14"/>
      <c r="O3638" s="14"/>
      <c r="P3638" s="14"/>
      <c r="Q3638" s="14"/>
      <c r="R3638" s="14"/>
      <c r="S3638" s="14"/>
      <c r="T3638" s="14"/>
      <c r="U3638" s="14"/>
      <c r="V3638" s="14"/>
      <c r="W3638" s="14"/>
      <c r="X3638" s="14"/>
      <c r="Y3638" s="14"/>
      <c r="Z3638" s="14"/>
      <c r="AA3638" s="14"/>
      <c r="AB3638" s="14"/>
      <c r="AC3638" s="14"/>
      <c r="AD3638" s="14"/>
    </row>
    <row r="3639" ht="33.0" hidden="1" customHeight="1">
      <c r="A3639" s="27">
        <v>4121.0</v>
      </c>
      <c r="B3639" s="27" t="s">
        <v>34</v>
      </c>
      <c r="C3639" s="27" t="s">
        <v>3931</v>
      </c>
      <c r="D3639" s="12" t="s">
        <v>1171</v>
      </c>
      <c r="E3639" s="14"/>
      <c r="F3639" s="12" t="s">
        <v>9</v>
      </c>
      <c r="G3639" s="12" t="s">
        <v>9</v>
      </c>
      <c r="H3639" s="12" t="s">
        <v>49</v>
      </c>
      <c r="I3639" s="14"/>
      <c r="J3639" s="14"/>
      <c r="K3639" s="14"/>
      <c r="L3639" s="14"/>
      <c r="M3639" s="14"/>
      <c r="N3639" s="14"/>
      <c r="O3639" s="14"/>
      <c r="P3639" s="14"/>
      <c r="Q3639" s="14"/>
      <c r="R3639" s="14"/>
      <c r="S3639" s="14"/>
      <c r="T3639" s="14"/>
      <c r="U3639" s="14"/>
      <c r="V3639" s="14"/>
      <c r="W3639" s="14"/>
      <c r="X3639" s="14"/>
      <c r="Y3639" s="14"/>
      <c r="Z3639" s="14"/>
      <c r="AA3639" s="14"/>
      <c r="AB3639" s="14"/>
      <c r="AC3639" s="14"/>
      <c r="AD3639" s="14"/>
    </row>
    <row r="3640" ht="33.0" hidden="1" customHeight="1">
      <c r="A3640" s="27">
        <v>4122.0</v>
      </c>
      <c r="B3640" s="27" t="s">
        <v>34</v>
      </c>
      <c r="C3640" s="27" t="s">
        <v>3932</v>
      </c>
      <c r="D3640" s="12" t="s">
        <v>2405</v>
      </c>
      <c r="E3640" s="14"/>
      <c r="F3640" s="12" t="s">
        <v>13</v>
      </c>
      <c r="G3640" s="12" t="s">
        <v>7</v>
      </c>
      <c r="H3640" s="12" t="s">
        <v>52</v>
      </c>
      <c r="I3640" s="14"/>
      <c r="J3640" s="14"/>
      <c r="K3640" s="14"/>
      <c r="L3640" s="14"/>
      <c r="M3640" s="14"/>
      <c r="N3640" s="14"/>
      <c r="O3640" s="14"/>
      <c r="P3640" s="14"/>
      <c r="Q3640" s="14"/>
      <c r="R3640" s="14"/>
      <c r="S3640" s="14"/>
      <c r="T3640" s="14"/>
      <c r="U3640" s="14"/>
      <c r="V3640" s="14"/>
      <c r="W3640" s="14"/>
      <c r="X3640" s="14"/>
      <c r="Y3640" s="14"/>
      <c r="Z3640" s="14"/>
      <c r="AA3640" s="14"/>
      <c r="AB3640" s="14"/>
      <c r="AC3640" s="14"/>
      <c r="AD3640" s="14"/>
    </row>
    <row r="3641" ht="33.0" hidden="1" customHeight="1">
      <c r="A3641" s="27">
        <v>4123.0</v>
      </c>
      <c r="B3641" s="27" t="s">
        <v>34</v>
      </c>
      <c r="C3641" s="27" t="s">
        <v>3933</v>
      </c>
      <c r="D3641" s="12" t="s">
        <v>601</v>
      </c>
      <c r="E3641" s="14"/>
      <c r="F3641" s="12" t="s">
        <v>15</v>
      </c>
      <c r="G3641" s="12" t="s">
        <v>7</v>
      </c>
      <c r="H3641" s="12" t="s">
        <v>49</v>
      </c>
      <c r="I3641" s="14"/>
      <c r="J3641" s="14"/>
      <c r="K3641" s="14"/>
      <c r="L3641" s="14"/>
      <c r="M3641" s="14"/>
      <c r="N3641" s="14"/>
      <c r="O3641" s="14"/>
      <c r="P3641" s="14"/>
      <c r="Q3641" s="14"/>
      <c r="R3641" s="14"/>
      <c r="S3641" s="14"/>
      <c r="T3641" s="14"/>
      <c r="U3641" s="14"/>
      <c r="V3641" s="14"/>
      <c r="W3641" s="14"/>
      <c r="X3641" s="14"/>
      <c r="Y3641" s="14"/>
      <c r="Z3641" s="14"/>
      <c r="AA3641" s="14"/>
      <c r="AB3641" s="14"/>
      <c r="AC3641" s="14"/>
      <c r="AD3641" s="14"/>
    </row>
    <row r="3642" ht="33.0" hidden="1" customHeight="1">
      <c r="A3642" s="27">
        <v>4124.0</v>
      </c>
      <c r="B3642" s="27" t="s">
        <v>34</v>
      </c>
      <c r="C3642" s="27" t="s">
        <v>3934</v>
      </c>
      <c r="D3642" s="12" t="s">
        <v>210</v>
      </c>
      <c r="E3642" s="14"/>
      <c r="F3642" s="12" t="s">
        <v>11</v>
      </c>
      <c r="G3642" s="12" t="s">
        <v>5</v>
      </c>
      <c r="H3642" s="12" t="s">
        <v>42</v>
      </c>
      <c r="I3642" s="14"/>
      <c r="J3642" s="14"/>
      <c r="K3642" s="14"/>
      <c r="L3642" s="14"/>
      <c r="M3642" s="14"/>
      <c r="N3642" s="14"/>
      <c r="O3642" s="14"/>
      <c r="P3642" s="14"/>
      <c r="Q3642" s="14"/>
      <c r="R3642" s="14"/>
      <c r="S3642" s="14"/>
      <c r="T3642" s="14"/>
      <c r="U3642" s="14"/>
      <c r="V3642" s="14"/>
      <c r="W3642" s="14"/>
      <c r="X3642" s="14"/>
      <c r="Y3642" s="14"/>
      <c r="Z3642" s="14"/>
      <c r="AA3642" s="14"/>
      <c r="AB3642" s="14"/>
      <c r="AC3642" s="14"/>
      <c r="AD3642" s="14"/>
    </row>
    <row r="3643" ht="33.0" hidden="1" customHeight="1">
      <c r="A3643" s="27">
        <v>4125.0</v>
      </c>
      <c r="B3643" s="27" t="s">
        <v>34</v>
      </c>
      <c r="C3643" s="27" t="s">
        <v>3935</v>
      </c>
      <c r="D3643" s="12" t="s">
        <v>2285</v>
      </c>
      <c r="E3643" s="14"/>
      <c r="F3643" s="12" t="s">
        <v>13</v>
      </c>
      <c r="G3643" s="12" t="s">
        <v>7</v>
      </c>
      <c r="H3643" s="12" t="s">
        <v>49</v>
      </c>
      <c r="I3643" s="14"/>
      <c r="J3643" s="14"/>
      <c r="K3643" s="14"/>
      <c r="L3643" s="14"/>
      <c r="M3643" s="14"/>
      <c r="N3643" s="14"/>
      <c r="O3643" s="14"/>
      <c r="P3643" s="14"/>
      <c r="Q3643" s="14"/>
      <c r="R3643" s="14"/>
      <c r="S3643" s="14"/>
      <c r="T3643" s="14"/>
      <c r="U3643" s="14"/>
      <c r="V3643" s="14"/>
      <c r="W3643" s="14"/>
      <c r="X3643" s="14"/>
      <c r="Y3643" s="14"/>
      <c r="Z3643" s="14"/>
      <c r="AA3643" s="14"/>
      <c r="AB3643" s="14"/>
      <c r="AC3643" s="14"/>
      <c r="AD3643" s="14"/>
    </row>
    <row r="3644" ht="33.0" hidden="1" customHeight="1">
      <c r="A3644" s="27">
        <v>4126.0</v>
      </c>
      <c r="B3644" s="27" t="s">
        <v>34</v>
      </c>
      <c r="C3644" s="27" t="s">
        <v>3936</v>
      </c>
      <c r="D3644" s="12" t="s">
        <v>2281</v>
      </c>
      <c r="E3644" s="14"/>
      <c r="F3644" s="12" t="s">
        <v>15</v>
      </c>
      <c r="G3644" s="12" t="s">
        <v>7</v>
      </c>
      <c r="H3644" s="12" t="s">
        <v>52</v>
      </c>
      <c r="I3644" s="14"/>
      <c r="J3644" s="14"/>
      <c r="K3644" s="14"/>
      <c r="L3644" s="14"/>
      <c r="M3644" s="14"/>
      <c r="N3644" s="14"/>
      <c r="O3644" s="14"/>
      <c r="P3644" s="14"/>
      <c r="Q3644" s="14"/>
      <c r="R3644" s="14"/>
      <c r="S3644" s="14"/>
      <c r="T3644" s="14"/>
      <c r="U3644" s="14"/>
      <c r="V3644" s="14"/>
      <c r="W3644" s="14"/>
      <c r="X3644" s="14"/>
      <c r="Y3644" s="14"/>
      <c r="Z3644" s="14"/>
      <c r="AA3644" s="14"/>
      <c r="AB3644" s="14"/>
      <c r="AC3644" s="14"/>
      <c r="AD3644" s="14"/>
    </row>
    <row r="3645" ht="33.0" customHeight="1">
      <c r="A3645" s="27">
        <v>4127.0</v>
      </c>
      <c r="B3645" s="27" t="s">
        <v>34</v>
      </c>
      <c r="C3645" s="27" t="s">
        <v>3937</v>
      </c>
      <c r="D3645" s="12" t="s">
        <v>334</v>
      </c>
      <c r="E3645" s="14"/>
      <c r="F3645" s="12" t="s">
        <v>16</v>
      </c>
      <c r="G3645" s="12" t="s">
        <v>7</v>
      </c>
      <c r="H3645" s="12" t="s">
        <v>42</v>
      </c>
      <c r="I3645" s="14"/>
      <c r="J3645" s="14"/>
      <c r="K3645" s="14"/>
      <c r="L3645" s="14"/>
      <c r="M3645" s="14"/>
      <c r="N3645" s="14"/>
      <c r="O3645" s="14"/>
      <c r="P3645" s="14"/>
      <c r="Q3645" s="14"/>
      <c r="R3645" s="14"/>
      <c r="S3645" s="14"/>
      <c r="T3645" s="14"/>
      <c r="U3645" s="14"/>
      <c r="V3645" s="14"/>
      <c r="W3645" s="14"/>
      <c r="X3645" s="14"/>
      <c r="Y3645" s="14"/>
      <c r="Z3645" s="14"/>
      <c r="AA3645" s="14"/>
      <c r="AB3645" s="14"/>
      <c r="AC3645" s="14"/>
      <c r="AD3645" s="14"/>
    </row>
    <row r="3646" ht="33.0" customHeight="1">
      <c r="A3646" s="27">
        <v>4128.0</v>
      </c>
      <c r="B3646" s="27" t="s">
        <v>34</v>
      </c>
      <c r="C3646" s="27" t="s">
        <v>3938</v>
      </c>
      <c r="D3646" s="12" t="s">
        <v>167</v>
      </c>
      <c r="E3646" s="14"/>
      <c r="F3646" s="12" t="s">
        <v>16</v>
      </c>
      <c r="G3646" s="12" t="s">
        <v>9</v>
      </c>
      <c r="H3646" s="12" t="s">
        <v>37</v>
      </c>
      <c r="I3646" s="14"/>
      <c r="J3646" s="14"/>
      <c r="K3646" s="14"/>
      <c r="L3646" s="14"/>
      <c r="M3646" s="14"/>
      <c r="N3646" s="14"/>
      <c r="O3646" s="14"/>
      <c r="P3646" s="14"/>
      <c r="Q3646" s="14"/>
      <c r="R3646" s="14"/>
      <c r="S3646" s="14"/>
      <c r="T3646" s="14"/>
      <c r="U3646" s="14"/>
      <c r="V3646" s="14"/>
      <c r="W3646" s="14"/>
      <c r="X3646" s="14"/>
      <c r="Y3646" s="14"/>
      <c r="Z3646" s="14"/>
      <c r="AA3646" s="14"/>
      <c r="AB3646" s="14"/>
      <c r="AC3646" s="14"/>
      <c r="AD3646" s="14"/>
    </row>
    <row r="3647" ht="33.0" hidden="1" customHeight="1">
      <c r="A3647" s="27">
        <v>4129.0</v>
      </c>
      <c r="B3647" s="27" t="s">
        <v>34</v>
      </c>
      <c r="C3647" s="27" t="s">
        <v>3939</v>
      </c>
      <c r="D3647" s="12" t="s">
        <v>322</v>
      </c>
      <c r="E3647" s="14"/>
      <c r="F3647" s="12" t="s">
        <v>23</v>
      </c>
      <c r="G3647" s="12" t="s">
        <v>9</v>
      </c>
      <c r="H3647" s="12" t="s">
        <v>52</v>
      </c>
      <c r="I3647" s="14"/>
      <c r="J3647" s="14"/>
      <c r="K3647" s="14"/>
      <c r="L3647" s="14"/>
      <c r="M3647" s="14"/>
      <c r="N3647" s="14"/>
      <c r="O3647" s="14"/>
      <c r="P3647" s="14"/>
      <c r="Q3647" s="14"/>
      <c r="R3647" s="14"/>
      <c r="S3647" s="14"/>
      <c r="T3647" s="14"/>
      <c r="U3647" s="14"/>
      <c r="V3647" s="14"/>
      <c r="W3647" s="14"/>
      <c r="X3647" s="14"/>
      <c r="Y3647" s="14"/>
      <c r="Z3647" s="14"/>
      <c r="AA3647" s="14"/>
      <c r="AB3647" s="14"/>
      <c r="AC3647" s="14"/>
      <c r="AD3647" s="14"/>
    </row>
    <row r="3648" ht="33.0" customHeight="1">
      <c r="A3648" s="27">
        <v>4130.0</v>
      </c>
      <c r="B3648" s="27" t="s">
        <v>34</v>
      </c>
      <c r="C3648" s="27" t="s">
        <v>3940</v>
      </c>
      <c r="D3648" s="12" t="s">
        <v>1636</v>
      </c>
      <c r="E3648" s="14"/>
      <c r="F3648" s="12" t="s">
        <v>16</v>
      </c>
      <c r="G3648" s="12" t="s">
        <v>9</v>
      </c>
      <c r="H3648" s="12" t="s">
        <v>49</v>
      </c>
      <c r="I3648" s="14"/>
      <c r="J3648" s="14"/>
      <c r="K3648" s="14"/>
      <c r="L3648" s="14"/>
      <c r="M3648" s="14"/>
      <c r="N3648" s="14"/>
      <c r="O3648" s="14"/>
      <c r="P3648" s="14"/>
      <c r="Q3648" s="14"/>
      <c r="R3648" s="14"/>
      <c r="S3648" s="14"/>
      <c r="T3648" s="14"/>
      <c r="U3648" s="14"/>
      <c r="V3648" s="14"/>
      <c r="W3648" s="14"/>
      <c r="X3648" s="14"/>
      <c r="Y3648" s="14"/>
      <c r="Z3648" s="14"/>
      <c r="AA3648" s="14"/>
      <c r="AB3648" s="14"/>
      <c r="AC3648" s="14"/>
      <c r="AD3648" s="14"/>
    </row>
    <row r="3649" ht="33.0" hidden="1" customHeight="1">
      <c r="A3649" s="27">
        <v>4131.0</v>
      </c>
      <c r="B3649" s="27" t="s">
        <v>34</v>
      </c>
      <c r="C3649" s="27" t="s">
        <v>3941</v>
      </c>
      <c r="D3649" s="12" t="s">
        <v>449</v>
      </c>
      <c r="E3649" s="14"/>
      <c r="F3649" s="12" t="s">
        <v>15</v>
      </c>
      <c r="G3649" s="12" t="s">
        <v>4</v>
      </c>
      <c r="H3649" s="12" t="s">
        <v>52</v>
      </c>
      <c r="I3649" s="14"/>
      <c r="J3649" s="14"/>
      <c r="K3649" s="14"/>
      <c r="L3649" s="14"/>
      <c r="M3649" s="14"/>
      <c r="N3649" s="14"/>
      <c r="O3649" s="14"/>
      <c r="P3649" s="14"/>
      <c r="Q3649" s="14"/>
      <c r="R3649" s="14"/>
      <c r="S3649" s="14"/>
      <c r="T3649" s="14"/>
      <c r="U3649" s="14"/>
      <c r="V3649" s="14"/>
      <c r="W3649" s="14"/>
      <c r="X3649" s="14"/>
      <c r="Y3649" s="14"/>
      <c r="Z3649" s="14"/>
      <c r="AA3649" s="14"/>
      <c r="AB3649" s="14"/>
      <c r="AC3649" s="14"/>
      <c r="AD3649" s="14"/>
    </row>
    <row r="3650" ht="33.0" customHeight="1">
      <c r="A3650" s="27">
        <v>4132.0</v>
      </c>
      <c r="B3650" s="27" t="s">
        <v>34</v>
      </c>
      <c r="C3650" s="27" t="s">
        <v>3942</v>
      </c>
      <c r="D3650" s="12" t="s">
        <v>167</v>
      </c>
      <c r="E3650" s="14"/>
      <c r="F3650" s="12" t="s">
        <v>16</v>
      </c>
      <c r="G3650" s="12" t="s">
        <v>9</v>
      </c>
      <c r="H3650" s="12" t="s">
        <v>37</v>
      </c>
      <c r="I3650" s="14"/>
      <c r="J3650" s="14"/>
      <c r="K3650" s="14"/>
      <c r="L3650" s="14"/>
      <c r="M3650" s="14"/>
      <c r="N3650" s="14"/>
      <c r="O3650" s="14"/>
      <c r="P3650" s="14"/>
      <c r="Q3650" s="14"/>
      <c r="R3650" s="14"/>
      <c r="S3650" s="14"/>
      <c r="T3650" s="14"/>
      <c r="U3650" s="14"/>
      <c r="V3650" s="14"/>
      <c r="W3650" s="14"/>
      <c r="X3650" s="14"/>
      <c r="Y3650" s="14"/>
      <c r="Z3650" s="14"/>
      <c r="AA3650" s="14"/>
      <c r="AB3650" s="14"/>
      <c r="AC3650" s="14"/>
      <c r="AD3650" s="14"/>
    </row>
    <row r="3651" ht="33.0" hidden="1" customHeight="1">
      <c r="A3651" s="27">
        <v>4133.0</v>
      </c>
      <c r="B3651" s="27" t="s">
        <v>34</v>
      </c>
      <c r="C3651" s="27" t="s">
        <v>3943</v>
      </c>
      <c r="D3651" s="12" t="s">
        <v>412</v>
      </c>
      <c r="E3651" s="14"/>
      <c r="F3651" s="12" t="s">
        <v>11</v>
      </c>
      <c r="G3651" s="12" t="s">
        <v>4</v>
      </c>
      <c r="H3651" s="12" t="s">
        <v>52</v>
      </c>
      <c r="I3651" s="14"/>
      <c r="J3651" s="14"/>
      <c r="K3651" s="14"/>
      <c r="L3651" s="14"/>
      <c r="M3651" s="14"/>
      <c r="N3651" s="14"/>
      <c r="O3651" s="14"/>
      <c r="P3651" s="14"/>
      <c r="Q3651" s="14"/>
      <c r="R3651" s="14"/>
      <c r="S3651" s="14"/>
      <c r="T3651" s="14"/>
      <c r="U3651" s="14"/>
      <c r="V3651" s="14"/>
      <c r="W3651" s="14"/>
      <c r="X3651" s="14"/>
      <c r="Y3651" s="14"/>
      <c r="Z3651" s="14"/>
      <c r="AA3651" s="14"/>
      <c r="AB3651" s="14"/>
      <c r="AC3651" s="14"/>
      <c r="AD3651" s="14"/>
    </row>
    <row r="3652" ht="33.0" hidden="1" customHeight="1">
      <c r="A3652" s="27">
        <v>4134.0</v>
      </c>
      <c r="B3652" s="27" t="s">
        <v>34</v>
      </c>
      <c r="C3652" s="27" t="s">
        <v>3944</v>
      </c>
      <c r="D3652" s="12" t="s">
        <v>99</v>
      </c>
      <c r="E3652" s="14"/>
      <c r="F3652" s="12" t="s">
        <v>12</v>
      </c>
      <c r="G3652" s="12" t="s">
        <v>9</v>
      </c>
      <c r="H3652" s="12" t="s">
        <v>37</v>
      </c>
      <c r="I3652" s="14"/>
      <c r="J3652" s="14"/>
      <c r="K3652" s="14"/>
      <c r="L3652" s="14"/>
      <c r="M3652" s="14"/>
      <c r="N3652" s="14"/>
      <c r="O3652" s="14"/>
      <c r="P3652" s="14"/>
      <c r="Q3652" s="14"/>
      <c r="R3652" s="14"/>
      <c r="S3652" s="14"/>
      <c r="T3652" s="14"/>
      <c r="U3652" s="14"/>
      <c r="V3652" s="14"/>
      <c r="W3652" s="14"/>
      <c r="X3652" s="14"/>
      <c r="Y3652" s="14"/>
      <c r="Z3652" s="14"/>
      <c r="AA3652" s="14"/>
      <c r="AB3652" s="14"/>
      <c r="AC3652" s="14"/>
      <c r="AD3652" s="14"/>
    </row>
    <row r="3653" ht="33.0" hidden="1" customHeight="1">
      <c r="A3653" s="27">
        <v>4135.0</v>
      </c>
      <c r="B3653" s="27" t="s">
        <v>34</v>
      </c>
      <c r="C3653" s="27" t="s">
        <v>3945</v>
      </c>
      <c r="D3653" s="12" t="s">
        <v>284</v>
      </c>
      <c r="E3653" s="14"/>
      <c r="F3653" s="12" t="s">
        <v>19</v>
      </c>
      <c r="G3653" s="12" t="s">
        <v>9</v>
      </c>
      <c r="H3653" s="12" t="s">
        <v>52</v>
      </c>
      <c r="I3653" s="14"/>
      <c r="J3653" s="14"/>
      <c r="K3653" s="14"/>
      <c r="L3653" s="14"/>
      <c r="M3653" s="14"/>
      <c r="N3653" s="14"/>
      <c r="O3653" s="14"/>
      <c r="P3653" s="14"/>
      <c r="Q3653" s="14"/>
      <c r="R3653" s="14"/>
      <c r="S3653" s="14"/>
      <c r="T3653" s="14"/>
      <c r="U3653" s="14"/>
      <c r="V3653" s="14"/>
      <c r="W3653" s="14"/>
      <c r="X3653" s="14"/>
      <c r="Y3653" s="14"/>
      <c r="Z3653" s="14"/>
      <c r="AA3653" s="14"/>
      <c r="AB3653" s="14"/>
      <c r="AC3653" s="14"/>
      <c r="AD3653" s="14"/>
    </row>
    <row r="3654" ht="33.0" hidden="1" customHeight="1">
      <c r="A3654" s="27">
        <v>4136.0</v>
      </c>
      <c r="B3654" s="27" t="s">
        <v>34</v>
      </c>
      <c r="C3654" s="27" t="s">
        <v>3946</v>
      </c>
      <c r="D3654" s="12" t="s">
        <v>476</v>
      </c>
      <c r="E3654" s="14"/>
      <c r="F3654" s="12" t="s">
        <v>9</v>
      </c>
      <c r="G3654" s="12" t="s">
        <v>4</v>
      </c>
      <c r="H3654" s="12" t="s">
        <v>52</v>
      </c>
      <c r="I3654" s="14"/>
      <c r="J3654" s="14"/>
      <c r="K3654" s="14"/>
      <c r="L3654" s="14"/>
      <c r="M3654" s="14"/>
      <c r="N3654" s="14"/>
      <c r="O3654" s="14"/>
      <c r="P3654" s="14"/>
      <c r="Q3654" s="14"/>
      <c r="R3654" s="14"/>
      <c r="S3654" s="14"/>
      <c r="T3654" s="14"/>
      <c r="U3654" s="14"/>
      <c r="V3654" s="14"/>
      <c r="W3654" s="14"/>
      <c r="X3654" s="14"/>
      <c r="Y3654" s="14"/>
      <c r="Z3654" s="14"/>
      <c r="AA3654" s="14"/>
      <c r="AB3654" s="14"/>
      <c r="AC3654" s="14"/>
      <c r="AD3654" s="14"/>
    </row>
    <row r="3655" ht="33.0" customHeight="1">
      <c r="A3655" s="27">
        <v>4137.0</v>
      </c>
      <c r="B3655" s="27" t="s">
        <v>34</v>
      </c>
      <c r="C3655" s="27" t="s">
        <v>3947</v>
      </c>
      <c r="D3655" s="12" t="s">
        <v>334</v>
      </c>
      <c r="E3655" s="14"/>
      <c r="F3655" s="12" t="s">
        <v>16</v>
      </c>
      <c r="G3655" s="12" t="s">
        <v>7</v>
      </c>
      <c r="H3655" s="12" t="s">
        <v>42</v>
      </c>
      <c r="I3655" s="14"/>
      <c r="J3655" s="14"/>
      <c r="K3655" s="14"/>
      <c r="L3655" s="14"/>
      <c r="M3655" s="14"/>
      <c r="N3655" s="14"/>
      <c r="O3655" s="14"/>
      <c r="P3655" s="14"/>
      <c r="Q3655" s="14"/>
      <c r="R3655" s="14"/>
      <c r="S3655" s="14"/>
      <c r="T3655" s="14"/>
      <c r="U3655" s="14"/>
      <c r="V3655" s="14"/>
      <c r="W3655" s="14"/>
      <c r="X3655" s="14"/>
      <c r="Y3655" s="14"/>
      <c r="Z3655" s="14"/>
      <c r="AA3655" s="14"/>
      <c r="AB3655" s="14"/>
      <c r="AC3655" s="14"/>
      <c r="AD3655" s="14"/>
    </row>
    <row r="3656" ht="33.0" hidden="1" customHeight="1">
      <c r="A3656" s="27">
        <v>4138.0</v>
      </c>
      <c r="B3656" s="27" t="s">
        <v>34</v>
      </c>
      <c r="C3656" s="27" t="s">
        <v>3948</v>
      </c>
      <c r="D3656" s="12" t="s">
        <v>601</v>
      </c>
      <c r="E3656" s="14"/>
      <c r="F3656" s="12" t="s">
        <v>15</v>
      </c>
      <c r="G3656" s="12" t="s">
        <v>7</v>
      </c>
      <c r="H3656" s="12" t="s">
        <v>49</v>
      </c>
      <c r="I3656" s="14"/>
      <c r="J3656" s="14"/>
      <c r="K3656" s="14"/>
      <c r="L3656" s="14"/>
      <c r="M3656" s="14"/>
      <c r="N3656" s="14"/>
      <c r="O3656" s="14"/>
      <c r="P3656" s="14"/>
      <c r="Q3656" s="14"/>
      <c r="R3656" s="14"/>
      <c r="S3656" s="14"/>
      <c r="T3656" s="14"/>
      <c r="U3656" s="14"/>
      <c r="V3656" s="14"/>
      <c r="W3656" s="14"/>
      <c r="X3656" s="14"/>
      <c r="Y3656" s="14"/>
      <c r="Z3656" s="14"/>
      <c r="AA3656" s="14"/>
      <c r="AB3656" s="14"/>
      <c r="AC3656" s="14"/>
      <c r="AD3656" s="14"/>
    </row>
    <row r="3657" ht="33.0" hidden="1" customHeight="1">
      <c r="A3657" s="27">
        <v>4139.0</v>
      </c>
      <c r="B3657" s="27" t="s">
        <v>34</v>
      </c>
      <c r="C3657" s="27" t="s">
        <v>3949</v>
      </c>
      <c r="D3657" s="12" t="s">
        <v>206</v>
      </c>
      <c r="E3657" s="14"/>
      <c r="F3657" s="12" t="s">
        <v>11</v>
      </c>
      <c r="G3657" s="12" t="s">
        <v>5</v>
      </c>
      <c r="H3657" s="12" t="s">
        <v>52</v>
      </c>
      <c r="I3657" s="14"/>
      <c r="J3657" s="14"/>
      <c r="K3657" s="14"/>
      <c r="L3657" s="14"/>
      <c r="M3657" s="14"/>
      <c r="N3657" s="14"/>
      <c r="O3657" s="14"/>
      <c r="P3657" s="14"/>
      <c r="Q3657" s="14"/>
      <c r="R3657" s="14"/>
      <c r="S3657" s="14"/>
      <c r="T3657" s="14"/>
      <c r="U3657" s="14"/>
      <c r="V3657" s="14"/>
      <c r="W3657" s="14"/>
      <c r="X3657" s="14"/>
      <c r="Y3657" s="14"/>
      <c r="Z3657" s="14"/>
      <c r="AA3657" s="14"/>
      <c r="AB3657" s="14"/>
      <c r="AC3657" s="14"/>
      <c r="AD3657" s="14"/>
    </row>
    <row r="3658" ht="33.0" hidden="1" customHeight="1">
      <c r="A3658" s="27">
        <v>4140.0</v>
      </c>
      <c r="B3658" s="27" t="s">
        <v>34</v>
      </c>
      <c r="C3658" s="27" t="s">
        <v>3950</v>
      </c>
      <c r="D3658" s="12" t="s">
        <v>48</v>
      </c>
      <c r="E3658" s="14"/>
      <c r="F3658" s="12" t="s">
        <v>10</v>
      </c>
      <c r="G3658" s="12" t="s">
        <v>2</v>
      </c>
      <c r="H3658" s="12" t="s">
        <v>49</v>
      </c>
      <c r="I3658" s="14"/>
      <c r="J3658" s="14"/>
      <c r="K3658" s="14"/>
      <c r="L3658" s="14"/>
      <c r="M3658" s="14"/>
      <c r="N3658" s="14"/>
      <c r="O3658" s="14"/>
      <c r="P3658" s="14"/>
      <c r="Q3658" s="14"/>
      <c r="R3658" s="14"/>
      <c r="S3658" s="14"/>
      <c r="T3658" s="14"/>
      <c r="U3658" s="14"/>
      <c r="V3658" s="14"/>
      <c r="W3658" s="14"/>
      <c r="X3658" s="14"/>
      <c r="Y3658" s="14"/>
      <c r="Z3658" s="14"/>
      <c r="AA3658" s="14"/>
      <c r="AB3658" s="14"/>
      <c r="AC3658" s="14"/>
      <c r="AD3658" s="14"/>
    </row>
    <row r="3659" ht="33.0" hidden="1" customHeight="1">
      <c r="A3659" s="27">
        <v>4141.0</v>
      </c>
      <c r="B3659" s="27" t="s">
        <v>34</v>
      </c>
      <c r="C3659" s="27" t="s">
        <v>3951</v>
      </c>
      <c r="D3659" s="12" t="s">
        <v>445</v>
      </c>
      <c r="E3659" s="14"/>
      <c r="F3659" s="12" t="s">
        <v>23</v>
      </c>
      <c r="G3659" s="12" t="s">
        <v>7</v>
      </c>
      <c r="H3659" s="12" t="s">
        <v>49</v>
      </c>
      <c r="I3659" s="14"/>
      <c r="J3659" s="14"/>
      <c r="K3659" s="14"/>
      <c r="L3659" s="14"/>
      <c r="M3659" s="14"/>
      <c r="N3659" s="14"/>
      <c r="O3659" s="14"/>
      <c r="P3659" s="14"/>
      <c r="Q3659" s="14"/>
      <c r="R3659" s="14"/>
      <c r="S3659" s="14"/>
      <c r="T3659" s="14"/>
      <c r="U3659" s="14"/>
      <c r="V3659" s="14"/>
      <c r="W3659" s="14"/>
      <c r="X3659" s="14"/>
      <c r="Y3659" s="14"/>
      <c r="Z3659" s="14"/>
      <c r="AA3659" s="14"/>
      <c r="AB3659" s="14"/>
      <c r="AC3659" s="14"/>
      <c r="AD3659" s="14"/>
    </row>
    <row r="3660" ht="33.0" customHeight="1">
      <c r="A3660" s="27">
        <v>4142.0</v>
      </c>
      <c r="B3660" s="27" t="s">
        <v>34</v>
      </c>
      <c r="C3660" s="27" t="s">
        <v>3952</v>
      </c>
      <c r="D3660" s="12" t="s">
        <v>175</v>
      </c>
      <c r="E3660" s="14"/>
      <c r="F3660" s="12" t="s">
        <v>16</v>
      </c>
      <c r="G3660" s="12" t="s">
        <v>4</v>
      </c>
      <c r="H3660" s="12" t="s">
        <v>52</v>
      </c>
      <c r="I3660" s="14"/>
      <c r="J3660" s="14"/>
      <c r="K3660" s="14"/>
      <c r="L3660" s="14"/>
      <c r="M3660" s="14"/>
      <c r="N3660" s="14"/>
      <c r="O3660" s="14"/>
      <c r="P3660" s="14"/>
      <c r="Q3660" s="14"/>
      <c r="R3660" s="14"/>
      <c r="S3660" s="14"/>
      <c r="T3660" s="14"/>
      <c r="U3660" s="14"/>
      <c r="V3660" s="14"/>
      <c r="W3660" s="14"/>
      <c r="X3660" s="14"/>
      <c r="Y3660" s="14"/>
      <c r="Z3660" s="14"/>
      <c r="AA3660" s="14"/>
      <c r="AB3660" s="14"/>
      <c r="AC3660" s="14"/>
      <c r="AD3660" s="14"/>
    </row>
    <row r="3661" ht="33.0" hidden="1" customHeight="1">
      <c r="A3661" s="27">
        <v>4143.0</v>
      </c>
      <c r="B3661" s="27" t="s">
        <v>34</v>
      </c>
      <c r="C3661" s="27" t="s">
        <v>3953</v>
      </c>
      <c r="D3661" s="12" t="s">
        <v>275</v>
      </c>
      <c r="E3661" s="14"/>
      <c r="F3661" s="12" t="s">
        <v>13</v>
      </c>
      <c r="G3661" s="12" t="s">
        <v>6</v>
      </c>
      <c r="H3661" s="12" t="s">
        <v>52</v>
      </c>
      <c r="I3661" s="14"/>
      <c r="J3661" s="14"/>
      <c r="K3661" s="14"/>
      <c r="L3661" s="14"/>
      <c r="M3661" s="14"/>
      <c r="N3661" s="14"/>
      <c r="O3661" s="14"/>
      <c r="P3661" s="14"/>
      <c r="Q3661" s="14"/>
      <c r="R3661" s="14"/>
      <c r="S3661" s="14"/>
      <c r="T3661" s="14"/>
      <c r="U3661" s="14"/>
      <c r="V3661" s="14"/>
      <c r="W3661" s="14"/>
      <c r="X3661" s="14"/>
      <c r="Y3661" s="14"/>
      <c r="Z3661" s="14"/>
      <c r="AA3661" s="14"/>
      <c r="AB3661" s="14"/>
      <c r="AC3661" s="14"/>
      <c r="AD3661" s="14"/>
    </row>
    <row r="3662" ht="33.0" hidden="1" customHeight="1">
      <c r="A3662" s="27">
        <v>4145.0</v>
      </c>
      <c r="B3662" s="27" t="s">
        <v>34</v>
      </c>
      <c r="C3662" s="27" t="s">
        <v>3954</v>
      </c>
      <c r="D3662" s="12" t="s">
        <v>632</v>
      </c>
      <c r="E3662" s="14"/>
      <c r="F3662" s="12" t="s">
        <v>21</v>
      </c>
      <c r="G3662" s="12" t="s">
        <v>9</v>
      </c>
      <c r="H3662" s="12" t="s">
        <v>49</v>
      </c>
      <c r="I3662" s="14"/>
      <c r="J3662" s="14"/>
      <c r="K3662" s="14"/>
      <c r="L3662" s="14"/>
      <c r="M3662" s="14"/>
      <c r="N3662" s="14"/>
      <c r="O3662" s="14"/>
      <c r="P3662" s="14"/>
      <c r="Q3662" s="14"/>
      <c r="R3662" s="14"/>
      <c r="S3662" s="14"/>
      <c r="T3662" s="14"/>
      <c r="U3662" s="14"/>
      <c r="V3662" s="14"/>
      <c r="W3662" s="14"/>
      <c r="X3662" s="14"/>
      <c r="Y3662" s="14"/>
      <c r="Z3662" s="14"/>
      <c r="AA3662" s="14"/>
      <c r="AB3662" s="14"/>
      <c r="AC3662" s="14"/>
      <c r="AD3662" s="14"/>
    </row>
    <row r="3663" ht="33.0" hidden="1" customHeight="1">
      <c r="A3663" s="27">
        <v>4146.0</v>
      </c>
      <c r="B3663" s="27" t="s">
        <v>34</v>
      </c>
      <c r="C3663" s="27" t="s">
        <v>3955</v>
      </c>
      <c r="D3663" s="12" t="s">
        <v>144</v>
      </c>
      <c r="E3663" s="14"/>
      <c r="F3663" s="12" t="s">
        <v>11</v>
      </c>
      <c r="G3663" s="12" t="s">
        <v>7</v>
      </c>
      <c r="H3663" s="12" t="s">
        <v>42</v>
      </c>
      <c r="I3663" s="14"/>
      <c r="J3663" s="14"/>
      <c r="K3663" s="14"/>
      <c r="L3663" s="14"/>
      <c r="M3663" s="14"/>
      <c r="N3663" s="14"/>
      <c r="O3663" s="14"/>
      <c r="P3663" s="14"/>
      <c r="Q3663" s="14"/>
      <c r="R3663" s="14"/>
      <c r="S3663" s="14"/>
      <c r="T3663" s="14"/>
      <c r="U3663" s="14"/>
      <c r="V3663" s="14"/>
      <c r="W3663" s="14"/>
      <c r="X3663" s="14"/>
      <c r="Y3663" s="14"/>
      <c r="Z3663" s="14"/>
      <c r="AA3663" s="14"/>
      <c r="AB3663" s="14"/>
      <c r="AC3663" s="14"/>
      <c r="AD3663" s="14"/>
    </row>
    <row r="3664" ht="33.0" hidden="1" customHeight="1">
      <c r="A3664" s="27">
        <v>4147.0</v>
      </c>
      <c r="B3664" s="27" t="s">
        <v>34</v>
      </c>
      <c r="C3664" s="27" t="s">
        <v>3956</v>
      </c>
      <c r="D3664" s="12" t="s">
        <v>302</v>
      </c>
      <c r="E3664" s="14"/>
      <c r="F3664" s="12" t="s">
        <v>15</v>
      </c>
      <c r="G3664" s="12" t="s">
        <v>9</v>
      </c>
      <c r="H3664" s="12" t="s">
        <v>42</v>
      </c>
      <c r="I3664" s="14"/>
      <c r="J3664" s="14"/>
      <c r="K3664" s="14"/>
      <c r="L3664" s="14"/>
      <c r="M3664" s="14"/>
      <c r="N3664" s="14"/>
      <c r="O3664" s="14"/>
      <c r="P3664" s="14"/>
      <c r="Q3664" s="14"/>
      <c r="R3664" s="14"/>
      <c r="S3664" s="14"/>
      <c r="T3664" s="14"/>
      <c r="U3664" s="14"/>
      <c r="V3664" s="14"/>
      <c r="W3664" s="14"/>
      <c r="X3664" s="14"/>
      <c r="Y3664" s="14"/>
      <c r="Z3664" s="14"/>
      <c r="AA3664" s="14"/>
      <c r="AB3664" s="14"/>
      <c r="AC3664" s="14"/>
      <c r="AD3664" s="14"/>
    </row>
    <row r="3665" ht="33.0" hidden="1" customHeight="1">
      <c r="A3665" s="27">
        <v>4148.0</v>
      </c>
      <c r="B3665" s="27" t="s">
        <v>34</v>
      </c>
      <c r="C3665" s="27" t="s">
        <v>3957</v>
      </c>
      <c r="D3665" s="12" t="s">
        <v>2614</v>
      </c>
      <c r="E3665" s="14"/>
      <c r="F3665" s="12" t="s">
        <v>17</v>
      </c>
      <c r="G3665" s="12" t="s">
        <v>9</v>
      </c>
      <c r="H3665" s="12" t="s">
        <v>37</v>
      </c>
      <c r="I3665" s="14"/>
      <c r="J3665" s="14"/>
      <c r="K3665" s="14"/>
      <c r="L3665" s="14"/>
      <c r="M3665" s="14"/>
      <c r="N3665" s="14"/>
      <c r="O3665" s="14"/>
      <c r="P3665" s="14"/>
      <c r="Q3665" s="14"/>
      <c r="R3665" s="14"/>
      <c r="S3665" s="14"/>
      <c r="T3665" s="14"/>
      <c r="U3665" s="14"/>
      <c r="V3665" s="14"/>
      <c r="W3665" s="14"/>
      <c r="X3665" s="14"/>
      <c r="Y3665" s="14"/>
      <c r="Z3665" s="14"/>
      <c r="AA3665" s="14"/>
      <c r="AB3665" s="14"/>
      <c r="AC3665" s="14"/>
      <c r="AD3665" s="14"/>
    </row>
    <row r="3666" ht="33.0" hidden="1" customHeight="1">
      <c r="A3666" s="27">
        <v>4149.0</v>
      </c>
      <c r="B3666" s="27" t="s">
        <v>34</v>
      </c>
      <c r="C3666" s="27" t="s">
        <v>3958</v>
      </c>
      <c r="D3666" s="12" t="s">
        <v>509</v>
      </c>
      <c r="E3666" s="14"/>
      <c r="F3666" s="12" t="s">
        <v>13</v>
      </c>
      <c r="G3666" s="12" t="s">
        <v>4</v>
      </c>
      <c r="H3666" s="12" t="s">
        <v>52</v>
      </c>
      <c r="I3666" s="14"/>
      <c r="J3666" s="14"/>
      <c r="K3666" s="14"/>
      <c r="L3666" s="14"/>
      <c r="M3666" s="14"/>
      <c r="N3666" s="14"/>
      <c r="O3666" s="14"/>
      <c r="P3666" s="14"/>
      <c r="Q3666" s="14"/>
      <c r="R3666" s="14"/>
      <c r="S3666" s="14"/>
      <c r="T3666" s="14"/>
      <c r="U3666" s="14"/>
      <c r="V3666" s="14"/>
      <c r="W3666" s="14"/>
      <c r="X3666" s="14"/>
      <c r="Y3666" s="14"/>
      <c r="Z3666" s="14"/>
      <c r="AA3666" s="14"/>
      <c r="AB3666" s="14"/>
      <c r="AC3666" s="14"/>
      <c r="AD3666" s="14"/>
    </row>
    <row r="3667" ht="33.0" customHeight="1">
      <c r="A3667" s="27">
        <v>4150.0</v>
      </c>
      <c r="B3667" s="27" t="s">
        <v>34</v>
      </c>
      <c r="C3667" s="27" t="s">
        <v>3959</v>
      </c>
      <c r="D3667" s="12" t="s">
        <v>217</v>
      </c>
      <c r="E3667" s="14"/>
      <c r="F3667" s="12" t="s">
        <v>16</v>
      </c>
      <c r="G3667" s="12" t="s">
        <v>7</v>
      </c>
      <c r="H3667" s="12" t="s">
        <v>49</v>
      </c>
      <c r="I3667" s="14"/>
      <c r="J3667" s="14"/>
      <c r="K3667" s="14"/>
      <c r="L3667" s="14"/>
      <c r="M3667" s="14"/>
      <c r="N3667" s="14"/>
      <c r="O3667" s="14"/>
      <c r="P3667" s="14"/>
      <c r="Q3667" s="14"/>
      <c r="R3667" s="14"/>
      <c r="S3667" s="14"/>
      <c r="T3667" s="14"/>
      <c r="U3667" s="14"/>
      <c r="V3667" s="14"/>
      <c r="W3667" s="14"/>
      <c r="X3667" s="14"/>
      <c r="Y3667" s="14"/>
      <c r="Z3667" s="14"/>
      <c r="AA3667" s="14"/>
      <c r="AB3667" s="14"/>
      <c r="AC3667" s="14"/>
      <c r="AD3667" s="14"/>
    </row>
    <row r="3668" ht="33.0" hidden="1" customHeight="1">
      <c r="A3668" s="27">
        <v>4151.0</v>
      </c>
      <c r="B3668" s="27" t="s">
        <v>34</v>
      </c>
      <c r="C3668" s="27" t="s">
        <v>3960</v>
      </c>
      <c r="D3668" s="12" t="s">
        <v>2285</v>
      </c>
      <c r="E3668" s="14"/>
      <c r="F3668" s="12" t="s">
        <v>13</v>
      </c>
      <c r="G3668" s="12" t="s">
        <v>7</v>
      </c>
      <c r="H3668" s="12" t="s">
        <v>49</v>
      </c>
      <c r="I3668" s="14"/>
      <c r="J3668" s="14"/>
      <c r="K3668" s="14"/>
      <c r="L3668" s="14"/>
      <c r="M3668" s="14"/>
      <c r="N3668" s="14"/>
      <c r="O3668" s="14"/>
      <c r="P3668" s="14"/>
      <c r="Q3668" s="14"/>
      <c r="R3668" s="14"/>
      <c r="S3668" s="14"/>
      <c r="T3668" s="14"/>
      <c r="U3668" s="14"/>
      <c r="V3668" s="14"/>
      <c r="W3668" s="14"/>
      <c r="X3668" s="14"/>
      <c r="Y3668" s="14"/>
      <c r="Z3668" s="14"/>
      <c r="AA3668" s="14"/>
      <c r="AB3668" s="14"/>
      <c r="AC3668" s="14"/>
      <c r="AD3668" s="14"/>
    </row>
    <row r="3669" ht="33.0" hidden="1" customHeight="1">
      <c r="A3669" s="27">
        <v>4153.0</v>
      </c>
      <c r="B3669" s="27" t="s">
        <v>34</v>
      </c>
      <c r="C3669" s="27" t="s">
        <v>3961</v>
      </c>
      <c r="D3669" s="12" t="s">
        <v>436</v>
      </c>
      <c r="E3669" s="14"/>
      <c r="F3669" s="12" t="s">
        <v>13</v>
      </c>
      <c r="G3669" s="12" t="s">
        <v>9</v>
      </c>
      <c r="H3669" s="12" t="s">
        <v>37</v>
      </c>
      <c r="I3669" s="14"/>
      <c r="J3669" s="14"/>
      <c r="K3669" s="14"/>
      <c r="L3669" s="14"/>
      <c r="M3669" s="14"/>
      <c r="N3669" s="14"/>
      <c r="O3669" s="14"/>
      <c r="P3669" s="14"/>
      <c r="Q3669" s="14"/>
      <c r="R3669" s="14"/>
      <c r="S3669" s="14"/>
      <c r="T3669" s="14"/>
      <c r="U3669" s="14"/>
      <c r="V3669" s="14"/>
      <c r="W3669" s="14"/>
      <c r="X3669" s="14"/>
      <c r="Y3669" s="14"/>
      <c r="Z3669" s="14"/>
      <c r="AA3669" s="14"/>
      <c r="AB3669" s="14"/>
      <c r="AC3669" s="14"/>
      <c r="AD3669" s="14"/>
    </row>
    <row r="3670" ht="33.0" hidden="1" customHeight="1">
      <c r="A3670" s="27">
        <v>4154.0</v>
      </c>
      <c r="B3670" s="27" t="s">
        <v>34</v>
      </c>
      <c r="C3670" s="27" t="s">
        <v>3962</v>
      </c>
      <c r="D3670" s="12" t="s">
        <v>36</v>
      </c>
      <c r="E3670" s="14"/>
      <c r="F3670" s="12" t="s">
        <v>10</v>
      </c>
      <c r="G3670" s="12" t="s">
        <v>2</v>
      </c>
      <c r="H3670" s="12" t="s">
        <v>37</v>
      </c>
      <c r="I3670" s="14"/>
      <c r="J3670" s="14"/>
      <c r="K3670" s="14"/>
      <c r="L3670" s="14"/>
      <c r="M3670" s="14"/>
      <c r="N3670" s="14"/>
      <c r="O3670" s="14"/>
      <c r="P3670" s="14"/>
      <c r="Q3670" s="14"/>
      <c r="R3670" s="14"/>
      <c r="S3670" s="14"/>
      <c r="T3670" s="14"/>
      <c r="U3670" s="14"/>
      <c r="V3670" s="14"/>
      <c r="W3670" s="14"/>
      <c r="X3670" s="14"/>
      <c r="Y3670" s="14"/>
      <c r="Z3670" s="14"/>
      <c r="AA3670" s="14"/>
      <c r="AB3670" s="14"/>
      <c r="AC3670" s="14"/>
      <c r="AD3670" s="14"/>
    </row>
    <row r="3671" ht="33.0" hidden="1" customHeight="1">
      <c r="A3671" s="27">
        <v>4155.0</v>
      </c>
      <c r="B3671" s="27" t="s">
        <v>34</v>
      </c>
      <c r="C3671" s="27" t="s">
        <v>3963</v>
      </c>
      <c r="D3671" s="12" t="s">
        <v>89</v>
      </c>
      <c r="E3671" s="14"/>
      <c r="F3671" s="12" t="s">
        <v>9</v>
      </c>
      <c r="G3671" s="12" t="s">
        <v>9</v>
      </c>
      <c r="H3671" s="12" t="s">
        <v>52</v>
      </c>
      <c r="I3671" s="14"/>
      <c r="J3671" s="14"/>
      <c r="K3671" s="14"/>
      <c r="L3671" s="14"/>
      <c r="M3671" s="14"/>
      <c r="N3671" s="14"/>
      <c r="O3671" s="14"/>
      <c r="P3671" s="14"/>
      <c r="Q3671" s="14"/>
      <c r="R3671" s="14"/>
      <c r="S3671" s="14"/>
      <c r="T3671" s="14"/>
      <c r="U3671" s="14"/>
      <c r="V3671" s="14"/>
      <c r="W3671" s="14"/>
      <c r="X3671" s="14"/>
      <c r="Y3671" s="14"/>
      <c r="Z3671" s="14"/>
      <c r="AA3671" s="14"/>
      <c r="AB3671" s="14"/>
      <c r="AC3671" s="14"/>
      <c r="AD3671" s="14"/>
    </row>
    <row r="3672" ht="33.0" hidden="1" customHeight="1">
      <c r="A3672" s="27">
        <v>4157.0</v>
      </c>
      <c r="B3672" s="27" t="s">
        <v>34</v>
      </c>
      <c r="C3672" s="27" t="s">
        <v>3964</v>
      </c>
      <c r="D3672" s="12" t="s">
        <v>105</v>
      </c>
      <c r="E3672" s="14"/>
      <c r="F3672" s="12" t="s">
        <v>13</v>
      </c>
      <c r="G3672" s="12" t="s">
        <v>4</v>
      </c>
      <c r="H3672" s="12" t="s">
        <v>37</v>
      </c>
      <c r="I3672" s="14"/>
      <c r="J3672" s="14"/>
      <c r="K3672" s="14"/>
      <c r="L3672" s="14"/>
      <c r="M3672" s="14"/>
      <c r="N3672" s="14"/>
      <c r="O3672" s="14"/>
      <c r="P3672" s="14"/>
      <c r="Q3672" s="14"/>
      <c r="R3672" s="14"/>
      <c r="S3672" s="14"/>
      <c r="T3672" s="14"/>
      <c r="U3672" s="14"/>
      <c r="V3672" s="14"/>
      <c r="W3672" s="14"/>
      <c r="X3672" s="14"/>
      <c r="Y3672" s="14"/>
      <c r="Z3672" s="14"/>
      <c r="AA3672" s="14"/>
      <c r="AB3672" s="14"/>
      <c r="AC3672" s="14"/>
      <c r="AD3672" s="14"/>
    </row>
    <row r="3673" ht="33.0" hidden="1" customHeight="1">
      <c r="A3673" s="27">
        <v>4159.0</v>
      </c>
      <c r="B3673" s="27" t="s">
        <v>34</v>
      </c>
      <c r="C3673" s="27" t="s">
        <v>3965</v>
      </c>
      <c r="D3673" s="12" t="s">
        <v>592</v>
      </c>
      <c r="E3673" s="14"/>
      <c r="F3673" s="12" t="s">
        <v>11</v>
      </c>
      <c r="G3673" s="12" t="s">
        <v>9</v>
      </c>
      <c r="H3673" s="12" t="s">
        <v>37</v>
      </c>
      <c r="I3673" s="14"/>
      <c r="J3673" s="14"/>
      <c r="K3673" s="14"/>
      <c r="L3673" s="14"/>
      <c r="M3673" s="14"/>
      <c r="N3673" s="14"/>
      <c r="O3673" s="14"/>
      <c r="P3673" s="14"/>
      <c r="Q3673" s="14"/>
      <c r="R3673" s="14"/>
      <c r="S3673" s="14"/>
      <c r="T3673" s="14"/>
      <c r="U3673" s="14"/>
      <c r="V3673" s="14"/>
      <c r="W3673" s="14"/>
      <c r="X3673" s="14"/>
      <c r="Y3673" s="14"/>
      <c r="Z3673" s="14"/>
      <c r="AA3673" s="14"/>
      <c r="AB3673" s="14"/>
      <c r="AC3673" s="14"/>
      <c r="AD3673" s="14"/>
    </row>
    <row r="3674" ht="33.0" customHeight="1">
      <c r="A3674" s="27">
        <v>4160.0</v>
      </c>
      <c r="B3674" s="27" t="s">
        <v>34</v>
      </c>
      <c r="C3674" s="27" t="s">
        <v>3966</v>
      </c>
      <c r="D3674" s="12" t="s">
        <v>327</v>
      </c>
      <c r="E3674" s="14"/>
      <c r="F3674" s="12" t="s">
        <v>16</v>
      </c>
      <c r="G3674" s="12" t="s">
        <v>7</v>
      </c>
      <c r="H3674" s="12" t="s">
        <v>37</v>
      </c>
      <c r="I3674" s="14"/>
      <c r="J3674" s="14"/>
      <c r="K3674" s="14"/>
      <c r="L3674" s="14"/>
      <c r="M3674" s="14"/>
      <c r="N3674" s="14"/>
      <c r="O3674" s="14"/>
      <c r="P3674" s="14"/>
      <c r="Q3674" s="14"/>
      <c r="R3674" s="14"/>
      <c r="S3674" s="14"/>
      <c r="T3674" s="14"/>
      <c r="U3674" s="14"/>
      <c r="V3674" s="14"/>
      <c r="W3674" s="14"/>
      <c r="X3674" s="14"/>
      <c r="Y3674" s="14"/>
      <c r="Z3674" s="14"/>
      <c r="AA3674" s="14"/>
      <c r="AB3674" s="14"/>
      <c r="AC3674" s="14"/>
      <c r="AD3674" s="14"/>
    </row>
    <row r="3675" ht="33.0" hidden="1" customHeight="1">
      <c r="A3675" s="27">
        <v>4161.0</v>
      </c>
      <c r="B3675" s="27" t="s">
        <v>34</v>
      </c>
      <c r="C3675" s="27" t="s">
        <v>3967</v>
      </c>
      <c r="D3675" s="12" t="s">
        <v>359</v>
      </c>
      <c r="E3675" s="14"/>
      <c r="F3675" s="12" t="s">
        <v>14</v>
      </c>
      <c r="G3675" s="12" t="s">
        <v>6</v>
      </c>
      <c r="H3675" s="12" t="s">
        <v>42</v>
      </c>
      <c r="I3675" s="14"/>
      <c r="J3675" s="14"/>
      <c r="K3675" s="14"/>
      <c r="L3675" s="14"/>
      <c r="M3675" s="14"/>
      <c r="N3675" s="14"/>
      <c r="O3675" s="14"/>
      <c r="P3675" s="14"/>
      <c r="Q3675" s="14"/>
      <c r="R3675" s="14"/>
      <c r="S3675" s="14"/>
      <c r="T3675" s="14"/>
      <c r="U3675" s="14"/>
      <c r="V3675" s="14"/>
      <c r="W3675" s="14"/>
      <c r="X3675" s="14"/>
      <c r="Y3675" s="14"/>
      <c r="Z3675" s="14"/>
      <c r="AA3675" s="14"/>
      <c r="AB3675" s="14"/>
      <c r="AC3675" s="14"/>
      <c r="AD3675" s="14"/>
    </row>
    <row r="3676" ht="33.0" hidden="1" customHeight="1">
      <c r="A3676" s="27">
        <v>4162.0</v>
      </c>
      <c r="B3676" s="27" t="s">
        <v>34</v>
      </c>
      <c r="C3676" s="27" t="s">
        <v>3968</v>
      </c>
      <c r="D3676" s="12" t="s">
        <v>293</v>
      </c>
      <c r="E3676" s="14"/>
      <c r="F3676" s="12" t="s">
        <v>11</v>
      </c>
      <c r="G3676" s="12" t="s">
        <v>4</v>
      </c>
      <c r="H3676" s="12" t="s">
        <v>42</v>
      </c>
      <c r="I3676" s="14"/>
      <c r="J3676" s="14"/>
      <c r="K3676" s="14"/>
      <c r="L3676" s="14"/>
      <c r="M3676" s="14"/>
      <c r="N3676" s="14"/>
      <c r="O3676" s="14"/>
      <c r="P3676" s="14"/>
      <c r="Q3676" s="14"/>
      <c r="R3676" s="14"/>
      <c r="S3676" s="14"/>
      <c r="T3676" s="14"/>
      <c r="U3676" s="14"/>
      <c r="V3676" s="14"/>
      <c r="W3676" s="14"/>
      <c r="X3676" s="14"/>
      <c r="Y3676" s="14"/>
      <c r="Z3676" s="14"/>
      <c r="AA3676" s="14"/>
      <c r="AB3676" s="14"/>
      <c r="AC3676" s="14"/>
      <c r="AD3676" s="14"/>
    </row>
    <row r="3677" ht="33.0" hidden="1" customHeight="1">
      <c r="A3677" s="27">
        <v>4163.0</v>
      </c>
      <c r="B3677" s="27" t="s">
        <v>34</v>
      </c>
      <c r="C3677" s="27" t="s">
        <v>3969</v>
      </c>
      <c r="D3677" s="12" t="s">
        <v>632</v>
      </c>
      <c r="E3677" s="14"/>
      <c r="F3677" s="12" t="s">
        <v>21</v>
      </c>
      <c r="G3677" s="12" t="s">
        <v>9</v>
      </c>
      <c r="H3677" s="12" t="s">
        <v>49</v>
      </c>
      <c r="I3677" s="14"/>
      <c r="J3677" s="14"/>
      <c r="K3677" s="14"/>
      <c r="L3677" s="14"/>
      <c r="M3677" s="14"/>
      <c r="N3677" s="14"/>
      <c r="O3677" s="14"/>
      <c r="P3677" s="14"/>
      <c r="Q3677" s="14"/>
      <c r="R3677" s="14"/>
      <c r="S3677" s="14"/>
      <c r="T3677" s="14"/>
      <c r="U3677" s="14"/>
      <c r="V3677" s="14"/>
      <c r="W3677" s="14"/>
      <c r="X3677" s="14"/>
      <c r="Y3677" s="14"/>
      <c r="Z3677" s="14"/>
      <c r="AA3677" s="14"/>
      <c r="AB3677" s="14"/>
      <c r="AC3677" s="14"/>
      <c r="AD3677" s="14"/>
    </row>
    <row r="3678" ht="33.0" hidden="1" customHeight="1">
      <c r="A3678" s="27">
        <v>4164.0</v>
      </c>
      <c r="B3678" s="27" t="s">
        <v>34</v>
      </c>
      <c r="C3678" s="27" t="s">
        <v>3970</v>
      </c>
      <c r="D3678" s="12" t="s">
        <v>172</v>
      </c>
      <c r="E3678" s="14"/>
      <c r="F3678" s="12" t="s">
        <v>20</v>
      </c>
      <c r="G3678" s="12" t="s">
        <v>9</v>
      </c>
      <c r="H3678" s="12" t="s">
        <v>49</v>
      </c>
      <c r="I3678" s="14"/>
      <c r="J3678" s="14"/>
      <c r="K3678" s="14"/>
      <c r="L3678" s="14"/>
      <c r="M3678" s="14"/>
      <c r="N3678" s="14"/>
      <c r="O3678" s="14"/>
      <c r="P3678" s="14"/>
      <c r="Q3678" s="14"/>
      <c r="R3678" s="14"/>
      <c r="S3678" s="14"/>
      <c r="T3678" s="14"/>
      <c r="U3678" s="14"/>
      <c r="V3678" s="14"/>
      <c r="W3678" s="14"/>
      <c r="X3678" s="14"/>
      <c r="Y3678" s="14"/>
      <c r="Z3678" s="14"/>
      <c r="AA3678" s="14"/>
      <c r="AB3678" s="14"/>
      <c r="AC3678" s="14"/>
      <c r="AD3678" s="14"/>
    </row>
    <row r="3679" ht="33.0" hidden="1" customHeight="1">
      <c r="A3679" s="27">
        <v>4165.0</v>
      </c>
      <c r="B3679" s="27" t="s">
        <v>34</v>
      </c>
      <c r="C3679" s="27" t="s">
        <v>3971</v>
      </c>
      <c r="D3679" s="12" t="s">
        <v>438</v>
      </c>
      <c r="E3679" s="14"/>
      <c r="F3679" s="12" t="s">
        <v>20</v>
      </c>
      <c r="G3679" s="12" t="s">
        <v>9</v>
      </c>
      <c r="H3679" s="12" t="s">
        <v>52</v>
      </c>
      <c r="I3679" s="14"/>
      <c r="J3679" s="14"/>
      <c r="K3679" s="14"/>
      <c r="L3679" s="14"/>
      <c r="M3679" s="14"/>
      <c r="N3679" s="14"/>
      <c r="O3679" s="14"/>
      <c r="P3679" s="14"/>
      <c r="Q3679" s="14"/>
      <c r="R3679" s="14"/>
      <c r="S3679" s="14"/>
      <c r="T3679" s="14"/>
      <c r="U3679" s="14"/>
      <c r="V3679" s="14"/>
      <c r="W3679" s="14"/>
      <c r="X3679" s="14"/>
      <c r="Y3679" s="14"/>
      <c r="Z3679" s="14"/>
      <c r="AA3679" s="14"/>
      <c r="AB3679" s="14"/>
      <c r="AC3679" s="14"/>
      <c r="AD3679" s="14"/>
    </row>
    <row r="3680" ht="33.0" customHeight="1">
      <c r="A3680" s="27">
        <v>4166.0</v>
      </c>
      <c r="B3680" s="27" t="s">
        <v>34</v>
      </c>
      <c r="C3680" s="27" t="s">
        <v>3972</v>
      </c>
      <c r="D3680" s="12" t="s">
        <v>1636</v>
      </c>
      <c r="E3680" s="14"/>
      <c r="F3680" s="12" t="s">
        <v>16</v>
      </c>
      <c r="G3680" s="12" t="s">
        <v>9</v>
      </c>
      <c r="H3680" s="12" t="s">
        <v>49</v>
      </c>
      <c r="I3680" s="14"/>
      <c r="J3680" s="14"/>
      <c r="K3680" s="14"/>
      <c r="L3680" s="14"/>
      <c r="M3680" s="14"/>
      <c r="N3680" s="14"/>
      <c r="O3680" s="14"/>
      <c r="P3680" s="14"/>
      <c r="Q3680" s="14"/>
      <c r="R3680" s="14"/>
      <c r="S3680" s="14"/>
      <c r="T3680" s="14"/>
      <c r="U3680" s="14"/>
      <c r="V3680" s="14"/>
      <c r="W3680" s="14"/>
      <c r="X3680" s="14"/>
      <c r="Y3680" s="14"/>
      <c r="Z3680" s="14"/>
      <c r="AA3680" s="14"/>
      <c r="AB3680" s="14"/>
      <c r="AC3680" s="14"/>
      <c r="AD3680" s="14"/>
    </row>
    <row r="3681" ht="33.0" customHeight="1">
      <c r="A3681" s="27">
        <v>4167.0</v>
      </c>
      <c r="B3681" s="27" t="s">
        <v>34</v>
      </c>
      <c r="C3681" s="27" t="s">
        <v>3973</v>
      </c>
      <c r="D3681" s="12" t="s">
        <v>416</v>
      </c>
      <c r="E3681" s="14"/>
      <c r="F3681" s="12" t="s">
        <v>16</v>
      </c>
      <c r="G3681" s="12" t="s">
        <v>4</v>
      </c>
      <c r="H3681" s="12" t="s">
        <v>49</v>
      </c>
      <c r="I3681" s="14"/>
      <c r="J3681" s="14"/>
      <c r="K3681" s="14"/>
      <c r="L3681" s="14"/>
      <c r="M3681" s="14"/>
      <c r="N3681" s="14"/>
      <c r="O3681" s="14"/>
      <c r="P3681" s="14"/>
      <c r="Q3681" s="14"/>
      <c r="R3681" s="14"/>
      <c r="S3681" s="14"/>
      <c r="T3681" s="14"/>
      <c r="U3681" s="14"/>
      <c r="V3681" s="14"/>
      <c r="W3681" s="14"/>
      <c r="X3681" s="14"/>
      <c r="Y3681" s="14"/>
      <c r="Z3681" s="14"/>
      <c r="AA3681" s="14"/>
      <c r="AB3681" s="14"/>
      <c r="AC3681" s="14"/>
      <c r="AD3681" s="14"/>
    </row>
    <row r="3682" ht="33.0" hidden="1" customHeight="1">
      <c r="A3682" s="27">
        <v>4168.0</v>
      </c>
      <c r="B3682" s="27" t="s">
        <v>34</v>
      </c>
      <c r="C3682" s="27" t="s">
        <v>3974</v>
      </c>
      <c r="D3682" s="12" t="s">
        <v>691</v>
      </c>
      <c r="E3682" s="14"/>
      <c r="F3682" s="12" t="s">
        <v>14</v>
      </c>
      <c r="G3682" s="12" t="s">
        <v>9</v>
      </c>
      <c r="H3682" s="12" t="s">
        <v>37</v>
      </c>
      <c r="I3682" s="14"/>
      <c r="J3682" s="14"/>
      <c r="K3682" s="14"/>
      <c r="L3682" s="14"/>
      <c r="M3682" s="14"/>
      <c r="N3682" s="14"/>
      <c r="O3682" s="14"/>
      <c r="P3682" s="14"/>
      <c r="Q3682" s="14"/>
      <c r="R3682" s="14"/>
      <c r="S3682" s="14"/>
      <c r="T3682" s="14"/>
      <c r="U3682" s="14"/>
      <c r="V3682" s="14"/>
      <c r="W3682" s="14"/>
      <c r="X3682" s="14"/>
      <c r="Y3682" s="14"/>
      <c r="Z3682" s="14"/>
      <c r="AA3682" s="14"/>
      <c r="AB3682" s="14"/>
      <c r="AC3682" s="14"/>
      <c r="AD3682" s="14"/>
    </row>
    <row r="3683" ht="33.0" hidden="1" customHeight="1">
      <c r="A3683" s="27">
        <v>4169.0</v>
      </c>
      <c r="B3683" s="27" t="s">
        <v>34</v>
      </c>
      <c r="C3683" s="27" t="s">
        <v>3975</v>
      </c>
      <c r="D3683" s="12" t="s">
        <v>336</v>
      </c>
      <c r="E3683" s="14"/>
      <c r="F3683" s="12" t="s">
        <v>21</v>
      </c>
      <c r="G3683" s="12" t="s">
        <v>9</v>
      </c>
      <c r="H3683" s="12" t="s">
        <v>42</v>
      </c>
      <c r="I3683" s="14"/>
      <c r="J3683" s="14"/>
      <c r="K3683" s="14"/>
      <c r="L3683" s="14"/>
      <c r="M3683" s="14"/>
      <c r="N3683" s="14"/>
      <c r="O3683" s="14"/>
      <c r="P3683" s="14"/>
      <c r="Q3683" s="14"/>
      <c r="R3683" s="14"/>
      <c r="S3683" s="14"/>
      <c r="T3683" s="14"/>
      <c r="U3683" s="14"/>
      <c r="V3683" s="14"/>
      <c r="W3683" s="14"/>
      <c r="X3683" s="14"/>
      <c r="Y3683" s="14"/>
      <c r="Z3683" s="14"/>
      <c r="AA3683" s="14"/>
      <c r="AB3683" s="14"/>
      <c r="AC3683" s="14"/>
      <c r="AD3683" s="14"/>
    </row>
    <row r="3684" ht="33.0" hidden="1" customHeight="1">
      <c r="A3684" s="27">
        <v>4170.0</v>
      </c>
      <c r="B3684" s="27" t="s">
        <v>34</v>
      </c>
      <c r="C3684" s="27" t="s">
        <v>3976</v>
      </c>
      <c r="D3684" s="12" t="s">
        <v>165</v>
      </c>
      <c r="E3684" s="14"/>
      <c r="F3684" s="12" t="s">
        <v>13</v>
      </c>
      <c r="G3684" s="12" t="s">
        <v>4</v>
      </c>
      <c r="H3684" s="12" t="s">
        <v>49</v>
      </c>
      <c r="I3684" s="14"/>
      <c r="J3684" s="14"/>
      <c r="K3684" s="14"/>
      <c r="L3684" s="14"/>
      <c r="M3684" s="14"/>
      <c r="N3684" s="14"/>
      <c r="O3684" s="14"/>
      <c r="P3684" s="14"/>
      <c r="Q3684" s="14"/>
      <c r="R3684" s="14"/>
      <c r="S3684" s="14"/>
      <c r="T3684" s="14"/>
      <c r="U3684" s="14"/>
      <c r="V3684" s="14"/>
      <c r="W3684" s="14"/>
      <c r="X3684" s="14"/>
      <c r="Y3684" s="14"/>
      <c r="Z3684" s="14"/>
      <c r="AA3684" s="14"/>
      <c r="AB3684" s="14"/>
      <c r="AC3684" s="14"/>
      <c r="AD3684" s="14"/>
    </row>
    <row r="3685" ht="33.0" hidden="1" customHeight="1">
      <c r="A3685" s="27">
        <v>4172.0</v>
      </c>
      <c r="B3685" s="27" t="s">
        <v>34</v>
      </c>
      <c r="C3685" s="27" t="s">
        <v>3977</v>
      </c>
      <c r="D3685" s="12" t="s">
        <v>293</v>
      </c>
      <c r="E3685" s="14"/>
      <c r="F3685" s="12" t="s">
        <v>11</v>
      </c>
      <c r="G3685" s="12" t="s">
        <v>4</v>
      </c>
      <c r="H3685" s="12" t="s">
        <v>42</v>
      </c>
      <c r="I3685" s="14"/>
      <c r="J3685" s="14"/>
      <c r="K3685" s="14"/>
      <c r="L3685" s="14"/>
      <c r="M3685" s="14"/>
      <c r="N3685" s="14"/>
      <c r="O3685" s="14"/>
      <c r="P3685" s="14"/>
      <c r="Q3685" s="14"/>
      <c r="R3685" s="14"/>
      <c r="S3685" s="14"/>
      <c r="T3685" s="14"/>
      <c r="U3685" s="14"/>
      <c r="V3685" s="14"/>
      <c r="W3685" s="14"/>
      <c r="X3685" s="14"/>
      <c r="Y3685" s="14"/>
      <c r="Z3685" s="14"/>
      <c r="AA3685" s="14"/>
      <c r="AB3685" s="14"/>
      <c r="AC3685" s="14"/>
      <c r="AD3685" s="14"/>
    </row>
    <row r="3686" ht="33.0" hidden="1" customHeight="1">
      <c r="A3686" s="27">
        <v>4173.0</v>
      </c>
      <c r="B3686" s="27" t="s">
        <v>34</v>
      </c>
      <c r="C3686" s="27" t="s">
        <v>3978</v>
      </c>
      <c r="D3686" s="12" t="s">
        <v>3979</v>
      </c>
      <c r="E3686" s="14"/>
      <c r="F3686" s="12" t="s">
        <v>14</v>
      </c>
      <c r="G3686" s="12" t="s">
        <v>4</v>
      </c>
      <c r="H3686" s="12" t="s">
        <v>42</v>
      </c>
      <c r="I3686" s="14"/>
      <c r="J3686" s="14"/>
      <c r="K3686" s="14"/>
      <c r="L3686" s="14"/>
      <c r="M3686" s="14"/>
      <c r="N3686" s="14"/>
      <c r="O3686" s="14"/>
      <c r="P3686" s="14"/>
      <c r="Q3686" s="14"/>
      <c r="R3686" s="14"/>
      <c r="S3686" s="14"/>
      <c r="T3686" s="14"/>
      <c r="U3686" s="14"/>
      <c r="V3686" s="14"/>
      <c r="W3686" s="14"/>
      <c r="X3686" s="14"/>
      <c r="Y3686" s="14"/>
      <c r="Z3686" s="14"/>
      <c r="AA3686" s="14"/>
      <c r="AB3686" s="14"/>
      <c r="AC3686" s="14"/>
      <c r="AD3686" s="14"/>
    </row>
    <row r="3687" ht="33.0" hidden="1" customHeight="1">
      <c r="A3687" s="27">
        <v>4174.0</v>
      </c>
      <c r="B3687" s="27" t="s">
        <v>34</v>
      </c>
      <c r="C3687" s="27" t="s">
        <v>3980</v>
      </c>
      <c r="D3687" s="12" t="s">
        <v>227</v>
      </c>
      <c r="E3687" s="14"/>
      <c r="F3687" s="12" t="s">
        <v>20</v>
      </c>
      <c r="G3687" s="12" t="s">
        <v>4</v>
      </c>
      <c r="H3687" s="12" t="s">
        <v>37</v>
      </c>
      <c r="I3687" s="14"/>
      <c r="J3687" s="14"/>
      <c r="K3687" s="14"/>
      <c r="L3687" s="14"/>
      <c r="M3687" s="14"/>
      <c r="N3687" s="14"/>
      <c r="O3687" s="14"/>
      <c r="P3687" s="14"/>
      <c r="Q3687" s="14"/>
      <c r="R3687" s="14"/>
      <c r="S3687" s="14"/>
      <c r="T3687" s="14"/>
      <c r="U3687" s="14"/>
      <c r="V3687" s="14"/>
      <c r="W3687" s="14"/>
      <c r="X3687" s="14"/>
      <c r="Y3687" s="14"/>
      <c r="Z3687" s="14"/>
      <c r="AA3687" s="14"/>
      <c r="AB3687" s="14"/>
      <c r="AC3687" s="14"/>
      <c r="AD3687" s="14"/>
    </row>
    <row r="3688" ht="33.0" hidden="1" customHeight="1">
      <c r="A3688" s="27">
        <v>4175.0</v>
      </c>
      <c r="B3688" s="27" t="s">
        <v>34</v>
      </c>
      <c r="C3688" s="27" t="s">
        <v>3981</v>
      </c>
      <c r="D3688" s="12" t="s">
        <v>509</v>
      </c>
      <c r="E3688" s="14"/>
      <c r="F3688" s="12" t="s">
        <v>13</v>
      </c>
      <c r="G3688" s="12" t="s">
        <v>4</v>
      </c>
      <c r="H3688" s="12" t="s">
        <v>52</v>
      </c>
      <c r="I3688" s="14"/>
      <c r="J3688" s="14"/>
      <c r="K3688" s="14"/>
      <c r="L3688" s="14"/>
      <c r="M3688" s="14"/>
      <c r="N3688" s="14"/>
      <c r="O3688" s="14"/>
      <c r="P3688" s="14"/>
      <c r="Q3688" s="14"/>
      <c r="R3688" s="14"/>
      <c r="S3688" s="14"/>
      <c r="T3688" s="14"/>
      <c r="U3688" s="14"/>
      <c r="V3688" s="14"/>
      <c r="W3688" s="14"/>
      <c r="X3688" s="14"/>
      <c r="Y3688" s="14"/>
      <c r="Z3688" s="14"/>
      <c r="AA3688" s="14"/>
      <c r="AB3688" s="14"/>
      <c r="AC3688" s="14"/>
      <c r="AD3688" s="14"/>
    </row>
    <row r="3689" ht="33.0" hidden="1" customHeight="1">
      <c r="A3689" s="27">
        <v>4176.0</v>
      </c>
      <c r="B3689" s="27" t="s">
        <v>34</v>
      </c>
      <c r="C3689" s="27" t="s">
        <v>3982</v>
      </c>
      <c r="D3689" s="12" t="s">
        <v>2799</v>
      </c>
      <c r="E3689" s="14"/>
      <c r="F3689" s="12" t="s">
        <v>15</v>
      </c>
      <c r="G3689" s="12" t="s">
        <v>6</v>
      </c>
      <c r="H3689" s="12" t="s">
        <v>37</v>
      </c>
      <c r="I3689" s="14"/>
      <c r="J3689" s="14"/>
      <c r="K3689" s="14"/>
      <c r="L3689" s="14"/>
      <c r="M3689" s="14"/>
      <c r="N3689" s="14"/>
      <c r="O3689" s="14"/>
      <c r="P3689" s="14"/>
      <c r="Q3689" s="14"/>
      <c r="R3689" s="14"/>
      <c r="S3689" s="14"/>
      <c r="T3689" s="14"/>
      <c r="U3689" s="14"/>
      <c r="V3689" s="14"/>
      <c r="W3689" s="14"/>
      <c r="X3689" s="14"/>
      <c r="Y3689" s="14"/>
      <c r="Z3689" s="14"/>
      <c r="AA3689" s="14"/>
      <c r="AB3689" s="14"/>
      <c r="AC3689" s="14"/>
      <c r="AD3689" s="14"/>
    </row>
    <row r="3690" ht="33.0" hidden="1" customHeight="1">
      <c r="A3690" s="27">
        <v>4177.0</v>
      </c>
      <c r="B3690" s="27" t="s">
        <v>34</v>
      </c>
      <c r="C3690" s="27" t="s">
        <v>3983</v>
      </c>
      <c r="D3690" s="12" t="s">
        <v>89</v>
      </c>
      <c r="E3690" s="14"/>
      <c r="F3690" s="12" t="s">
        <v>9</v>
      </c>
      <c r="G3690" s="12" t="s">
        <v>9</v>
      </c>
      <c r="H3690" s="12" t="s">
        <v>52</v>
      </c>
      <c r="I3690" s="14"/>
      <c r="J3690" s="14"/>
      <c r="K3690" s="14"/>
      <c r="L3690" s="14"/>
      <c r="M3690" s="14"/>
      <c r="N3690" s="14"/>
      <c r="O3690" s="14"/>
      <c r="P3690" s="14"/>
      <c r="Q3690" s="14"/>
      <c r="R3690" s="14"/>
      <c r="S3690" s="14"/>
      <c r="T3690" s="14"/>
      <c r="U3690" s="14"/>
      <c r="V3690" s="14"/>
      <c r="W3690" s="14"/>
      <c r="X3690" s="14"/>
      <c r="Y3690" s="14"/>
      <c r="Z3690" s="14"/>
      <c r="AA3690" s="14"/>
      <c r="AB3690" s="14"/>
      <c r="AC3690" s="14"/>
      <c r="AD3690" s="14"/>
    </row>
    <row r="3691" ht="33.0" hidden="1" customHeight="1">
      <c r="A3691" s="27">
        <v>4178.0</v>
      </c>
      <c r="B3691" s="27" t="s">
        <v>34</v>
      </c>
      <c r="C3691" s="27" t="s">
        <v>3984</v>
      </c>
      <c r="D3691" s="12" t="s">
        <v>3034</v>
      </c>
      <c r="E3691" s="14"/>
      <c r="F3691" s="12" t="s">
        <v>20</v>
      </c>
      <c r="G3691" s="12" t="s">
        <v>4</v>
      </c>
      <c r="H3691" s="12" t="s">
        <v>42</v>
      </c>
      <c r="I3691" s="14"/>
      <c r="J3691" s="14"/>
      <c r="K3691" s="14"/>
      <c r="L3691" s="14"/>
      <c r="M3691" s="14"/>
      <c r="N3691" s="14"/>
      <c r="O3691" s="14"/>
      <c r="P3691" s="14"/>
      <c r="Q3691" s="14"/>
      <c r="R3691" s="14"/>
      <c r="S3691" s="14"/>
      <c r="T3691" s="14"/>
      <c r="U3691" s="14"/>
      <c r="V3691" s="14"/>
      <c r="W3691" s="14"/>
      <c r="X3691" s="14"/>
      <c r="Y3691" s="14"/>
      <c r="Z3691" s="14"/>
      <c r="AA3691" s="14"/>
      <c r="AB3691" s="14"/>
      <c r="AC3691" s="14"/>
      <c r="AD3691" s="14"/>
    </row>
    <row r="3692" ht="33.0" hidden="1" customHeight="1">
      <c r="A3692" s="27">
        <v>4179.0</v>
      </c>
      <c r="B3692" s="27" t="s">
        <v>34</v>
      </c>
      <c r="C3692" s="27" t="s">
        <v>3985</v>
      </c>
      <c r="D3692" s="12" t="s">
        <v>107</v>
      </c>
      <c r="E3692" s="14"/>
      <c r="F3692" s="12" t="s">
        <v>9</v>
      </c>
      <c r="G3692" s="12" t="s">
        <v>9</v>
      </c>
      <c r="H3692" s="12" t="s">
        <v>37</v>
      </c>
      <c r="I3692" s="14"/>
      <c r="J3692" s="14"/>
      <c r="K3692" s="14"/>
      <c r="L3692" s="14"/>
      <c r="M3692" s="14"/>
      <c r="N3692" s="14"/>
      <c r="O3692" s="14"/>
      <c r="P3692" s="14"/>
      <c r="Q3692" s="14"/>
      <c r="R3692" s="14"/>
      <c r="S3692" s="14"/>
      <c r="T3692" s="14"/>
      <c r="U3692" s="14"/>
      <c r="V3692" s="14"/>
      <c r="W3692" s="14"/>
      <c r="X3692" s="14"/>
      <c r="Y3692" s="14"/>
      <c r="Z3692" s="14"/>
      <c r="AA3692" s="14"/>
      <c r="AB3692" s="14"/>
      <c r="AC3692" s="14"/>
      <c r="AD3692" s="14"/>
    </row>
    <row r="3693" ht="33.0" hidden="1" customHeight="1">
      <c r="A3693" s="27">
        <v>4180.0</v>
      </c>
      <c r="B3693" s="27" t="s">
        <v>34</v>
      </c>
      <c r="C3693" s="27" t="s">
        <v>3986</v>
      </c>
      <c r="D3693" s="12" t="s">
        <v>107</v>
      </c>
      <c r="E3693" s="14"/>
      <c r="F3693" s="12" t="s">
        <v>9</v>
      </c>
      <c r="G3693" s="12" t="s">
        <v>9</v>
      </c>
      <c r="H3693" s="12" t="s">
        <v>37</v>
      </c>
      <c r="I3693" s="14"/>
      <c r="J3693" s="14"/>
      <c r="K3693" s="14"/>
      <c r="L3693" s="14"/>
      <c r="M3693" s="14"/>
      <c r="N3693" s="14"/>
      <c r="O3693" s="14"/>
      <c r="P3693" s="14"/>
      <c r="Q3693" s="14"/>
      <c r="R3693" s="14"/>
      <c r="S3693" s="14"/>
      <c r="T3693" s="14"/>
      <c r="U3693" s="14"/>
      <c r="V3693" s="14"/>
      <c r="W3693" s="14"/>
      <c r="X3693" s="14"/>
      <c r="Y3693" s="14"/>
      <c r="Z3693" s="14"/>
      <c r="AA3693" s="14"/>
      <c r="AB3693" s="14"/>
      <c r="AC3693" s="14"/>
      <c r="AD3693" s="14"/>
    </row>
    <row r="3694" ht="33.0" hidden="1" customHeight="1">
      <c r="A3694" s="27">
        <v>4181.0</v>
      </c>
      <c r="B3694" s="27" t="s">
        <v>34</v>
      </c>
      <c r="C3694" s="27" t="s">
        <v>3987</v>
      </c>
      <c r="D3694" s="12" t="s">
        <v>36</v>
      </c>
      <c r="E3694" s="14"/>
      <c r="F3694" s="12" t="s">
        <v>10</v>
      </c>
      <c r="G3694" s="12" t="s">
        <v>2</v>
      </c>
      <c r="H3694" s="12" t="s">
        <v>37</v>
      </c>
      <c r="I3694" s="14"/>
      <c r="J3694" s="14"/>
      <c r="K3694" s="14"/>
      <c r="L3694" s="14"/>
      <c r="M3694" s="14"/>
      <c r="N3694" s="14"/>
      <c r="O3694" s="14"/>
      <c r="P3694" s="14"/>
      <c r="Q3694" s="14"/>
      <c r="R3694" s="14"/>
      <c r="S3694" s="14"/>
      <c r="T3694" s="14"/>
      <c r="U3694" s="14"/>
      <c r="V3694" s="14"/>
      <c r="W3694" s="14"/>
      <c r="X3694" s="14"/>
      <c r="Y3694" s="14"/>
      <c r="Z3694" s="14"/>
      <c r="AA3694" s="14"/>
      <c r="AB3694" s="14"/>
      <c r="AC3694" s="14"/>
      <c r="AD3694" s="14"/>
    </row>
    <row r="3695" ht="33.0" hidden="1" customHeight="1">
      <c r="A3695" s="27">
        <v>4182.0</v>
      </c>
      <c r="B3695" s="27" t="s">
        <v>34</v>
      </c>
      <c r="C3695" s="27" t="s">
        <v>3988</v>
      </c>
      <c r="D3695" s="12" t="s">
        <v>579</v>
      </c>
      <c r="E3695" s="14"/>
      <c r="F3695" s="12" t="s">
        <v>12</v>
      </c>
      <c r="G3695" s="12" t="s">
        <v>7</v>
      </c>
      <c r="H3695" s="12" t="s">
        <v>49</v>
      </c>
      <c r="I3695" s="14"/>
      <c r="J3695" s="14"/>
      <c r="K3695" s="14"/>
      <c r="L3695" s="14"/>
      <c r="M3695" s="14"/>
      <c r="N3695" s="14"/>
      <c r="O3695" s="14"/>
      <c r="P3695" s="14"/>
      <c r="Q3695" s="14"/>
      <c r="R3695" s="14"/>
      <c r="S3695" s="14"/>
      <c r="T3695" s="14"/>
      <c r="U3695" s="14"/>
      <c r="V3695" s="14"/>
      <c r="W3695" s="14"/>
      <c r="X3695" s="14"/>
      <c r="Y3695" s="14"/>
      <c r="Z3695" s="14"/>
      <c r="AA3695" s="14"/>
      <c r="AB3695" s="14"/>
      <c r="AC3695" s="14"/>
      <c r="AD3695" s="14"/>
    </row>
    <row r="3696" ht="33.0" hidden="1" customHeight="1">
      <c r="A3696" s="27">
        <v>4183.0</v>
      </c>
      <c r="B3696" s="27" t="s">
        <v>34</v>
      </c>
      <c r="C3696" s="27" t="s">
        <v>3989</v>
      </c>
      <c r="D3696" s="12" t="s">
        <v>56</v>
      </c>
      <c r="E3696" s="14"/>
      <c r="F3696" s="12" t="s">
        <v>11</v>
      </c>
      <c r="G3696" s="12" t="s">
        <v>9</v>
      </c>
      <c r="H3696" s="12" t="s">
        <v>52</v>
      </c>
      <c r="I3696" s="14"/>
      <c r="J3696" s="14"/>
      <c r="K3696" s="14"/>
      <c r="L3696" s="14"/>
      <c r="M3696" s="14"/>
      <c r="N3696" s="14"/>
      <c r="O3696" s="14"/>
      <c r="P3696" s="14"/>
      <c r="Q3696" s="14"/>
      <c r="R3696" s="14"/>
      <c r="S3696" s="14"/>
      <c r="T3696" s="14"/>
      <c r="U3696" s="14"/>
      <c r="V3696" s="14"/>
      <c r="W3696" s="14"/>
      <c r="X3696" s="14"/>
      <c r="Y3696" s="14"/>
      <c r="Z3696" s="14"/>
      <c r="AA3696" s="14"/>
      <c r="AB3696" s="14"/>
      <c r="AC3696" s="14"/>
      <c r="AD3696" s="14"/>
    </row>
    <row r="3697" ht="33.0" customHeight="1">
      <c r="A3697" s="27">
        <v>4184.0</v>
      </c>
      <c r="B3697" s="27" t="s">
        <v>34</v>
      </c>
      <c r="C3697" s="27" t="s">
        <v>3990</v>
      </c>
      <c r="D3697" s="12" t="s">
        <v>112</v>
      </c>
      <c r="E3697" s="14"/>
      <c r="F3697" s="12" t="s">
        <v>16</v>
      </c>
      <c r="G3697" s="12" t="s">
        <v>6</v>
      </c>
      <c r="H3697" s="12" t="s">
        <v>49</v>
      </c>
      <c r="I3697" s="14"/>
      <c r="J3697" s="14"/>
      <c r="K3697" s="14"/>
      <c r="L3697" s="14"/>
      <c r="M3697" s="14"/>
      <c r="N3697" s="14"/>
      <c r="O3697" s="14"/>
      <c r="P3697" s="14"/>
      <c r="Q3697" s="14"/>
      <c r="R3697" s="14"/>
      <c r="S3697" s="14"/>
      <c r="T3697" s="14"/>
      <c r="U3697" s="14"/>
      <c r="V3697" s="14"/>
      <c r="W3697" s="14"/>
      <c r="X3697" s="14"/>
      <c r="Y3697" s="14"/>
      <c r="Z3697" s="14"/>
      <c r="AA3697" s="14"/>
      <c r="AB3697" s="14"/>
      <c r="AC3697" s="14"/>
      <c r="AD3697" s="14"/>
    </row>
    <row r="3698" ht="33.0" hidden="1" customHeight="1">
      <c r="A3698" s="27">
        <v>4185.0</v>
      </c>
      <c r="B3698" s="27" t="s">
        <v>34</v>
      </c>
      <c r="C3698" s="27" t="s">
        <v>3991</v>
      </c>
      <c r="D3698" s="12" t="s">
        <v>105</v>
      </c>
      <c r="E3698" s="14"/>
      <c r="F3698" s="12" t="s">
        <v>13</v>
      </c>
      <c r="G3698" s="12" t="s">
        <v>4</v>
      </c>
      <c r="H3698" s="12" t="s">
        <v>37</v>
      </c>
      <c r="I3698" s="14"/>
      <c r="J3698" s="14"/>
      <c r="K3698" s="14"/>
      <c r="L3698" s="14"/>
      <c r="M3698" s="14"/>
      <c r="N3698" s="14"/>
      <c r="O3698" s="14"/>
      <c r="P3698" s="14"/>
      <c r="Q3698" s="14"/>
      <c r="R3698" s="14"/>
      <c r="S3698" s="14"/>
      <c r="T3698" s="14"/>
      <c r="U3698" s="14"/>
      <c r="V3698" s="14"/>
      <c r="W3698" s="14"/>
      <c r="X3698" s="14"/>
      <c r="Y3698" s="14"/>
      <c r="Z3698" s="14"/>
      <c r="AA3698" s="14"/>
      <c r="AB3698" s="14"/>
      <c r="AC3698" s="14"/>
      <c r="AD3698" s="14"/>
    </row>
    <row r="3699" ht="33.0" customHeight="1">
      <c r="A3699" s="27">
        <v>4186.0</v>
      </c>
      <c r="B3699" s="27" t="s">
        <v>34</v>
      </c>
      <c r="C3699" s="27" t="s">
        <v>3992</v>
      </c>
      <c r="D3699" s="12" t="s">
        <v>175</v>
      </c>
      <c r="E3699" s="14"/>
      <c r="F3699" s="12" t="s">
        <v>16</v>
      </c>
      <c r="G3699" s="12" t="s">
        <v>4</v>
      </c>
      <c r="H3699" s="12" t="s">
        <v>52</v>
      </c>
      <c r="I3699" s="14"/>
      <c r="J3699" s="14"/>
      <c r="K3699" s="14"/>
      <c r="L3699" s="14"/>
      <c r="M3699" s="14"/>
      <c r="N3699" s="14"/>
      <c r="O3699" s="14"/>
      <c r="P3699" s="14"/>
      <c r="Q3699" s="14"/>
      <c r="R3699" s="14"/>
      <c r="S3699" s="14"/>
      <c r="T3699" s="14"/>
      <c r="U3699" s="14"/>
      <c r="V3699" s="14"/>
      <c r="W3699" s="14"/>
      <c r="X3699" s="14"/>
      <c r="Y3699" s="14"/>
      <c r="Z3699" s="14"/>
      <c r="AA3699" s="14"/>
      <c r="AB3699" s="14"/>
      <c r="AC3699" s="14"/>
      <c r="AD3699" s="14"/>
    </row>
    <row r="3700" ht="33.0" hidden="1" customHeight="1">
      <c r="A3700" s="27">
        <v>4187.0</v>
      </c>
      <c r="B3700" s="27" t="s">
        <v>34</v>
      </c>
      <c r="C3700" s="27" t="s">
        <v>3993</v>
      </c>
      <c r="D3700" s="12" t="s">
        <v>3994</v>
      </c>
      <c r="E3700" s="14"/>
      <c r="F3700" s="12" t="s">
        <v>18</v>
      </c>
      <c r="G3700" s="12" t="s">
        <v>8</v>
      </c>
      <c r="H3700" s="12" t="s">
        <v>42</v>
      </c>
      <c r="I3700" s="14"/>
      <c r="J3700" s="14"/>
      <c r="K3700" s="14"/>
      <c r="L3700" s="14"/>
      <c r="M3700" s="14"/>
      <c r="N3700" s="14"/>
      <c r="O3700" s="14"/>
      <c r="P3700" s="14"/>
      <c r="Q3700" s="14"/>
      <c r="R3700" s="14"/>
      <c r="S3700" s="14"/>
      <c r="T3700" s="14"/>
      <c r="U3700" s="14"/>
      <c r="V3700" s="14"/>
      <c r="W3700" s="14"/>
      <c r="X3700" s="14"/>
      <c r="Y3700" s="14"/>
      <c r="Z3700" s="14"/>
      <c r="AA3700" s="14"/>
      <c r="AB3700" s="14"/>
      <c r="AC3700" s="14"/>
      <c r="AD3700" s="14"/>
    </row>
    <row r="3701" ht="33.0" customHeight="1">
      <c r="A3701" s="27">
        <v>4188.0</v>
      </c>
      <c r="B3701" s="27" t="s">
        <v>34</v>
      </c>
      <c r="C3701" s="27" t="s">
        <v>3995</v>
      </c>
      <c r="D3701" s="12" t="s">
        <v>1636</v>
      </c>
      <c r="E3701" s="14"/>
      <c r="F3701" s="12" t="s">
        <v>16</v>
      </c>
      <c r="G3701" s="12" t="s">
        <v>9</v>
      </c>
      <c r="H3701" s="12" t="s">
        <v>49</v>
      </c>
      <c r="I3701" s="14"/>
      <c r="J3701" s="14"/>
      <c r="K3701" s="14"/>
      <c r="L3701" s="14"/>
      <c r="M3701" s="14"/>
      <c r="N3701" s="14"/>
      <c r="O3701" s="14"/>
      <c r="P3701" s="14"/>
      <c r="Q3701" s="14"/>
      <c r="R3701" s="14"/>
      <c r="S3701" s="14"/>
      <c r="T3701" s="14"/>
      <c r="U3701" s="14"/>
      <c r="V3701" s="14"/>
      <c r="W3701" s="14"/>
      <c r="X3701" s="14"/>
      <c r="Y3701" s="14"/>
      <c r="Z3701" s="14"/>
      <c r="AA3701" s="14"/>
      <c r="AB3701" s="14"/>
      <c r="AC3701" s="14"/>
      <c r="AD3701" s="14"/>
    </row>
    <row r="3702" ht="33.0" hidden="1" customHeight="1">
      <c r="A3702" s="27">
        <v>4190.0</v>
      </c>
      <c r="B3702" s="27" t="s">
        <v>34</v>
      </c>
      <c r="C3702" s="27" t="s">
        <v>3996</v>
      </c>
      <c r="D3702" s="12" t="s">
        <v>116</v>
      </c>
      <c r="E3702" s="14"/>
      <c r="F3702" s="12" t="s">
        <v>15</v>
      </c>
      <c r="G3702" s="12" t="s">
        <v>9</v>
      </c>
      <c r="H3702" s="12" t="s">
        <v>52</v>
      </c>
      <c r="I3702" s="14"/>
      <c r="J3702" s="14"/>
      <c r="K3702" s="14"/>
      <c r="L3702" s="14"/>
      <c r="M3702" s="14"/>
      <c r="N3702" s="14"/>
      <c r="O3702" s="14"/>
      <c r="P3702" s="14"/>
      <c r="Q3702" s="14"/>
      <c r="R3702" s="14"/>
      <c r="S3702" s="14"/>
      <c r="T3702" s="14"/>
      <c r="U3702" s="14"/>
      <c r="V3702" s="14"/>
      <c r="W3702" s="14"/>
      <c r="X3702" s="14"/>
      <c r="Y3702" s="14"/>
      <c r="Z3702" s="14"/>
      <c r="AA3702" s="14"/>
      <c r="AB3702" s="14"/>
      <c r="AC3702" s="14"/>
      <c r="AD3702" s="14"/>
    </row>
    <row r="3703" ht="33.0" hidden="1" customHeight="1">
      <c r="A3703" s="27">
        <v>4191.0</v>
      </c>
      <c r="B3703" s="27" t="s">
        <v>34</v>
      </c>
      <c r="C3703" s="27" t="s">
        <v>3997</v>
      </c>
      <c r="D3703" s="12" t="s">
        <v>579</v>
      </c>
      <c r="E3703" s="14"/>
      <c r="F3703" s="12" t="s">
        <v>12</v>
      </c>
      <c r="G3703" s="12" t="s">
        <v>7</v>
      </c>
      <c r="H3703" s="12" t="s">
        <v>49</v>
      </c>
      <c r="I3703" s="14"/>
      <c r="J3703" s="14"/>
      <c r="K3703" s="14"/>
      <c r="L3703" s="14"/>
      <c r="M3703" s="14"/>
      <c r="N3703" s="14"/>
      <c r="O3703" s="14"/>
      <c r="P3703" s="14"/>
      <c r="Q3703" s="14"/>
      <c r="R3703" s="14"/>
      <c r="S3703" s="14"/>
      <c r="T3703" s="14"/>
      <c r="U3703" s="14"/>
      <c r="V3703" s="14"/>
      <c r="W3703" s="14"/>
      <c r="X3703" s="14"/>
      <c r="Y3703" s="14"/>
      <c r="Z3703" s="14"/>
      <c r="AA3703" s="14"/>
      <c r="AB3703" s="14"/>
      <c r="AC3703" s="14"/>
      <c r="AD3703" s="14"/>
    </row>
    <row r="3704" ht="33.0" hidden="1" customHeight="1">
      <c r="A3704" s="27">
        <v>4192.0</v>
      </c>
      <c r="B3704" s="27" t="s">
        <v>34</v>
      </c>
      <c r="C3704" s="27" t="s">
        <v>3998</v>
      </c>
      <c r="D3704" s="12" t="s">
        <v>509</v>
      </c>
      <c r="E3704" s="14"/>
      <c r="F3704" s="12" t="s">
        <v>13</v>
      </c>
      <c r="G3704" s="12" t="s">
        <v>4</v>
      </c>
      <c r="H3704" s="12" t="s">
        <v>52</v>
      </c>
      <c r="I3704" s="14"/>
      <c r="J3704" s="14"/>
      <c r="K3704" s="14"/>
      <c r="L3704" s="14"/>
      <c r="M3704" s="14"/>
      <c r="N3704" s="14"/>
      <c r="O3704" s="14"/>
      <c r="P3704" s="14"/>
      <c r="Q3704" s="14"/>
      <c r="R3704" s="14"/>
      <c r="S3704" s="14"/>
      <c r="T3704" s="14"/>
      <c r="U3704" s="14"/>
      <c r="V3704" s="14"/>
      <c r="W3704" s="14"/>
      <c r="X3704" s="14"/>
      <c r="Y3704" s="14"/>
      <c r="Z3704" s="14"/>
      <c r="AA3704" s="14"/>
      <c r="AB3704" s="14"/>
      <c r="AC3704" s="14"/>
      <c r="AD3704" s="14"/>
    </row>
    <row r="3705" ht="33.0" hidden="1" customHeight="1">
      <c r="A3705" s="27">
        <v>4194.0</v>
      </c>
      <c r="B3705" s="27" t="s">
        <v>34</v>
      </c>
      <c r="C3705" s="27" t="s">
        <v>3999</v>
      </c>
      <c r="D3705" s="12" t="s">
        <v>87</v>
      </c>
      <c r="E3705" s="14"/>
      <c r="F3705" s="12" t="s">
        <v>18</v>
      </c>
      <c r="G3705" s="12" t="s">
        <v>9</v>
      </c>
      <c r="H3705" s="12" t="s">
        <v>52</v>
      </c>
      <c r="I3705" s="14"/>
      <c r="J3705" s="14"/>
      <c r="K3705" s="14"/>
      <c r="L3705" s="14"/>
      <c r="M3705" s="14"/>
      <c r="N3705" s="14"/>
      <c r="O3705" s="14"/>
      <c r="P3705" s="14"/>
      <c r="Q3705" s="14"/>
      <c r="R3705" s="14"/>
      <c r="S3705" s="14"/>
      <c r="T3705" s="14"/>
      <c r="U3705" s="14"/>
      <c r="V3705" s="14"/>
      <c r="W3705" s="14"/>
      <c r="X3705" s="14"/>
      <c r="Y3705" s="14"/>
      <c r="Z3705" s="14"/>
      <c r="AA3705" s="14"/>
      <c r="AB3705" s="14"/>
      <c r="AC3705" s="14"/>
      <c r="AD3705" s="14"/>
    </row>
    <row r="3706" ht="33.0" hidden="1" customHeight="1">
      <c r="A3706" s="27">
        <v>4195.0</v>
      </c>
      <c r="B3706" s="27" t="s">
        <v>34</v>
      </c>
      <c r="C3706" s="27" t="s">
        <v>4000</v>
      </c>
      <c r="D3706" s="12" t="s">
        <v>255</v>
      </c>
      <c r="E3706" s="14"/>
      <c r="F3706" s="12" t="s">
        <v>14</v>
      </c>
      <c r="G3706" s="12" t="s">
        <v>7</v>
      </c>
      <c r="H3706" s="12" t="s">
        <v>37</v>
      </c>
      <c r="I3706" s="14"/>
      <c r="J3706" s="14"/>
      <c r="K3706" s="14"/>
      <c r="L3706" s="14"/>
      <c r="M3706" s="14"/>
      <c r="N3706" s="14"/>
      <c r="O3706" s="14"/>
      <c r="P3706" s="14"/>
      <c r="Q3706" s="14"/>
      <c r="R3706" s="14"/>
      <c r="S3706" s="14"/>
      <c r="T3706" s="14"/>
      <c r="U3706" s="14"/>
      <c r="V3706" s="14"/>
      <c r="W3706" s="14"/>
      <c r="X3706" s="14"/>
      <c r="Y3706" s="14"/>
      <c r="Z3706" s="14"/>
      <c r="AA3706" s="14"/>
      <c r="AB3706" s="14"/>
      <c r="AC3706" s="14"/>
      <c r="AD3706" s="14"/>
    </row>
    <row r="3707" ht="33.0" hidden="1" customHeight="1">
      <c r="A3707" s="27">
        <v>4196.0</v>
      </c>
      <c r="B3707" s="27" t="s">
        <v>34</v>
      </c>
      <c r="C3707" s="27" t="s">
        <v>4001</v>
      </c>
      <c r="D3707" s="12" t="s">
        <v>197</v>
      </c>
      <c r="E3707" s="14"/>
      <c r="F3707" s="12" t="s">
        <v>12</v>
      </c>
      <c r="G3707" s="12" t="s">
        <v>7</v>
      </c>
      <c r="H3707" s="12" t="s">
        <v>42</v>
      </c>
      <c r="I3707" s="14"/>
      <c r="J3707" s="14"/>
      <c r="K3707" s="14"/>
      <c r="L3707" s="14"/>
      <c r="M3707" s="14"/>
      <c r="N3707" s="14"/>
      <c r="O3707" s="14"/>
      <c r="P3707" s="14"/>
      <c r="Q3707" s="14"/>
      <c r="R3707" s="14"/>
      <c r="S3707" s="14"/>
      <c r="T3707" s="14"/>
      <c r="U3707" s="14"/>
      <c r="V3707" s="14"/>
      <c r="W3707" s="14"/>
      <c r="X3707" s="14"/>
      <c r="Y3707" s="14"/>
      <c r="Z3707" s="14"/>
      <c r="AA3707" s="14"/>
      <c r="AB3707" s="14"/>
      <c r="AC3707" s="14"/>
      <c r="AD3707" s="14"/>
    </row>
    <row r="3708" ht="33.0" hidden="1" customHeight="1">
      <c r="A3708" s="27">
        <v>4197.0</v>
      </c>
      <c r="B3708" s="27" t="s">
        <v>34</v>
      </c>
      <c r="C3708" s="27" t="s">
        <v>4002</v>
      </c>
      <c r="D3708" s="12" t="s">
        <v>107</v>
      </c>
      <c r="E3708" s="14"/>
      <c r="F3708" s="12" t="s">
        <v>9</v>
      </c>
      <c r="G3708" s="12" t="s">
        <v>9</v>
      </c>
      <c r="H3708" s="12" t="s">
        <v>37</v>
      </c>
      <c r="I3708" s="14"/>
      <c r="J3708" s="14"/>
      <c r="K3708" s="14"/>
      <c r="L3708" s="14"/>
      <c r="M3708" s="14"/>
      <c r="N3708" s="14"/>
      <c r="O3708" s="14"/>
      <c r="P3708" s="14"/>
      <c r="Q3708" s="14"/>
      <c r="R3708" s="14"/>
      <c r="S3708" s="14"/>
      <c r="T3708" s="14"/>
      <c r="U3708" s="14"/>
      <c r="V3708" s="14"/>
      <c r="W3708" s="14"/>
      <c r="X3708" s="14"/>
      <c r="Y3708" s="14"/>
      <c r="Z3708" s="14"/>
      <c r="AA3708" s="14"/>
      <c r="AB3708" s="14"/>
      <c r="AC3708" s="14"/>
      <c r="AD3708" s="14"/>
    </row>
    <row r="3709" ht="33.0" hidden="1" customHeight="1">
      <c r="A3709" s="27">
        <v>4198.0</v>
      </c>
      <c r="B3709" s="27" t="s">
        <v>34</v>
      </c>
      <c r="C3709" s="27" t="s">
        <v>4003</v>
      </c>
      <c r="D3709" s="12" t="s">
        <v>422</v>
      </c>
      <c r="E3709" s="14"/>
      <c r="F3709" s="12" t="s">
        <v>13</v>
      </c>
      <c r="G3709" s="12" t="s">
        <v>6</v>
      </c>
      <c r="H3709" s="12" t="s">
        <v>49</v>
      </c>
      <c r="I3709" s="14"/>
      <c r="J3709" s="14"/>
      <c r="K3709" s="14"/>
      <c r="L3709" s="14"/>
      <c r="M3709" s="14"/>
      <c r="N3709" s="14"/>
      <c r="O3709" s="14"/>
      <c r="P3709" s="14"/>
      <c r="Q3709" s="14"/>
      <c r="R3709" s="14"/>
      <c r="S3709" s="14"/>
      <c r="T3709" s="14"/>
      <c r="U3709" s="14"/>
      <c r="V3709" s="14"/>
      <c r="W3709" s="14"/>
      <c r="X3709" s="14"/>
      <c r="Y3709" s="14"/>
      <c r="Z3709" s="14"/>
      <c r="AA3709" s="14"/>
      <c r="AB3709" s="14"/>
      <c r="AC3709" s="14"/>
      <c r="AD3709" s="14"/>
    </row>
    <row r="3710" ht="33.0" customHeight="1">
      <c r="A3710" s="27">
        <v>4199.0</v>
      </c>
      <c r="B3710" s="27" t="s">
        <v>34</v>
      </c>
      <c r="C3710" s="27" t="s">
        <v>4004</v>
      </c>
      <c r="D3710" s="12" t="s">
        <v>334</v>
      </c>
      <c r="E3710" s="14"/>
      <c r="F3710" s="12" t="s">
        <v>16</v>
      </c>
      <c r="G3710" s="12" t="s">
        <v>7</v>
      </c>
      <c r="H3710" s="12" t="s">
        <v>42</v>
      </c>
      <c r="I3710" s="14"/>
      <c r="J3710" s="14"/>
      <c r="K3710" s="14"/>
      <c r="L3710" s="14"/>
      <c r="M3710" s="14"/>
      <c r="N3710" s="14"/>
      <c r="O3710" s="14"/>
      <c r="P3710" s="14"/>
      <c r="Q3710" s="14"/>
      <c r="R3710" s="14"/>
      <c r="S3710" s="14"/>
      <c r="T3710" s="14"/>
      <c r="U3710" s="14"/>
      <c r="V3710" s="14"/>
      <c r="W3710" s="14"/>
      <c r="X3710" s="14"/>
      <c r="Y3710" s="14"/>
      <c r="Z3710" s="14"/>
      <c r="AA3710" s="14"/>
      <c r="AB3710" s="14"/>
      <c r="AC3710" s="14"/>
      <c r="AD3710" s="14"/>
    </row>
    <row r="3711" ht="33.0" hidden="1" customHeight="1">
      <c r="A3711" s="27">
        <v>4200.0</v>
      </c>
      <c r="B3711" s="27" t="s">
        <v>34</v>
      </c>
      <c r="C3711" s="27" t="s">
        <v>4005</v>
      </c>
      <c r="D3711" s="12" t="s">
        <v>39</v>
      </c>
      <c r="E3711" s="14"/>
      <c r="F3711" s="12" t="s">
        <v>20</v>
      </c>
      <c r="G3711" s="12" t="s">
        <v>9</v>
      </c>
      <c r="H3711" s="12" t="s">
        <v>37</v>
      </c>
      <c r="I3711" s="14"/>
      <c r="J3711" s="14"/>
      <c r="K3711" s="14"/>
      <c r="L3711" s="14"/>
      <c r="M3711" s="14"/>
      <c r="N3711" s="14"/>
      <c r="O3711" s="14"/>
      <c r="P3711" s="14"/>
      <c r="Q3711" s="14"/>
      <c r="R3711" s="14"/>
      <c r="S3711" s="14"/>
      <c r="T3711" s="14"/>
      <c r="U3711" s="14"/>
      <c r="V3711" s="14"/>
      <c r="W3711" s="14"/>
      <c r="X3711" s="14"/>
      <c r="Y3711" s="14"/>
      <c r="Z3711" s="14"/>
      <c r="AA3711" s="14"/>
      <c r="AB3711" s="14"/>
      <c r="AC3711" s="14"/>
      <c r="AD3711" s="14"/>
    </row>
    <row r="3712" ht="33.0" hidden="1" customHeight="1">
      <c r="A3712" s="27">
        <v>4201.0</v>
      </c>
      <c r="B3712" s="27" t="s">
        <v>34</v>
      </c>
      <c r="C3712" s="27" t="s">
        <v>4006</v>
      </c>
      <c r="D3712" s="12" t="s">
        <v>152</v>
      </c>
      <c r="E3712" s="14"/>
      <c r="F3712" s="12" t="s">
        <v>19</v>
      </c>
      <c r="G3712" s="12" t="s">
        <v>9</v>
      </c>
      <c r="H3712" s="12" t="s">
        <v>49</v>
      </c>
      <c r="I3712" s="14"/>
      <c r="J3712" s="14"/>
      <c r="K3712" s="14"/>
      <c r="L3712" s="14"/>
      <c r="M3712" s="14"/>
      <c r="N3712" s="14"/>
      <c r="O3712" s="14"/>
      <c r="P3712" s="14"/>
      <c r="Q3712" s="14"/>
      <c r="R3712" s="14"/>
      <c r="S3712" s="14"/>
      <c r="T3712" s="14"/>
      <c r="U3712" s="14"/>
      <c r="V3712" s="14"/>
      <c r="W3712" s="14"/>
      <c r="X3712" s="14"/>
      <c r="Y3712" s="14"/>
      <c r="Z3712" s="14"/>
      <c r="AA3712" s="14"/>
      <c r="AB3712" s="14"/>
      <c r="AC3712" s="14"/>
      <c r="AD3712" s="14"/>
    </row>
    <row r="3713" ht="33.0" customHeight="1">
      <c r="A3713" s="27">
        <v>4202.0</v>
      </c>
      <c r="B3713" s="27" t="s">
        <v>34</v>
      </c>
      <c r="C3713" s="27" t="s">
        <v>4007</v>
      </c>
      <c r="D3713" s="12" t="s">
        <v>483</v>
      </c>
      <c r="E3713" s="14"/>
      <c r="F3713" s="12" t="s">
        <v>16</v>
      </c>
      <c r="G3713" s="12" t="s">
        <v>5</v>
      </c>
      <c r="H3713" s="12" t="s">
        <v>49</v>
      </c>
      <c r="I3713" s="14"/>
      <c r="J3713" s="14"/>
      <c r="K3713" s="14"/>
      <c r="L3713" s="14"/>
      <c r="M3713" s="14"/>
      <c r="N3713" s="14"/>
      <c r="O3713" s="14"/>
      <c r="P3713" s="14"/>
      <c r="Q3713" s="14"/>
      <c r="R3713" s="14"/>
      <c r="S3713" s="14"/>
      <c r="T3713" s="14"/>
      <c r="U3713" s="14"/>
      <c r="V3713" s="14"/>
      <c r="W3713" s="14"/>
      <c r="X3713" s="14"/>
      <c r="Y3713" s="14"/>
      <c r="Z3713" s="14"/>
      <c r="AA3713" s="14"/>
      <c r="AB3713" s="14"/>
      <c r="AC3713" s="14"/>
      <c r="AD3713" s="14"/>
    </row>
    <row r="3714" ht="33.0" customHeight="1">
      <c r="A3714" s="27">
        <v>4203.0</v>
      </c>
      <c r="B3714" s="27" t="s">
        <v>34</v>
      </c>
      <c r="C3714" s="27" t="s">
        <v>4008</v>
      </c>
      <c r="D3714" s="12" t="s">
        <v>167</v>
      </c>
      <c r="E3714" s="14"/>
      <c r="F3714" s="12" t="s">
        <v>16</v>
      </c>
      <c r="G3714" s="12" t="s">
        <v>9</v>
      </c>
      <c r="H3714" s="12" t="s">
        <v>37</v>
      </c>
      <c r="I3714" s="14"/>
      <c r="J3714" s="14"/>
      <c r="K3714" s="14"/>
      <c r="L3714" s="14"/>
      <c r="M3714" s="14"/>
      <c r="N3714" s="14"/>
      <c r="O3714" s="14"/>
      <c r="P3714" s="14"/>
      <c r="Q3714" s="14"/>
      <c r="R3714" s="14"/>
      <c r="S3714" s="14"/>
      <c r="T3714" s="14"/>
      <c r="U3714" s="14"/>
      <c r="V3714" s="14"/>
      <c r="W3714" s="14"/>
      <c r="X3714" s="14"/>
      <c r="Y3714" s="14"/>
      <c r="Z3714" s="14"/>
      <c r="AA3714" s="14"/>
      <c r="AB3714" s="14"/>
      <c r="AC3714" s="14"/>
      <c r="AD3714" s="14"/>
    </row>
    <row r="3715" ht="33.0" hidden="1" customHeight="1">
      <c r="A3715" s="27">
        <v>4204.0</v>
      </c>
      <c r="B3715" s="27" t="s">
        <v>34</v>
      </c>
      <c r="C3715" s="27" t="s">
        <v>4009</v>
      </c>
      <c r="D3715" s="12" t="s">
        <v>438</v>
      </c>
      <c r="E3715" s="14"/>
      <c r="F3715" s="12" t="s">
        <v>20</v>
      </c>
      <c r="G3715" s="12" t="s">
        <v>9</v>
      </c>
      <c r="H3715" s="12" t="s">
        <v>52</v>
      </c>
      <c r="I3715" s="14"/>
      <c r="J3715" s="14"/>
      <c r="K3715" s="14"/>
      <c r="L3715" s="14"/>
      <c r="M3715" s="14"/>
      <c r="N3715" s="14"/>
      <c r="O3715" s="14"/>
      <c r="P3715" s="14"/>
      <c r="Q3715" s="14"/>
      <c r="R3715" s="14"/>
      <c r="S3715" s="14"/>
      <c r="T3715" s="14"/>
      <c r="U3715" s="14"/>
      <c r="V3715" s="14"/>
      <c r="W3715" s="14"/>
      <c r="X3715" s="14"/>
      <c r="Y3715" s="14"/>
      <c r="Z3715" s="14"/>
      <c r="AA3715" s="14"/>
      <c r="AB3715" s="14"/>
      <c r="AC3715" s="14"/>
      <c r="AD3715" s="14"/>
    </row>
    <row r="3716" ht="33.0" customHeight="1">
      <c r="A3716" s="27">
        <v>4205.0</v>
      </c>
      <c r="B3716" s="27" t="s">
        <v>34</v>
      </c>
      <c r="C3716" s="27" t="s">
        <v>4010</v>
      </c>
      <c r="D3716" s="12" t="s">
        <v>334</v>
      </c>
      <c r="E3716" s="14"/>
      <c r="F3716" s="12" t="s">
        <v>16</v>
      </c>
      <c r="G3716" s="12" t="s">
        <v>7</v>
      </c>
      <c r="H3716" s="12" t="s">
        <v>42</v>
      </c>
      <c r="I3716" s="14"/>
      <c r="J3716" s="14"/>
      <c r="K3716" s="14"/>
      <c r="L3716" s="14"/>
      <c r="M3716" s="14"/>
      <c r="N3716" s="14"/>
      <c r="O3716" s="14"/>
      <c r="P3716" s="14"/>
      <c r="Q3716" s="14"/>
      <c r="R3716" s="14"/>
      <c r="S3716" s="14"/>
      <c r="T3716" s="14"/>
      <c r="U3716" s="14"/>
      <c r="V3716" s="14"/>
      <c r="W3716" s="14"/>
      <c r="X3716" s="14"/>
      <c r="Y3716" s="14"/>
      <c r="Z3716" s="14"/>
      <c r="AA3716" s="14"/>
      <c r="AB3716" s="14"/>
      <c r="AC3716" s="14"/>
      <c r="AD3716" s="14"/>
    </row>
    <row r="3717" ht="33.0" hidden="1" customHeight="1">
      <c r="A3717" s="27">
        <v>4206.0</v>
      </c>
      <c r="B3717" s="27" t="s">
        <v>34</v>
      </c>
      <c r="C3717" s="27" t="s">
        <v>4011</v>
      </c>
      <c r="D3717" s="12" t="s">
        <v>2418</v>
      </c>
      <c r="E3717" s="14"/>
      <c r="F3717" s="12" t="s">
        <v>17</v>
      </c>
      <c r="G3717" s="12" t="s">
        <v>7</v>
      </c>
      <c r="H3717" s="12" t="s">
        <v>49</v>
      </c>
      <c r="I3717" s="14"/>
      <c r="J3717" s="14"/>
      <c r="K3717" s="14"/>
      <c r="L3717" s="14"/>
      <c r="M3717" s="14"/>
      <c r="N3717" s="14"/>
      <c r="O3717" s="14"/>
      <c r="P3717" s="14"/>
      <c r="Q3717" s="14"/>
      <c r="R3717" s="14"/>
      <c r="S3717" s="14"/>
      <c r="T3717" s="14"/>
      <c r="U3717" s="14"/>
      <c r="V3717" s="14"/>
      <c r="W3717" s="14"/>
      <c r="X3717" s="14"/>
      <c r="Y3717" s="14"/>
      <c r="Z3717" s="14"/>
      <c r="AA3717" s="14"/>
      <c r="AB3717" s="14"/>
      <c r="AC3717" s="14"/>
      <c r="AD3717" s="14"/>
    </row>
    <row r="3718" ht="33.0" hidden="1" customHeight="1">
      <c r="A3718" s="27">
        <v>4207.0</v>
      </c>
      <c r="B3718" s="27" t="s">
        <v>34</v>
      </c>
      <c r="C3718" s="27" t="s">
        <v>4012</v>
      </c>
      <c r="D3718" s="12" t="s">
        <v>89</v>
      </c>
      <c r="E3718" s="14"/>
      <c r="F3718" s="12" t="s">
        <v>9</v>
      </c>
      <c r="G3718" s="12" t="s">
        <v>9</v>
      </c>
      <c r="H3718" s="12" t="s">
        <v>52</v>
      </c>
      <c r="I3718" s="14"/>
      <c r="J3718" s="14"/>
      <c r="K3718" s="14"/>
      <c r="L3718" s="14"/>
      <c r="M3718" s="14"/>
      <c r="N3718" s="14"/>
      <c r="O3718" s="14"/>
      <c r="P3718" s="14"/>
      <c r="Q3718" s="14"/>
      <c r="R3718" s="14"/>
      <c r="S3718" s="14"/>
      <c r="T3718" s="14"/>
      <c r="U3718" s="14"/>
      <c r="V3718" s="14"/>
      <c r="W3718" s="14"/>
      <c r="X3718" s="14"/>
      <c r="Y3718" s="14"/>
      <c r="Z3718" s="14"/>
      <c r="AA3718" s="14"/>
      <c r="AB3718" s="14"/>
      <c r="AC3718" s="14"/>
      <c r="AD3718" s="14"/>
    </row>
    <row r="3719" ht="33.0" hidden="1" customHeight="1">
      <c r="A3719" s="27">
        <v>4208.0</v>
      </c>
      <c r="B3719" s="27" t="s">
        <v>34</v>
      </c>
      <c r="C3719" s="27" t="s">
        <v>4013</v>
      </c>
      <c r="D3719" s="12" t="s">
        <v>66</v>
      </c>
      <c r="E3719" s="14"/>
      <c r="F3719" s="12" t="s">
        <v>10</v>
      </c>
      <c r="G3719" s="12" t="s">
        <v>2</v>
      </c>
      <c r="H3719" s="12" t="s">
        <v>52</v>
      </c>
      <c r="I3719" s="14"/>
      <c r="J3719" s="14"/>
      <c r="K3719" s="14"/>
      <c r="L3719" s="14"/>
      <c r="M3719" s="14"/>
      <c r="N3719" s="14"/>
      <c r="O3719" s="14"/>
      <c r="P3719" s="14"/>
      <c r="Q3719" s="14"/>
      <c r="R3719" s="14"/>
      <c r="S3719" s="14"/>
      <c r="T3719" s="14"/>
      <c r="U3719" s="14"/>
      <c r="V3719" s="14"/>
      <c r="W3719" s="14"/>
      <c r="X3719" s="14"/>
      <c r="Y3719" s="14"/>
      <c r="Z3719" s="14"/>
      <c r="AA3719" s="14"/>
      <c r="AB3719" s="14"/>
      <c r="AC3719" s="14"/>
      <c r="AD3719" s="14"/>
    </row>
    <row r="3720" ht="33.0" hidden="1" customHeight="1">
      <c r="A3720" s="27">
        <v>4209.0</v>
      </c>
      <c r="B3720" s="27" t="s">
        <v>34</v>
      </c>
      <c r="C3720" s="27" t="s">
        <v>4014</v>
      </c>
      <c r="D3720" s="12" t="s">
        <v>509</v>
      </c>
      <c r="E3720" s="14"/>
      <c r="F3720" s="12" t="s">
        <v>13</v>
      </c>
      <c r="G3720" s="12" t="s">
        <v>4</v>
      </c>
      <c r="H3720" s="12" t="s">
        <v>52</v>
      </c>
      <c r="I3720" s="14"/>
      <c r="J3720" s="14"/>
      <c r="K3720" s="14"/>
      <c r="L3720" s="14"/>
      <c r="M3720" s="14"/>
      <c r="N3720" s="14"/>
      <c r="O3720" s="14"/>
      <c r="P3720" s="14"/>
      <c r="Q3720" s="14"/>
      <c r="R3720" s="14"/>
      <c r="S3720" s="14"/>
      <c r="T3720" s="14"/>
      <c r="U3720" s="14"/>
      <c r="V3720" s="14"/>
      <c r="W3720" s="14"/>
      <c r="X3720" s="14"/>
      <c r="Y3720" s="14"/>
      <c r="Z3720" s="14"/>
      <c r="AA3720" s="14"/>
      <c r="AB3720" s="14"/>
      <c r="AC3720" s="14"/>
      <c r="AD3720" s="14"/>
    </row>
    <row r="3721" ht="33.0" hidden="1" customHeight="1">
      <c r="A3721" s="27">
        <v>4210.0</v>
      </c>
      <c r="B3721" s="27" t="s">
        <v>34</v>
      </c>
      <c r="C3721" s="27" t="s">
        <v>4015</v>
      </c>
      <c r="D3721" s="12" t="s">
        <v>3396</v>
      </c>
      <c r="E3721" s="14"/>
      <c r="F3721" s="12" t="s">
        <v>15</v>
      </c>
      <c r="G3721" s="12" t="s">
        <v>4</v>
      </c>
      <c r="H3721" s="12" t="s">
        <v>42</v>
      </c>
      <c r="I3721" s="14"/>
      <c r="J3721" s="14"/>
      <c r="K3721" s="14"/>
      <c r="L3721" s="14"/>
      <c r="M3721" s="14"/>
      <c r="N3721" s="14"/>
      <c r="O3721" s="14"/>
      <c r="P3721" s="14"/>
      <c r="Q3721" s="14"/>
      <c r="R3721" s="14"/>
      <c r="S3721" s="14"/>
      <c r="T3721" s="14"/>
      <c r="U3721" s="14"/>
      <c r="V3721" s="14"/>
      <c r="W3721" s="14"/>
      <c r="X3721" s="14"/>
      <c r="Y3721" s="14"/>
      <c r="Z3721" s="14"/>
      <c r="AA3721" s="14"/>
      <c r="AB3721" s="14"/>
      <c r="AC3721" s="14"/>
      <c r="AD3721" s="14"/>
    </row>
    <row r="3722" ht="33.0" hidden="1" customHeight="1">
      <c r="A3722" s="27">
        <v>4211.0</v>
      </c>
      <c r="B3722" s="27" t="s">
        <v>34</v>
      </c>
      <c r="C3722" s="27" t="s">
        <v>4016</v>
      </c>
      <c r="D3722" s="12" t="s">
        <v>322</v>
      </c>
      <c r="E3722" s="14"/>
      <c r="F3722" s="12" t="s">
        <v>23</v>
      </c>
      <c r="G3722" s="12" t="s">
        <v>9</v>
      </c>
      <c r="H3722" s="12" t="s">
        <v>52</v>
      </c>
      <c r="I3722" s="14"/>
      <c r="J3722" s="14"/>
      <c r="K3722" s="14"/>
      <c r="L3722" s="14"/>
      <c r="M3722" s="14"/>
      <c r="N3722" s="14"/>
      <c r="O3722" s="14"/>
      <c r="P3722" s="14"/>
      <c r="Q3722" s="14"/>
      <c r="R3722" s="14"/>
      <c r="S3722" s="14"/>
      <c r="T3722" s="14"/>
      <c r="U3722" s="14"/>
      <c r="V3722" s="14"/>
      <c r="W3722" s="14"/>
      <c r="X3722" s="14"/>
      <c r="Y3722" s="14"/>
      <c r="Z3722" s="14"/>
      <c r="AA3722" s="14"/>
      <c r="AB3722" s="14"/>
      <c r="AC3722" s="14"/>
      <c r="AD3722" s="14"/>
    </row>
    <row r="3723" ht="33.0" hidden="1" customHeight="1">
      <c r="A3723" s="27">
        <v>4212.0</v>
      </c>
      <c r="B3723" s="27" t="s">
        <v>34</v>
      </c>
      <c r="C3723" s="27" t="s">
        <v>4017</v>
      </c>
      <c r="D3723" s="12" t="s">
        <v>99</v>
      </c>
      <c r="E3723" s="14"/>
      <c r="F3723" s="12" t="s">
        <v>12</v>
      </c>
      <c r="G3723" s="12" t="s">
        <v>9</v>
      </c>
      <c r="H3723" s="12" t="s">
        <v>37</v>
      </c>
      <c r="I3723" s="14"/>
      <c r="J3723" s="14"/>
      <c r="K3723" s="14"/>
      <c r="L3723" s="14"/>
      <c r="M3723" s="14"/>
      <c r="N3723" s="14"/>
      <c r="O3723" s="14"/>
      <c r="P3723" s="14"/>
      <c r="Q3723" s="14"/>
      <c r="R3723" s="14"/>
      <c r="S3723" s="14"/>
      <c r="T3723" s="14"/>
      <c r="U3723" s="14"/>
      <c r="V3723" s="14"/>
      <c r="W3723" s="14"/>
      <c r="X3723" s="14"/>
      <c r="Y3723" s="14"/>
      <c r="Z3723" s="14"/>
      <c r="AA3723" s="14"/>
      <c r="AB3723" s="14"/>
      <c r="AC3723" s="14"/>
      <c r="AD3723" s="14"/>
    </row>
    <row r="3724" ht="33.0" hidden="1" customHeight="1">
      <c r="A3724" s="27">
        <v>4213.0</v>
      </c>
      <c r="B3724" s="27" t="s">
        <v>34</v>
      </c>
      <c r="C3724" s="27" t="s">
        <v>4018</v>
      </c>
      <c r="D3724" s="12" t="s">
        <v>637</v>
      </c>
      <c r="E3724" s="14"/>
      <c r="F3724" s="12" t="s">
        <v>13</v>
      </c>
      <c r="G3724" s="12" t="s">
        <v>9</v>
      </c>
      <c r="H3724" s="12" t="s">
        <v>52</v>
      </c>
      <c r="I3724" s="14"/>
      <c r="J3724" s="14"/>
      <c r="K3724" s="14"/>
      <c r="L3724" s="14"/>
      <c r="M3724" s="14"/>
      <c r="N3724" s="14"/>
      <c r="O3724" s="14"/>
      <c r="P3724" s="14"/>
      <c r="Q3724" s="14"/>
      <c r="R3724" s="14"/>
      <c r="S3724" s="14"/>
      <c r="T3724" s="14"/>
      <c r="U3724" s="14"/>
      <c r="V3724" s="14"/>
      <c r="W3724" s="14"/>
      <c r="X3724" s="14"/>
      <c r="Y3724" s="14"/>
      <c r="Z3724" s="14"/>
      <c r="AA3724" s="14"/>
      <c r="AB3724" s="14"/>
      <c r="AC3724" s="14"/>
      <c r="AD3724" s="14"/>
    </row>
    <row r="3725" ht="33.0" hidden="1" customHeight="1">
      <c r="A3725" s="27">
        <v>4214.0</v>
      </c>
      <c r="B3725" s="27" t="s">
        <v>34</v>
      </c>
      <c r="C3725" s="27" t="s">
        <v>4019</v>
      </c>
      <c r="D3725" s="12" t="s">
        <v>4020</v>
      </c>
      <c r="E3725" s="14"/>
      <c r="F3725" s="12" t="s">
        <v>13</v>
      </c>
      <c r="G3725" s="12" t="s">
        <v>2743</v>
      </c>
      <c r="H3725" s="12" t="s">
        <v>37</v>
      </c>
      <c r="I3725" s="14"/>
      <c r="J3725" s="14"/>
      <c r="K3725" s="14"/>
      <c r="L3725" s="14"/>
      <c r="M3725" s="14"/>
      <c r="N3725" s="14"/>
      <c r="O3725" s="14"/>
      <c r="P3725" s="14"/>
      <c r="Q3725" s="14"/>
      <c r="R3725" s="14"/>
      <c r="S3725" s="14"/>
      <c r="T3725" s="14"/>
      <c r="U3725" s="14"/>
      <c r="V3725" s="14"/>
      <c r="W3725" s="14"/>
      <c r="X3725" s="14"/>
      <c r="Y3725" s="14"/>
      <c r="Z3725" s="14"/>
      <c r="AA3725" s="14"/>
      <c r="AB3725" s="14"/>
      <c r="AC3725" s="14"/>
      <c r="AD3725" s="14"/>
    </row>
    <row r="3726" ht="33.0" hidden="1" customHeight="1">
      <c r="A3726" s="27">
        <v>4215.0</v>
      </c>
      <c r="B3726" s="27" t="s">
        <v>34</v>
      </c>
      <c r="C3726" s="27" t="s">
        <v>4021</v>
      </c>
      <c r="D3726" s="12" t="s">
        <v>592</v>
      </c>
      <c r="E3726" s="14"/>
      <c r="F3726" s="12" t="s">
        <v>11</v>
      </c>
      <c r="G3726" s="12" t="s">
        <v>9</v>
      </c>
      <c r="H3726" s="12" t="s">
        <v>37</v>
      </c>
      <c r="I3726" s="14"/>
      <c r="J3726" s="14"/>
      <c r="K3726" s="14"/>
      <c r="L3726" s="14"/>
      <c r="M3726" s="14"/>
      <c r="N3726" s="14"/>
      <c r="O3726" s="14"/>
      <c r="P3726" s="14"/>
      <c r="Q3726" s="14"/>
      <c r="R3726" s="14"/>
      <c r="S3726" s="14"/>
      <c r="T3726" s="14"/>
      <c r="U3726" s="14"/>
      <c r="V3726" s="14"/>
      <c r="W3726" s="14"/>
      <c r="X3726" s="14"/>
      <c r="Y3726" s="14"/>
      <c r="Z3726" s="14"/>
      <c r="AA3726" s="14"/>
      <c r="AB3726" s="14"/>
      <c r="AC3726" s="14"/>
      <c r="AD3726" s="14"/>
    </row>
    <row r="3727" ht="33.0" hidden="1" customHeight="1">
      <c r="A3727" s="27">
        <v>4217.0</v>
      </c>
      <c r="B3727" s="27" t="s">
        <v>34</v>
      </c>
      <c r="C3727" s="27" t="s">
        <v>4022</v>
      </c>
      <c r="D3727" s="12" t="s">
        <v>514</v>
      </c>
      <c r="E3727" s="14"/>
      <c r="F3727" s="12" t="s">
        <v>15</v>
      </c>
      <c r="G3727" s="12" t="s">
        <v>9</v>
      </c>
      <c r="H3727" s="12" t="s">
        <v>37</v>
      </c>
      <c r="I3727" s="14"/>
      <c r="J3727" s="14"/>
      <c r="K3727" s="14"/>
      <c r="L3727" s="14"/>
      <c r="M3727" s="14"/>
      <c r="N3727" s="14"/>
      <c r="O3727" s="14"/>
      <c r="P3727" s="14"/>
      <c r="Q3727" s="14"/>
      <c r="R3727" s="14"/>
      <c r="S3727" s="14"/>
      <c r="T3727" s="14"/>
      <c r="U3727" s="14"/>
      <c r="V3727" s="14"/>
      <c r="W3727" s="14"/>
      <c r="X3727" s="14"/>
      <c r="Y3727" s="14"/>
      <c r="Z3727" s="14"/>
      <c r="AA3727" s="14"/>
      <c r="AB3727" s="14"/>
      <c r="AC3727" s="14"/>
      <c r="AD3727" s="14"/>
    </row>
    <row r="3728" ht="33.0" hidden="1" customHeight="1">
      <c r="A3728" s="27">
        <v>4218.0</v>
      </c>
      <c r="B3728" s="27" t="s">
        <v>34</v>
      </c>
      <c r="C3728" s="27" t="s">
        <v>4023</v>
      </c>
      <c r="D3728" s="12" t="s">
        <v>322</v>
      </c>
      <c r="E3728" s="14"/>
      <c r="F3728" s="12" t="s">
        <v>23</v>
      </c>
      <c r="G3728" s="12" t="s">
        <v>9</v>
      </c>
      <c r="H3728" s="12" t="s">
        <v>52</v>
      </c>
      <c r="I3728" s="14"/>
      <c r="J3728" s="14"/>
      <c r="K3728" s="14"/>
      <c r="L3728" s="14"/>
      <c r="M3728" s="14"/>
      <c r="N3728" s="14"/>
      <c r="O3728" s="14"/>
      <c r="P3728" s="14"/>
      <c r="Q3728" s="14"/>
      <c r="R3728" s="14"/>
      <c r="S3728" s="14"/>
      <c r="T3728" s="14"/>
      <c r="U3728" s="14"/>
      <c r="V3728" s="14"/>
      <c r="W3728" s="14"/>
      <c r="X3728" s="14"/>
      <c r="Y3728" s="14"/>
      <c r="Z3728" s="14"/>
      <c r="AA3728" s="14"/>
      <c r="AB3728" s="14"/>
      <c r="AC3728" s="14"/>
      <c r="AD3728" s="14"/>
    </row>
    <row r="3729" ht="33.0" customHeight="1">
      <c r="A3729" s="27">
        <v>4219.0</v>
      </c>
      <c r="B3729" s="27" t="s">
        <v>34</v>
      </c>
      <c r="C3729" s="27" t="s">
        <v>4024</v>
      </c>
      <c r="D3729" s="12" t="s">
        <v>291</v>
      </c>
      <c r="E3729" s="14"/>
      <c r="F3729" s="12" t="s">
        <v>16</v>
      </c>
      <c r="G3729" s="12" t="s">
        <v>4</v>
      </c>
      <c r="H3729" s="12" t="s">
        <v>37</v>
      </c>
      <c r="I3729" s="14"/>
      <c r="J3729" s="14"/>
      <c r="K3729" s="14"/>
      <c r="L3729" s="14"/>
      <c r="M3729" s="14"/>
      <c r="N3729" s="14"/>
      <c r="O3729" s="14"/>
      <c r="P3729" s="14"/>
      <c r="Q3729" s="14"/>
      <c r="R3729" s="14"/>
      <c r="S3729" s="14"/>
      <c r="T3729" s="14"/>
      <c r="U3729" s="14"/>
      <c r="V3729" s="14"/>
      <c r="W3729" s="14"/>
      <c r="X3729" s="14"/>
      <c r="Y3729" s="14"/>
      <c r="Z3729" s="14"/>
      <c r="AA3729" s="14"/>
      <c r="AB3729" s="14"/>
      <c r="AC3729" s="14"/>
      <c r="AD3729" s="14"/>
    </row>
    <row r="3730" ht="33.0" hidden="1" customHeight="1">
      <c r="A3730" s="27">
        <v>4220.0</v>
      </c>
      <c r="B3730" s="27" t="s">
        <v>34</v>
      </c>
      <c r="C3730" s="27" t="s">
        <v>4025</v>
      </c>
      <c r="D3730" s="12" t="s">
        <v>178</v>
      </c>
      <c r="E3730" s="14"/>
      <c r="F3730" s="12" t="s">
        <v>11</v>
      </c>
      <c r="G3730" s="12" t="s">
        <v>4</v>
      </c>
      <c r="H3730" s="12" t="s">
        <v>49</v>
      </c>
      <c r="I3730" s="14"/>
      <c r="J3730" s="14"/>
      <c r="K3730" s="14"/>
      <c r="L3730" s="14"/>
      <c r="M3730" s="14"/>
      <c r="N3730" s="14"/>
      <c r="O3730" s="14"/>
      <c r="P3730" s="14"/>
      <c r="Q3730" s="14"/>
      <c r="R3730" s="14"/>
      <c r="S3730" s="14"/>
      <c r="T3730" s="14"/>
      <c r="U3730" s="14"/>
      <c r="V3730" s="14"/>
      <c r="W3730" s="14"/>
      <c r="X3730" s="14"/>
      <c r="Y3730" s="14"/>
      <c r="Z3730" s="14"/>
      <c r="AA3730" s="14"/>
      <c r="AB3730" s="14"/>
      <c r="AC3730" s="14"/>
      <c r="AD3730" s="14"/>
    </row>
    <row r="3731" ht="33.0" hidden="1" customHeight="1">
      <c r="A3731" s="27">
        <v>4221.0</v>
      </c>
      <c r="B3731" s="27" t="s">
        <v>34</v>
      </c>
      <c r="C3731" s="27" t="s">
        <v>4026</v>
      </c>
      <c r="D3731" s="12" t="s">
        <v>1704</v>
      </c>
      <c r="E3731" s="14"/>
      <c r="F3731" s="12" t="s">
        <v>11</v>
      </c>
      <c r="G3731" s="12" t="s">
        <v>7</v>
      </c>
      <c r="H3731" s="12" t="s">
        <v>37</v>
      </c>
      <c r="I3731" s="14"/>
      <c r="J3731" s="14"/>
      <c r="K3731" s="14"/>
      <c r="L3731" s="14"/>
      <c r="M3731" s="14"/>
      <c r="N3731" s="14"/>
      <c r="O3731" s="14"/>
      <c r="P3731" s="14"/>
      <c r="Q3731" s="14"/>
      <c r="R3731" s="14"/>
      <c r="S3731" s="14"/>
      <c r="T3731" s="14"/>
      <c r="U3731" s="14"/>
      <c r="V3731" s="14"/>
      <c r="W3731" s="14"/>
      <c r="X3731" s="14"/>
      <c r="Y3731" s="14"/>
      <c r="Z3731" s="14"/>
      <c r="AA3731" s="14"/>
      <c r="AB3731" s="14"/>
      <c r="AC3731" s="14"/>
      <c r="AD3731" s="14"/>
    </row>
    <row r="3732" ht="33.0" hidden="1" customHeight="1">
      <c r="A3732" s="27">
        <v>4222.0</v>
      </c>
      <c r="B3732" s="27" t="s">
        <v>34</v>
      </c>
      <c r="C3732" s="27" t="s">
        <v>4027</v>
      </c>
      <c r="D3732" s="12" t="s">
        <v>39</v>
      </c>
      <c r="E3732" s="14"/>
      <c r="F3732" s="12" t="s">
        <v>20</v>
      </c>
      <c r="G3732" s="12" t="s">
        <v>9</v>
      </c>
      <c r="H3732" s="12" t="s">
        <v>37</v>
      </c>
      <c r="I3732" s="14"/>
      <c r="J3732" s="14"/>
      <c r="K3732" s="14"/>
      <c r="L3732" s="14"/>
      <c r="M3732" s="14"/>
      <c r="N3732" s="14"/>
      <c r="O3732" s="14"/>
      <c r="P3732" s="14"/>
      <c r="Q3732" s="14"/>
      <c r="R3732" s="14"/>
      <c r="S3732" s="14"/>
      <c r="T3732" s="14"/>
      <c r="U3732" s="14"/>
      <c r="V3732" s="14"/>
      <c r="W3732" s="14"/>
      <c r="X3732" s="14"/>
      <c r="Y3732" s="14"/>
      <c r="Z3732" s="14"/>
      <c r="AA3732" s="14"/>
      <c r="AB3732" s="14"/>
      <c r="AC3732" s="14"/>
      <c r="AD3732" s="14"/>
    </row>
    <row r="3733" ht="33.0" hidden="1" customHeight="1">
      <c r="A3733" s="27">
        <v>4224.0</v>
      </c>
      <c r="B3733" s="27" t="s">
        <v>34</v>
      </c>
      <c r="C3733" s="27" t="s">
        <v>4028</v>
      </c>
      <c r="D3733" s="12" t="s">
        <v>66</v>
      </c>
      <c r="E3733" s="14"/>
      <c r="F3733" s="12" t="s">
        <v>10</v>
      </c>
      <c r="G3733" s="12" t="s">
        <v>2</v>
      </c>
      <c r="H3733" s="12" t="s">
        <v>52</v>
      </c>
      <c r="I3733" s="14"/>
      <c r="J3733" s="14"/>
      <c r="K3733" s="14"/>
      <c r="L3733" s="14"/>
      <c r="M3733" s="14"/>
      <c r="N3733" s="14"/>
      <c r="O3733" s="14"/>
      <c r="P3733" s="14"/>
      <c r="Q3733" s="14"/>
      <c r="R3733" s="14"/>
      <c r="S3733" s="14"/>
      <c r="T3733" s="14"/>
      <c r="U3733" s="14"/>
      <c r="V3733" s="14"/>
      <c r="W3733" s="14"/>
      <c r="X3733" s="14"/>
      <c r="Y3733" s="14"/>
      <c r="Z3733" s="14"/>
      <c r="AA3733" s="14"/>
      <c r="AB3733" s="14"/>
      <c r="AC3733" s="14"/>
      <c r="AD3733" s="14"/>
    </row>
    <row r="3734" ht="33.0" hidden="1" customHeight="1">
      <c r="A3734" s="27">
        <v>4225.0</v>
      </c>
      <c r="B3734" s="27" t="s">
        <v>34</v>
      </c>
      <c r="C3734" s="27" t="s">
        <v>4029</v>
      </c>
      <c r="D3734" s="12" t="s">
        <v>579</v>
      </c>
      <c r="E3734" s="14"/>
      <c r="F3734" s="12" t="s">
        <v>12</v>
      </c>
      <c r="G3734" s="12" t="s">
        <v>7</v>
      </c>
      <c r="H3734" s="12" t="s">
        <v>49</v>
      </c>
      <c r="I3734" s="14"/>
      <c r="J3734" s="14"/>
      <c r="K3734" s="14"/>
      <c r="L3734" s="14"/>
      <c r="M3734" s="14"/>
      <c r="N3734" s="14"/>
      <c r="O3734" s="14"/>
      <c r="P3734" s="14"/>
      <c r="Q3734" s="14"/>
      <c r="R3734" s="14"/>
      <c r="S3734" s="14"/>
      <c r="T3734" s="14"/>
      <c r="U3734" s="14"/>
      <c r="V3734" s="14"/>
      <c r="W3734" s="14"/>
      <c r="X3734" s="14"/>
      <c r="Y3734" s="14"/>
      <c r="Z3734" s="14"/>
      <c r="AA3734" s="14"/>
      <c r="AB3734" s="14"/>
      <c r="AC3734" s="14"/>
      <c r="AD3734" s="14"/>
    </row>
    <row r="3735" ht="33.0" hidden="1" customHeight="1">
      <c r="A3735" s="27">
        <v>4226.0</v>
      </c>
      <c r="B3735" s="27" t="s">
        <v>34</v>
      </c>
      <c r="C3735" s="27" t="s">
        <v>4030</v>
      </c>
      <c r="D3735" s="12" t="s">
        <v>212</v>
      </c>
      <c r="E3735" s="14"/>
      <c r="F3735" s="12" t="s">
        <v>12</v>
      </c>
      <c r="G3735" s="12" t="s">
        <v>9</v>
      </c>
      <c r="H3735" s="12" t="s">
        <v>52</v>
      </c>
      <c r="I3735" s="14"/>
      <c r="J3735" s="14"/>
      <c r="K3735" s="14"/>
      <c r="L3735" s="14"/>
      <c r="M3735" s="14"/>
      <c r="N3735" s="14"/>
      <c r="O3735" s="14"/>
      <c r="P3735" s="14"/>
      <c r="Q3735" s="14"/>
      <c r="R3735" s="14"/>
      <c r="S3735" s="14"/>
      <c r="T3735" s="14"/>
      <c r="U3735" s="14"/>
      <c r="V3735" s="14"/>
      <c r="W3735" s="14"/>
      <c r="X3735" s="14"/>
      <c r="Y3735" s="14"/>
      <c r="Z3735" s="14"/>
      <c r="AA3735" s="14"/>
      <c r="AB3735" s="14"/>
      <c r="AC3735" s="14"/>
      <c r="AD3735" s="14"/>
    </row>
    <row r="3736" ht="33.0" hidden="1" customHeight="1">
      <c r="A3736" s="27">
        <v>4227.0</v>
      </c>
      <c r="B3736" s="27" t="s">
        <v>34</v>
      </c>
      <c r="C3736" s="27" t="s">
        <v>4031</v>
      </c>
      <c r="D3736" s="12" t="s">
        <v>293</v>
      </c>
      <c r="E3736" s="14"/>
      <c r="F3736" s="12" t="s">
        <v>11</v>
      </c>
      <c r="G3736" s="12" t="s">
        <v>4</v>
      </c>
      <c r="H3736" s="12" t="s">
        <v>42</v>
      </c>
      <c r="I3736" s="14"/>
      <c r="J3736" s="14"/>
      <c r="K3736" s="14"/>
      <c r="L3736" s="14"/>
      <c r="M3736" s="14"/>
      <c r="N3736" s="14"/>
      <c r="O3736" s="14"/>
      <c r="P3736" s="14"/>
      <c r="Q3736" s="14"/>
      <c r="R3736" s="14"/>
      <c r="S3736" s="14"/>
      <c r="T3736" s="14"/>
      <c r="U3736" s="14"/>
      <c r="V3736" s="14"/>
      <c r="W3736" s="14"/>
      <c r="X3736" s="14"/>
      <c r="Y3736" s="14"/>
      <c r="Z3736" s="14"/>
      <c r="AA3736" s="14"/>
      <c r="AB3736" s="14"/>
      <c r="AC3736" s="14"/>
      <c r="AD3736" s="14"/>
    </row>
    <row r="3737" ht="33.0" hidden="1" customHeight="1">
      <c r="A3737" s="27">
        <v>4228.0</v>
      </c>
      <c r="B3737" s="27" t="s">
        <v>34</v>
      </c>
      <c r="C3737" s="27" t="s">
        <v>4032</v>
      </c>
      <c r="D3737" s="12" t="s">
        <v>269</v>
      </c>
      <c r="E3737" s="14"/>
      <c r="F3737" s="12" t="s">
        <v>21</v>
      </c>
      <c r="G3737" s="12" t="s">
        <v>9</v>
      </c>
      <c r="H3737" s="12" t="s">
        <v>37</v>
      </c>
      <c r="I3737" s="14"/>
      <c r="J3737" s="14"/>
      <c r="K3737" s="14"/>
      <c r="L3737" s="14"/>
      <c r="M3737" s="14"/>
      <c r="N3737" s="14"/>
      <c r="O3737" s="14"/>
      <c r="P3737" s="14"/>
      <c r="Q3737" s="14"/>
      <c r="R3737" s="14"/>
      <c r="S3737" s="14"/>
      <c r="T3737" s="14"/>
      <c r="U3737" s="14"/>
      <c r="V3737" s="14"/>
      <c r="W3737" s="14"/>
      <c r="X3737" s="14"/>
      <c r="Y3737" s="14"/>
      <c r="Z3737" s="14"/>
      <c r="AA3737" s="14"/>
      <c r="AB3737" s="14"/>
      <c r="AC3737" s="14"/>
      <c r="AD3737" s="14"/>
    </row>
    <row r="3738" ht="33.0" hidden="1" customHeight="1">
      <c r="A3738" s="27">
        <v>4231.0</v>
      </c>
      <c r="B3738" s="27" t="s">
        <v>34</v>
      </c>
      <c r="C3738" s="27" t="s">
        <v>4033</v>
      </c>
      <c r="D3738" s="12" t="s">
        <v>99</v>
      </c>
      <c r="E3738" s="14"/>
      <c r="F3738" s="12" t="s">
        <v>12</v>
      </c>
      <c r="G3738" s="12" t="s">
        <v>9</v>
      </c>
      <c r="H3738" s="12" t="s">
        <v>37</v>
      </c>
      <c r="I3738" s="14"/>
      <c r="J3738" s="14"/>
      <c r="K3738" s="14"/>
      <c r="L3738" s="14"/>
      <c r="M3738" s="14"/>
      <c r="N3738" s="14"/>
      <c r="O3738" s="14"/>
      <c r="P3738" s="14"/>
      <c r="Q3738" s="14"/>
      <c r="R3738" s="14"/>
      <c r="S3738" s="14"/>
      <c r="T3738" s="14"/>
      <c r="U3738" s="14"/>
      <c r="V3738" s="14"/>
      <c r="W3738" s="14"/>
      <c r="X3738" s="14"/>
      <c r="Y3738" s="14"/>
      <c r="Z3738" s="14"/>
      <c r="AA3738" s="14"/>
      <c r="AB3738" s="14"/>
      <c r="AC3738" s="14"/>
      <c r="AD3738" s="14"/>
    </row>
    <row r="3739" ht="33.0" hidden="1" customHeight="1">
      <c r="A3739" s="27">
        <v>4232.0</v>
      </c>
      <c r="B3739" s="27" t="s">
        <v>34</v>
      </c>
      <c r="C3739" s="27" t="s">
        <v>4034</v>
      </c>
      <c r="D3739" s="12" t="s">
        <v>438</v>
      </c>
      <c r="E3739" s="14"/>
      <c r="F3739" s="12" t="s">
        <v>20</v>
      </c>
      <c r="G3739" s="12" t="s">
        <v>9</v>
      </c>
      <c r="H3739" s="12" t="s">
        <v>52</v>
      </c>
      <c r="I3739" s="14"/>
      <c r="J3739" s="14"/>
      <c r="K3739" s="14"/>
      <c r="L3739" s="14"/>
      <c r="M3739" s="14"/>
      <c r="N3739" s="14"/>
      <c r="O3739" s="14"/>
      <c r="P3739" s="14"/>
      <c r="Q3739" s="14"/>
      <c r="R3739" s="14"/>
      <c r="S3739" s="14"/>
      <c r="T3739" s="14"/>
      <c r="U3739" s="14"/>
      <c r="V3739" s="14"/>
      <c r="W3739" s="14"/>
      <c r="X3739" s="14"/>
      <c r="Y3739" s="14"/>
      <c r="Z3739" s="14"/>
      <c r="AA3739" s="14"/>
      <c r="AB3739" s="14"/>
      <c r="AC3739" s="14"/>
      <c r="AD3739" s="14"/>
    </row>
    <row r="3740" ht="33.0" hidden="1" customHeight="1">
      <c r="A3740" s="27">
        <v>4233.0</v>
      </c>
      <c r="B3740" s="27" t="s">
        <v>34</v>
      </c>
      <c r="C3740" s="27" t="s">
        <v>4035</v>
      </c>
      <c r="D3740" s="12" t="s">
        <v>210</v>
      </c>
      <c r="E3740" s="14"/>
      <c r="F3740" s="12" t="s">
        <v>11</v>
      </c>
      <c r="G3740" s="12" t="s">
        <v>5</v>
      </c>
      <c r="H3740" s="12" t="s">
        <v>42</v>
      </c>
      <c r="I3740" s="14"/>
      <c r="J3740" s="14"/>
      <c r="K3740" s="14"/>
      <c r="L3740" s="14"/>
      <c r="M3740" s="14"/>
      <c r="N3740" s="14"/>
      <c r="O3740" s="14"/>
      <c r="P3740" s="14"/>
      <c r="Q3740" s="14"/>
      <c r="R3740" s="14"/>
      <c r="S3740" s="14"/>
      <c r="T3740" s="14"/>
      <c r="U3740" s="14"/>
      <c r="V3740" s="14"/>
      <c r="W3740" s="14"/>
      <c r="X3740" s="14"/>
      <c r="Y3740" s="14"/>
      <c r="Z3740" s="14"/>
      <c r="AA3740" s="14"/>
      <c r="AB3740" s="14"/>
      <c r="AC3740" s="14"/>
      <c r="AD3740" s="14"/>
    </row>
    <row r="3741" ht="33.0" hidden="1" customHeight="1">
      <c r="A3741" s="27">
        <v>4234.0</v>
      </c>
      <c r="B3741" s="27" t="s">
        <v>34</v>
      </c>
      <c r="C3741" s="27" t="s">
        <v>4036</v>
      </c>
      <c r="D3741" s="12" t="s">
        <v>1805</v>
      </c>
      <c r="E3741" s="14"/>
      <c r="F3741" s="12" t="s">
        <v>21</v>
      </c>
      <c r="G3741" s="12" t="s">
        <v>4</v>
      </c>
      <c r="H3741" s="12" t="s">
        <v>37</v>
      </c>
      <c r="I3741" s="14"/>
      <c r="J3741" s="14"/>
      <c r="K3741" s="14"/>
      <c r="L3741" s="14"/>
      <c r="M3741" s="14"/>
      <c r="N3741" s="14"/>
      <c r="O3741" s="14"/>
      <c r="P3741" s="14"/>
      <c r="Q3741" s="14"/>
      <c r="R3741" s="14"/>
      <c r="S3741" s="14"/>
      <c r="T3741" s="14"/>
      <c r="U3741" s="14"/>
      <c r="V3741" s="14"/>
      <c r="W3741" s="14"/>
      <c r="X3741" s="14"/>
      <c r="Y3741" s="14"/>
      <c r="Z3741" s="14"/>
      <c r="AA3741" s="14"/>
      <c r="AB3741" s="14"/>
      <c r="AC3741" s="14"/>
      <c r="AD3741" s="14"/>
    </row>
    <row r="3742" ht="33.0" hidden="1" customHeight="1">
      <c r="A3742" s="27">
        <v>4235.0</v>
      </c>
      <c r="B3742" s="27" t="s">
        <v>34</v>
      </c>
      <c r="C3742" s="27" t="s">
        <v>4037</v>
      </c>
      <c r="D3742" s="12" t="s">
        <v>438</v>
      </c>
      <c r="E3742" s="14"/>
      <c r="F3742" s="12" t="s">
        <v>20</v>
      </c>
      <c r="G3742" s="12" t="s">
        <v>9</v>
      </c>
      <c r="H3742" s="12" t="s">
        <v>52</v>
      </c>
      <c r="I3742" s="14"/>
      <c r="J3742" s="14"/>
      <c r="K3742" s="14"/>
      <c r="L3742" s="14"/>
      <c r="M3742" s="14"/>
      <c r="N3742" s="14"/>
      <c r="O3742" s="14"/>
      <c r="P3742" s="14"/>
      <c r="Q3742" s="14"/>
      <c r="R3742" s="14"/>
      <c r="S3742" s="14"/>
      <c r="T3742" s="14"/>
      <c r="U3742" s="14"/>
      <c r="V3742" s="14"/>
      <c r="W3742" s="14"/>
      <c r="X3742" s="14"/>
      <c r="Y3742" s="14"/>
      <c r="Z3742" s="14"/>
      <c r="AA3742" s="14"/>
      <c r="AB3742" s="14"/>
      <c r="AC3742" s="14"/>
      <c r="AD3742" s="14"/>
    </row>
    <row r="3743" ht="33.0" hidden="1" customHeight="1">
      <c r="A3743" s="27">
        <v>4236.0</v>
      </c>
      <c r="B3743" s="27" t="s">
        <v>34</v>
      </c>
      <c r="C3743" s="27" t="s">
        <v>4038</v>
      </c>
      <c r="D3743" s="12" t="s">
        <v>97</v>
      </c>
      <c r="E3743" s="14"/>
      <c r="F3743" s="12" t="s">
        <v>12</v>
      </c>
      <c r="G3743" s="12" t="s">
        <v>7</v>
      </c>
      <c r="H3743" s="12" t="s">
        <v>52</v>
      </c>
      <c r="I3743" s="14"/>
      <c r="J3743" s="14"/>
      <c r="K3743" s="14"/>
      <c r="L3743" s="14"/>
      <c r="M3743" s="14"/>
      <c r="N3743" s="14"/>
      <c r="O3743" s="14"/>
      <c r="P3743" s="14"/>
      <c r="Q3743" s="14"/>
      <c r="R3743" s="14"/>
      <c r="S3743" s="14"/>
      <c r="T3743" s="14"/>
      <c r="U3743" s="14"/>
      <c r="V3743" s="14"/>
      <c r="W3743" s="14"/>
      <c r="X3743" s="14"/>
      <c r="Y3743" s="14"/>
      <c r="Z3743" s="14"/>
      <c r="AA3743" s="14"/>
      <c r="AB3743" s="14"/>
      <c r="AC3743" s="14"/>
      <c r="AD3743" s="14"/>
    </row>
    <row r="3744" ht="33.0" hidden="1" customHeight="1">
      <c r="A3744" s="27">
        <v>4237.0</v>
      </c>
      <c r="B3744" s="27" t="s">
        <v>34</v>
      </c>
      <c r="C3744" s="27" t="s">
        <v>4039</v>
      </c>
      <c r="D3744" s="12" t="s">
        <v>206</v>
      </c>
      <c r="E3744" s="14"/>
      <c r="F3744" s="12" t="s">
        <v>11</v>
      </c>
      <c r="G3744" s="12" t="s">
        <v>5</v>
      </c>
      <c r="H3744" s="12" t="s">
        <v>52</v>
      </c>
      <c r="I3744" s="14"/>
      <c r="J3744" s="14"/>
      <c r="K3744" s="14"/>
      <c r="L3744" s="14"/>
      <c r="M3744" s="14"/>
      <c r="N3744" s="14"/>
      <c r="O3744" s="14"/>
      <c r="P3744" s="14"/>
      <c r="Q3744" s="14"/>
      <c r="R3744" s="14"/>
      <c r="S3744" s="14"/>
      <c r="T3744" s="14"/>
      <c r="U3744" s="14"/>
      <c r="V3744" s="14"/>
      <c r="W3744" s="14"/>
      <c r="X3744" s="14"/>
      <c r="Y3744" s="14"/>
      <c r="Z3744" s="14"/>
      <c r="AA3744" s="14"/>
      <c r="AB3744" s="14"/>
      <c r="AC3744" s="14"/>
      <c r="AD3744" s="14"/>
    </row>
    <row r="3745" ht="33.0" hidden="1" customHeight="1">
      <c r="A3745" s="27">
        <v>4238.0</v>
      </c>
      <c r="B3745" s="27" t="s">
        <v>34</v>
      </c>
      <c r="C3745" s="27" t="s">
        <v>4040</v>
      </c>
      <c r="D3745" s="12" t="s">
        <v>403</v>
      </c>
      <c r="E3745" s="14"/>
      <c r="F3745" s="12" t="s">
        <v>11</v>
      </c>
      <c r="G3745" s="12" t="s">
        <v>4</v>
      </c>
      <c r="H3745" s="12" t="s">
        <v>37</v>
      </c>
      <c r="I3745" s="14"/>
      <c r="J3745" s="14"/>
      <c r="K3745" s="14"/>
      <c r="L3745" s="14"/>
      <c r="M3745" s="14"/>
      <c r="N3745" s="14"/>
      <c r="O3745" s="14"/>
      <c r="P3745" s="14"/>
      <c r="Q3745" s="14"/>
      <c r="R3745" s="14"/>
      <c r="S3745" s="14"/>
      <c r="T3745" s="14"/>
      <c r="U3745" s="14"/>
      <c r="V3745" s="14"/>
      <c r="W3745" s="14"/>
      <c r="X3745" s="14"/>
      <c r="Y3745" s="14"/>
      <c r="Z3745" s="14"/>
      <c r="AA3745" s="14"/>
      <c r="AB3745" s="14"/>
      <c r="AC3745" s="14"/>
      <c r="AD3745" s="14"/>
    </row>
    <row r="3746" ht="33.0" hidden="1" customHeight="1">
      <c r="A3746" s="27">
        <v>4239.0</v>
      </c>
      <c r="B3746" s="27" t="s">
        <v>34</v>
      </c>
      <c r="C3746" s="27" t="s">
        <v>4041</v>
      </c>
      <c r="D3746" s="12" t="s">
        <v>107</v>
      </c>
      <c r="E3746" s="14"/>
      <c r="F3746" s="12" t="s">
        <v>9</v>
      </c>
      <c r="G3746" s="12" t="s">
        <v>9</v>
      </c>
      <c r="H3746" s="12" t="s">
        <v>37</v>
      </c>
      <c r="I3746" s="14"/>
      <c r="J3746" s="14"/>
      <c r="K3746" s="14"/>
      <c r="L3746" s="14"/>
      <c r="M3746" s="14"/>
      <c r="N3746" s="14"/>
      <c r="O3746" s="14"/>
      <c r="P3746" s="14"/>
      <c r="Q3746" s="14"/>
      <c r="R3746" s="14"/>
      <c r="S3746" s="14"/>
      <c r="T3746" s="14"/>
      <c r="U3746" s="14"/>
      <c r="V3746" s="14"/>
      <c r="W3746" s="14"/>
      <c r="X3746" s="14"/>
      <c r="Y3746" s="14"/>
      <c r="Z3746" s="14"/>
      <c r="AA3746" s="14"/>
      <c r="AB3746" s="14"/>
      <c r="AC3746" s="14"/>
      <c r="AD3746" s="14"/>
    </row>
    <row r="3747" ht="33.0" hidden="1" customHeight="1">
      <c r="A3747" s="27">
        <v>4241.0</v>
      </c>
      <c r="B3747" s="27" t="s">
        <v>34</v>
      </c>
      <c r="C3747" s="27" t="s">
        <v>4042</v>
      </c>
      <c r="D3747" s="12" t="s">
        <v>107</v>
      </c>
      <c r="E3747" s="14"/>
      <c r="F3747" s="12" t="s">
        <v>9</v>
      </c>
      <c r="G3747" s="12" t="s">
        <v>9</v>
      </c>
      <c r="H3747" s="12" t="s">
        <v>37</v>
      </c>
      <c r="I3747" s="14"/>
      <c r="J3747" s="14"/>
      <c r="K3747" s="14"/>
      <c r="L3747" s="14"/>
      <c r="M3747" s="14"/>
      <c r="N3747" s="14"/>
      <c r="O3747" s="14"/>
      <c r="P3747" s="14"/>
      <c r="Q3747" s="14"/>
      <c r="R3747" s="14"/>
      <c r="S3747" s="14"/>
      <c r="T3747" s="14"/>
      <c r="U3747" s="14"/>
      <c r="V3747" s="14"/>
      <c r="W3747" s="14"/>
      <c r="X3747" s="14"/>
      <c r="Y3747" s="14"/>
      <c r="Z3747" s="14"/>
      <c r="AA3747" s="14"/>
      <c r="AB3747" s="14"/>
      <c r="AC3747" s="14"/>
      <c r="AD3747" s="14"/>
    </row>
    <row r="3748" ht="33.0" hidden="1" customHeight="1">
      <c r="A3748" s="27">
        <v>4242.0</v>
      </c>
      <c r="B3748" s="27" t="s">
        <v>34</v>
      </c>
      <c r="C3748" s="27" t="s">
        <v>4043</v>
      </c>
      <c r="D3748" s="12" t="s">
        <v>263</v>
      </c>
      <c r="E3748" s="14"/>
      <c r="F3748" s="12" t="s">
        <v>15</v>
      </c>
      <c r="G3748" s="12" t="s">
        <v>2</v>
      </c>
      <c r="H3748" s="12" t="s">
        <v>37</v>
      </c>
      <c r="I3748" s="14"/>
      <c r="J3748" s="14"/>
      <c r="K3748" s="14"/>
      <c r="L3748" s="14"/>
      <c r="M3748" s="14"/>
      <c r="N3748" s="14"/>
      <c r="O3748" s="14"/>
      <c r="P3748" s="14"/>
      <c r="Q3748" s="14"/>
      <c r="R3748" s="14"/>
      <c r="S3748" s="14"/>
      <c r="T3748" s="14"/>
      <c r="U3748" s="14"/>
      <c r="V3748" s="14"/>
      <c r="W3748" s="14"/>
      <c r="X3748" s="14"/>
      <c r="Y3748" s="14"/>
      <c r="Z3748" s="14"/>
      <c r="AA3748" s="14"/>
      <c r="AB3748" s="14"/>
      <c r="AC3748" s="14"/>
      <c r="AD3748" s="14"/>
    </row>
    <row r="3749" ht="33.0" hidden="1" customHeight="1">
      <c r="A3749" s="27">
        <v>4243.0</v>
      </c>
      <c r="B3749" s="27" t="s">
        <v>34</v>
      </c>
      <c r="C3749" s="27" t="s">
        <v>4044</v>
      </c>
      <c r="D3749" s="12" t="s">
        <v>2321</v>
      </c>
      <c r="E3749" s="14"/>
      <c r="F3749" s="12" t="s">
        <v>13</v>
      </c>
      <c r="G3749" s="12" t="s">
        <v>7</v>
      </c>
      <c r="H3749" s="12" t="s">
        <v>37</v>
      </c>
      <c r="I3749" s="14"/>
      <c r="J3749" s="14"/>
      <c r="K3749" s="14"/>
      <c r="L3749" s="14"/>
      <c r="M3749" s="14"/>
      <c r="N3749" s="14"/>
      <c r="O3749" s="14"/>
      <c r="P3749" s="14"/>
      <c r="Q3749" s="14"/>
      <c r="R3749" s="14"/>
      <c r="S3749" s="14"/>
      <c r="T3749" s="14"/>
      <c r="U3749" s="14"/>
      <c r="V3749" s="14"/>
      <c r="W3749" s="14"/>
      <c r="X3749" s="14"/>
      <c r="Y3749" s="14"/>
      <c r="Z3749" s="14"/>
      <c r="AA3749" s="14"/>
      <c r="AB3749" s="14"/>
      <c r="AC3749" s="14"/>
      <c r="AD3749" s="14"/>
    </row>
    <row r="3750" ht="33.0" hidden="1" customHeight="1">
      <c r="A3750" s="27">
        <v>4244.0</v>
      </c>
      <c r="B3750" s="27" t="s">
        <v>34</v>
      </c>
      <c r="C3750" s="27" t="s">
        <v>4045</v>
      </c>
      <c r="D3750" s="12" t="s">
        <v>403</v>
      </c>
      <c r="E3750" s="14"/>
      <c r="F3750" s="12" t="s">
        <v>11</v>
      </c>
      <c r="G3750" s="12" t="s">
        <v>4</v>
      </c>
      <c r="H3750" s="12" t="s">
        <v>37</v>
      </c>
      <c r="I3750" s="14"/>
      <c r="J3750" s="14"/>
      <c r="K3750" s="14"/>
      <c r="L3750" s="14"/>
      <c r="M3750" s="14"/>
      <c r="N3750" s="14"/>
      <c r="O3750" s="14"/>
      <c r="P3750" s="14"/>
      <c r="Q3750" s="14"/>
      <c r="R3750" s="14"/>
      <c r="S3750" s="14"/>
      <c r="T3750" s="14"/>
      <c r="U3750" s="14"/>
      <c r="V3750" s="14"/>
      <c r="W3750" s="14"/>
      <c r="X3750" s="14"/>
      <c r="Y3750" s="14"/>
      <c r="Z3750" s="14"/>
      <c r="AA3750" s="14"/>
      <c r="AB3750" s="14"/>
      <c r="AC3750" s="14"/>
      <c r="AD3750" s="14"/>
    </row>
    <row r="3751" ht="33.0" hidden="1" customHeight="1">
      <c r="A3751" s="27">
        <v>4245.0</v>
      </c>
      <c r="B3751" s="27" t="s">
        <v>34</v>
      </c>
      <c r="C3751" s="27" t="s">
        <v>4046</v>
      </c>
      <c r="D3751" s="12" t="s">
        <v>107</v>
      </c>
      <c r="E3751" s="14"/>
      <c r="F3751" s="12" t="s">
        <v>9</v>
      </c>
      <c r="G3751" s="12" t="s">
        <v>9</v>
      </c>
      <c r="H3751" s="12" t="s">
        <v>37</v>
      </c>
      <c r="I3751" s="14"/>
      <c r="J3751" s="14"/>
      <c r="K3751" s="14"/>
      <c r="L3751" s="14"/>
      <c r="M3751" s="14"/>
      <c r="N3751" s="14"/>
      <c r="O3751" s="14"/>
      <c r="P3751" s="14"/>
      <c r="Q3751" s="14"/>
      <c r="R3751" s="14"/>
      <c r="S3751" s="14"/>
      <c r="T3751" s="14"/>
      <c r="U3751" s="14"/>
      <c r="V3751" s="14"/>
      <c r="W3751" s="14"/>
      <c r="X3751" s="14"/>
      <c r="Y3751" s="14"/>
      <c r="Z3751" s="14"/>
      <c r="AA3751" s="14"/>
      <c r="AB3751" s="14"/>
      <c r="AC3751" s="14"/>
      <c r="AD3751" s="14"/>
    </row>
    <row r="3752" ht="33.0" customHeight="1">
      <c r="A3752" s="27">
        <v>4246.0</v>
      </c>
      <c r="B3752" s="27" t="s">
        <v>34</v>
      </c>
      <c r="C3752" s="27" t="s">
        <v>4047</v>
      </c>
      <c r="D3752" s="12" t="s">
        <v>175</v>
      </c>
      <c r="E3752" s="14"/>
      <c r="F3752" s="12" t="s">
        <v>16</v>
      </c>
      <c r="G3752" s="12" t="s">
        <v>4</v>
      </c>
      <c r="H3752" s="12" t="s">
        <v>52</v>
      </c>
      <c r="I3752" s="14"/>
      <c r="J3752" s="14"/>
      <c r="K3752" s="14"/>
      <c r="L3752" s="14"/>
      <c r="M3752" s="14"/>
      <c r="N3752" s="14"/>
      <c r="O3752" s="14"/>
      <c r="P3752" s="14"/>
      <c r="Q3752" s="14"/>
      <c r="R3752" s="14"/>
      <c r="S3752" s="14"/>
      <c r="T3752" s="14"/>
      <c r="U3752" s="14"/>
      <c r="V3752" s="14"/>
      <c r="W3752" s="14"/>
      <c r="X3752" s="14"/>
      <c r="Y3752" s="14"/>
      <c r="Z3752" s="14"/>
      <c r="AA3752" s="14"/>
      <c r="AB3752" s="14"/>
      <c r="AC3752" s="14"/>
      <c r="AD3752" s="14"/>
    </row>
    <row r="3753" ht="33.0" customHeight="1">
      <c r="A3753" s="27">
        <v>4247.0</v>
      </c>
      <c r="B3753" s="27" t="s">
        <v>34</v>
      </c>
      <c r="C3753" s="27" t="s">
        <v>4048</v>
      </c>
      <c r="D3753" s="12" t="s">
        <v>416</v>
      </c>
      <c r="E3753" s="14"/>
      <c r="F3753" s="12" t="s">
        <v>16</v>
      </c>
      <c r="G3753" s="12" t="s">
        <v>4</v>
      </c>
      <c r="H3753" s="12" t="s">
        <v>49</v>
      </c>
      <c r="I3753" s="14"/>
      <c r="J3753" s="14"/>
      <c r="K3753" s="14"/>
      <c r="L3753" s="14"/>
      <c r="M3753" s="14"/>
      <c r="N3753" s="14"/>
      <c r="O3753" s="14"/>
      <c r="P3753" s="14"/>
      <c r="Q3753" s="14"/>
      <c r="R3753" s="14"/>
      <c r="S3753" s="14"/>
      <c r="T3753" s="14"/>
      <c r="U3753" s="14"/>
      <c r="V3753" s="14"/>
      <c r="W3753" s="14"/>
      <c r="X3753" s="14"/>
      <c r="Y3753" s="14"/>
      <c r="Z3753" s="14"/>
      <c r="AA3753" s="14"/>
      <c r="AB3753" s="14"/>
      <c r="AC3753" s="14"/>
      <c r="AD3753" s="14"/>
    </row>
    <row r="3754" ht="33.0" hidden="1" customHeight="1">
      <c r="A3754" s="27">
        <v>4248.0</v>
      </c>
      <c r="B3754" s="27" t="s">
        <v>34</v>
      </c>
      <c r="C3754" s="27" t="s">
        <v>4049</v>
      </c>
      <c r="D3754" s="12" t="s">
        <v>305</v>
      </c>
      <c r="E3754" s="14"/>
      <c r="F3754" s="12" t="s">
        <v>12</v>
      </c>
      <c r="G3754" s="12" t="s">
        <v>4</v>
      </c>
      <c r="H3754" s="12" t="s">
        <v>37</v>
      </c>
      <c r="I3754" s="14"/>
      <c r="J3754" s="14"/>
      <c r="K3754" s="14"/>
      <c r="L3754" s="14"/>
      <c r="M3754" s="14"/>
      <c r="N3754" s="14"/>
      <c r="O3754" s="14"/>
      <c r="P3754" s="14"/>
      <c r="Q3754" s="14"/>
      <c r="R3754" s="14"/>
      <c r="S3754" s="14"/>
      <c r="T3754" s="14"/>
      <c r="U3754" s="14"/>
      <c r="V3754" s="14"/>
      <c r="W3754" s="14"/>
      <c r="X3754" s="14"/>
      <c r="Y3754" s="14"/>
      <c r="Z3754" s="14"/>
      <c r="AA3754" s="14"/>
      <c r="AB3754" s="14"/>
      <c r="AC3754" s="14"/>
      <c r="AD3754" s="14"/>
    </row>
    <row r="3755" ht="33.0" hidden="1" customHeight="1">
      <c r="A3755" s="27">
        <v>4250.0</v>
      </c>
      <c r="B3755" s="27" t="s">
        <v>34</v>
      </c>
      <c r="C3755" s="27" t="s">
        <v>4050</v>
      </c>
      <c r="D3755" s="12" t="s">
        <v>436</v>
      </c>
      <c r="E3755" s="14"/>
      <c r="F3755" s="12" t="s">
        <v>13</v>
      </c>
      <c r="G3755" s="12" t="s">
        <v>9</v>
      </c>
      <c r="H3755" s="12" t="s">
        <v>37</v>
      </c>
      <c r="I3755" s="14"/>
      <c r="J3755" s="14"/>
      <c r="K3755" s="14"/>
      <c r="L3755" s="14"/>
      <c r="M3755" s="14"/>
      <c r="N3755" s="14"/>
      <c r="O3755" s="14"/>
      <c r="P3755" s="14"/>
      <c r="Q3755" s="14"/>
      <c r="R3755" s="14"/>
      <c r="S3755" s="14"/>
      <c r="T3755" s="14"/>
      <c r="U3755" s="14"/>
      <c r="V3755" s="14"/>
      <c r="W3755" s="14"/>
      <c r="X3755" s="14"/>
      <c r="Y3755" s="14"/>
      <c r="Z3755" s="14"/>
      <c r="AA3755" s="14"/>
      <c r="AB3755" s="14"/>
      <c r="AC3755" s="14"/>
      <c r="AD3755" s="14"/>
    </row>
    <row r="3756" ht="33.0" customHeight="1">
      <c r="A3756" s="27">
        <v>4251.0</v>
      </c>
      <c r="B3756" s="27" t="s">
        <v>34</v>
      </c>
      <c r="C3756" s="27" t="s">
        <v>4051</v>
      </c>
      <c r="D3756" s="12" t="s">
        <v>217</v>
      </c>
      <c r="E3756" s="14"/>
      <c r="F3756" s="12" t="s">
        <v>16</v>
      </c>
      <c r="G3756" s="12" t="s">
        <v>7</v>
      </c>
      <c r="H3756" s="12" t="s">
        <v>49</v>
      </c>
      <c r="I3756" s="14"/>
      <c r="J3756" s="14"/>
      <c r="K3756" s="14"/>
      <c r="L3756" s="14"/>
      <c r="M3756" s="14"/>
      <c r="N3756" s="14"/>
      <c r="O3756" s="14"/>
      <c r="P3756" s="14"/>
      <c r="Q3756" s="14"/>
      <c r="R3756" s="14"/>
      <c r="S3756" s="14"/>
      <c r="T3756" s="14"/>
      <c r="U3756" s="14"/>
      <c r="V3756" s="14"/>
      <c r="W3756" s="14"/>
      <c r="X3756" s="14"/>
      <c r="Y3756" s="14"/>
      <c r="Z3756" s="14"/>
      <c r="AA3756" s="14"/>
      <c r="AB3756" s="14"/>
      <c r="AC3756" s="14"/>
      <c r="AD3756" s="14"/>
    </row>
    <row r="3757" ht="33.0" customHeight="1">
      <c r="A3757" s="27">
        <v>4252.0</v>
      </c>
      <c r="B3757" s="27" t="s">
        <v>34</v>
      </c>
      <c r="C3757" s="27" t="s">
        <v>4052</v>
      </c>
      <c r="D3757" s="12" t="s">
        <v>167</v>
      </c>
      <c r="E3757" s="14"/>
      <c r="F3757" s="12" t="s">
        <v>16</v>
      </c>
      <c r="G3757" s="12" t="s">
        <v>9</v>
      </c>
      <c r="H3757" s="12" t="s">
        <v>37</v>
      </c>
      <c r="I3757" s="14"/>
      <c r="J3757" s="14"/>
      <c r="K3757" s="14"/>
      <c r="L3757" s="14"/>
      <c r="M3757" s="14"/>
      <c r="N3757" s="14"/>
      <c r="O3757" s="14"/>
      <c r="P3757" s="14"/>
      <c r="Q3757" s="14"/>
      <c r="R3757" s="14"/>
      <c r="S3757" s="14"/>
      <c r="T3757" s="14"/>
      <c r="U3757" s="14"/>
      <c r="V3757" s="14"/>
      <c r="W3757" s="14"/>
      <c r="X3757" s="14"/>
      <c r="Y3757" s="14"/>
      <c r="Z3757" s="14"/>
      <c r="AA3757" s="14"/>
      <c r="AB3757" s="14"/>
      <c r="AC3757" s="14"/>
      <c r="AD3757" s="14"/>
    </row>
    <row r="3758" ht="33.0" customHeight="1">
      <c r="A3758" s="27">
        <v>4253.0</v>
      </c>
      <c r="B3758" s="27" t="s">
        <v>34</v>
      </c>
      <c r="C3758" s="27" t="s">
        <v>4053</v>
      </c>
      <c r="D3758" s="12" t="s">
        <v>217</v>
      </c>
      <c r="E3758" s="14"/>
      <c r="F3758" s="12" t="s">
        <v>16</v>
      </c>
      <c r="G3758" s="12" t="s">
        <v>7</v>
      </c>
      <c r="H3758" s="12" t="s">
        <v>49</v>
      </c>
      <c r="I3758" s="14"/>
      <c r="J3758" s="14"/>
      <c r="K3758" s="14"/>
      <c r="L3758" s="14"/>
      <c r="M3758" s="14"/>
      <c r="N3758" s="14"/>
      <c r="O3758" s="14"/>
      <c r="P3758" s="14"/>
      <c r="Q3758" s="14"/>
      <c r="R3758" s="14"/>
      <c r="S3758" s="14"/>
      <c r="T3758" s="14"/>
      <c r="U3758" s="14"/>
      <c r="V3758" s="14"/>
      <c r="W3758" s="14"/>
      <c r="X3758" s="14"/>
      <c r="Y3758" s="14"/>
      <c r="Z3758" s="14"/>
      <c r="AA3758" s="14"/>
      <c r="AB3758" s="14"/>
      <c r="AC3758" s="14"/>
      <c r="AD3758" s="14"/>
    </row>
    <row r="3759" ht="33.0" hidden="1" customHeight="1">
      <c r="A3759" s="27">
        <v>4254.0</v>
      </c>
      <c r="B3759" s="27" t="s">
        <v>34</v>
      </c>
      <c r="C3759" s="27" t="s">
        <v>4054</v>
      </c>
      <c r="D3759" s="12" t="s">
        <v>170</v>
      </c>
      <c r="E3759" s="14"/>
      <c r="F3759" s="12" t="s">
        <v>23</v>
      </c>
      <c r="G3759" s="12" t="s">
        <v>8</v>
      </c>
      <c r="H3759" s="12" t="s">
        <v>52</v>
      </c>
      <c r="I3759" s="14"/>
      <c r="J3759" s="14"/>
      <c r="K3759" s="14"/>
      <c r="L3759" s="14"/>
      <c r="M3759" s="14"/>
      <c r="N3759" s="14"/>
      <c r="O3759" s="14"/>
      <c r="P3759" s="14"/>
      <c r="Q3759" s="14"/>
      <c r="R3759" s="14"/>
      <c r="S3759" s="14"/>
      <c r="T3759" s="14"/>
      <c r="U3759" s="14"/>
      <c r="V3759" s="14"/>
      <c r="W3759" s="14"/>
      <c r="X3759" s="14"/>
      <c r="Y3759" s="14"/>
      <c r="Z3759" s="14"/>
      <c r="AA3759" s="14"/>
      <c r="AB3759" s="14"/>
      <c r="AC3759" s="14"/>
      <c r="AD3759" s="14"/>
    </row>
    <row r="3760" ht="33.0" hidden="1" customHeight="1">
      <c r="A3760" s="27">
        <v>4255.0</v>
      </c>
      <c r="B3760" s="27" t="s">
        <v>34</v>
      </c>
      <c r="C3760" s="27" t="s">
        <v>4055</v>
      </c>
      <c r="D3760" s="12" t="s">
        <v>139</v>
      </c>
      <c r="E3760" s="14"/>
      <c r="F3760" s="12" t="s">
        <v>23</v>
      </c>
      <c r="G3760" s="12" t="s">
        <v>9</v>
      </c>
      <c r="H3760" s="12" t="s">
        <v>37</v>
      </c>
      <c r="I3760" s="14"/>
      <c r="J3760" s="14"/>
      <c r="K3760" s="14"/>
      <c r="L3760" s="14"/>
      <c r="M3760" s="14"/>
      <c r="N3760" s="14"/>
      <c r="O3760" s="14"/>
      <c r="P3760" s="14"/>
      <c r="Q3760" s="14"/>
      <c r="R3760" s="14"/>
      <c r="S3760" s="14"/>
      <c r="T3760" s="14"/>
      <c r="U3760" s="14"/>
      <c r="V3760" s="14"/>
      <c r="W3760" s="14"/>
      <c r="X3760" s="14"/>
      <c r="Y3760" s="14"/>
      <c r="Z3760" s="14"/>
      <c r="AA3760" s="14"/>
      <c r="AB3760" s="14"/>
      <c r="AC3760" s="14"/>
      <c r="AD3760" s="14"/>
    </row>
    <row r="3761" ht="33.0" hidden="1" customHeight="1">
      <c r="A3761" s="27">
        <v>4257.0</v>
      </c>
      <c r="B3761" s="27" t="s">
        <v>34</v>
      </c>
      <c r="C3761" s="27" t="s">
        <v>4056</v>
      </c>
      <c r="D3761" s="12" t="s">
        <v>637</v>
      </c>
      <c r="E3761" s="14"/>
      <c r="F3761" s="12" t="s">
        <v>13</v>
      </c>
      <c r="G3761" s="12" t="s">
        <v>9</v>
      </c>
      <c r="H3761" s="12" t="s">
        <v>52</v>
      </c>
      <c r="I3761" s="14"/>
      <c r="J3761" s="14"/>
      <c r="K3761" s="14"/>
      <c r="L3761" s="14"/>
      <c r="M3761" s="14"/>
      <c r="N3761" s="14"/>
      <c r="O3761" s="14"/>
      <c r="P3761" s="14"/>
      <c r="Q3761" s="14"/>
      <c r="R3761" s="14"/>
      <c r="S3761" s="14"/>
      <c r="T3761" s="14"/>
      <c r="U3761" s="14"/>
      <c r="V3761" s="14"/>
      <c r="W3761" s="14"/>
      <c r="X3761" s="14"/>
      <c r="Y3761" s="14"/>
      <c r="Z3761" s="14"/>
      <c r="AA3761" s="14"/>
      <c r="AB3761" s="14"/>
      <c r="AC3761" s="14"/>
      <c r="AD3761" s="14"/>
    </row>
    <row r="3762" ht="33.0" hidden="1" customHeight="1">
      <c r="A3762" s="27">
        <v>4258.0</v>
      </c>
      <c r="B3762" s="27" t="s">
        <v>34</v>
      </c>
      <c r="C3762" s="27" t="s">
        <v>4057</v>
      </c>
      <c r="D3762" s="12" t="s">
        <v>637</v>
      </c>
      <c r="E3762" s="14"/>
      <c r="F3762" s="12" t="s">
        <v>13</v>
      </c>
      <c r="G3762" s="12" t="s">
        <v>9</v>
      </c>
      <c r="H3762" s="12" t="s">
        <v>52</v>
      </c>
      <c r="I3762" s="14"/>
      <c r="J3762" s="14"/>
      <c r="K3762" s="14"/>
      <c r="L3762" s="14"/>
      <c r="M3762" s="14"/>
      <c r="N3762" s="14"/>
      <c r="O3762" s="14"/>
      <c r="P3762" s="14"/>
      <c r="Q3762" s="14"/>
      <c r="R3762" s="14"/>
      <c r="S3762" s="14"/>
      <c r="T3762" s="14"/>
      <c r="U3762" s="14"/>
      <c r="V3762" s="14"/>
      <c r="W3762" s="14"/>
      <c r="X3762" s="14"/>
      <c r="Y3762" s="14"/>
      <c r="Z3762" s="14"/>
      <c r="AA3762" s="14"/>
      <c r="AB3762" s="14"/>
      <c r="AC3762" s="14"/>
      <c r="AD3762" s="14"/>
    </row>
    <row r="3763" ht="33.0" hidden="1" customHeight="1">
      <c r="A3763" s="27">
        <v>4259.0</v>
      </c>
      <c r="B3763" s="27" t="s">
        <v>34</v>
      </c>
      <c r="C3763" s="27" t="s">
        <v>4058</v>
      </c>
      <c r="D3763" s="12" t="s">
        <v>322</v>
      </c>
      <c r="E3763" s="14"/>
      <c r="F3763" s="12" t="s">
        <v>23</v>
      </c>
      <c r="G3763" s="12" t="s">
        <v>9</v>
      </c>
      <c r="H3763" s="12" t="s">
        <v>52</v>
      </c>
      <c r="I3763" s="14"/>
      <c r="J3763" s="14"/>
      <c r="K3763" s="14"/>
      <c r="L3763" s="14"/>
      <c r="M3763" s="14"/>
      <c r="N3763" s="14"/>
      <c r="O3763" s="14"/>
      <c r="P3763" s="14"/>
      <c r="Q3763" s="14"/>
      <c r="R3763" s="14"/>
      <c r="S3763" s="14"/>
      <c r="T3763" s="14"/>
      <c r="U3763" s="14"/>
      <c r="V3763" s="14"/>
      <c r="W3763" s="14"/>
      <c r="X3763" s="14"/>
      <c r="Y3763" s="14"/>
      <c r="Z3763" s="14"/>
      <c r="AA3763" s="14"/>
      <c r="AB3763" s="14"/>
      <c r="AC3763" s="14"/>
      <c r="AD3763" s="14"/>
    </row>
    <row r="3764" ht="33.0" hidden="1" customHeight="1">
      <c r="A3764" s="27">
        <v>4260.0</v>
      </c>
      <c r="B3764" s="27" t="s">
        <v>34</v>
      </c>
      <c r="C3764" s="27" t="s">
        <v>4059</v>
      </c>
      <c r="D3764" s="12" t="s">
        <v>2958</v>
      </c>
      <c r="E3764" s="14"/>
      <c r="F3764" s="12" t="s">
        <v>20</v>
      </c>
      <c r="G3764" s="12" t="s">
        <v>7</v>
      </c>
      <c r="H3764" s="12" t="s">
        <v>42</v>
      </c>
      <c r="I3764" s="14"/>
      <c r="J3764" s="14"/>
      <c r="K3764" s="14"/>
      <c r="L3764" s="14"/>
      <c r="M3764" s="14"/>
      <c r="N3764" s="14"/>
      <c r="O3764" s="14"/>
      <c r="P3764" s="14"/>
      <c r="Q3764" s="14"/>
      <c r="R3764" s="14"/>
      <c r="S3764" s="14"/>
      <c r="T3764" s="14"/>
      <c r="U3764" s="14"/>
      <c r="V3764" s="14"/>
      <c r="W3764" s="14"/>
      <c r="X3764" s="14"/>
      <c r="Y3764" s="14"/>
      <c r="Z3764" s="14"/>
      <c r="AA3764" s="14"/>
      <c r="AB3764" s="14"/>
      <c r="AC3764" s="14"/>
      <c r="AD3764" s="14"/>
    </row>
    <row r="3765" ht="33.0" customHeight="1">
      <c r="A3765" s="27">
        <v>4261.0</v>
      </c>
      <c r="B3765" s="27" t="s">
        <v>34</v>
      </c>
      <c r="C3765" s="27" t="s">
        <v>4060</v>
      </c>
      <c r="D3765" s="12" t="s">
        <v>167</v>
      </c>
      <c r="E3765" s="14"/>
      <c r="F3765" s="12" t="s">
        <v>16</v>
      </c>
      <c r="G3765" s="12" t="s">
        <v>9</v>
      </c>
      <c r="H3765" s="12" t="s">
        <v>37</v>
      </c>
      <c r="I3765" s="14"/>
      <c r="J3765" s="14"/>
      <c r="K3765" s="14"/>
      <c r="L3765" s="14"/>
      <c r="M3765" s="14"/>
      <c r="N3765" s="14"/>
      <c r="O3765" s="14"/>
      <c r="P3765" s="14"/>
      <c r="Q3765" s="14"/>
      <c r="R3765" s="14"/>
      <c r="S3765" s="14"/>
      <c r="T3765" s="14"/>
      <c r="U3765" s="14"/>
      <c r="V3765" s="14"/>
      <c r="W3765" s="14"/>
      <c r="X3765" s="14"/>
      <c r="Y3765" s="14"/>
      <c r="Z3765" s="14"/>
      <c r="AA3765" s="14"/>
      <c r="AB3765" s="14"/>
      <c r="AC3765" s="14"/>
      <c r="AD3765" s="14"/>
    </row>
    <row r="3766" ht="33.0" hidden="1" customHeight="1">
      <c r="A3766" s="27">
        <v>4262.0</v>
      </c>
      <c r="B3766" s="27" t="s">
        <v>34</v>
      </c>
      <c r="C3766" s="27" t="s">
        <v>4061</v>
      </c>
      <c r="D3766" s="12" t="s">
        <v>331</v>
      </c>
      <c r="E3766" s="14"/>
      <c r="F3766" s="12" t="s">
        <v>12</v>
      </c>
      <c r="G3766" s="12" t="s">
        <v>6</v>
      </c>
      <c r="H3766" s="12" t="s">
        <v>42</v>
      </c>
      <c r="I3766" s="14"/>
      <c r="J3766" s="14"/>
      <c r="K3766" s="14"/>
      <c r="L3766" s="14"/>
      <c r="M3766" s="14"/>
      <c r="N3766" s="14"/>
      <c r="O3766" s="14"/>
      <c r="P3766" s="14"/>
      <c r="Q3766" s="14"/>
      <c r="R3766" s="14"/>
      <c r="S3766" s="14"/>
      <c r="T3766" s="14"/>
      <c r="U3766" s="14"/>
      <c r="V3766" s="14"/>
      <c r="W3766" s="14"/>
      <c r="X3766" s="14"/>
      <c r="Y3766" s="14"/>
      <c r="Z3766" s="14"/>
      <c r="AA3766" s="14"/>
      <c r="AB3766" s="14"/>
      <c r="AC3766" s="14"/>
      <c r="AD3766" s="14"/>
    </row>
    <row r="3767" ht="33.0" hidden="1" customHeight="1">
      <c r="A3767" s="27">
        <v>4263.0</v>
      </c>
      <c r="B3767" s="27" t="s">
        <v>34</v>
      </c>
      <c r="C3767" s="27" t="s">
        <v>4062</v>
      </c>
      <c r="D3767" s="12" t="s">
        <v>293</v>
      </c>
      <c r="E3767" s="14"/>
      <c r="F3767" s="12" t="s">
        <v>11</v>
      </c>
      <c r="G3767" s="12" t="s">
        <v>4</v>
      </c>
      <c r="H3767" s="12" t="s">
        <v>42</v>
      </c>
      <c r="I3767" s="14"/>
      <c r="J3767" s="14"/>
      <c r="K3767" s="14"/>
      <c r="L3767" s="14"/>
      <c r="M3767" s="14"/>
      <c r="N3767" s="14"/>
      <c r="O3767" s="14"/>
      <c r="P3767" s="14"/>
      <c r="Q3767" s="14"/>
      <c r="R3767" s="14"/>
      <c r="S3767" s="14"/>
      <c r="T3767" s="14"/>
      <c r="U3767" s="14"/>
      <c r="V3767" s="14"/>
      <c r="W3767" s="14"/>
      <c r="X3767" s="14"/>
      <c r="Y3767" s="14"/>
      <c r="Z3767" s="14"/>
      <c r="AA3767" s="14"/>
      <c r="AB3767" s="14"/>
      <c r="AC3767" s="14"/>
      <c r="AD3767" s="14"/>
    </row>
    <row r="3768" ht="33.0" hidden="1" customHeight="1">
      <c r="A3768" s="27">
        <v>4264.0</v>
      </c>
      <c r="B3768" s="27" t="s">
        <v>34</v>
      </c>
      <c r="C3768" s="27" t="s">
        <v>4063</v>
      </c>
      <c r="D3768" s="12" t="s">
        <v>107</v>
      </c>
      <c r="E3768" s="14"/>
      <c r="F3768" s="12" t="s">
        <v>9</v>
      </c>
      <c r="G3768" s="12" t="s">
        <v>9</v>
      </c>
      <c r="H3768" s="12" t="s">
        <v>37</v>
      </c>
      <c r="I3768" s="14"/>
      <c r="J3768" s="14"/>
      <c r="K3768" s="14"/>
      <c r="L3768" s="14"/>
      <c r="M3768" s="14"/>
      <c r="N3768" s="14"/>
      <c r="O3768" s="14"/>
      <c r="P3768" s="14"/>
      <c r="Q3768" s="14"/>
      <c r="R3768" s="14"/>
      <c r="S3768" s="14"/>
      <c r="T3768" s="14"/>
      <c r="U3768" s="14"/>
      <c r="V3768" s="14"/>
      <c r="W3768" s="14"/>
      <c r="X3768" s="14"/>
      <c r="Y3768" s="14"/>
      <c r="Z3768" s="14"/>
      <c r="AA3768" s="14"/>
      <c r="AB3768" s="14"/>
      <c r="AC3768" s="14"/>
      <c r="AD3768" s="14"/>
    </row>
    <row r="3769" ht="33.0" hidden="1" customHeight="1">
      <c r="A3769" s="27">
        <v>4265.0</v>
      </c>
      <c r="B3769" s="27" t="s">
        <v>34</v>
      </c>
      <c r="C3769" s="27" t="s">
        <v>4064</v>
      </c>
      <c r="D3769" s="12" t="s">
        <v>147</v>
      </c>
      <c r="E3769" s="14"/>
      <c r="F3769" s="12" t="s">
        <v>20</v>
      </c>
      <c r="G3769" s="12" t="s">
        <v>6</v>
      </c>
      <c r="H3769" s="12" t="s">
        <v>49</v>
      </c>
      <c r="I3769" s="14"/>
      <c r="J3769" s="14"/>
      <c r="K3769" s="14"/>
      <c r="L3769" s="14"/>
      <c r="M3769" s="14"/>
      <c r="N3769" s="14"/>
      <c r="O3769" s="14"/>
      <c r="P3769" s="14"/>
      <c r="Q3769" s="14"/>
      <c r="R3769" s="14"/>
      <c r="S3769" s="14"/>
      <c r="T3769" s="14"/>
      <c r="U3769" s="14"/>
      <c r="V3769" s="14"/>
      <c r="W3769" s="14"/>
      <c r="X3769" s="14"/>
      <c r="Y3769" s="14"/>
      <c r="Z3769" s="14"/>
      <c r="AA3769" s="14"/>
      <c r="AB3769" s="14"/>
      <c r="AC3769" s="14"/>
      <c r="AD3769" s="14"/>
    </row>
    <row r="3770" ht="33.0" hidden="1" customHeight="1">
      <c r="A3770" s="27">
        <v>4266.0</v>
      </c>
      <c r="B3770" s="27" t="s">
        <v>34</v>
      </c>
      <c r="C3770" s="27" t="s">
        <v>4065</v>
      </c>
      <c r="D3770" s="12" t="s">
        <v>592</v>
      </c>
      <c r="E3770" s="14"/>
      <c r="F3770" s="12" t="s">
        <v>11</v>
      </c>
      <c r="G3770" s="12" t="s">
        <v>9</v>
      </c>
      <c r="H3770" s="12" t="s">
        <v>37</v>
      </c>
      <c r="I3770" s="14"/>
      <c r="J3770" s="14"/>
      <c r="K3770" s="14"/>
      <c r="L3770" s="14"/>
      <c r="M3770" s="14"/>
      <c r="N3770" s="14"/>
      <c r="O3770" s="14"/>
      <c r="P3770" s="14"/>
      <c r="Q3770" s="14"/>
      <c r="R3770" s="14"/>
      <c r="S3770" s="14"/>
      <c r="T3770" s="14"/>
      <c r="U3770" s="14"/>
      <c r="V3770" s="14"/>
      <c r="W3770" s="14"/>
      <c r="X3770" s="14"/>
      <c r="Y3770" s="14"/>
      <c r="Z3770" s="14"/>
      <c r="AA3770" s="14"/>
      <c r="AB3770" s="14"/>
      <c r="AC3770" s="14"/>
      <c r="AD3770" s="14"/>
    </row>
    <row r="3771" ht="33.0" hidden="1" customHeight="1">
      <c r="A3771" s="27">
        <v>4267.0</v>
      </c>
      <c r="B3771" s="27" t="s">
        <v>34</v>
      </c>
      <c r="C3771" s="27" t="s">
        <v>4066</v>
      </c>
      <c r="D3771" s="12" t="s">
        <v>436</v>
      </c>
      <c r="E3771" s="14"/>
      <c r="F3771" s="12" t="s">
        <v>13</v>
      </c>
      <c r="G3771" s="12" t="s">
        <v>9</v>
      </c>
      <c r="H3771" s="12" t="s">
        <v>37</v>
      </c>
      <c r="I3771" s="14"/>
      <c r="J3771" s="14"/>
      <c r="K3771" s="14"/>
      <c r="L3771" s="14"/>
      <c r="M3771" s="14"/>
      <c r="N3771" s="14"/>
      <c r="O3771" s="14"/>
      <c r="P3771" s="14"/>
      <c r="Q3771" s="14"/>
      <c r="R3771" s="14"/>
      <c r="S3771" s="14"/>
      <c r="T3771" s="14"/>
      <c r="U3771" s="14"/>
      <c r="V3771" s="14"/>
      <c r="W3771" s="14"/>
      <c r="X3771" s="14"/>
      <c r="Y3771" s="14"/>
      <c r="Z3771" s="14"/>
      <c r="AA3771" s="14"/>
      <c r="AB3771" s="14"/>
      <c r="AC3771" s="14"/>
      <c r="AD3771" s="14"/>
    </row>
    <row r="3772" ht="33.0" customHeight="1">
      <c r="A3772" s="27">
        <v>4268.0</v>
      </c>
      <c r="B3772" s="27" t="s">
        <v>34</v>
      </c>
      <c r="C3772" s="27" t="s">
        <v>4067</v>
      </c>
      <c r="D3772" s="12" t="s">
        <v>327</v>
      </c>
      <c r="E3772" s="14"/>
      <c r="F3772" s="12" t="s">
        <v>16</v>
      </c>
      <c r="G3772" s="12" t="s">
        <v>7</v>
      </c>
      <c r="H3772" s="12" t="s">
        <v>37</v>
      </c>
      <c r="I3772" s="14"/>
      <c r="J3772" s="14"/>
      <c r="K3772" s="14"/>
      <c r="L3772" s="14"/>
      <c r="M3772" s="14"/>
      <c r="N3772" s="14"/>
      <c r="O3772" s="14"/>
      <c r="P3772" s="14"/>
      <c r="Q3772" s="14"/>
      <c r="R3772" s="14"/>
      <c r="S3772" s="14"/>
      <c r="T3772" s="14"/>
      <c r="U3772" s="14"/>
      <c r="V3772" s="14"/>
      <c r="W3772" s="14"/>
      <c r="X3772" s="14"/>
      <c r="Y3772" s="14"/>
      <c r="Z3772" s="14"/>
      <c r="AA3772" s="14"/>
      <c r="AB3772" s="14"/>
      <c r="AC3772" s="14"/>
      <c r="AD3772" s="14"/>
    </row>
    <row r="3773" ht="33.0" hidden="1" customHeight="1">
      <c r="A3773" s="27">
        <v>4270.0</v>
      </c>
      <c r="B3773" s="27" t="s">
        <v>34</v>
      </c>
      <c r="C3773" s="27" t="s">
        <v>4068</v>
      </c>
      <c r="D3773" s="12" t="s">
        <v>116</v>
      </c>
      <c r="E3773" s="14"/>
      <c r="F3773" s="12" t="s">
        <v>15</v>
      </c>
      <c r="G3773" s="12" t="s">
        <v>9</v>
      </c>
      <c r="H3773" s="12" t="s">
        <v>52</v>
      </c>
      <c r="I3773" s="14"/>
      <c r="J3773" s="14"/>
      <c r="K3773" s="14"/>
      <c r="L3773" s="14"/>
      <c r="M3773" s="14"/>
      <c r="N3773" s="14"/>
      <c r="O3773" s="14"/>
      <c r="P3773" s="14"/>
      <c r="Q3773" s="14"/>
      <c r="R3773" s="14"/>
      <c r="S3773" s="14"/>
      <c r="T3773" s="14"/>
      <c r="U3773" s="14"/>
      <c r="V3773" s="14"/>
      <c r="W3773" s="14"/>
      <c r="X3773" s="14"/>
      <c r="Y3773" s="14"/>
      <c r="Z3773" s="14"/>
      <c r="AA3773" s="14"/>
      <c r="AB3773" s="14"/>
      <c r="AC3773" s="14"/>
      <c r="AD3773" s="14"/>
    </row>
    <row r="3774" ht="33.0" hidden="1" customHeight="1">
      <c r="A3774" s="27">
        <v>4271.0</v>
      </c>
      <c r="B3774" s="27" t="s">
        <v>34</v>
      </c>
      <c r="C3774" s="27" t="s">
        <v>4069</v>
      </c>
      <c r="D3774" s="12" t="s">
        <v>2281</v>
      </c>
      <c r="E3774" s="14"/>
      <c r="F3774" s="12" t="s">
        <v>15</v>
      </c>
      <c r="G3774" s="12" t="s">
        <v>7</v>
      </c>
      <c r="H3774" s="12" t="s">
        <v>52</v>
      </c>
      <c r="I3774" s="14"/>
      <c r="J3774" s="14"/>
      <c r="K3774" s="14"/>
      <c r="L3774" s="14"/>
      <c r="M3774" s="14"/>
      <c r="N3774" s="14"/>
      <c r="O3774" s="14"/>
      <c r="P3774" s="14"/>
      <c r="Q3774" s="14"/>
      <c r="R3774" s="14"/>
      <c r="S3774" s="14"/>
      <c r="T3774" s="14"/>
      <c r="U3774" s="14"/>
      <c r="V3774" s="14"/>
      <c r="W3774" s="14"/>
      <c r="X3774" s="14"/>
      <c r="Y3774" s="14"/>
      <c r="Z3774" s="14"/>
      <c r="AA3774" s="14"/>
      <c r="AB3774" s="14"/>
      <c r="AC3774" s="14"/>
      <c r="AD3774" s="14"/>
    </row>
    <row r="3775" ht="33.0" hidden="1" customHeight="1">
      <c r="A3775" s="27">
        <v>4272.0</v>
      </c>
      <c r="B3775" s="27" t="s">
        <v>34</v>
      </c>
      <c r="C3775" s="27" t="s">
        <v>4070</v>
      </c>
      <c r="D3775" s="12" t="s">
        <v>584</v>
      </c>
      <c r="E3775" s="14"/>
      <c r="F3775" s="12" t="s">
        <v>19</v>
      </c>
      <c r="G3775" s="12" t="s">
        <v>5</v>
      </c>
      <c r="H3775" s="12" t="s">
        <v>52</v>
      </c>
      <c r="I3775" s="14"/>
      <c r="J3775" s="14"/>
      <c r="K3775" s="14"/>
      <c r="L3775" s="14"/>
      <c r="M3775" s="14"/>
      <c r="N3775" s="14"/>
      <c r="O3775" s="14"/>
      <c r="P3775" s="14"/>
      <c r="Q3775" s="14"/>
      <c r="R3775" s="14"/>
      <c r="S3775" s="14"/>
      <c r="T3775" s="14"/>
      <c r="U3775" s="14"/>
      <c r="V3775" s="14"/>
      <c r="W3775" s="14"/>
      <c r="X3775" s="14"/>
      <c r="Y3775" s="14"/>
      <c r="Z3775" s="14"/>
      <c r="AA3775" s="14"/>
      <c r="AB3775" s="14"/>
      <c r="AC3775" s="14"/>
      <c r="AD3775" s="14"/>
    </row>
    <row r="3776" ht="33.0" customHeight="1">
      <c r="A3776" s="27">
        <v>4273.0</v>
      </c>
      <c r="B3776" s="27" t="s">
        <v>34</v>
      </c>
      <c r="C3776" s="27" t="s">
        <v>4071</v>
      </c>
      <c r="D3776" s="12" t="s">
        <v>327</v>
      </c>
      <c r="E3776" s="14"/>
      <c r="F3776" s="12" t="s">
        <v>16</v>
      </c>
      <c r="G3776" s="12" t="s">
        <v>7</v>
      </c>
      <c r="H3776" s="12" t="s">
        <v>37</v>
      </c>
      <c r="I3776" s="14"/>
      <c r="J3776" s="14"/>
      <c r="K3776" s="14"/>
      <c r="L3776" s="14"/>
      <c r="M3776" s="14"/>
      <c r="N3776" s="14"/>
      <c r="O3776" s="14"/>
      <c r="P3776" s="14"/>
      <c r="Q3776" s="14"/>
      <c r="R3776" s="14"/>
      <c r="S3776" s="14"/>
      <c r="T3776" s="14"/>
      <c r="U3776" s="14"/>
      <c r="V3776" s="14"/>
      <c r="W3776" s="14"/>
      <c r="X3776" s="14"/>
      <c r="Y3776" s="14"/>
      <c r="Z3776" s="14"/>
      <c r="AA3776" s="14"/>
      <c r="AB3776" s="14"/>
      <c r="AC3776" s="14"/>
      <c r="AD3776" s="14"/>
    </row>
    <row r="3777" ht="33.0" hidden="1" customHeight="1">
      <c r="A3777" s="27">
        <v>4274.0</v>
      </c>
      <c r="B3777" s="27" t="s">
        <v>34</v>
      </c>
      <c r="C3777" s="27" t="s">
        <v>4072</v>
      </c>
      <c r="D3777" s="12" t="s">
        <v>3034</v>
      </c>
      <c r="E3777" s="14"/>
      <c r="F3777" s="12" t="s">
        <v>20</v>
      </c>
      <c r="G3777" s="12" t="s">
        <v>4</v>
      </c>
      <c r="H3777" s="12" t="s">
        <v>42</v>
      </c>
      <c r="I3777" s="14"/>
      <c r="J3777" s="14"/>
      <c r="K3777" s="14"/>
      <c r="L3777" s="14"/>
      <c r="M3777" s="14"/>
      <c r="N3777" s="14"/>
      <c r="O3777" s="14"/>
      <c r="P3777" s="14"/>
      <c r="Q3777" s="14"/>
      <c r="R3777" s="14"/>
      <c r="S3777" s="14"/>
      <c r="T3777" s="14"/>
      <c r="U3777" s="14"/>
      <c r="V3777" s="14"/>
      <c r="W3777" s="14"/>
      <c r="X3777" s="14"/>
      <c r="Y3777" s="14"/>
      <c r="Z3777" s="14"/>
      <c r="AA3777" s="14"/>
      <c r="AB3777" s="14"/>
      <c r="AC3777" s="14"/>
      <c r="AD3777" s="14"/>
    </row>
    <row r="3778" ht="33.0" hidden="1" customHeight="1">
      <c r="A3778" s="27">
        <v>4275.0</v>
      </c>
      <c r="B3778" s="27" t="s">
        <v>34</v>
      </c>
      <c r="C3778" s="27" t="s">
        <v>4073</v>
      </c>
      <c r="D3778" s="12" t="s">
        <v>160</v>
      </c>
      <c r="E3778" s="14"/>
      <c r="F3778" s="12" t="s">
        <v>23</v>
      </c>
      <c r="G3778" s="12" t="s">
        <v>9</v>
      </c>
      <c r="H3778" s="12" t="s">
        <v>49</v>
      </c>
      <c r="I3778" s="14"/>
      <c r="J3778" s="14"/>
      <c r="K3778" s="14"/>
      <c r="L3778" s="14"/>
      <c r="M3778" s="14"/>
      <c r="N3778" s="14"/>
      <c r="O3778" s="14"/>
      <c r="P3778" s="14"/>
      <c r="Q3778" s="14"/>
      <c r="R3778" s="14"/>
      <c r="S3778" s="14"/>
      <c r="T3778" s="14"/>
      <c r="U3778" s="14"/>
      <c r="V3778" s="14"/>
      <c r="W3778" s="14"/>
      <c r="X3778" s="14"/>
      <c r="Y3778" s="14"/>
      <c r="Z3778" s="14"/>
      <c r="AA3778" s="14"/>
      <c r="AB3778" s="14"/>
      <c r="AC3778" s="14"/>
      <c r="AD3778" s="14"/>
    </row>
    <row r="3779" ht="33.0" hidden="1" customHeight="1">
      <c r="A3779" s="27">
        <v>4276.0</v>
      </c>
      <c r="B3779" s="27" t="s">
        <v>34</v>
      </c>
      <c r="C3779" s="27" t="s">
        <v>4074</v>
      </c>
      <c r="D3779" s="12" t="s">
        <v>89</v>
      </c>
      <c r="E3779" s="14"/>
      <c r="F3779" s="12" t="s">
        <v>9</v>
      </c>
      <c r="G3779" s="12" t="s">
        <v>9</v>
      </c>
      <c r="H3779" s="12" t="s">
        <v>52</v>
      </c>
      <c r="I3779" s="14"/>
      <c r="J3779" s="14"/>
      <c r="K3779" s="14"/>
      <c r="L3779" s="14"/>
      <c r="M3779" s="14"/>
      <c r="N3779" s="14"/>
      <c r="O3779" s="14"/>
      <c r="P3779" s="14"/>
      <c r="Q3779" s="14"/>
      <c r="R3779" s="14"/>
      <c r="S3779" s="14"/>
      <c r="T3779" s="14"/>
      <c r="U3779" s="14"/>
      <c r="V3779" s="14"/>
      <c r="W3779" s="14"/>
      <c r="X3779" s="14"/>
      <c r="Y3779" s="14"/>
      <c r="Z3779" s="14"/>
      <c r="AA3779" s="14"/>
      <c r="AB3779" s="14"/>
      <c r="AC3779" s="14"/>
      <c r="AD3779" s="14"/>
    </row>
    <row r="3780" ht="33.0" hidden="1" customHeight="1">
      <c r="A3780" s="27">
        <v>4277.0</v>
      </c>
      <c r="B3780" s="27" t="s">
        <v>34</v>
      </c>
      <c r="C3780" s="27" t="s">
        <v>4075</v>
      </c>
      <c r="D3780" s="12" t="s">
        <v>44</v>
      </c>
      <c r="E3780" s="14"/>
      <c r="F3780" s="12" t="s">
        <v>11</v>
      </c>
      <c r="G3780" s="12" t="s">
        <v>6</v>
      </c>
      <c r="H3780" s="12" t="s">
        <v>42</v>
      </c>
      <c r="I3780" s="14"/>
      <c r="J3780" s="14"/>
      <c r="K3780" s="14"/>
      <c r="L3780" s="14"/>
      <c r="M3780" s="14"/>
      <c r="N3780" s="14"/>
      <c r="O3780" s="14"/>
      <c r="P3780" s="14"/>
      <c r="Q3780" s="14"/>
      <c r="R3780" s="14"/>
      <c r="S3780" s="14"/>
      <c r="T3780" s="14"/>
      <c r="U3780" s="14"/>
      <c r="V3780" s="14"/>
      <c r="W3780" s="14"/>
      <c r="X3780" s="14"/>
      <c r="Y3780" s="14"/>
      <c r="Z3780" s="14"/>
      <c r="AA3780" s="14"/>
      <c r="AB3780" s="14"/>
      <c r="AC3780" s="14"/>
      <c r="AD3780" s="14"/>
    </row>
    <row r="3781" ht="33.0" hidden="1" customHeight="1">
      <c r="A3781" s="27">
        <v>4278.0</v>
      </c>
      <c r="B3781" s="27" t="s">
        <v>34</v>
      </c>
      <c r="C3781" s="27" t="s">
        <v>4076</v>
      </c>
      <c r="D3781" s="12" t="s">
        <v>51</v>
      </c>
      <c r="E3781" s="14"/>
      <c r="F3781" s="12" t="s">
        <v>11</v>
      </c>
      <c r="G3781" s="12" t="s">
        <v>6</v>
      </c>
      <c r="H3781" s="12" t="s">
        <v>52</v>
      </c>
      <c r="I3781" s="14"/>
      <c r="J3781" s="14"/>
      <c r="K3781" s="14"/>
      <c r="L3781" s="14"/>
      <c r="M3781" s="14"/>
      <c r="N3781" s="14"/>
      <c r="O3781" s="14"/>
      <c r="P3781" s="14"/>
      <c r="Q3781" s="14"/>
      <c r="R3781" s="14"/>
      <c r="S3781" s="14"/>
      <c r="T3781" s="14"/>
      <c r="U3781" s="14"/>
      <c r="V3781" s="14"/>
      <c r="W3781" s="14"/>
      <c r="X3781" s="14"/>
      <c r="Y3781" s="14"/>
      <c r="Z3781" s="14"/>
      <c r="AA3781" s="14"/>
      <c r="AB3781" s="14"/>
      <c r="AC3781" s="14"/>
      <c r="AD3781" s="14"/>
    </row>
    <row r="3782" ht="33.0" hidden="1" customHeight="1">
      <c r="A3782" s="27">
        <v>4279.0</v>
      </c>
      <c r="B3782" s="27" t="s">
        <v>34</v>
      </c>
      <c r="C3782" s="27" t="s">
        <v>4077</v>
      </c>
      <c r="D3782" s="12" t="s">
        <v>107</v>
      </c>
      <c r="E3782" s="14"/>
      <c r="F3782" s="12" t="s">
        <v>9</v>
      </c>
      <c r="G3782" s="12" t="s">
        <v>9</v>
      </c>
      <c r="H3782" s="12" t="s">
        <v>37</v>
      </c>
      <c r="I3782" s="14"/>
      <c r="J3782" s="14"/>
      <c r="K3782" s="14"/>
      <c r="L3782" s="14"/>
      <c r="M3782" s="14"/>
      <c r="N3782" s="14"/>
      <c r="O3782" s="14"/>
      <c r="P3782" s="14"/>
      <c r="Q3782" s="14"/>
      <c r="R3782" s="14"/>
      <c r="S3782" s="14"/>
      <c r="T3782" s="14"/>
      <c r="U3782" s="14"/>
      <c r="V3782" s="14"/>
      <c r="W3782" s="14"/>
      <c r="X3782" s="14"/>
      <c r="Y3782" s="14"/>
      <c r="Z3782" s="14"/>
      <c r="AA3782" s="14"/>
      <c r="AB3782" s="14"/>
      <c r="AC3782" s="14"/>
      <c r="AD3782" s="14"/>
    </row>
    <row r="3783" ht="33.0" hidden="1" customHeight="1">
      <c r="A3783" s="27">
        <v>4281.0</v>
      </c>
      <c r="B3783" s="27" t="s">
        <v>34</v>
      </c>
      <c r="C3783" s="27" t="s">
        <v>4078</v>
      </c>
      <c r="D3783" s="12" t="s">
        <v>509</v>
      </c>
      <c r="E3783" s="14"/>
      <c r="F3783" s="12" t="s">
        <v>13</v>
      </c>
      <c r="G3783" s="12" t="s">
        <v>4</v>
      </c>
      <c r="H3783" s="12" t="s">
        <v>52</v>
      </c>
      <c r="I3783" s="14"/>
      <c r="J3783" s="14"/>
      <c r="K3783" s="14"/>
      <c r="L3783" s="14"/>
      <c r="M3783" s="14"/>
      <c r="N3783" s="14"/>
      <c r="O3783" s="14"/>
      <c r="P3783" s="14"/>
      <c r="Q3783" s="14"/>
      <c r="R3783" s="14"/>
      <c r="S3783" s="14"/>
      <c r="T3783" s="14"/>
      <c r="U3783" s="14"/>
      <c r="V3783" s="14"/>
      <c r="W3783" s="14"/>
      <c r="X3783" s="14"/>
      <c r="Y3783" s="14"/>
      <c r="Z3783" s="14"/>
      <c r="AA3783" s="14"/>
      <c r="AB3783" s="14"/>
      <c r="AC3783" s="14"/>
      <c r="AD3783" s="14"/>
    </row>
    <row r="3784" ht="33.0" hidden="1" customHeight="1">
      <c r="A3784" s="27">
        <v>4282.0</v>
      </c>
      <c r="B3784" s="27" t="s">
        <v>34</v>
      </c>
      <c r="C3784" s="27" t="s">
        <v>4079</v>
      </c>
      <c r="D3784" s="12" t="s">
        <v>54</v>
      </c>
      <c r="E3784" s="14"/>
      <c r="F3784" s="12" t="s">
        <v>18</v>
      </c>
      <c r="G3784" s="12" t="s">
        <v>9</v>
      </c>
      <c r="H3784" s="12" t="s">
        <v>37</v>
      </c>
      <c r="I3784" s="14"/>
      <c r="J3784" s="14"/>
      <c r="K3784" s="14"/>
      <c r="L3784" s="14"/>
      <c r="M3784" s="14"/>
      <c r="N3784" s="14"/>
      <c r="O3784" s="14"/>
      <c r="P3784" s="14"/>
      <c r="Q3784" s="14"/>
      <c r="R3784" s="14"/>
      <c r="S3784" s="14"/>
      <c r="T3784" s="14"/>
      <c r="U3784" s="14"/>
      <c r="V3784" s="14"/>
      <c r="W3784" s="14"/>
      <c r="X3784" s="14"/>
      <c r="Y3784" s="14"/>
      <c r="Z3784" s="14"/>
      <c r="AA3784" s="14"/>
      <c r="AB3784" s="14"/>
      <c r="AC3784" s="14"/>
      <c r="AD3784" s="14"/>
    </row>
    <row r="3785" ht="33.0" hidden="1" customHeight="1">
      <c r="A3785" s="27">
        <v>4283.0</v>
      </c>
      <c r="B3785" s="27" t="s">
        <v>34</v>
      </c>
      <c r="C3785" s="27" t="s">
        <v>4080</v>
      </c>
      <c r="D3785" s="12" t="s">
        <v>2285</v>
      </c>
      <c r="E3785" s="14"/>
      <c r="F3785" s="12" t="s">
        <v>13</v>
      </c>
      <c r="G3785" s="12" t="s">
        <v>7</v>
      </c>
      <c r="H3785" s="12" t="s">
        <v>49</v>
      </c>
      <c r="I3785" s="14"/>
      <c r="J3785" s="14"/>
      <c r="K3785" s="14"/>
      <c r="L3785" s="14"/>
      <c r="M3785" s="14"/>
      <c r="N3785" s="14"/>
      <c r="O3785" s="14"/>
      <c r="P3785" s="14"/>
      <c r="Q3785" s="14"/>
      <c r="R3785" s="14"/>
      <c r="S3785" s="14"/>
      <c r="T3785" s="14"/>
      <c r="U3785" s="14"/>
      <c r="V3785" s="14"/>
      <c r="W3785" s="14"/>
      <c r="X3785" s="14"/>
      <c r="Y3785" s="14"/>
      <c r="Z3785" s="14"/>
      <c r="AA3785" s="14"/>
      <c r="AB3785" s="14"/>
      <c r="AC3785" s="14"/>
      <c r="AD3785" s="14"/>
    </row>
    <row r="3786" ht="33.0" hidden="1" customHeight="1">
      <c r="A3786" s="27">
        <v>4284.0</v>
      </c>
      <c r="B3786" s="27" t="s">
        <v>34</v>
      </c>
      <c r="C3786" s="27" t="s">
        <v>4081</v>
      </c>
      <c r="D3786" s="12" t="s">
        <v>89</v>
      </c>
      <c r="E3786" s="14"/>
      <c r="F3786" s="12" t="s">
        <v>9</v>
      </c>
      <c r="G3786" s="12" t="s">
        <v>9</v>
      </c>
      <c r="H3786" s="12" t="s">
        <v>52</v>
      </c>
      <c r="I3786" s="14"/>
      <c r="J3786" s="14"/>
      <c r="K3786" s="14"/>
      <c r="L3786" s="14"/>
      <c r="M3786" s="14"/>
      <c r="N3786" s="14"/>
      <c r="O3786" s="14"/>
      <c r="P3786" s="14"/>
      <c r="Q3786" s="14"/>
      <c r="R3786" s="14"/>
      <c r="S3786" s="14"/>
      <c r="T3786" s="14"/>
      <c r="U3786" s="14"/>
      <c r="V3786" s="14"/>
      <c r="W3786" s="14"/>
      <c r="X3786" s="14"/>
      <c r="Y3786" s="14"/>
      <c r="Z3786" s="14"/>
      <c r="AA3786" s="14"/>
      <c r="AB3786" s="14"/>
      <c r="AC3786" s="14"/>
      <c r="AD3786" s="14"/>
    </row>
    <row r="3787" ht="33.0" hidden="1" customHeight="1">
      <c r="A3787" s="27">
        <v>4285.0</v>
      </c>
      <c r="B3787" s="27" t="s">
        <v>34</v>
      </c>
      <c r="C3787" s="27" t="s">
        <v>4082</v>
      </c>
      <c r="D3787" s="12" t="s">
        <v>107</v>
      </c>
      <c r="E3787" s="14"/>
      <c r="F3787" s="12" t="s">
        <v>9</v>
      </c>
      <c r="G3787" s="12" t="s">
        <v>9</v>
      </c>
      <c r="H3787" s="12" t="s">
        <v>37</v>
      </c>
      <c r="I3787" s="14"/>
      <c r="J3787" s="14"/>
      <c r="K3787" s="14"/>
      <c r="L3787" s="14"/>
      <c r="M3787" s="14"/>
      <c r="N3787" s="14"/>
      <c r="O3787" s="14"/>
      <c r="P3787" s="14"/>
      <c r="Q3787" s="14"/>
      <c r="R3787" s="14"/>
      <c r="S3787" s="14"/>
      <c r="T3787" s="14"/>
      <c r="U3787" s="14"/>
      <c r="V3787" s="14"/>
      <c r="W3787" s="14"/>
      <c r="X3787" s="14"/>
      <c r="Y3787" s="14"/>
      <c r="Z3787" s="14"/>
      <c r="AA3787" s="14"/>
      <c r="AB3787" s="14"/>
      <c r="AC3787" s="14"/>
      <c r="AD3787" s="14"/>
    </row>
    <row r="3788" ht="33.0" hidden="1" customHeight="1">
      <c r="A3788" s="27">
        <v>4286.0</v>
      </c>
      <c r="B3788" s="27" t="s">
        <v>34</v>
      </c>
      <c r="C3788" s="27" t="s">
        <v>4083</v>
      </c>
      <c r="D3788" s="12" t="s">
        <v>105</v>
      </c>
      <c r="E3788" s="14"/>
      <c r="F3788" s="12" t="s">
        <v>13</v>
      </c>
      <c r="G3788" s="12" t="s">
        <v>4</v>
      </c>
      <c r="H3788" s="12" t="s">
        <v>37</v>
      </c>
      <c r="I3788" s="14"/>
      <c r="J3788" s="14"/>
      <c r="K3788" s="14"/>
      <c r="L3788" s="14"/>
      <c r="M3788" s="14"/>
      <c r="N3788" s="14"/>
      <c r="O3788" s="14"/>
      <c r="P3788" s="14"/>
      <c r="Q3788" s="14"/>
      <c r="R3788" s="14"/>
      <c r="S3788" s="14"/>
      <c r="T3788" s="14"/>
      <c r="U3788" s="14"/>
      <c r="V3788" s="14"/>
      <c r="W3788" s="14"/>
      <c r="X3788" s="14"/>
      <c r="Y3788" s="14"/>
      <c r="Z3788" s="14"/>
      <c r="AA3788" s="14"/>
      <c r="AB3788" s="14"/>
      <c r="AC3788" s="14"/>
      <c r="AD3788" s="14"/>
    </row>
    <row r="3789" ht="33.0" hidden="1" customHeight="1">
      <c r="A3789" s="27">
        <v>4287.0</v>
      </c>
      <c r="B3789" s="27" t="s">
        <v>34</v>
      </c>
      <c r="C3789" s="27" t="s">
        <v>4084</v>
      </c>
      <c r="D3789" s="12" t="s">
        <v>422</v>
      </c>
      <c r="E3789" s="14"/>
      <c r="F3789" s="12" t="s">
        <v>13</v>
      </c>
      <c r="G3789" s="12" t="s">
        <v>6</v>
      </c>
      <c r="H3789" s="12" t="s">
        <v>49</v>
      </c>
      <c r="I3789" s="14"/>
      <c r="J3789" s="14"/>
      <c r="K3789" s="14"/>
      <c r="L3789" s="14"/>
      <c r="M3789" s="14"/>
      <c r="N3789" s="14"/>
      <c r="O3789" s="14"/>
      <c r="P3789" s="14"/>
      <c r="Q3789" s="14"/>
      <c r="R3789" s="14"/>
      <c r="S3789" s="14"/>
      <c r="T3789" s="14"/>
      <c r="U3789" s="14"/>
      <c r="V3789" s="14"/>
      <c r="W3789" s="14"/>
      <c r="X3789" s="14"/>
      <c r="Y3789" s="14"/>
      <c r="Z3789" s="14"/>
      <c r="AA3789" s="14"/>
      <c r="AB3789" s="14"/>
      <c r="AC3789" s="14"/>
      <c r="AD3789" s="14"/>
    </row>
    <row r="3790" ht="33.0" hidden="1" customHeight="1">
      <c r="A3790" s="27">
        <v>4288.0</v>
      </c>
      <c r="B3790" s="27" t="s">
        <v>34</v>
      </c>
      <c r="C3790" s="27" t="s">
        <v>4085</v>
      </c>
      <c r="D3790" s="12" t="s">
        <v>197</v>
      </c>
      <c r="E3790" s="14"/>
      <c r="F3790" s="12" t="s">
        <v>12</v>
      </c>
      <c r="G3790" s="12" t="s">
        <v>7</v>
      </c>
      <c r="H3790" s="12" t="s">
        <v>42</v>
      </c>
      <c r="I3790" s="14"/>
      <c r="J3790" s="14"/>
      <c r="K3790" s="14"/>
      <c r="L3790" s="14"/>
      <c r="M3790" s="14"/>
      <c r="N3790" s="14"/>
      <c r="O3790" s="14"/>
      <c r="P3790" s="14"/>
      <c r="Q3790" s="14"/>
      <c r="R3790" s="14"/>
      <c r="S3790" s="14"/>
      <c r="T3790" s="14"/>
      <c r="U3790" s="14"/>
      <c r="V3790" s="14"/>
      <c r="W3790" s="14"/>
      <c r="X3790" s="14"/>
      <c r="Y3790" s="14"/>
      <c r="Z3790" s="14"/>
      <c r="AA3790" s="14"/>
      <c r="AB3790" s="14"/>
      <c r="AC3790" s="14"/>
      <c r="AD3790" s="14"/>
    </row>
    <row r="3791" ht="33.0" hidden="1" customHeight="1">
      <c r="A3791" s="27">
        <v>4289.0</v>
      </c>
      <c r="B3791" s="27" t="s">
        <v>34</v>
      </c>
      <c r="C3791" s="27" t="s">
        <v>4086</v>
      </c>
      <c r="D3791" s="12" t="s">
        <v>105</v>
      </c>
      <c r="E3791" s="14"/>
      <c r="F3791" s="12" t="s">
        <v>13</v>
      </c>
      <c r="G3791" s="12" t="s">
        <v>4</v>
      </c>
      <c r="H3791" s="12" t="s">
        <v>37</v>
      </c>
      <c r="I3791" s="14"/>
      <c r="J3791" s="14"/>
      <c r="K3791" s="14"/>
      <c r="L3791" s="14"/>
      <c r="M3791" s="14"/>
      <c r="N3791" s="14"/>
      <c r="O3791" s="14"/>
      <c r="P3791" s="14"/>
      <c r="Q3791" s="14"/>
      <c r="R3791" s="14"/>
      <c r="S3791" s="14"/>
      <c r="T3791" s="14"/>
      <c r="U3791" s="14"/>
      <c r="V3791" s="14"/>
      <c r="W3791" s="14"/>
      <c r="X3791" s="14"/>
      <c r="Y3791" s="14"/>
      <c r="Z3791" s="14"/>
      <c r="AA3791" s="14"/>
      <c r="AB3791" s="14"/>
      <c r="AC3791" s="14"/>
      <c r="AD3791" s="14"/>
    </row>
    <row r="3792" ht="33.0" hidden="1" customHeight="1">
      <c r="A3792" s="27">
        <v>4290.0</v>
      </c>
      <c r="B3792" s="27" t="s">
        <v>34</v>
      </c>
      <c r="C3792" s="27" t="s">
        <v>4087</v>
      </c>
      <c r="D3792" s="12" t="s">
        <v>54</v>
      </c>
      <c r="E3792" s="14"/>
      <c r="F3792" s="12" t="s">
        <v>18</v>
      </c>
      <c r="G3792" s="12" t="s">
        <v>9</v>
      </c>
      <c r="H3792" s="12" t="s">
        <v>37</v>
      </c>
      <c r="I3792" s="14"/>
      <c r="J3792" s="14"/>
      <c r="K3792" s="14"/>
      <c r="L3792" s="14"/>
      <c r="M3792" s="14"/>
      <c r="N3792" s="14"/>
      <c r="O3792" s="14"/>
      <c r="P3792" s="14"/>
      <c r="Q3792" s="14"/>
      <c r="R3792" s="14"/>
      <c r="S3792" s="14"/>
      <c r="T3792" s="14"/>
      <c r="U3792" s="14"/>
      <c r="V3792" s="14"/>
      <c r="W3792" s="14"/>
      <c r="X3792" s="14"/>
      <c r="Y3792" s="14"/>
      <c r="Z3792" s="14"/>
      <c r="AA3792" s="14"/>
      <c r="AB3792" s="14"/>
      <c r="AC3792" s="14"/>
      <c r="AD3792" s="14"/>
    </row>
    <row r="3793" ht="33.0" hidden="1" customHeight="1">
      <c r="A3793" s="27">
        <v>4291.0</v>
      </c>
      <c r="B3793" s="27" t="s">
        <v>34</v>
      </c>
      <c r="C3793" s="27" t="s">
        <v>4088</v>
      </c>
      <c r="D3793" s="12" t="s">
        <v>150</v>
      </c>
      <c r="E3793" s="14"/>
      <c r="F3793" s="12" t="s">
        <v>14</v>
      </c>
      <c r="G3793" s="12" t="s">
        <v>4</v>
      </c>
      <c r="H3793" s="12" t="s">
        <v>37</v>
      </c>
      <c r="I3793" s="14"/>
      <c r="J3793" s="14"/>
      <c r="K3793" s="14"/>
      <c r="L3793" s="14"/>
      <c r="M3793" s="14"/>
      <c r="N3793" s="14"/>
      <c r="O3793" s="14"/>
      <c r="P3793" s="14"/>
      <c r="Q3793" s="14"/>
      <c r="R3793" s="14"/>
      <c r="S3793" s="14"/>
      <c r="T3793" s="14"/>
      <c r="U3793" s="14"/>
      <c r="V3793" s="14"/>
      <c r="W3793" s="14"/>
      <c r="X3793" s="14"/>
      <c r="Y3793" s="14"/>
      <c r="Z3793" s="14"/>
      <c r="AA3793" s="14"/>
      <c r="AB3793" s="14"/>
      <c r="AC3793" s="14"/>
      <c r="AD3793" s="14"/>
    </row>
    <row r="3794" ht="33.0" customHeight="1">
      <c r="A3794" s="27">
        <v>4292.0</v>
      </c>
      <c r="B3794" s="27" t="s">
        <v>34</v>
      </c>
      <c r="C3794" s="27" t="s">
        <v>4089</v>
      </c>
      <c r="D3794" s="12" t="s">
        <v>217</v>
      </c>
      <c r="E3794" s="14"/>
      <c r="F3794" s="12" t="s">
        <v>16</v>
      </c>
      <c r="G3794" s="12" t="s">
        <v>7</v>
      </c>
      <c r="H3794" s="12" t="s">
        <v>49</v>
      </c>
      <c r="I3794" s="14"/>
      <c r="J3794" s="14"/>
      <c r="K3794" s="14"/>
      <c r="L3794" s="14"/>
      <c r="M3794" s="14"/>
      <c r="N3794" s="14"/>
      <c r="O3794" s="14"/>
      <c r="P3794" s="14"/>
      <c r="Q3794" s="14"/>
      <c r="R3794" s="14"/>
      <c r="S3794" s="14"/>
      <c r="T3794" s="14"/>
      <c r="U3794" s="14"/>
      <c r="V3794" s="14"/>
      <c r="W3794" s="14"/>
      <c r="X3794" s="14"/>
      <c r="Y3794" s="14"/>
      <c r="Z3794" s="14"/>
      <c r="AA3794" s="14"/>
      <c r="AB3794" s="14"/>
      <c r="AC3794" s="14"/>
      <c r="AD3794" s="14"/>
    </row>
    <row r="3795" ht="33.0" customHeight="1">
      <c r="A3795" s="27">
        <v>4294.0</v>
      </c>
      <c r="B3795" s="27" t="s">
        <v>34</v>
      </c>
      <c r="C3795" s="27" t="s">
        <v>4090</v>
      </c>
      <c r="D3795" s="12" t="s">
        <v>167</v>
      </c>
      <c r="E3795" s="14"/>
      <c r="F3795" s="12" t="s">
        <v>16</v>
      </c>
      <c r="G3795" s="12" t="s">
        <v>9</v>
      </c>
      <c r="H3795" s="12" t="s">
        <v>37</v>
      </c>
      <c r="I3795" s="14"/>
      <c r="J3795" s="14"/>
      <c r="K3795" s="14"/>
      <c r="L3795" s="14"/>
      <c r="M3795" s="14"/>
      <c r="N3795" s="14"/>
      <c r="O3795" s="14"/>
      <c r="P3795" s="14"/>
      <c r="Q3795" s="14"/>
      <c r="R3795" s="14"/>
      <c r="S3795" s="14"/>
      <c r="T3795" s="14"/>
      <c r="U3795" s="14"/>
      <c r="V3795" s="14"/>
      <c r="W3795" s="14"/>
      <c r="X3795" s="14"/>
      <c r="Y3795" s="14"/>
      <c r="Z3795" s="14"/>
      <c r="AA3795" s="14"/>
      <c r="AB3795" s="14"/>
      <c r="AC3795" s="14"/>
      <c r="AD3795" s="14"/>
    </row>
    <row r="3796" ht="33.0" hidden="1" customHeight="1">
      <c r="A3796" s="27">
        <v>4295.0</v>
      </c>
      <c r="B3796" s="27" t="s">
        <v>34</v>
      </c>
      <c r="C3796" s="27" t="s">
        <v>4091</v>
      </c>
      <c r="D3796" s="12" t="s">
        <v>4092</v>
      </c>
      <c r="E3796" s="14"/>
      <c r="F3796" s="12" t="s">
        <v>22</v>
      </c>
      <c r="G3796" s="12" t="s">
        <v>7</v>
      </c>
      <c r="H3796" s="12" t="s">
        <v>42</v>
      </c>
      <c r="I3796" s="14"/>
      <c r="J3796" s="14"/>
      <c r="K3796" s="14"/>
      <c r="L3796" s="14"/>
      <c r="M3796" s="14"/>
      <c r="N3796" s="14"/>
      <c r="O3796" s="14"/>
      <c r="P3796" s="14"/>
      <c r="Q3796" s="14"/>
      <c r="R3796" s="14"/>
      <c r="S3796" s="14"/>
      <c r="T3796" s="14"/>
      <c r="U3796" s="14"/>
      <c r="V3796" s="14"/>
      <c r="W3796" s="14"/>
      <c r="X3796" s="14"/>
      <c r="Y3796" s="14"/>
      <c r="Z3796" s="14"/>
      <c r="AA3796" s="14"/>
      <c r="AB3796" s="14"/>
      <c r="AC3796" s="14"/>
      <c r="AD3796" s="14"/>
    </row>
    <row r="3797" ht="33.0" hidden="1" customHeight="1">
      <c r="A3797" s="27">
        <v>4296.0</v>
      </c>
      <c r="B3797" s="27" t="s">
        <v>34</v>
      </c>
      <c r="C3797" s="27" t="s">
        <v>4093</v>
      </c>
      <c r="D3797" s="12" t="s">
        <v>436</v>
      </c>
      <c r="E3797" s="14"/>
      <c r="F3797" s="12" t="s">
        <v>13</v>
      </c>
      <c r="G3797" s="12" t="s">
        <v>9</v>
      </c>
      <c r="H3797" s="12" t="s">
        <v>37</v>
      </c>
      <c r="I3797" s="14"/>
      <c r="J3797" s="14"/>
      <c r="K3797" s="14"/>
      <c r="L3797" s="14"/>
      <c r="M3797" s="14"/>
      <c r="N3797" s="14"/>
      <c r="O3797" s="14"/>
      <c r="P3797" s="14"/>
      <c r="Q3797" s="14"/>
      <c r="R3797" s="14"/>
      <c r="S3797" s="14"/>
      <c r="T3797" s="14"/>
      <c r="U3797" s="14"/>
      <c r="V3797" s="14"/>
      <c r="W3797" s="14"/>
      <c r="X3797" s="14"/>
      <c r="Y3797" s="14"/>
      <c r="Z3797" s="14"/>
      <c r="AA3797" s="14"/>
      <c r="AB3797" s="14"/>
      <c r="AC3797" s="14"/>
      <c r="AD3797" s="14"/>
    </row>
    <row r="3798" ht="33.0" customHeight="1">
      <c r="A3798" s="27">
        <v>4297.0</v>
      </c>
      <c r="B3798" s="27" t="s">
        <v>34</v>
      </c>
      <c r="C3798" s="27" t="s">
        <v>4094</v>
      </c>
      <c r="D3798" s="12" t="s">
        <v>214</v>
      </c>
      <c r="E3798" s="14"/>
      <c r="F3798" s="12" t="s">
        <v>16</v>
      </c>
      <c r="G3798" s="12" t="s">
        <v>9</v>
      </c>
      <c r="H3798" s="12" t="s">
        <v>52</v>
      </c>
      <c r="I3798" s="14"/>
      <c r="J3798" s="14"/>
      <c r="K3798" s="14"/>
      <c r="L3798" s="14"/>
      <c r="M3798" s="14"/>
      <c r="N3798" s="14"/>
      <c r="O3798" s="14"/>
      <c r="P3798" s="14"/>
      <c r="Q3798" s="14"/>
      <c r="R3798" s="14"/>
      <c r="S3798" s="14"/>
      <c r="T3798" s="14"/>
      <c r="U3798" s="14"/>
      <c r="V3798" s="14"/>
      <c r="W3798" s="14"/>
      <c r="X3798" s="14"/>
      <c r="Y3798" s="14"/>
      <c r="Z3798" s="14"/>
      <c r="AA3798" s="14"/>
      <c r="AB3798" s="14"/>
      <c r="AC3798" s="14"/>
      <c r="AD3798" s="14"/>
    </row>
    <row r="3799" ht="33.0" hidden="1" customHeight="1">
      <c r="A3799" s="27">
        <v>4298.0</v>
      </c>
      <c r="B3799" s="27" t="s">
        <v>34</v>
      </c>
      <c r="C3799" s="27" t="s">
        <v>4095</v>
      </c>
      <c r="D3799" s="12" t="s">
        <v>371</v>
      </c>
      <c r="E3799" s="14"/>
      <c r="F3799" s="12" t="s">
        <v>13</v>
      </c>
      <c r="G3799" s="12" t="s">
        <v>9</v>
      </c>
      <c r="H3799" s="12" t="s">
        <v>42</v>
      </c>
      <c r="I3799" s="14"/>
      <c r="J3799" s="14"/>
      <c r="K3799" s="14"/>
      <c r="L3799" s="14"/>
      <c r="M3799" s="14"/>
      <c r="N3799" s="14"/>
      <c r="O3799" s="14"/>
      <c r="P3799" s="14"/>
      <c r="Q3799" s="14"/>
      <c r="R3799" s="14"/>
      <c r="S3799" s="14"/>
      <c r="T3799" s="14"/>
      <c r="U3799" s="14"/>
      <c r="V3799" s="14"/>
      <c r="W3799" s="14"/>
      <c r="X3799" s="14"/>
      <c r="Y3799" s="14"/>
      <c r="Z3799" s="14"/>
      <c r="AA3799" s="14"/>
      <c r="AB3799" s="14"/>
      <c r="AC3799" s="14"/>
      <c r="AD3799" s="14"/>
    </row>
    <row r="3800" ht="33.0" hidden="1" customHeight="1">
      <c r="A3800" s="27">
        <v>4299.0</v>
      </c>
      <c r="B3800" s="27" t="s">
        <v>34</v>
      </c>
      <c r="C3800" s="27" t="s">
        <v>4096</v>
      </c>
      <c r="D3800" s="12" t="s">
        <v>56</v>
      </c>
      <c r="E3800" s="14"/>
      <c r="F3800" s="12" t="s">
        <v>11</v>
      </c>
      <c r="G3800" s="12" t="s">
        <v>9</v>
      </c>
      <c r="H3800" s="12" t="s">
        <v>52</v>
      </c>
      <c r="I3800" s="14"/>
      <c r="J3800" s="14"/>
      <c r="K3800" s="14"/>
      <c r="L3800" s="14"/>
      <c r="M3800" s="14"/>
      <c r="N3800" s="14"/>
      <c r="O3800" s="14"/>
      <c r="P3800" s="14"/>
      <c r="Q3800" s="14"/>
      <c r="R3800" s="14"/>
      <c r="S3800" s="14"/>
      <c r="T3800" s="14"/>
      <c r="U3800" s="14"/>
      <c r="V3800" s="14"/>
      <c r="W3800" s="14"/>
      <c r="X3800" s="14"/>
      <c r="Y3800" s="14"/>
      <c r="Z3800" s="14"/>
      <c r="AA3800" s="14"/>
      <c r="AB3800" s="14"/>
      <c r="AC3800" s="14"/>
      <c r="AD3800" s="14"/>
    </row>
    <row r="3801" ht="33.0" hidden="1" customHeight="1">
      <c r="A3801" s="27">
        <v>4301.0</v>
      </c>
      <c r="B3801" s="27" t="s">
        <v>34</v>
      </c>
      <c r="C3801" s="27" t="s">
        <v>4097</v>
      </c>
      <c r="D3801" s="12" t="s">
        <v>2285</v>
      </c>
      <c r="E3801" s="14"/>
      <c r="F3801" s="12" t="s">
        <v>13</v>
      </c>
      <c r="G3801" s="12" t="s">
        <v>7</v>
      </c>
      <c r="H3801" s="12" t="s">
        <v>49</v>
      </c>
      <c r="I3801" s="14"/>
      <c r="J3801" s="14"/>
      <c r="K3801" s="14"/>
      <c r="L3801" s="14"/>
      <c r="M3801" s="14"/>
      <c r="N3801" s="14"/>
      <c r="O3801" s="14"/>
      <c r="P3801" s="14"/>
      <c r="Q3801" s="14"/>
      <c r="R3801" s="14"/>
      <c r="S3801" s="14"/>
      <c r="T3801" s="14"/>
      <c r="U3801" s="14"/>
      <c r="V3801" s="14"/>
      <c r="W3801" s="14"/>
      <c r="X3801" s="14"/>
      <c r="Y3801" s="14"/>
      <c r="Z3801" s="14"/>
      <c r="AA3801" s="14"/>
      <c r="AB3801" s="14"/>
      <c r="AC3801" s="14"/>
      <c r="AD3801" s="14"/>
    </row>
    <row r="3802" ht="33.0" hidden="1" customHeight="1">
      <c r="A3802" s="27">
        <v>4302.0</v>
      </c>
      <c r="B3802" s="27" t="s">
        <v>34</v>
      </c>
      <c r="C3802" s="27" t="s">
        <v>4098</v>
      </c>
      <c r="D3802" s="12" t="s">
        <v>1670</v>
      </c>
      <c r="E3802" s="14"/>
      <c r="F3802" s="12" t="s">
        <v>21</v>
      </c>
      <c r="G3802" s="12" t="s">
        <v>7</v>
      </c>
      <c r="H3802" s="12" t="s">
        <v>52</v>
      </c>
      <c r="I3802" s="14"/>
      <c r="J3802" s="14"/>
      <c r="K3802" s="14"/>
      <c r="L3802" s="14"/>
      <c r="M3802" s="14"/>
      <c r="N3802" s="14"/>
      <c r="O3802" s="14"/>
      <c r="P3802" s="14"/>
      <c r="Q3802" s="14"/>
      <c r="R3802" s="14"/>
      <c r="S3802" s="14"/>
      <c r="T3802" s="14"/>
      <c r="U3802" s="14"/>
      <c r="V3802" s="14"/>
      <c r="W3802" s="14"/>
      <c r="X3802" s="14"/>
      <c r="Y3802" s="14"/>
      <c r="Z3802" s="14"/>
      <c r="AA3802" s="14"/>
      <c r="AB3802" s="14"/>
      <c r="AC3802" s="14"/>
      <c r="AD3802" s="14"/>
    </row>
    <row r="3803" ht="33.0" customHeight="1">
      <c r="A3803" s="27">
        <v>4303.0</v>
      </c>
      <c r="B3803" s="27" t="s">
        <v>34</v>
      </c>
      <c r="C3803" s="27" t="s">
        <v>4099</v>
      </c>
      <c r="D3803" s="12" t="s">
        <v>112</v>
      </c>
      <c r="E3803" s="14"/>
      <c r="F3803" s="12" t="s">
        <v>16</v>
      </c>
      <c r="G3803" s="12" t="s">
        <v>6</v>
      </c>
      <c r="H3803" s="12" t="s">
        <v>49</v>
      </c>
      <c r="I3803" s="14"/>
      <c r="J3803" s="14"/>
      <c r="K3803" s="14"/>
      <c r="L3803" s="14"/>
      <c r="M3803" s="14"/>
      <c r="N3803" s="14"/>
      <c r="O3803" s="14"/>
      <c r="P3803" s="14"/>
      <c r="Q3803" s="14"/>
      <c r="R3803" s="14"/>
      <c r="S3803" s="14"/>
      <c r="T3803" s="14"/>
      <c r="U3803" s="14"/>
      <c r="V3803" s="14"/>
      <c r="W3803" s="14"/>
      <c r="X3803" s="14"/>
      <c r="Y3803" s="14"/>
      <c r="Z3803" s="14"/>
      <c r="AA3803" s="14"/>
      <c r="AB3803" s="14"/>
      <c r="AC3803" s="14"/>
      <c r="AD3803" s="14"/>
    </row>
    <row r="3804" ht="33.0" hidden="1" customHeight="1">
      <c r="A3804" s="27">
        <v>4304.0</v>
      </c>
      <c r="B3804" s="27" t="s">
        <v>34</v>
      </c>
      <c r="C3804" s="27" t="s">
        <v>4100</v>
      </c>
      <c r="D3804" s="12" t="s">
        <v>2281</v>
      </c>
      <c r="E3804" s="14"/>
      <c r="F3804" s="12" t="s">
        <v>15</v>
      </c>
      <c r="G3804" s="12" t="s">
        <v>7</v>
      </c>
      <c r="H3804" s="12" t="s">
        <v>52</v>
      </c>
      <c r="I3804" s="14"/>
      <c r="J3804" s="14"/>
      <c r="K3804" s="14"/>
      <c r="L3804" s="14"/>
      <c r="M3804" s="14"/>
      <c r="N3804" s="14"/>
      <c r="O3804" s="14"/>
      <c r="P3804" s="14"/>
      <c r="Q3804" s="14"/>
      <c r="R3804" s="14"/>
      <c r="S3804" s="14"/>
      <c r="T3804" s="14"/>
      <c r="U3804" s="14"/>
      <c r="V3804" s="14"/>
      <c r="W3804" s="14"/>
      <c r="X3804" s="14"/>
      <c r="Y3804" s="14"/>
      <c r="Z3804" s="14"/>
      <c r="AA3804" s="14"/>
      <c r="AB3804" s="14"/>
      <c r="AC3804" s="14"/>
      <c r="AD3804" s="14"/>
    </row>
    <row r="3805" ht="33.0" hidden="1" customHeight="1">
      <c r="A3805" s="27">
        <v>4305.0</v>
      </c>
      <c r="B3805" s="27" t="s">
        <v>34</v>
      </c>
      <c r="C3805" s="27" t="s">
        <v>4101</v>
      </c>
      <c r="D3805" s="12" t="s">
        <v>191</v>
      </c>
      <c r="E3805" s="14"/>
      <c r="F3805" s="12" t="s">
        <v>20</v>
      </c>
      <c r="G3805" s="12" t="s">
        <v>6</v>
      </c>
      <c r="H3805" s="12" t="s">
        <v>42</v>
      </c>
      <c r="I3805" s="14"/>
      <c r="J3805" s="14"/>
      <c r="K3805" s="14"/>
      <c r="L3805" s="14"/>
      <c r="M3805" s="14"/>
      <c r="N3805" s="14"/>
      <c r="O3805" s="14"/>
      <c r="P3805" s="14"/>
      <c r="Q3805" s="14"/>
      <c r="R3805" s="14"/>
      <c r="S3805" s="14"/>
      <c r="T3805" s="14"/>
      <c r="U3805" s="14"/>
      <c r="V3805" s="14"/>
      <c r="W3805" s="14"/>
      <c r="X3805" s="14"/>
      <c r="Y3805" s="14"/>
      <c r="Z3805" s="14"/>
      <c r="AA3805" s="14"/>
      <c r="AB3805" s="14"/>
      <c r="AC3805" s="14"/>
      <c r="AD3805" s="14"/>
    </row>
    <row r="3806" ht="33.0" hidden="1" customHeight="1">
      <c r="A3806" s="27">
        <v>4306.0</v>
      </c>
      <c r="B3806" s="27" t="s">
        <v>34</v>
      </c>
      <c r="C3806" s="27" t="s">
        <v>4102</v>
      </c>
      <c r="D3806" s="12" t="s">
        <v>144</v>
      </c>
      <c r="E3806" s="14"/>
      <c r="F3806" s="12" t="s">
        <v>11</v>
      </c>
      <c r="G3806" s="12" t="s">
        <v>7</v>
      </c>
      <c r="H3806" s="12" t="s">
        <v>42</v>
      </c>
      <c r="I3806" s="14"/>
      <c r="J3806" s="14"/>
      <c r="K3806" s="14"/>
      <c r="L3806" s="14"/>
      <c r="M3806" s="14"/>
      <c r="N3806" s="14"/>
      <c r="O3806" s="14"/>
      <c r="P3806" s="14"/>
      <c r="Q3806" s="14"/>
      <c r="R3806" s="14"/>
      <c r="S3806" s="14"/>
      <c r="T3806" s="14"/>
      <c r="U3806" s="14"/>
      <c r="V3806" s="14"/>
      <c r="W3806" s="14"/>
      <c r="X3806" s="14"/>
      <c r="Y3806" s="14"/>
      <c r="Z3806" s="14"/>
      <c r="AA3806" s="14"/>
      <c r="AB3806" s="14"/>
      <c r="AC3806" s="14"/>
      <c r="AD3806" s="14"/>
    </row>
    <row r="3807" ht="33.0" hidden="1" customHeight="1">
      <c r="A3807" s="27">
        <v>4307.0</v>
      </c>
      <c r="B3807" s="27" t="s">
        <v>34</v>
      </c>
      <c r="C3807" s="27" t="s">
        <v>4103</v>
      </c>
      <c r="D3807" s="12" t="s">
        <v>2013</v>
      </c>
      <c r="E3807" s="14"/>
      <c r="F3807" s="12" t="s">
        <v>15</v>
      </c>
      <c r="G3807" s="12" t="s">
        <v>7</v>
      </c>
      <c r="H3807" s="12" t="s">
        <v>37</v>
      </c>
      <c r="I3807" s="14"/>
      <c r="J3807" s="14"/>
      <c r="K3807" s="14"/>
      <c r="L3807" s="14"/>
      <c r="M3807" s="14"/>
      <c r="N3807" s="14"/>
      <c r="O3807" s="14"/>
      <c r="P3807" s="14"/>
      <c r="Q3807" s="14"/>
      <c r="R3807" s="14"/>
      <c r="S3807" s="14"/>
      <c r="T3807" s="14"/>
      <c r="U3807" s="14"/>
      <c r="V3807" s="14"/>
      <c r="W3807" s="14"/>
      <c r="X3807" s="14"/>
      <c r="Y3807" s="14"/>
      <c r="Z3807" s="14"/>
      <c r="AA3807" s="14"/>
      <c r="AB3807" s="14"/>
      <c r="AC3807" s="14"/>
      <c r="AD3807" s="14"/>
    </row>
    <row r="3808" ht="33.0" hidden="1" customHeight="1">
      <c r="A3808" s="27">
        <v>4308.0</v>
      </c>
      <c r="B3808" s="27" t="s">
        <v>34</v>
      </c>
      <c r="C3808" s="27" t="s">
        <v>4104</v>
      </c>
      <c r="D3808" s="12" t="s">
        <v>97</v>
      </c>
      <c r="E3808" s="14"/>
      <c r="F3808" s="12" t="s">
        <v>12</v>
      </c>
      <c r="G3808" s="12" t="s">
        <v>7</v>
      </c>
      <c r="H3808" s="12" t="s">
        <v>52</v>
      </c>
      <c r="I3808" s="14"/>
      <c r="J3808" s="14"/>
      <c r="K3808" s="14"/>
      <c r="L3808" s="14"/>
      <c r="M3808" s="14"/>
      <c r="N3808" s="14"/>
      <c r="O3808" s="14"/>
      <c r="P3808" s="14"/>
      <c r="Q3808" s="14"/>
      <c r="R3808" s="14"/>
      <c r="S3808" s="14"/>
      <c r="T3808" s="14"/>
      <c r="U3808" s="14"/>
      <c r="V3808" s="14"/>
      <c r="W3808" s="14"/>
      <c r="X3808" s="14"/>
      <c r="Y3808" s="14"/>
      <c r="Z3808" s="14"/>
      <c r="AA3808" s="14"/>
      <c r="AB3808" s="14"/>
      <c r="AC3808" s="14"/>
      <c r="AD3808" s="14"/>
    </row>
    <row r="3809" ht="33.0" hidden="1" customHeight="1">
      <c r="A3809" s="27">
        <v>4309.0</v>
      </c>
      <c r="B3809" s="27" t="s">
        <v>34</v>
      </c>
      <c r="C3809" s="27" t="s">
        <v>4105</v>
      </c>
      <c r="D3809" s="12" t="s">
        <v>48</v>
      </c>
      <c r="E3809" s="14"/>
      <c r="F3809" s="12" t="s">
        <v>10</v>
      </c>
      <c r="G3809" s="12" t="s">
        <v>2</v>
      </c>
      <c r="H3809" s="12" t="s">
        <v>49</v>
      </c>
      <c r="I3809" s="14"/>
      <c r="J3809" s="14"/>
      <c r="K3809" s="14"/>
      <c r="L3809" s="14"/>
      <c r="M3809" s="14"/>
      <c r="N3809" s="14"/>
      <c r="O3809" s="14"/>
      <c r="P3809" s="14"/>
      <c r="Q3809" s="14"/>
      <c r="R3809" s="14"/>
      <c r="S3809" s="14"/>
      <c r="T3809" s="14"/>
      <c r="U3809" s="14"/>
      <c r="V3809" s="14"/>
      <c r="W3809" s="14"/>
      <c r="X3809" s="14"/>
      <c r="Y3809" s="14"/>
      <c r="Z3809" s="14"/>
      <c r="AA3809" s="14"/>
      <c r="AB3809" s="14"/>
      <c r="AC3809" s="14"/>
      <c r="AD3809" s="14"/>
    </row>
    <row r="3810" ht="33.0" hidden="1" customHeight="1">
      <c r="A3810" s="27">
        <v>4310.0</v>
      </c>
      <c r="B3810" s="27" t="s">
        <v>34</v>
      </c>
      <c r="C3810" s="27" t="s">
        <v>4106</v>
      </c>
      <c r="D3810" s="12" t="s">
        <v>2405</v>
      </c>
      <c r="E3810" s="14"/>
      <c r="F3810" s="12" t="s">
        <v>13</v>
      </c>
      <c r="G3810" s="12" t="s">
        <v>7</v>
      </c>
      <c r="H3810" s="12" t="s">
        <v>52</v>
      </c>
      <c r="I3810" s="14"/>
      <c r="J3810" s="14"/>
      <c r="K3810" s="14"/>
      <c r="L3810" s="14"/>
      <c r="M3810" s="14"/>
      <c r="N3810" s="14"/>
      <c r="O3810" s="14"/>
      <c r="P3810" s="14"/>
      <c r="Q3810" s="14"/>
      <c r="R3810" s="14"/>
      <c r="S3810" s="14"/>
      <c r="T3810" s="14"/>
      <c r="U3810" s="14"/>
      <c r="V3810" s="14"/>
      <c r="W3810" s="14"/>
      <c r="X3810" s="14"/>
      <c r="Y3810" s="14"/>
      <c r="Z3810" s="14"/>
      <c r="AA3810" s="14"/>
      <c r="AB3810" s="14"/>
      <c r="AC3810" s="14"/>
      <c r="AD3810" s="14"/>
    </row>
    <row r="3811" ht="33.0" hidden="1" customHeight="1">
      <c r="A3811" s="27">
        <v>4311.0</v>
      </c>
      <c r="B3811" s="27" t="s">
        <v>34</v>
      </c>
      <c r="C3811" s="27" t="s">
        <v>4107</v>
      </c>
      <c r="D3811" s="12" t="s">
        <v>637</v>
      </c>
      <c r="E3811" s="14"/>
      <c r="F3811" s="12" t="s">
        <v>13</v>
      </c>
      <c r="G3811" s="12" t="s">
        <v>9</v>
      </c>
      <c r="H3811" s="12" t="s">
        <v>52</v>
      </c>
      <c r="I3811" s="14"/>
      <c r="J3811" s="14"/>
      <c r="K3811" s="14"/>
      <c r="L3811" s="14"/>
      <c r="M3811" s="14"/>
      <c r="N3811" s="14"/>
      <c r="O3811" s="14"/>
      <c r="P3811" s="14"/>
      <c r="Q3811" s="14"/>
      <c r="R3811" s="14"/>
      <c r="S3811" s="14"/>
      <c r="T3811" s="14"/>
      <c r="U3811" s="14"/>
      <c r="V3811" s="14"/>
      <c r="W3811" s="14"/>
      <c r="X3811" s="14"/>
      <c r="Y3811" s="14"/>
      <c r="Z3811" s="14"/>
      <c r="AA3811" s="14"/>
      <c r="AB3811" s="14"/>
      <c r="AC3811" s="14"/>
      <c r="AD3811" s="14"/>
    </row>
    <row r="3812" ht="33.0" hidden="1" customHeight="1">
      <c r="A3812" s="27">
        <v>4312.0</v>
      </c>
      <c r="B3812" s="27" t="s">
        <v>34</v>
      </c>
      <c r="C3812" s="27" t="s">
        <v>4108</v>
      </c>
      <c r="D3812" s="12" t="s">
        <v>4109</v>
      </c>
      <c r="E3812" s="14"/>
      <c r="F3812" s="12" t="s">
        <v>9</v>
      </c>
      <c r="G3812" s="12" t="s">
        <v>8</v>
      </c>
      <c r="H3812" s="12" t="s">
        <v>52</v>
      </c>
      <c r="I3812" s="14"/>
      <c r="J3812" s="14"/>
      <c r="K3812" s="14"/>
      <c r="L3812" s="14"/>
      <c r="M3812" s="14"/>
      <c r="N3812" s="14"/>
      <c r="O3812" s="14"/>
      <c r="P3812" s="14"/>
      <c r="Q3812" s="14"/>
      <c r="R3812" s="14"/>
      <c r="S3812" s="14"/>
      <c r="T3812" s="14"/>
      <c r="U3812" s="14"/>
      <c r="V3812" s="14"/>
      <c r="W3812" s="14"/>
      <c r="X3812" s="14"/>
      <c r="Y3812" s="14"/>
      <c r="Z3812" s="14"/>
      <c r="AA3812" s="14"/>
      <c r="AB3812" s="14"/>
      <c r="AC3812" s="14"/>
      <c r="AD3812" s="14"/>
    </row>
    <row r="3813" ht="33.0" hidden="1" customHeight="1">
      <c r="A3813" s="27">
        <v>4313.0</v>
      </c>
      <c r="B3813" s="27" t="s">
        <v>34</v>
      </c>
      <c r="C3813" s="27" t="s">
        <v>4110</v>
      </c>
      <c r="D3813" s="12" t="s">
        <v>126</v>
      </c>
      <c r="E3813" s="14"/>
      <c r="F3813" s="12" t="s">
        <v>11</v>
      </c>
      <c r="G3813" s="12" t="s">
        <v>9</v>
      </c>
      <c r="H3813" s="12" t="s">
        <v>42</v>
      </c>
      <c r="I3813" s="14"/>
      <c r="J3813" s="14"/>
      <c r="K3813" s="14"/>
      <c r="L3813" s="14"/>
      <c r="M3813" s="14"/>
      <c r="N3813" s="14"/>
      <c r="O3813" s="14"/>
      <c r="P3813" s="14"/>
      <c r="Q3813" s="14"/>
      <c r="R3813" s="14"/>
      <c r="S3813" s="14"/>
      <c r="T3813" s="14"/>
      <c r="U3813" s="14"/>
      <c r="V3813" s="14"/>
      <c r="W3813" s="14"/>
      <c r="X3813" s="14"/>
      <c r="Y3813" s="14"/>
      <c r="Z3813" s="14"/>
      <c r="AA3813" s="14"/>
      <c r="AB3813" s="14"/>
      <c r="AC3813" s="14"/>
      <c r="AD3813" s="14"/>
    </row>
    <row r="3814" ht="33.0" hidden="1" customHeight="1">
      <c r="A3814" s="27">
        <v>4314.0</v>
      </c>
      <c r="B3814" s="27" t="s">
        <v>34</v>
      </c>
      <c r="C3814" s="27" t="s">
        <v>4111</v>
      </c>
      <c r="D3814" s="12" t="s">
        <v>36</v>
      </c>
      <c r="E3814" s="14"/>
      <c r="F3814" s="12" t="s">
        <v>10</v>
      </c>
      <c r="G3814" s="12" t="s">
        <v>2</v>
      </c>
      <c r="H3814" s="12" t="s">
        <v>37</v>
      </c>
      <c r="I3814" s="14"/>
      <c r="J3814" s="14"/>
      <c r="K3814" s="14"/>
      <c r="L3814" s="14"/>
      <c r="M3814" s="14"/>
      <c r="N3814" s="14"/>
      <c r="O3814" s="14"/>
      <c r="P3814" s="14"/>
      <c r="Q3814" s="14"/>
      <c r="R3814" s="14"/>
      <c r="S3814" s="14"/>
      <c r="T3814" s="14"/>
      <c r="U3814" s="14"/>
      <c r="V3814" s="14"/>
      <c r="W3814" s="14"/>
      <c r="X3814" s="14"/>
      <c r="Y3814" s="14"/>
      <c r="Z3814" s="14"/>
      <c r="AA3814" s="14"/>
      <c r="AB3814" s="14"/>
      <c r="AC3814" s="14"/>
      <c r="AD3814" s="14"/>
    </row>
    <row r="3815" ht="33.0" hidden="1" customHeight="1">
      <c r="A3815" s="27">
        <v>4315.0</v>
      </c>
      <c r="B3815" s="27" t="s">
        <v>34</v>
      </c>
      <c r="C3815" s="27" t="s">
        <v>4112</v>
      </c>
      <c r="D3815" s="12" t="s">
        <v>592</v>
      </c>
      <c r="E3815" s="14"/>
      <c r="F3815" s="12" t="s">
        <v>11</v>
      </c>
      <c r="G3815" s="12" t="s">
        <v>9</v>
      </c>
      <c r="H3815" s="12" t="s">
        <v>37</v>
      </c>
      <c r="I3815" s="14"/>
      <c r="J3815" s="14"/>
      <c r="K3815" s="14"/>
      <c r="L3815" s="14"/>
      <c r="M3815" s="14"/>
      <c r="N3815" s="14"/>
      <c r="O3815" s="14"/>
      <c r="P3815" s="14"/>
      <c r="Q3815" s="14"/>
      <c r="R3815" s="14"/>
      <c r="S3815" s="14"/>
      <c r="T3815" s="14"/>
      <c r="U3815" s="14"/>
      <c r="V3815" s="14"/>
      <c r="W3815" s="14"/>
      <c r="X3815" s="14"/>
      <c r="Y3815" s="14"/>
      <c r="Z3815" s="14"/>
      <c r="AA3815" s="14"/>
      <c r="AB3815" s="14"/>
      <c r="AC3815" s="14"/>
      <c r="AD3815" s="14"/>
    </row>
    <row r="3816" ht="33.0" hidden="1" customHeight="1">
      <c r="A3816" s="27">
        <v>4316.0</v>
      </c>
      <c r="B3816" s="27" t="s">
        <v>34</v>
      </c>
      <c r="C3816" s="27" t="s">
        <v>4113</v>
      </c>
      <c r="D3816" s="12" t="s">
        <v>385</v>
      </c>
      <c r="E3816" s="14"/>
      <c r="F3816" s="12" t="s">
        <v>20</v>
      </c>
      <c r="G3816" s="12" t="s">
        <v>4</v>
      </c>
      <c r="H3816" s="12" t="s">
        <v>49</v>
      </c>
      <c r="I3816" s="14"/>
      <c r="J3816" s="14"/>
      <c r="K3816" s="14"/>
      <c r="L3816" s="14"/>
      <c r="M3816" s="14"/>
      <c r="N3816" s="14"/>
      <c r="O3816" s="14"/>
      <c r="P3816" s="14"/>
      <c r="Q3816" s="14"/>
      <c r="R3816" s="14"/>
      <c r="S3816" s="14"/>
      <c r="T3816" s="14"/>
      <c r="U3816" s="14"/>
      <c r="V3816" s="14"/>
      <c r="W3816" s="14"/>
      <c r="X3816" s="14"/>
      <c r="Y3816" s="14"/>
      <c r="Z3816" s="14"/>
      <c r="AA3816" s="14"/>
      <c r="AB3816" s="14"/>
      <c r="AC3816" s="14"/>
      <c r="AD3816" s="14"/>
    </row>
    <row r="3817" ht="33.0" hidden="1" customHeight="1">
      <c r="A3817" s="27">
        <v>4317.0</v>
      </c>
      <c r="B3817" s="27" t="s">
        <v>34</v>
      </c>
      <c r="C3817" s="27" t="s">
        <v>4114</v>
      </c>
      <c r="D3817" s="12" t="s">
        <v>1799</v>
      </c>
      <c r="E3817" s="14"/>
      <c r="F3817" s="12" t="s">
        <v>21</v>
      </c>
      <c r="G3817" s="12" t="s">
        <v>7</v>
      </c>
      <c r="H3817" s="12" t="s">
        <v>49</v>
      </c>
      <c r="I3817" s="14"/>
      <c r="J3817" s="14"/>
      <c r="K3817" s="14"/>
      <c r="L3817" s="14"/>
      <c r="M3817" s="14"/>
      <c r="N3817" s="14"/>
      <c r="O3817" s="14"/>
      <c r="P3817" s="14"/>
      <c r="Q3817" s="14"/>
      <c r="R3817" s="14"/>
      <c r="S3817" s="14"/>
      <c r="T3817" s="14"/>
      <c r="U3817" s="14"/>
      <c r="V3817" s="14"/>
      <c r="W3817" s="14"/>
      <c r="X3817" s="14"/>
      <c r="Y3817" s="14"/>
      <c r="Z3817" s="14"/>
      <c r="AA3817" s="14"/>
      <c r="AB3817" s="14"/>
      <c r="AC3817" s="14"/>
      <c r="AD3817" s="14"/>
    </row>
    <row r="3818" ht="33.0" hidden="1" customHeight="1">
      <c r="A3818" s="27">
        <v>4318.0</v>
      </c>
      <c r="B3818" s="27" t="s">
        <v>34</v>
      </c>
      <c r="C3818" s="27" t="s">
        <v>4115</v>
      </c>
      <c r="D3818" s="12" t="s">
        <v>3049</v>
      </c>
      <c r="E3818" s="14"/>
      <c r="F3818" s="12" t="s">
        <v>11</v>
      </c>
      <c r="G3818" s="12" t="s">
        <v>3</v>
      </c>
      <c r="H3818" s="12" t="s">
        <v>52</v>
      </c>
      <c r="I3818" s="14"/>
      <c r="J3818" s="14"/>
      <c r="K3818" s="14"/>
      <c r="L3818" s="14"/>
      <c r="M3818" s="14"/>
      <c r="N3818" s="14"/>
      <c r="O3818" s="14"/>
      <c r="P3818" s="14"/>
      <c r="Q3818" s="14"/>
      <c r="R3818" s="14"/>
      <c r="S3818" s="14"/>
      <c r="T3818" s="14"/>
      <c r="U3818" s="14"/>
      <c r="V3818" s="14"/>
      <c r="W3818" s="14"/>
      <c r="X3818" s="14"/>
      <c r="Y3818" s="14"/>
      <c r="Z3818" s="14"/>
      <c r="AA3818" s="14"/>
      <c r="AB3818" s="14"/>
      <c r="AC3818" s="14"/>
      <c r="AD3818" s="14"/>
    </row>
    <row r="3819" ht="33.0" hidden="1" customHeight="1">
      <c r="A3819" s="27">
        <v>4319.0</v>
      </c>
      <c r="B3819" s="27" t="s">
        <v>34</v>
      </c>
      <c r="C3819" s="27" t="s">
        <v>4116</v>
      </c>
      <c r="D3819" s="12" t="s">
        <v>105</v>
      </c>
      <c r="E3819" s="14"/>
      <c r="F3819" s="12" t="s">
        <v>13</v>
      </c>
      <c r="G3819" s="12" t="s">
        <v>4</v>
      </c>
      <c r="H3819" s="12" t="s">
        <v>37</v>
      </c>
      <c r="I3819" s="14"/>
      <c r="J3819" s="14"/>
      <c r="K3819" s="14"/>
      <c r="L3819" s="14"/>
      <c r="M3819" s="14"/>
      <c r="N3819" s="14"/>
      <c r="O3819" s="14"/>
      <c r="P3819" s="14"/>
      <c r="Q3819" s="14"/>
      <c r="R3819" s="14"/>
      <c r="S3819" s="14"/>
      <c r="T3819" s="14"/>
      <c r="U3819" s="14"/>
      <c r="V3819" s="14"/>
      <c r="W3819" s="14"/>
      <c r="X3819" s="14"/>
      <c r="Y3819" s="14"/>
      <c r="Z3819" s="14"/>
      <c r="AA3819" s="14"/>
      <c r="AB3819" s="14"/>
      <c r="AC3819" s="14"/>
      <c r="AD3819" s="14"/>
    </row>
    <row r="3820" ht="33.0" customHeight="1">
      <c r="A3820" s="27">
        <v>4320.0</v>
      </c>
      <c r="B3820" s="27" t="s">
        <v>34</v>
      </c>
      <c r="C3820" s="27" t="s">
        <v>4117</v>
      </c>
      <c r="D3820" s="12" t="s">
        <v>291</v>
      </c>
      <c r="E3820" s="14"/>
      <c r="F3820" s="12" t="s">
        <v>16</v>
      </c>
      <c r="G3820" s="12" t="s">
        <v>4</v>
      </c>
      <c r="H3820" s="12" t="s">
        <v>37</v>
      </c>
      <c r="I3820" s="14"/>
      <c r="J3820" s="14"/>
      <c r="K3820" s="14"/>
      <c r="L3820" s="14"/>
      <c r="M3820" s="14"/>
      <c r="N3820" s="14"/>
      <c r="O3820" s="14"/>
      <c r="P3820" s="14"/>
      <c r="Q3820" s="14"/>
      <c r="R3820" s="14"/>
      <c r="S3820" s="14"/>
      <c r="T3820" s="14"/>
      <c r="U3820" s="14"/>
      <c r="V3820" s="14"/>
      <c r="W3820" s="14"/>
      <c r="X3820" s="14"/>
      <c r="Y3820" s="14"/>
      <c r="Z3820" s="14"/>
      <c r="AA3820" s="14"/>
      <c r="AB3820" s="14"/>
      <c r="AC3820" s="14"/>
      <c r="AD3820" s="14"/>
    </row>
    <row r="3821" ht="33.0" hidden="1" customHeight="1">
      <c r="A3821" s="27">
        <v>4321.0</v>
      </c>
      <c r="B3821" s="27" t="s">
        <v>34</v>
      </c>
      <c r="C3821" s="27" t="s">
        <v>4118</v>
      </c>
      <c r="D3821" s="12" t="s">
        <v>105</v>
      </c>
      <c r="E3821" s="14"/>
      <c r="F3821" s="12" t="s">
        <v>13</v>
      </c>
      <c r="G3821" s="12" t="s">
        <v>4</v>
      </c>
      <c r="H3821" s="12" t="s">
        <v>37</v>
      </c>
      <c r="I3821" s="14"/>
      <c r="J3821" s="14"/>
      <c r="K3821" s="14"/>
      <c r="L3821" s="14"/>
      <c r="M3821" s="14"/>
      <c r="N3821" s="14"/>
      <c r="O3821" s="14"/>
      <c r="P3821" s="14"/>
      <c r="Q3821" s="14"/>
      <c r="R3821" s="14"/>
      <c r="S3821" s="14"/>
      <c r="T3821" s="14"/>
      <c r="U3821" s="14"/>
      <c r="V3821" s="14"/>
      <c r="W3821" s="14"/>
      <c r="X3821" s="14"/>
      <c r="Y3821" s="14"/>
      <c r="Z3821" s="14"/>
      <c r="AA3821" s="14"/>
      <c r="AB3821" s="14"/>
      <c r="AC3821" s="14"/>
      <c r="AD3821" s="14"/>
    </row>
    <row r="3822" ht="33.0" hidden="1" customHeight="1">
      <c r="A3822" s="27">
        <v>4322.0</v>
      </c>
      <c r="B3822" s="27" t="s">
        <v>34</v>
      </c>
      <c r="C3822" s="27" t="s">
        <v>4119</v>
      </c>
      <c r="D3822" s="12" t="s">
        <v>592</v>
      </c>
      <c r="E3822" s="14"/>
      <c r="F3822" s="12" t="s">
        <v>11</v>
      </c>
      <c r="G3822" s="12" t="s">
        <v>9</v>
      </c>
      <c r="H3822" s="12" t="s">
        <v>37</v>
      </c>
      <c r="I3822" s="14"/>
      <c r="J3822" s="14"/>
      <c r="K3822" s="14"/>
      <c r="L3822" s="14"/>
      <c r="M3822" s="14"/>
      <c r="N3822" s="14"/>
      <c r="O3822" s="14"/>
      <c r="P3822" s="14"/>
      <c r="Q3822" s="14"/>
      <c r="R3822" s="14"/>
      <c r="S3822" s="14"/>
      <c r="T3822" s="14"/>
      <c r="U3822" s="14"/>
      <c r="V3822" s="14"/>
      <c r="W3822" s="14"/>
      <c r="X3822" s="14"/>
      <c r="Y3822" s="14"/>
      <c r="Z3822" s="14"/>
      <c r="AA3822" s="14"/>
      <c r="AB3822" s="14"/>
      <c r="AC3822" s="14"/>
      <c r="AD3822" s="14"/>
    </row>
    <row r="3823" ht="33.0" hidden="1" customHeight="1">
      <c r="A3823" s="27">
        <v>4323.0</v>
      </c>
      <c r="B3823" s="27" t="s">
        <v>34</v>
      </c>
      <c r="C3823" s="27" t="s">
        <v>4120</v>
      </c>
      <c r="D3823" s="12" t="s">
        <v>107</v>
      </c>
      <c r="E3823" s="14"/>
      <c r="F3823" s="12" t="s">
        <v>9</v>
      </c>
      <c r="G3823" s="12" t="s">
        <v>9</v>
      </c>
      <c r="H3823" s="12" t="s">
        <v>37</v>
      </c>
      <c r="I3823" s="14"/>
      <c r="J3823" s="14"/>
      <c r="K3823" s="14"/>
      <c r="L3823" s="14"/>
      <c r="M3823" s="14"/>
      <c r="N3823" s="14"/>
      <c r="O3823" s="14"/>
      <c r="P3823" s="14"/>
      <c r="Q3823" s="14"/>
      <c r="R3823" s="14"/>
      <c r="S3823" s="14"/>
      <c r="T3823" s="14"/>
      <c r="U3823" s="14"/>
      <c r="V3823" s="14"/>
      <c r="W3823" s="14"/>
      <c r="X3823" s="14"/>
      <c r="Y3823" s="14"/>
      <c r="Z3823" s="14"/>
      <c r="AA3823" s="14"/>
      <c r="AB3823" s="14"/>
      <c r="AC3823" s="14"/>
      <c r="AD3823" s="14"/>
    </row>
    <row r="3824" ht="33.0" hidden="1" customHeight="1">
      <c r="A3824" s="27">
        <v>4324.0</v>
      </c>
      <c r="B3824" s="27" t="s">
        <v>34</v>
      </c>
      <c r="C3824" s="27" t="s">
        <v>4121</v>
      </c>
      <c r="D3824" s="12" t="s">
        <v>601</v>
      </c>
      <c r="E3824" s="14"/>
      <c r="F3824" s="12" t="s">
        <v>15</v>
      </c>
      <c r="G3824" s="12" t="s">
        <v>7</v>
      </c>
      <c r="H3824" s="12" t="s">
        <v>49</v>
      </c>
      <c r="I3824" s="14"/>
      <c r="J3824" s="14"/>
      <c r="K3824" s="14"/>
      <c r="L3824" s="14"/>
      <c r="M3824" s="14"/>
      <c r="N3824" s="14"/>
      <c r="O3824" s="14"/>
      <c r="P3824" s="14"/>
      <c r="Q3824" s="14"/>
      <c r="R3824" s="14"/>
      <c r="S3824" s="14"/>
      <c r="T3824" s="14"/>
      <c r="U3824" s="14"/>
      <c r="V3824" s="14"/>
      <c r="W3824" s="14"/>
      <c r="X3824" s="14"/>
      <c r="Y3824" s="14"/>
      <c r="Z3824" s="14"/>
      <c r="AA3824" s="14"/>
      <c r="AB3824" s="14"/>
      <c r="AC3824" s="14"/>
      <c r="AD3824" s="14"/>
    </row>
    <row r="3825" ht="33.0" hidden="1" customHeight="1">
      <c r="A3825" s="27">
        <v>4325.0</v>
      </c>
      <c r="B3825" s="27" t="s">
        <v>34</v>
      </c>
      <c r="C3825" s="27" t="s">
        <v>4122</v>
      </c>
      <c r="D3825" s="12" t="s">
        <v>403</v>
      </c>
      <c r="E3825" s="14"/>
      <c r="F3825" s="12" t="s">
        <v>11</v>
      </c>
      <c r="G3825" s="12" t="s">
        <v>4</v>
      </c>
      <c r="H3825" s="12" t="s">
        <v>37</v>
      </c>
      <c r="I3825" s="14"/>
      <c r="J3825" s="14"/>
      <c r="K3825" s="14"/>
      <c r="L3825" s="14"/>
      <c r="M3825" s="14"/>
      <c r="N3825" s="14"/>
      <c r="O3825" s="14"/>
      <c r="P3825" s="14"/>
      <c r="Q3825" s="14"/>
      <c r="R3825" s="14"/>
      <c r="S3825" s="14"/>
      <c r="T3825" s="14"/>
      <c r="U3825" s="14"/>
      <c r="V3825" s="14"/>
      <c r="W3825" s="14"/>
      <c r="X3825" s="14"/>
      <c r="Y3825" s="14"/>
      <c r="Z3825" s="14"/>
      <c r="AA3825" s="14"/>
      <c r="AB3825" s="14"/>
      <c r="AC3825" s="14"/>
      <c r="AD3825" s="14"/>
    </row>
    <row r="3826" ht="33.0" hidden="1" customHeight="1">
      <c r="A3826" s="27">
        <v>4326.0</v>
      </c>
      <c r="B3826" s="27" t="s">
        <v>34</v>
      </c>
      <c r="C3826" s="27" t="s">
        <v>4123</v>
      </c>
      <c r="D3826" s="12" t="s">
        <v>4124</v>
      </c>
      <c r="E3826" s="14"/>
      <c r="F3826" s="12" t="s">
        <v>9</v>
      </c>
      <c r="G3826" s="12" t="s">
        <v>6</v>
      </c>
      <c r="H3826" s="12" t="s">
        <v>52</v>
      </c>
      <c r="I3826" s="14"/>
      <c r="J3826" s="14"/>
      <c r="K3826" s="14"/>
      <c r="L3826" s="14"/>
      <c r="M3826" s="14"/>
      <c r="N3826" s="14"/>
      <c r="O3826" s="14"/>
      <c r="P3826" s="14"/>
      <c r="Q3826" s="14"/>
      <c r="R3826" s="14"/>
      <c r="S3826" s="14"/>
      <c r="T3826" s="14"/>
      <c r="U3826" s="14"/>
      <c r="V3826" s="14"/>
      <c r="W3826" s="14"/>
      <c r="X3826" s="14"/>
      <c r="Y3826" s="14"/>
      <c r="Z3826" s="14"/>
      <c r="AA3826" s="14"/>
      <c r="AB3826" s="14"/>
      <c r="AC3826" s="14"/>
      <c r="AD3826" s="14"/>
    </row>
    <row r="3827" ht="33.0" hidden="1" customHeight="1">
      <c r="A3827" s="27">
        <v>4327.0</v>
      </c>
      <c r="B3827" s="27" t="s">
        <v>34</v>
      </c>
      <c r="C3827" s="27" t="s">
        <v>4125</v>
      </c>
      <c r="D3827" s="12" t="s">
        <v>36</v>
      </c>
      <c r="E3827" s="14"/>
      <c r="F3827" s="12" t="s">
        <v>10</v>
      </c>
      <c r="G3827" s="12" t="s">
        <v>2</v>
      </c>
      <c r="H3827" s="12" t="s">
        <v>37</v>
      </c>
      <c r="I3827" s="14"/>
      <c r="J3827" s="14"/>
      <c r="K3827" s="14"/>
      <c r="L3827" s="14"/>
      <c r="M3827" s="14"/>
      <c r="N3827" s="14"/>
      <c r="O3827" s="14"/>
      <c r="P3827" s="14"/>
      <c r="Q3827" s="14"/>
      <c r="R3827" s="14"/>
      <c r="S3827" s="14"/>
      <c r="T3827" s="14"/>
      <c r="U3827" s="14"/>
      <c r="V3827" s="14"/>
      <c r="W3827" s="14"/>
      <c r="X3827" s="14"/>
      <c r="Y3827" s="14"/>
      <c r="Z3827" s="14"/>
      <c r="AA3827" s="14"/>
      <c r="AB3827" s="14"/>
      <c r="AC3827" s="14"/>
      <c r="AD3827" s="14"/>
    </row>
    <row r="3828" ht="33.0" hidden="1" customHeight="1">
      <c r="A3828" s="27">
        <v>4328.0</v>
      </c>
      <c r="B3828" s="27" t="s">
        <v>34</v>
      </c>
      <c r="C3828" s="27" t="s">
        <v>4126</v>
      </c>
      <c r="D3828" s="12" t="s">
        <v>490</v>
      </c>
      <c r="E3828" s="14"/>
      <c r="F3828" s="12" t="s">
        <v>15</v>
      </c>
      <c r="G3828" s="12" t="s">
        <v>8</v>
      </c>
      <c r="H3828" s="12" t="s">
        <v>42</v>
      </c>
      <c r="I3828" s="14"/>
      <c r="J3828" s="14"/>
      <c r="K3828" s="14"/>
      <c r="L3828" s="14"/>
      <c r="M3828" s="14"/>
      <c r="N3828" s="14"/>
      <c r="O3828" s="14"/>
      <c r="P3828" s="14"/>
      <c r="Q3828" s="14"/>
      <c r="R3828" s="14"/>
      <c r="S3828" s="14"/>
      <c r="T3828" s="14"/>
      <c r="U3828" s="14"/>
      <c r="V3828" s="14"/>
      <c r="W3828" s="14"/>
      <c r="X3828" s="14"/>
      <c r="Y3828" s="14"/>
      <c r="Z3828" s="14"/>
      <c r="AA3828" s="14"/>
      <c r="AB3828" s="14"/>
      <c r="AC3828" s="14"/>
      <c r="AD3828" s="14"/>
    </row>
    <row r="3829" ht="33.0" hidden="1" customHeight="1">
      <c r="A3829" s="27">
        <v>4329.0</v>
      </c>
      <c r="B3829" s="27" t="s">
        <v>34</v>
      </c>
      <c r="C3829" s="27" t="s">
        <v>4127</v>
      </c>
      <c r="D3829" s="12" t="s">
        <v>197</v>
      </c>
      <c r="E3829" s="14"/>
      <c r="F3829" s="12" t="s">
        <v>12</v>
      </c>
      <c r="G3829" s="12" t="s">
        <v>7</v>
      </c>
      <c r="H3829" s="12" t="s">
        <v>42</v>
      </c>
      <c r="I3829" s="14"/>
      <c r="J3829" s="14"/>
      <c r="K3829" s="14"/>
      <c r="L3829" s="14"/>
      <c r="M3829" s="14"/>
      <c r="N3829" s="14"/>
      <c r="O3829" s="14"/>
      <c r="P3829" s="14"/>
      <c r="Q3829" s="14"/>
      <c r="R3829" s="14"/>
      <c r="S3829" s="14"/>
      <c r="T3829" s="14"/>
      <c r="U3829" s="14"/>
      <c r="V3829" s="14"/>
      <c r="W3829" s="14"/>
      <c r="X3829" s="14"/>
      <c r="Y3829" s="14"/>
      <c r="Z3829" s="14"/>
      <c r="AA3829" s="14"/>
      <c r="AB3829" s="14"/>
      <c r="AC3829" s="14"/>
      <c r="AD3829" s="14"/>
    </row>
    <row r="3830" ht="33.0" hidden="1" customHeight="1">
      <c r="A3830" s="27">
        <v>4330.0</v>
      </c>
      <c r="B3830" s="27" t="s">
        <v>34</v>
      </c>
      <c r="C3830" s="27" t="s">
        <v>4128</v>
      </c>
      <c r="D3830" s="12" t="s">
        <v>210</v>
      </c>
      <c r="E3830" s="14"/>
      <c r="F3830" s="12" t="s">
        <v>11</v>
      </c>
      <c r="G3830" s="12" t="s">
        <v>5</v>
      </c>
      <c r="H3830" s="12" t="s">
        <v>42</v>
      </c>
      <c r="I3830" s="14"/>
      <c r="J3830" s="14"/>
      <c r="K3830" s="14"/>
      <c r="L3830" s="14"/>
      <c r="M3830" s="14"/>
      <c r="N3830" s="14"/>
      <c r="O3830" s="14"/>
      <c r="P3830" s="14"/>
      <c r="Q3830" s="14"/>
      <c r="R3830" s="14"/>
      <c r="S3830" s="14"/>
      <c r="T3830" s="14"/>
      <c r="U3830" s="14"/>
      <c r="V3830" s="14"/>
      <c r="W3830" s="14"/>
      <c r="X3830" s="14"/>
      <c r="Y3830" s="14"/>
      <c r="Z3830" s="14"/>
      <c r="AA3830" s="14"/>
      <c r="AB3830" s="14"/>
      <c r="AC3830" s="14"/>
      <c r="AD3830" s="14"/>
    </row>
    <row r="3831" ht="33.0" hidden="1" customHeight="1">
      <c r="A3831" s="27">
        <v>4331.0</v>
      </c>
      <c r="B3831" s="27" t="s">
        <v>34</v>
      </c>
      <c r="C3831" s="27" t="s">
        <v>4129</v>
      </c>
      <c r="D3831" s="12" t="s">
        <v>637</v>
      </c>
      <c r="E3831" s="14"/>
      <c r="F3831" s="12" t="s">
        <v>13</v>
      </c>
      <c r="G3831" s="12" t="s">
        <v>9</v>
      </c>
      <c r="H3831" s="12" t="s">
        <v>52</v>
      </c>
      <c r="I3831" s="14"/>
      <c r="J3831" s="14"/>
      <c r="K3831" s="14"/>
      <c r="L3831" s="14"/>
      <c r="M3831" s="14"/>
      <c r="N3831" s="14"/>
      <c r="O3831" s="14"/>
      <c r="P3831" s="14"/>
      <c r="Q3831" s="14"/>
      <c r="R3831" s="14"/>
      <c r="S3831" s="14"/>
      <c r="T3831" s="14"/>
      <c r="U3831" s="14"/>
      <c r="V3831" s="14"/>
      <c r="W3831" s="14"/>
      <c r="X3831" s="14"/>
      <c r="Y3831" s="14"/>
      <c r="Z3831" s="14"/>
      <c r="AA3831" s="14"/>
      <c r="AB3831" s="14"/>
      <c r="AC3831" s="14"/>
      <c r="AD3831" s="14"/>
    </row>
    <row r="3832" ht="33.0" hidden="1" customHeight="1">
      <c r="A3832" s="27">
        <v>4332.0</v>
      </c>
      <c r="B3832" s="27" t="s">
        <v>34</v>
      </c>
      <c r="C3832" s="27" t="s">
        <v>4130</v>
      </c>
      <c r="D3832" s="12" t="s">
        <v>107</v>
      </c>
      <c r="E3832" s="14"/>
      <c r="F3832" s="12" t="s">
        <v>9</v>
      </c>
      <c r="G3832" s="12" t="s">
        <v>9</v>
      </c>
      <c r="H3832" s="12" t="s">
        <v>37</v>
      </c>
      <c r="I3832" s="14"/>
      <c r="J3832" s="14"/>
      <c r="K3832" s="14"/>
      <c r="L3832" s="14"/>
      <c r="M3832" s="14"/>
      <c r="N3832" s="14"/>
      <c r="O3832" s="14"/>
      <c r="P3832" s="14"/>
      <c r="Q3832" s="14"/>
      <c r="R3832" s="14"/>
      <c r="S3832" s="14"/>
      <c r="T3832" s="14"/>
      <c r="U3832" s="14"/>
      <c r="V3832" s="14"/>
      <c r="W3832" s="14"/>
      <c r="X3832" s="14"/>
      <c r="Y3832" s="14"/>
      <c r="Z3832" s="14"/>
      <c r="AA3832" s="14"/>
      <c r="AB3832" s="14"/>
      <c r="AC3832" s="14"/>
      <c r="AD3832" s="14"/>
    </row>
    <row r="3833" ht="33.0" hidden="1" customHeight="1">
      <c r="A3833" s="27">
        <v>4333.0</v>
      </c>
      <c r="B3833" s="27" t="s">
        <v>34</v>
      </c>
      <c r="C3833" s="27" t="s">
        <v>4131</v>
      </c>
      <c r="D3833" s="12" t="s">
        <v>2903</v>
      </c>
      <c r="E3833" s="14"/>
      <c r="F3833" s="12" t="s">
        <v>15</v>
      </c>
      <c r="G3833" s="12" t="s">
        <v>8</v>
      </c>
      <c r="H3833" s="12" t="s">
        <v>52</v>
      </c>
      <c r="I3833" s="14"/>
      <c r="J3833" s="14"/>
      <c r="K3833" s="14"/>
      <c r="L3833" s="14"/>
      <c r="M3833" s="14"/>
      <c r="N3833" s="14"/>
      <c r="O3833" s="14"/>
      <c r="P3833" s="14"/>
      <c r="Q3833" s="14"/>
      <c r="R3833" s="14"/>
      <c r="S3833" s="14"/>
      <c r="T3833" s="14"/>
      <c r="U3833" s="14"/>
      <c r="V3833" s="14"/>
      <c r="W3833" s="14"/>
      <c r="X3833" s="14"/>
      <c r="Y3833" s="14"/>
      <c r="Z3833" s="14"/>
      <c r="AA3833" s="14"/>
      <c r="AB3833" s="14"/>
      <c r="AC3833" s="14"/>
      <c r="AD3833" s="14"/>
    </row>
    <row r="3834" ht="33.0" hidden="1" customHeight="1">
      <c r="A3834" s="27">
        <v>4334.0</v>
      </c>
      <c r="B3834" s="27" t="s">
        <v>34</v>
      </c>
      <c r="C3834" s="27" t="s">
        <v>4132</v>
      </c>
      <c r="D3834" s="12" t="s">
        <v>432</v>
      </c>
      <c r="E3834" s="14"/>
      <c r="F3834" s="12" t="s">
        <v>12</v>
      </c>
      <c r="G3834" s="12" t="s">
        <v>4</v>
      </c>
      <c r="H3834" s="12" t="s">
        <v>49</v>
      </c>
      <c r="I3834" s="14"/>
      <c r="J3834" s="14"/>
      <c r="K3834" s="14"/>
      <c r="L3834" s="14"/>
      <c r="M3834" s="14"/>
      <c r="N3834" s="14"/>
      <c r="O3834" s="14"/>
      <c r="P3834" s="14"/>
      <c r="Q3834" s="14"/>
      <c r="R3834" s="14"/>
      <c r="S3834" s="14"/>
      <c r="T3834" s="14"/>
      <c r="U3834" s="14"/>
      <c r="V3834" s="14"/>
      <c r="W3834" s="14"/>
      <c r="X3834" s="14"/>
      <c r="Y3834" s="14"/>
      <c r="Z3834" s="14"/>
      <c r="AA3834" s="14"/>
      <c r="AB3834" s="14"/>
      <c r="AC3834" s="14"/>
      <c r="AD3834" s="14"/>
    </row>
    <row r="3835" ht="33.0" hidden="1" customHeight="1">
      <c r="A3835" s="27">
        <v>4335.0</v>
      </c>
      <c r="B3835" s="27" t="s">
        <v>34</v>
      </c>
      <c r="C3835" s="27" t="s">
        <v>4133</v>
      </c>
      <c r="D3835" s="12" t="s">
        <v>579</v>
      </c>
      <c r="E3835" s="14"/>
      <c r="F3835" s="12" t="s">
        <v>12</v>
      </c>
      <c r="G3835" s="12" t="s">
        <v>7</v>
      </c>
      <c r="H3835" s="12" t="s">
        <v>49</v>
      </c>
      <c r="I3835" s="14"/>
      <c r="J3835" s="14"/>
      <c r="K3835" s="14"/>
      <c r="L3835" s="14"/>
      <c r="M3835" s="14"/>
      <c r="N3835" s="14"/>
      <c r="O3835" s="14"/>
      <c r="P3835" s="14"/>
      <c r="Q3835" s="14"/>
      <c r="R3835" s="14"/>
      <c r="S3835" s="14"/>
      <c r="T3835" s="14"/>
      <c r="U3835" s="14"/>
      <c r="V3835" s="14"/>
      <c r="W3835" s="14"/>
      <c r="X3835" s="14"/>
      <c r="Y3835" s="14"/>
      <c r="Z3835" s="14"/>
      <c r="AA3835" s="14"/>
      <c r="AB3835" s="14"/>
      <c r="AC3835" s="14"/>
      <c r="AD3835" s="14"/>
    </row>
    <row r="3836" ht="33.0" hidden="1" customHeight="1">
      <c r="A3836" s="27">
        <v>4336.0</v>
      </c>
      <c r="B3836" s="27" t="s">
        <v>34</v>
      </c>
      <c r="C3836" s="27" t="s">
        <v>4134</v>
      </c>
      <c r="D3836" s="12" t="s">
        <v>3396</v>
      </c>
      <c r="E3836" s="14"/>
      <c r="F3836" s="12" t="s">
        <v>15</v>
      </c>
      <c r="G3836" s="12" t="s">
        <v>4</v>
      </c>
      <c r="H3836" s="12" t="s">
        <v>42</v>
      </c>
      <c r="I3836" s="14"/>
      <c r="J3836" s="14"/>
      <c r="K3836" s="14"/>
      <c r="L3836" s="14"/>
      <c r="M3836" s="14"/>
      <c r="N3836" s="14"/>
      <c r="O3836" s="14"/>
      <c r="P3836" s="14"/>
      <c r="Q3836" s="14"/>
      <c r="R3836" s="14"/>
      <c r="S3836" s="14"/>
      <c r="T3836" s="14"/>
      <c r="U3836" s="14"/>
      <c r="V3836" s="14"/>
      <c r="W3836" s="14"/>
      <c r="X3836" s="14"/>
      <c r="Y3836" s="14"/>
      <c r="Z3836" s="14"/>
      <c r="AA3836" s="14"/>
      <c r="AB3836" s="14"/>
      <c r="AC3836" s="14"/>
      <c r="AD3836" s="14"/>
    </row>
    <row r="3837" ht="33.0" customHeight="1">
      <c r="A3837" s="27">
        <v>4337.0</v>
      </c>
      <c r="B3837" s="27" t="s">
        <v>34</v>
      </c>
      <c r="C3837" s="27" t="s">
        <v>4135</v>
      </c>
      <c r="D3837" s="12" t="s">
        <v>2544</v>
      </c>
      <c r="E3837" s="14"/>
      <c r="F3837" s="12" t="s">
        <v>16</v>
      </c>
      <c r="G3837" s="12" t="s">
        <v>8</v>
      </c>
      <c r="H3837" s="12" t="s">
        <v>52</v>
      </c>
      <c r="I3837" s="14"/>
      <c r="J3837" s="14"/>
      <c r="K3837" s="14"/>
      <c r="L3837" s="14"/>
      <c r="M3837" s="14"/>
      <c r="N3837" s="14"/>
      <c r="O3837" s="14"/>
      <c r="P3837" s="14"/>
      <c r="Q3837" s="14"/>
      <c r="R3837" s="14"/>
      <c r="S3837" s="14"/>
      <c r="T3837" s="14"/>
      <c r="U3837" s="14"/>
      <c r="V3837" s="14"/>
      <c r="W3837" s="14"/>
      <c r="X3837" s="14"/>
      <c r="Y3837" s="14"/>
      <c r="Z3837" s="14"/>
      <c r="AA3837" s="14"/>
      <c r="AB3837" s="14"/>
      <c r="AC3837" s="14"/>
      <c r="AD3837" s="14"/>
    </row>
    <row r="3838" ht="33.0" hidden="1" customHeight="1">
      <c r="A3838" s="27">
        <v>4338.0</v>
      </c>
      <c r="B3838" s="27" t="s">
        <v>34</v>
      </c>
      <c r="C3838" s="27" t="s">
        <v>4136</v>
      </c>
      <c r="D3838" s="12" t="s">
        <v>105</v>
      </c>
      <c r="E3838" s="14"/>
      <c r="F3838" s="12" t="s">
        <v>13</v>
      </c>
      <c r="G3838" s="12" t="s">
        <v>4</v>
      </c>
      <c r="H3838" s="12" t="s">
        <v>37</v>
      </c>
      <c r="I3838" s="14"/>
      <c r="J3838" s="14"/>
      <c r="K3838" s="14"/>
      <c r="L3838" s="14"/>
      <c r="M3838" s="14"/>
      <c r="N3838" s="14"/>
      <c r="O3838" s="14"/>
      <c r="P3838" s="14"/>
      <c r="Q3838" s="14"/>
      <c r="R3838" s="14"/>
      <c r="S3838" s="14"/>
      <c r="T3838" s="14"/>
      <c r="U3838" s="14"/>
      <c r="V3838" s="14"/>
      <c r="W3838" s="14"/>
      <c r="X3838" s="14"/>
      <c r="Y3838" s="14"/>
      <c r="Z3838" s="14"/>
      <c r="AA3838" s="14"/>
      <c r="AB3838" s="14"/>
      <c r="AC3838" s="14"/>
      <c r="AD3838" s="14"/>
    </row>
    <row r="3839" ht="33.0" hidden="1" customHeight="1">
      <c r="A3839" s="27">
        <v>4339.0</v>
      </c>
      <c r="B3839" s="27" t="s">
        <v>34</v>
      </c>
      <c r="C3839" s="27" t="s">
        <v>4137</v>
      </c>
      <c r="D3839" s="12" t="s">
        <v>509</v>
      </c>
      <c r="E3839" s="14"/>
      <c r="F3839" s="12" t="s">
        <v>13</v>
      </c>
      <c r="G3839" s="12" t="s">
        <v>4</v>
      </c>
      <c r="H3839" s="12" t="s">
        <v>52</v>
      </c>
      <c r="I3839" s="14"/>
      <c r="J3839" s="14"/>
      <c r="K3839" s="14"/>
      <c r="L3839" s="14"/>
      <c r="M3839" s="14"/>
      <c r="N3839" s="14"/>
      <c r="O3839" s="14"/>
      <c r="P3839" s="14"/>
      <c r="Q3839" s="14"/>
      <c r="R3839" s="14"/>
      <c r="S3839" s="14"/>
      <c r="T3839" s="14"/>
      <c r="U3839" s="14"/>
      <c r="V3839" s="14"/>
      <c r="W3839" s="14"/>
      <c r="X3839" s="14"/>
      <c r="Y3839" s="14"/>
      <c r="Z3839" s="14"/>
      <c r="AA3839" s="14"/>
      <c r="AB3839" s="14"/>
      <c r="AC3839" s="14"/>
      <c r="AD3839" s="14"/>
    </row>
    <row r="3840" ht="33.0" hidden="1" customHeight="1">
      <c r="A3840" s="27">
        <v>4340.0</v>
      </c>
      <c r="B3840" s="27" t="s">
        <v>34</v>
      </c>
      <c r="C3840" s="27" t="s">
        <v>4138</v>
      </c>
      <c r="D3840" s="12" t="s">
        <v>322</v>
      </c>
      <c r="E3840" s="14"/>
      <c r="F3840" s="12" t="s">
        <v>23</v>
      </c>
      <c r="G3840" s="12" t="s">
        <v>9</v>
      </c>
      <c r="H3840" s="12" t="s">
        <v>52</v>
      </c>
      <c r="I3840" s="14"/>
      <c r="J3840" s="14"/>
      <c r="K3840" s="14"/>
      <c r="L3840" s="14"/>
      <c r="M3840" s="14"/>
      <c r="N3840" s="14"/>
      <c r="O3840" s="14"/>
      <c r="P3840" s="14"/>
      <c r="Q3840" s="14"/>
      <c r="R3840" s="14"/>
      <c r="S3840" s="14"/>
      <c r="T3840" s="14"/>
      <c r="U3840" s="14"/>
      <c r="V3840" s="14"/>
      <c r="W3840" s="14"/>
      <c r="X3840" s="14"/>
      <c r="Y3840" s="14"/>
      <c r="Z3840" s="14"/>
      <c r="AA3840" s="14"/>
      <c r="AB3840" s="14"/>
      <c r="AC3840" s="14"/>
      <c r="AD3840" s="14"/>
    </row>
    <row r="3841" ht="33.0" customHeight="1">
      <c r="A3841" s="27">
        <v>4341.0</v>
      </c>
      <c r="B3841" s="27" t="s">
        <v>34</v>
      </c>
      <c r="C3841" s="27" t="s">
        <v>4139</v>
      </c>
      <c r="D3841" s="12" t="s">
        <v>74</v>
      </c>
      <c r="E3841" s="14"/>
      <c r="F3841" s="12" t="s">
        <v>16</v>
      </c>
      <c r="G3841" s="12" t="s">
        <v>6</v>
      </c>
      <c r="H3841" s="12" t="s">
        <v>42</v>
      </c>
      <c r="I3841" s="14"/>
      <c r="J3841" s="14"/>
      <c r="K3841" s="14"/>
      <c r="L3841" s="14"/>
      <c r="M3841" s="14"/>
      <c r="N3841" s="14"/>
      <c r="O3841" s="14"/>
      <c r="P3841" s="14"/>
      <c r="Q3841" s="14"/>
      <c r="R3841" s="14"/>
      <c r="S3841" s="14"/>
      <c r="T3841" s="14"/>
      <c r="U3841" s="14"/>
      <c r="V3841" s="14"/>
      <c r="W3841" s="14"/>
      <c r="X3841" s="14"/>
      <c r="Y3841" s="14"/>
      <c r="Z3841" s="14"/>
      <c r="AA3841" s="14"/>
      <c r="AB3841" s="14"/>
      <c r="AC3841" s="14"/>
      <c r="AD3841" s="14"/>
    </row>
    <row r="3842" ht="33.0" hidden="1" customHeight="1">
      <c r="A3842" s="27">
        <v>4342.0</v>
      </c>
      <c r="B3842" s="27" t="s">
        <v>34</v>
      </c>
      <c r="C3842" s="27" t="s">
        <v>4140</v>
      </c>
      <c r="D3842" s="12" t="s">
        <v>612</v>
      </c>
      <c r="E3842" s="14"/>
      <c r="F3842" s="12" t="s">
        <v>15</v>
      </c>
      <c r="G3842" s="12" t="s">
        <v>9</v>
      </c>
      <c r="H3842" s="12" t="s">
        <v>49</v>
      </c>
      <c r="I3842" s="14"/>
      <c r="J3842" s="14"/>
      <c r="K3842" s="14"/>
      <c r="L3842" s="14"/>
      <c r="M3842" s="14"/>
      <c r="N3842" s="14"/>
      <c r="O3842" s="14"/>
      <c r="P3842" s="14"/>
      <c r="Q3842" s="14"/>
      <c r="R3842" s="14"/>
      <c r="S3842" s="14"/>
      <c r="T3842" s="14"/>
      <c r="U3842" s="14"/>
      <c r="V3842" s="14"/>
      <c r="W3842" s="14"/>
      <c r="X3842" s="14"/>
      <c r="Y3842" s="14"/>
      <c r="Z3842" s="14"/>
      <c r="AA3842" s="14"/>
      <c r="AB3842" s="14"/>
      <c r="AC3842" s="14"/>
      <c r="AD3842" s="14"/>
    </row>
    <row r="3843" ht="33.0" hidden="1" customHeight="1">
      <c r="A3843" s="27">
        <v>4343.0</v>
      </c>
      <c r="B3843" s="27" t="s">
        <v>34</v>
      </c>
      <c r="C3843" s="27" t="s">
        <v>4141</v>
      </c>
      <c r="D3843" s="12" t="s">
        <v>3261</v>
      </c>
      <c r="E3843" s="14"/>
      <c r="F3843" s="12" t="s">
        <v>12</v>
      </c>
      <c r="G3843" s="12" t="s">
        <v>4</v>
      </c>
      <c r="H3843" s="12" t="s">
        <v>52</v>
      </c>
      <c r="I3843" s="14"/>
      <c r="J3843" s="14"/>
      <c r="K3843" s="14"/>
      <c r="L3843" s="14"/>
      <c r="M3843" s="14"/>
      <c r="N3843" s="14"/>
      <c r="O3843" s="14"/>
      <c r="P3843" s="14"/>
      <c r="Q3843" s="14"/>
      <c r="R3843" s="14"/>
      <c r="S3843" s="14"/>
      <c r="T3843" s="14"/>
      <c r="U3843" s="14"/>
      <c r="V3843" s="14"/>
      <c r="W3843" s="14"/>
      <c r="X3843" s="14"/>
      <c r="Y3843" s="14"/>
      <c r="Z3843" s="14"/>
      <c r="AA3843" s="14"/>
      <c r="AB3843" s="14"/>
      <c r="AC3843" s="14"/>
      <c r="AD3843" s="14"/>
    </row>
    <row r="3844" ht="33.0" hidden="1" customHeight="1">
      <c r="A3844" s="27">
        <v>4344.0</v>
      </c>
      <c r="B3844" s="27" t="s">
        <v>34</v>
      </c>
      <c r="C3844" s="27" t="s">
        <v>4142</v>
      </c>
      <c r="D3844" s="12" t="s">
        <v>107</v>
      </c>
      <c r="E3844" s="14"/>
      <c r="F3844" s="12" t="s">
        <v>9</v>
      </c>
      <c r="G3844" s="12" t="s">
        <v>9</v>
      </c>
      <c r="H3844" s="12" t="s">
        <v>37</v>
      </c>
      <c r="I3844" s="14"/>
      <c r="J3844" s="14"/>
      <c r="K3844" s="14"/>
      <c r="L3844" s="14"/>
      <c r="M3844" s="14"/>
      <c r="N3844" s="14"/>
      <c r="O3844" s="14"/>
      <c r="P3844" s="14"/>
      <c r="Q3844" s="14"/>
      <c r="R3844" s="14"/>
      <c r="S3844" s="14"/>
      <c r="T3844" s="14"/>
      <c r="U3844" s="14"/>
      <c r="V3844" s="14"/>
      <c r="W3844" s="14"/>
      <c r="X3844" s="14"/>
      <c r="Y3844" s="14"/>
      <c r="Z3844" s="14"/>
      <c r="AA3844" s="14"/>
      <c r="AB3844" s="14"/>
      <c r="AC3844" s="14"/>
      <c r="AD3844" s="14"/>
    </row>
    <row r="3845" ht="33.0" hidden="1" customHeight="1">
      <c r="A3845" s="27">
        <v>4345.0</v>
      </c>
      <c r="B3845" s="27" t="s">
        <v>34</v>
      </c>
      <c r="C3845" s="27" t="s">
        <v>4143</v>
      </c>
      <c r="D3845" s="12" t="s">
        <v>451</v>
      </c>
      <c r="E3845" s="14"/>
      <c r="F3845" s="12" t="s">
        <v>14</v>
      </c>
      <c r="G3845" s="12" t="s">
        <v>9</v>
      </c>
      <c r="H3845" s="12" t="s">
        <v>42</v>
      </c>
      <c r="I3845" s="14"/>
      <c r="J3845" s="14"/>
      <c r="K3845" s="14"/>
      <c r="L3845" s="14"/>
      <c r="M3845" s="14"/>
      <c r="N3845" s="14"/>
      <c r="O3845" s="14"/>
      <c r="P3845" s="14"/>
      <c r="Q3845" s="14"/>
      <c r="R3845" s="14"/>
      <c r="S3845" s="14"/>
      <c r="T3845" s="14"/>
      <c r="U3845" s="14"/>
      <c r="V3845" s="14"/>
      <c r="W3845" s="14"/>
      <c r="X3845" s="14"/>
      <c r="Y3845" s="14"/>
      <c r="Z3845" s="14"/>
      <c r="AA3845" s="14"/>
      <c r="AB3845" s="14"/>
      <c r="AC3845" s="14"/>
      <c r="AD3845" s="14"/>
    </row>
    <row r="3846" ht="33.0" customHeight="1">
      <c r="A3846" s="27">
        <v>4346.0</v>
      </c>
      <c r="B3846" s="27" t="s">
        <v>34</v>
      </c>
      <c r="C3846" s="27" t="s">
        <v>4144</v>
      </c>
      <c r="D3846" s="12" t="s">
        <v>74</v>
      </c>
      <c r="E3846" s="14"/>
      <c r="F3846" s="12" t="s">
        <v>16</v>
      </c>
      <c r="G3846" s="12" t="s">
        <v>6</v>
      </c>
      <c r="H3846" s="12" t="s">
        <v>42</v>
      </c>
      <c r="I3846" s="14"/>
      <c r="J3846" s="14"/>
      <c r="K3846" s="14"/>
      <c r="L3846" s="14"/>
      <c r="M3846" s="14"/>
      <c r="N3846" s="14"/>
      <c r="O3846" s="14"/>
      <c r="P3846" s="14"/>
      <c r="Q3846" s="14"/>
      <c r="R3846" s="14"/>
      <c r="S3846" s="14"/>
      <c r="T3846" s="14"/>
      <c r="U3846" s="14"/>
      <c r="V3846" s="14"/>
      <c r="W3846" s="14"/>
      <c r="X3846" s="14"/>
      <c r="Y3846" s="14"/>
      <c r="Z3846" s="14"/>
      <c r="AA3846" s="14"/>
      <c r="AB3846" s="14"/>
      <c r="AC3846" s="14"/>
      <c r="AD3846" s="14"/>
    </row>
    <row r="3847" ht="33.0" hidden="1" customHeight="1">
      <c r="A3847" s="27">
        <v>4347.0</v>
      </c>
      <c r="B3847" s="27" t="s">
        <v>34</v>
      </c>
      <c r="C3847" s="27" t="s">
        <v>4145</v>
      </c>
      <c r="D3847" s="12" t="s">
        <v>637</v>
      </c>
      <c r="E3847" s="14"/>
      <c r="F3847" s="12" t="s">
        <v>13</v>
      </c>
      <c r="G3847" s="12" t="s">
        <v>9</v>
      </c>
      <c r="H3847" s="12" t="s">
        <v>52</v>
      </c>
      <c r="I3847" s="14"/>
      <c r="J3847" s="14"/>
      <c r="K3847" s="14"/>
      <c r="L3847" s="14"/>
      <c r="M3847" s="14"/>
      <c r="N3847" s="14"/>
      <c r="O3847" s="14"/>
      <c r="P3847" s="14"/>
      <c r="Q3847" s="14"/>
      <c r="R3847" s="14"/>
      <c r="S3847" s="14"/>
      <c r="T3847" s="14"/>
      <c r="U3847" s="14"/>
      <c r="V3847" s="14"/>
      <c r="W3847" s="14"/>
      <c r="X3847" s="14"/>
      <c r="Y3847" s="14"/>
      <c r="Z3847" s="14"/>
      <c r="AA3847" s="14"/>
      <c r="AB3847" s="14"/>
      <c r="AC3847" s="14"/>
      <c r="AD3847" s="14"/>
    </row>
    <row r="3848" ht="33.0" hidden="1" customHeight="1">
      <c r="A3848" s="27">
        <v>4348.0</v>
      </c>
      <c r="B3848" s="27" t="s">
        <v>34</v>
      </c>
      <c r="C3848" s="27" t="s">
        <v>4146</v>
      </c>
      <c r="D3848" s="12" t="s">
        <v>4147</v>
      </c>
      <c r="E3848" s="14"/>
      <c r="F3848" s="12" t="s">
        <v>23</v>
      </c>
      <c r="G3848" s="12" t="s">
        <v>6</v>
      </c>
      <c r="H3848" s="12" t="s">
        <v>37</v>
      </c>
      <c r="I3848" s="14"/>
      <c r="J3848" s="14"/>
      <c r="K3848" s="14"/>
      <c r="L3848" s="14"/>
      <c r="M3848" s="14"/>
      <c r="N3848" s="14"/>
      <c r="O3848" s="14"/>
      <c r="P3848" s="14"/>
      <c r="Q3848" s="14"/>
      <c r="R3848" s="14"/>
      <c r="S3848" s="14"/>
      <c r="T3848" s="14"/>
      <c r="U3848" s="14"/>
      <c r="V3848" s="14"/>
      <c r="W3848" s="14"/>
      <c r="X3848" s="14"/>
      <c r="Y3848" s="14"/>
      <c r="Z3848" s="14"/>
      <c r="AA3848" s="14"/>
      <c r="AB3848" s="14"/>
      <c r="AC3848" s="14"/>
      <c r="AD3848" s="14"/>
    </row>
    <row r="3849" ht="33.0" hidden="1" customHeight="1">
      <c r="A3849" s="27">
        <v>4349.0</v>
      </c>
      <c r="B3849" s="27" t="s">
        <v>34</v>
      </c>
      <c r="C3849" s="27" t="s">
        <v>4148</v>
      </c>
      <c r="D3849" s="12" t="s">
        <v>212</v>
      </c>
      <c r="E3849" s="14"/>
      <c r="F3849" s="12" t="s">
        <v>12</v>
      </c>
      <c r="G3849" s="12" t="s">
        <v>9</v>
      </c>
      <c r="H3849" s="12" t="s">
        <v>52</v>
      </c>
      <c r="I3849" s="14"/>
      <c r="J3849" s="14"/>
      <c r="K3849" s="14"/>
      <c r="L3849" s="14"/>
      <c r="M3849" s="14"/>
      <c r="N3849" s="14"/>
      <c r="O3849" s="14"/>
      <c r="P3849" s="14"/>
      <c r="Q3849" s="14"/>
      <c r="R3849" s="14"/>
      <c r="S3849" s="14"/>
      <c r="T3849" s="14"/>
      <c r="U3849" s="14"/>
      <c r="V3849" s="14"/>
      <c r="W3849" s="14"/>
      <c r="X3849" s="14"/>
      <c r="Y3849" s="14"/>
      <c r="Z3849" s="14"/>
      <c r="AA3849" s="14"/>
      <c r="AB3849" s="14"/>
      <c r="AC3849" s="14"/>
      <c r="AD3849" s="14"/>
    </row>
    <row r="3850" ht="33.0" hidden="1" customHeight="1">
      <c r="A3850" s="27">
        <v>4351.0</v>
      </c>
      <c r="B3850" s="27" t="s">
        <v>34</v>
      </c>
      <c r="C3850" s="27" t="s">
        <v>4149</v>
      </c>
      <c r="D3850" s="12" t="s">
        <v>107</v>
      </c>
      <c r="E3850" s="14"/>
      <c r="F3850" s="12" t="s">
        <v>9</v>
      </c>
      <c r="G3850" s="12" t="s">
        <v>9</v>
      </c>
      <c r="H3850" s="12" t="s">
        <v>37</v>
      </c>
      <c r="I3850" s="14"/>
      <c r="J3850" s="14"/>
      <c r="K3850" s="14"/>
      <c r="L3850" s="14"/>
      <c r="M3850" s="14"/>
      <c r="N3850" s="14"/>
      <c r="O3850" s="14"/>
      <c r="P3850" s="14"/>
      <c r="Q3850" s="14"/>
      <c r="R3850" s="14"/>
      <c r="S3850" s="14"/>
      <c r="T3850" s="14"/>
      <c r="U3850" s="14"/>
      <c r="V3850" s="14"/>
      <c r="W3850" s="14"/>
      <c r="X3850" s="14"/>
      <c r="Y3850" s="14"/>
      <c r="Z3850" s="14"/>
      <c r="AA3850" s="14"/>
      <c r="AB3850" s="14"/>
      <c r="AC3850" s="14"/>
      <c r="AD3850" s="14"/>
    </row>
    <row r="3851" ht="33.0" hidden="1" customHeight="1">
      <c r="A3851" s="27">
        <v>4352.0</v>
      </c>
      <c r="B3851" s="27" t="s">
        <v>34</v>
      </c>
      <c r="C3851" s="27" t="s">
        <v>4150</v>
      </c>
      <c r="D3851" s="12" t="s">
        <v>54</v>
      </c>
      <c r="E3851" s="14"/>
      <c r="F3851" s="12" t="s">
        <v>18</v>
      </c>
      <c r="G3851" s="12" t="s">
        <v>9</v>
      </c>
      <c r="H3851" s="12" t="s">
        <v>37</v>
      </c>
      <c r="I3851" s="14"/>
      <c r="J3851" s="14"/>
      <c r="K3851" s="14"/>
      <c r="L3851" s="14"/>
      <c r="M3851" s="14"/>
      <c r="N3851" s="14"/>
      <c r="O3851" s="14"/>
      <c r="P3851" s="14"/>
      <c r="Q3851" s="14"/>
      <c r="R3851" s="14"/>
      <c r="S3851" s="14"/>
      <c r="T3851" s="14"/>
      <c r="U3851" s="14"/>
      <c r="V3851" s="14"/>
      <c r="W3851" s="14"/>
      <c r="X3851" s="14"/>
      <c r="Y3851" s="14"/>
      <c r="Z3851" s="14"/>
      <c r="AA3851" s="14"/>
      <c r="AB3851" s="14"/>
      <c r="AC3851" s="14"/>
      <c r="AD3851" s="14"/>
    </row>
    <row r="3852" ht="33.0" customHeight="1">
      <c r="A3852" s="27">
        <v>4353.0</v>
      </c>
      <c r="B3852" s="27" t="s">
        <v>34</v>
      </c>
      <c r="C3852" s="27" t="s">
        <v>4151</v>
      </c>
      <c r="D3852" s="12" t="s">
        <v>291</v>
      </c>
      <c r="E3852" s="14"/>
      <c r="F3852" s="12" t="s">
        <v>16</v>
      </c>
      <c r="G3852" s="12" t="s">
        <v>4</v>
      </c>
      <c r="H3852" s="12" t="s">
        <v>37</v>
      </c>
      <c r="I3852" s="14"/>
      <c r="J3852" s="14"/>
      <c r="K3852" s="14"/>
      <c r="L3852" s="14"/>
      <c r="M3852" s="14"/>
      <c r="N3852" s="14"/>
      <c r="O3852" s="14"/>
      <c r="P3852" s="14"/>
      <c r="Q3852" s="14"/>
      <c r="R3852" s="14"/>
      <c r="S3852" s="14"/>
      <c r="T3852" s="14"/>
      <c r="U3852" s="14"/>
      <c r="V3852" s="14"/>
      <c r="W3852" s="14"/>
      <c r="X3852" s="14"/>
      <c r="Y3852" s="14"/>
      <c r="Z3852" s="14"/>
      <c r="AA3852" s="14"/>
      <c r="AB3852" s="14"/>
      <c r="AC3852" s="14"/>
      <c r="AD3852" s="14"/>
    </row>
    <row r="3853" ht="33.0" customHeight="1">
      <c r="A3853" s="27">
        <v>4354.0</v>
      </c>
      <c r="B3853" s="27" t="s">
        <v>34</v>
      </c>
      <c r="C3853" s="27" t="s">
        <v>4152</v>
      </c>
      <c r="D3853" s="12" t="s">
        <v>131</v>
      </c>
      <c r="E3853" s="14"/>
      <c r="F3853" s="12" t="s">
        <v>16</v>
      </c>
      <c r="G3853" s="12" t="s">
        <v>7</v>
      </c>
      <c r="H3853" s="12" t="s">
        <v>52</v>
      </c>
      <c r="I3853" s="14"/>
      <c r="J3853" s="14"/>
      <c r="K3853" s="14"/>
      <c r="L3853" s="14"/>
      <c r="M3853" s="14"/>
      <c r="N3853" s="14"/>
      <c r="O3853" s="14"/>
      <c r="P3853" s="14"/>
      <c r="Q3853" s="14"/>
      <c r="R3853" s="14"/>
      <c r="S3853" s="14"/>
      <c r="T3853" s="14"/>
      <c r="U3853" s="14"/>
      <c r="V3853" s="14"/>
      <c r="W3853" s="14"/>
      <c r="X3853" s="14"/>
      <c r="Y3853" s="14"/>
      <c r="Z3853" s="14"/>
      <c r="AA3853" s="14"/>
      <c r="AB3853" s="14"/>
      <c r="AC3853" s="14"/>
      <c r="AD3853" s="14"/>
    </row>
    <row r="3854" ht="33.0" hidden="1" customHeight="1">
      <c r="A3854" s="27">
        <v>4356.0</v>
      </c>
      <c r="B3854" s="27" t="s">
        <v>34</v>
      </c>
      <c r="C3854" s="27" t="s">
        <v>4153</v>
      </c>
      <c r="D3854" s="12" t="s">
        <v>592</v>
      </c>
      <c r="E3854" s="14"/>
      <c r="F3854" s="12" t="s">
        <v>11</v>
      </c>
      <c r="G3854" s="12" t="s">
        <v>9</v>
      </c>
      <c r="H3854" s="12" t="s">
        <v>37</v>
      </c>
      <c r="I3854" s="14"/>
      <c r="J3854" s="14"/>
      <c r="K3854" s="14"/>
      <c r="L3854" s="14"/>
      <c r="M3854" s="14"/>
      <c r="N3854" s="14"/>
      <c r="O3854" s="14"/>
      <c r="P3854" s="14"/>
      <c r="Q3854" s="14"/>
      <c r="R3854" s="14"/>
      <c r="S3854" s="14"/>
      <c r="T3854" s="14"/>
      <c r="U3854" s="14"/>
      <c r="V3854" s="14"/>
      <c r="W3854" s="14"/>
      <c r="X3854" s="14"/>
      <c r="Y3854" s="14"/>
      <c r="Z3854" s="14"/>
      <c r="AA3854" s="14"/>
      <c r="AB3854" s="14"/>
      <c r="AC3854" s="14"/>
      <c r="AD3854" s="14"/>
    </row>
    <row r="3855" ht="33.0" hidden="1" customHeight="1">
      <c r="A3855" s="27">
        <v>4358.0</v>
      </c>
      <c r="B3855" s="27" t="s">
        <v>34</v>
      </c>
      <c r="C3855" s="27" t="s">
        <v>4154</v>
      </c>
      <c r="D3855" s="12" t="s">
        <v>1171</v>
      </c>
      <c r="E3855" s="14"/>
      <c r="F3855" s="12" t="s">
        <v>9</v>
      </c>
      <c r="G3855" s="12" t="s">
        <v>9</v>
      </c>
      <c r="H3855" s="12" t="s">
        <v>49</v>
      </c>
      <c r="I3855" s="14"/>
      <c r="J3855" s="14"/>
      <c r="K3855" s="14"/>
      <c r="L3855" s="14"/>
      <c r="M3855" s="14"/>
      <c r="N3855" s="14"/>
      <c r="O3855" s="14"/>
      <c r="P3855" s="14"/>
      <c r="Q3855" s="14"/>
      <c r="R3855" s="14"/>
      <c r="S3855" s="14"/>
      <c r="T3855" s="14"/>
      <c r="U3855" s="14"/>
      <c r="V3855" s="14"/>
      <c r="W3855" s="14"/>
      <c r="X3855" s="14"/>
      <c r="Y3855" s="14"/>
      <c r="Z3855" s="14"/>
      <c r="AA3855" s="14"/>
      <c r="AB3855" s="14"/>
      <c r="AC3855" s="14"/>
      <c r="AD3855" s="14"/>
    </row>
    <row r="3856" ht="33.0" customHeight="1">
      <c r="A3856" s="27">
        <v>4360.0</v>
      </c>
      <c r="B3856" s="27" t="s">
        <v>34</v>
      </c>
      <c r="C3856" s="27" t="s">
        <v>4155</v>
      </c>
      <c r="D3856" s="12" t="s">
        <v>291</v>
      </c>
      <c r="E3856" s="14"/>
      <c r="F3856" s="12" t="s">
        <v>16</v>
      </c>
      <c r="G3856" s="12" t="s">
        <v>4</v>
      </c>
      <c r="H3856" s="12" t="s">
        <v>37</v>
      </c>
      <c r="I3856" s="14"/>
      <c r="J3856" s="14"/>
      <c r="K3856" s="14"/>
      <c r="L3856" s="14"/>
      <c r="M3856" s="14"/>
      <c r="N3856" s="14"/>
      <c r="O3856" s="14"/>
      <c r="P3856" s="14"/>
      <c r="Q3856" s="14"/>
      <c r="R3856" s="14"/>
      <c r="S3856" s="14"/>
      <c r="T3856" s="14"/>
      <c r="U3856" s="14"/>
      <c r="V3856" s="14"/>
      <c r="W3856" s="14"/>
      <c r="X3856" s="14"/>
      <c r="Y3856" s="14"/>
      <c r="Z3856" s="14"/>
      <c r="AA3856" s="14"/>
      <c r="AB3856" s="14"/>
      <c r="AC3856" s="14"/>
      <c r="AD3856" s="14"/>
    </row>
    <row r="3857" ht="33.0" hidden="1" customHeight="1">
      <c r="A3857" s="27">
        <v>4361.0</v>
      </c>
      <c r="B3857" s="27" t="s">
        <v>34</v>
      </c>
      <c r="C3857" s="27" t="s">
        <v>4156</v>
      </c>
      <c r="D3857" s="12" t="s">
        <v>293</v>
      </c>
      <c r="E3857" s="14"/>
      <c r="F3857" s="12" t="s">
        <v>11</v>
      </c>
      <c r="G3857" s="12" t="s">
        <v>4</v>
      </c>
      <c r="H3857" s="12" t="s">
        <v>42</v>
      </c>
      <c r="I3857" s="14"/>
      <c r="J3857" s="14"/>
      <c r="K3857" s="14"/>
      <c r="L3857" s="14"/>
      <c r="M3857" s="14"/>
      <c r="N3857" s="14"/>
      <c r="O3857" s="14"/>
      <c r="P3857" s="14"/>
      <c r="Q3857" s="14"/>
      <c r="R3857" s="14"/>
      <c r="S3857" s="14"/>
      <c r="T3857" s="14"/>
      <c r="U3857" s="14"/>
      <c r="V3857" s="14"/>
      <c r="W3857" s="14"/>
      <c r="X3857" s="14"/>
      <c r="Y3857" s="14"/>
      <c r="Z3857" s="14"/>
      <c r="AA3857" s="14"/>
      <c r="AB3857" s="14"/>
      <c r="AC3857" s="14"/>
      <c r="AD3857" s="14"/>
    </row>
    <row r="3858" ht="33.0" customHeight="1">
      <c r="A3858" s="27">
        <v>4362.0</v>
      </c>
      <c r="B3858" s="27" t="s">
        <v>34</v>
      </c>
      <c r="C3858" s="27" t="s">
        <v>4157</v>
      </c>
      <c r="D3858" s="12" t="s">
        <v>416</v>
      </c>
      <c r="E3858" s="14"/>
      <c r="F3858" s="12" t="s">
        <v>16</v>
      </c>
      <c r="G3858" s="12" t="s">
        <v>4</v>
      </c>
      <c r="H3858" s="12" t="s">
        <v>49</v>
      </c>
      <c r="I3858" s="14"/>
      <c r="J3858" s="14"/>
      <c r="K3858" s="14"/>
      <c r="L3858" s="14"/>
      <c r="M3858" s="14"/>
      <c r="N3858" s="14"/>
      <c r="O3858" s="14"/>
      <c r="P3858" s="14"/>
      <c r="Q3858" s="14"/>
      <c r="R3858" s="14"/>
      <c r="S3858" s="14"/>
      <c r="T3858" s="14"/>
      <c r="U3858" s="14"/>
      <c r="V3858" s="14"/>
      <c r="W3858" s="14"/>
      <c r="X3858" s="14"/>
      <c r="Y3858" s="14"/>
      <c r="Z3858" s="14"/>
      <c r="AA3858" s="14"/>
      <c r="AB3858" s="14"/>
      <c r="AC3858" s="14"/>
      <c r="AD3858" s="14"/>
    </row>
    <row r="3859" ht="33.0" hidden="1" customHeight="1">
      <c r="A3859" s="27">
        <v>4363.0</v>
      </c>
      <c r="B3859" s="27" t="s">
        <v>34</v>
      </c>
      <c r="C3859" s="27" t="s">
        <v>4158</v>
      </c>
      <c r="D3859" s="12" t="s">
        <v>105</v>
      </c>
      <c r="E3859" s="14"/>
      <c r="F3859" s="12" t="s">
        <v>13</v>
      </c>
      <c r="G3859" s="12" t="s">
        <v>4</v>
      </c>
      <c r="H3859" s="12" t="s">
        <v>37</v>
      </c>
      <c r="I3859" s="14"/>
      <c r="J3859" s="14"/>
      <c r="K3859" s="14"/>
      <c r="L3859" s="14"/>
      <c r="M3859" s="14"/>
      <c r="N3859" s="14"/>
      <c r="O3859" s="14"/>
      <c r="P3859" s="14"/>
      <c r="Q3859" s="14"/>
      <c r="R3859" s="14"/>
      <c r="S3859" s="14"/>
      <c r="T3859" s="14"/>
      <c r="U3859" s="14"/>
      <c r="V3859" s="14"/>
      <c r="W3859" s="14"/>
      <c r="X3859" s="14"/>
      <c r="Y3859" s="14"/>
      <c r="Z3859" s="14"/>
      <c r="AA3859" s="14"/>
      <c r="AB3859" s="14"/>
      <c r="AC3859" s="14"/>
      <c r="AD3859" s="14"/>
    </row>
    <row r="3860" ht="33.0" hidden="1" customHeight="1">
      <c r="A3860" s="27">
        <v>4364.0</v>
      </c>
      <c r="B3860" s="27" t="s">
        <v>34</v>
      </c>
      <c r="C3860" s="27" t="s">
        <v>4159</v>
      </c>
      <c r="D3860" s="12" t="s">
        <v>221</v>
      </c>
      <c r="E3860" s="14"/>
      <c r="F3860" s="12" t="s">
        <v>15</v>
      </c>
      <c r="G3860" s="12" t="s">
        <v>5</v>
      </c>
      <c r="H3860" s="12" t="s">
        <v>42</v>
      </c>
      <c r="I3860" s="14"/>
      <c r="J3860" s="14"/>
      <c r="K3860" s="14"/>
      <c r="L3860" s="14"/>
      <c r="M3860" s="14"/>
      <c r="N3860" s="14"/>
      <c r="O3860" s="14"/>
      <c r="P3860" s="14"/>
      <c r="Q3860" s="14"/>
      <c r="R3860" s="14"/>
      <c r="S3860" s="14"/>
      <c r="T3860" s="14"/>
      <c r="U3860" s="14"/>
      <c r="V3860" s="14"/>
      <c r="W3860" s="14"/>
      <c r="X3860" s="14"/>
      <c r="Y3860" s="14"/>
      <c r="Z3860" s="14"/>
      <c r="AA3860" s="14"/>
      <c r="AB3860" s="14"/>
      <c r="AC3860" s="14"/>
      <c r="AD3860" s="14"/>
    </row>
    <row r="3861" ht="33.0" hidden="1" customHeight="1">
      <c r="A3861" s="27">
        <v>4366.0</v>
      </c>
      <c r="B3861" s="27" t="s">
        <v>34</v>
      </c>
      <c r="C3861" s="27" t="s">
        <v>4160</v>
      </c>
      <c r="D3861" s="12" t="s">
        <v>586</v>
      </c>
      <c r="E3861" s="14"/>
      <c r="F3861" s="12" t="s">
        <v>11</v>
      </c>
      <c r="G3861" s="12" t="s">
        <v>7</v>
      </c>
      <c r="H3861" s="12" t="s">
        <v>52</v>
      </c>
      <c r="I3861" s="14"/>
      <c r="J3861" s="14"/>
      <c r="K3861" s="14"/>
      <c r="L3861" s="14"/>
      <c r="M3861" s="14"/>
      <c r="N3861" s="14"/>
      <c r="O3861" s="14"/>
      <c r="P3861" s="14"/>
      <c r="Q3861" s="14"/>
      <c r="R3861" s="14"/>
      <c r="S3861" s="14"/>
      <c r="T3861" s="14"/>
      <c r="U3861" s="14"/>
      <c r="V3861" s="14"/>
      <c r="W3861" s="14"/>
      <c r="X3861" s="14"/>
      <c r="Y3861" s="14"/>
      <c r="Z3861" s="14"/>
      <c r="AA3861" s="14"/>
      <c r="AB3861" s="14"/>
      <c r="AC3861" s="14"/>
      <c r="AD3861" s="14"/>
    </row>
    <row r="3862" ht="33.0" customHeight="1">
      <c r="A3862" s="27">
        <v>4367.0</v>
      </c>
      <c r="B3862" s="27" t="s">
        <v>34</v>
      </c>
      <c r="C3862" s="27" t="s">
        <v>4161</v>
      </c>
      <c r="D3862" s="12" t="s">
        <v>167</v>
      </c>
      <c r="E3862" s="14"/>
      <c r="F3862" s="12" t="s">
        <v>16</v>
      </c>
      <c r="G3862" s="12" t="s">
        <v>9</v>
      </c>
      <c r="H3862" s="12" t="s">
        <v>37</v>
      </c>
      <c r="I3862" s="14"/>
      <c r="J3862" s="14"/>
      <c r="K3862" s="14"/>
      <c r="L3862" s="14"/>
      <c r="M3862" s="14"/>
      <c r="N3862" s="14"/>
      <c r="O3862" s="14"/>
      <c r="P3862" s="14"/>
      <c r="Q3862" s="14"/>
      <c r="R3862" s="14"/>
      <c r="S3862" s="14"/>
      <c r="T3862" s="14"/>
      <c r="U3862" s="14"/>
      <c r="V3862" s="14"/>
      <c r="W3862" s="14"/>
      <c r="X3862" s="14"/>
      <c r="Y3862" s="14"/>
      <c r="Z3862" s="14"/>
      <c r="AA3862" s="14"/>
      <c r="AB3862" s="14"/>
      <c r="AC3862" s="14"/>
      <c r="AD3862" s="14"/>
    </row>
    <row r="3863" ht="33.0" hidden="1" customHeight="1">
      <c r="A3863" s="27">
        <v>4368.0</v>
      </c>
      <c r="B3863" s="27" t="s">
        <v>34</v>
      </c>
      <c r="C3863" s="27" t="s">
        <v>4162</v>
      </c>
      <c r="D3863" s="12" t="s">
        <v>765</v>
      </c>
      <c r="E3863" s="14"/>
      <c r="F3863" s="12" t="s">
        <v>19</v>
      </c>
      <c r="G3863" s="12" t="s">
        <v>9</v>
      </c>
      <c r="H3863" s="12" t="s">
        <v>37</v>
      </c>
      <c r="I3863" s="14"/>
      <c r="J3863" s="14"/>
      <c r="K3863" s="14"/>
      <c r="L3863" s="14"/>
      <c r="M3863" s="14"/>
      <c r="N3863" s="14"/>
      <c r="O3863" s="14"/>
      <c r="P3863" s="14"/>
      <c r="Q3863" s="14"/>
      <c r="R3863" s="14"/>
      <c r="S3863" s="14"/>
      <c r="T3863" s="14"/>
      <c r="U3863" s="14"/>
      <c r="V3863" s="14"/>
      <c r="W3863" s="14"/>
      <c r="X3863" s="14"/>
      <c r="Y3863" s="14"/>
      <c r="Z3863" s="14"/>
      <c r="AA3863" s="14"/>
      <c r="AB3863" s="14"/>
      <c r="AC3863" s="14"/>
      <c r="AD3863" s="14"/>
    </row>
    <row r="3864" ht="33.0" hidden="1" customHeight="1">
      <c r="A3864" s="27">
        <v>4369.0</v>
      </c>
      <c r="B3864" s="27" t="s">
        <v>34</v>
      </c>
      <c r="C3864" s="27" t="s">
        <v>4163</v>
      </c>
      <c r="D3864" s="12" t="s">
        <v>89</v>
      </c>
      <c r="E3864" s="14"/>
      <c r="F3864" s="12" t="s">
        <v>9</v>
      </c>
      <c r="G3864" s="12" t="s">
        <v>9</v>
      </c>
      <c r="H3864" s="12" t="s">
        <v>52</v>
      </c>
      <c r="I3864" s="14"/>
      <c r="J3864" s="14"/>
      <c r="K3864" s="14"/>
      <c r="L3864" s="14"/>
      <c r="M3864" s="14"/>
      <c r="N3864" s="14"/>
      <c r="O3864" s="14"/>
      <c r="P3864" s="14"/>
      <c r="Q3864" s="14"/>
      <c r="R3864" s="14"/>
      <c r="S3864" s="14"/>
      <c r="T3864" s="14"/>
      <c r="U3864" s="14"/>
      <c r="V3864" s="14"/>
      <c r="W3864" s="14"/>
      <c r="X3864" s="14"/>
      <c r="Y3864" s="14"/>
      <c r="Z3864" s="14"/>
      <c r="AA3864" s="14"/>
      <c r="AB3864" s="14"/>
      <c r="AC3864" s="14"/>
      <c r="AD3864" s="14"/>
    </row>
    <row r="3865" ht="33.0" hidden="1" customHeight="1">
      <c r="A3865" s="27">
        <v>4370.0</v>
      </c>
      <c r="B3865" s="27" t="s">
        <v>34</v>
      </c>
      <c r="C3865" s="27" t="s">
        <v>4164</v>
      </c>
      <c r="D3865" s="12" t="s">
        <v>39</v>
      </c>
      <c r="E3865" s="14"/>
      <c r="F3865" s="12" t="s">
        <v>20</v>
      </c>
      <c r="G3865" s="12" t="s">
        <v>9</v>
      </c>
      <c r="H3865" s="12" t="s">
        <v>37</v>
      </c>
      <c r="I3865" s="14"/>
      <c r="J3865" s="14"/>
      <c r="K3865" s="14"/>
      <c r="L3865" s="14"/>
      <c r="M3865" s="14"/>
      <c r="N3865" s="14"/>
      <c r="O3865" s="14"/>
      <c r="P3865" s="14"/>
      <c r="Q3865" s="14"/>
      <c r="R3865" s="14"/>
      <c r="S3865" s="14"/>
      <c r="T3865" s="14"/>
      <c r="U3865" s="14"/>
      <c r="V3865" s="14"/>
      <c r="W3865" s="14"/>
      <c r="X3865" s="14"/>
      <c r="Y3865" s="14"/>
      <c r="Z3865" s="14"/>
      <c r="AA3865" s="14"/>
      <c r="AB3865" s="14"/>
      <c r="AC3865" s="14"/>
      <c r="AD3865" s="14"/>
    </row>
    <row r="3866" ht="33.0" hidden="1" customHeight="1">
      <c r="A3866" s="27">
        <v>4371.0</v>
      </c>
      <c r="B3866" s="27" t="s">
        <v>34</v>
      </c>
      <c r="C3866" s="27" t="s">
        <v>4165</v>
      </c>
      <c r="D3866" s="12" t="s">
        <v>107</v>
      </c>
      <c r="E3866" s="14"/>
      <c r="F3866" s="12" t="s">
        <v>9</v>
      </c>
      <c r="G3866" s="12" t="s">
        <v>9</v>
      </c>
      <c r="H3866" s="12" t="s">
        <v>37</v>
      </c>
      <c r="I3866" s="14"/>
      <c r="J3866" s="14"/>
      <c r="K3866" s="14"/>
      <c r="L3866" s="14"/>
      <c r="M3866" s="14"/>
      <c r="N3866" s="14"/>
      <c r="O3866" s="14"/>
      <c r="P3866" s="14"/>
      <c r="Q3866" s="14"/>
      <c r="R3866" s="14"/>
      <c r="S3866" s="14"/>
      <c r="T3866" s="14"/>
      <c r="U3866" s="14"/>
      <c r="V3866" s="14"/>
      <c r="W3866" s="14"/>
      <c r="X3866" s="14"/>
      <c r="Y3866" s="14"/>
      <c r="Z3866" s="14"/>
      <c r="AA3866" s="14"/>
      <c r="AB3866" s="14"/>
      <c r="AC3866" s="14"/>
      <c r="AD3866" s="14"/>
    </row>
    <row r="3867" ht="33.0" hidden="1" customHeight="1">
      <c r="A3867" s="27">
        <v>4373.0</v>
      </c>
      <c r="B3867" s="27" t="s">
        <v>34</v>
      </c>
      <c r="C3867" s="27" t="s">
        <v>4166</v>
      </c>
      <c r="D3867" s="12" t="s">
        <v>210</v>
      </c>
      <c r="E3867" s="14"/>
      <c r="F3867" s="12" t="s">
        <v>11</v>
      </c>
      <c r="G3867" s="12" t="s">
        <v>5</v>
      </c>
      <c r="H3867" s="12" t="s">
        <v>42</v>
      </c>
      <c r="I3867" s="14"/>
      <c r="J3867" s="14"/>
      <c r="K3867" s="14"/>
      <c r="L3867" s="14"/>
      <c r="M3867" s="14"/>
      <c r="N3867" s="14"/>
      <c r="O3867" s="14"/>
      <c r="P3867" s="14"/>
      <c r="Q3867" s="14"/>
      <c r="R3867" s="14"/>
      <c r="S3867" s="14"/>
      <c r="T3867" s="14"/>
      <c r="U3867" s="14"/>
      <c r="V3867" s="14"/>
      <c r="W3867" s="14"/>
      <c r="X3867" s="14"/>
      <c r="Y3867" s="14"/>
      <c r="Z3867" s="14"/>
      <c r="AA3867" s="14"/>
      <c r="AB3867" s="14"/>
      <c r="AC3867" s="14"/>
      <c r="AD3867" s="14"/>
    </row>
    <row r="3868" ht="33.0" hidden="1" customHeight="1">
      <c r="A3868" s="27">
        <v>4375.0</v>
      </c>
      <c r="B3868" s="27" t="s">
        <v>34</v>
      </c>
      <c r="C3868" s="27" t="s">
        <v>4167</v>
      </c>
      <c r="D3868" s="12" t="s">
        <v>36</v>
      </c>
      <c r="E3868" s="14"/>
      <c r="F3868" s="12" t="s">
        <v>10</v>
      </c>
      <c r="G3868" s="12" t="s">
        <v>2</v>
      </c>
      <c r="H3868" s="12" t="s">
        <v>37</v>
      </c>
      <c r="I3868" s="14"/>
      <c r="J3868" s="14"/>
      <c r="K3868" s="14"/>
      <c r="L3868" s="14"/>
      <c r="M3868" s="14"/>
      <c r="N3868" s="14"/>
      <c r="O3868" s="14"/>
      <c r="P3868" s="14"/>
      <c r="Q3868" s="14"/>
      <c r="R3868" s="14"/>
      <c r="S3868" s="14"/>
      <c r="T3868" s="14"/>
      <c r="U3868" s="14"/>
      <c r="V3868" s="14"/>
      <c r="W3868" s="14"/>
      <c r="X3868" s="14"/>
      <c r="Y3868" s="14"/>
      <c r="Z3868" s="14"/>
      <c r="AA3868" s="14"/>
      <c r="AB3868" s="14"/>
      <c r="AC3868" s="14"/>
      <c r="AD3868" s="14"/>
    </row>
    <row r="3869" ht="33.0" hidden="1" customHeight="1">
      <c r="A3869" s="27">
        <v>4376.0</v>
      </c>
      <c r="B3869" s="27" t="s">
        <v>34</v>
      </c>
      <c r="C3869" s="27" t="s">
        <v>4168</v>
      </c>
      <c r="D3869" s="12" t="s">
        <v>172</v>
      </c>
      <c r="E3869" s="14"/>
      <c r="F3869" s="12" t="s">
        <v>20</v>
      </c>
      <c r="G3869" s="12" t="s">
        <v>9</v>
      </c>
      <c r="H3869" s="12" t="s">
        <v>49</v>
      </c>
      <c r="I3869" s="14"/>
      <c r="J3869" s="14"/>
      <c r="K3869" s="14"/>
      <c r="L3869" s="14"/>
      <c r="M3869" s="14"/>
      <c r="N3869" s="14"/>
      <c r="O3869" s="14"/>
      <c r="P3869" s="14"/>
      <c r="Q3869" s="14"/>
      <c r="R3869" s="14"/>
      <c r="S3869" s="14"/>
      <c r="T3869" s="14"/>
      <c r="U3869" s="14"/>
      <c r="V3869" s="14"/>
      <c r="W3869" s="14"/>
      <c r="X3869" s="14"/>
      <c r="Y3869" s="14"/>
      <c r="Z3869" s="14"/>
      <c r="AA3869" s="14"/>
      <c r="AB3869" s="14"/>
      <c r="AC3869" s="14"/>
      <c r="AD3869" s="14"/>
    </row>
    <row r="3870" ht="33.0" hidden="1" customHeight="1">
      <c r="A3870" s="27">
        <v>4377.0</v>
      </c>
      <c r="B3870" s="27" t="s">
        <v>34</v>
      </c>
      <c r="C3870" s="27" t="s">
        <v>4169</v>
      </c>
      <c r="D3870" s="12" t="s">
        <v>2405</v>
      </c>
      <c r="E3870" s="14"/>
      <c r="F3870" s="12" t="s">
        <v>13</v>
      </c>
      <c r="G3870" s="12" t="s">
        <v>7</v>
      </c>
      <c r="H3870" s="12" t="s">
        <v>52</v>
      </c>
      <c r="I3870" s="14"/>
      <c r="J3870" s="14"/>
      <c r="K3870" s="14"/>
      <c r="L3870" s="14"/>
      <c r="M3870" s="14"/>
      <c r="N3870" s="14"/>
      <c r="O3870" s="14"/>
      <c r="P3870" s="14"/>
      <c r="Q3870" s="14"/>
      <c r="R3870" s="14"/>
      <c r="S3870" s="14"/>
      <c r="T3870" s="14"/>
      <c r="U3870" s="14"/>
      <c r="V3870" s="14"/>
      <c r="W3870" s="14"/>
      <c r="X3870" s="14"/>
      <c r="Y3870" s="14"/>
      <c r="Z3870" s="14"/>
      <c r="AA3870" s="14"/>
      <c r="AB3870" s="14"/>
      <c r="AC3870" s="14"/>
      <c r="AD3870" s="14"/>
    </row>
    <row r="3871" ht="33.0" hidden="1" customHeight="1">
      <c r="A3871" s="27">
        <v>4378.0</v>
      </c>
      <c r="B3871" s="27" t="s">
        <v>34</v>
      </c>
      <c r="C3871" s="27" t="s">
        <v>4170</v>
      </c>
      <c r="D3871" s="12" t="s">
        <v>79</v>
      </c>
      <c r="E3871" s="14"/>
      <c r="F3871" s="12" t="s">
        <v>23</v>
      </c>
      <c r="G3871" s="12" t="s">
        <v>6</v>
      </c>
      <c r="H3871" s="12" t="s">
        <v>52</v>
      </c>
      <c r="I3871" s="14"/>
      <c r="J3871" s="14"/>
      <c r="K3871" s="14"/>
      <c r="L3871" s="14"/>
      <c r="M3871" s="14"/>
      <c r="N3871" s="14"/>
      <c r="O3871" s="14"/>
      <c r="P3871" s="14"/>
      <c r="Q3871" s="14"/>
      <c r="R3871" s="14"/>
      <c r="S3871" s="14"/>
      <c r="T3871" s="14"/>
      <c r="U3871" s="14"/>
      <c r="V3871" s="14"/>
      <c r="W3871" s="14"/>
      <c r="X3871" s="14"/>
      <c r="Y3871" s="14"/>
      <c r="Z3871" s="14"/>
      <c r="AA3871" s="14"/>
      <c r="AB3871" s="14"/>
      <c r="AC3871" s="14"/>
      <c r="AD3871" s="14"/>
    </row>
    <row r="3872" ht="33.0" hidden="1" customHeight="1">
      <c r="A3872" s="27">
        <v>4379.0</v>
      </c>
      <c r="B3872" s="27" t="s">
        <v>34</v>
      </c>
      <c r="C3872" s="27" t="s">
        <v>4171</v>
      </c>
      <c r="D3872" s="12" t="s">
        <v>197</v>
      </c>
      <c r="E3872" s="14"/>
      <c r="F3872" s="12" t="s">
        <v>12</v>
      </c>
      <c r="G3872" s="12" t="s">
        <v>7</v>
      </c>
      <c r="H3872" s="12" t="s">
        <v>42</v>
      </c>
      <c r="I3872" s="14"/>
      <c r="J3872" s="14"/>
      <c r="K3872" s="14"/>
      <c r="L3872" s="14"/>
      <c r="M3872" s="14"/>
      <c r="N3872" s="14"/>
      <c r="O3872" s="14"/>
      <c r="P3872" s="14"/>
      <c r="Q3872" s="14"/>
      <c r="R3872" s="14"/>
      <c r="S3872" s="14"/>
      <c r="T3872" s="14"/>
      <c r="U3872" s="14"/>
      <c r="V3872" s="14"/>
      <c r="W3872" s="14"/>
      <c r="X3872" s="14"/>
      <c r="Y3872" s="14"/>
      <c r="Z3872" s="14"/>
      <c r="AA3872" s="14"/>
      <c r="AB3872" s="14"/>
      <c r="AC3872" s="14"/>
      <c r="AD3872" s="14"/>
    </row>
    <row r="3873" ht="33.0" hidden="1" customHeight="1">
      <c r="A3873" s="27">
        <v>4380.0</v>
      </c>
      <c r="B3873" s="27" t="s">
        <v>34</v>
      </c>
      <c r="C3873" s="27" t="s">
        <v>4172</v>
      </c>
      <c r="D3873" s="12" t="s">
        <v>212</v>
      </c>
      <c r="E3873" s="14"/>
      <c r="F3873" s="12" t="s">
        <v>12</v>
      </c>
      <c r="G3873" s="12" t="s">
        <v>9</v>
      </c>
      <c r="H3873" s="12" t="s">
        <v>52</v>
      </c>
      <c r="I3873" s="14"/>
      <c r="J3873" s="14"/>
      <c r="K3873" s="14"/>
      <c r="L3873" s="14"/>
      <c r="M3873" s="14"/>
      <c r="N3873" s="14"/>
      <c r="O3873" s="14"/>
      <c r="P3873" s="14"/>
      <c r="Q3873" s="14"/>
      <c r="R3873" s="14"/>
      <c r="S3873" s="14"/>
      <c r="T3873" s="14"/>
      <c r="U3873" s="14"/>
      <c r="V3873" s="14"/>
      <c r="W3873" s="14"/>
      <c r="X3873" s="14"/>
      <c r="Y3873" s="14"/>
      <c r="Z3873" s="14"/>
      <c r="AA3873" s="14"/>
      <c r="AB3873" s="14"/>
      <c r="AC3873" s="14"/>
      <c r="AD3873" s="14"/>
    </row>
    <row r="3874" ht="33.0" hidden="1" customHeight="1">
      <c r="A3874" s="27">
        <v>4381.0</v>
      </c>
      <c r="B3874" s="27" t="s">
        <v>34</v>
      </c>
      <c r="C3874" s="27" t="s">
        <v>4173</v>
      </c>
      <c r="D3874" s="12" t="s">
        <v>512</v>
      </c>
      <c r="E3874" s="14"/>
      <c r="F3874" s="12" t="s">
        <v>20</v>
      </c>
      <c r="G3874" s="12" t="s">
        <v>5</v>
      </c>
      <c r="H3874" s="12" t="s">
        <v>52</v>
      </c>
      <c r="I3874" s="14"/>
      <c r="J3874" s="14"/>
      <c r="K3874" s="14"/>
      <c r="L3874" s="14"/>
      <c r="M3874" s="14"/>
      <c r="N3874" s="14"/>
      <c r="O3874" s="14"/>
      <c r="P3874" s="14"/>
      <c r="Q3874" s="14"/>
      <c r="R3874" s="14"/>
      <c r="S3874" s="14"/>
      <c r="T3874" s="14"/>
      <c r="U3874" s="14"/>
      <c r="V3874" s="14"/>
      <c r="W3874" s="14"/>
      <c r="X3874" s="14"/>
      <c r="Y3874" s="14"/>
      <c r="Z3874" s="14"/>
      <c r="AA3874" s="14"/>
      <c r="AB3874" s="14"/>
      <c r="AC3874" s="14"/>
      <c r="AD3874" s="14"/>
    </row>
    <row r="3875" ht="33.0" hidden="1" customHeight="1">
      <c r="A3875" s="27">
        <v>4383.0</v>
      </c>
      <c r="B3875" s="27" t="s">
        <v>34</v>
      </c>
      <c r="C3875" s="27" t="s">
        <v>4174</v>
      </c>
      <c r="D3875" s="12" t="s">
        <v>2049</v>
      </c>
      <c r="E3875" s="14"/>
      <c r="F3875" s="12" t="s">
        <v>12</v>
      </c>
      <c r="G3875" s="12" t="s">
        <v>7</v>
      </c>
      <c r="H3875" s="12" t="s">
        <v>37</v>
      </c>
      <c r="I3875" s="14"/>
      <c r="J3875" s="14"/>
      <c r="K3875" s="14"/>
      <c r="L3875" s="14"/>
      <c r="M3875" s="14"/>
      <c r="N3875" s="14"/>
      <c r="O3875" s="14"/>
      <c r="P3875" s="14"/>
      <c r="Q3875" s="14"/>
      <c r="R3875" s="14"/>
      <c r="S3875" s="14"/>
      <c r="T3875" s="14"/>
      <c r="U3875" s="14"/>
      <c r="V3875" s="14"/>
      <c r="W3875" s="14"/>
      <c r="X3875" s="14"/>
      <c r="Y3875" s="14"/>
      <c r="Z3875" s="14"/>
      <c r="AA3875" s="14"/>
      <c r="AB3875" s="14"/>
      <c r="AC3875" s="14"/>
      <c r="AD3875" s="14"/>
    </row>
    <row r="3876" ht="33.0" hidden="1" customHeight="1">
      <c r="A3876" s="27">
        <v>4384.0</v>
      </c>
      <c r="B3876" s="27" t="s">
        <v>34</v>
      </c>
      <c r="C3876" s="27" t="s">
        <v>4175</v>
      </c>
      <c r="D3876" s="12" t="s">
        <v>99</v>
      </c>
      <c r="E3876" s="14"/>
      <c r="F3876" s="12" t="s">
        <v>12</v>
      </c>
      <c r="G3876" s="12" t="s">
        <v>9</v>
      </c>
      <c r="H3876" s="12" t="s">
        <v>37</v>
      </c>
      <c r="I3876" s="14"/>
      <c r="J3876" s="14"/>
      <c r="K3876" s="14"/>
      <c r="L3876" s="14"/>
      <c r="M3876" s="14"/>
      <c r="N3876" s="14"/>
      <c r="O3876" s="14"/>
      <c r="P3876" s="14"/>
      <c r="Q3876" s="14"/>
      <c r="R3876" s="14"/>
      <c r="S3876" s="14"/>
      <c r="T3876" s="14"/>
      <c r="U3876" s="14"/>
      <c r="V3876" s="14"/>
      <c r="W3876" s="14"/>
      <c r="X3876" s="14"/>
      <c r="Y3876" s="14"/>
      <c r="Z3876" s="14"/>
      <c r="AA3876" s="14"/>
      <c r="AB3876" s="14"/>
      <c r="AC3876" s="14"/>
      <c r="AD3876" s="14"/>
    </row>
    <row r="3877" ht="33.0" hidden="1" customHeight="1">
      <c r="A3877" s="27">
        <v>4385.0</v>
      </c>
      <c r="B3877" s="27" t="s">
        <v>34</v>
      </c>
      <c r="C3877" s="27" t="s">
        <v>4176</v>
      </c>
      <c r="D3877" s="12" t="s">
        <v>601</v>
      </c>
      <c r="E3877" s="14"/>
      <c r="F3877" s="12" t="s">
        <v>15</v>
      </c>
      <c r="G3877" s="12" t="s">
        <v>7</v>
      </c>
      <c r="H3877" s="12" t="s">
        <v>49</v>
      </c>
      <c r="I3877" s="14"/>
      <c r="J3877" s="14"/>
      <c r="K3877" s="14"/>
      <c r="L3877" s="14"/>
      <c r="M3877" s="14"/>
      <c r="N3877" s="14"/>
      <c r="O3877" s="14"/>
      <c r="P3877" s="14"/>
      <c r="Q3877" s="14"/>
      <c r="R3877" s="14"/>
      <c r="S3877" s="14"/>
      <c r="T3877" s="14"/>
      <c r="U3877" s="14"/>
      <c r="V3877" s="14"/>
      <c r="W3877" s="14"/>
      <c r="X3877" s="14"/>
      <c r="Y3877" s="14"/>
      <c r="Z3877" s="14"/>
      <c r="AA3877" s="14"/>
      <c r="AB3877" s="14"/>
      <c r="AC3877" s="14"/>
      <c r="AD3877" s="14"/>
    </row>
    <row r="3878" ht="33.0" hidden="1" customHeight="1">
      <c r="A3878" s="27">
        <v>4386.0</v>
      </c>
      <c r="B3878" s="27" t="s">
        <v>34</v>
      </c>
      <c r="C3878" s="27" t="s">
        <v>4177</v>
      </c>
      <c r="D3878" s="12" t="s">
        <v>36</v>
      </c>
      <c r="E3878" s="14"/>
      <c r="F3878" s="12" t="s">
        <v>10</v>
      </c>
      <c r="G3878" s="12" t="s">
        <v>2</v>
      </c>
      <c r="H3878" s="12" t="s">
        <v>37</v>
      </c>
      <c r="I3878" s="14"/>
      <c r="J3878" s="14"/>
      <c r="K3878" s="14"/>
      <c r="L3878" s="14"/>
      <c r="M3878" s="14"/>
      <c r="N3878" s="14"/>
      <c r="O3878" s="14"/>
      <c r="P3878" s="14"/>
      <c r="Q3878" s="14"/>
      <c r="R3878" s="14"/>
      <c r="S3878" s="14"/>
      <c r="T3878" s="14"/>
      <c r="U3878" s="14"/>
      <c r="V3878" s="14"/>
      <c r="W3878" s="14"/>
      <c r="X3878" s="14"/>
      <c r="Y3878" s="14"/>
      <c r="Z3878" s="14"/>
      <c r="AA3878" s="14"/>
      <c r="AB3878" s="14"/>
      <c r="AC3878" s="14"/>
      <c r="AD3878" s="14"/>
    </row>
    <row r="3879" ht="33.0" hidden="1" customHeight="1">
      <c r="A3879" s="27">
        <v>4387.0</v>
      </c>
      <c r="B3879" s="27" t="s">
        <v>34</v>
      </c>
      <c r="C3879" s="27" t="s">
        <v>4178</v>
      </c>
      <c r="D3879" s="12" t="s">
        <v>124</v>
      </c>
      <c r="E3879" s="14"/>
      <c r="F3879" s="12" t="s">
        <v>11</v>
      </c>
      <c r="G3879" s="12" t="s">
        <v>9</v>
      </c>
      <c r="H3879" s="12" t="s">
        <v>49</v>
      </c>
      <c r="I3879" s="14"/>
      <c r="J3879" s="14"/>
      <c r="K3879" s="14"/>
      <c r="L3879" s="14"/>
      <c r="M3879" s="14"/>
      <c r="N3879" s="14"/>
      <c r="O3879" s="14"/>
      <c r="P3879" s="14"/>
      <c r="Q3879" s="14"/>
      <c r="R3879" s="14"/>
      <c r="S3879" s="14"/>
      <c r="T3879" s="14"/>
      <c r="U3879" s="14"/>
      <c r="V3879" s="14"/>
      <c r="W3879" s="14"/>
      <c r="X3879" s="14"/>
      <c r="Y3879" s="14"/>
      <c r="Z3879" s="14"/>
      <c r="AA3879" s="14"/>
      <c r="AB3879" s="14"/>
      <c r="AC3879" s="14"/>
      <c r="AD3879" s="14"/>
    </row>
    <row r="3880" ht="33.0" customHeight="1">
      <c r="A3880" s="27">
        <v>4388.0</v>
      </c>
      <c r="B3880" s="27" t="s">
        <v>34</v>
      </c>
      <c r="C3880" s="27" t="s">
        <v>4179</v>
      </c>
      <c r="D3880" s="12" t="s">
        <v>167</v>
      </c>
      <c r="E3880" s="14"/>
      <c r="F3880" s="12" t="s">
        <v>16</v>
      </c>
      <c r="G3880" s="12" t="s">
        <v>9</v>
      </c>
      <c r="H3880" s="12" t="s">
        <v>37</v>
      </c>
      <c r="I3880" s="14"/>
      <c r="J3880" s="14"/>
      <c r="K3880" s="14"/>
      <c r="L3880" s="14"/>
      <c r="M3880" s="14"/>
      <c r="N3880" s="14"/>
      <c r="O3880" s="14"/>
      <c r="P3880" s="14"/>
      <c r="Q3880" s="14"/>
      <c r="R3880" s="14"/>
      <c r="S3880" s="14"/>
      <c r="T3880" s="14"/>
      <c r="U3880" s="14"/>
      <c r="V3880" s="14"/>
      <c r="W3880" s="14"/>
      <c r="X3880" s="14"/>
      <c r="Y3880" s="14"/>
      <c r="Z3880" s="14"/>
      <c r="AA3880" s="14"/>
      <c r="AB3880" s="14"/>
      <c r="AC3880" s="14"/>
      <c r="AD3880" s="14"/>
    </row>
    <row r="3881" ht="33.0" customHeight="1">
      <c r="A3881" s="27">
        <v>4389.0</v>
      </c>
      <c r="B3881" s="27" t="s">
        <v>34</v>
      </c>
      <c r="C3881" s="27" t="s">
        <v>4180</v>
      </c>
      <c r="D3881" s="12" t="s">
        <v>291</v>
      </c>
      <c r="E3881" s="14"/>
      <c r="F3881" s="12" t="s">
        <v>16</v>
      </c>
      <c r="G3881" s="12" t="s">
        <v>4</v>
      </c>
      <c r="H3881" s="12" t="s">
        <v>37</v>
      </c>
      <c r="I3881" s="14"/>
      <c r="J3881" s="14"/>
      <c r="K3881" s="14"/>
      <c r="L3881" s="14"/>
      <c r="M3881" s="14"/>
      <c r="N3881" s="14"/>
      <c r="O3881" s="14"/>
      <c r="P3881" s="14"/>
      <c r="Q3881" s="14"/>
      <c r="R3881" s="14"/>
      <c r="S3881" s="14"/>
      <c r="T3881" s="14"/>
      <c r="U3881" s="14"/>
      <c r="V3881" s="14"/>
      <c r="W3881" s="14"/>
      <c r="X3881" s="14"/>
      <c r="Y3881" s="14"/>
      <c r="Z3881" s="14"/>
      <c r="AA3881" s="14"/>
      <c r="AB3881" s="14"/>
      <c r="AC3881" s="14"/>
      <c r="AD3881" s="14"/>
    </row>
    <row r="3882" ht="33.0" hidden="1" customHeight="1">
      <c r="A3882" s="27">
        <v>4390.0</v>
      </c>
      <c r="B3882" s="27" t="s">
        <v>34</v>
      </c>
      <c r="C3882" s="27" t="s">
        <v>4181</v>
      </c>
      <c r="D3882" s="12" t="s">
        <v>107</v>
      </c>
      <c r="E3882" s="14"/>
      <c r="F3882" s="12" t="s">
        <v>9</v>
      </c>
      <c r="G3882" s="12" t="s">
        <v>9</v>
      </c>
      <c r="H3882" s="12" t="s">
        <v>37</v>
      </c>
      <c r="I3882" s="14"/>
      <c r="J3882" s="14"/>
      <c r="K3882" s="14"/>
      <c r="L3882" s="14"/>
      <c r="M3882" s="14"/>
      <c r="N3882" s="14"/>
      <c r="O3882" s="14"/>
      <c r="P3882" s="14"/>
      <c r="Q3882" s="14"/>
      <c r="R3882" s="14"/>
      <c r="S3882" s="14"/>
      <c r="T3882" s="14"/>
      <c r="U3882" s="14"/>
      <c r="V3882" s="14"/>
      <c r="W3882" s="14"/>
      <c r="X3882" s="14"/>
      <c r="Y3882" s="14"/>
      <c r="Z3882" s="14"/>
      <c r="AA3882" s="14"/>
      <c r="AB3882" s="14"/>
      <c r="AC3882" s="14"/>
      <c r="AD3882" s="14"/>
    </row>
    <row r="3883" ht="33.0" hidden="1" customHeight="1">
      <c r="A3883" s="27">
        <v>4391.0</v>
      </c>
      <c r="B3883" s="27" t="s">
        <v>34</v>
      </c>
      <c r="C3883" s="27" t="s">
        <v>4182</v>
      </c>
      <c r="D3883" s="12" t="s">
        <v>36</v>
      </c>
      <c r="E3883" s="14"/>
      <c r="F3883" s="12" t="s">
        <v>10</v>
      </c>
      <c r="G3883" s="12" t="s">
        <v>2</v>
      </c>
      <c r="H3883" s="12" t="s">
        <v>37</v>
      </c>
      <c r="I3883" s="14"/>
      <c r="J3883" s="14"/>
      <c r="K3883" s="14"/>
      <c r="L3883" s="14"/>
      <c r="M3883" s="14"/>
      <c r="N3883" s="14"/>
      <c r="O3883" s="14"/>
      <c r="P3883" s="14"/>
      <c r="Q3883" s="14"/>
      <c r="R3883" s="14"/>
      <c r="S3883" s="14"/>
      <c r="T3883" s="14"/>
      <c r="U3883" s="14"/>
      <c r="V3883" s="14"/>
      <c r="W3883" s="14"/>
      <c r="X3883" s="14"/>
      <c r="Y3883" s="14"/>
      <c r="Z3883" s="14"/>
      <c r="AA3883" s="14"/>
      <c r="AB3883" s="14"/>
      <c r="AC3883" s="14"/>
      <c r="AD3883" s="14"/>
    </row>
    <row r="3884" ht="33.0" hidden="1" customHeight="1">
      <c r="A3884" s="27">
        <v>4392.0</v>
      </c>
      <c r="B3884" s="27" t="s">
        <v>34</v>
      </c>
      <c r="C3884" s="27" t="s">
        <v>4183</v>
      </c>
      <c r="D3884" s="12" t="s">
        <v>89</v>
      </c>
      <c r="E3884" s="14"/>
      <c r="F3884" s="12" t="s">
        <v>9</v>
      </c>
      <c r="G3884" s="12" t="s">
        <v>9</v>
      </c>
      <c r="H3884" s="12" t="s">
        <v>52</v>
      </c>
      <c r="I3884" s="14"/>
      <c r="J3884" s="14"/>
      <c r="K3884" s="14"/>
      <c r="L3884" s="14"/>
      <c r="M3884" s="14"/>
      <c r="N3884" s="14"/>
      <c r="O3884" s="14"/>
      <c r="P3884" s="14"/>
      <c r="Q3884" s="14"/>
      <c r="R3884" s="14"/>
      <c r="S3884" s="14"/>
      <c r="T3884" s="14"/>
      <c r="U3884" s="14"/>
      <c r="V3884" s="14"/>
      <c r="W3884" s="14"/>
      <c r="X3884" s="14"/>
      <c r="Y3884" s="14"/>
      <c r="Z3884" s="14"/>
      <c r="AA3884" s="14"/>
      <c r="AB3884" s="14"/>
      <c r="AC3884" s="14"/>
      <c r="AD3884" s="14"/>
    </row>
    <row r="3885" ht="33.0" hidden="1" customHeight="1">
      <c r="A3885" s="27">
        <v>4393.0</v>
      </c>
      <c r="B3885" s="27" t="s">
        <v>34</v>
      </c>
      <c r="C3885" s="27" t="s">
        <v>4184</v>
      </c>
      <c r="D3885" s="12" t="s">
        <v>212</v>
      </c>
      <c r="E3885" s="14"/>
      <c r="F3885" s="12" t="s">
        <v>12</v>
      </c>
      <c r="G3885" s="12" t="s">
        <v>9</v>
      </c>
      <c r="H3885" s="12" t="s">
        <v>52</v>
      </c>
      <c r="I3885" s="14"/>
      <c r="J3885" s="14"/>
      <c r="K3885" s="14"/>
      <c r="L3885" s="14"/>
      <c r="M3885" s="14"/>
      <c r="N3885" s="14"/>
      <c r="O3885" s="14"/>
      <c r="P3885" s="14"/>
      <c r="Q3885" s="14"/>
      <c r="R3885" s="14"/>
      <c r="S3885" s="14"/>
      <c r="T3885" s="14"/>
      <c r="U3885" s="14"/>
      <c r="V3885" s="14"/>
      <c r="W3885" s="14"/>
      <c r="X3885" s="14"/>
      <c r="Y3885" s="14"/>
      <c r="Z3885" s="14"/>
      <c r="AA3885" s="14"/>
      <c r="AB3885" s="14"/>
      <c r="AC3885" s="14"/>
      <c r="AD3885" s="14"/>
    </row>
    <row r="3886" ht="33.0" customHeight="1">
      <c r="A3886" s="27">
        <v>4394.0</v>
      </c>
      <c r="B3886" s="27" t="s">
        <v>34</v>
      </c>
      <c r="C3886" s="27" t="s">
        <v>4185</v>
      </c>
      <c r="D3886" s="12" t="s">
        <v>291</v>
      </c>
      <c r="E3886" s="14"/>
      <c r="F3886" s="12" t="s">
        <v>16</v>
      </c>
      <c r="G3886" s="12" t="s">
        <v>4</v>
      </c>
      <c r="H3886" s="12" t="s">
        <v>37</v>
      </c>
      <c r="I3886" s="14"/>
      <c r="J3886" s="14"/>
      <c r="K3886" s="14"/>
      <c r="L3886" s="14"/>
      <c r="M3886" s="14"/>
      <c r="N3886" s="14"/>
      <c r="O3886" s="14"/>
      <c r="P3886" s="14"/>
      <c r="Q3886" s="14"/>
      <c r="R3886" s="14"/>
      <c r="S3886" s="14"/>
      <c r="T3886" s="14"/>
      <c r="U3886" s="14"/>
      <c r="V3886" s="14"/>
      <c r="W3886" s="14"/>
      <c r="X3886" s="14"/>
      <c r="Y3886" s="14"/>
      <c r="Z3886" s="14"/>
      <c r="AA3886" s="14"/>
      <c r="AB3886" s="14"/>
      <c r="AC3886" s="14"/>
      <c r="AD3886" s="14"/>
    </row>
    <row r="3887" ht="33.0" hidden="1" customHeight="1">
      <c r="A3887" s="27">
        <v>4395.0</v>
      </c>
      <c r="B3887" s="27" t="s">
        <v>34</v>
      </c>
      <c r="C3887" s="27" t="s">
        <v>4186</v>
      </c>
      <c r="D3887" s="12" t="s">
        <v>3587</v>
      </c>
      <c r="E3887" s="14"/>
      <c r="F3887" s="12" t="s">
        <v>23</v>
      </c>
      <c r="G3887" s="12" t="s">
        <v>4</v>
      </c>
      <c r="H3887" s="12" t="s">
        <v>37</v>
      </c>
      <c r="I3887" s="14"/>
      <c r="J3887" s="14"/>
      <c r="K3887" s="14"/>
      <c r="L3887" s="14"/>
      <c r="M3887" s="14"/>
      <c r="N3887" s="14"/>
      <c r="O3887" s="14"/>
      <c r="P3887" s="14"/>
      <c r="Q3887" s="14"/>
      <c r="R3887" s="14"/>
      <c r="S3887" s="14"/>
      <c r="T3887" s="14"/>
      <c r="U3887" s="14"/>
      <c r="V3887" s="14"/>
      <c r="W3887" s="14"/>
      <c r="X3887" s="14"/>
      <c r="Y3887" s="14"/>
      <c r="Z3887" s="14"/>
      <c r="AA3887" s="14"/>
      <c r="AB3887" s="14"/>
      <c r="AC3887" s="14"/>
      <c r="AD3887" s="14"/>
    </row>
    <row r="3888" ht="33.0" hidden="1" customHeight="1">
      <c r="A3888" s="27">
        <v>4396.0</v>
      </c>
      <c r="B3888" s="27" t="s">
        <v>34</v>
      </c>
      <c r="C3888" s="27" t="s">
        <v>4187</v>
      </c>
      <c r="D3888" s="12" t="s">
        <v>579</v>
      </c>
      <c r="E3888" s="14"/>
      <c r="F3888" s="12" t="s">
        <v>12</v>
      </c>
      <c r="G3888" s="12" t="s">
        <v>7</v>
      </c>
      <c r="H3888" s="12" t="s">
        <v>49</v>
      </c>
      <c r="I3888" s="14"/>
      <c r="J3888" s="14"/>
      <c r="K3888" s="14"/>
      <c r="L3888" s="14"/>
      <c r="M3888" s="14"/>
      <c r="N3888" s="14"/>
      <c r="O3888" s="14"/>
      <c r="P3888" s="14"/>
      <c r="Q3888" s="14"/>
      <c r="R3888" s="14"/>
      <c r="S3888" s="14"/>
      <c r="T3888" s="14"/>
      <c r="U3888" s="14"/>
      <c r="V3888" s="14"/>
      <c r="W3888" s="14"/>
      <c r="X3888" s="14"/>
      <c r="Y3888" s="14"/>
      <c r="Z3888" s="14"/>
      <c r="AA3888" s="14"/>
      <c r="AB3888" s="14"/>
      <c r="AC3888" s="14"/>
      <c r="AD3888" s="14"/>
    </row>
    <row r="3889" ht="33.0" hidden="1" customHeight="1">
      <c r="A3889" s="27">
        <v>4397.0</v>
      </c>
      <c r="B3889" s="27" t="s">
        <v>34</v>
      </c>
      <c r="C3889" s="27" t="s">
        <v>4188</v>
      </c>
      <c r="D3889" s="12" t="s">
        <v>1811</v>
      </c>
      <c r="E3889" s="14"/>
      <c r="F3889" s="12" t="s">
        <v>23</v>
      </c>
      <c r="G3889" s="12" t="s">
        <v>9</v>
      </c>
      <c r="H3889" s="12" t="s">
        <v>42</v>
      </c>
      <c r="I3889" s="14"/>
      <c r="J3889" s="14"/>
      <c r="K3889" s="14"/>
      <c r="L3889" s="14"/>
      <c r="M3889" s="14"/>
      <c r="N3889" s="14"/>
      <c r="O3889" s="14"/>
      <c r="P3889" s="14"/>
      <c r="Q3889" s="14"/>
      <c r="R3889" s="14"/>
      <c r="S3889" s="14"/>
      <c r="T3889" s="14"/>
      <c r="U3889" s="14"/>
      <c r="V3889" s="14"/>
      <c r="W3889" s="14"/>
      <c r="X3889" s="14"/>
      <c r="Y3889" s="14"/>
      <c r="Z3889" s="14"/>
      <c r="AA3889" s="14"/>
      <c r="AB3889" s="14"/>
      <c r="AC3889" s="14"/>
      <c r="AD3889" s="14"/>
    </row>
    <row r="3890" ht="33.0" customHeight="1">
      <c r="A3890" s="27">
        <v>4398.0</v>
      </c>
      <c r="B3890" s="27" t="s">
        <v>34</v>
      </c>
      <c r="C3890" s="27" t="s">
        <v>4189</v>
      </c>
      <c r="D3890" s="12" t="s">
        <v>134</v>
      </c>
      <c r="E3890" s="14"/>
      <c r="F3890" s="12" t="s">
        <v>16</v>
      </c>
      <c r="G3890" s="12" t="s">
        <v>9</v>
      </c>
      <c r="H3890" s="12" t="s">
        <v>42</v>
      </c>
      <c r="I3890" s="14"/>
      <c r="J3890" s="14"/>
      <c r="K3890" s="14"/>
      <c r="L3890" s="14"/>
      <c r="M3890" s="14"/>
      <c r="N3890" s="14"/>
      <c r="O3890" s="14"/>
      <c r="P3890" s="14"/>
      <c r="Q3890" s="14"/>
      <c r="R3890" s="14"/>
      <c r="S3890" s="14"/>
      <c r="T3890" s="14"/>
      <c r="U3890" s="14"/>
      <c r="V3890" s="14"/>
      <c r="W3890" s="14"/>
      <c r="X3890" s="14"/>
      <c r="Y3890" s="14"/>
      <c r="Z3890" s="14"/>
      <c r="AA3890" s="14"/>
      <c r="AB3890" s="14"/>
      <c r="AC3890" s="14"/>
      <c r="AD3890" s="14"/>
    </row>
    <row r="3891" ht="33.0" hidden="1" customHeight="1">
      <c r="A3891" s="27">
        <v>4400.0</v>
      </c>
      <c r="B3891" s="27" t="s">
        <v>34</v>
      </c>
      <c r="C3891" s="27" t="s">
        <v>4190</v>
      </c>
      <c r="D3891" s="12" t="s">
        <v>2285</v>
      </c>
      <c r="E3891" s="14"/>
      <c r="F3891" s="12" t="s">
        <v>13</v>
      </c>
      <c r="G3891" s="12" t="s">
        <v>7</v>
      </c>
      <c r="H3891" s="12" t="s">
        <v>49</v>
      </c>
      <c r="I3891" s="14"/>
      <c r="J3891" s="14"/>
      <c r="K3891" s="14"/>
      <c r="L3891" s="14"/>
      <c r="M3891" s="14"/>
      <c r="N3891" s="14"/>
      <c r="O3891" s="14"/>
      <c r="P3891" s="14"/>
      <c r="Q3891" s="14"/>
      <c r="R3891" s="14"/>
      <c r="S3891" s="14"/>
      <c r="T3891" s="14"/>
      <c r="U3891" s="14"/>
      <c r="V3891" s="14"/>
      <c r="W3891" s="14"/>
      <c r="X3891" s="14"/>
      <c r="Y3891" s="14"/>
      <c r="Z3891" s="14"/>
      <c r="AA3891" s="14"/>
      <c r="AB3891" s="14"/>
      <c r="AC3891" s="14"/>
      <c r="AD3891" s="14"/>
    </row>
    <row r="3892" ht="33.0" hidden="1" customHeight="1">
      <c r="A3892" s="27">
        <v>4401.0</v>
      </c>
      <c r="B3892" s="27" t="s">
        <v>34</v>
      </c>
      <c r="C3892" s="27" t="s">
        <v>4191</v>
      </c>
      <c r="D3892" s="12" t="s">
        <v>66</v>
      </c>
      <c r="E3892" s="14"/>
      <c r="F3892" s="12" t="s">
        <v>10</v>
      </c>
      <c r="G3892" s="12" t="s">
        <v>2</v>
      </c>
      <c r="H3892" s="12" t="s">
        <v>52</v>
      </c>
      <c r="I3892" s="14"/>
      <c r="J3892" s="14"/>
      <c r="K3892" s="14"/>
      <c r="L3892" s="14"/>
      <c r="M3892" s="14"/>
      <c r="N3892" s="14"/>
      <c r="O3892" s="14"/>
      <c r="P3892" s="14"/>
      <c r="Q3892" s="14"/>
      <c r="R3892" s="14"/>
      <c r="S3892" s="14"/>
      <c r="T3892" s="14"/>
      <c r="U3892" s="14"/>
      <c r="V3892" s="14"/>
      <c r="W3892" s="14"/>
      <c r="X3892" s="14"/>
      <c r="Y3892" s="14"/>
      <c r="Z3892" s="14"/>
      <c r="AA3892" s="14"/>
      <c r="AB3892" s="14"/>
      <c r="AC3892" s="14"/>
      <c r="AD3892" s="14"/>
    </row>
    <row r="3893" ht="33.0" hidden="1" customHeight="1">
      <c r="A3893" s="27">
        <v>4402.0</v>
      </c>
      <c r="B3893" s="27" t="s">
        <v>34</v>
      </c>
      <c r="C3893" s="27" t="s">
        <v>4192</v>
      </c>
      <c r="D3893" s="12" t="s">
        <v>107</v>
      </c>
      <c r="E3893" s="14"/>
      <c r="F3893" s="12" t="s">
        <v>9</v>
      </c>
      <c r="G3893" s="12" t="s">
        <v>9</v>
      </c>
      <c r="H3893" s="12" t="s">
        <v>37</v>
      </c>
      <c r="I3893" s="14"/>
      <c r="J3893" s="14"/>
      <c r="K3893" s="14"/>
      <c r="L3893" s="14"/>
      <c r="M3893" s="14"/>
      <c r="N3893" s="14"/>
      <c r="O3893" s="14"/>
      <c r="P3893" s="14"/>
      <c r="Q3893" s="14"/>
      <c r="R3893" s="14"/>
      <c r="S3893" s="14"/>
      <c r="T3893" s="14"/>
      <c r="U3893" s="14"/>
      <c r="V3893" s="14"/>
      <c r="W3893" s="14"/>
      <c r="X3893" s="14"/>
      <c r="Y3893" s="14"/>
      <c r="Z3893" s="14"/>
      <c r="AA3893" s="14"/>
      <c r="AB3893" s="14"/>
      <c r="AC3893" s="14"/>
      <c r="AD3893" s="14"/>
    </row>
    <row r="3894" ht="33.0" hidden="1" customHeight="1">
      <c r="A3894" s="27">
        <v>4403.0</v>
      </c>
      <c r="B3894" s="27" t="s">
        <v>34</v>
      </c>
      <c r="C3894" s="27" t="s">
        <v>4193</v>
      </c>
      <c r="D3894" s="12" t="s">
        <v>463</v>
      </c>
      <c r="E3894" s="14"/>
      <c r="F3894" s="12" t="s">
        <v>12</v>
      </c>
      <c r="G3894" s="12" t="s">
        <v>4</v>
      </c>
      <c r="H3894" s="12" t="s">
        <v>42</v>
      </c>
      <c r="I3894" s="14"/>
      <c r="J3894" s="14"/>
      <c r="K3894" s="14"/>
      <c r="L3894" s="14"/>
      <c r="M3894" s="14"/>
      <c r="N3894" s="14"/>
      <c r="O3894" s="14"/>
      <c r="P3894" s="14"/>
      <c r="Q3894" s="14"/>
      <c r="R3894" s="14"/>
      <c r="S3894" s="14"/>
      <c r="T3894" s="14"/>
      <c r="U3894" s="14"/>
      <c r="V3894" s="14"/>
      <c r="W3894" s="14"/>
      <c r="X3894" s="14"/>
      <c r="Y3894" s="14"/>
      <c r="Z3894" s="14"/>
      <c r="AA3894" s="14"/>
      <c r="AB3894" s="14"/>
      <c r="AC3894" s="14"/>
      <c r="AD3894" s="14"/>
    </row>
    <row r="3895" ht="33.0" hidden="1" customHeight="1">
      <c r="A3895" s="27">
        <v>4404.0</v>
      </c>
      <c r="B3895" s="27" t="s">
        <v>34</v>
      </c>
      <c r="C3895" s="27" t="s">
        <v>4194</v>
      </c>
      <c r="D3895" s="12" t="s">
        <v>54</v>
      </c>
      <c r="E3895" s="14"/>
      <c r="F3895" s="12" t="s">
        <v>18</v>
      </c>
      <c r="G3895" s="12" t="s">
        <v>9</v>
      </c>
      <c r="H3895" s="12" t="s">
        <v>37</v>
      </c>
      <c r="I3895" s="14"/>
      <c r="J3895" s="14"/>
      <c r="K3895" s="14"/>
      <c r="L3895" s="14"/>
      <c r="M3895" s="14"/>
      <c r="N3895" s="14"/>
      <c r="O3895" s="14"/>
      <c r="P3895" s="14"/>
      <c r="Q3895" s="14"/>
      <c r="R3895" s="14"/>
      <c r="S3895" s="14"/>
      <c r="T3895" s="14"/>
      <c r="U3895" s="14"/>
      <c r="V3895" s="14"/>
      <c r="W3895" s="14"/>
      <c r="X3895" s="14"/>
      <c r="Y3895" s="14"/>
      <c r="Z3895" s="14"/>
      <c r="AA3895" s="14"/>
      <c r="AB3895" s="14"/>
      <c r="AC3895" s="14"/>
      <c r="AD3895" s="14"/>
    </row>
    <row r="3896" ht="33.0" hidden="1" customHeight="1">
      <c r="A3896" s="27">
        <v>4405.0</v>
      </c>
      <c r="B3896" s="27" t="s">
        <v>34</v>
      </c>
      <c r="C3896" s="27" t="s">
        <v>4195</v>
      </c>
      <c r="D3896" s="12" t="s">
        <v>107</v>
      </c>
      <c r="E3896" s="14"/>
      <c r="F3896" s="12" t="s">
        <v>9</v>
      </c>
      <c r="G3896" s="12" t="s">
        <v>9</v>
      </c>
      <c r="H3896" s="12" t="s">
        <v>37</v>
      </c>
      <c r="I3896" s="14"/>
      <c r="J3896" s="14"/>
      <c r="K3896" s="14"/>
      <c r="L3896" s="14"/>
      <c r="M3896" s="14"/>
      <c r="N3896" s="14"/>
      <c r="O3896" s="14"/>
      <c r="P3896" s="14"/>
      <c r="Q3896" s="14"/>
      <c r="R3896" s="14"/>
      <c r="S3896" s="14"/>
      <c r="T3896" s="14"/>
      <c r="U3896" s="14"/>
      <c r="V3896" s="14"/>
      <c r="W3896" s="14"/>
      <c r="X3896" s="14"/>
      <c r="Y3896" s="14"/>
      <c r="Z3896" s="14"/>
      <c r="AA3896" s="14"/>
      <c r="AB3896" s="14"/>
      <c r="AC3896" s="14"/>
      <c r="AD3896" s="14"/>
    </row>
    <row r="3897" ht="33.0" customHeight="1">
      <c r="A3897" s="27">
        <v>4406.0</v>
      </c>
      <c r="B3897" s="27" t="s">
        <v>34</v>
      </c>
      <c r="C3897" s="27" t="s">
        <v>4196</v>
      </c>
      <c r="D3897" s="12" t="s">
        <v>3040</v>
      </c>
      <c r="E3897" s="14"/>
      <c r="F3897" s="12" t="s">
        <v>16</v>
      </c>
      <c r="G3897" s="12" t="s">
        <v>8</v>
      </c>
      <c r="H3897" s="12" t="s">
        <v>49</v>
      </c>
      <c r="I3897" s="14"/>
      <c r="J3897" s="14"/>
      <c r="K3897" s="14"/>
      <c r="L3897" s="14"/>
      <c r="M3897" s="14"/>
      <c r="N3897" s="14"/>
      <c r="O3897" s="14"/>
      <c r="P3897" s="14"/>
      <c r="Q3897" s="14"/>
      <c r="R3897" s="14"/>
      <c r="S3897" s="14"/>
      <c r="T3897" s="14"/>
      <c r="U3897" s="14"/>
      <c r="V3897" s="14"/>
      <c r="W3897" s="14"/>
      <c r="X3897" s="14"/>
      <c r="Y3897" s="14"/>
      <c r="Z3897" s="14"/>
      <c r="AA3897" s="14"/>
      <c r="AB3897" s="14"/>
      <c r="AC3897" s="14"/>
      <c r="AD3897" s="14"/>
    </row>
    <row r="3898" ht="33.0" customHeight="1">
      <c r="A3898" s="27">
        <v>4407.0</v>
      </c>
      <c r="B3898" s="27" t="s">
        <v>34</v>
      </c>
      <c r="C3898" s="27" t="s">
        <v>4197</v>
      </c>
      <c r="D3898" s="12" t="s">
        <v>167</v>
      </c>
      <c r="E3898" s="14"/>
      <c r="F3898" s="12" t="s">
        <v>16</v>
      </c>
      <c r="G3898" s="12" t="s">
        <v>9</v>
      </c>
      <c r="H3898" s="12" t="s">
        <v>37</v>
      </c>
      <c r="I3898" s="14"/>
      <c r="J3898" s="14"/>
      <c r="K3898" s="14"/>
      <c r="L3898" s="14"/>
      <c r="M3898" s="14"/>
      <c r="N3898" s="14"/>
      <c r="O3898" s="14"/>
      <c r="P3898" s="14"/>
      <c r="Q3898" s="14"/>
      <c r="R3898" s="14"/>
      <c r="S3898" s="14"/>
      <c r="T3898" s="14"/>
      <c r="U3898" s="14"/>
      <c r="V3898" s="14"/>
      <c r="W3898" s="14"/>
      <c r="X3898" s="14"/>
      <c r="Y3898" s="14"/>
      <c r="Z3898" s="14"/>
      <c r="AA3898" s="14"/>
      <c r="AB3898" s="14"/>
      <c r="AC3898" s="14"/>
      <c r="AD3898" s="14"/>
    </row>
    <row r="3899" ht="33.0" hidden="1" customHeight="1">
      <c r="A3899" s="27">
        <v>4408.0</v>
      </c>
      <c r="B3899" s="27" t="s">
        <v>34</v>
      </c>
      <c r="C3899" s="27" t="s">
        <v>4198</v>
      </c>
      <c r="D3899" s="12" t="s">
        <v>105</v>
      </c>
      <c r="E3899" s="14"/>
      <c r="F3899" s="12" t="s">
        <v>13</v>
      </c>
      <c r="G3899" s="12" t="s">
        <v>4</v>
      </c>
      <c r="H3899" s="12" t="s">
        <v>37</v>
      </c>
      <c r="I3899" s="14"/>
      <c r="J3899" s="14"/>
      <c r="K3899" s="14"/>
      <c r="L3899" s="14"/>
      <c r="M3899" s="14"/>
      <c r="N3899" s="14"/>
      <c r="O3899" s="14"/>
      <c r="P3899" s="14"/>
      <c r="Q3899" s="14"/>
      <c r="R3899" s="14"/>
      <c r="S3899" s="14"/>
      <c r="T3899" s="14"/>
      <c r="U3899" s="14"/>
      <c r="V3899" s="14"/>
      <c r="W3899" s="14"/>
      <c r="X3899" s="14"/>
      <c r="Y3899" s="14"/>
      <c r="Z3899" s="14"/>
      <c r="AA3899" s="14"/>
      <c r="AB3899" s="14"/>
      <c r="AC3899" s="14"/>
      <c r="AD3899" s="14"/>
    </row>
    <row r="3900" ht="33.0" hidden="1" customHeight="1">
      <c r="A3900" s="27">
        <v>4409.0</v>
      </c>
      <c r="B3900" s="27" t="s">
        <v>34</v>
      </c>
      <c r="C3900" s="27" t="s">
        <v>4199</v>
      </c>
      <c r="D3900" s="12" t="s">
        <v>620</v>
      </c>
      <c r="E3900" s="14"/>
      <c r="F3900" s="12" t="s">
        <v>21</v>
      </c>
      <c r="G3900" s="12" t="s">
        <v>5</v>
      </c>
      <c r="H3900" s="12" t="s">
        <v>42</v>
      </c>
      <c r="I3900" s="14"/>
      <c r="J3900" s="14"/>
      <c r="K3900" s="14"/>
      <c r="L3900" s="14"/>
      <c r="M3900" s="14"/>
      <c r="N3900" s="14"/>
      <c r="O3900" s="14"/>
      <c r="P3900" s="14"/>
      <c r="Q3900" s="14"/>
      <c r="R3900" s="14"/>
      <c r="S3900" s="14"/>
      <c r="T3900" s="14"/>
      <c r="U3900" s="14"/>
      <c r="V3900" s="14"/>
      <c r="W3900" s="14"/>
      <c r="X3900" s="14"/>
      <c r="Y3900" s="14"/>
      <c r="Z3900" s="14"/>
      <c r="AA3900" s="14"/>
      <c r="AB3900" s="14"/>
      <c r="AC3900" s="14"/>
      <c r="AD3900" s="14"/>
    </row>
    <row r="3901" ht="33.0" hidden="1" customHeight="1">
      <c r="A3901" s="27">
        <v>4410.0</v>
      </c>
      <c r="B3901" s="27" t="s">
        <v>34</v>
      </c>
      <c r="C3901" s="27" t="s">
        <v>4200</v>
      </c>
      <c r="D3901" s="12" t="s">
        <v>87</v>
      </c>
      <c r="E3901" s="14"/>
      <c r="F3901" s="12" t="s">
        <v>18</v>
      </c>
      <c r="G3901" s="12" t="s">
        <v>9</v>
      </c>
      <c r="H3901" s="12" t="s">
        <v>52</v>
      </c>
      <c r="I3901" s="14"/>
      <c r="J3901" s="14"/>
      <c r="K3901" s="14"/>
      <c r="L3901" s="14"/>
      <c r="M3901" s="14"/>
      <c r="N3901" s="14"/>
      <c r="O3901" s="14"/>
      <c r="P3901" s="14"/>
      <c r="Q3901" s="14"/>
      <c r="R3901" s="14"/>
      <c r="S3901" s="14"/>
      <c r="T3901" s="14"/>
      <c r="U3901" s="14"/>
      <c r="V3901" s="14"/>
      <c r="W3901" s="14"/>
      <c r="X3901" s="14"/>
      <c r="Y3901" s="14"/>
      <c r="Z3901" s="14"/>
      <c r="AA3901" s="14"/>
      <c r="AB3901" s="14"/>
      <c r="AC3901" s="14"/>
      <c r="AD3901" s="14"/>
    </row>
    <row r="3902" ht="33.0" hidden="1" customHeight="1">
      <c r="A3902" s="27">
        <v>4411.0</v>
      </c>
      <c r="B3902" s="27" t="s">
        <v>34</v>
      </c>
      <c r="C3902" s="27" t="s">
        <v>4201</v>
      </c>
      <c r="D3902" s="12" t="s">
        <v>403</v>
      </c>
      <c r="E3902" s="14"/>
      <c r="F3902" s="12" t="s">
        <v>11</v>
      </c>
      <c r="G3902" s="12" t="s">
        <v>4</v>
      </c>
      <c r="H3902" s="12" t="s">
        <v>37</v>
      </c>
      <c r="I3902" s="14"/>
      <c r="J3902" s="14"/>
      <c r="K3902" s="14"/>
      <c r="L3902" s="14"/>
      <c r="M3902" s="14"/>
      <c r="N3902" s="14"/>
      <c r="O3902" s="14"/>
      <c r="P3902" s="14"/>
      <c r="Q3902" s="14"/>
      <c r="R3902" s="14"/>
      <c r="S3902" s="14"/>
      <c r="T3902" s="14"/>
      <c r="U3902" s="14"/>
      <c r="V3902" s="14"/>
      <c r="W3902" s="14"/>
      <c r="X3902" s="14"/>
      <c r="Y3902" s="14"/>
      <c r="Z3902" s="14"/>
      <c r="AA3902" s="14"/>
      <c r="AB3902" s="14"/>
      <c r="AC3902" s="14"/>
      <c r="AD3902" s="14"/>
    </row>
    <row r="3903" ht="33.0" customHeight="1">
      <c r="A3903" s="27">
        <v>4412.0</v>
      </c>
      <c r="B3903" s="27" t="s">
        <v>34</v>
      </c>
      <c r="C3903" s="27" t="s">
        <v>4202</v>
      </c>
      <c r="D3903" s="12" t="s">
        <v>525</v>
      </c>
      <c r="E3903" s="14"/>
      <c r="F3903" s="12" t="s">
        <v>16</v>
      </c>
      <c r="G3903" s="12" t="s">
        <v>6</v>
      </c>
      <c r="H3903" s="12" t="s">
        <v>52</v>
      </c>
      <c r="I3903" s="14"/>
      <c r="J3903" s="14"/>
      <c r="K3903" s="14"/>
      <c r="L3903" s="14"/>
      <c r="M3903" s="14"/>
      <c r="N3903" s="14"/>
      <c r="O3903" s="14"/>
      <c r="P3903" s="14"/>
      <c r="Q3903" s="14"/>
      <c r="R3903" s="14"/>
      <c r="S3903" s="14"/>
      <c r="T3903" s="14"/>
      <c r="U3903" s="14"/>
      <c r="V3903" s="14"/>
      <c r="W3903" s="14"/>
      <c r="X3903" s="14"/>
      <c r="Y3903" s="14"/>
      <c r="Z3903" s="14"/>
      <c r="AA3903" s="14"/>
      <c r="AB3903" s="14"/>
      <c r="AC3903" s="14"/>
      <c r="AD3903" s="14"/>
    </row>
    <row r="3904" ht="33.0" hidden="1" customHeight="1">
      <c r="A3904" s="27">
        <v>4413.0</v>
      </c>
      <c r="B3904" s="27" t="s">
        <v>34</v>
      </c>
      <c r="C3904" s="27" t="s">
        <v>4203</v>
      </c>
      <c r="D3904" s="12" t="s">
        <v>449</v>
      </c>
      <c r="E3904" s="14"/>
      <c r="F3904" s="12" t="s">
        <v>15</v>
      </c>
      <c r="G3904" s="12" t="s">
        <v>4</v>
      </c>
      <c r="H3904" s="12" t="s">
        <v>52</v>
      </c>
      <c r="I3904" s="14"/>
      <c r="J3904" s="14"/>
      <c r="K3904" s="14"/>
      <c r="L3904" s="14"/>
      <c r="M3904" s="14"/>
      <c r="N3904" s="14"/>
      <c r="O3904" s="14"/>
      <c r="P3904" s="14"/>
      <c r="Q3904" s="14"/>
      <c r="R3904" s="14"/>
      <c r="S3904" s="14"/>
      <c r="T3904" s="14"/>
      <c r="U3904" s="14"/>
      <c r="V3904" s="14"/>
      <c r="W3904" s="14"/>
      <c r="X3904" s="14"/>
      <c r="Y3904" s="14"/>
      <c r="Z3904" s="14"/>
      <c r="AA3904" s="14"/>
      <c r="AB3904" s="14"/>
      <c r="AC3904" s="14"/>
      <c r="AD3904" s="14"/>
    </row>
    <row r="3905" ht="33.0" customHeight="1">
      <c r="A3905" s="27">
        <v>4414.0</v>
      </c>
      <c r="B3905" s="27" t="s">
        <v>34</v>
      </c>
      <c r="C3905" s="27" t="s">
        <v>4204</v>
      </c>
      <c r="D3905" s="12" t="s">
        <v>131</v>
      </c>
      <c r="E3905" s="14"/>
      <c r="F3905" s="12" t="s">
        <v>16</v>
      </c>
      <c r="G3905" s="12" t="s">
        <v>7</v>
      </c>
      <c r="H3905" s="12" t="s">
        <v>52</v>
      </c>
      <c r="I3905" s="14"/>
      <c r="J3905" s="14"/>
      <c r="K3905" s="14"/>
      <c r="L3905" s="14"/>
      <c r="M3905" s="14"/>
      <c r="N3905" s="14"/>
      <c r="O3905" s="14"/>
      <c r="P3905" s="14"/>
      <c r="Q3905" s="14"/>
      <c r="R3905" s="14"/>
      <c r="S3905" s="14"/>
      <c r="T3905" s="14"/>
      <c r="U3905" s="14"/>
      <c r="V3905" s="14"/>
      <c r="W3905" s="14"/>
      <c r="X3905" s="14"/>
      <c r="Y3905" s="14"/>
      <c r="Z3905" s="14"/>
      <c r="AA3905" s="14"/>
      <c r="AB3905" s="14"/>
      <c r="AC3905" s="14"/>
      <c r="AD3905" s="14"/>
    </row>
    <row r="3906" ht="33.0" hidden="1" customHeight="1">
      <c r="A3906" s="27">
        <v>4415.0</v>
      </c>
      <c r="B3906" s="27" t="s">
        <v>34</v>
      </c>
      <c r="C3906" s="27" t="s">
        <v>4205</v>
      </c>
      <c r="D3906" s="12" t="s">
        <v>2285</v>
      </c>
      <c r="E3906" s="14"/>
      <c r="F3906" s="12" t="s">
        <v>13</v>
      </c>
      <c r="G3906" s="12" t="s">
        <v>7</v>
      </c>
      <c r="H3906" s="12" t="s">
        <v>49</v>
      </c>
      <c r="I3906" s="14"/>
      <c r="J3906" s="14"/>
      <c r="K3906" s="14"/>
      <c r="L3906" s="14"/>
      <c r="M3906" s="14"/>
      <c r="N3906" s="14"/>
      <c r="O3906" s="14"/>
      <c r="P3906" s="14"/>
      <c r="Q3906" s="14"/>
      <c r="R3906" s="14"/>
      <c r="S3906" s="14"/>
      <c r="T3906" s="14"/>
      <c r="U3906" s="14"/>
      <c r="V3906" s="14"/>
      <c r="W3906" s="14"/>
      <c r="X3906" s="14"/>
      <c r="Y3906" s="14"/>
      <c r="Z3906" s="14"/>
      <c r="AA3906" s="14"/>
      <c r="AB3906" s="14"/>
      <c r="AC3906" s="14"/>
      <c r="AD3906" s="14"/>
    </row>
    <row r="3907" ht="33.0" hidden="1" customHeight="1">
      <c r="A3907" s="27">
        <v>4416.0</v>
      </c>
      <c r="B3907" s="27" t="s">
        <v>34</v>
      </c>
      <c r="C3907" s="27" t="s">
        <v>4206</v>
      </c>
      <c r="D3907" s="12" t="s">
        <v>51</v>
      </c>
      <c r="E3907" s="14"/>
      <c r="F3907" s="12" t="s">
        <v>11</v>
      </c>
      <c r="G3907" s="12" t="s">
        <v>6</v>
      </c>
      <c r="H3907" s="12" t="s">
        <v>52</v>
      </c>
      <c r="I3907" s="14"/>
      <c r="J3907" s="14"/>
      <c r="K3907" s="14"/>
      <c r="L3907" s="14"/>
      <c r="M3907" s="14"/>
      <c r="N3907" s="14"/>
      <c r="O3907" s="14"/>
      <c r="P3907" s="14"/>
      <c r="Q3907" s="14"/>
      <c r="R3907" s="14"/>
      <c r="S3907" s="14"/>
      <c r="T3907" s="14"/>
      <c r="U3907" s="14"/>
      <c r="V3907" s="14"/>
      <c r="W3907" s="14"/>
      <c r="X3907" s="14"/>
      <c r="Y3907" s="14"/>
      <c r="Z3907" s="14"/>
      <c r="AA3907" s="14"/>
      <c r="AB3907" s="14"/>
      <c r="AC3907" s="14"/>
      <c r="AD3907" s="14"/>
    </row>
    <row r="3908" ht="33.0" customHeight="1">
      <c r="A3908" s="27">
        <v>4417.0</v>
      </c>
      <c r="B3908" s="27" t="s">
        <v>34</v>
      </c>
      <c r="C3908" s="27" t="s">
        <v>4207</v>
      </c>
      <c r="D3908" s="12" t="s">
        <v>129</v>
      </c>
      <c r="E3908" s="14"/>
      <c r="F3908" s="12" t="s">
        <v>16</v>
      </c>
      <c r="G3908" s="12" t="s">
        <v>3</v>
      </c>
      <c r="H3908" s="12" t="s">
        <v>37</v>
      </c>
      <c r="I3908" s="14"/>
      <c r="J3908" s="14"/>
      <c r="K3908" s="14"/>
      <c r="L3908" s="14"/>
      <c r="M3908" s="14"/>
      <c r="N3908" s="14"/>
      <c r="O3908" s="14"/>
      <c r="P3908" s="14"/>
      <c r="Q3908" s="14"/>
      <c r="R3908" s="14"/>
      <c r="S3908" s="14"/>
      <c r="T3908" s="14"/>
      <c r="U3908" s="14"/>
      <c r="V3908" s="14"/>
      <c r="W3908" s="14"/>
      <c r="X3908" s="14"/>
      <c r="Y3908" s="14"/>
      <c r="Z3908" s="14"/>
      <c r="AA3908" s="14"/>
      <c r="AB3908" s="14"/>
      <c r="AC3908" s="14"/>
      <c r="AD3908" s="14"/>
    </row>
    <row r="3909" ht="33.0" hidden="1" customHeight="1">
      <c r="A3909" s="27">
        <v>4419.0</v>
      </c>
      <c r="B3909" s="27" t="s">
        <v>34</v>
      </c>
      <c r="C3909" s="27" t="s">
        <v>4208</v>
      </c>
      <c r="D3909" s="12" t="s">
        <v>612</v>
      </c>
      <c r="E3909" s="14"/>
      <c r="F3909" s="12" t="s">
        <v>15</v>
      </c>
      <c r="G3909" s="12" t="s">
        <v>9</v>
      </c>
      <c r="H3909" s="12" t="s">
        <v>49</v>
      </c>
      <c r="I3909" s="14"/>
      <c r="J3909" s="14"/>
      <c r="K3909" s="14"/>
      <c r="L3909" s="14"/>
      <c r="M3909" s="14"/>
      <c r="N3909" s="14"/>
      <c r="O3909" s="14"/>
      <c r="P3909" s="14"/>
      <c r="Q3909" s="14"/>
      <c r="R3909" s="14"/>
      <c r="S3909" s="14"/>
      <c r="T3909" s="14"/>
      <c r="U3909" s="14"/>
      <c r="V3909" s="14"/>
      <c r="W3909" s="14"/>
      <c r="X3909" s="14"/>
      <c r="Y3909" s="14"/>
      <c r="Z3909" s="14"/>
      <c r="AA3909" s="14"/>
      <c r="AB3909" s="14"/>
      <c r="AC3909" s="14"/>
      <c r="AD3909" s="14"/>
    </row>
    <row r="3910" ht="33.0" customHeight="1">
      <c r="A3910" s="27">
        <v>4420.0</v>
      </c>
      <c r="B3910" s="27" t="s">
        <v>34</v>
      </c>
      <c r="C3910" s="27" t="s">
        <v>4209</v>
      </c>
      <c r="D3910" s="12" t="s">
        <v>310</v>
      </c>
      <c r="E3910" s="14"/>
      <c r="F3910" s="12" t="s">
        <v>16</v>
      </c>
      <c r="G3910" s="12" t="s">
        <v>4</v>
      </c>
      <c r="H3910" s="12" t="s">
        <v>42</v>
      </c>
      <c r="I3910" s="14"/>
      <c r="J3910" s="14"/>
      <c r="K3910" s="14"/>
      <c r="L3910" s="14"/>
      <c r="M3910" s="14"/>
      <c r="N3910" s="14"/>
      <c r="O3910" s="14"/>
      <c r="P3910" s="14"/>
      <c r="Q3910" s="14"/>
      <c r="R3910" s="14"/>
      <c r="S3910" s="14"/>
      <c r="T3910" s="14"/>
      <c r="U3910" s="14"/>
      <c r="V3910" s="14"/>
      <c r="W3910" s="14"/>
      <c r="X3910" s="14"/>
      <c r="Y3910" s="14"/>
      <c r="Z3910" s="14"/>
      <c r="AA3910" s="14"/>
      <c r="AB3910" s="14"/>
      <c r="AC3910" s="14"/>
      <c r="AD3910" s="14"/>
    </row>
    <row r="3911" ht="33.0" hidden="1" customHeight="1">
      <c r="A3911" s="27">
        <v>4421.0</v>
      </c>
      <c r="B3911" s="27" t="s">
        <v>34</v>
      </c>
      <c r="C3911" s="27" t="s">
        <v>4210</v>
      </c>
      <c r="D3911" s="12" t="s">
        <v>397</v>
      </c>
      <c r="E3911" s="14"/>
      <c r="F3911" s="12" t="s">
        <v>15</v>
      </c>
      <c r="G3911" s="12" t="s">
        <v>5</v>
      </c>
      <c r="H3911" s="12" t="s">
        <v>37</v>
      </c>
      <c r="I3911" s="14"/>
      <c r="J3911" s="14"/>
      <c r="K3911" s="14"/>
      <c r="L3911" s="14"/>
      <c r="M3911" s="14"/>
      <c r="N3911" s="14"/>
      <c r="O3911" s="14"/>
      <c r="P3911" s="14"/>
      <c r="Q3911" s="14"/>
      <c r="R3911" s="14"/>
      <c r="S3911" s="14"/>
      <c r="T3911" s="14"/>
      <c r="U3911" s="14"/>
      <c r="V3911" s="14"/>
      <c r="W3911" s="14"/>
      <c r="X3911" s="14"/>
      <c r="Y3911" s="14"/>
      <c r="Z3911" s="14"/>
      <c r="AA3911" s="14"/>
      <c r="AB3911" s="14"/>
      <c r="AC3911" s="14"/>
      <c r="AD3911" s="14"/>
    </row>
    <row r="3912" ht="33.0" hidden="1" customHeight="1">
      <c r="A3912" s="27">
        <v>4422.0</v>
      </c>
      <c r="B3912" s="27" t="s">
        <v>34</v>
      </c>
      <c r="C3912" s="27" t="s">
        <v>4211</v>
      </c>
      <c r="D3912" s="12" t="s">
        <v>2445</v>
      </c>
      <c r="E3912" s="14"/>
      <c r="F3912" s="12" t="s">
        <v>14</v>
      </c>
      <c r="G3912" s="12" t="s">
        <v>7</v>
      </c>
      <c r="H3912" s="12" t="s">
        <v>49</v>
      </c>
      <c r="I3912" s="14"/>
      <c r="J3912" s="14"/>
      <c r="K3912" s="14"/>
      <c r="L3912" s="14"/>
      <c r="M3912" s="14"/>
      <c r="N3912" s="14"/>
      <c r="O3912" s="14"/>
      <c r="P3912" s="14"/>
      <c r="Q3912" s="14"/>
      <c r="R3912" s="14"/>
      <c r="S3912" s="14"/>
      <c r="T3912" s="14"/>
      <c r="U3912" s="14"/>
      <c r="V3912" s="14"/>
      <c r="W3912" s="14"/>
      <c r="X3912" s="14"/>
      <c r="Y3912" s="14"/>
      <c r="Z3912" s="14"/>
      <c r="AA3912" s="14"/>
      <c r="AB3912" s="14"/>
      <c r="AC3912" s="14"/>
      <c r="AD3912" s="14"/>
    </row>
    <row r="3913" ht="33.0" hidden="1" customHeight="1">
      <c r="A3913" s="27">
        <v>4423.0</v>
      </c>
      <c r="B3913" s="27" t="s">
        <v>34</v>
      </c>
      <c r="C3913" s="27" t="s">
        <v>4212</v>
      </c>
      <c r="D3913" s="12" t="s">
        <v>89</v>
      </c>
      <c r="E3913" s="14"/>
      <c r="F3913" s="12" t="s">
        <v>9</v>
      </c>
      <c r="G3913" s="12" t="s">
        <v>9</v>
      </c>
      <c r="H3913" s="12" t="s">
        <v>52</v>
      </c>
      <c r="I3913" s="14"/>
      <c r="J3913" s="14"/>
      <c r="K3913" s="14"/>
      <c r="L3913" s="14"/>
      <c r="M3913" s="14"/>
      <c r="N3913" s="14"/>
      <c r="O3913" s="14"/>
      <c r="P3913" s="14"/>
      <c r="Q3913" s="14"/>
      <c r="R3913" s="14"/>
      <c r="S3913" s="14"/>
      <c r="T3913" s="14"/>
      <c r="U3913" s="14"/>
      <c r="V3913" s="14"/>
      <c r="W3913" s="14"/>
      <c r="X3913" s="14"/>
      <c r="Y3913" s="14"/>
      <c r="Z3913" s="14"/>
      <c r="AA3913" s="14"/>
      <c r="AB3913" s="14"/>
      <c r="AC3913" s="14"/>
      <c r="AD3913" s="14"/>
    </row>
    <row r="3914" ht="33.0" hidden="1" customHeight="1">
      <c r="A3914" s="27">
        <v>4424.0</v>
      </c>
      <c r="B3914" s="27" t="s">
        <v>34</v>
      </c>
      <c r="C3914" s="27" t="s">
        <v>4213</v>
      </c>
      <c r="D3914" s="12" t="s">
        <v>632</v>
      </c>
      <c r="E3914" s="14"/>
      <c r="F3914" s="12" t="s">
        <v>21</v>
      </c>
      <c r="G3914" s="12" t="s">
        <v>9</v>
      </c>
      <c r="H3914" s="12" t="s">
        <v>49</v>
      </c>
      <c r="I3914" s="14"/>
      <c r="J3914" s="14"/>
      <c r="K3914" s="14"/>
      <c r="L3914" s="14"/>
      <c r="M3914" s="14"/>
      <c r="N3914" s="14"/>
      <c r="O3914" s="14"/>
      <c r="P3914" s="14"/>
      <c r="Q3914" s="14"/>
      <c r="R3914" s="14"/>
      <c r="S3914" s="14"/>
      <c r="T3914" s="14"/>
      <c r="U3914" s="14"/>
      <c r="V3914" s="14"/>
      <c r="W3914" s="14"/>
      <c r="X3914" s="14"/>
      <c r="Y3914" s="14"/>
      <c r="Z3914" s="14"/>
      <c r="AA3914" s="14"/>
      <c r="AB3914" s="14"/>
      <c r="AC3914" s="14"/>
      <c r="AD3914" s="14"/>
    </row>
    <row r="3915" ht="33.0" hidden="1" customHeight="1">
      <c r="A3915" s="27">
        <v>4425.0</v>
      </c>
      <c r="B3915" s="27" t="s">
        <v>34</v>
      </c>
      <c r="C3915" s="27" t="s">
        <v>4214</v>
      </c>
      <c r="D3915" s="12" t="s">
        <v>89</v>
      </c>
      <c r="E3915" s="14"/>
      <c r="F3915" s="12" t="s">
        <v>9</v>
      </c>
      <c r="G3915" s="12" t="s">
        <v>9</v>
      </c>
      <c r="H3915" s="12" t="s">
        <v>52</v>
      </c>
      <c r="I3915" s="14"/>
      <c r="J3915" s="14"/>
      <c r="K3915" s="14"/>
      <c r="L3915" s="14"/>
      <c r="M3915" s="14"/>
      <c r="N3915" s="14"/>
      <c r="O3915" s="14"/>
      <c r="P3915" s="14"/>
      <c r="Q3915" s="14"/>
      <c r="R3915" s="14"/>
      <c r="S3915" s="14"/>
      <c r="T3915" s="14"/>
      <c r="U3915" s="14"/>
      <c r="V3915" s="14"/>
      <c r="W3915" s="14"/>
      <c r="X3915" s="14"/>
      <c r="Y3915" s="14"/>
      <c r="Z3915" s="14"/>
      <c r="AA3915" s="14"/>
      <c r="AB3915" s="14"/>
      <c r="AC3915" s="14"/>
      <c r="AD3915" s="14"/>
    </row>
    <row r="3916" ht="33.0" hidden="1" customHeight="1">
      <c r="A3916" s="27">
        <v>4426.0</v>
      </c>
      <c r="B3916" s="27" t="s">
        <v>34</v>
      </c>
      <c r="C3916" s="27" t="s">
        <v>4215</v>
      </c>
      <c r="D3916" s="12" t="s">
        <v>3396</v>
      </c>
      <c r="E3916" s="14"/>
      <c r="F3916" s="12" t="s">
        <v>15</v>
      </c>
      <c r="G3916" s="12" t="s">
        <v>4</v>
      </c>
      <c r="H3916" s="12" t="s">
        <v>42</v>
      </c>
      <c r="I3916" s="14"/>
      <c r="J3916" s="14"/>
      <c r="K3916" s="14"/>
      <c r="L3916" s="14"/>
      <c r="M3916" s="14"/>
      <c r="N3916" s="14"/>
      <c r="O3916" s="14"/>
      <c r="P3916" s="14"/>
      <c r="Q3916" s="14"/>
      <c r="R3916" s="14"/>
      <c r="S3916" s="14"/>
      <c r="T3916" s="14"/>
      <c r="U3916" s="14"/>
      <c r="V3916" s="14"/>
      <c r="W3916" s="14"/>
      <c r="X3916" s="14"/>
      <c r="Y3916" s="14"/>
      <c r="Z3916" s="14"/>
      <c r="AA3916" s="14"/>
      <c r="AB3916" s="14"/>
      <c r="AC3916" s="14"/>
      <c r="AD3916" s="14"/>
    </row>
    <row r="3917" ht="33.0" hidden="1" customHeight="1">
      <c r="A3917" s="27">
        <v>4427.0</v>
      </c>
      <c r="B3917" s="27" t="s">
        <v>34</v>
      </c>
      <c r="C3917" s="27" t="s">
        <v>4216</v>
      </c>
      <c r="D3917" s="12" t="s">
        <v>89</v>
      </c>
      <c r="E3917" s="14"/>
      <c r="F3917" s="12" t="s">
        <v>9</v>
      </c>
      <c r="G3917" s="12" t="s">
        <v>9</v>
      </c>
      <c r="H3917" s="12" t="s">
        <v>52</v>
      </c>
      <c r="I3917" s="14"/>
      <c r="J3917" s="14"/>
      <c r="K3917" s="14"/>
      <c r="L3917" s="14"/>
      <c r="M3917" s="14"/>
      <c r="N3917" s="14"/>
      <c r="O3917" s="14"/>
      <c r="P3917" s="14"/>
      <c r="Q3917" s="14"/>
      <c r="R3917" s="14"/>
      <c r="S3917" s="14"/>
      <c r="T3917" s="14"/>
      <c r="U3917" s="14"/>
      <c r="V3917" s="14"/>
      <c r="W3917" s="14"/>
      <c r="X3917" s="14"/>
      <c r="Y3917" s="14"/>
      <c r="Z3917" s="14"/>
      <c r="AA3917" s="14"/>
      <c r="AB3917" s="14"/>
      <c r="AC3917" s="14"/>
      <c r="AD3917" s="14"/>
    </row>
    <row r="3918" ht="33.0" hidden="1" customHeight="1">
      <c r="A3918" s="27">
        <v>4428.0</v>
      </c>
      <c r="B3918" s="27" t="s">
        <v>34</v>
      </c>
      <c r="C3918" s="27" t="s">
        <v>4217</v>
      </c>
      <c r="D3918" s="12" t="s">
        <v>212</v>
      </c>
      <c r="E3918" s="14"/>
      <c r="F3918" s="12" t="s">
        <v>12</v>
      </c>
      <c r="G3918" s="12" t="s">
        <v>9</v>
      </c>
      <c r="H3918" s="12" t="s">
        <v>52</v>
      </c>
      <c r="I3918" s="14"/>
      <c r="J3918" s="14"/>
      <c r="K3918" s="14"/>
      <c r="L3918" s="14"/>
      <c r="M3918" s="14"/>
      <c r="N3918" s="14"/>
      <c r="O3918" s="14"/>
      <c r="P3918" s="14"/>
      <c r="Q3918" s="14"/>
      <c r="R3918" s="14"/>
      <c r="S3918" s="14"/>
      <c r="T3918" s="14"/>
      <c r="U3918" s="14"/>
      <c r="V3918" s="14"/>
      <c r="W3918" s="14"/>
      <c r="X3918" s="14"/>
      <c r="Y3918" s="14"/>
      <c r="Z3918" s="14"/>
      <c r="AA3918" s="14"/>
      <c r="AB3918" s="14"/>
      <c r="AC3918" s="14"/>
      <c r="AD3918" s="14"/>
    </row>
    <row r="3919" ht="33.0" hidden="1" customHeight="1">
      <c r="A3919" s="27">
        <v>4429.0</v>
      </c>
      <c r="B3919" s="27" t="s">
        <v>34</v>
      </c>
      <c r="C3919" s="27" t="s">
        <v>4218</v>
      </c>
      <c r="D3919" s="12" t="s">
        <v>210</v>
      </c>
      <c r="E3919" s="14"/>
      <c r="F3919" s="12" t="s">
        <v>11</v>
      </c>
      <c r="G3919" s="12" t="s">
        <v>5</v>
      </c>
      <c r="H3919" s="12" t="s">
        <v>42</v>
      </c>
      <c r="I3919" s="14"/>
      <c r="J3919" s="14"/>
      <c r="K3919" s="14"/>
      <c r="L3919" s="14"/>
      <c r="M3919" s="14"/>
      <c r="N3919" s="14"/>
      <c r="O3919" s="14"/>
      <c r="P3919" s="14"/>
      <c r="Q3919" s="14"/>
      <c r="R3919" s="14"/>
      <c r="S3919" s="14"/>
      <c r="T3919" s="14"/>
      <c r="U3919" s="14"/>
      <c r="V3919" s="14"/>
      <c r="W3919" s="14"/>
      <c r="X3919" s="14"/>
      <c r="Y3919" s="14"/>
      <c r="Z3919" s="14"/>
      <c r="AA3919" s="14"/>
      <c r="AB3919" s="14"/>
      <c r="AC3919" s="14"/>
      <c r="AD3919" s="14"/>
    </row>
    <row r="3920" ht="33.0" hidden="1" customHeight="1">
      <c r="A3920" s="27">
        <v>4430.0</v>
      </c>
      <c r="B3920" s="27" t="s">
        <v>34</v>
      </c>
      <c r="C3920" s="27" t="s">
        <v>4219</v>
      </c>
      <c r="D3920" s="12" t="s">
        <v>322</v>
      </c>
      <c r="E3920" s="14"/>
      <c r="F3920" s="12" t="s">
        <v>23</v>
      </c>
      <c r="G3920" s="12" t="s">
        <v>9</v>
      </c>
      <c r="H3920" s="12" t="s">
        <v>52</v>
      </c>
      <c r="I3920" s="14"/>
      <c r="J3920" s="14"/>
      <c r="K3920" s="14"/>
      <c r="L3920" s="14"/>
      <c r="M3920" s="14"/>
      <c r="N3920" s="14"/>
      <c r="O3920" s="14"/>
      <c r="P3920" s="14"/>
      <c r="Q3920" s="14"/>
      <c r="R3920" s="14"/>
      <c r="S3920" s="14"/>
      <c r="T3920" s="14"/>
      <c r="U3920" s="14"/>
      <c r="V3920" s="14"/>
      <c r="W3920" s="14"/>
      <c r="X3920" s="14"/>
      <c r="Y3920" s="14"/>
      <c r="Z3920" s="14"/>
      <c r="AA3920" s="14"/>
      <c r="AB3920" s="14"/>
      <c r="AC3920" s="14"/>
      <c r="AD3920" s="14"/>
    </row>
    <row r="3921" ht="33.0" hidden="1" customHeight="1">
      <c r="A3921" s="27">
        <v>4431.0</v>
      </c>
      <c r="B3921" s="27" t="s">
        <v>34</v>
      </c>
      <c r="C3921" s="27" t="s">
        <v>4220</v>
      </c>
      <c r="D3921" s="12" t="s">
        <v>3629</v>
      </c>
      <c r="E3921" s="14"/>
      <c r="F3921" s="12" t="s">
        <v>20</v>
      </c>
      <c r="G3921" s="12" t="s">
        <v>6</v>
      </c>
      <c r="H3921" s="12" t="s">
        <v>37</v>
      </c>
      <c r="I3921" s="14"/>
      <c r="J3921" s="14"/>
      <c r="K3921" s="14"/>
      <c r="L3921" s="14"/>
      <c r="M3921" s="14"/>
      <c r="N3921" s="14"/>
      <c r="O3921" s="14"/>
      <c r="P3921" s="14"/>
      <c r="Q3921" s="14"/>
      <c r="R3921" s="14"/>
      <c r="S3921" s="14"/>
      <c r="T3921" s="14"/>
      <c r="U3921" s="14"/>
      <c r="V3921" s="14"/>
      <c r="W3921" s="14"/>
      <c r="X3921" s="14"/>
      <c r="Y3921" s="14"/>
      <c r="Z3921" s="14"/>
      <c r="AA3921" s="14"/>
      <c r="AB3921" s="14"/>
      <c r="AC3921" s="14"/>
      <c r="AD3921" s="14"/>
    </row>
    <row r="3922" ht="33.0" hidden="1" customHeight="1">
      <c r="A3922" s="27">
        <v>4432.0</v>
      </c>
      <c r="B3922" s="27" t="s">
        <v>34</v>
      </c>
      <c r="C3922" s="27" t="s">
        <v>4221</v>
      </c>
      <c r="D3922" s="12" t="s">
        <v>36</v>
      </c>
      <c r="E3922" s="14"/>
      <c r="F3922" s="12" t="s">
        <v>10</v>
      </c>
      <c r="G3922" s="12" t="s">
        <v>2</v>
      </c>
      <c r="H3922" s="12" t="s">
        <v>37</v>
      </c>
      <c r="I3922" s="14"/>
      <c r="J3922" s="14"/>
      <c r="K3922" s="14"/>
      <c r="L3922" s="14"/>
      <c r="M3922" s="14"/>
      <c r="N3922" s="14"/>
      <c r="O3922" s="14"/>
      <c r="P3922" s="14"/>
      <c r="Q3922" s="14"/>
      <c r="R3922" s="14"/>
      <c r="S3922" s="14"/>
      <c r="T3922" s="14"/>
      <c r="U3922" s="14"/>
      <c r="V3922" s="14"/>
      <c r="W3922" s="14"/>
      <c r="X3922" s="14"/>
      <c r="Y3922" s="14"/>
      <c r="Z3922" s="14"/>
      <c r="AA3922" s="14"/>
      <c r="AB3922" s="14"/>
      <c r="AC3922" s="14"/>
      <c r="AD3922" s="14"/>
    </row>
    <row r="3923" ht="33.0" hidden="1" customHeight="1">
      <c r="A3923" s="27">
        <v>4433.0</v>
      </c>
      <c r="B3923" s="27" t="s">
        <v>34</v>
      </c>
      <c r="C3923" s="27" t="s">
        <v>4222</v>
      </c>
      <c r="D3923" s="12" t="s">
        <v>518</v>
      </c>
      <c r="E3923" s="14"/>
      <c r="F3923" s="12" t="s">
        <v>18</v>
      </c>
      <c r="G3923" s="12" t="s">
        <v>5</v>
      </c>
      <c r="H3923" s="12" t="s">
        <v>42</v>
      </c>
      <c r="I3923" s="14"/>
      <c r="J3923" s="14"/>
      <c r="K3923" s="14"/>
      <c r="L3923" s="14"/>
      <c r="M3923" s="14"/>
      <c r="N3923" s="14"/>
      <c r="O3923" s="14"/>
      <c r="P3923" s="14"/>
      <c r="Q3923" s="14"/>
      <c r="R3923" s="14"/>
      <c r="S3923" s="14"/>
      <c r="T3923" s="14"/>
      <c r="U3923" s="14"/>
      <c r="V3923" s="14"/>
      <c r="W3923" s="14"/>
      <c r="X3923" s="14"/>
      <c r="Y3923" s="14"/>
      <c r="Z3923" s="14"/>
      <c r="AA3923" s="14"/>
      <c r="AB3923" s="14"/>
      <c r="AC3923" s="14"/>
      <c r="AD3923" s="14"/>
    </row>
    <row r="3924" ht="33.0" hidden="1" customHeight="1">
      <c r="A3924" s="27">
        <v>4434.0</v>
      </c>
      <c r="B3924" s="27" t="s">
        <v>34</v>
      </c>
      <c r="C3924" s="27" t="s">
        <v>4223</v>
      </c>
      <c r="D3924" s="12" t="s">
        <v>231</v>
      </c>
      <c r="E3924" s="14"/>
      <c r="F3924" s="12" t="s">
        <v>18</v>
      </c>
      <c r="G3924" s="12" t="s">
        <v>6</v>
      </c>
      <c r="H3924" s="12" t="s">
        <v>42</v>
      </c>
      <c r="I3924" s="14"/>
      <c r="J3924" s="14"/>
      <c r="K3924" s="14"/>
      <c r="L3924" s="14"/>
      <c r="M3924" s="14"/>
      <c r="N3924" s="14"/>
      <c r="O3924" s="14"/>
      <c r="P3924" s="14"/>
      <c r="Q3924" s="14"/>
      <c r="R3924" s="14"/>
      <c r="S3924" s="14"/>
      <c r="T3924" s="14"/>
      <c r="U3924" s="14"/>
      <c r="V3924" s="14"/>
      <c r="W3924" s="14"/>
      <c r="X3924" s="14"/>
      <c r="Y3924" s="14"/>
      <c r="Z3924" s="14"/>
      <c r="AA3924" s="14"/>
      <c r="AB3924" s="14"/>
      <c r="AC3924" s="14"/>
      <c r="AD3924" s="14"/>
    </row>
    <row r="3925" ht="33.0" hidden="1" customHeight="1">
      <c r="A3925" s="27">
        <v>4435.0</v>
      </c>
      <c r="B3925" s="27" t="s">
        <v>34</v>
      </c>
      <c r="C3925" s="27" t="s">
        <v>4224</v>
      </c>
      <c r="D3925" s="12" t="s">
        <v>36</v>
      </c>
      <c r="E3925" s="14"/>
      <c r="F3925" s="12" t="s">
        <v>10</v>
      </c>
      <c r="G3925" s="12" t="s">
        <v>2</v>
      </c>
      <c r="H3925" s="12" t="s">
        <v>37</v>
      </c>
      <c r="I3925" s="14"/>
      <c r="J3925" s="14"/>
      <c r="K3925" s="14"/>
      <c r="L3925" s="14"/>
      <c r="M3925" s="14"/>
      <c r="N3925" s="14"/>
      <c r="O3925" s="14"/>
      <c r="P3925" s="14"/>
      <c r="Q3925" s="14"/>
      <c r="R3925" s="14"/>
      <c r="S3925" s="14"/>
      <c r="T3925" s="14"/>
      <c r="U3925" s="14"/>
      <c r="V3925" s="14"/>
      <c r="W3925" s="14"/>
      <c r="X3925" s="14"/>
      <c r="Y3925" s="14"/>
      <c r="Z3925" s="14"/>
      <c r="AA3925" s="14"/>
      <c r="AB3925" s="14"/>
      <c r="AC3925" s="14"/>
      <c r="AD3925" s="14"/>
    </row>
    <row r="3926" ht="33.0" hidden="1" customHeight="1">
      <c r="A3926" s="27">
        <v>4436.0</v>
      </c>
      <c r="B3926" s="27" t="s">
        <v>34</v>
      </c>
      <c r="C3926" s="27" t="s">
        <v>4225</v>
      </c>
      <c r="D3926" s="12" t="s">
        <v>361</v>
      </c>
      <c r="E3926" s="14"/>
      <c r="F3926" s="12" t="s">
        <v>20</v>
      </c>
      <c r="G3926" s="12" t="s">
        <v>6</v>
      </c>
      <c r="H3926" s="12" t="s">
        <v>52</v>
      </c>
      <c r="I3926" s="14"/>
      <c r="J3926" s="14"/>
      <c r="K3926" s="14"/>
      <c r="L3926" s="14"/>
      <c r="M3926" s="14"/>
      <c r="N3926" s="14"/>
      <c r="O3926" s="14"/>
      <c r="P3926" s="14"/>
      <c r="Q3926" s="14"/>
      <c r="R3926" s="14"/>
      <c r="S3926" s="14"/>
      <c r="T3926" s="14"/>
      <c r="U3926" s="14"/>
      <c r="V3926" s="14"/>
      <c r="W3926" s="14"/>
      <c r="X3926" s="14"/>
      <c r="Y3926" s="14"/>
      <c r="Z3926" s="14"/>
      <c r="AA3926" s="14"/>
      <c r="AB3926" s="14"/>
      <c r="AC3926" s="14"/>
      <c r="AD3926" s="14"/>
    </row>
    <row r="3927" ht="33.0" hidden="1" customHeight="1">
      <c r="A3927" s="27">
        <v>4437.0</v>
      </c>
      <c r="B3927" s="27" t="s">
        <v>34</v>
      </c>
      <c r="C3927" s="27" t="s">
        <v>4226</v>
      </c>
      <c r="D3927" s="12" t="s">
        <v>3261</v>
      </c>
      <c r="E3927" s="14"/>
      <c r="F3927" s="12" t="s">
        <v>12</v>
      </c>
      <c r="G3927" s="12" t="s">
        <v>4</v>
      </c>
      <c r="H3927" s="12" t="s">
        <v>52</v>
      </c>
      <c r="I3927" s="14"/>
      <c r="J3927" s="14"/>
      <c r="K3927" s="14"/>
      <c r="L3927" s="14"/>
      <c r="M3927" s="14"/>
      <c r="N3927" s="14"/>
      <c r="O3927" s="14"/>
      <c r="P3927" s="14"/>
      <c r="Q3927" s="14"/>
      <c r="R3927" s="14"/>
      <c r="S3927" s="14"/>
      <c r="T3927" s="14"/>
      <c r="U3927" s="14"/>
      <c r="V3927" s="14"/>
      <c r="W3927" s="14"/>
      <c r="X3927" s="14"/>
      <c r="Y3927" s="14"/>
      <c r="Z3927" s="14"/>
      <c r="AA3927" s="14"/>
      <c r="AB3927" s="14"/>
      <c r="AC3927" s="14"/>
      <c r="AD3927" s="14"/>
    </row>
    <row r="3928" ht="33.0" hidden="1" customHeight="1">
      <c r="A3928" s="27">
        <v>4438.0</v>
      </c>
      <c r="B3928" s="27" t="s">
        <v>34</v>
      </c>
      <c r="C3928" s="27" t="s">
        <v>4227</v>
      </c>
      <c r="D3928" s="12" t="s">
        <v>592</v>
      </c>
      <c r="E3928" s="14"/>
      <c r="F3928" s="12" t="s">
        <v>11</v>
      </c>
      <c r="G3928" s="12" t="s">
        <v>9</v>
      </c>
      <c r="H3928" s="12" t="s">
        <v>37</v>
      </c>
      <c r="I3928" s="14"/>
      <c r="J3928" s="14"/>
      <c r="K3928" s="14"/>
      <c r="L3928" s="14"/>
      <c r="M3928" s="14"/>
      <c r="N3928" s="14"/>
      <c r="O3928" s="14"/>
      <c r="P3928" s="14"/>
      <c r="Q3928" s="14"/>
      <c r="R3928" s="14"/>
      <c r="S3928" s="14"/>
      <c r="T3928" s="14"/>
      <c r="U3928" s="14"/>
      <c r="V3928" s="14"/>
      <c r="W3928" s="14"/>
      <c r="X3928" s="14"/>
      <c r="Y3928" s="14"/>
      <c r="Z3928" s="14"/>
      <c r="AA3928" s="14"/>
      <c r="AB3928" s="14"/>
      <c r="AC3928" s="14"/>
      <c r="AD3928" s="14"/>
    </row>
    <row r="3929" ht="33.0" hidden="1" customHeight="1">
      <c r="A3929" s="27">
        <v>4439.0</v>
      </c>
      <c r="B3929" s="27" t="s">
        <v>34</v>
      </c>
      <c r="C3929" s="27" t="s">
        <v>4228</v>
      </c>
      <c r="D3929" s="12" t="s">
        <v>101</v>
      </c>
      <c r="E3929" s="14"/>
      <c r="F3929" s="12" t="s">
        <v>13</v>
      </c>
      <c r="G3929" s="12" t="s">
        <v>3</v>
      </c>
      <c r="H3929" s="12" t="s">
        <v>42</v>
      </c>
      <c r="I3929" s="14"/>
      <c r="J3929" s="14"/>
      <c r="K3929" s="14"/>
      <c r="L3929" s="14"/>
      <c r="M3929" s="14"/>
      <c r="N3929" s="14"/>
      <c r="O3929" s="14"/>
      <c r="P3929" s="14"/>
      <c r="Q3929" s="14"/>
      <c r="R3929" s="14"/>
      <c r="S3929" s="14"/>
      <c r="T3929" s="14"/>
      <c r="U3929" s="14"/>
      <c r="V3929" s="14"/>
      <c r="W3929" s="14"/>
      <c r="X3929" s="14"/>
      <c r="Y3929" s="14"/>
      <c r="Z3929" s="14"/>
      <c r="AA3929" s="14"/>
      <c r="AB3929" s="14"/>
      <c r="AC3929" s="14"/>
      <c r="AD3929" s="14"/>
    </row>
    <row r="3930" ht="33.0" hidden="1" customHeight="1">
      <c r="A3930" s="27">
        <v>4440.0</v>
      </c>
      <c r="B3930" s="27" t="s">
        <v>34</v>
      </c>
      <c r="C3930" s="27" t="s">
        <v>4229</v>
      </c>
      <c r="D3930" s="12" t="s">
        <v>54</v>
      </c>
      <c r="E3930" s="14"/>
      <c r="F3930" s="12" t="s">
        <v>18</v>
      </c>
      <c r="G3930" s="12" t="s">
        <v>9</v>
      </c>
      <c r="H3930" s="12" t="s">
        <v>37</v>
      </c>
      <c r="I3930" s="14"/>
      <c r="J3930" s="14"/>
      <c r="K3930" s="14"/>
      <c r="L3930" s="14"/>
      <c r="M3930" s="14"/>
      <c r="N3930" s="14"/>
      <c r="O3930" s="14"/>
      <c r="P3930" s="14"/>
      <c r="Q3930" s="14"/>
      <c r="R3930" s="14"/>
      <c r="S3930" s="14"/>
      <c r="T3930" s="14"/>
      <c r="U3930" s="14"/>
      <c r="V3930" s="14"/>
      <c r="W3930" s="14"/>
      <c r="X3930" s="14"/>
      <c r="Y3930" s="14"/>
      <c r="Z3930" s="14"/>
      <c r="AA3930" s="14"/>
      <c r="AB3930" s="14"/>
      <c r="AC3930" s="14"/>
      <c r="AD3930" s="14"/>
    </row>
    <row r="3931" ht="33.0" hidden="1" customHeight="1">
      <c r="A3931" s="27">
        <v>4441.0</v>
      </c>
      <c r="B3931" s="27" t="s">
        <v>34</v>
      </c>
      <c r="C3931" s="27" t="s">
        <v>4230</v>
      </c>
      <c r="D3931" s="12" t="s">
        <v>2405</v>
      </c>
      <c r="E3931" s="14"/>
      <c r="F3931" s="12" t="s">
        <v>13</v>
      </c>
      <c r="G3931" s="12" t="s">
        <v>7</v>
      </c>
      <c r="H3931" s="12" t="s">
        <v>52</v>
      </c>
      <c r="I3931" s="14"/>
      <c r="J3931" s="14"/>
      <c r="K3931" s="14"/>
      <c r="L3931" s="14"/>
      <c r="M3931" s="14"/>
      <c r="N3931" s="14"/>
      <c r="O3931" s="14"/>
      <c r="P3931" s="14"/>
      <c r="Q3931" s="14"/>
      <c r="R3931" s="14"/>
      <c r="S3931" s="14"/>
      <c r="T3931" s="14"/>
      <c r="U3931" s="14"/>
      <c r="V3931" s="14"/>
      <c r="W3931" s="14"/>
      <c r="X3931" s="14"/>
      <c r="Y3931" s="14"/>
      <c r="Z3931" s="14"/>
      <c r="AA3931" s="14"/>
      <c r="AB3931" s="14"/>
      <c r="AC3931" s="14"/>
      <c r="AD3931" s="14"/>
    </row>
    <row r="3932" ht="33.0" hidden="1" customHeight="1">
      <c r="A3932" s="27">
        <v>4442.0</v>
      </c>
      <c r="B3932" s="27" t="s">
        <v>34</v>
      </c>
      <c r="C3932" s="27" t="s">
        <v>4231</v>
      </c>
      <c r="D3932" s="12" t="s">
        <v>36</v>
      </c>
      <c r="E3932" s="14"/>
      <c r="F3932" s="12" t="s">
        <v>10</v>
      </c>
      <c r="G3932" s="12" t="s">
        <v>2</v>
      </c>
      <c r="H3932" s="12" t="s">
        <v>37</v>
      </c>
      <c r="I3932" s="14"/>
      <c r="J3932" s="14"/>
      <c r="K3932" s="14"/>
      <c r="L3932" s="14"/>
      <c r="M3932" s="14"/>
      <c r="N3932" s="14"/>
      <c r="O3932" s="14"/>
      <c r="P3932" s="14"/>
      <c r="Q3932" s="14"/>
      <c r="R3932" s="14"/>
      <c r="S3932" s="14"/>
      <c r="T3932" s="14"/>
      <c r="U3932" s="14"/>
      <c r="V3932" s="14"/>
      <c r="W3932" s="14"/>
      <c r="X3932" s="14"/>
      <c r="Y3932" s="14"/>
      <c r="Z3932" s="14"/>
      <c r="AA3932" s="14"/>
      <c r="AB3932" s="14"/>
      <c r="AC3932" s="14"/>
      <c r="AD3932" s="14"/>
    </row>
    <row r="3933" ht="33.0" hidden="1" customHeight="1">
      <c r="A3933" s="27">
        <v>4443.0</v>
      </c>
      <c r="B3933" s="27" t="s">
        <v>34</v>
      </c>
      <c r="C3933" s="27" t="s">
        <v>4232</v>
      </c>
      <c r="D3933" s="12" t="s">
        <v>4233</v>
      </c>
      <c r="E3933" s="14"/>
      <c r="F3933" s="12" t="s">
        <v>15</v>
      </c>
      <c r="G3933" s="12" t="s">
        <v>5</v>
      </c>
      <c r="H3933" s="12" t="s">
        <v>49</v>
      </c>
      <c r="I3933" s="14"/>
      <c r="J3933" s="14"/>
      <c r="K3933" s="14"/>
      <c r="L3933" s="14"/>
      <c r="M3933" s="14"/>
      <c r="N3933" s="14"/>
      <c r="O3933" s="14"/>
      <c r="P3933" s="14"/>
      <c r="Q3933" s="14"/>
      <c r="R3933" s="14"/>
      <c r="S3933" s="14"/>
      <c r="T3933" s="14"/>
      <c r="U3933" s="14"/>
      <c r="V3933" s="14"/>
      <c r="W3933" s="14"/>
      <c r="X3933" s="14"/>
      <c r="Y3933" s="14"/>
      <c r="Z3933" s="14"/>
      <c r="AA3933" s="14"/>
      <c r="AB3933" s="14"/>
      <c r="AC3933" s="14"/>
      <c r="AD3933" s="14"/>
    </row>
    <row r="3934" ht="33.0" hidden="1" customHeight="1">
      <c r="A3934" s="27">
        <v>4444.0</v>
      </c>
      <c r="B3934" s="27" t="s">
        <v>34</v>
      </c>
      <c r="C3934" s="27" t="s">
        <v>4234</v>
      </c>
      <c r="D3934" s="12" t="s">
        <v>2405</v>
      </c>
      <c r="E3934" s="14"/>
      <c r="F3934" s="12" t="s">
        <v>13</v>
      </c>
      <c r="G3934" s="12" t="s">
        <v>7</v>
      </c>
      <c r="H3934" s="12" t="s">
        <v>52</v>
      </c>
      <c r="I3934" s="14"/>
      <c r="J3934" s="14"/>
      <c r="K3934" s="14"/>
      <c r="L3934" s="14"/>
      <c r="M3934" s="14"/>
      <c r="N3934" s="14"/>
      <c r="O3934" s="14"/>
      <c r="P3934" s="14"/>
      <c r="Q3934" s="14"/>
      <c r="R3934" s="14"/>
      <c r="S3934" s="14"/>
      <c r="T3934" s="14"/>
      <c r="U3934" s="14"/>
      <c r="V3934" s="14"/>
      <c r="W3934" s="14"/>
      <c r="X3934" s="14"/>
      <c r="Y3934" s="14"/>
      <c r="Z3934" s="14"/>
      <c r="AA3934" s="14"/>
      <c r="AB3934" s="14"/>
      <c r="AC3934" s="14"/>
      <c r="AD3934" s="14"/>
    </row>
    <row r="3935" ht="33.0" customHeight="1">
      <c r="A3935" s="27">
        <v>4445.0</v>
      </c>
      <c r="B3935" s="27" t="s">
        <v>34</v>
      </c>
      <c r="C3935" s="27" t="s">
        <v>4235</v>
      </c>
      <c r="D3935" s="12" t="s">
        <v>112</v>
      </c>
      <c r="E3935" s="14"/>
      <c r="F3935" s="12" t="s">
        <v>16</v>
      </c>
      <c r="G3935" s="12" t="s">
        <v>6</v>
      </c>
      <c r="H3935" s="12" t="s">
        <v>49</v>
      </c>
      <c r="I3935" s="14"/>
      <c r="J3935" s="14"/>
      <c r="K3935" s="14"/>
      <c r="L3935" s="14"/>
      <c r="M3935" s="14"/>
      <c r="N3935" s="14"/>
      <c r="O3935" s="14"/>
      <c r="P3935" s="14"/>
      <c r="Q3935" s="14"/>
      <c r="R3935" s="14"/>
      <c r="S3935" s="14"/>
      <c r="T3935" s="14"/>
      <c r="U3935" s="14"/>
      <c r="V3935" s="14"/>
      <c r="W3935" s="14"/>
      <c r="X3935" s="14"/>
      <c r="Y3935" s="14"/>
      <c r="Z3935" s="14"/>
      <c r="AA3935" s="14"/>
      <c r="AB3935" s="14"/>
      <c r="AC3935" s="14"/>
      <c r="AD3935" s="14"/>
    </row>
    <row r="3936" ht="33.0" hidden="1" customHeight="1">
      <c r="A3936" s="27">
        <v>4446.0</v>
      </c>
      <c r="B3936" s="27" t="s">
        <v>34</v>
      </c>
      <c r="C3936" s="27" t="s">
        <v>4236</v>
      </c>
      <c r="D3936" s="12" t="s">
        <v>89</v>
      </c>
      <c r="E3936" s="14"/>
      <c r="F3936" s="12" t="s">
        <v>9</v>
      </c>
      <c r="G3936" s="12" t="s">
        <v>9</v>
      </c>
      <c r="H3936" s="12" t="s">
        <v>52</v>
      </c>
      <c r="I3936" s="14"/>
      <c r="J3936" s="14"/>
      <c r="K3936" s="14"/>
      <c r="L3936" s="14"/>
      <c r="M3936" s="14"/>
      <c r="N3936" s="14"/>
      <c r="O3936" s="14"/>
      <c r="P3936" s="14"/>
      <c r="Q3936" s="14"/>
      <c r="R3936" s="14"/>
      <c r="S3936" s="14"/>
      <c r="T3936" s="14"/>
      <c r="U3936" s="14"/>
      <c r="V3936" s="14"/>
      <c r="W3936" s="14"/>
      <c r="X3936" s="14"/>
      <c r="Y3936" s="14"/>
      <c r="Z3936" s="14"/>
      <c r="AA3936" s="14"/>
      <c r="AB3936" s="14"/>
      <c r="AC3936" s="14"/>
      <c r="AD3936" s="14"/>
    </row>
    <row r="3937" ht="33.0" customHeight="1">
      <c r="A3937" s="27">
        <v>4447.0</v>
      </c>
      <c r="B3937" s="27" t="s">
        <v>34</v>
      </c>
      <c r="C3937" s="27" t="s">
        <v>4237</v>
      </c>
      <c r="D3937" s="12" t="s">
        <v>1636</v>
      </c>
      <c r="E3937" s="14"/>
      <c r="F3937" s="12" t="s">
        <v>16</v>
      </c>
      <c r="G3937" s="12" t="s">
        <v>9</v>
      </c>
      <c r="H3937" s="12" t="s">
        <v>49</v>
      </c>
      <c r="I3937" s="14"/>
      <c r="J3937" s="14"/>
      <c r="K3937" s="14"/>
      <c r="L3937" s="14"/>
      <c r="M3937" s="14"/>
      <c r="N3937" s="14"/>
      <c r="O3937" s="14"/>
      <c r="P3937" s="14"/>
      <c r="Q3937" s="14"/>
      <c r="R3937" s="14"/>
      <c r="S3937" s="14"/>
      <c r="T3937" s="14"/>
      <c r="U3937" s="14"/>
      <c r="V3937" s="14"/>
      <c r="W3937" s="14"/>
      <c r="X3937" s="14"/>
      <c r="Y3937" s="14"/>
      <c r="Z3937" s="14"/>
      <c r="AA3937" s="14"/>
      <c r="AB3937" s="14"/>
      <c r="AC3937" s="14"/>
      <c r="AD3937" s="14"/>
    </row>
    <row r="3938" ht="33.0" hidden="1" customHeight="1">
      <c r="A3938" s="27">
        <v>4448.0</v>
      </c>
      <c r="B3938" s="27" t="s">
        <v>34</v>
      </c>
      <c r="C3938" s="27" t="s">
        <v>4238</v>
      </c>
      <c r="D3938" s="12" t="s">
        <v>1414</v>
      </c>
      <c r="E3938" s="14"/>
      <c r="F3938" s="12" t="s">
        <v>11</v>
      </c>
      <c r="G3938" s="12" t="s">
        <v>2</v>
      </c>
      <c r="H3938" s="12" t="s">
        <v>37</v>
      </c>
      <c r="I3938" s="14"/>
      <c r="J3938" s="14"/>
      <c r="K3938" s="14"/>
      <c r="L3938" s="14"/>
      <c r="M3938" s="14"/>
      <c r="N3938" s="14"/>
      <c r="O3938" s="14"/>
      <c r="P3938" s="14"/>
      <c r="Q3938" s="14"/>
      <c r="R3938" s="14"/>
      <c r="S3938" s="14"/>
      <c r="T3938" s="14"/>
      <c r="U3938" s="14"/>
      <c r="V3938" s="14"/>
      <c r="W3938" s="14"/>
      <c r="X3938" s="14"/>
      <c r="Y3938" s="14"/>
      <c r="Z3938" s="14"/>
      <c r="AA3938" s="14"/>
      <c r="AB3938" s="14"/>
      <c r="AC3938" s="14"/>
      <c r="AD3938" s="14"/>
    </row>
    <row r="3939" ht="33.0" hidden="1" customHeight="1">
      <c r="A3939" s="27">
        <v>4449.0</v>
      </c>
      <c r="B3939" s="27" t="s">
        <v>34</v>
      </c>
      <c r="C3939" s="27" t="s">
        <v>4239</v>
      </c>
      <c r="D3939" s="12" t="s">
        <v>373</v>
      </c>
      <c r="E3939" s="14"/>
      <c r="F3939" s="12" t="s">
        <v>18</v>
      </c>
      <c r="G3939" s="12" t="s">
        <v>5</v>
      </c>
      <c r="H3939" s="12" t="s">
        <v>52</v>
      </c>
      <c r="I3939" s="14"/>
      <c r="J3939" s="14"/>
      <c r="K3939" s="14"/>
      <c r="L3939" s="14"/>
      <c r="M3939" s="14"/>
      <c r="N3939" s="14"/>
      <c r="O3939" s="14"/>
      <c r="P3939" s="14"/>
      <c r="Q3939" s="14"/>
      <c r="R3939" s="14"/>
      <c r="S3939" s="14"/>
      <c r="T3939" s="14"/>
      <c r="U3939" s="14"/>
      <c r="V3939" s="14"/>
      <c r="W3939" s="14"/>
      <c r="X3939" s="14"/>
      <c r="Y3939" s="14"/>
      <c r="Z3939" s="14"/>
      <c r="AA3939" s="14"/>
      <c r="AB3939" s="14"/>
      <c r="AC3939" s="14"/>
      <c r="AD3939" s="14"/>
    </row>
    <row r="3940" ht="33.0" customHeight="1">
      <c r="A3940" s="27">
        <v>4450.0</v>
      </c>
      <c r="B3940" s="27" t="s">
        <v>34</v>
      </c>
      <c r="C3940" s="27" t="s">
        <v>4240</v>
      </c>
      <c r="D3940" s="12" t="s">
        <v>131</v>
      </c>
      <c r="E3940" s="14"/>
      <c r="F3940" s="12" t="s">
        <v>16</v>
      </c>
      <c r="G3940" s="12" t="s">
        <v>7</v>
      </c>
      <c r="H3940" s="12" t="s">
        <v>52</v>
      </c>
      <c r="I3940" s="14"/>
      <c r="J3940" s="14"/>
      <c r="K3940" s="14"/>
      <c r="L3940" s="14"/>
      <c r="M3940" s="14"/>
      <c r="N3940" s="14"/>
      <c r="O3940" s="14"/>
      <c r="P3940" s="14"/>
      <c r="Q3940" s="14"/>
      <c r="R3940" s="14"/>
      <c r="S3940" s="14"/>
      <c r="T3940" s="14"/>
      <c r="U3940" s="14"/>
      <c r="V3940" s="14"/>
      <c r="W3940" s="14"/>
      <c r="X3940" s="14"/>
      <c r="Y3940" s="14"/>
      <c r="Z3940" s="14"/>
      <c r="AA3940" s="14"/>
      <c r="AB3940" s="14"/>
      <c r="AC3940" s="14"/>
      <c r="AD3940" s="14"/>
    </row>
    <row r="3941" ht="33.0" hidden="1" customHeight="1">
      <c r="A3941" s="27">
        <v>4451.0</v>
      </c>
      <c r="B3941" s="27" t="s">
        <v>34</v>
      </c>
      <c r="C3941" s="27" t="s">
        <v>4241</v>
      </c>
      <c r="D3941" s="12" t="s">
        <v>281</v>
      </c>
      <c r="E3941" s="14"/>
      <c r="F3941" s="12" t="s">
        <v>13</v>
      </c>
      <c r="G3941" s="12" t="s">
        <v>6</v>
      </c>
      <c r="H3941" s="12" t="s">
        <v>42</v>
      </c>
      <c r="I3941" s="14"/>
      <c r="J3941" s="14"/>
      <c r="K3941" s="14"/>
      <c r="L3941" s="14"/>
      <c r="M3941" s="14"/>
      <c r="N3941" s="14"/>
      <c r="O3941" s="14"/>
      <c r="P3941" s="14"/>
      <c r="Q3941" s="14"/>
      <c r="R3941" s="14"/>
      <c r="S3941" s="14"/>
      <c r="T3941" s="14"/>
      <c r="U3941" s="14"/>
      <c r="V3941" s="14"/>
      <c r="W3941" s="14"/>
      <c r="X3941" s="14"/>
      <c r="Y3941" s="14"/>
      <c r="Z3941" s="14"/>
      <c r="AA3941" s="14"/>
      <c r="AB3941" s="14"/>
      <c r="AC3941" s="14"/>
      <c r="AD3941" s="14"/>
    </row>
    <row r="3942" ht="33.0" hidden="1" customHeight="1">
      <c r="A3942" s="27">
        <v>4452.0</v>
      </c>
      <c r="B3942" s="27" t="s">
        <v>34</v>
      </c>
      <c r="C3942" s="27" t="s">
        <v>4242</v>
      </c>
      <c r="D3942" s="12" t="s">
        <v>54</v>
      </c>
      <c r="E3942" s="14"/>
      <c r="F3942" s="12" t="s">
        <v>18</v>
      </c>
      <c r="G3942" s="12" t="s">
        <v>9</v>
      </c>
      <c r="H3942" s="12" t="s">
        <v>37</v>
      </c>
      <c r="I3942" s="14"/>
      <c r="J3942" s="14"/>
      <c r="K3942" s="14"/>
      <c r="L3942" s="14"/>
      <c r="M3942" s="14"/>
      <c r="N3942" s="14"/>
      <c r="O3942" s="14"/>
      <c r="P3942" s="14"/>
      <c r="Q3942" s="14"/>
      <c r="R3942" s="14"/>
      <c r="S3942" s="14"/>
      <c r="T3942" s="14"/>
      <c r="U3942" s="14"/>
      <c r="V3942" s="14"/>
      <c r="W3942" s="14"/>
      <c r="X3942" s="14"/>
      <c r="Y3942" s="14"/>
      <c r="Z3942" s="14"/>
      <c r="AA3942" s="14"/>
      <c r="AB3942" s="14"/>
      <c r="AC3942" s="14"/>
      <c r="AD3942" s="14"/>
    </row>
    <row r="3943" ht="33.0" customHeight="1">
      <c r="A3943" s="27">
        <v>4453.0</v>
      </c>
      <c r="B3943" s="27" t="s">
        <v>34</v>
      </c>
      <c r="C3943" s="27" t="s">
        <v>4243</v>
      </c>
      <c r="D3943" s="12" t="s">
        <v>334</v>
      </c>
      <c r="E3943" s="14"/>
      <c r="F3943" s="12" t="s">
        <v>16</v>
      </c>
      <c r="G3943" s="12" t="s">
        <v>7</v>
      </c>
      <c r="H3943" s="12" t="s">
        <v>42</v>
      </c>
      <c r="I3943" s="14"/>
      <c r="J3943" s="14"/>
      <c r="K3943" s="14"/>
      <c r="L3943" s="14"/>
      <c r="M3943" s="14"/>
      <c r="N3943" s="14"/>
      <c r="O3943" s="14"/>
      <c r="P3943" s="14"/>
      <c r="Q3943" s="14"/>
      <c r="R3943" s="14"/>
      <c r="S3943" s="14"/>
      <c r="T3943" s="14"/>
      <c r="U3943" s="14"/>
      <c r="V3943" s="14"/>
      <c r="W3943" s="14"/>
      <c r="X3943" s="14"/>
      <c r="Y3943" s="14"/>
      <c r="Z3943" s="14"/>
      <c r="AA3943" s="14"/>
      <c r="AB3943" s="14"/>
      <c r="AC3943" s="14"/>
      <c r="AD3943" s="14"/>
    </row>
    <row r="3944" ht="33.0" hidden="1" customHeight="1">
      <c r="A3944" s="27">
        <v>4454.0</v>
      </c>
      <c r="B3944" s="27" t="s">
        <v>34</v>
      </c>
      <c r="C3944" s="27" t="s">
        <v>4244</v>
      </c>
      <c r="D3944" s="12" t="s">
        <v>36</v>
      </c>
      <c r="E3944" s="14"/>
      <c r="F3944" s="12" t="s">
        <v>10</v>
      </c>
      <c r="G3944" s="12" t="s">
        <v>2</v>
      </c>
      <c r="H3944" s="12" t="s">
        <v>37</v>
      </c>
      <c r="I3944" s="14"/>
      <c r="J3944" s="14"/>
      <c r="K3944" s="14"/>
      <c r="L3944" s="14"/>
      <c r="M3944" s="14"/>
      <c r="N3944" s="14"/>
      <c r="O3944" s="14"/>
      <c r="P3944" s="14"/>
      <c r="Q3944" s="14"/>
      <c r="R3944" s="14"/>
      <c r="S3944" s="14"/>
      <c r="T3944" s="14"/>
      <c r="U3944" s="14"/>
      <c r="V3944" s="14"/>
      <c r="W3944" s="14"/>
      <c r="X3944" s="14"/>
      <c r="Y3944" s="14"/>
      <c r="Z3944" s="14"/>
      <c r="AA3944" s="14"/>
      <c r="AB3944" s="14"/>
      <c r="AC3944" s="14"/>
      <c r="AD3944" s="14"/>
    </row>
    <row r="3945" ht="33.0" hidden="1" customHeight="1">
      <c r="A3945" s="27">
        <v>4455.0</v>
      </c>
      <c r="B3945" s="27" t="s">
        <v>34</v>
      </c>
      <c r="C3945" s="27" t="s">
        <v>4245</v>
      </c>
      <c r="D3945" s="12" t="s">
        <v>586</v>
      </c>
      <c r="E3945" s="14"/>
      <c r="F3945" s="12" t="s">
        <v>11</v>
      </c>
      <c r="G3945" s="12" t="s">
        <v>7</v>
      </c>
      <c r="H3945" s="12" t="s">
        <v>52</v>
      </c>
      <c r="I3945" s="14"/>
      <c r="J3945" s="14"/>
      <c r="K3945" s="14"/>
      <c r="L3945" s="14"/>
      <c r="M3945" s="14"/>
      <c r="N3945" s="14"/>
      <c r="O3945" s="14"/>
      <c r="P3945" s="14"/>
      <c r="Q3945" s="14"/>
      <c r="R3945" s="14"/>
      <c r="S3945" s="14"/>
      <c r="T3945" s="14"/>
      <c r="U3945" s="14"/>
      <c r="V3945" s="14"/>
      <c r="W3945" s="14"/>
      <c r="X3945" s="14"/>
      <c r="Y3945" s="14"/>
      <c r="Z3945" s="14"/>
      <c r="AA3945" s="14"/>
      <c r="AB3945" s="14"/>
      <c r="AC3945" s="14"/>
      <c r="AD3945" s="14"/>
    </row>
    <row r="3946" ht="33.0" hidden="1" customHeight="1">
      <c r="A3946" s="27">
        <v>4456.0</v>
      </c>
      <c r="B3946" s="27" t="s">
        <v>34</v>
      </c>
      <c r="C3946" s="27" t="s">
        <v>4246</v>
      </c>
      <c r="D3946" s="12" t="s">
        <v>266</v>
      </c>
      <c r="E3946" s="14"/>
      <c r="F3946" s="12" t="s">
        <v>12</v>
      </c>
      <c r="G3946" s="12" t="s">
        <v>3</v>
      </c>
      <c r="H3946" s="12" t="s">
        <v>37</v>
      </c>
      <c r="I3946" s="14"/>
      <c r="J3946" s="14"/>
      <c r="K3946" s="14"/>
      <c r="L3946" s="14"/>
      <c r="M3946" s="14"/>
      <c r="N3946" s="14"/>
      <c r="O3946" s="14"/>
      <c r="P3946" s="14"/>
      <c r="Q3946" s="14"/>
      <c r="R3946" s="14"/>
      <c r="S3946" s="14"/>
      <c r="T3946" s="14"/>
      <c r="U3946" s="14"/>
      <c r="V3946" s="14"/>
      <c r="W3946" s="14"/>
      <c r="X3946" s="14"/>
      <c r="Y3946" s="14"/>
      <c r="Z3946" s="14"/>
      <c r="AA3946" s="14"/>
      <c r="AB3946" s="14"/>
      <c r="AC3946" s="14"/>
      <c r="AD3946" s="14"/>
    </row>
    <row r="3947" ht="33.0" hidden="1" customHeight="1">
      <c r="A3947" s="27">
        <v>4457.0</v>
      </c>
      <c r="B3947" s="27" t="s">
        <v>34</v>
      </c>
      <c r="C3947" s="27" t="s">
        <v>4247</v>
      </c>
      <c r="D3947" s="12" t="s">
        <v>51</v>
      </c>
      <c r="E3947" s="14"/>
      <c r="F3947" s="12" t="s">
        <v>11</v>
      </c>
      <c r="G3947" s="12" t="s">
        <v>6</v>
      </c>
      <c r="H3947" s="12" t="s">
        <v>52</v>
      </c>
      <c r="I3947" s="14"/>
      <c r="J3947" s="14"/>
      <c r="K3947" s="14"/>
      <c r="L3947" s="14"/>
      <c r="M3947" s="14"/>
      <c r="N3947" s="14"/>
      <c r="O3947" s="14"/>
      <c r="P3947" s="14"/>
      <c r="Q3947" s="14"/>
      <c r="R3947" s="14"/>
      <c r="S3947" s="14"/>
      <c r="T3947" s="14"/>
      <c r="U3947" s="14"/>
      <c r="V3947" s="14"/>
      <c r="W3947" s="14"/>
      <c r="X3947" s="14"/>
      <c r="Y3947" s="14"/>
      <c r="Z3947" s="14"/>
      <c r="AA3947" s="14"/>
      <c r="AB3947" s="14"/>
      <c r="AC3947" s="14"/>
      <c r="AD3947" s="14"/>
    </row>
    <row r="3948" ht="33.0" hidden="1" customHeight="1">
      <c r="A3948" s="27">
        <v>4458.0</v>
      </c>
      <c r="B3948" s="27" t="s">
        <v>34</v>
      </c>
      <c r="C3948" s="27" t="s">
        <v>4248</v>
      </c>
      <c r="D3948" s="12" t="s">
        <v>160</v>
      </c>
      <c r="E3948" s="14"/>
      <c r="F3948" s="12" t="s">
        <v>23</v>
      </c>
      <c r="G3948" s="12" t="s">
        <v>9</v>
      </c>
      <c r="H3948" s="12" t="s">
        <v>49</v>
      </c>
      <c r="I3948" s="14"/>
      <c r="J3948" s="14"/>
      <c r="K3948" s="14"/>
      <c r="L3948" s="14"/>
      <c r="M3948" s="14"/>
      <c r="N3948" s="14"/>
      <c r="O3948" s="14"/>
      <c r="P3948" s="14"/>
      <c r="Q3948" s="14"/>
      <c r="R3948" s="14"/>
      <c r="S3948" s="14"/>
      <c r="T3948" s="14"/>
      <c r="U3948" s="14"/>
      <c r="V3948" s="14"/>
      <c r="W3948" s="14"/>
      <c r="X3948" s="14"/>
      <c r="Y3948" s="14"/>
      <c r="Z3948" s="14"/>
      <c r="AA3948" s="14"/>
      <c r="AB3948" s="14"/>
      <c r="AC3948" s="14"/>
      <c r="AD3948" s="14"/>
    </row>
    <row r="3949" ht="33.0" hidden="1" customHeight="1">
      <c r="A3949" s="27">
        <v>4459.0</v>
      </c>
      <c r="B3949" s="27" t="s">
        <v>34</v>
      </c>
      <c r="C3949" s="27" t="s">
        <v>4249</v>
      </c>
      <c r="D3949" s="12" t="s">
        <v>509</v>
      </c>
      <c r="E3949" s="14"/>
      <c r="F3949" s="12" t="s">
        <v>13</v>
      </c>
      <c r="G3949" s="12" t="s">
        <v>4</v>
      </c>
      <c r="H3949" s="12" t="s">
        <v>52</v>
      </c>
      <c r="I3949" s="14"/>
      <c r="J3949" s="14"/>
      <c r="K3949" s="14"/>
      <c r="L3949" s="14"/>
      <c r="M3949" s="14"/>
      <c r="N3949" s="14"/>
      <c r="O3949" s="14"/>
      <c r="P3949" s="14"/>
      <c r="Q3949" s="14"/>
      <c r="R3949" s="14"/>
      <c r="S3949" s="14"/>
      <c r="T3949" s="14"/>
      <c r="U3949" s="14"/>
      <c r="V3949" s="14"/>
      <c r="W3949" s="14"/>
      <c r="X3949" s="14"/>
      <c r="Y3949" s="14"/>
      <c r="Z3949" s="14"/>
      <c r="AA3949" s="14"/>
      <c r="AB3949" s="14"/>
      <c r="AC3949" s="14"/>
      <c r="AD3949" s="14"/>
    </row>
    <row r="3950" ht="33.0" hidden="1" customHeight="1">
      <c r="A3950" s="27">
        <v>4460.0</v>
      </c>
      <c r="B3950" s="27" t="s">
        <v>34</v>
      </c>
      <c r="C3950" s="27" t="s">
        <v>4250</v>
      </c>
      <c r="D3950" s="12" t="s">
        <v>89</v>
      </c>
      <c r="E3950" s="14"/>
      <c r="F3950" s="12" t="s">
        <v>9</v>
      </c>
      <c r="G3950" s="12" t="s">
        <v>9</v>
      </c>
      <c r="H3950" s="12" t="s">
        <v>52</v>
      </c>
      <c r="I3950" s="14"/>
      <c r="J3950" s="14"/>
      <c r="K3950" s="14"/>
      <c r="L3950" s="14"/>
      <c r="M3950" s="14"/>
      <c r="N3950" s="14"/>
      <c r="O3950" s="14"/>
      <c r="P3950" s="14"/>
      <c r="Q3950" s="14"/>
      <c r="R3950" s="14"/>
      <c r="S3950" s="14"/>
      <c r="T3950" s="14"/>
      <c r="U3950" s="14"/>
      <c r="V3950" s="14"/>
      <c r="W3950" s="14"/>
      <c r="X3950" s="14"/>
      <c r="Y3950" s="14"/>
      <c r="Z3950" s="14"/>
      <c r="AA3950" s="14"/>
      <c r="AB3950" s="14"/>
      <c r="AC3950" s="14"/>
      <c r="AD3950" s="14"/>
    </row>
    <row r="3951" ht="33.0" hidden="1" customHeight="1">
      <c r="A3951" s="27">
        <v>4461.0</v>
      </c>
      <c r="B3951" s="27" t="s">
        <v>34</v>
      </c>
      <c r="C3951" s="27" t="s">
        <v>4251</v>
      </c>
      <c r="D3951" s="12" t="s">
        <v>509</v>
      </c>
      <c r="E3951" s="14"/>
      <c r="F3951" s="12" t="s">
        <v>13</v>
      </c>
      <c r="G3951" s="12" t="s">
        <v>4</v>
      </c>
      <c r="H3951" s="12" t="s">
        <v>52</v>
      </c>
      <c r="I3951" s="14"/>
      <c r="J3951" s="14"/>
      <c r="K3951" s="14"/>
      <c r="L3951" s="14"/>
      <c r="M3951" s="14"/>
      <c r="N3951" s="14"/>
      <c r="O3951" s="14"/>
      <c r="P3951" s="14"/>
      <c r="Q3951" s="14"/>
      <c r="R3951" s="14"/>
      <c r="S3951" s="14"/>
      <c r="T3951" s="14"/>
      <c r="U3951" s="14"/>
      <c r="V3951" s="14"/>
      <c r="W3951" s="14"/>
      <c r="X3951" s="14"/>
      <c r="Y3951" s="14"/>
      <c r="Z3951" s="14"/>
      <c r="AA3951" s="14"/>
      <c r="AB3951" s="14"/>
      <c r="AC3951" s="14"/>
      <c r="AD3951" s="14"/>
    </row>
    <row r="3952" ht="33.0" hidden="1" customHeight="1">
      <c r="A3952" s="27">
        <v>4462.0</v>
      </c>
      <c r="B3952" s="27" t="s">
        <v>34</v>
      </c>
      <c r="C3952" s="27" t="s">
        <v>4252</v>
      </c>
      <c r="D3952" s="12" t="s">
        <v>1414</v>
      </c>
      <c r="E3952" s="14"/>
      <c r="F3952" s="12" t="s">
        <v>11</v>
      </c>
      <c r="G3952" s="12" t="s">
        <v>2</v>
      </c>
      <c r="H3952" s="12" t="s">
        <v>37</v>
      </c>
      <c r="I3952" s="14"/>
      <c r="J3952" s="14"/>
      <c r="K3952" s="14"/>
      <c r="L3952" s="14"/>
      <c r="M3952" s="14"/>
      <c r="N3952" s="14"/>
      <c r="O3952" s="14"/>
      <c r="P3952" s="14"/>
      <c r="Q3952" s="14"/>
      <c r="R3952" s="14"/>
      <c r="S3952" s="14"/>
      <c r="T3952" s="14"/>
      <c r="U3952" s="14"/>
      <c r="V3952" s="14"/>
      <c r="W3952" s="14"/>
      <c r="X3952" s="14"/>
      <c r="Y3952" s="14"/>
      <c r="Z3952" s="14"/>
      <c r="AA3952" s="14"/>
      <c r="AB3952" s="14"/>
      <c r="AC3952" s="14"/>
      <c r="AD3952" s="14"/>
    </row>
    <row r="3953" ht="33.0" hidden="1" customHeight="1">
      <c r="A3953" s="27">
        <v>4463.0</v>
      </c>
      <c r="B3953" s="27" t="s">
        <v>34</v>
      </c>
      <c r="C3953" s="27" t="s">
        <v>4253</v>
      </c>
      <c r="D3953" s="12" t="s">
        <v>199</v>
      </c>
      <c r="E3953" s="14"/>
      <c r="F3953" s="12" t="s">
        <v>12</v>
      </c>
      <c r="G3953" s="12" t="s">
        <v>6</v>
      </c>
      <c r="H3953" s="12" t="s">
        <v>52</v>
      </c>
      <c r="I3953" s="14"/>
      <c r="J3953" s="14"/>
      <c r="K3953" s="14"/>
      <c r="L3953" s="14"/>
      <c r="M3953" s="14"/>
      <c r="N3953" s="14"/>
      <c r="O3953" s="14"/>
      <c r="P3953" s="14"/>
      <c r="Q3953" s="14"/>
      <c r="R3953" s="14"/>
      <c r="S3953" s="14"/>
      <c r="T3953" s="14"/>
      <c r="U3953" s="14"/>
      <c r="V3953" s="14"/>
      <c r="W3953" s="14"/>
      <c r="X3953" s="14"/>
      <c r="Y3953" s="14"/>
      <c r="Z3953" s="14"/>
      <c r="AA3953" s="14"/>
      <c r="AB3953" s="14"/>
      <c r="AC3953" s="14"/>
      <c r="AD3953" s="14"/>
    </row>
    <row r="3954" ht="33.0" customHeight="1">
      <c r="A3954" s="27">
        <v>4464.0</v>
      </c>
      <c r="B3954" s="27" t="s">
        <v>34</v>
      </c>
      <c r="C3954" s="27" t="s">
        <v>4254</v>
      </c>
      <c r="D3954" s="12" t="s">
        <v>214</v>
      </c>
      <c r="E3954" s="14"/>
      <c r="F3954" s="12" t="s">
        <v>16</v>
      </c>
      <c r="G3954" s="12" t="s">
        <v>9</v>
      </c>
      <c r="H3954" s="12" t="s">
        <v>52</v>
      </c>
      <c r="I3954" s="14"/>
      <c r="J3954" s="14"/>
      <c r="K3954" s="14"/>
      <c r="L3954" s="14"/>
      <c r="M3954" s="14"/>
      <c r="N3954" s="14"/>
      <c r="O3954" s="14"/>
      <c r="P3954" s="14"/>
      <c r="Q3954" s="14"/>
      <c r="R3954" s="14"/>
      <c r="S3954" s="14"/>
      <c r="T3954" s="14"/>
      <c r="U3954" s="14"/>
      <c r="V3954" s="14"/>
      <c r="W3954" s="14"/>
      <c r="X3954" s="14"/>
      <c r="Y3954" s="14"/>
      <c r="Z3954" s="14"/>
      <c r="AA3954" s="14"/>
      <c r="AB3954" s="14"/>
      <c r="AC3954" s="14"/>
      <c r="AD3954" s="14"/>
    </row>
    <row r="3955" ht="33.0" customHeight="1">
      <c r="A3955" s="27">
        <v>4465.0</v>
      </c>
      <c r="B3955" s="27" t="s">
        <v>34</v>
      </c>
      <c r="C3955" s="27" t="s">
        <v>4255</v>
      </c>
      <c r="D3955" s="12" t="s">
        <v>134</v>
      </c>
      <c r="E3955" s="14"/>
      <c r="F3955" s="12" t="s">
        <v>16</v>
      </c>
      <c r="G3955" s="12" t="s">
        <v>9</v>
      </c>
      <c r="H3955" s="12" t="s">
        <v>42</v>
      </c>
      <c r="I3955" s="14"/>
      <c r="J3955" s="14"/>
      <c r="K3955" s="14"/>
      <c r="L3955" s="14"/>
      <c r="M3955" s="14"/>
      <c r="N3955" s="14"/>
      <c r="O3955" s="14"/>
      <c r="P3955" s="14"/>
      <c r="Q3955" s="14"/>
      <c r="R3955" s="14"/>
      <c r="S3955" s="14"/>
      <c r="T3955" s="14"/>
      <c r="U3955" s="14"/>
      <c r="V3955" s="14"/>
      <c r="W3955" s="14"/>
      <c r="X3955" s="14"/>
      <c r="Y3955" s="14"/>
      <c r="Z3955" s="14"/>
      <c r="AA3955" s="14"/>
      <c r="AB3955" s="14"/>
      <c r="AC3955" s="14"/>
      <c r="AD3955" s="14"/>
    </row>
    <row r="3956" ht="33.0" hidden="1" customHeight="1">
      <c r="A3956" s="27">
        <v>4466.0</v>
      </c>
      <c r="B3956" s="27" t="s">
        <v>34</v>
      </c>
      <c r="C3956" s="27" t="s">
        <v>4256</v>
      </c>
      <c r="D3956" s="12" t="s">
        <v>199</v>
      </c>
      <c r="E3956" s="14"/>
      <c r="F3956" s="12" t="s">
        <v>12</v>
      </c>
      <c r="G3956" s="12" t="s">
        <v>6</v>
      </c>
      <c r="H3956" s="12" t="s">
        <v>52</v>
      </c>
      <c r="I3956" s="14"/>
      <c r="J3956" s="14"/>
      <c r="K3956" s="14"/>
      <c r="L3956" s="14"/>
      <c r="M3956" s="14"/>
      <c r="N3956" s="14"/>
      <c r="O3956" s="14"/>
      <c r="P3956" s="14"/>
      <c r="Q3956" s="14"/>
      <c r="R3956" s="14"/>
      <c r="S3956" s="14"/>
      <c r="T3956" s="14"/>
      <c r="U3956" s="14"/>
      <c r="V3956" s="14"/>
      <c r="W3956" s="14"/>
      <c r="X3956" s="14"/>
      <c r="Y3956" s="14"/>
      <c r="Z3956" s="14"/>
      <c r="AA3956" s="14"/>
      <c r="AB3956" s="14"/>
      <c r="AC3956" s="14"/>
      <c r="AD3956" s="14"/>
    </row>
    <row r="3957" ht="33.0" hidden="1" customHeight="1">
      <c r="A3957" s="27">
        <v>4467.0</v>
      </c>
      <c r="B3957" s="27" t="s">
        <v>34</v>
      </c>
      <c r="C3957" s="27" t="s">
        <v>4257</v>
      </c>
      <c r="D3957" s="12" t="s">
        <v>324</v>
      </c>
      <c r="E3957" s="14"/>
      <c r="F3957" s="12" t="s">
        <v>18</v>
      </c>
      <c r="G3957" s="12" t="s">
        <v>6</v>
      </c>
      <c r="H3957" s="12" t="s">
        <v>52</v>
      </c>
      <c r="I3957" s="14"/>
      <c r="J3957" s="14"/>
      <c r="K3957" s="14"/>
      <c r="L3957" s="14"/>
      <c r="M3957" s="14"/>
      <c r="N3957" s="14"/>
      <c r="O3957" s="14"/>
      <c r="P3957" s="14"/>
      <c r="Q3957" s="14"/>
      <c r="R3957" s="14"/>
      <c r="S3957" s="14"/>
      <c r="T3957" s="14"/>
      <c r="U3957" s="14"/>
      <c r="V3957" s="14"/>
      <c r="W3957" s="14"/>
      <c r="X3957" s="14"/>
      <c r="Y3957" s="14"/>
      <c r="Z3957" s="14"/>
      <c r="AA3957" s="14"/>
      <c r="AB3957" s="14"/>
      <c r="AC3957" s="14"/>
      <c r="AD3957" s="14"/>
    </row>
    <row r="3958" ht="33.0" hidden="1" customHeight="1">
      <c r="A3958" s="27">
        <v>4468.0</v>
      </c>
      <c r="B3958" s="27" t="s">
        <v>34</v>
      </c>
      <c r="C3958" s="27" t="s">
        <v>4258</v>
      </c>
      <c r="D3958" s="12" t="s">
        <v>361</v>
      </c>
      <c r="E3958" s="14"/>
      <c r="F3958" s="12" t="s">
        <v>20</v>
      </c>
      <c r="G3958" s="12" t="s">
        <v>6</v>
      </c>
      <c r="H3958" s="12" t="s">
        <v>52</v>
      </c>
      <c r="I3958" s="14"/>
      <c r="J3958" s="14"/>
      <c r="K3958" s="14"/>
      <c r="L3958" s="14"/>
      <c r="M3958" s="14"/>
      <c r="N3958" s="14"/>
      <c r="O3958" s="14"/>
      <c r="P3958" s="14"/>
      <c r="Q3958" s="14"/>
      <c r="R3958" s="14"/>
      <c r="S3958" s="14"/>
      <c r="T3958" s="14"/>
      <c r="U3958" s="14"/>
      <c r="V3958" s="14"/>
      <c r="W3958" s="14"/>
      <c r="X3958" s="14"/>
      <c r="Y3958" s="14"/>
      <c r="Z3958" s="14"/>
      <c r="AA3958" s="14"/>
      <c r="AB3958" s="14"/>
      <c r="AC3958" s="14"/>
      <c r="AD3958" s="14"/>
    </row>
    <row r="3959" ht="33.0" hidden="1" customHeight="1">
      <c r="A3959" s="27">
        <v>4469.0</v>
      </c>
      <c r="B3959" s="27" t="s">
        <v>34</v>
      </c>
      <c r="C3959" s="27" t="s">
        <v>4259</v>
      </c>
      <c r="D3959" s="12" t="s">
        <v>275</v>
      </c>
      <c r="E3959" s="14"/>
      <c r="F3959" s="12" t="s">
        <v>13</v>
      </c>
      <c r="G3959" s="12" t="s">
        <v>6</v>
      </c>
      <c r="H3959" s="12" t="s">
        <v>52</v>
      </c>
      <c r="I3959" s="14"/>
      <c r="J3959" s="14"/>
      <c r="K3959" s="14"/>
      <c r="L3959" s="14"/>
      <c r="M3959" s="14"/>
      <c r="N3959" s="14"/>
      <c r="O3959" s="14"/>
      <c r="P3959" s="14"/>
      <c r="Q3959" s="14"/>
      <c r="R3959" s="14"/>
      <c r="S3959" s="14"/>
      <c r="T3959" s="14"/>
      <c r="U3959" s="14"/>
      <c r="V3959" s="14"/>
      <c r="W3959" s="14"/>
      <c r="X3959" s="14"/>
      <c r="Y3959" s="14"/>
      <c r="Z3959" s="14"/>
      <c r="AA3959" s="14"/>
      <c r="AB3959" s="14"/>
      <c r="AC3959" s="14"/>
      <c r="AD3959" s="14"/>
    </row>
    <row r="3960" ht="33.0" hidden="1" customHeight="1">
      <c r="A3960" s="27">
        <v>4470.0</v>
      </c>
      <c r="B3960" s="27" t="s">
        <v>34</v>
      </c>
      <c r="C3960" s="27" t="s">
        <v>4260</v>
      </c>
      <c r="D3960" s="12" t="s">
        <v>2676</v>
      </c>
      <c r="E3960" s="14"/>
      <c r="F3960" s="12" t="s">
        <v>18</v>
      </c>
      <c r="G3960" s="12" t="s">
        <v>5</v>
      </c>
      <c r="H3960" s="12" t="s">
        <v>37</v>
      </c>
      <c r="I3960" s="14"/>
      <c r="J3960" s="14"/>
      <c r="K3960" s="14"/>
      <c r="L3960" s="14"/>
      <c r="M3960" s="14"/>
      <c r="N3960" s="14"/>
      <c r="O3960" s="14"/>
      <c r="P3960" s="14"/>
      <c r="Q3960" s="14"/>
      <c r="R3960" s="14"/>
      <c r="S3960" s="14"/>
      <c r="T3960" s="14"/>
      <c r="U3960" s="14"/>
      <c r="V3960" s="14"/>
      <c r="W3960" s="14"/>
      <c r="X3960" s="14"/>
      <c r="Y3960" s="14"/>
      <c r="Z3960" s="14"/>
      <c r="AA3960" s="14"/>
      <c r="AB3960" s="14"/>
      <c r="AC3960" s="14"/>
      <c r="AD3960" s="14"/>
    </row>
    <row r="3961" ht="33.0" hidden="1" customHeight="1">
      <c r="A3961" s="27">
        <v>4471.0</v>
      </c>
      <c r="B3961" s="27" t="s">
        <v>34</v>
      </c>
      <c r="C3961" s="27" t="s">
        <v>4261</v>
      </c>
      <c r="D3961" s="12" t="s">
        <v>584</v>
      </c>
      <c r="E3961" s="14"/>
      <c r="F3961" s="12" t="s">
        <v>19</v>
      </c>
      <c r="G3961" s="12" t="s">
        <v>5</v>
      </c>
      <c r="H3961" s="12" t="s">
        <v>52</v>
      </c>
      <c r="I3961" s="14"/>
      <c r="J3961" s="14"/>
      <c r="K3961" s="14"/>
      <c r="L3961" s="14"/>
      <c r="M3961" s="14"/>
      <c r="N3961" s="14"/>
      <c r="O3961" s="14"/>
      <c r="P3961" s="14"/>
      <c r="Q3961" s="14"/>
      <c r="R3961" s="14"/>
      <c r="S3961" s="14"/>
      <c r="T3961" s="14"/>
      <c r="U3961" s="14"/>
      <c r="V3961" s="14"/>
      <c r="W3961" s="14"/>
      <c r="X3961" s="14"/>
      <c r="Y3961" s="14"/>
      <c r="Z3961" s="14"/>
      <c r="AA3961" s="14"/>
      <c r="AB3961" s="14"/>
      <c r="AC3961" s="14"/>
      <c r="AD3961" s="14"/>
    </row>
    <row r="3962" ht="33.0" customHeight="1">
      <c r="A3962" s="27">
        <v>4472.0</v>
      </c>
      <c r="B3962" s="27" t="s">
        <v>34</v>
      </c>
      <c r="C3962" s="27" t="s">
        <v>4262</v>
      </c>
      <c r="D3962" s="12" t="s">
        <v>416</v>
      </c>
      <c r="E3962" s="14"/>
      <c r="F3962" s="12" t="s">
        <v>16</v>
      </c>
      <c r="G3962" s="12" t="s">
        <v>4</v>
      </c>
      <c r="H3962" s="12" t="s">
        <v>49</v>
      </c>
      <c r="I3962" s="14"/>
      <c r="J3962" s="14"/>
      <c r="K3962" s="14"/>
      <c r="L3962" s="14"/>
      <c r="M3962" s="14"/>
      <c r="N3962" s="14"/>
      <c r="O3962" s="14"/>
      <c r="P3962" s="14"/>
      <c r="Q3962" s="14"/>
      <c r="R3962" s="14"/>
      <c r="S3962" s="14"/>
      <c r="T3962" s="14"/>
      <c r="U3962" s="14"/>
      <c r="V3962" s="14"/>
      <c r="W3962" s="14"/>
      <c r="X3962" s="14"/>
      <c r="Y3962" s="14"/>
      <c r="Z3962" s="14"/>
      <c r="AA3962" s="14"/>
      <c r="AB3962" s="14"/>
      <c r="AC3962" s="14"/>
      <c r="AD3962" s="14"/>
    </row>
    <row r="3963" ht="33.0" hidden="1" customHeight="1">
      <c r="A3963" s="27">
        <v>4473.0</v>
      </c>
      <c r="B3963" s="27" t="s">
        <v>34</v>
      </c>
      <c r="C3963" s="27" t="s">
        <v>4263</v>
      </c>
      <c r="D3963" s="12" t="s">
        <v>442</v>
      </c>
      <c r="E3963" s="14"/>
      <c r="F3963" s="12" t="s">
        <v>13</v>
      </c>
      <c r="G3963" s="12" t="s">
        <v>5</v>
      </c>
      <c r="H3963" s="12" t="s">
        <v>42</v>
      </c>
      <c r="I3963" s="14"/>
      <c r="J3963" s="14"/>
      <c r="K3963" s="14"/>
      <c r="L3963" s="14"/>
      <c r="M3963" s="14"/>
      <c r="N3963" s="14"/>
      <c r="O3963" s="14"/>
      <c r="P3963" s="14"/>
      <c r="Q3963" s="14"/>
      <c r="R3963" s="14"/>
      <c r="S3963" s="14"/>
      <c r="T3963" s="14"/>
      <c r="U3963" s="14"/>
      <c r="V3963" s="14"/>
      <c r="W3963" s="14"/>
      <c r="X3963" s="14"/>
      <c r="Y3963" s="14"/>
      <c r="Z3963" s="14"/>
      <c r="AA3963" s="14"/>
      <c r="AB3963" s="14"/>
      <c r="AC3963" s="14"/>
      <c r="AD3963" s="14"/>
    </row>
    <row r="3964" ht="33.0" hidden="1" customHeight="1">
      <c r="A3964" s="27">
        <v>4474.0</v>
      </c>
      <c r="B3964" s="27" t="s">
        <v>34</v>
      </c>
      <c r="C3964" s="27" t="s">
        <v>4264</v>
      </c>
      <c r="D3964" s="12" t="s">
        <v>147</v>
      </c>
      <c r="E3964" s="14"/>
      <c r="F3964" s="12" t="s">
        <v>20</v>
      </c>
      <c r="G3964" s="12" t="s">
        <v>6</v>
      </c>
      <c r="H3964" s="12" t="s">
        <v>49</v>
      </c>
      <c r="I3964" s="14"/>
      <c r="J3964" s="14"/>
      <c r="K3964" s="14"/>
      <c r="L3964" s="14"/>
      <c r="M3964" s="14"/>
      <c r="N3964" s="14"/>
      <c r="O3964" s="14"/>
      <c r="P3964" s="14"/>
      <c r="Q3964" s="14"/>
      <c r="R3964" s="14"/>
      <c r="S3964" s="14"/>
      <c r="T3964" s="14"/>
      <c r="U3964" s="14"/>
      <c r="V3964" s="14"/>
      <c r="W3964" s="14"/>
      <c r="X3964" s="14"/>
      <c r="Y3964" s="14"/>
      <c r="Z3964" s="14"/>
      <c r="AA3964" s="14"/>
      <c r="AB3964" s="14"/>
      <c r="AC3964" s="14"/>
      <c r="AD3964" s="14"/>
    </row>
    <row r="3965" ht="33.0" hidden="1" customHeight="1">
      <c r="A3965" s="27">
        <v>4475.0</v>
      </c>
      <c r="B3965" s="27" t="s">
        <v>34</v>
      </c>
      <c r="C3965" s="27" t="s">
        <v>4265</v>
      </c>
      <c r="D3965" s="12" t="s">
        <v>275</v>
      </c>
      <c r="E3965" s="14"/>
      <c r="F3965" s="12" t="s">
        <v>13</v>
      </c>
      <c r="G3965" s="12" t="s">
        <v>6</v>
      </c>
      <c r="H3965" s="12" t="s">
        <v>52</v>
      </c>
      <c r="I3965" s="14"/>
      <c r="J3965" s="14"/>
      <c r="K3965" s="14"/>
      <c r="L3965" s="14"/>
      <c r="M3965" s="14"/>
      <c r="N3965" s="14"/>
      <c r="O3965" s="14"/>
      <c r="P3965" s="14"/>
      <c r="Q3965" s="14"/>
      <c r="R3965" s="14"/>
      <c r="S3965" s="14"/>
      <c r="T3965" s="14"/>
      <c r="U3965" s="14"/>
      <c r="V3965" s="14"/>
      <c r="W3965" s="14"/>
      <c r="X3965" s="14"/>
      <c r="Y3965" s="14"/>
      <c r="Z3965" s="14"/>
      <c r="AA3965" s="14"/>
      <c r="AB3965" s="14"/>
      <c r="AC3965" s="14"/>
      <c r="AD3965" s="14"/>
    </row>
    <row r="3966" ht="33.0" hidden="1" customHeight="1">
      <c r="A3966" s="27">
        <v>4476.0</v>
      </c>
      <c r="B3966" s="27" t="s">
        <v>34</v>
      </c>
      <c r="C3966" s="27" t="s">
        <v>4266</v>
      </c>
      <c r="D3966" s="12" t="s">
        <v>107</v>
      </c>
      <c r="E3966" s="14"/>
      <c r="F3966" s="12" t="s">
        <v>9</v>
      </c>
      <c r="G3966" s="12" t="s">
        <v>9</v>
      </c>
      <c r="H3966" s="12" t="s">
        <v>37</v>
      </c>
      <c r="I3966" s="14"/>
      <c r="J3966" s="14"/>
      <c r="K3966" s="14"/>
      <c r="L3966" s="14"/>
      <c r="M3966" s="14"/>
      <c r="N3966" s="14"/>
      <c r="O3966" s="14"/>
      <c r="P3966" s="14"/>
      <c r="Q3966" s="14"/>
      <c r="R3966" s="14"/>
      <c r="S3966" s="14"/>
      <c r="T3966" s="14"/>
      <c r="U3966" s="14"/>
      <c r="V3966" s="14"/>
      <c r="W3966" s="14"/>
      <c r="X3966" s="14"/>
      <c r="Y3966" s="14"/>
      <c r="Z3966" s="14"/>
      <c r="AA3966" s="14"/>
      <c r="AB3966" s="14"/>
      <c r="AC3966" s="14"/>
      <c r="AD3966" s="14"/>
    </row>
    <row r="3967" ht="33.0" hidden="1" customHeight="1">
      <c r="A3967" s="27">
        <v>4477.0</v>
      </c>
      <c r="B3967" s="27" t="s">
        <v>34</v>
      </c>
      <c r="C3967" s="27" t="s">
        <v>4267</v>
      </c>
      <c r="D3967" s="12" t="s">
        <v>79</v>
      </c>
      <c r="E3967" s="14"/>
      <c r="F3967" s="12" t="s">
        <v>23</v>
      </c>
      <c r="G3967" s="12" t="s">
        <v>6</v>
      </c>
      <c r="H3967" s="12" t="s">
        <v>52</v>
      </c>
      <c r="I3967" s="14"/>
      <c r="J3967" s="14"/>
      <c r="K3967" s="14"/>
      <c r="L3967" s="14"/>
      <c r="M3967" s="14"/>
      <c r="N3967" s="14"/>
      <c r="O3967" s="14"/>
      <c r="P3967" s="14"/>
      <c r="Q3967" s="14"/>
      <c r="R3967" s="14"/>
      <c r="S3967" s="14"/>
      <c r="T3967" s="14"/>
      <c r="U3967" s="14"/>
      <c r="V3967" s="14"/>
      <c r="W3967" s="14"/>
      <c r="X3967" s="14"/>
      <c r="Y3967" s="14"/>
      <c r="Z3967" s="14"/>
      <c r="AA3967" s="14"/>
      <c r="AB3967" s="14"/>
      <c r="AC3967" s="14"/>
      <c r="AD3967" s="14"/>
    </row>
    <row r="3968" ht="33.0" hidden="1" customHeight="1">
      <c r="A3968" s="27">
        <v>4478.0</v>
      </c>
      <c r="B3968" s="27" t="s">
        <v>34</v>
      </c>
      <c r="C3968" s="27" t="s">
        <v>4268</v>
      </c>
      <c r="D3968" s="12" t="s">
        <v>592</v>
      </c>
      <c r="E3968" s="14"/>
      <c r="F3968" s="12" t="s">
        <v>11</v>
      </c>
      <c r="G3968" s="12" t="s">
        <v>9</v>
      </c>
      <c r="H3968" s="12" t="s">
        <v>37</v>
      </c>
      <c r="I3968" s="14"/>
      <c r="J3968" s="14"/>
      <c r="K3968" s="14"/>
      <c r="L3968" s="14"/>
      <c r="M3968" s="14"/>
      <c r="N3968" s="14"/>
      <c r="O3968" s="14"/>
      <c r="P3968" s="14"/>
      <c r="Q3968" s="14"/>
      <c r="R3968" s="14"/>
      <c r="S3968" s="14"/>
      <c r="T3968" s="14"/>
      <c r="U3968" s="14"/>
      <c r="V3968" s="14"/>
      <c r="W3968" s="14"/>
      <c r="X3968" s="14"/>
      <c r="Y3968" s="14"/>
      <c r="Z3968" s="14"/>
      <c r="AA3968" s="14"/>
      <c r="AB3968" s="14"/>
      <c r="AC3968" s="14"/>
      <c r="AD3968" s="14"/>
    </row>
    <row r="3969" ht="33.0" hidden="1" customHeight="1">
      <c r="A3969" s="27">
        <v>4479.0</v>
      </c>
      <c r="B3969" s="27" t="s">
        <v>34</v>
      </c>
      <c r="C3969" s="27" t="s">
        <v>4269</v>
      </c>
      <c r="D3969" s="12" t="s">
        <v>1938</v>
      </c>
      <c r="E3969" s="14"/>
      <c r="F3969" s="12" t="s">
        <v>23</v>
      </c>
      <c r="G3969" s="12" t="s">
        <v>7</v>
      </c>
      <c r="H3969" s="12" t="s">
        <v>52</v>
      </c>
      <c r="I3969" s="14"/>
      <c r="J3969" s="14"/>
      <c r="K3969" s="14"/>
      <c r="L3969" s="14"/>
      <c r="M3969" s="14"/>
      <c r="N3969" s="14"/>
      <c r="O3969" s="14"/>
      <c r="P3969" s="14"/>
      <c r="Q3969" s="14"/>
      <c r="R3969" s="14"/>
      <c r="S3969" s="14"/>
      <c r="T3969" s="14"/>
      <c r="U3969" s="14"/>
      <c r="V3969" s="14"/>
      <c r="W3969" s="14"/>
      <c r="X3969" s="14"/>
      <c r="Y3969" s="14"/>
      <c r="Z3969" s="14"/>
      <c r="AA3969" s="14"/>
      <c r="AB3969" s="14"/>
      <c r="AC3969" s="14"/>
      <c r="AD3969" s="14"/>
    </row>
    <row r="3970" ht="33.0" hidden="1" customHeight="1">
      <c r="A3970" s="27">
        <v>4480.0</v>
      </c>
      <c r="B3970" s="27" t="s">
        <v>34</v>
      </c>
      <c r="C3970" s="27" t="s">
        <v>4270</v>
      </c>
      <c r="D3970" s="12" t="s">
        <v>89</v>
      </c>
      <c r="E3970" s="14"/>
      <c r="F3970" s="12" t="s">
        <v>9</v>
      </c>
      <c r="G3970" s="12" t="s">
        <v>9</v>
      </c>
      <c r="H3970" s="12" t="s">
        <v>52</v>
      </c>
      <c r="I3970" s="14"/>
      <c r="J3970" s="14"/>
      <c r="K3970" s="14"/>
      <c r="L3970" s="14"/>
      <c r="M3970" s="14"/>
      <c r="N3970" s="14"/>
      <c r="O3970" s="14"/>
      <c r="P3970" s="14"/>
      <c r="Q3970" s="14"/>
      <c r="R3970" s="14"/>
      <c r="S3970" s="14"/>
      <c r="T3970" s="14"/>
      <c r="U3970" s="14"/>
      <c r="V3970" s="14"/>
      <c r="W3970" s="14"/>
      <c r="X3970" s="14"/>
      <c r="Y3970" s="14"/>
      <c r="Z3970" s="14"/>
      <c r="AA3970" s="14"/>
      <c r="AB3970" s="14"/>
      <c r="AC3970" s="14"/>
      <c r="AD3970" s="14"/>
    </row>
    <row r="3971" ht="33.0" hidden="1" customHeight="1">
      <c r="A3971" s="27">
        <v>4481.0</v>
      </c>
      <c r="B3971" s="27" t="s">
        <v>34</v>
      </c>
      <c r="C3971" s="27" t="s">
        <v>4271</v>
      </c>
      <c r="D3971" s="12" t="s">
        <v>4272</v>
      </c>
      <c r="E3971" s="14"/>
      <c r="F3971" s="12" t="s">
        <v>20</v>
      </c>
      <c r="G3971" s="12" t="s">
        <v>3</v>
      </c>
      <c r="H3971" s="12" t="s">
        <v>52</v>
      </c>
      <c r="I3971" s="14"/>
      <c r="J3971" s="14"/>
      <c r="K3971" s="14"/>
      <c r="L3971" s="14"/>
      <c r="M3971" s="14"/>
      <c r="N3971" s="14"/>
      <c r="O3971" s="14"/>
      <c r="P3971" s="14"/>
      <c r="Q3971" s="14"/>
      <c r="R3971" s="14"/>
      <c r="S3971" s="14"/>
      <c r="T3971" s="14"/>
      <c r="U3971" s="14"/>
      <c r="V3971" s="14"/>
      <c r="W3971" s="14"/>
      <c r="X3971" s="14"/>
      <c r="Y3971" s="14"/>
      <c r="Z3971" s="14"/>
      <c r="AA3971" s="14"/>
      <c r="AB3971" s="14"/>
      <c r="AC3971" s="14"/>
      <c r="AD3971" s="14"/>
    </row>
    <row r="3972" ht="33.0" customHeight="1">
      <c r="A3972" s="27">
        <v>4482.0</v>
      </c>
      <c r="B3972" s="27" t="s">
        <v>34</v>
      </c>
      <c r="C3972" s="27" t="s">
        <v>4273</v>
      </c>
      <c r="D3972" s="12" t="s">
        <v>214</v>
      </c>
      <c r="E3972" s="14"/>
      <c r="F3972" s="12" t="s">
        <v>16</v>
      </c>
      <c r="G3972" s="12" t="s">
        <v>9</v>
      </c>
      <c r="H3972" s="12" t="s">
        <v>52</v>
      </c>
      <c r="I3972" s="14"/>
      <c r="J3972" s="14"/>
      <c r="K3972" s="14"/>
      <c r="L3972" s="14"/>
      <c r="M3972" s="14"/>
      <c r="N3972" s="14"/>
      <c r="O3972" s="14"/>
      <c r="P3972" s="14"/>
      <c r="Q3972" s="14"/>
      <c r="R3972" s="14"/>
      <c r="S3972" s="14"/>
      <c r="T3972" s="14"/>
      <c r="U3972" s="14"/>
      <c r="V3972" s="14"/>
      <c r="W3972" s="14"/>
      <c r="X3972" s="14"/>
      <c r="Y3972" s="14"/>
      <c r="Z3972" s="14"/>
      <c r="AA3972" s="14"/>
      <c r="AB3972" s="14"/>
      <c r="AC3972" s="14"/>
      <c r="AD3972" s="14"/>
    </row>
    <row r="3973" ht="33.0" hidden="1" customHeight="1">
      <c r="A3973" s="27">
        <v>4483.0</v>
      </c>
      <c r="B3973" s="27" t="s">
        <v>34</v>
      </c>
      <c r="C3973" s="27" t="s">
        <v>4274</v>
      </c>
      <c r="D3973" s="12" t="s">
        <v>234</v>
      </c>
      <c r="E3973" s="14"/>
      <c r="F3973" s="12" t="s">
        <v>19</v>
      </c>
      <c r="G3973" s="12" t="s">
        <v>7</v>
      </c>
      <c r="H3973" s="12" t="s">
        <v>42</v>
      </c>
      <c r="I3973" s="14"/>
      <c r="J3973" s="14"/>
      <c r="K3973" s="14"/>
      <c r="L3973" s="14"/>
      <c r="M3973" s="14"/>
      <c r="N3973" s="14"/>
      <c r="O3973" s="14"/>
      <c r="P3973" s="14"/>
      <c r="Q3973" s="14"/>
      <c r="R3973" s="14"/>
      <c r="S3973" s="14"/>
      <c r="T3973" s="14"/>
      <c r="U3973" s="14"/>
      <c r="V3973" s="14"/>
      <c r="W3973" s="14"/>
      <c r="X3973" s="14"/>
      <c r="Y3973" s="14"/>
      <c r="Z3973" s="14"/>
      <c r="AA3973" s="14"/>
      <c r="AB3973" s="14"/>
      <c r="AC3973" s="14"/>
      <c r="AD3973" s="14"/>
    </row>
    <row r="3974" ht="33.0" hidden="1" customHeight="1">
      <c r="A3974" s="27">
        <v>4484.0</v>
      </c>
      <c r="B3974" s="27" t="s">
        <v>34</v>
      </c>
      <c r="C3974" s="27" t="s">
        <v>4275</v>
      </c>
      <c r="D3974" s="12" t="s">
        <v>66</v>
      </c>
      <c r="E3974" s="14"/>
      <c r="F3974" s="12" t="s">
        <v>10</v>
      </c>
      <c r="G3974" s="12" t="s">
        <v>2</v>
      </c>
      <c r="H3974" s="12" t="s">
        <v>52</v>
      </c>
      <c r="I3974" s="14"/>
      <c r="J3974" s="14"/>
      <c r="K3974" s="14"/>
      <c r="L3974" s="14"/>
      <c r="M3974" s="14"/>
      <c r="N3974" s="14"/>
      <c r="O3974" s="14"/>
      <c r="P3974" s="14"/>
      <c r="Q3974" s="14"/>
      <c r="R3974" s="14"/>
      <c r="S3974" s="14"/>
      <c r="T3974" s="14"/>
      <c r="U3974" s="14"/>
      <c r="V3974" s="14"/>
      <c r="W3974" s="14"/>
      <c r="X3974" s="14"/>
      <c r="Y3974" s="14"/>
      <c r="Z3974" s="14"/>
      <c r="AA3974" s="14"/>
      <c r="AB3974" s="14"/>
      <c r="AC3974" s="14"/>
      <c r="AD3974" s="14"/>
    </row>
    <row r="3975" ht="33.0" hidden="1" customHeight="1">
      <c r="A3975" s="27">
        <v>4485.0</v>
      </c>
      <c r="B3975" s="27" t="s">
        <v>34</v>
      </c>
      <c r="C3975" s="27" t="s">
        <v>4276</v>
      </c>
      <c r="D3975" s="12" t="s">
        <v>1719</v>
      </c>
      <c r="E3975" s="14"/>
      <c r="F3975" s="12" t="s">
        <v>13</v>
      </c>
      <c r="G3975" s="12" t="s">
        <v>7</v>
      </c>
      <c r="H3975" s="12" t="s">
        <v>42</v>
      </c>
      <c r="I3975" s="14"/>
      <c r="J3975" s="14"/>
      <c r="K3975" s="14"/>
      <c r="L3975" s="14"/>
      <c r="M3975" s="14"/>
      <c r="N3975" s="14"/>
      <c r="O3975" s="14"/>
      <c r="P3975" s="14"/>
      <c r="Q3975" s="14"/>
      <c r="R3975" s="14"/>
      <c r="S3975" s="14"/>
      <c r="T3975" s="14"/>
      <c r="U3975" s="14"/>
      <c r="V3975" s="14"/>
      <c r="W3975" s="14"/>
      <c r="X3975" s="14"/>
      <c r="Y3975" s="14"/>
      <c r="Z3975" s="14"/>
      <c r="AA3975" s="14"/>
      <c r="AB3975" s="14"/>
      <c r="AC3975" s="14"/>
      <c r="AD3975" s="14"/>
    </row>
    <row r="3976" ht="33.0" hidden="1" customHeight="1">
      <c r="A3976" s="27">
        <v>4486.0</v>
      </c>
      <c r="B3976" s="27" t="s">
        <v>34</v>
      </c>
      <c r="C3976" s="27" t="s">
        <v>4277</v>
      </c>
      <c r="D3976" s="12" t="s">
        <v>4233</v>
      </c>
      <c r="E3976" s="14"/>
      <c r="F3976" s="12" t="s">
        <v>15</v>
      </c>
      <c r="G3976" s="12" t="s">
        <v>5</v>
      </c>
      <c r="H3976" s="12" t="s">
        <v>49</v>
      </c>
      <c r="I3976" s="14"/>
      <c r="J3976" s="14"/>
      <c r="K3976" s="14"/>
      <c r="L3976" s="14"/>
      <c r="M3976" s="14"/>
      <c r="N3976" s="14"/>
      <c r="O3976" s="14"/>
      <c r="P3976" s="14"/>
      <c r="Q3976" s="14"/>
      <c r="R3976" s="14"/>
      <c r="S3976" s="14"/>
      <c r="T3976" s="14"/>
      <c r="U3976" s="14"/>
      <c r="V3976" s="14"/>
      <c r="W3976" s="14"/>
      <c r="X3976" s="14"/>
      <c r="Y3976" s="14"/>
      <c r="Z3976" s="14"/>
      <c r="AA3976" s="14"/>
      <c r="AB3976" s="14"/>
      <c r="AC3976" s="14"/>
      <c r="AD3976" s="14"/>
    </row>
    <row r="3977" ht="33.0" hidden="1" customHeight="1">
      <c r="A3977" s="27">
        <v>4487.0</v>
      </c>
      <c r="B3977" s="27" t="s">
        <v>34</v>
      </c>
      <c r="C3977" s="27" t="s">
        <v>4278</v>
      </c>
      <c r="D3977" s="12" t="s">
        <v>361</v>
      </c>
      <c r="E3977" s="14"/>
      <c r="F3977" s="12" t="s">
        <v>20</v>
      </c>
      <c r="G3977" s="12" t="s">
        <v>6</v>
      </c>
      <c r="H3977" s="12" t="s">
        <v>52</v>
      </c>
      <c r="I3977" s="14"/>
      <c r="J3977" s="14"/>
      <c r="K3977" s="14"/>
      <c r="L3977" s="14"/>
      <c r="M3977" s="14"/>
      <c r="N3977" s="14"/>
      <c r="O3977" s="14"/>
      <c r="P3977" s="14"/>
      <c r="Q3977" s="14"/>
      <c r="R3977" s="14"/>
      <c r="S3977" s="14"/>
      <c r="T3977" s="14"/>
      <c r="U3977" s="14"/>
      <c r="V3977" s="14"/>
      <c r="W3977" s="14"/>
      <c r="X3977" s="14"/>
      <c r="Y3977" s="14"/>
      <c r="Z3977" s="14"/>
      <c r="AA3977" s="14"/>
      <c r="AB3977" s="14"/>
      <c r="AC3977" s="14"/>
      <c r="AD3977" s="14"/>
    </row>
    <row r="3978" ht="33.0" hidden="1" customHeight="1">
      <c r="A3978" s="27">
        <v>4488.0</v>
      </c>
      <c r="B3978" s="27" t="s">
        <v>34</v>
      </c>
      <c r="C3978" s="27" t="s">
        <v>4279</v>
      </c>
      <c r="D3978" s="12" t="s">
        <v>4280</v>
      </c>
      <c r="E3978" s="14"/>
      <c r="F3978" s="12" t="s">
        <v>12</v>
      </c>
      <c r="G3978" s="12" t="s">
        <v>156</v>
      </c>
      <c r="H3978" s="12" t="s">
        <v>52</v>
      </c>
      <c r="I3978" s="14"/>
      <c r="J3978" s="14"/>
      <c r="K3978" s="14"/>
      <c r="L3978" s="14"/>
      <c r="M3978" s="14"/>
      <c r="N3978" s="14"/>
      <c r="O3978" s="14"/>
      <c r="P3978" s="14"/>
      <c r="Q3978" s="14"/>
      <c r="R3978" s="14"/>
      <c r="S3978" s="14"/>
      <c r="T3978" s="14"/>
      <c r="U3978" s="14"/>
      <c r="V3978" s="14"/>
      <c r="W3978" s="14"/>
      <c r="X3978" s="14"/>
      <c r="Y3978" s="14"/>
      <c r="Z3978" s="14"/>
      <c r="AA3978" s="14"/>
      <c r="AB3978" s="14"/>
      <c r="AC3978" s="14"/>
      <c r="AD3978" s="14"/>
    </row>
    <row r="3979" ht="33.0" hidden="1" customHeight="1">
      <c r="A3979" s="27">
        <v>4489.0</v>
      </c>
      <c r="B3979" s="27" t="s">
        <v>34</v>
      </c>
      <c r="C3979" s="27" t="s">
        <v>4281</v>
      </c>
      <c r="D3979" s="12" t="s">
        <v>191</v>
      </c>
      <c r="E3979" s="14"/>
      <c r="F3979" s="12" t="s">
        <v>20</v>
      </c>
      <c r="G3979" s="12" t="s">
        <v>6</v>
      </c>
      <c r="H3979" s="12" t="s">
        <v>42</v>
      </c>
      <c r="I3979" s="14"/>
      <c r="J3979" s="14"/>
      <c r="K3979" s="14"/>
      <c r="L3979" s="14"/>
      <c r="M3979" s="14"/>
      <c r="N3979" s="14"/>
      <c r="O3979" s="14"/>
      <c r="P3979" s="14"/>
      <c r="Q3979" s="14"/>
      <c r="R3979" s="14"/>
      <c r="S3979" s="14"/>
      <c r="T3979" s="14"/>
      <c r="U3979" s="14"/>
      <c r="V3979" s="14"/>
      <c r="W3979" s="14"/>
      <c r="X3979" s="14"/>
      <c r="Y3979" s="14"/>
      <c r="Z3979" s="14"/>
      <c r="AA3979" s="14"/>
      <c r="AB3979" s="14"/>
      <c r="AC3979" s="14"/>
      <c r="AD3979" s="14"/>
    </row>
    <row r="3980" ht="33.0" hidden="1" customHeight="1">
      <c r="A3980" s="27">
        <v>4490.0</v>
      </c>
      <c r="B3980" s="27" t="s">
        <v>34</v>
      </c>
      <c r="C3980" s="27" t="s">
        <v>4282</v>
      </c>
      <c r="D3980" s="12" t="s">
        <v>612</v>
      </c>
      <c r="E3980" s="14"/>
      <c r="F3980" s="12" t="s">
        <v>15</v>
      </c>
      <c r="G3980" s="12" t="s">
        <v>9</v>
      </c>
      <c r="H3980" s="12" t="s">
        <v>49</v>
      </c>
      <c r="I3980" s="14"/>
      <c r="J3980" s="14"/>
      <c r="K3980" s="14"/>
      <c r="L3980" s="14"/>
      <c r="M3980" s="14"/>
      <c r="N3980" s="14"/>
      <c r="O3980" s="14"/>
      <c r="P3980" s="14"/>
      <c r="Q3980" s="14"/>
      <c r="R3980" s="14"/>
      <c r="S3980" s="14"/>
      <c r="T3980" s="14"/>
      <c r="U3980" s="14"/>
      <c r="V3980" s="14"/>
      <c r="W3980" s="14"/>
      <c r="X3980" s="14"/>
      <c r="Y3980" s="14"/>
      <c r="Z3980" s="14"/>
      <c r="AA3980" s="14"/>
      <c r="AB3980" s="14"/>
      <c r="AC3980" s="14"/>
      <c r="AD3980" s="14"/>
    </row>
    <row r="3981" ht="33.0" hidden="1" customHeight="1">
      <c r="A3981" s="27">
        <v>4491.0</v>
      </c>
      <c r="B3981" s="27" t="s">
        <v>34</v>
      </c>
      <c r="C3981" s="27" t="s">
        <v>4283</v>
      </c>
      <c r="D3981" s="12" t="s">
        <v>36</v>
      </c>
      <c r="E3981" s="14"/>
      <c r="F3981" s="12" t="s">
        <v>10</v>
      </c>
      <c r="G3981" s="12" t="s">
        <v>2</v>
      </c>
      <c r="H3981" s="12" t="s">
        <v>37</v>
      </c>
      <c r="I3981" s="14"/>
      <c r="J3981" s="14"/>
      <c r="K3981" s="14"/>
      <c r="L3981" s="14"/>
      <c r="M3981" s="14"/>
      <c r="N3981" s="14"/>
      <c r="O3981" s="14"/>
      <c r="P3981" s="14"/>
      <c r="Q3981" s="14"/>
      <c r="R3981" s="14"/>
      <c r="S3981" s="14"/>
      <c r="T3981" s="14"/>
      <c r="U3981" s="14"/>
      <c r="V3981" s="14"/>
      <c r="W3981" s="14"/>
      <c r="X3981" s="14"/>
      <c r="Y3981" s="14"/>
      <c r="Z3981" s="14"/>
      <c r="AA3981" s="14"/>
      <c r="AB3981" s="14"/>
      <c r="AC3981" s="14"/>
      <c r="AD3981" s="14"/>
    </row>
    <row r="3982" ht="33.0" hidden="1" customHeight="1">
      <c r="A3982" s="27">
        <v>4492.0</v>
      </c>
      <c r="B3982" s="27" t="s">
        <v>34</v>
      </c>
      <c r="C3982" s="27" t="s">
        <v>4284</v>
      </c>
      <c r="D3982" s="12" t="s">
        <v>592</v>
      </c>
      <c r="E3982" s="14"/>
      <c r="F3982" s="12" t="s">
        <v>11</v>
      </c>
      <c r="G3982" s="12" t="s">
        <v>9</v>
      </c>
      <c r="H3982" s="12" t="s">
        <v>37</v>
      </c>
      <c r="I3982" s="14"/>
      <c r="J3982" s="14"/>
      <c r="K3982" s="14"/>
      <c r="L3982" s="14"/>
      <c r="M3982" s="14"/>
      <c r="N3982" s="14"/>
      <c r="O3982" s="14"/>
      <c r="P3982" s="14"/>
      <c r="Q3982" s="14"/>
      <c r="R3982" s="14"/>
      <c r="S3982" s="14"/>
      <c r="T3982" s="14"/>
      <c r="U3982" s="14"/>
      <c r="V3982" s="14"/>
      <c r="W3982" s="14"/>
      <c r="X3982" s="14"/>
      <c r="Y3982" s="14"/>
      <c r="Z3982" s="14"/>
      <c r="AA3982" s="14"/>
      <c r="AB3982" s="14"/>
      <c r="AC3982" s="14"/>
      <c r="AD3982" s="14"/>
    </row>
    <row r="3983" ht="33.0" hidden="1" customHeight="1">
      <c r="A3983" s="27">
        <v>4493.0</v>
      </c>
      <c r="B3983" s="27" t="s">
        <v>34</v>
      </c>
      <c r="C3983" s="27" t="s">
        <v>4285</v>
      </c>
      <c r="D3983" s="12" t="s">
        <v>147</v>
      </c>
      <c r="E3983" s="14"/>
      <c r="F3983" s="12" t="s">
        <v>20</v>
      </c>
      <c r="G3983" s="12" t="s">
        <v>6</v>
      </c>
      <c r="H3983" s="12" t="s">
        <v>49</v>
      </c>
      <c r="I3983" s="14"/>
      <c r="J3983" s="14"/>
      <c r="K3983" s="14"/>
      <c r="L3983" s="14"/>
      <c r="M3983" s="14"/>
      <c r="N3983" s="14"/>
      <c r="O3983" s="14"/>
      <c r="P3983" s="14"/>
      <c r="Q3983" s="14"/>
      <c r="R3983" s="14"/>
      <c r="S3983" s="14"/>
      <c r="T3983" s="14"/>
      <c r="U3983" s="14"/>
      <c r="V3983" s="14"/>
      <c r="W3983" s="14"/>
      <c r="X3983" s="14"/>
      <c r="Y3983" s="14"/>
      <c r="Z3983" s="14"/>
      <c r="AA3983" s="14"/>
      <c r="AB3983" s="14"/>
      <c r="AC3983" s="14"/>
      <c r="AD3983" s="14"/>
    </row>
    <row r="3984" ht="33.0" hidden="1" customHeight="1">
      <c r="A3984" s="27">
        <v>4494.0</v>
      </c>
      <c r="B3984" s="27" t="s">
        <v>34</v>
      </c>
      <c r="C3984" s="27" t="s">
        <v>4286</v>
      </c>
      <c r="D3984" s="12" t="s">
        <v>445</v>
      </c>
      <c r="E3984" s="14"/>
      <c r="F3984" s="12" t="s">
        <v>23</v>
      </c>
      <c r="G3984" s="12" t="s">
        <v>7</v>
      </c>
      <c r="H3984" s="12" t="s">
        <v>49</v>
      </c>
      <c r="I3984" s="14"/>
      <c r="J3984" s="14"/>
      <c r="K3984" s="14"/>
      <c r="L3984" s="14"/>
      <c r="M3984" s="14"/>
      <c r="N3984" s="14"/>
      <c r="O3984" s="14"/>
      <c r="P3984" s="14"/>
      <c r="Q3984" s="14"/>
      <c r="R3984" s="14"/>
      <c r="S3984" s="14"/>
      <c r="T3984" s="14"/>
      <c r="U3984" s="14"/>
      <c r="V3984" s="14"/>
      <c r="W3984" s="14"/>
      <c r="X3984" s="14"/>
      <c r="Y3984" s="14"/>
      <c r="Z3984" s="14"/>
      <c r="AA3984" s="14"/>
      <c r="AB3984" s="14"/>
      <c r="AC3984" s="14"/>
      <c r="AD3984" s="14"/>
    </row>
    <row r="3985" ht="33.0" hidden="1" customHeight="1">
      <c r="A3985" s="27">
        <v>4495.0</v>
      </c>
      <c r="B3985" s="27" t="s">
        <v>34</v>
      </c>
      <c r="C3985" s="27" t="s">
        <v>4287</v>
      </c>
      <c r="D3985" s="12" t="s">
        <v>56</v>
      </c>
      <c r="E3985" s="14"/>
      <c r="F3985" s="12" t="s">
        <v>11</v>
      </c>
      <c r="G3985" s="12" t="s">
        <v>9</v>
      </c>
      <c r="H3985" s="12" t="s">
        <v>52</v>
      </c>
      <c r="I3985" s="14"/>
      <c r="J3985" s="14"/>
      <c r="K3985" s="14"/>
      <c r="L3985" s="14"/>
      <c r="M3985" s="14"/>
      <c r="N3985" s="14"/>
      <c r="O3985" s="14"/>
      <c r="P3985" s="14"/>
      <c r="Q3985" s="14"/>
      <c r="R3985" s="14"/>
      <c r="S3985" s="14"/>
      <c r="T3985" s="14"/>
      <c r="U3985" s="14"/>
      <c r="V3985" s="14"/>
      <c r="W3985" s="14"/>
      <c r="X3985" s="14"/>
      <c r="Y3985" s="14"/>
      <c r="Z3985" s="14"/>
      <c r="AA3985" s="14"/>
      <c r="AB3985" s="14"/>
      <c r="AC3985" s="14"/>
      <c r="AD3985" s="14"/>
    </row>
    <row r="3986" ht="33.0" hidden="1" customHeight="1">
      <c r="A3986" s="27">
        <v>4496.0</v>
      </c>
      <c r="B3986" s="27" t="s">
        <v>34</v>
      </c>
      <c r="C3986" s="27" t="s">
        <v>4288</v>
      </c>
      <c r="D3986" s="12" t="s">
        <v>4272</v>
      </c>
      <c r="E3986" s="14"/>
      <c r="F3986" s="12" t="s">
        <v>20</v>
      </c>
      <c r="G3986" s="12" t="s">
        <v>3</v>
      </c>
      <c r="H3986" s="12" t="s">
        <v>52</v>
      </c>
      <c r="I3986" s="14"/>
      <c r="J3986" s="14"/>
      <c r="K3986" s="14"/>
      <c r="L3986" s="14"/>
      <c r="M3986" s="14"/>
      <c r="N3986" s="14"/>
      <c r="O3986" s="14"/>
      <c r="P3986" s="14"/>
      <c r="Q3986" s="14"/>
      <c r="R3986" s="14"/>
      <c r="S3986" s="14"/>
      <c r="T3986" s="14"/>
      <c r="U3986" s="14"/>
      <c r="V3986" s="14"/>
      <c r="W3986" s="14"/>
      <c r="X3986" s="14"/>
      <c r="Y3986" s="14"/>
      <c r="Z3986" s="14"/>
      <c r="AA3986" s="14"/>
      <c r="AB3986" s="14"/>
      <c r="AC3986" s="14"/>
      <c r="AD3986" s="14"/>
    </row>
    <row r="3987" ht="33.0" hidden="1" customHeight="1">
      <c r="A3987" s="27">
        <v>4497.0</v>
      </c>
      <c r="B3987" s="27" t="s">
        <v>34</v>
      </c>
      <c r="C3987" s="27" t="s">
        <v>4289</v>
      </c>
      <c r="D3987" s="12" t="s">
        <v>4290</v>
      </c>
      <c r="E3987" s="14"/>
      <c r="F3987" s="12" t="s">
        <v>17</v>
      </c>
      <c r="G3987" s="12" t="s">
        <v>6</v>
      </c>
      <c r="H3987" s="12" t="s">
        <v>52</v>
      </c>
      <c r="I3987" s="14"/>
      <c r="J3987" s="14"/>
      <c r="K3987" s="14"/>
      <c r="L3987" s="14"/>
      <c r="M3987" s="14"/>
      <c r="N3987" s="14"/>
      <c r="O3987" s="14"/>
      <c r="P3987" s="14"/>
      <c r="Q3987" s="14"/>
      <c r="R3987" s="14"/>
      <c r="S3987" s="14"/>
      <c r="T3987" s="14"/>
      <c r="U3987" s="14"/>
      <c r="V3987" s="14"/>
      <c r="W3987" s="14"/>
      <c r="X3987" s="14"/>
      <c r="Y3987" s="14"/>
      <c r="Z3987" s="14"/>
      <c r="AA3987" s="14"/>
      <c r="AB3987" s="14"/>
      <c r="AC3987" s="14"/>
      <c r="AD3987" s="14"/>
    </row>
    <row r="3988" ht="33.0" hidden="1" customHeight="1">
      <c r="A3988" s="27">
        <v>4498.0</v>
      </c>
      <c r="B3988" s="27" t="s">
        <v>34</v>
      </c>
      <c r="C3988" s="27" t="s">
        <v>4291</v>
      </c>
      <c r="D3988" s="12" t="s">
        <v>191</v>
      </c>
      <c r="E3988" s="14"/>
      <c r="F3988" s="12" t="s">
        <v>20</v>
      </c>
      <c r="G3988" s="12" t="s">
        <v>6</v>
      </c>
      <c r="H3988" s="12" t="s">
        <v>42</v>
      </c>
      <c r="I3988" s="14"/>
      <c r="J3988" s="14"/>
      <c r="K3988" s="14"/>
      <c r="L3988" s="14"/>
      <c r="M3988" s="14"/>
      <c r="N3988" s="14"/>
      <c r="O3988" s="14"/>
      <c r="P3988" s="14"/>
      <c r="Q3988" s="14"/>
      <c r="R3988" s="14"/>
      <c r="S3988" s="14"/>
      <c r="T3988" s="14"/>
      <c r="U3988" s="14"/>
      <c r="V3988" s="14"/>
      <c r="W3988" s="14"/>
      <c r="X3988" s="14"/>
      <c r="Y3988" s="14"/>
      <c r="Z3988" s="14"/>
      <c r="AA3988" s="14"/>
      <c r="AB3988" s="14"/>
      <c r="AC3988" s="14"/>
      <c r="AD3988" s="14"/>
    </row>
    <row r="3989" ht="33.0" hidden="1" customHeight="1">
      <c r="A3989" s="27">
        <v>4499.0</v>
      </c>
      <c r="B3989" s="27" t="s">
        <v>34</v>
      </c>
      <c r="C3989" s="27" t="s">
        <v>4292</v>
      </c>
      <c r="D3989" s="12" t="s">
        <v>147</v>
      </c>
      <c r="E3989" s="14"/>
      <c r="F3989" s="12" t="s">
        <v>20</v>
      </c>
      <c r="G3989" s="12" t="s">
        <v>6</v>
      </c>
      <c r="H3989" s="12" t="s">
        <v>49</v>
      </c>
      <c r="I3989" s="14"/>
      <c r="J3989" s="14"/>
      <c r="K3989" s="14"/>
      <c r="L3989" s="14"/>
      <c r="M3989" s="14"/>
      <c r="N3989" s="14"/>
      <c r="O3989" s="14"/>
      <c r="P3989" s="14"/>
      <c r="Q3989" s="14"/>
      <c r="R3989" s="14"/>
      <c r="S3989" s="14"/>
      <c r="T3989" s="14"/>
      <c r="U3989" s="14"/>
      <c r="V3989" s="14"/>
      <c r="W3989" s="14"/>
      <c r="X3989" s="14"/>
      <c r="Y3989" s="14"/>
      <c r="Z3989" s="14"/>
      <c r="AA3989" s="14"/>
      <c r="AB3989" s="14"/>
      <c r="AC3989" s="14"/>
      <c r="AD3989" s="14"/>
    </row>
    <row r="3990" ht="33.0" hidden="1" customHeight="1">
      <c r="A3990" s="27">
        <v>4500.0</v>
      </c>
      <c r="B3990" s="27" t="s">
        <v>34</v>
      </c>
      <c r="C3990" s="27" t="s">
        <v>4293</v>
      </c>
      <c r="D3990" s="12" t="s">
        <v>36</v>
      </c>
      <c r="E3990" s="14"/>
      <c r="F3990" s="12" t="s">
        <v>10</v>
      </c>
      <c r="G3990" s="12" t="s">
        <v>2</v>
      </c>
      <c r="H3990" s="12" t="s">
        <v>37</v>
      </c>
      <c r="I3990" s="14"/>
      <c r="J3990" s="14"/>
      <c r="K3990" s="14"/>
      <c r="L3990" s="14"/>
      <c r="M3990" s="14"/>
      <c r="N3990" s="14"/>
      <c r="O3990" s="14"/>
      <c r="P3990" s="14"/>
      <c r="Q3990" s="14"/>
      <c r="R3990" s="14"/>
      <c r="S3990" s="14"/>
      <c r="T3990" s="14"/>
      <c r="U3990" s="14"/>
      <c r="V3990" s="14"/>
      <c r="W3990" s="14"/>
      <c r="X3990" s="14"/>
      <c r="Y3990" s="14"/>
      <c r="Z3990" s="14"/>
      <c r="AA3990" s="14"/>
      <c r="AB3990" s="14"/>
      <c r="AC3990" s="14"/>
      <c r="AD3990" s="14"/>
    </row>
    <row r="3991" ht="33.0" hidden="1" customHeight="1">
      <c r="A3991" s="27">
        <v>4501.0</v>
      </c>
      <c r="B3991" s="27" t="s">
        <v>34</v>
      </c>
      <c r="C3991" s="27" t="s">
        <v>4294</v>
      </c>
      <c r="D3991" s="12" t="s">
        <v>36</v>
      </c>
      <c r="E3991" s="14"/>
      <c r="F3991" s="12" t="s">
        <v>10</v>
      </c>
      <c r="G3991" s="12" t="s">
        <v>2</v>
      </c>
      <c r="H3991" s="12" t="s">
        <v>37</v>
      </c>
      <c r="I3991" s="14"/>
      <c r="J3991" s="14"/>
      <c r="K3991" s="14"/>
      <c r="L3991" s="14"/>
      <c r="M3991" s="14"/>
      <c r="N3991" s="14"/>
      <c r="O3991" s="14"/>
      <c r="P3991" s="14"/>
      <c r="Q3991" s="14"/>
      <c r="R3991" s="14"/>
      <c r="S3991" s="14"/>
      <c r="T3991" s="14"/>
      <c r="U3991" s="14"/>
      <c r="V3991" s="14"/>
      <c r="W3991" s="14"/>
      <c r="X3991" s="14"/>
      <c r="Y3991" s="14"/>
      <c r="Z3991" s="14"/>
      <c r="AA3991" s="14"/>
      <c r="AB3991" s="14"/>
      <c r="AC3991" s="14"/>
      <c r="AD3991" s="14"/>
    </row>
    <row r="3992" ht="33.0" hidden="1" customHeight="1">
      <c r="A3992" s="27">
        <v>4502.0</v>
      </c>
      <c r="B3992" s="27" t="s">
        <v>34</v>
      </c>
      <c r="C3992" s="27" t="s">
        <v>4295</v>
      </c>
      <c r="D3992" s="12" t="s">
        <v>66</v>
      </c>
      <c r="E3992" s="14"/>
      <c r="F3992" s="12" t="s">
        <v>10</v>
      </c>
      <c r="G3992" s="12" t="s">
        <v>2</v>
      </c>
      <c r="H3992" s="12" t="s">
        <v>52</v>
      </c>
      <c r="I3992" s="14"/>
      <c r="J3992" s="14"/>
      <c r="K3992" s="14"/>
      <c r="L3992" s="14"/>
      <c r="M3992" s="14"/>
      <c r="N3992" s="14"/>
      <c r="O3992" s="14"/>
      <c r="P3992" s="14"/>
      <c r="Q3992" s="14"/>
      <c r="R3992" s="14"/>
      <c r="S3992" s="14"/>
      <c r="T3992" s="14"/>
      <c r="U3992" s="14"/>
      <c r="V3992" s="14"/>
      <c r="W3992" s="14"/>
      <c r="X3992" s="14"/>
      <c r="Y3992" s="14"/>
      <c r="Z3992" s="14"/>
      <c r="AA3992" s="14"/>
      <c r="AB3992" s="14"/>
      <c r="AC3992" s="14"/>
      <c r="AD3992" s="14"/>
    </row>
    <row r="3993" ht="33.0" hidden="1" customHeight="1">
      <c r="A3993" s="27">
        <v>4503.0</v>
      </c>
      <c r="B3993" s="27" t="s">
        <v>34</v>
      </c>
      <c r="C3993" s="27" t="s">
        <v>4296</v>
      </c>
      <c r="D3993" s="12" t="s">
        <v>139</v>
      </c>
      <c r="E3993" s="14"/>
      <c r="F3993" s="12" t="s">
        <v>23</v>
      </c>
      <c r="G3993" s="12" t="s">
        <v>9</v>
      </c>
      <c r="H3993" s="12" t="s">
        <v>37</v>
      </c>
      <c r="I3993" s="14"/>
      <c r="J3993" s="14"/>
      <c r="K3993" s="14"/>
      <c r="L3993" s="14"/>
      <c r="M3993" s="14"/>
      <c r="N3993" s="14"/>
      <c r="O3993" s="14"/>
      <c r="P3993" s="14"/>
      <c r="Q3993" s="14"/>
      <c r="R3993" s="14"/>
      <c r="S3993" s="14"/>
      <c r="T3993" s="14"/>
      <c r="U3993" s="14"/>
      <c r="V3993" s="14"/>
      <c r="W3993" s="14"/>
      <c r="X3993" s="14"/>
      <c r="Y3993" s="14"/>
      <c r="Z3993" s="14"/>
      <c r="AA3993" s="14"/>
      <c r="AB3993" s="14"/>
      <c r="AC3993" s="14"/>
      <c r="AD3993" s="14"/>
    </row>
    <row r="3994" ht="33.0" hidden="1" customHeight="1">
      <c r="A3994" s="27">
        <v>4504.0</v>
      </c>
      <c r="B3994" s="27" t="s">
        <v>34</v>
      </c>
      <c r="C3994" s="27" t="s">
        <v>4297</v>
      </c>
      <c r="D3994" s="12" t="s">
        <v>66</v>
      </c>
      <c r="E3994" s="14"/>
      <c r="F3994" s="12" t="s">
        <v>10</v>
      </c>
      <c r="G3994" s="12" t="s">
        <v>2</v>
      </c>
      <c r="H3994" s="12" t="s">
        <v>52</v>
      </c>
      <c r="I3994" s="14"/>
      <c r="J3994" s="14"/>
      <c r="K3994" s="14"/>
      <c r="L3994" s="14"/>
      <c r="M3994" s="14"/>
      <c r="N3994" s="14"/>
      <c r="O3994" s="14"/>
      <c r="P3994" s="14"/>
      <c r="Q3994" s="14"/>
      <c r="R3994" s="14"/>
      <c r="S3994" s="14"/>
      <c r="T3994" s="14"/>
      <c r="U3994" s="14"/>
      <c r="V3994" s="14"/>
      <c r="W3994" s="14"/>
      <c r="X3994" s="14"/>
      <c r="Y3994" s="14"/>
      <c r="Z3994" s="14"/>
      <c r="AA3994" s="14"/>
      <c r="AB3994" s="14"/>
      <c r="AC3994" s="14"/>
      <c r="AD3994" s="14"/>
    </row>
    <row r="3995" ht="33.0" hidden="1" customHeight="1">
      <c r="A3995" s="27">
        <v>4505.0</v>
      </c>
      <c r="B3995" s="27" t="s">
        <v>34</v>
      </c>
      <c r="C3995" s="27" t="s">
        <v>4298</v>
      </c>
      <c r="D3995" s="12" t="s">
        <v>66</v>
      </c>
      <c r="E3995" s="14"/>
      <c r="F3995" s="12" t="s">
        <v>10</v>
      </c>
      <c r="G3995" s="12" t="s">
        <v>2</v>
      </c>
      <c r="H3995" s="12" t="s">
        <v>52</v>
      </c>
      <c r="I3995" s="14"/>
      <c r="J3995" s="14"/>
      <c r="K3995" s="14"/>
      <c r="L3995" s="14"/>
      <c r="M3995" s="14"/>
      <c r="N3995" s="14"/>
      <c r="O3995" s="14"/>
      <c r="P3995" s="14"/>
      <c r="Q3995" s="14"/>
      <c r="R3995" s="14"/>
      <c r="S3995" s="14"/>
      <c r="T3995" s="14"/>
      <c r="U3995" s="14"/>
      <c r="V3995" s="14"/>
      <c r="W3995" s="14"/>
      <c r="X3995" s="14"/>
      <c r="Y3995" s="14"/>
      <c r="Z3995" s="14"/>
      <c r="AA3995" s="14"/>
      <c r="AB3995" s="14"/>
      <c r="AC3995" s="14"/>
      <c r="AD3995" s="14"/>
    </row>
    <row r="3996" ht="33.0" hidden="1" customHeight="1">
      <c r="A3996" s="27">
        <v>4506.0</v>
      </c>
      <c r="B3996" s="27" t="s">
        <v>34</v>
      </c>
      <c r="C3996" s="27" t="s">
        <v>4299</v>
      </c>
      <c r="D3996" s="12" t="s">
        <v>4300</v>
      </c>
      <c r="E3996" s="14"/>
      <c r="F3996" s="12" t="s">
        <v>12</v>
      </c>
      <c r="G3996" s="12" t="s">
        <v>156</v>
      </c>
      <c r="H3996" s="12" t="s">
        <v>37</v>
      </c>
      <c r="I3996" s="14"/>
      <c r="J3996" s="14"/>
      <c r="K3996" s="14"/>
      <c r="L3996" s="14"/>
      <c r="M3996" s="14"/>
      <c r="N3996" s="14"/>
      <c r="O3996" s="14"/>
      <c r="P3996" s="14"/>
      <c r="Q3996" s="14"/>
      <c r="R3996" s="14"/>
      <c r="S3996" s="14"/>
      <c r="T3996" s="14"/>
      <c r="U3996" s="14"/>
      <c r="V3996" s="14"/>
      <c r="W3996" s="14"/>
      <c r="X3996" s="14"/>
      <c r="Y3996" s="14"/>
      <c r="Z3996" s="14"/>
      <c r="AA3996" s="14"/>
      <c r="AB3996" s="14"/>
      <c r="AC3996" s="14"/>
      <c r="AD3996" s="14"/>
    </row>
    <row r="3997" ht="33.0" hidden="1" customHeight="1">
      <c r="A3997" s="27">
        <v>4507.0</v>
      </c>
      <c r="B3997" s="27" t="s">
        <v>34</v>
      </c>
      <c r="C3997" s="27" t="s">
        <v>4301</v>
      </c>
      <c r="D3997" s="12" t="s">
        <v>312</v>
      </c>
      <c r="E3997" s="14"/>
      <c r="F3997" s="12" t="s">
        <v>11</v>
      </c>
      <c r="G3997" s="12" t="s">
        <v>6</v>
      </c>
      <c r="H3997" s="12" t="s">
        <v>37</v>
      </c>
      <c r="I3997" s="14"/>
      <c r="J3997" s="14"/>
      <c r="K3997" s="14"/>
      <c r="L3997" s="14"/>
      <c r="M3997" s="14"/>
      <c r="N3997" s="14"/>
      <c r="O3997" s="14"/>
      <c r="P3997" s="14"/>
      <c r="Q3997" s="14"/>
      <c r="R3997" s="14"/>
      <c r="S3997" s="14"/>
      <c r="T3997" s="14"/>
      <c r="U3997" s="14"/>
      <c r="V3997" s="14"/>
      <c r="W3997" s="14"/>
      <c r="X3997" s="14"/>
      <c r="Y3997" s="14"/>
      <c r="Z3997" s="14"/>
      <c r="AA3997" s="14"/>
      <c r="AB3997" s="14"/>
      <c r="AC3997" s="14"/>
      <c r="AD3997" s="14"/>
    </row>
    <row r="3998" ht="33.0" hidden="1" customHeight="1">
      <c r="A3998" s="27">
        <v>4508.0</v>
      </c>
      <c r="B3998" s="27" t="s">
        <v>34</v>
      </c>
      <c r="C3998" s="27" t="s">
        <v>4302</v>
      </c>
      <c r="D3998" s="12" t="s">
        <v>72</v>
      </c>
      <c r="E3998" s="14"/>
      <c r="F3998" s="12" t="s">
        <v>11</v>
      </c>
      <c r="G3998" s="12" t="s">
        <v>6</v>
      </c>
      <c r="H3998" s="12" t="s">
        <v>49</v>
      </c>
      <c r="I3998" s="14"/>
      <c r="J3998" s="14"/>
      <c r="K3998" s="14"/>
      <c r="L3998" s="14"/>
      <c r="M3998" s="14"/>
      <c r="N3998" s="14"/>
      <c r="O3998" s="14"/>
      <c r="P3998" s="14"/>
      <c r="Q3998" s="14"/>
      <c r="R3998" s="14"/>
      <c r="S3998" s="14"/>
      <c r="T3998" s="14"/>
      <c r="U3998" s="14"/>
      <c r="V3998" s="14"/>
      <c r="W3998" s="14"/>
      <c r="X3998" s="14"/>
      <c r="Y3998" s="14"/>
      <c r="Z3998" s="14"/>
      <c r="AA3998" s="14"/>
      <c r="AB3998" s="14"/>
      <c r="AC3998" s="14"/>
      <c r="AD3998" s="14"/>
    </row>
    <row r="3999" ht="33.0" hidden="1" customHeight="1">
      <c r="A3999" s="27">
        <v>4509.0</v>
      </c>
      <c r="B3999" s="27" t="s">
        <v>34</v>
      </c>
      <c r="C3999" s="27" t="s">
        <v>4303</v>
      </c>
      <c r="D3999" s="12" t="s">
        <v>191</v>
      </c>
      <c r="E3999" s="14"/>
      <c r="F3999" s="12" t="s">
        <v>20</v>
      </c>
      <c r="G3999" s="12" t="s">
        <v>6</v>
      </c>
      <c r="H3999" s="12" t="s">
        <v>42</v>
      </c>
      <c r="I3999" s="14"/>
      <c r="J3999" s="14"/>
      <c r="K3999" s="14"/>
      <c r="L3999" s="14"/>
      <c r="M3999" s="14"/>
      <c r="N3999" s="14"/>
      <c r="O3999" s="14"/>
      <c r="P3999" s="14"/>
      <c r="Q3999" s="14"/>
      <c r="R3999" s="14"/>
      <c r="S3999" s="14"/>
      <c r="T3999" s="14"/>
      <c r="U3999" s="14"/>
      <c r="V3999" s="14"/>
      <c r="W3999" s="14"/>
      <c r="X3999" s="14"/>
      <c r="Y3999" s="14"/>
      <c r="Z3999" s="14"/>
      <c r="AA3999" s="14"/>
      <c r="AB3999" s="14"/>
      <c r="AC3999" s="14"/>
      <c r="AD3999" s="14"/>
    </row>
    <row r="4000" ht="33.0" hidden="1" customHeight="1">
      <c r="A4000" s="27">
        <v>4510.0</v>
      </c>
      <c r="B4000" s="27" t="s">
        <v>34</v>
      </c>
      <c r="C4000" s="27" t="s">
        <v>4304</v>
      </c>
      <c r="D4000" s="12" t="s">
        <v>281</v>
      </c>
      <c r="E4000" s="14"/>
      <c r="F4000" s="12" t="s">
        <v>13</v>
      </c>
      <c r="G4000" s="12" t="s">
        <v>6</v>
      </c>
      <c r="H4000" s="12" t="s">
        <v>42</v>
      </c>
      <c r="I4000" s="14"/>
      <c r="J4000" s="14"/>
      <c r="K4000" s="14"/>
      <c r="L4000" s="14"/>
      <c r="M4000" s="14"/>
      <c r="N4000" s="14"/>
      <c r="O4000" s="14"/>
      <c r="P4000" s="14"/>
      <c r="Q4000" s="14"/>
      <c r="R4000" s="14"/>
      <c r="S4000" s="14"/>
      <c r="T4000" s="14"/>
      <c r="U4000" s="14"/>
      <c r="V4000" s="14"/>
      <c r="W4000" s="14"/>
      <c r="X4000" s="14"/>
      <c r="Y4000" s="14"/>
      <c r="Z4000" s="14"/>
      <c r="AA4000" s="14"/>
      <c r="AB4000" s="14"/>
      <c r="AC4000" s="14"/>
      <c r="AD4000" s="14"/>
    </row>
    <row r="4001" ht="33.0" hidden="1" customHeight="1">
      <c r="A4001" s="27">
        <v>4511.0</v>
      </c>
      <c r="B4001" s="27" t="s">
        <v>34</v>
      </c>
      <c r="C4001" s="27" t="s">
        <v>4305</v>
      </c>
      <c r="D4001" s="12" t="s">
        <v>2391</v>
      </c>
      <c r="E4001" s="14"/>
      <c r="F4001" s="12" t="s">
        <v>14</v>
      </c>
      <c r="G4001" s="12" t="s">
        <v>7</v>
      </c>
      <c r="H4001" s="12" t="s">
        <v>42</v>
      </c>
      <c r="I4001" s="14"/>
      <c r="J4001" s="14"/>
      <c r="K4001" s="14"/>
      <c r="L4001" s="14"/>
      <c r="M4001" s="14"/>
      <c r="N4001" s="14"/>
      <c r="O4001" s="14"/>
      <c r="P4001" s="14"/>
      <c r="Q4001" s="14"/>
      <c r="R4001" s="14"/>
      <c r="S4001" s="14"/>
      <c r="T4001" s="14"/>
      <c r="U4001" s="14"/>
      <c r="V4001" s="14"/>
      <c r="W4001" s="14"/>
      <c r="X4001" s="14"/>
      <c r="Y4001" s="14"/>
      <c r="Z4001" s="14"/>
      <c r="AA4001" s="14"/>
      <c r="AB4001" s="14"/>
      <c r="AC4001" s="14"/>
      <c r="AD4001" s="14"/>
    </row>
    <row r="4002" ht="33.0" hidden="1" customHeight="1">
      <c r="A4002" s="27">
        <v>4512.0</v>
      </c>
      <c r="B4002" s="27" t="s">
        <v>34</v>
      </c>
      <c r="C4002" s="27" t="s">
        <v>4306</v>
      </c>
      <c r="D4002" s="12" t="s">
        <v>432</v>
      </c>
      <c r="E4002" s="14"/>
      <c r="F4002" s="12" t="s">
        <v>12</v>
      </c>
      <c r="G4002" s="12" t="s">
        <v>4</v>
      </c>
      <c r="H4002" s="12" t="s">
        <v>49</v>
      </c>
      <c r="I4002" s="14"/>
      <c r="J4002" s="14"/>
      <c r="K4002" s="14"/>
      <c r="L4002" s="14"/>
      <c r="M4002" s="14"/>
      <c r="N4002" s="14"/>
      <c r="O4002" s="14"/>
      <c r="P4002" s="14"/>
      <c r="Q4002" s="14"/>
      <c r="R4002" s="14"/>
      <c r="S4002" s="14"/>
      <c r="T4002" s="14"/>
      <c r="U4002" s="14"/>
      <c r="V4002" s="14"/>
      <c r="W4002" s="14"/>
      <c r="X4002" s="14"/>
      <c r="Y4002" s="14"/>
      <c r="Z4002" s="14"/>
      <c r="AA4002" s="14"/>
      <c r="AB4002" s="14"/>
      <c r="AC4002" s="14"/>
      <c r="AD4002" s="14"/>
    </row>
    <row r="4003" ht="33.0" hidden="1" customHeight="1">
      <c r="A4003" s="27">
        <v>4513.0</v>
      </c>
      <c r="B4003" s="27" t="s">
        <v>34</v>
      </c>
      <c r="C4003" s="27" t="s">
        <v>4307</v>
      </c>
      <c r="D4003" s="12" t="s">
        <v>504</v>
      </c>
      <c r="E4003" s="14"/>
      <c r="F4003" s="12" t="s">
        <v>18</v>
      </c>
      <c r="G4003" s="12" t="s">
        <v>4</v>
      </c>
      <c r="H4003" s="12" t="s">
        <v>42</v>
      </c>
      <c r="I4003" s="14"/>
      <c r="J4003" s="14"/>
      <c r="K4003" s="14"/>
      <c r="L4003" s="14"/>
      <c r="M4003" s="14"/>
      <c r="N4003" s="14"/>
      <c r="O4003" s="14"/>
      <c r="P4003" s="14"/>
      <c r="Q4003" s="14"/>
      <c r="R4003" s="14"/>
      <c r="S4003" s="14"/>
      <c r="T4003" s="14"/>
      <c r="U4003" s="14"/>
      <c r="V4003" s="14"/>
      <c r="W4003" s="14"/>
      <c r="X4003" s="14"/>
      <c r="Y4003" s="14"/>
      <c r="Z4003" s="14"/>
      <c r="AA4003" s="14"/>
      <c r="AB4003" s="14"/>
      <c r="AC4003" s="14"/>
      <c r="AD4003" s="14"/>
    </row>
    <row r="4004" ht="33.0" customHeight="1">
      <c r="A4004" s="27">
        <v>4514.0</v>
      </c>
      <c r="B4004" s="27" t="s">
        <v>34</v>
      </c>
      <c r="C4004" s="27" t="s">
        <v>4308</v>
      </c>
      <c r="D4004" s="12" t="s">
        <v>310</v>
      </c>
      <c r="E4004" s="14"/>
      <c r="F4004" s="12" t="s">
        <v>16</v>
      </c>
      <c r="G4004" s="12" t="s">
        <v>4</v>
      </c>
      <c r="H4004" s="12" t="s">
        <v>42</v>
      </c>
      <c r="I4004" s="14"/>
      <c r="J4004" s="14"/>
      <c r="K4004" s="14"/>
      <c r="L4004" s="14"/>
      <c r="M4004" s="14"/>
      <c r="N4004" s="14"/>
      <c r="O4004" s="14"/>
      <c r="P4004" s="14"/>
      <c r="Q4004" s="14"/>
      <c r="R4004" s="14"/>
      <c r="S4004" s="14"/>
      <c r="T4004" s="14"/>
      <c r="U4004" s="14"/>
      <c r="V4004" s="14"/>
      <c r="W4004" s="14"/>
      <c r="X4004" s="14"/>
      <c r="Y4004" s="14"/>
      <c r="Z4004" s="14"/>
      <c r="AA4004" s="14"/>
      <c r="AB4004" s="14"/>
      <c r="AC4004" s="14"/>
      <c r="AD4004" s="14"/>
    </row>
    <row r="4005" ht="33.0" hidden="1" customHeight="1">
      <c r="A4005" s="27">
        <v>4515.0</v>
      </c>
      <c r="B4005" s="27" t="s">
        <v>34</v>
      </c>
      <c r="C4005" s="27" t="s">
        <v>4309</v>
      </c>
      <c r="D4005" s="12" t="s">
        <v>36</v>
      </c>
      <c r="E4005" s="14"/>
      <c r="F4005" s="12" t="s">
        <v>10</v>
      </c>
      <c r="G4005" s="12" t="s">
        <v>2</v>
      </c>
      <c r="H4005" s="12" t="s">
        <v>37</v>
      </c>
      <c r="I4005" s="14"/>
      <c r="J4005" s="14"/>
      <c r="K4005" s="14"/>
      <c r="L4005" s="14"/>
      <c r="M4005" s="14"/>
      <c r="N4005" s="14"/>
      <c r="O4005" s="14"/>
      <c r="P4005" s="14"/>
      <c r="Q4005" s="14"/>
      <c r="R4005" s="14"/>
      <c r="S4005" s="14"/>
      <c r="T4005" s="14"/>
      <c r="U4005" s="14"/>
      <c r="V4005" s="14"/>
      <c r="W4005" s="14"/>
      <c r="X4005" s="14"/>
      <c r="Y4005" s="14"/>
      <c r="Z4005" s="14"/>
      <c r="AA4005" s="14"/>
      <c r="AB4005" s="14"/>
      <c r="AC4005" s="14"/>
      <c r="AD4005" s="14"/>
    </row>
    <row r="4006" ht="33.0" hidden="1" customHeight="1">
      <c r="A4006" s="27">
        <v>4516.0</v>
      </c>
      <c r="B4006" s="27" t="s">
        <v>34</v>
      </c>
      <c r="C4006" s="27" t="s">
        <v>4310</v>
      </c>
      <c r="D4006" s="12" t="s">
        <v>114</v>
      </c>
      <c r="E4006" s="14"/>
      <c r="F4006" s="12" t="s">
        <v>19</v>
      </c>
      <c r="G4006" s="12" t="s">
        <v>4</v>
      </c>
      <c r="H4006" s="12" t="s">
        <v>52</v>
      </c>
      <c r="I4006" s="14"/>
      <c r="J4006" s="14"/>
      <c r="K4006" s="14"/>
      <c r="L4006" s="14"/>
      <c r="M4006" s="14"/>
      <c r="N4006" s="14"/>
      <c r="O4006" s="14"/>
      <c r="P4006" s="14"/>
      <c r="Q4006" s="14"/>
      <c r="R4006" s="14"/>
      <c r="S4006" s="14"/>
      <c r="T4006" s="14"/>
      <c r="U4006" s="14"/>
      <c r="V4006" s="14"/>
      <c r="W4006" s="14"/>
      <c r="X4006" s="14"/>
      <c r="Y4006" s="14"/>
      <c r="Z4006" s="14"/>
      <c r="AA4006" s="14"/>
      <c r="AB4006" s="14"/>
      <c r="AC4006" s="14"/>
      <c r="AD4006" s="14"/>
    </row>
    <row r="4007" ht="33.0" hidden="1" customHeight="1">
      <c r="A4007" s="27">
        <v>4517.0</v>
      </c>
      <c r="B4007" s="27" t="s">
        <v>34</v>
      </c>
      <c r="C4007" s="27" t="s">
        <v>4311</v>
      </c>
      <c r="D4007" s="12" t="s">
        <v>160</v>
      </c>
      <c r="E4007" s="14"/>
      <c r="F4007" s="12" t="s">
        <v>23</v>
      </c>
      <c r="G4007" s="12" t="s">
        <v>9</v>
      </c>
      <c r="H4007" s="12" t="s">
        <v>49</v>
      </c>
      <c r="I4007" s="14"/>
      <c r="J4007" s="14"/>
      <c r="K4007" s="14"/>
      <c r="L4007" s="14"/>
      <c r="M4007" s="14"/>
      <c r="N4007" s="14"/>
      <c r="O4007" s="14"/>
      <c r="P4007" s="14"/>
      <c r="Q4007" s="14"/>
      <c r="R4007" s="14"/>
      <c r="S4007" s="14"/>
      <c r="T4007" s="14"/>
      <c r="U4007" s="14"/>
      <c r="V4007" s="14"/>
      <c r="W4007" s="14"/>
      <c r="X4007" s="14"/>
      <c r="Y4007" s="14"/>
      <c r="Z4007" s="14"/>
      <c r="AA4007" s="14"/>
      <c r="AB4007" s="14"/>
      <c r="AC4007" s="14"/>
      <c r="AD4007" s="14"/>
    </row>
    <row r="4008" ht="33.0" customHeight="1">
      <c r="A4008" s="27">
        <v>4518.0</v>
      </c>
      <c r="B4008" s="27" t="s">
        <v>34</v>
      </c>
      <c r="C4008" s="27" t="s">
        <v>4312</v>
      </c>
      <c r="D4008" s="12" t="s">
        <v>134</v>
      </c>
      <c r="E4008" s="14"/>
      <c r="F4008" s="12" t="s">
        <v>16</v>
      </c>
      <c r="G4008" s="12" t="s">
        <v>9</v>
      </c>
      <c r="H4008" s="12" t="s">
        <v>42</v>
      </c>
      <c r="I4008" s="14"/>
      <c r="J4008" s="14"/>
      <c r="K4008" s="14"/>
      <c r="L4008" s="14"/>
      <c r="M4008" s="14"/>
      <c r="N4008" s="14"/>
      <c r="O4008" s="14"/>
      <c r="P4008" s="14"/>
      <c r="Q4008" s="14"/>
      <c r="R4008" s="14"/>
      <c r="S4008" s="14"/>
      <c r="T4008" s="14"/>
      <c r="U4008" s="14"/>
      <c r="V4008" s="14"/>
      <c r="W4008" s="14"/>
      <c r="X4008" s="14"/>
      <c r="Y4008" s="14"/>
      <c r="Z4008" s="14"/>
      <c r="AA4008" s="14"/>
      <c r="AB4008" s="14"/>
      <c r="AC4008" s="14"/>
      <c r="AD4008" s="14"/>
    </row>
    <row r="4009" ht="33.0" customHeight="1">
      <c r="A4009" s="27">
        <v>4519.0</v>
      </c>
      <c r="B4009" s="27" t="s">
        <v>34</v>
      </c>
      <c r="C4009" s="27" t="s">
        <v>4313</v>
      </c>
      <c r="D4009" s="12" t="s">
        <v>167</v>
      </c>
      <c r="E4009" s="14"/>
      <c r="F4009" s="12" t="s">
        <v>16</v>
      </c>
      <c r="G4009" s="12" t="s">
        <v>9</v>
      </c>
      <c r="H4009" s="12" t="s">
        <v>37</v>
      </c>
      <c r="I4009" s="14"/>
      <c r="J4009" s="14"/>
      <c r="K4009" s="14"/>
      <c r="L4009" s="14"/>
      <c r="M4009" s="14"/>
      <c r="N4009" s="14"/>
      <c r="O4009" s="14"/>
      <c r="P4009" s="14"/>
      <c r="Q4009" s="14"/>
      <c r="R4009" s="14"/>
      <c r="S4009" s="14"/>
      <c r="T4009" s="14"/>
      <c r="U4009" s="14"/>
      <c r="V4009" s="14"/>
      <c r="W4009" s="14"/>
      <c r="X4009" s="14"/>
      <c r="Y4009" s="14"/>
      <c r="Z4009" s="14"/>
      <c r="AA4009" s="14"/>
      <c r="AB4009" s="14"/>
      <c r="AC4009" s="14"/>
      <c r="AD4009" s="14"/>
    </row>
    <row r="4010" ht="33.0" hidden="1" customHeight="1">
      <c r="A4010" s="27">
        <v>4520.0</v>
      </c>
      <c r="B4010" s="27" t="s">
        <v>34</v>
      </c>
      <c r="C4010" s="27" t="s">
        <v>4314</v>
      </c>
      <c r="D4010" s="12" t="s">
        <v>2418</v>
      </c>
      <c r="E4010" s="14"/>
      <c r="F4010" s="12" t="s">
        <v>17</v>
      </c>
      <c r="G4010" s="12" t="s">
        <v>7</v>
      </c>
      <c r="H4010" s="12" t="s">
        <v>49</v>
      </c>
      <c r="I4010" s="14"/>
      <c r="J4010" s="14"/>
      <c r="K4010" s="14"/>
      <c r="L4010" s="14"/>
      <c r="M4010" s="14"/>
      <c r="N4010" s="14"/>
      <c r="O4010" s="14"/>
      <c r="P4010" s="14"/>
      <c r="Q4010" s="14"/>
      <c r="R4010" s="14"/>
      <c r="S4010" s="14"/>
      <c r="T4010" s="14"/>
      <c r="U4010" s="14"/>
      <c r="V4010" s="14"/>
      <c r="W4010" s="14"/>
      <c r="X4010" s="14"/>
      <c r="Y4010" s="14"/>
      <c r="Z4010" s="14"/>
      <c r="AA4010" s="14"/>
      <c r="AB4010" s="14"/>
      <c r="AC4010" s="14"/>
      <c r="AD4010" s="14"/>
    </row>
    <row r="4011" ht="33.0" hidden="1" customHeight="1">
      <c r="A4011" s="27">
        <v>4521.0</v>
      </c>
      <c r="B4011" s="27" t="s">
        <v>34</v>
      </c>
      <c r="C4011" s="27" t="s">
        <v>4315</v>
      </c>
      <c r="D4011" s="12" t="s">
        <v>126</v>
      </c>
      <c r="E4011" s="14"/>
      <c r="F4011" s="12" t="s">
        <v>11</v>
      </c>
      <c r="G4011" s="12" t="s">
        <v>9</v>
      </c>
      <c r="H4011" s="12" t="s">
        <v>42</v>
      </c>
      <c r="I4011" s="14"/>
      <c r="J4011" s="14"/>
      <c r="K4011" s="14"/>
      <c r="L4011" s="14"/>
      <c r="M4011" s="14"/>
      <c r="N4011" s="14"/>
      <c r="O4011" s="14"/>
      <c r="P4011" s="14"/>
      <c r="Q4011" s="14"/>
      <c r="R4011" s="14"/>
      <c r="S4011" s="14"/>
      <c r="T4011" s="14"/>
      <c r="U4011" s="14"/>
      <c r="V4011" s="14"/>
      <c r="W4011" s="14"/>
      <c r="X4011" s="14"/>
      <c r="Y4011" s="14"/>
      <c r="Z4011" s="14"/>
      <c r="AA4011" s="14"/>
      <c r="AB4011" s="14"/>
      <c r="AC4011" s="14"/>
      <c r="AD4011" s="14"/>
    </row>
    <row r="4012" ht="33.0" hidden="1" customHeight="1">
      <c r="A4012" s="27">
        <v>4522.0</v>
      </c>
      <c r="B4012" s="27" t="s">
        <v>34</v>
      </c>
      <c r="C4012" s="27" t="s">
        <v>4316</v>
      </c>
      <c r="D4012" s="12" t="s">
        <v>87</v>
      </c>
      <c r="E4012" s="14"/>
      <c r="F4012" s="12" t="s">
        <v>18</v>
      </c>
      <c r="G4012" s="12" t="s">
        <v>9</v>
      </c>
      <c r="H4012" s="12" t="s">
        <v>52</v>
      </c>
      <c r="I4012" s="14"/>
      <c r="J4012" s="14"/>
      <c r="K4012" s="14"/>
      <c r="L4012" s="14"/>
      <c r="M4012" s="14"/>
      <c r="N4012" s="14"/>
      <c r="O4012" s="14"/>
      <c r="P4012" s="14"/>
      <c r="Q4012" s="14"/>
      <c r="R4012" s="14"/>
      <c r="S4012" s="14"/>
      <c r="T4012" s="14"/>
      <c r="U4012" s="14"/>
      <c r="V4012" s="14"/>
      <c r="W4012" s="14"/>
      <c r="X4012" s="14"/>
      <c r="Y4012" s="14"/>
      <c r="Z4012" s="14"/>
      <c r="AA4012" s="14"/>
      <c r="AB4012" s="14"/>
      <c r="AC4012" s="14"/>
      <c r="AD4012" s="14"/>
    </row>
    <row r="4013" ht="33.0" hidden="1" customHeight="1">
      <c r="A4013" s="27">
        <v>4523.0</v>
      </c>
      <c r="B4013" s="27" t="s">
        <v>34</v>
      </c>
      <c r="C4013" s="27" t="s">
        <v>4317</v>
      </c>
      <c r="D4013" s="12" t="s">
        <v>509</v>
      </c>
      <c r="E4013" s="14"/>
      <c r="F4013" s="12" t="s">
        <v>13</v>
      </c>
      <c r="G4013" s="12" t="s">
        <v>4</v>
      </c>
      <c r="H4013" s="12" t="s">
        <v>52</v>
      </c>
      <c r="I4013" s="14"/>
      <c r="J4013" s="14"/>
      <c r="K4013" s="14"/>
      <c r="L4013" s="14"/>
      <c r="M4013" s="14"/>
      <c r="N4013" s="14"/>
      <c r="O4013" s="14"/>
      <c r="P4013" s="14"/>
      <c r="Q4013" s="14"/>
      <c r="R4013" s="14"/>
      <c r="S4013" s="14"/>
      <c r="T4013" s="14"/>
      <c r="U4013" s="14"/>
      <c r="V4013" s="14"/>
      <c r="W4013" s="14"/>
      <c r="X4013" s="14"/>
      <c r="Y4013" s="14"/>
      <c r="Z4013" s="14"/>
      <c r="AA4013" s="14"/>
      <c r="AB4013" s="14"/>
      <c r="AC4013" s="14"/>
      <c r="AD4013" s="14"/>
    </row>
    <row r="4014" ht="33.0" hidden="1" customHeight="1">
      <c r="A4014" s="27">
        <v>4524.0</v>
      </c>
      <c r="B4014" s="27" t="s">
        <v>34</v>
      </c>
      <c r="C4014" s="27" t="s">
        <v>4318</v>
      </c>
      <c r="D4014" s="12" t="s">
        <v>312</v>
      </c>
      <c r="E4014" s="14"/>
      <c r="F4014" s="12" t="s">
        <v>11</v>
      </c>
      <c r="G4014" s="12" t="s">
        <v>6</v>
      </c>
      <c r="H4014" s="12" t="s">
        <v>37</v>
      </c>
      <c r="I4014" s="14"/>
      <c r="J4014" s="14"/>
      <c r="K4014" s="14"/>
      <c r="L4014" s="14"/>
      <c r="M4014" s="14"/>
      <c r="N4014" s="14"/>
      <c r="O4014" s="14"/>
      <c r="P4014" s="14"/>
      <c r="Q4014" s="14"/>
      <c r="R4014" s="14"/>
      <c r="S4014" s="14"/>
      <c r="T4014" s="14"/>
      <c r="U4014" s="14"/>
      <c r="V4014" s="14"/>
      <c r="W4014" s="14"/>
      <c r="X4014" s="14"/>
      <c r="Y4014" s="14"/>
      <c r="Z4014" s="14"/>
      <c r="AA4014" s="14"/>
      <c r="AB4014" s="14"/>
      <c r="AC4014" s="14"/>
      <c r="AD4014" s="14"/>
    </row>
    <row r="4015" ht="33.0" hidden="1" customHeight="1">
      <c r="A4015" s="14"/>
      <c r="B4015" s="14"/>
      <c r="C4015" s="14"/>
      <c r="D4015" s="14"/>
      <c r="E4015" s="14"/>
      <c r="F4015" s="14"/>
      <c r="G4015" s="14"/>
      <c r="H4015" s="14"/>
      <c r="I4015" s="14"/>
      <c r="J4015" s="14"/>
      <c r="K4015" s="14"/>
      <c r="L4015" s="14"/>
      <c r="M4015" s="14"/>
      <c r="N4015" s="14"/>
      <c r="O4015" s="14"/>
      <c r="P4015" s="14"/>
      <c r="Q4015" s="14"/>
      <c r="R4015" s="14"/>
      <c r="S4015" s="14"/>
      <c r="T4015" s="14"/>
      <c r="U4015" s="14"/>
      <c r="V4015" s="14"/>
      <c r="W4015" s="14"/>
      <c r="X4015" s="14"/>
      <c r="Y4015" s="14"/>
      <c r="Z4015" s="14"/>
      <c r="AA4015" s="14"/>
      <c r="AB4015" s="14"/>
      <c r="AC4015" s="14"/>
      <c r="AD4015" s="14"/>
    </row>
    <row r="4016" ht="33.0" hidden="1" customHeight="1">
      <c r="A4016" s="14"/>
      <c r="B4016" s="14"/>
      <c r="C4016" s="14"/>
      <c r="D4016" s="14"/>
      <c r="E4016" s="14"/>
      <c r="F4016" s="14"/>
      <c r="G4016" s="14"/>
      <c r="H4016" s="14"/>
      <c r="I4016" s="14"/>
      <c r="J4016" s="14"/>
      <c r="K4016" s="14"/>
      <c r="L4016" s="14"/>
      <c r="M4016" s="14"/>
      <c r="N4016" s="14"/>
      <c r="O4016" s="14"/>
      <c r="P4016" s="14"/>
      <c r="Q4016" s="14"/>
      <c r="R4016" s="14"/>
      <c r="S4016" s="14"/>
      <c r="T4016" s="14"/>
      <c r="U4016" s="14"/>
      <c r="V4016" s="14"/>
      <c r="W4016" s="14"/>
      <c r="X4016" s="14"/>
      <c r="Y4016" s="14"/>
      <c r="Z4016" s="14"/>
      <c r="AA4016" s="14"/>
      <c r="AB4016" s="14"/>
      <c r="AC4016" s="14"/>
      <c r="AD4016" s="14"/>
    </row>
    <row r="4017" ht="33.0" hidden="1" customHeight="1">
      <c r="A4017" s="14"/>
      <c r="B4017" s="14"/>
      <c r="C4017" s="14"/>
      <c r="D4017" s="14"/>
      <c r="E4017" s="14"/>
      <c r="F4017" s="14"/>
      <c r="G4017" s="14"/>
      <c r="H4017" s="14"/>
      <c r="I4017" s="14"/>
      <c r="J4017" s="14"/>
      <c r="K4017" s="14"/>
      <c r="L4017" s="14"/>
      <c r="M4017" s="14"/>
      <c r="N4017" s="14"/>
      <c r="O4017" s="14"/>
      <c r="P4017" s="14"/>
      <c r="Q4017" s="14"/>
      <c r="R4017" s="14"/>
      <c r="S4017" s="14"/>
      <c r="T4017" s="14"/>
      <c r="U4017" s="14"/>
      <c r="V4017" s="14"/>
      <c r="W4017" s="14"/>
      <c r="X4017" s="14"/>
      <c r="Y4017" s="14"/>
      <c r="Z4017" s="14"/>
      <c r="AA4017" s="14"/>
      <c r="AB4017" s="14"/>
      <c r="AC4017" s="14"/>
      <c r="AD4017" s="14"/>
    </row>
    <row r="4018" ht="33.0" hidden="1" customHeight="1">
      <c r="A4018" s="14"/>
      <c r="B4018" s="14"/>
      <c r="C4018" s="14"/>
      <c r="D4018" s="14"/>
      <c r="E4018" s="14"/>
      <c r="F4018" s="14"/>
      <c r="G4018" s="14"/>
      <c r="H4018" s="14"/>
      <c r="I4018" s="14"/>
      <c r="J4018" s="14"/>
      <c r="K4018" s="14"/>
      <c r="L4018" s="14"/>
      <c r="M4018" s="14"/>
      <c r="N4018" s="14"/>
      <c r="O4018" s="14"/>
      <c r="P4018" s="14"/>
      <c r="Q4018" s="14"/>
      <c r="R4018" s="14"/>
      <c r="S4018" s="14"/>
      <c r="T4018" s="14"/>
      <c r="U4018" s="14"/>
      <c r="V4018" s="14"/>
      <c r="W4018" s="14"/>
      <c r="X4018" s="14"/>
      <c r="Y4018" s="14"/>
      <c r="Z4018" s="14"/>
      <c r="AA4018" s="14"/>
      <c r="AB4018" s="14"/>
      <c r="AC4018" s="14"/>
      <c r="AD4018" s="14"/>
    </row>
    <row r="4019" ht="33.0" hidden="1" customHeight="1">
      <c r="A4019" s="14"/>
      <c r="B4019" s="14"/>
      <c r="C4019" s="14"/>
      <c r="D4019" s="14"/>
      <c r="E4019" s="14"/>
      <c r="F4019" s="14"/>
      <c r="G4019" s="14"/>
      <c r="H4019" s="14"/>
      <c r="I4019" s="14"/>
      <c r="J4019" s="14"/>
      <c r="K4019" s="14"/>
      <c r="L4019" s="14"/>
      <c r="M4019" s="14"/>
      <c r="N4019" s="14"/>
      <c r="O4019" s="14"/>
      <c r="P4019" s="14"/>
      <c r="Q4019" s="14"/>
      <c r="R4019" s="14"/>
      <c r="S4019" s="14"/>
      <c r="T4019" s="14"/>
      <c r="U4019" s="14"/>
      <c r="V4019" s="14"/>
      <c r="W4019" s="14"/>
      <c r="X4019" s="14"/>
      <c r="Y4019" s="14"/>
      <c r="Z4019" s="14"/>
      <c r="AA4019" s="14"/>
      <c r="AB4019" s="14"/>
      <c r="AC4019" s="14"/>
      <c r="AD4019" s="14"/>
    </row>
    <row r="4020" ht="33.0" hidden="1" customHeight="1">
      <c r="A4020" s="14"/>
      <c r="B4020" s="14"/>
      <c r="C4020" s="14"/>
      <c r="D4020" s="14"/>
      <c r="E4020" s="14"/>
      <c r="F4020" s="14"/>
      <c r="G4020" s="14"/>
      <c r="H4020" s="14"/>
      <c r="I4020" s="14"/>
      <c r="J4020" s="14"/>
      <c r="K4020" s="14"/>
      <c r="L4020" s="14"/>
      <c r="M4020" s="14"/>
      <c r="N4020" s="14"/>
      <c r="O4020" s="14"/>
      <c r="P4020" s="14"/>
      <c r="Q4020" s="14"/>
      <c r="R4020" s="14"/>
      <c r="S4020" s="14"/>
      <c r="T4020" s="14"/>
      <c r="U4020" s="14"/>
      <c r="V4020" s="14"/>
      <c r="W4020" s="14"/>
      <c r="X4020" s="14"/>
      <c r="Y4020" s="14"/>
      <c r="Z4020" s="14"/>
      <c r="AA4020" s="14"/>
      <c r="AB4020" s="14"/>
      <c r="AC4020" s="14"/>
      <c r="AD4020" s="14"/>
    </row>
    <row r="4021" ht="33.0" hidden="1" customHeight="1">
      <c r="A4021" s="14"/>
      <c r="B4021" s="14"/>
      <c r="C4021" s="14"/>
      <c r="D4021" s="14"/>
      <c r="E4021" s="14"/>
      <c r="F4021" s="14"/>
      <c r="G4021" s="14"/>
      <c r="H4021" s="14"/>
      <c r="I4021" s="14"/>
      <c r="J4021" s="14"/>
      <c r="K4021" s="14"/>
      <c r="L4021" s="14"/>
      <c r="M4021" s="14"/>
      <c r="N4021" s="14"/>
      <c r="O4021" s="14"/>
      <c r="P4021" s="14"/>
      <c r="Q4021" s="14"/>
      <c r="R4021" s="14"/>
      <c r="S4021" s="14"/>
      <c r="T4021" s="14"/>
      <c r="U4021" s="14"/>
      <c r="V4021" s="14"/>
      <c r="W4021" s="14"/>
      <c r="X4021" s="14"/>
      <c r="Y4021" s="14"/>
      <c r="Z4021" s="14"/>
      <c r="AA4021" s="14"/>
      <c r="AB4021" s="14"/>
      <c r="AC4021" s="14"/>
      <c r="AD4021" s="14"/>
    </row>
    <row r="4022" ht="33.0" hidden="1" customHeight="1">
      <c r="A4022" s="14"/>
      <c r="B4022" s="14"/>
      <c r="C4022" s="14"/>
      <c r="D4022" s="14"/>
      <c r="E4022" s="14"/>
      <c r="F4022" s="14"/>
      <c r="G4022" s="14"/>
      <c r="H4022" s="14"/>
      <c r="I4022" s="14"/>
      <c r="J4022" s="14"/>
      <c r="K4022" s="14"/>
      <c r="L4022" s="14"/>
      <c r="M4022" s="14"/>
      <c r="N4022" s="14"/>
      <c r="O4022" s="14"/>
      <c r="P4022" s="14"/>
      <c r="Q4022" s="14"/>
      <c r="R4022" s="14"/>
      <c r="S4022" s="14"/>
      <c r="T4022" s="14"/>
      <c r="U4022" s="14"/>
      <c r="V4022" s="14"/>
      <c r="W4022" s="14"/>
      <c r="X4022" s="14"/>
      <c r="Y4022" s="14"/>
      <c r="Z4022" s="14"/>
      <c r="AA4022" s="14"/>
      <c r="AB4022" s="14"/>
      <c r="AC4022" s="14"/>
      <c r="AD4022" s="14"/>
    </row>
    <row r="4023" ht="33.0" hidden="1" customHeight="1">
      <c r="A4023" s="14"/>
      <c r="B4023" s="14"/>
      <c r="C4023" s="14"/>
      <c r="D4023" s="14"/>
      <c r="E4023" s="14"/>
      <c r="F4023" s="14"/>
      <c r="G4023" s="14"/>
      <c r="H4023" s="14"/>
      <c r="I4023" s="14"/>
      <c r="J4023" s="14"/>
      <c r="K4023" s="14"/>
      <c r="L4023" s="14"/>
      <c r="M4023" s="14"/>
      <c r="N4023" s="14"/>
      <c r="O4023" s="14"/>
      <c r="P4023" s="14"/>
      <c r="Q4023" s="14"/>
      <c r="R4023" s="14"/>
      <c r="S4023" s="14"/>
      <c r="T4023" s="14"/>
      <c r="U4023" s="14"/>
      <c r="V4023" s="14"/>
      <c r="W4023" s="14"/>
      <c r="X4023" s="14"/>
      <c r="Y4023" s="14"/>
      <c r="Z4023" s="14"/>
      <c r="AA4023" s="14"/>
      <c r="AB4023" s="14"/>
      <c r="AC4023" s="14"/>
      <c r="AD4023" s="14"/>
    </row>
    <row r="4024" ht="33.0" hidden="1" customHeight="1">
      <c r="A4024" s="14"/>
      <c r="B4024" s="14"/>
      <c r="C4024" s="14"/>
      <c r="D4024" s="14"/>
      <c r="E4024" s="14"/>
      <c r="F4024" s="14"/>
      <c r="G4024" s="14"/>
      <c r="H4024" s="14"/>
      <c r="I4024" s="14"/>
      <c r="J4024" s="14"/>
      <c r="K4024" s="14"/>
      <c r="L4024" s="14"/>
      <c r="M4024" s="14"/>
      <c r="N4024" s="14"/>
      <c r="O4024" s="14"/>
      <c r="P4024" s="14"/>
      <c r="Q4024" s="14"/>
      <c r="R4024" s="14"/>
      <c r="S4024" s="14"/>
      <c r="T4024" s="14"/>
      <c r="U4024" s="14"/>
      <c r="V4024" s="14"/>
      <c r="W4024" s="14"/>
      <c r="X4024" s="14"/>
      <c r="Y4024" s="14"/>
      <c r="Z4024" s="14"/>
      <c r="AA4024" s="14"/>
      <c r="AB4024" s="14"/>
      <c r="AC4024" s="14"/>
      <c r="AD4024" s="14"/>
    </row>
    <row r="4025" ht="33.0" hidden="1" customHeight="1">
      <c r="A4025" s="14"/>
      <c r="B4025" s="14"/>
      <c r="C4025" s="14"/>
      <c r="D4025" s="14"/>
      <c r="E4025" s="14"/>
      <c r="F4025" s="14"/>
      <c r="G4025" s="14"/>
      <c r="H4025" s="14"/>
      <c r="I4025" s="14"/>
      <c r="J4025" s="14"/>
      <c r="K4025" s="14"/>
      <c r="L4025" s="14"/>
      <c r="M4025" s="14"/>
      <c r="N4025" s="14"/>
      <c r="O4025" s="14"/>
      <c r="P4025" s="14"/>
      <c r="Q4025" s="14"/>
      <c r="R4025" s="14"/>
      <c r="S4025" s="14"/>
      <c r="T4025" s="14"/>
      <c r="U4025" s="14"/>
      <c r="V4025" s="14"/>
      <c r="W4025" s="14"/>
      <c r="X4025" s="14"/>
      <c r="Y4025" s="14"/>
      <c r="Z4025" s="14"/>
      <c r="AA4025" s="14"/>
      <c r="AB4025" s="14"/>
      <c r="AC4025" s="14"/>
      <c r="AD4025" s="14"/>
    </row>
    <row r="4026" ht="33.0" hidden="1" customHeight="1">
      <c r="A4026" s="14"/>
      <c r="B4026" s="14"/>
      <c r="C4026" s="14"/>
      <c r="D4026" s="14"/>
      <c r="E4026" s="14"/>
      <c r="F4026" s="14"/>
      <c r="G4026" s="14"/>
      <c r="H4026" s="14"/>
      <c r="I4026" s="14"/>
      <c r="J4026" s="14"/>
      <c r="K4026" s="14"/>
      <c r="L4026" s="14"/>
      <c r="M4026" s="14"/>
      <c r="N4026" s="14"/>
      <c r="O4026" s="14"/>
      <c r="P4026" s="14"/>
      <c r="Q4026" s="14"/>
      <c r="R4026" s="14"/>
      <c r="S4026" s="14"/>
      <c r="T4026" s="14"/>
      <c r="U4026" s="14"/>
      <c r="V4026" s="14"/>
      <c r="W4026" s="14"/>
      <c r="X4026" s="14"/>
      <c r="Y4026" s="14"/>
      <c r="Z4026" s="14"/>
      <c r="AA4026" s="14"/>
      <c r="AB4026" s="14"/>
      <c r="AC4026" s="14"/>
      <c r="AD4026" s="14"/>
    </row>
    <row r="4027" ht="33.0" hidden="1" customHeight="1">
      <c r="A4027" s="14"/>
      <c r="B4027" s="14"/>
      <c r="C4027" s="14"/>
      <c r="D4027" s="14"/>
      <c r="E4027" s="14"/>
      <c r="F4027" s="14"/>
      <c r="G4027" s="14"/>
      <c r="H4027" s="14"/>
      <c r="I4027" s="14"/>
      <c r="J4027" s="14"/>
      <c r="K4027" s="14"/>
      <c r="L4027" s="14"/>
      <c r="M4027" s="14"/>
      <c r="N4027" s="14"/>
      <c r="O4027" s="14"/>
      <c r="P4027" s="14"/>
      <c r="Q4027" s="14"/>
      <c r="R4027" s="14"/>
      <c r="S4027" s="14"/>
      <c r="T4027" s="14"/>
      <c r="U4027" s="14"/>
      <c r="V4027" s="14"/>
      <c r="W4027" s="14"/>
      <c r="X4027" s="14"/>
      <c r="Y4027" s="14"/>
      <c r="Z4027" s="14"/>
      <c r="AA4027" s="14"/>
      <c r="AB4027" s="14"/>
      <c r="AC4027" s="14"/>
      <c r="AD4027" s="14"/>
    </row>
    <row r="4028" ht="33.0" hidden="1" customHeight="1">
      <c r="A4028" s="14"/>
      <c r="B4028" s="14"/>
      <c r="C4028" s="14"/>
      <c r="D4028" s="14"/>
      <c r="E4028" s="14"/>
      <c r="F4028" s="14"/>
      <c r="G4028" s="14"/>
      <c r="H4028" s="14"/>
      <c r="I4028" s="14"/>
      <c r="J4028" s="14"/>
      <c r="K4028" s="14"/>
      <c r="L4028" s="14"/>
      <c r="M4028" s="14"/>
      <c r="N4028" s="14"/>
      <c r="O4028" s="14"/>
      <c r="P4028" s="14"/>
      <c r="Q4028" s="14"/>
      <c r="R4028" s="14"/>
      <c r="S4028" s="14"/>
      <c r="T4028" s="14"/>
      <c r="U4028" s="14"/>
      <c r="V4028" s="14"/>
      <c r="W4028" s="14"/>
      <c r="X4028" s="14"/>
      <c r="Y4028" s="14"/>
      <c r="Z4028" s="14"/>
      <c r="AA4028" s="14"/>
      <c r="AB4028" s="14"/>
      <c r="AC4028" s="14"/>
      <c r="AD4028" s="14"/>
    </row>
    <row r="4029" ht="33.0" hidden="1" customHeight="1">
      <c r="A4029" s="14"/>
      <c r="B4029" s="14"/>
      <c r="C4029" s="14"/>
      <c r="D4029" s="14"/>
      <c r="E4029" s="14"/>
      <c r="F4029" s="14"/>
      <c r="G4029" s="14"/>
      <c r="H4029" s="14"/>
      <c r="I4029" s="14"/>
      <c r="J4029" s="14"/>
      <c r="K4029" s="14"/>
      <c r="L4029" s="14"/>
      <c r="M4029" s="14"/>
      <c r="N4029" s="14"/>
      <c r="O4029" s="14"/>
      <c r="P4029" s="14"/>
      <c r="Q4029" s="14"/>
      <c r="R4029" s="14"/>
      <c r="S4029" s="14"/>
      <c r="T4029" s="14"/>
      <c r="U4029" s="14"/>
      <c r="V4029" s="14"/>
      <c r="W4029" s="14"/>
      <c r="X4029" s="14"/>
      <c r="Y4029" s="14"/>
      <c r="Z4029" s="14"/>
      <c r="AA4029" s="14"/>
      <c r="AB4029" s="14"/>
      <c r="AC4029" s="14"/>
      <c r="AD4029" s="14"/>
    </row>
    <row r="4030" ht="33.0" hidden="1" customHeight="1">
      <c r="A4030" s="14"/>
      <c r="B4030" s="14"/>
      <c r="C4030" s="14"/>
      <c r="D4030" s="14"/>
      <c r="E4030" s="14"/>
      <c r="F4030" s="14"/>
      <c r="G4030" s="14"/>
      <c r="H4030" s="14"/>
      <c r="I4030" s="14"/>
      <c r="J4030" s="14"/>
      <c r="K4030" s="14"/>
      <c r="L4030" s="14"/>
      <c r="M4030" s="14"/>
      <c r="N4030" s="14"/>
      <c r="O4030" s="14"/>
      <c r="P4030" s="14"/>
      <c r="Q4030" s="14"/>
      <c r="R4030" s="14"/>
      <c r="S4030" s="14"/>
      <c r="T4030" s="14"/>
      <c r="U4030" s="14"/>
      <c r="V4030" s="14"/>
      <c r="W4030" s="14"/>
      <c r="X4030" s="14"/>
      <c r="Y4030" s="14"/>
      <c r="Z4030" s="14"/>
      <c r="AA4030" s="14"/>
      <c r="AB4030" s="14"/>
      <c r="AC4030" s="14"/>
      <c r="AD4030" s="14"/>
    </row>
    <row r="4031" ht="33.0" hidden="1" customHeight="1">
      <c r="A4031" s="14"/>
      <c r="B4031" s="14"/>
      <c r="C4031" s="14"/>
      <c r="D4031" s="14"/>
      <c r="E4031" s="14"/>
      <c r="F4031" s="14"/>
      <c r="G4031" s="14"/>
      <c r="H4031" s="14"/>
      <c r="I4031" s="14"/>
      <c r="J4031" s="14"/>
      <c r="K4031" s="14"/>
      <c r="L4031" s="14"/>
      <c r="M4031" s="14"/>
      <c r="N4031" s="14"/>
      <c r="O4031" s="14"/>
      <c r="P4031" s="14"/>
      <c r="Q4031" s="14"/>
      <c r="R4031" s="14"/>
      <c r="S4031" s="14"/>
      <c r="T4031" s="14"/>
      <c r="U4031" s="14"/>
      <c r="V4031" s="14"/>
      <c r="W4031" s="14"/>
      <c r="X4031" s="14"/>
      <c r="Y4031" s="14"/>
      <c r="Z4031" s="14"/>
      <c r="AA4031" s="14"/>
      <c r="AB4031" s="14"/>
      <c r="AC4031" s="14"/>
      <c r="AD4031" s="14"/>
    </row>
    <row r="4032" ht="33.0" hidden="1" customHeight="1">
      <c r="A4032" s="14"/>
      <c r="B4032" s="14"/>
      <c r="C4032" s="14"/>
      <c r="D4032" s="14"/>
      <c r="E4032" s="14"/>
      <c r="F4032" s="14"/>
      <c r="G4032" s="14"/>
      <c r="H4032" s="14"/>
      <c r="I4032" s="14"/>
      <c r="J4032" s="14"/>
      <c r="K4032" s="14"/>
      <c r="L4032" s="14"/>
      <c r="M4032" s="14"/>
      <c r="N4032" s="14"/>
      <c r="O4032" s="14"/>
      <c r="P4032" s="14"/>
      <c r="Q4032" s="14"/>
      <c r="R4032" s="14"/>
      <c r="S4032" s="14"/>
      <c r="T4032" s="14"/>
      <c r="U4032" s="14"/>
      <c r="V4032" s="14"/>
      <c r="W4032" s="14"/>
      <c r="X4032" s="14"/>
      <c r="Y4032" s="14"/>
      <c r="Z4032" s="14"/>
      <c r="AA4032" s="14"/>
      <c r="AB4032" s="14"/>
      <c r="AC4032" s="14"/>
      <c r="AD4032" s="14"/>
    </row>
    <row r="4033" ht="33.0" hidden="1" customHeight="1">
      <c r="A4033" s="14"/>
      <c r="B4033" s="14"/>
      <c r="C4033" s="14"/>
      <c r="D4033" s="14"/>
      <c r="E4033" s="14"/>
      <c r="F4033" s="14"/>
      <c r="G4033" s="14"/>
      <c r="H4033" s="14"/>
      <c r="I4033" s="14"/>
      <c r="J4033" s="14"/>
      <c r="K4033" s="14"/>
      <c r="L4033" s="14"/>
      <c r="M4033" s="14"/>
      <c r="N4033" s="14"/>
      <c r="O4033" s="14"/>
      <c r="P4033" s="14"/>
      <c r="Q4033" s="14"/>
      <c r="R4033" s="14"/>
      <c r="S4033" s="14"/>
      <c r="T4033" s="14"/>
      <c r="U4033" s="14"/>
      <c r="V4033" s="14"/>
      <c r="W4033" s="14"/>
      <c r="X4033" s="14"/>
      <c r="Y4033" s="14"/>
      <c r="Z4033" s="14"/>
      <c r="AA4033" s="14"/>
      <c r="AB4033" s="14"/>
      <c r="AC4033" s="14"/>
      <c r="AD4033" s="14"/>
    </row>
    <row r="4034" ht="33.0" hidden="1" customHeight="1">
      <c r="A4034" s="14"/>
      <c r="B4034" s="14"/>
      <c r="C4034" s="14"/>
      <c r="D4034" s="14"/>
      <c r="E4034" s="14"/>
      <c r="F4034" s="14"/>
      <c r="G4034" s="14"/>
      <c r="H4034" s="14"/>
      <c r="I4034" s="14"/>
      <c r="J4034" s="14"/>
      <c r="K4034" s="14"/>
      <c r="L4034" s="14"/>
      <c r="M4034" s="14"/>
      <c r="N4034" s="14"/>
      <c r="O4034" s="14"/>
      <c r="P4034" s="14"/>
      <c r="Q4034" s="14"/>
      <c r="R4034" s="14"/>
      <c r="S4034" s="14"/>
      <c r="T4034" s="14"/>
      <c r="U4034" s="14"/>
      <c r="V4034" s="14"/>
      <c r="W4034" s="14"/>
      <c r="X4034" s="14"/>
      <c r="Y4034" s="14"/>
      <c r="Z4034" s="14"/>
      <c r="AA4034" s="14"/>
      <c r="AB4034" s="14"/>
      <c r="AC4034" s="14"/>
      <c r="AD4034" s="14"/>
    </row>
    <row r="4035" ht="33.0" hidden="1" customHeight="1">
      <c r="A4035" s="14"/>
      <c r="B4035" s="14"/>
      <c r="C4035" s="14"/>
      <c r="D4035" s="14"/>
      <c r="E4035" s="14"/>
      <c r="F4035" s="14"/>
      <c r="G4035" s="14"/>
      <c r="H4035" s="14"/>
      <c r="I4035" s="14"/>
      <c r="J4035" s="14"/>
      <c r="K4035" s="14"/>
      <c r="L4035" s="14"/>
      <c r="M4035" s="14"/>
      <c r="N4035" s="14"/>
      <c r="O4035" s="14"/>
      <c r="P4035" s="14"/>
      <c r="Q4035" s="14"/>
      <c r="R4035" s="14"/>
      <c r="S4035" s="14"/>
      <c r="T4035" s="14"/>
      <c r="U4035" s="14"/>
      <c r="V4035" s="14"/>
      <c r="W4035" s="14"/>
      <c r="X4035" s="14"/>
      <c r="Y4035" s="14"/>
      <c r="Z4035" s="14"/>
      <c r="AA4035" s="14"/>
      <c r="AB4035" s="14"/>
      <c r="AC4035" s="14"/>
      <c r="AD4035" s="14"/>
    </row>
    <row r="4036" ht="33.0" hidden="1" customHeight="1">
      <c r="A4036" s="14"/>
      <c r="B4036" s="14"/>
      <c r="C4036" s="14"/>
      <c r="D4036" s="14"/>
      <c r="E4036" s="14"/>
      <c r="F4036" s="14"/>
      <c r="G4036" s="14"/>
      <c r="H4036" s="14"/>
      <c r="I4036" s="14"/>
      <c r="J4036" s="14"/>
      <c r="K4036" s="14"/>
      <c r="L4036" s="14"/>
      <c r="M4036" s="14"/>
      <c r="N4036" s="14"/>
      <c r="O4036" s="14"/>
      <c r="P4036" s="14"/>
      <c r="Q4036" s="14"/>
      <c r="R4036" s="14"/>
      <c r="S4036" s="14"/>
      <c r="T4036" s="14"/>
      <c r="U4036" s="14"/>
      <c r="V4036" s="14"/>
      <c r="W4036" s="14"/>
      <c r="X4036" s="14"/>
      <c r="Y4036" s="14"/>
      <c r="Z4036" s="14"/>
      <c r="AA4036" s="14"/>
      <c r="AB4036" s="14"/>
      <c r="AC4036" s="14"/>
      <c r="AD4036" s="14"/>
    </row>
    <row r="4037" ht="33.0" hidden="1" customHeight="1">
      <c r="A4037" s="14"/>
      <c r="B4037" s="14"/>
      <c r="C4037" s="14"/>
      <c r="D4037" s="14"/>
      <c r="E4037" s="14"/>
      <c r="F4037" s="14"/>
      <c r="G4037" s="14"/>
      <c r="H4037" s="14"/>
      <c r="I4037" s="14"/>
      <c r="J4037" s="14"/>
      <c r="K4037" s="14"/>
      <c r="L4037" s="14"/>
      <c r="M4037" s="14"/>
      <c r="N4037" s="14"/>
      <c r="O4037" s="14"/>
      <c r="P4037" s="14"/>
      <c r="Q4037" s="14"/>
      <c r="R4037" s="14"/>
      <c r="S4037" s="14"/>
      <c r="T4037" s="14"/>
      <c r="U4037" s="14"/>
      <c r="V4037" s="14"/>
      <c r="W4037" s="14"/>
      <c r="X4037" s="14"/>
      <c r="Y4037" s="14"/>
      <c r="Z4037" s="14"/>
      <c r="AA4037" s="14"/>
      <c r="AB4037" s="14"/>
      <c r="AC4037" s="14"/>
      <c r="AD4037" s="14"/>
    </row>
    <row r="4038" ht="33.0" hidden="1" customHeight="1">
      <c r="A4038" s="14"/>
      <c r="B4038" s="14"/>
      <c r="C4038" s="14"/>
      <c r="D4038" s="14"/>
      <c r="E4038" s="14"/>
      <c r="F4038" s="14"/>
      <c r="G4038" s="14"/>
      <c r="H4038" s="14"/>
      <c r="I4038" s="14"/>
      <c r="J4038" s="14"/>
      <c r="K4038" s="14"/>
      <c r="L4038" s="14"/>
      <c r="M4038" s="14"/>
      <c r="N4038" s="14"/>
      <c r="O4038" s="14"/>
      <c r="P4038" s="14"/>
      <c r="Q4038" s="14"/>
      <c r="R4038" s="14"/>
      <c r="S4038" s="14"/>
      <c r="T4038" s="14"/>
      <c r="U4038" s="14"/>
      <c r="V4038" s="14"/>
      <c r="W4038" s="14"/>
      <c r="X4038" s="14"/>
      <c r="Y4038" s="14"/>
      <c r="Z4038" s="14"/>
      <c r="AA4038" s="14"/>
      <c r="AB4038" s="14"/>
      <c r="AC4038" s="14"/>
      <c r="AD4038" s="14"/>
    </row>
    <row r="4039" ht="33.0" hidden="1" customHeight="1">
      <c r="A4039" s="14"/>
      <c r="B4039" s="14"/>
      <c r="C4039" s="14"/>
      <c r="D4039" s="14"/>
      <c r="E4039" s="14"/>
      <c r="F4039" s="14"/>
      <c r="G4039" s="14"/>
      <c r="H4039" s="14"/>
      <c r="I4039" s="14"/>
      <c r="J4039" s="14"/>
      <c r="K4039" s="14"/>
      <c r="L4039" s="14"/>
      <c r="M4039" s="14"/>
      <c r="N4039" s="14"/>
      <c r="O4039" s="14"/>
      <c r="P4039" s="14"/>
      <c r="Q4039" s="14"/>
      <c r="R4039" s="14"/>
      <c r="S4039" s="14"/>
      <c r="T4039" s="14"/>
      <c r="U4039" s="14"/>
      <c r="V4039" s="14"/>
      <c r="W4039" s="14"/>
      <c r="X4039" s="14"/>
      <c r="Y4039" s="14"/>
      <c r="Z4039" s="14"/>
      <c r="AA4039" s="14"/>
      <c r="AB4039" s="14"/>
      <c r="AC4039" s="14"/>
      <c r="AD4039" s="14"/>
    </row>
    <row r="4040" ht="33.0" hidden="1" customHeight="1">
      <c r="A4040" s="14"/>
      <c r="B4040" s="14"/>
      <c r="C4040" s="14"/>
      <c r="D4040" s="14"/>
      <c r="E4040" s="14"/>
      <c r="F4040" s="14"/>
      <c r="G4040" s="14"/>
      <c r="H4040" s="14"/>
      <c r="I4040" s="14"/>
      <c r="J4040" s="14"/>
      <c r="K4040" s="14"/>
      <c r="L4040" s="14"/>
      <c r="M4040" s="14"/>
      <c r="N4040" s="14"/>
      <c r="O4040" s="14"/>
      <c r="P4040" s="14"/>
      <c r="Q4040" s="14"/>
      <c r="R4040" s="14"/>
      <c r="S4040" s="14"/>
      <c r="T4040" s="14"/>
      <c r="U4040" s="14"/>
      <c r="V4040" s="14"/>
      <c r="W4040" s="14"/>
      <c r="X4040" s="14"/>
      <c r="Y4040" s="14"/>
      <c r="Z4040" s="14"/>
      <c r="AA4040" s="14"/>
      <c r="AB4040" s="14"/>
      <c r="AC4040" s="14"/>
      <c r="AD4040" s="14"/>
    </row>
    <row r="4041" ht="33.0" hidden="1" customHeight="1">
      <c r="A4041" s="14"/>
      <c r="B4041" s="14"/>
      <c r="C4041" s="14"/>
      <c r="D4041" s="14"/>
      <c r="E4041" s="14"/>
      <c r="F4041" s="14"/>
      <c r="G4041" s="14"/>
      <c r="H4041" s="14"/>
      <c r="I4041" s="14"/>
      <c r="J4041" s="14"/>
      <c r="K4041" s="14"/>
      <c r="L4041" s="14"/>
      <c r="M4041" s="14"/>
      <c r="N4041" s="14"/>
      <c r="O4041" s="14"/>
      <c r="P4041" s="14"/>
      <c r="Q4041" s="14"/>
      <c r="R4041" s="14"/>
      <c r="S4041" s="14"/>
      <c r="T4041" s="14"/>
      <c r="U4041" s="14"/>
      <c r="V4041" s="14"/>
      <c r="W4041" s="14"/>
      <c r="X4041" s="14"/>
      <c r="Y4041" s="14"/>
      <c r="Z4041" s="14"/>
      <c r="AA4041" s="14"/>
      <c r="AB4041" s="14"/>
      <c r="AC4041" s="14"/>
      <c r="AD4041" s="14"/>
    </row>
    <row r="4042" ht="33.0" hidden="1" customHeight="1">
      <c r="A4042" s="14"/>
      <c r="B4042" s="14"/>
      <c r="C4042" s="14"/>
      <c r="D4042" s="14"/>
      <c r="E4042" s="14"/>
      <c r="F4042" s="14"/>
      <c r="G4042" s="14"/>
      <c r="H4042" s="14"/>
      <c r="I4042" s="14"/>
      <c r="J4042" s="14"/>
      <c r="K4042" s="14"/>
      <c r="L4042" s="14"/>
      <c r="M4042" s="14"/>
      <c r="N4042" s="14"/>
      <c r="O4042" s="14"/>
      <c r="P4042" s="14"/>
      <c r="Q4042" s="14"/>
      <c r="R4042" s="14"/>
      <c r="S4042" s="14"/>
      <c r="T4042" s="14"/>
      <c r="U4042" s="14"/>
      <c r="V4042" s="14"/>
      <c r="W4042" s="14"/>
      <c r="X4042" s="14"/>
      <c r="Y4042" s="14"/>
      <c r="Z4042" s="14"/>
      <c r="AA4042" s="14"/>
      <c r="AB4042" s="14"/>
      <c r="AC4042" s="14"/>
      <c r="AD4042" s="14"/>
    </row>
    <row r="4043" ht="33.0" hidden="1" customHeight="1">
      <c r="A4043" s="14"/>
      <c r="B4043" s="14"/>
      <c r="C4043" s="14"/>
      <c r="D4043" s="14"/>
      <c r="E4043" s="14"/>
      <c r="F4043" s="14"/>
      <c r="G4043" s="14"/>
      <c r="H4043" s="14"/>
      <c r="I4043" s="14"/>
      <c r="J4043" s="14"/>
      <c r="K4043" s="14"/>
      <c r="L4043" s="14"/>
      <c r="M4043" s="14"/>
      <c r="N4043" s="14"/>
      <c r="O4043" s="14"/>
      <c r="P4043" s="14"/>
      <c r="Q4043" s="14"/>
      <c r="R4043" s="14"/>
      <c r="S4043" s="14"/>
      <c r="T4043" s="14"/>
      <c r="U4043" s="14"/>
      <c r="V4043" s="14"/>
      <c r="W4043" s="14"/>
      <c r="X4043" s="14"/>
      <c r="Y4043" s="14"/>
      <c r="Z4043" s="14"/>
      <c r="AA4043" s="14"/>
      <c r="AB4043" s="14"/>
      <c r="AC4043" s="14"/>
      <c r="AD4043" s="14"/>
    </row>
    <row r="4044" ht="33.0" hidden="1" customHeight="1">
      <c r="A4044" s="14"/>
      <c r="B4044" s="14"/>
      <c r="C4044" s="14"/>
      <c r="D4044" s="14"/>
      <c r="E4044" s="14"/>
      <c r="F4044" s="14"/>
      <c r="G4044" s="14"/>
      <c r="H4044" s="14"/>
      <c r="I4044" s="14"/>
      <c r="J4044" s="14"/>
      <c r="K4044" s="14"/>
      <c r="L4044" s="14"/>
      <c r="M4044" s="14"/>
      <c r="N4044" s="14"/>
      <c r="O4044" s="14"/>
      <c r="P4044" s="14"/>
      <c r="Q4044" s="14"/>
      <c r="R4044" s="14"/>
      <c r="S4044" s="14"/>
      <c r="T4044" s="14"/>
      <c r="U4044" s="14"/>
      <c r="V4044" s="14"/>
      <c r="W4044" s="14"/>
      <c r="X4044" s="14"/>
      <c r="Y4044" s="14"/>
      <c r="Z4044" s="14"/>
      <c r="AA4044" s="14"/>
      <c r="AB4044" s="14"/>
      <c r="AC4044" s="14"/>
      <c r="AD4044" s="14"/>
    </row>
    <row r="4045" ht="33.0" hidden="1" customHeight="1">
      <c r="A4045" s="14"/>
      <c r="B4045" s="14"/>
      <c r="C4045" s="14"/>
      <c r="D4045" s="14"/>
      <c r="E4045" s="14"/>
      <c r="F4045" s="14"/>
      <c r="G4045" s="14"/>
      <c r="H4045" s="14"/>
      <c r="I4045" s="14"/>
      <c r="J4045" s="14"/>
      <c r="K4045" s="14"/>
      <c r="L4045" s="14"/>
      <c r="M4045" s="14"/>
      <c r="N4045" s="14"/>
      <c r="O4045" s="14"/>
      <c r="P4045" s="14"/>
      <c r="Q4045" s="14"/>
      <c r="R4045" s="14"/>
      <c r="S4045" s="14"/>
      <c r="T4045" s="14"/>
      <c r="U4045" s="14"/>
      <c r="V4045" s="14"/>
      <c r="W4045" s="14"/>
      <c r="X4045" s="14"/>
      <c r="Y4045" s="14"/>
      <c r="Z4045" s="14"/>
      <c r="AA4045" s="14"/>
      <c r="AB4045" s="14"/>
      <c r="AC4045" s="14"/>
      <c r="AD4045" s="14"/>
    </row>
    <row r="4046" ht="33.0" hidden="1" customHeight="1">
      <c r="A4046" s="14"/>
      <c r="B4046" s="14"/>
      <c r="C4046" s="14"/>
      <c r="D4046" s="14"/>
      <c r="E4046" s="14"/>
      <c r="F4046" s="14"/>
      <c r="G4046" s="14"/>
      <c r="H4046" s="14"/>
      <c r="I4046" s="14"/>
      <c r="J4046" s="14"/>
      <c r="K4046" s="14"/>
      <c r="L4046" s="14"/>
      <c r="M4046" s="14"/>
      <c r="N4046" s="14"/>
      <c r="O4046" s="14"/>
      <c r="P4046" s="14"/>
      <c r="Q4046" s="14"/>
      <c r="R4046" s="14"/>
      <c r="S4046" s="14"/>
      <c r="T4046" s="14"/>
      <c r="U4046" s="14"/>
      <c r="V4046" s="14"/>
      <c r="W4046" s="14"/>
      <c r="X4046" s="14"/>
      <c r="Y4046" s="14"/>
      <c r="Z4046" s="14"/>
      <c r="AA4046" s="14"/>
      <c r="AB4046" s="14"/>
      <c r="AC4046" s="14"/>
      <c r="AD4046" s="14"/>
    </row>
    <row r="4047" ht="33.0" hidden="1" customHeight="1">
      <c r="A4047" s="14"/>
      <c r="B4047" s="14"/>
      <c r="C4047" s="14"/>
      <c r="D4047" s="14"/>
      <c r="E4047" s="14"/>
      <c r="F4047" s="14"/>
      <c r="G4047" s="14"/>
      <c r="H4047" s="14"/>
      <c r="I4047" s="14"/>
      <c r="J4047" s="14"/>
      <c r="K4047" s="14"/>
      <c r="L4047" s="14"/>
      <c r="M4047" s="14"/>
      <c r="N4047" s="14"/>
      <c r="O4047" s="14"/>
      <c r="P4047" s="14"/>
      <c r="Q4047" s="14"/>
      <c r="R4047" s="14"/>
      <c r="S4047" s="14"/>
      <c r="T4047" s="14"/>
      <c r="U4047" s="14"/>
      <c r="V4047" s="14"/>
      <c r="W4047" s="14"/>
      <c r="X4047" s="14"/>
      <c r="Y4047" s="14"/>
      <c r="Z4047" s="14"/>
      <c r="AA4047" s="14"/>
      <c r="AB4047" s="14"/>
      <c r="AC4047" s="14"/>
      <c r="AD4047" s="14"/>
    </row>
    <row r="4048" ht="33.0" hidden="1" customHeight="1">
      <c r="A4048" s="14"/>
      <c r="B4048" s="14"/>
      <c r="C4048" s="14"/>
      <c r="D4048" s="14"/>
      <c r="E4048" s="14"/>
      <c r="F4048" s="14"/>
      <c r="G4048" s="14"/>
      <c r="H4048" s="14"/>
      <c r="I4048" s="14"/>
      <c r="J4048" s="14"/>
      <c r="K4048" s="14"/>
      <c r="L4048" s="14"/>
      <c r="M4048" s="14"/>
      <c r="N4048" s="14"/>
      <c r="O4048" s="14"/>
      <c r="P4048" s="14"/>
      <c r="Q4048" s="14"/>
      <c r="R4048" s="14"/>
      <c r="S4048" s="14"/>
      <c r="T4048" s="14"/>
      <c r="U4048" s="14"/>
      <c r="V4048" s="14"/>
      <c r="W4048" s="14"/>
      <c r="X4048" s="14"/>
      <c r="Y4048" s="14"/>
      <c r="Z4048" s="14"/>
      <c r="AA4048" s="14"/>
      <c r="AB4048" s="14"/>
      <c r="AC4048" s="14"/>
      <c r="AD4048" s="14"/>
    </row>
    <row r="4049" ht="33.0" hidden="1" customHeight="1">
      <c r="A4049" s="14"/>
      <c r="B4049" s="14"/>
      <c r="C4049" s="14"/>
      <c r="D4049" s="14"/>
      <c r="E4049" s="14"/>
      <c r="F4049" s="14"/>
      <c r="G4049" s="14"/>
      <c r="H4049" s="14"/>
      <c r="I4049" s="14"/>
      <c r="J4049" s="14"/>
      <c r="K4049" s="14"/>
      <c r="L4049" s="14"/>
      <c r="M4049" s="14"/>
      <c r="N4049" s="14"/>
      <c r="O4049" s="14"/>
      <c r="P4049" s="14"/>
      <c r="Q4049" s="14"/>
      <c r="R4049" s="14"/>
      <c r="S4049" s="14"/>
      <c r="T4049" s="14"/>
      <c r="U4049" s="14"/>
      <c r="V4049" s="14"/>
      <c r="W4049" s="14"/>
      <c r="X4049" s="14"/>
      <c r="Y4049" s="14"/>
      <c r="Z4049" s="14"/>
      <c r="AA4049" s="14"/>
      <c r="AB4049" s="14"/>
      <c r="AC4049" s="14"/>
      <c r="AD4049" s="14"/>
    </row>
    <row r="4050" ht="33.0" hidden="1" customHeight="1">
      <c r="A4050" s="14"/>
      <c r="B4050" s="14"/>
      <c r="C4050" s="14"/>
      <c r="D4050" s="14"/>
      <c r="E4050" s="14"/>
      <c r="F4050" s="14"/>
      <c r="G4050" s="14"/>
      <c r="H4050" s="14"/>
      <c r="I4050" s="14"/>
      <c r="J4050" s="14"/>
      <c r="K4050" s="14"/>
      <c r="L4050" s="14"/>
      <c r="M4050" s="14"/>
      <c r="N4050" s="14"/>
      <c r="O4050" s="14"/>
      <c r="P4050" s="14"/>
      <c r="Q4050" s="14"/>
      <c r="R4050" s="14"/>
      <c r="S4050" s="14"/>
      <c r="T4050" s="14"/>
      <c r="U4050" s="14"/>
      <c r="V4050" s="14"/>
      <c r="W4050" s="14"/>
      <c r="X4050" s="14"/>
      <c r="Y4050" s="14"/>
      <c r="Z4050" s="14"/>
      <c r="AA4050" s="14"/>
      <c r="AB4050" s="14"/>
      <c r="AC4050" s="14"/>
      <c r="AD4050" s="14"/>
    </row>
    <row r="4051" ht="33.0" hidden="1" customHeight="1">
      <c r="A4051" s="14"/>
      <c r="B4051" s="14"/>
      <c r="C4051" s="14"/>
      <c r="D4051" s="14"/>
      <c r="E4051" s="14"/>
      <c r="F4051" s="14"/>
      <c r="G4051" s="14"/>
      <c r="H4051" s="14"/>
      <c r="I4051" s="14"/>
      <c r="J4051" s="14"/>
      <c r="K4051" s="14"/>
      <c r="L4051" s="14"/>
      <c r="M4051" s="14"/>
      <c r="N4051" s="14"/>
      <c r="O4051" s="14"/>
      <c r="P4051" s="14"/>
      <c r="Q4051" s="14"/>
      <c r="R4051" s="14"/>
      <c r="S4051" s="14"/>
      <c r="T4051" s="14"/>
      <c r="U4051" s="14"/>
      <c r="V4051" s="14"/>
      <c r="W4051" s="14"/>
      <c r="X4051" s="14"/>
      <c r="Y4051" s="14"/>
      <c r="Z4051" s="14"/>
      <c r="AA4051" s="14"/>
      <c r="AB4051" s="14"/>
      <c r="AC4051" s="14"/>
      <c r="AD4051" s="14"/>
    </row>
    <row r="4052" ht="33.0" hidden="1" customHeight="1">
      <c r="A4052" s="14"/>
      <c r="B4052" s="14"/>
      <c r="C4052" s="14"/>
      <c r="D4052" s="14"/>
      <c r="E4052" s="14"/>
      <c r="F4052" s="14"/>
      <c r="G4052" s="14"/>
      <c r="H4052" s="14"/>
      <c r="I4052" s="14"/>
      <c r="J4052" s="14"/>
      <c r="K4052" s="14"/>
      <c r="L4052" s="14"/>
      <c r="M4052" s="14"/>
      <c r="N4052" s="14"/>
      <c r="O4052" s="14"/>
      <c r="P4052" s="14"/>
      <c r="Q4052" s="14"/>
      <c r="R4052" s="14"/>
      <c r="S4052" s="14"/>
      <c r="T4052" s="14"/>
      <c r="U4052" s="14"/>
      <c r="V4052" s="14"/>
      <c r="W4052" s="14"/>
      <c r="X4052" s="14"/>
      <c r="Y4052" s="14"/>
      <c r="Z4052" s="14"/>
      <c r="AA4052" s="14"/>
      <c r="AB4052" s="14"/>
      <c r="AC4052" s="14"/>
      <c r="AD4052" s="14"/>
    </row>
    <row r="4053" ht="33.0" hidden="1" customHeight="1">
      <c r="A4053" s="14"/>
      <c r="B4053" s="14"/>
      <c r="C4053" s="14"/>
      <c r="D4053" s="14"/>
      <c r="E4053" s="14"/>
      <c r="F4053" s="14"/>
      <c r="G4053" s="14"/>
      <c r="H4053" s="14"/>
      <c r="I4053" s="14"/>
      <c r="J4053" s="14"/>
      <c r="K4053" s="14"/>
      <c r="L4053" s="14"/>
      <c r="M4053" s="14"/>
      <c r="N4053" s="14"/>
      <c r="O4053" s="14"/>
      <c r="P4053" s="14"/>
      <c r="Q4053" s="14"/>
      <c r="R4053" s="14"/>
      <c r="S4053" s="14"/>
      <c r="T4053" s="14"/>
      <c r="U4053" s="14"/>
      <c r="V4053" s="14"/>
      <c r="W4053" s="14"/>
      <c r="X4053" s="14"/>
      <c r="Y4053" s="14"/>
      <c r="Z4053" s="14"/>
      <c r="AA4053" s="14"/>
      <c r="AB4053" s="14"/>
      <c r="AC4053" s="14"/>
      <c r="AD4053" s="14"/>
    </row>
    <row r="4054" ht="33.0" hidden="1" customHeight="1">
      <c r="A4054" s="14"/>
      <c r="B4054" s="14"/>
      <c r="C4054" s="14"/>
      <c r="D4054" s="14"/>
      <c r="E4054" s="14"/>
      <c r="F4054" s="14"/>
      <c r="G4054" s="14"/>
      <c r="H4054" s="14"/>
      <c r="I4054" s="14"/>
      <c r="J4054" s="14"/>
      <c r="K4054" s="14"/>
      <c r="L4054" s="14"/>
      <c r="M4054" s="14"/>
      <c r="N4054" s="14"/>
      <c r="O4054" s="14"/>
      <c r="P4054" s="14"/>
      <c r="Q4054" s="14"/>
      <c r="R4054" s="14"/>
      <c r="S4054" s="14"/>
      <c r="T4054" s="14"/>
      <c r="U4054" s="14"/>
      <c r="V4054" s="14"/>
      <c r="W4054" s="14"/>
      <c r="X4054" s="14"/>
      <c r="Y4054" s="14"/>
      <c r="Z4054" s="14"/>
      <c r="AA4054" s="14"/>
      <c r="AB4054" s="14"/>
      <c r="AC4054" s="14"/>
      <c r="AD4054" s="14"/>
    </row>
    <row r="4055" ht="33.0" hidden="1" customHeight="1">
      <c r="A4055" s="14"/>
      <c r="B4055" s="14"/>
      <c r="C4055" s="14"/>
      <c r="D4055" s="14"/>
      <c r="E4055" s="14"/>
      <c r="F4055" s="14"/>
      <c r="G4055" s="14"/>
      <c r="H4055" s="14"/>
      <c r="I4055" s="14"/>
      <c r="J4055" s="14"/>
      <c r="K4055" s="14"/>
      <c r="L4055" s="14"/>
      <c r="M4055" s="14"/>
      <c r="N4055" s="14"/>
      <c r="O4055" s="14"/>
      <c r="P4055" s="14"/>
      <c r="Q4055" s="14"/>
      <c r="R4055" s="14"/>
      <c r="S4055" s="14"/>
      <c r="T4055" s="14"/>
      <c r="U4055" s="14"/>
      <c r="V4055" s="14"/>
      <c r="W4055" s="14"/>
      <c r="X4055" s="14"/>
      <c r="Y4055" s="14"/>
      <c r="Z4055" s="14"/>
      <c r="AA4055" s="14"/>
      <c r="AB4055" s="14"/>
      <c r="AC4055" s="14"/>
      <c r="AD4055" s="14"/>
    </row>
    <row r="4056" ht="33.0" hidden="1" customHeight="1">
      <c r="A4056" s="14"/>
      <c r="B4056" s="14"/>
      <c r="C4056" s="14"/>
      <c r="D4056" s="14"/>
      <c r="E4056" s="14"/>
      <c r="F4056" s="14"/>
      <c r="G4056" s="14"/>
      <c r="H4056" s="14"/>
      <c r="I4056" s="14"/>
      <c r="J4056" s="14"/>
      <c r="K4056" s="14"/>
      <c r="L4056" s="14"/>
      <c r="M4056" s="14"/>
      <c r="N4056" s="14"/>
      <c r="O4056" s="14"/>
      <c r="P4056" s="14"/>
      <c r="Q4056" s="14"/>
      <c r="R4056" s="14"/>
      <c r="S4056" s="14"/>
      <c r="T4056" s="14"/>
      <c r="U4056" s="14"/>
      <c r="V4056" s="14"/>
      <c r="W4056" s="14"/>
      <c r="X4056" s="14"/>
      <c r="Y4056" s="14"/>
      <c r="Z4056" s="14"/>
      <c r="AA4056" s="14"/>
      <c r="AB4056" s="14"/>
      <c r="AC4056" s="14"/>
      <c r="AD4056" s="14"/>
    </row>
    <row r="4057" ht="33.0" hidden="1" customHeight="1">
      <c r="A4057" s="14"/>
      <c r="B4057" s="14"/>
      <c r="C4057" s="14"/>
      <c r="D4057" s="14"/>
      <c r="E4057" s="14"/>
      <c r="F4057" s="14"/>
      <c r="G4057" s="14"/>
      <c r="H4057" s="14"/>
      <c r="I4057" s="14"/>
      <c r="J4057" s="14"/>
      <c r="K4057" s="14"/>
      <c r="L4057" s="14"/>
      <c r="M4057" s="14"/>
      <c r="N4057" s="14"/>
      <c r="O4057" s="14"/>
      <c r="P4057" s="14"/>
      <c r="Q4057" s="14"/>
      <c r="R4057" s="14"/>
      <c r="S4057" s="14"/>
      <c r="T4057" s="14"/>
      <c r="U4057" s="14"/>
      <c r="V4057" s="14"/>
      <c r="W4057" s="14"/>
      <c r="X4057" s="14"/>
      <c r="Y4057" s="14"/>
      <c r="Z4057" s="14"/>
      <c r="AA4057" s="14"/>
      <c r="AB4057" s="14"/>
      <c r="AC4057" s="14"/>
      <c r="AD4057" s="14"/>
    </row>
    <row r="4058" ht="33.0" hidden="1" customHeight="1">
      <c r="A4058" s="14"/>
      <c r="B4058" s="14"/>
      <c r="C4058" s="14"/>
      <c r="D4058" s="14"/>
      <c r="E4058" s="14"/>
      <c r="F4058" s="14"/>
      <c r="G4058" s="14"/>
      <c r="H4058" s="14"/>
      <c r="I4058" s="14"/>
      <c r="J4058" s="14"/>
      <c r="K4058" s="14"/>
      <c r="L4058" s="14"/>
      <c r="M4058" s="14"/>
      <c r="N4058" s="14"/>
      <c r="O4058" s="14"/>
      <c r="P4058" s="14"/>
      <c r="Q4058" s="14"/>
      <c r="R4058" s="14"/>
      <c r="S4058" s="14"/>
      <c r="T4058" s="14"/>
      <c r="U4058" s="14"/>
      <c r="V4058" s="14"/>
      <c r="W4058" s="14"/>
      <c r="X4058" s="14"/>
      <c r="Y4058" s="14"/>
      <c r="Z4058" s="14"/>
      <c r="AA4058" s="14"/>
      <c r="AB4058" s="14"/>
      <c r="AC4058" s="14"/>
      <c r="AD4058" s="14"/>
    </row>
    <row r="4059" ht="33.0" hidden="1" customHeight="1">
      <c r="A4059" s="14"/>
      <c r="B4059" s="14"/>
      <c r="C4059" s="14"/>
      <c r="D4059" s="14"/>
      <c r="E4059" s="14"/>
      <c r="F4059" s="14"/>
      <c r="G4059" s="14"/>
      <c r="H4059" s="14"/>
      <c r="I4059" s="14"/>
      <c r="J4059" s="14"/>
      <c r="K4059" s="14"/>
      <c r="L4059" s="14"/>
      <c r="M4059" s="14"/>
      <c r="N4059" s="14"/>
      <c r="O4059" s="14"/>
      <c r="P4059" s="14"/>
      <c r="Q4059" s="14"/>
      <c r="R4059" s="14"/>
      <c r="S4059" s="14"/>
      <c r="T4059" s="14"/>
      <c r="U4059" s="14"/>
      <c r="V4059" s="14"/>
      <c r="W4059" s="14"/>
      <c r="X4059" s="14"/>
      <c r="Y4059" s="14"/>
      <c r="Z4059" s="14"/>
      <c r="AA4059" s="14"/>
      <c r="AB4059" s="14"/>
      <c r="AC4059" s="14"/>
      <c r="AD4059" s="14"/>
    </row>
    <row r="4060" ht="33.0" hidden="1" customHeight="1">
      <c r="A4060" s="14"/>
      <c r="B4060" s="14"/>
      <c r="C4060" s="14"/>
      <c r="D4060" s="14"/>
      <c r="E4060" s="14"/>
      <c r="F4060" s="14"/>
      <c r="G4060" s="14"/>
      <c r="H4060" s="14"/>
      <c r="I4060" s="14"/>
      <c r="J4060" s="14"/>
      <c r="K4060" s="14"/>
      <c r="L4060" s="14"/>
      <c r="M4060" s="14"/>
      <c r="N4060" s="14"/>
      <c r="O4060" s="14"/>
      <c r="P4060" s="14"/>
      <c r="Q4060" s="14"/>
      <c r="R4060" s="14"/>
      <c r="S4060" s="14"/>
      <c r="T4060" s="14"/>
      <c r="U4060" s="14"/>
      <c r="V4060" s="14"/>
      <c r="W4060" s="14"/>
      <c r="X4060" s="14"/>
      <c r="Y4060" s="14"/>
      <c r="Z4060" s="14"/>
      <c r="AA4060" s="14"/>
      <c r="AB4060" s="14"/>
      <c r="AC4060" s="14"/>
      <c r="AD4060" s="14"/>
    </row>
    <row r="4061" ht="33.0" hidden="1" customHeight="1">
      <c r="A4061" s="14"/>
      <c r="B4061" s="14"/>
      <c r="C4061" s="14"/>
      <c r="D4061" s="14"/>
      <c r="E4061" s="14"/>
      <c r="F4061" s="14"/>
      <c r="G4061" s="14"/>
      <c r="H4061" s="14"/>
      <c r="I4061" s="14"/>
      <c r="J4061" s="14"/>
      <c r="K4061" s="14"/>
      <c r="L4061" s="14"/>
      <c r="M4061" s="14"/>
      <c r="N4061" s="14"/>
      <c r="O4061" s="14"/>
      <c r="P4061" s="14"/>
      <c r="Q4061" s="14"/>
      <c r="R4061" s="14"/>
      <c r="S4061" s="14"/>
      <c r="T4061" s="14"/>
      <c r="U4061" s="14"/>
      <c r="V4061" s="14"/>
      <c r="W4061" s="14"/>
      <c r="X4061" s="14"/>
      <c r="Y4061" s="14"/>
      <c r="Z4061" s="14"/>
      <c r="AA4061" s="14"/>
      <c r="AB4061" s="14"/>
      <c r="AC4061" s="14"/>
      <c r="AD4061" s="14"/>
    </row>
    <row r="4062" ht="33.0" hidden="1" customHeight="1">
      <c r="A4062" s="14"/>
      <c r="B4062" s="14"/>
      <c r="C4062" s="14"/>
      <c r="D4062" s="14"/>
      <c r="E4062" s="14"/>
      <c r="F4062" s="14"/>
      <c r="G4062" s="14"/>
      <c r="H4062" s="14"/>
      <c r="I4062" s="14"/>
      <c r="J4062" s="14"/>
      <c r="K4062" s="14"/>
      <c r="L4062" s="14"/>
      <c r="M4062" s="14"/>
      <c r="N4062" s="14"/>
      <c r="O4062" s="14"/>
      <c r="P4062" s="14"/>
      <c r="Q4062" s="14"/>
      <c r="R4062" s="14"/>
      <c r="S4062" s="14"/>
      <c r="T4062" s="14"/>
      <c r="U4062" s="14"/>
      <c r="V4062" s="14"/>
      <c r="W4062" s="14"/>
      <c r="X4062" s="14"/>
      <c r="Y4062" s="14"/>
      <c r="Z4062" s="14"/>
      <c r="AA4062" s="14"/>
      <c r="AB4062" s="14"/>
      <c r="AC4062" s="14"/>
      <c r="AD4062" s="14"/>
    </row>
    <row r="4063" ht="33.0" hidden="1" customHeight="1">
      <c r="A4063" s="14"/>
      <c r="B4063" s="14"/>
      <c r="C4063" s="14"/>
      <c r="D4063" s="14"/>
      <c r="E4063" s="14"/>
      <c r="F4063" s="14"/>
      <c r="G4063" s="14"/>
      <c r="H4063" s="14"/>
      <c r="I4063" s="14"/>
      <c r="J4063" s="14"/>
      <c r="K4063" s="14"/>
      <c r="L4063" s="14"/>
      <c r="M4063" s="14"/>
      <c r="N4063" s="14"/>
      <c r="O4063" s="14"/>
      <c r="P4063" s="14"/>
      <c r="Q4063" s="14"/>
      <c r="R4063" s="14"/>
      <c r="S4063" s="14"/>
      <c r="T4063" s="14"/>
      <c r="U4063" s="14"/>
      <c r="V4063" s="14"/>
      <c r="W4063" s="14"/>
      <c r="X4063" s="14"/>
      <c r="Y4063" s="14"/>
      <c r="Z4063" s="14"/>
      <c r="AA4063" s="14"/>
      <c r="AB4063" s="14"/>
      <c r="AC4063" s="14"/>
      <c r="AD4063" s="14"/>
    </row>
    <row r="4064" ht="33.0" hidden="1" customHeight="1">
      <c r="A4064" s="14"/>
      <c r="B4064" s="14"/>
      <c r="C4064" s="14"/>
      <c r="D4064" s="14"/>
      <c r="E4064" s="14"/>
      <c r="F4064" s="14"/>
      <c r="G4064" s="14"/>
      <c r="H4064" s="14"/>
      <c r="I4064" s="14"/>
      <c r="J4064" s="14"/>
      <c r="K4064" s="14"/>
      <c r="L4064" s="14"/>
      <c r="M4064" s="14"/>
      <c r="N4064" s="14"/>
      <c r="O4064" s="14"/>
      <c r="P4064" s="14"/>
      <c r="Q4064" s="14"/>
      <c r="R4064" s="14"/>
      <c r="S4064" s="14"/>
      <c r="T4064" s="14"/>
      <c r="U4064" s="14"/>
      <c r="V4064" s="14"/>
      <c r="W4064" s="14"/>
      <c r="X4064" s="14"/>
      <c r="Y4064" s="14"/>
      <c r="Z4064" s="14"/>
      <c r="AA4064" s="14"/>
      <c r="AB4064" s="14"/>
      <c r="AC4064" s="14"/>
      <c r="AD4064" s="14"/>
    </row>
    <row r="4065" ht="33.0" hidden="1" customHeight="1">
      <c r="A4065" s="14"/>
      <c r="B4065" s="14"/>
      <c r="C4065" s="14"/>
      <c r="D4065" s="14"/>
      <c r="E4065" s="14"/>
      <c r="F4065" s="14"/>
      <c r="G4065" s="14"/>
      <c r="H4065" s="14"/>
      <c r="I4065" s="14"/>
      <c r="J4065" s="14"/>
      <c r="K4065" s="14"/>
      <c r="L4065" s="14"/>
      <c r="M4065" s="14"/>
      <c r="N4065" s="14"/>
      <c r="O4065" s="14"/>
      <c r="P4065" s="14"/>
      <c r="Q4065" s="14"/>
      <c r="R4065" s="14"/>
      <c r="S4065" s="14"/>
      <c r="T4065" s="14"/>
      <c r="U4065" s="14"/>
      <c r="V4065" s="14"/>
      <c r="W4065" s="14"/>
      <c r="X4065" s="14"/>
      <c r="Y4065" s="14"/>
      <c r="Z4065" s="14"/>
      <c r="AA4065" s="14"/>
      <c r="AB4065" s="14"/>
      <c r="AC4065" s="14"/>
      <c r="AD4065" s="14"/>
    </row>
    <row r="4066" ht="33.0" hidden="1" customHeight="1">
      <c r="A4066" s="14"/>
      <c r="B4066" s="14"/>
      <c r="C4066" s="14"/>
      <c r="D4066" s="14"/>
      <c r="E4066" s="14"/>
      <c r="F4066" s="14"/>
      <c r="G4066" s="14"/>
      <c r="H4066" s="14"/>
      <c r="I4066" s="14"/>
      <c r="J4066" s="14"/>
      <c r="K4066" s="14"/>
      <c r="L4066" s="14"/>
      <c r="M4066" s="14"/>
      <c r="N4066" s="14"/>
      <c r="O4066" s="14"/>
      <c r="P4066" s="14"/>
      <c r="Q4066" s="14"/>
      <c r="R4066" s="14"/>
      <c r="S4066" s="14"/>
      <c r="T4066" s="14"/>
      <c r="U4066" s="14"/>
      <c r="V4066" s="14"/>
      <c r="W4066" s="14"/>
      <c r="X4066" s="14"/>
      <c r="Y4066" s="14"/>
      <c r="Z4066" s="14"/>
      <c r="AA4066" s="14"/>
      <c r="AB4066" s="14"/>
      <c r="AC4066" s="14"/>
      <c r="AD4066" s="14"/>
    </row>
    <row r="4067" ht="33.0" hidden="1" customHeight="1">
      <c r="A4067" s="14"/>
      <c r="B4067" s="14"/>
      <c r="C4067" s="14"/>
      <c r="D4067" s="14"/>
      <c r="E4067" s="14"/>
      <c r="F4067" s="14"/>
      <c r="G4067" s="14"/>
      <c r="H4067" s="14"/>
      <c r="I4067" s="14"/>
      <c r="J4067" s="14"/>
      <c r="K4067" s="14"/>
      <c r="L4067" s="14"/>
      <c r="M4067" s="14"/>
      <c r="N4067" s="14"/>
      <c r="O4067" s="14"/>
      <c r="P4067" s="14"/>
      <c r="Q4067" s="14"/>
      <c r="R4067" s="14"/>
      <c r="S4067" s="14"/>
      <c r="T4067" s="14"/>
      <c r="U4067" s="14"/>
      <c r="V4067" s="14"/>
      <c r="W4067" s="14"/>
      <c r="X4067" s="14"/>
      <c r="Y4067" s="14"/>
      <c r="Z4067" s="14"/>
      <c r="AA4067" s="14"/>
      <c r="AB4067" s="14"/>
      <c r="AC4067" s="14"/>
      <c r="AD4067" s="14"/>
    </row>
    <row r="4068" ht="33.0" hidden="1" customHeight="1">
      <c r="A4068" s="14"/>
      <c r="B4068" s="14"/>
      <c r="C4068" s="14"/>
      <c r="D4068" s="14"/>
      <c r="E4068" s="14"/>
      <c r="F4068" s="14"/>
      <c r="G4068" s="14"/>
      <c r="H4068" s="14"/>
      <c r="I4068" s="14"/>
      <c r="J4068" s="14"/>
      <c r="K4068" s="14"/>
      <c r="L4068" s="14"/>
      <c r="M4068" s="14"/>
      <c r="N4068" s="14"/>
      <c r="O4068" s="14"/>
      <c r="P4068" s="14"/>
      <c r="Q4068" s="14"/>
      <c r="R4068" s="14"/>
      <c r="S4068" s="14"/>
      <c r="T4068" s="14"/>
      <c r="U4068" s="14"/>
      <c r="V4068" s="14"/>
      <c r="W4068" s="14"/>
      <c r="X4068" s="14"/>
      <c r="Y4068" s="14"/>
      <c r="Z4068" s="14"/>
      <c r="AA4068" s="14"/>
      <c r="AB4068" s="14"/>
      <c r="AC4068" s="14"/>
      <c r="AD4068" s="14"/>
    </row>
    <row r="4069" ht="33.0" hidden="1" customHeight="1">
      <c r="A4069" s="14"/>
      <c r="B4069" s="14"/>
      <c r="C4069" s="14"/>
      <c r="D4069" s="14"/>
      <c r="E4069" s="14"/>
      <c r="F4069" s="14"/>
      <c r="G4069" s="14"/>
      <c r="H4069" s="14"/>
      <c r="I4069" s="14"/>
      <c r="J4069" s="14"/>
      <c r="K4069" s="14"/>
      <c r="L4069" s="14"/>
      <c r="M4069" s="14"/>
      <c r="N4069" s="14"/>
      <c r="O4069" s="14"/>
      <c r="P4069" s="14"/>
      <c r="Q4069" s="14"/>
      <c r="R4069" s="14"/>
      <c r="S4069" s="14"/>
      <c r="T4069" s="14"/>
      <c r="U4069" s="14"/>
      <c r="V4069" s="14"/>
      <c r="W4069" s="14"/>
      <c r="X4069" s="14"/>
      <c r="Y4069" s="14"/>
      <c r="Z4069" s="14"/>
      <c r="AA4069" s="14"/>
      <c r="AB4069" s="14"/>
      <c r="AC4069" s="14"/>
      <c r="AD4069" s="14"/>
    </row>
    <row r="4070" ht="33.0" hidden="1" customHeight="1">
      <c r="A4070" s="14"/>
      <c r="B4070" s="14"/>
      <c r="C4070" s="14"/>
      <c r="D4070" s="14"/>
      <c r="E4070" s="14"/>
      <c r="F4070" s="14"/>
      <c r="G4070" s="14"/>
      <c r="H4070" s="14"/>
      <c r="I4070" s="14"/>
      <c r="J4070" s="14"/>
      <c r="K4070" s="14"/>
      <c r="L4070" s="14"/>
      <c r="M4070" s="14"/>
      <c r="N4070" s="14"/>
      <c r="O4070" s="14"/>
      <c r="P4070" s="14"/>
      <c r="Q4070" s="14"/>
      <c r="R4070" s="14"/>
      <c r="S4070" s="14"/>
      <c r="T4070" s="14"/>
      <c r="U4070" s="14"/>
      <c r="V4070" s="14"/>
      <c r="W4070" s="14"/>
      <c r="X4070" s="14"/>
      <c r="Y4070" s="14"/>
      <c r="Z4070" s="14"/>
      <c r="AA4070" s="14"/>
      <c r="AB4070" s="14"/>
      <c r="AC4070" s="14"/>
      <c r="AD4070" s="14"/>
    </row>
    <row r="4071" ht="33.0" hidden="1" customHeight="1">
      <c r="A4071" s="14"/>
      <c r="B4071" s="14"/>
      <c r="C4071" s="14"/>
      <c r="D4071" s="14"/>
      <c r="E4071" s="14"/>
      <c r="F4071" s="14"/>
      <c r="G4071" s="14"/>
      <c r="H4071" s="14"/>
      <c r="I4071" s="14"/>
      <c r="J4071" s="14"/>
      <c r="K4071" s="14"/>
      <c r="L4071" s="14"/>
      <c r="M4071" s="14"/>
      <c r="N4071" s="14"/>
      <c r="O4071" s="14"/>
      <c r="P4071" s="14"/>
      <c r="Q4071" s="14"/>
      <c r="R4071" s="14"/>
      <c r="S4071" s="14"/>
      <c r="T4071" s="14"/>
      <c r="U4071" s="14"/>
      <c r="V4071" s="14"/>
      <c r="W4071" s="14"/>
      <c r="X4071" s="14"/>
      <c r="Y4071" s="14"/>
      <c r="Z4071" s="14"/>
      <c r="AA4071" s="14"/>
      <c r="AB4071" s="14"/>
      <c r="AC4071" s="14"/>
      <c r="AD4071" s="14"/>
    </row>
    <row r="4072" ht="33.0" hidden="1" customHeight="1">
      <c r="A4072" s="14"/>
      <c r="B4072" s="14"/>
      <c r="C4072" s="14"/>
      <c r="D4072" s="14"/>
      <c r="E4072" s="14"/>
      <c r="F4072" s="14"/>
      <c r="G4072" s="14"/>
      <c r="H4072" s="14"/>
      <c r="I4072" s="14"/>
      <c r="J4072" s="14"/>
      <c r="K4072" s="14"/>
      <c r="L4072" s="14"/>
      <c r="M4072" s="14"/>
      <c r="N4072" s="14"/>
      <c r="O4072" s="14"/>
      <c r="P4072" s="14"/>
      <c r="Q4072" s="14"/>
      <c r="R4072" s="14"/>
      <c r="S4072" s="14"/>
      <c r="T4072" s="14"/>
      <c r="U4072" s="14"/>
      <c r="V4072" s="14"/>
      <c r="W4072" s="14"/>
      <c r="X4072" s="14"/>
      <c r="Y4072" s="14"/>
      <c r="Z4072" s="14"/>
      <c r="AA4072" s="14"/>
      <c r="AB4072" s="14"/>
      <c r="AC4072" s="14"/>
      <c r="AD4072" s="14"/>
    </row>
    <row r="4073" ht="33.0" hidden="1" customHeight="1">
      <c r="A4073" s="14"/>
      <c r="B4073" s="14"/>
      <c r="C4073" s="14"/>
      <c r="D4073" s="14"/>
      <c r="E4073" s="14"/>
      <c r="F4073" s="14"/>
      <c r="G4073" s="14"/>
      <c r="H4073" s="14"/>
      <c r="I4073" s="14"/>
      <c r="J4073" s="14"/>
      <c r="K4073" s="14"/>
      <c r="L4073" s="14"/>
      <c r="M4073" s="14"/>
      <c r="N4073" s="14"/>
      <c r="O4073" s="14"/>
      <c r="P4073" s="14"/>
      <c r="Q4073" s="14"/>
      <c r="R4073" s="14"/>
      <c r="S4073" s="14"/>
      <c r="T4073" s="14"/>
      <c r="U4073" s="14"/>
      <c r="V4073" s="14"/>
      <c r="W4073" s="14"/>
      <c r="X4073" s="14"/>
      <c r="Y4073" s="14"/>
      <c r="Z4073" s="14"/>
      <c r="AA4073" s="14"/>
      <c r="AB4073" s="14"/>
      <c r="AC4073" s="14"/>
      <c r="AD4073" s="14"/>
    </row>
    <row r="4074" ht="33.0" hidden="1" customHeight="1">
      <c r="A4074" s="14"/>
      <c r="B4074" s="14"/>
      <c r="C4074" s="14"/>
      <c r="D4074" s="14"/>
      <c r="E4074" s="14"/>
      <c r="F4074" s="14"/>
      <c r="G4074" s="14"/>
      <c r="H4074" s="14"/>
      <c r="I4074" s="14"/>
      <c r="J4074" s="14"/>
      <c r="K4074" s="14"/>
      <c r="L4074" s="14"/>
      <c r="M4074" s="14"/>
      <c r="N4074" s="14"/>
      <c r="O4074" s="14"/>
      <c r="P4074" s="14"/>
      <c r="Q4074" s="14"/>
      <c r="R4074" s="14"/>
      <c r="S4074" s="14"/>
      <c r="T4074" s="14"/>
      <c r="U4074" s="14"/>
      <c r="V4074" s="14"/>
      <c r="W4074" s="14"/>
      <c r="X4074" s="14"/>
      <c r="Y4074" s="14"/>
      <c r="Z4074" s="14"/>
      <c r="AA4074" s="14"/>
      <c r="AB4074" s="14"/>
      <c r="AC4074" s="14"/>
      <c r="AD4074" s="14"/>
    </row>
    <row r="4075" ht="33.0" hidden="1" customHeight="1">
      <c r="A4075" s="14"/>
      <c r="B4075" s="14"/>
      <c r="C4075" s="14"/>
      <c r="D4075" s="14"/>
      <c r="E4075" s="14"/>
      <c r="F4075" s="14"/>
      <c r="G4075" s="14"/>
      <c r="H4075" s="14"/>
      <c r="I4075" s="14"/>
      <c r="J4075" s="14"/>
      <c r="K4075" s="14"/>
      <c r="L4075" s="14"/>
      <c r="M4075" s="14"/>
      <c r="N4075" s="14"/>
      <c r="O4075" s="14"/>
      <c r="P4075" s="14"/>
      <c r="Q4075" s="14"/>
      <c r="R4075" s="14"/>
      <c r="S4075" s="14"/>
      <c r="T4075" s="14"/>
      <c r="U4075" s="14"/>
      <c r="V4075" s="14"/>
      <c r="W4075" s="14"/>
      <c r="X4075" s="14"/>
      <c r="Y4075" s="14"/>
      <c r="Z4075" s="14"/>
      <c r="AA4075" s="14"/>
      <c r="AB4075" s="14"/>
      <c r="AC4075" s="14"/>
      <c r="AD4075" s="14"/>
    </row>
    <row r="4076" ht="33.0" hidden="1" customHeight="1">
      <c r="A4076" s="14"/>
      <c r="B4076" s="14"/>
      <c r="C4076" s="14"/>
      <c r="D4076" s="14"/>
      <c r="E4076" s="14"/>
      <c r="F4076" s="14"/>
      <c r="G4076" s="14"/>
      <c r="H4076" s="14"/>
      <c r="I4076" s="14"/>
      <c r="J4076" s="14"/>
      <c r="K4076" s="14"/>
      <c r="L4076" s="14"/>
      <c r="M4076" s="14"/>
      <c r="N4076" s="14"/>
      <c r="O4076" s="14"/>
      <c r="P4076" s="14"/>
      <c r="Q4076" s="14"/>
      <c r="R4076" s="14"/>
      <c r="S4076" s="14"/>
      <c r="T4076" s="14"/>
      <c r="U4076" s="14"/>
      <c r="V4076" s="14"/>
      <c r="W4076" s="14"/>
      <c r="X4076" s="14"/>
      <c r="Y4076" s="14"/>
      <c r="Z4076" s="14"/>
      <c r="AA4076" s="14"/>
      <c r="AB4076" s="14"/>
      <c r="AC4076" s="14"/>
      <c r="AD4076" s="14"/>
    </row>
    <row r="4077" ht="33.0" hidden="1" customHeight="1">
      <c r="A4077" s="14"/>
      <c r="B4077" s="14"/>
      <c r="C4077" s="14"/>
      <c r="D4077" s="14"/>
      <c r="E4077" s="14"/>
      <c r="F4077" s="14"/>
      <c r="G4077" s="14"/>
      <c r="H4077" s="14"/>
      <c r="I4077" s="14"/>
      <c r="J4077" s="14"/>
      <c r="K4077" s="14"/>
      <c r="L4077" s="14"/>
      <c r="M4077" s="14"/>
      <c r="N4077" s="14"/>
      <c r="O4077" s="14"/>
      <c r="P4077" s="14"/>
      <c r="Q4077" s="14"/>
      <c r="R4077" s="14"/>
      <c r="S4077" s="14"/>
      <c r="T4077" s="14"/>
      <c r="U4077" s="14"/>
      <c r="V4077" s="14"/>
      <c r="W4077" s="14"/>
      <c r="X4077" s="14"/>
      <c r="Y4077" s="14"/>
      <c r="Z4077" s="14"/>
      <c r="AA4077" s="14"/>
      <c r="AB4077" s="14"/>
      <c r="AC4077" s="14"/>
      <c r="AD4077" s="14"/>
    </row>
    <row r="4078" ht="33.0" hidden="1" customHeight="1">
      <c r="A4078" s="14"/>
      <c r="B4078" s="14"/>
      <c r="C4078" s="14"/>
      <c r="D4078" s="14"/>
      <c r="E4078" s="14"/>
      <c r="F4078" s="14"/>
      <c r="G4078" s="14"/>
      <c r="H4078" s="14"/>
      <c r="I4078" s="14"/>
      <c r="J4078" s="14"/>
      <c r="K4078" s="14"/>
      <c r="L4078" s="14"/>
      <c r="M4078" s="14"/>
      <c r="N4078" s="14"/>
      <c r="O4078" s="14"/>
      <c r="P4078" s="14"/>
      <c r="Q4078" s="14"/>
      <c r="R4078" s="14"/>
      <c r="S4078" s="14"/>
      <c r="T4078" s="14"/>
      <c r="U4078" s="14"/>
      <c r="V4078" s="14"/>
      <c r="W4078" s="14"/>
      <c r="X4078" s="14"/>
      <c r="Y4078" s="14"/>
      <c r="Z4078" s="14"/>
      <c r="AA4078" s="14"/>
      <c r="AB4078" s="14"/>
      <c r="AC4078" s="14"/>
      <c r="AD4078" s="14"/>
    </row>
    <row r="4079" ht="33.0" hidden="1" customHeight="1">
      <c r="A4079" s="14"/>
      <c r="B4079" s="14"/>
      <c r="C4079" s="14"/>
      <c r="D4079" s="14"/>
      <c r="E4079" s="14"/>
      <c r="F4079" s="14"/>
      <c r="G4079" s="14"/>
      <c r="H4079" s="14"/>
      <c r="I4079" s="14"/>
      <c r="J4079" s="14"/>
      <c r="K4079" s="14"/>
      <c r="L4079" s="14"/>
      <c r="M4079" s="14"/>
      <c r="N4079" s="14"/>
      <c r="O4079" s="14"/>
      <c r="P4079" s="14"/>
      <c r="Q4079" s="14"/>
      <c r="R4079" s="14"/>
      <c r="S4079" s="14"/>
      <c r="T4079" s="14"/>
      <c r="U4079" s="14"/>
      <c r="V4079" s="14"/>
      <c r="W4079" s="14"/>
      <c r="X4079" s="14"/>
      <c r="Y4079" s="14"/>
      <c r="Z4079" s="14"/>
      <c r="AA4079" s="14"/>
      <c r="AB4079" s="14"/>
      <c r="AC4079" s="14"/>
      <c r="AD4079" s="14"/>
    </row>
    <row r="4080" ht="33.0" hidden="1" customHeight="1">
      <c r="A4080" s="14"/>
      <c r="B4080" s="14"/>
      <c r="C4080" s="14"/>
      <c r="D4080" s="14"/>
      <c r="E4080" s="14"/>
      <c r="F4080" s="14"/>
      <c r="G4080" s="14"/>
      <c r="H4080" s="14"/>
      <c r="I4080" s="14"/>
      <c r="J4080" s="14"/>
      <c r="K4080" s="14"/>
      <c r="L4080" s="14"/>
      <c r="M4080" s="14"/>
      <c r="N4080" s="14"/>
      <c r="O4080" s="14"/>
      <c r="P4080" s="14"/>
      <c r="Q4080" s="14"/>
      <c r="R4080" s="14"/>
      <c r="S4080" s="14"/>
      <c r="T4080" s="14"/>
      <c r="U4080" s="14"/>
      <c r="V4080" s="14"/>
      <c r="W4080" s="14"/>
      <c r="X4080" s="14"/>
      <c r="Y4080" s="14"/>
      <c r="Z4080" s="14"/>
      <c r="AA4080" s="14"/>
      <c r="AB4080" s="14"/>
      <c r="AC4080" s="14"/>
      <c r="AD4080" s="14"/>
    </row>
    <row r="4081" ht="33.0" hidden="1" customHeight="1">
      <c r="A4081" s="14"/>
      <c r="B4081" s="14"/>
      <c r="C4081" s="14"/>
      <c r="D4081" s="14"/>
      <c r="E4081" s="14"/>
      <c r="F4081" s="14"/>
      <c r="G4081" s="14"/>
      <c r="H4081" s="14"/>
      <c r="I4081" s="14"/>
      <c r="J4081" s="14"/>
      <c r="K4081" s="14"/>
      <c r="L4081" s="14"/>
      <c r="M4081" s="14"/>
      <c r="N4081" s="14"/>
      <c r="O4081" s="14"/>
      <c r="P4081" s="14"/>
      <c r="Q4081" s="14"/>
      <c r="R4081" s="14"/>
      <c r="S4081" s="14"/>
      <c r="T4081" s="14"/>
      <c r="U4081" s="14"/>
      <c r="V4081" s="14"/>
      <c r="W4081" s="14"/>
      <c r="X4081" s="14"/>
      <c r="Y4081" s="14"/>
      <c r="Z4081" s="14"/>
      <c r="AA4081" s="14"/>
      <c r="AB4081" s="14"/>
      <c r="AC4081" s="14"/>
      <c r="AD4081" s="14"/>
    </row>
    <row r="4082" ht="33.0" hidden="1" customHeight="1">
      <c r="A4082" s="14"/>
      <c r="B4082" s="14"/>
      <c r="C4082" s="14"/>
      <c r="D4082" s="14"/>
      <c r="E4082" s="14"/>
      <c r="F4082" s="14"/>
      <c r="G4082" s="14"/>
      <c r="H4082" s="14"/>
      <c r="I4082" s="14"/>
      <c r="J4082" s="14"/>
      <c r="K4082" s="14"/>
      <c r="L4082" s="14"/>
      <c r="M4082" s="14"/>
      <c r="N4082" s="14"/>
      <c r="O4082" s="14"/>
      <c r="P4082" s="14"/>
      <c r="Q4082" s="14"/>
      <c r="R4082" s="14"/>
      <c r="S4082" s="14"/>
      <c r="T4082" s="14"/>
      <c r="U4082" s="14"/>
      <c r="V4082" s="14"/>
      <c r="W4082" s="14"/>
      <c r="X4082" s="14"/>
      <c r="Y4082" s="14"/>
      <c r="Z4082" s="14"/>
      <c r="AA4082" s="14"/>
      <c r="AB4082" s="14"/>
      <c r="AC4082" s="14"/>
      <c r="AD4082" s="14"/>
    </row>
    <row r="4083" ht="33.0" hidden="1" customHeight="1">
      <c r="A4083" s="14"/>
      <c r="B4083" s="14"/>
      <c r="C4083" s="14"/>
      <c r="D4083" s="14"/>
      <c r="E4083" s="14"/>
      <c r="F4083" s="14"/>
      <c r="G4083" s="14"/>
      <c r="H4083" s="14"/>
      <c r="I4083" s="14"/>
      <c r="J4083" s="14"/>
      <c r="K4083" s="14"/>
      <c r="L4083" s="14"/>
      <c r="M4083" s="14"/>
      <c r="N4083" s="14"/>
      <c r="O4083" s="14"/>
      <c r="P4083" s="14"/>
      <c r="Q4083" s="14"/>
      <c r="R4083" s="14"/>
      <c r="S4083" s="14"/>
      <c r="T4083" s="14"/>
      <c r="U4083" s="14"/>
      <c r="V4083" s="14"/>
      <c r="W4083" s="14"/>
      <c r="X4083" s="14"/>
      <c r="Y4083" s="14"/>
      <c r="Z4083" s="14"/>
      <c r="AA4083" s="14"/>
      <c r="AB4083" s="14"/>
      <c r="AC4083" s="14"/>
      <c r="AD4083" s="14"/>
    </row>
    <row r="4084" ht="33.0" hidden="1" customHeight="1">
      <c r="A4084" s="14"/>
      <c r="B4084" s="14"/>
      <c r="C4084" s="14"/>
      <c r="D4084" s="14"/>
      <c r="E4084" s="14"/>
      <c r="F4084" s="14"/>
      <c r="G4084" s="14"/>
      <c r="H4084" s="14"/>
      <c r="I4084" s="14"/>
      <c r="J4084" s="14"/>
      <c r="K4084" s="14"/>
      <c r="L4084" s="14"/>
      <c r="M4084" s="14"/>
      <c r="N4084" s="14"/>
      <c r="O4084" s="14"/>
      <c r="P4084" s="14"/>
      <c r="Q4084" s="14"/>
      <c r="R4084" s="14"/>
      <c r="S4084" s="14"/>
      <c r="T4084" s="14"/>
      <c r="U4084" s="14"/>
      <c r="V4084" s="14"/>
      <c r="W4084" s="14"/>
      <c r="X4084" s="14"/>
      <c r="Y4084" s="14"/>
      <c r="Z4084" s="14"/>
      <c r="AA4084" s="14"/>
      <c r="AB4084" s="14"/>
      <c r="AC4084" s="14"/>
      <c r="AD4084" s="14"/>
    </row>
    <row r="4085" ht="33.0" hidden="1" customHeight="1">
      <c r="A4085" s="14"/>
      <c r="B4085" s="14"/>
      <c r="C4085" s="14"/>
      <c r="D4085" s="14"/>
      <c r="E4085" s="14"/>
      <c r="F4085" s="14"/>
      <c r="G4085" s="14"/>
      <c r="H4085" s="14"/>
      <c r="I4085" s="14"/>
      <c r="J4085" s="14"/>
      <c r="K4085" s="14"/>
      <c r="L4085" s="14"/>
      <c r="M4085" s="14"/>
      <c r="N4085" s="14"/>
      <c r="O4085" s="14"/>
      <c r="P4085" s="14"/>
      <c r="Q4085" s="14"/>
      <c r="R4085" s="14"/>
      <c r="S4085" s="14"/>
      <c r="T4085" s="14"/>
      <c r="U4085" s="14"/>
      <c r="V4085" s="14"/>
      <c r="W4085" s="14"/>
      <c r="X4085" s="14"/>
      <c r="Y4085" s="14"/>
      <c r="Z4085" s="14"/>
      <c r="AA4085" s="14"/>
      <c r="AB4085" s="14"/>
      <c r="AC4085" s="14"/>
      <c r="AD4085" s="14"/>
    </row>
    <row r="4086" ht="33.0" hidden="1" customHeight="1">
      <c r="A4086" s="14"/>
      <c r="B4086" s="14"/>
      <c r="C4086" s="14"/>
      <c r="D4086" s="14"/>
      <c r="E4086" s="14"/>
      <c r="F4086" s="14"/>
      <c r="G4086" s="14"/>
      <c r="H4086" s="14"/>
      <c r="I4086" s="14"/>
      <c r="J4086" s="14"/>
      <c r="K4086" s="14"/>
      <c r="L4086" s="14"/>
      <c r="M4086" s="14"/>
      <c r="N4086" s="14"/>
      <c r="O4086" s="14"/>
      <c r="P4086" s="14"/>
      <c r="Q4086" s="14"/>
      <c r="R4086" s="14"/>
      <c r="S4086" s="14"/>
      <c r="T4086" s="14"/>
      <c r="U4086" s="14"/>
      <c r="V4086" s="14"/>
      <c r="W4086" s="14"/>
      <c r="X4086" s="14"/>
      <c r="Y4086" s="14"/>
      <c r="Z4086" s="14"/>
      <c r="AA4086" s="14"/>
      <c r="AB4086" s="14"/>
      <c r="AC4086" s="14"/>
      <c r="AD4086" s="14"/>
    </row>
    <row r="4087" ht="33.0" hidden="1" customHeight="1">
      <c r="A4087" s="14"/>
      <c r="B4087" s="14"/>
      <c r="C4087" s="14"/>
      <c r="D4087" s="14"/>
      <c r="E4087" s="14"/>
      <c r="F4087" s="14"/>
      <c r="G4087" s="14"/>
      <c r="H4087" s="14"/>
      <c r="I4087" s="14"/>
      <c r="J4087" s="14"/>
      <c r="K4087" s="14"/>
      <c r="L4087" s="14"/>
      <c r="M4087" s="14"/>
      <c r="N4087" s="14"/>
      <c r="O4087" s="14"/>
      <c r="P4087" s="14"/>
      <c r="Q4087" s="14"/>
      <c r="R4087" s="14"/>
      <c r="S4087" s="14"/>
      <c r="T4087" s="14"/>
      <c r="U4087" s="14"/>
      <c r="V4087" s="14"/>
      <c r="W4087" s="14"/>
      <c r="X4087" s="14"/>
      <c r="Y4087" s="14"/>
      <c r="Z4087" s="14"/>
      <c r="AA4087" s="14"/>
      <c r="AB4087" s="14"/>
      <c r="AC4087" s="14"/>
      <c r="AD4087" s="14"/>
    </row>
    <row r="4088" ht="33.0" hidden="1" customHeight="1">
      <c r="A4088" s="14"/>
      <c r="B4088" s="14"/>
      <c r="C4088" s="14"/>
      <c r="D4088" s="14"/>
      <c r="E4088" s="14"/>
      <c r="F4088" s="14"/>
      <c r="G4088" s="14"/>
      <c r="H4088" s="14"/>
      <c r="I4088" s="14"/>
      <c r="J4088" s="14"/>
      <c r="K4088" s="14"/>
      <c r="L4088" s="14"/>
      <c r="M4088" s="14"/>
      <c r="N4088" s="14"/>
      <c r="O4088" s="14"/>
      <c r="P4088" s="14"/>
      <c r="Q4088" s="14"/>
      <c r="R4088" s="14"/>
      <c r="S4088" s="14"/>
      <c r="T4088" s="14"/>
      <c r="U4088" s="14"/>
      <c r="V4088" s="14"/>
      <c r="W4088" s="14"/>
      <c r="X4088" s="14"/>
      <c r="Y4088" s="14"/>
      <c r="Z4088" s="14"/>
      <c r="AA4088" s="14"/>
      <c r="AB4088" s="14"/>
      <c r="AC4088" s="14"/>
      <c r="AD4088" s="14"/>
    </row>
    <row r="4089" ht="33.0" hidden="1" customHeight="1">
      <c r="A4089" s="14"/>
      <c r="B4089" s="14"/>
      <c r="C4089" s="14"/>
      <c r="D4089" s="14"/>
      <c r="E4089" s="14"/>
      <c r="F4089" s="14"/>
      <c r="G4089" s="14"/>
      <c r="H4089" s="14"/>
      <c r="I4089" s="14"/>
      <c r="J4089" s="14"/>
      <c r="K4089" s="14"/>
      <c r="L4089" s="14"/>
      <c r="M4089" s="14"/>
      <c r="N4089" s="14"/>
      <c r="O4089" s="14"/>
      <c r="P4089" s="14"/>
      <c r="Q4089" s="14"/>
      <c r="R4089" s="14"/>
      <c r="S4089" s="14"/>
      <c r="T4089" s="14"/>
      <c r="U4089" s="14"/>
      <c r="V4089" s="14"/>
      <c r="W4089" s="14"/>
      <c r="X4089" s="14"/>
      <c r="Y4089" s="14"/>
      <c r="Z4089" s="14"/>
      <c r="AA4089" s="14"/>
      <c r="AB4089" s="14"/>
      <c r="AC4089" s="14"/>
      <c r="AD4089" s="14"/>
    </row>
    <row r="4090" ht="33.0" hidden="1" customHeight="1">
      <c r="A4090" s="14"/>
      <c r="B4090" s="14"/>
      <c r="C4090" s="14"/>
      <c r="D4090" s="14"/>
      <c r="E4090" s="14"/>
      <c r="F4090" s="14"/>
      <c r="G4090" s="14"/>
      <c r="H4090" s="14"/>
      <c r="I4090" s="14"/>
      <c r="J4090" s="14"/>
      <c r="K4090" s="14"/>
      <c r="L4090" s="14"/>
      <c r="M4090" s="14"/>
      <c r="N4090" s="14"/>
      <c r="O4090" s="14"/>
      <c r="P4090" s="14"/>
      <c r="Q4090" s="14"/>
      <c r="R4090" s="14"/>
      <c r="S4090" s="14"/>
      <c r="T4090" s="14"/>
      <c r="U4090" s="14"/>
      <c r="V4090" s="14"/>
      <c r="W4090" s="14"/>
      <c r="X4090" s="14"/>
      <c r="Y4090" s="14"/>
      <c r="Z4090" s="14"/>
      <c r="AA4090" s="14"/>
      <c r="AB4090" s="14"/>
      <c r="AC4090" s="14"/>
      <c r="AD4090" s="14"/>
    </row>
    <row r="4091" ht="33.0" hidden="1" customHeight="1">
      <c r="A4091" s="14"/>
      <c r="B4091" s="14"/>
      <c r="C4091" s="14"/>
      <c r="D4091" s="14"/>
      <c r="E4091" s="14"/>
      <c r="F4091" s="14"/>
      <c r="G4091" s="14"/>
      <c r="H4091" s="14"/>
      <c r="I4091" s="14"/>
      <c r="J4091" s="14"/>
      <c r="K4091" s="14"/>
      <c r="L4091" s="14"/>
      <c r="M4091" s="14"/>
      <c r="N4091" s="14"/>
      <c r="O4091" s="14"/>
      <c r="P4091" s="14"/>
      <c r="Q4091" s="14"/>
      <c r="R4091" s="14"/>
      <c r="S4091" s="14"/>
      <c r="T4091" s="14"/>
      <c r="U4091" s="14"/>
      <c r="V4091" s="14"/>
      <c r="W4091" s="14"/>
      <c r="X4091" s="14"/>
      <c r="Y4091" s="14"/>
      <c r="Z4091" s="14"/>
      <c r="AA4091" s="14"/>
      <c r="AB4091" s="14"/>
      <c r="AC4091" s="14"/>
      <c r="AD4091" s="14"/>
    </row>
    <row r="4092" ht="33.0" hidden="1" customHeight="1">
      <c r="A4092" s="14"/>
      <c r="B4092" s="14"/>
      <c r="C4092" s="14"/>
      <c r="D4092" s="14"/>
      <c r="E4092" s="14"/>
      <c r="F4092" s="14"/>
      <c r="G4092" s="14"/>
      <c r="H4092" s="14"/>
      <c r="I4092" s="14"/>
      <c r="J4092" s="14"/>
      <c r="K4092" s="14"/>
      <c r="L4092" s="14"/>
      <c r="M4092" s="14"/>
      <c r="N4092" s="14"/>
      <c r="O4092" s="14"/>
      <c r="P4092" s="14"/>
      <c r="Q4092" s="14"/>
      <c r="R4092" s="14"/>
      <c r="S4092" s="14"/>
      <c r="T4092" s="14"/>
      <c r="U4092" s="14"/>
      <c r="V4092" s="14"/>
      <c r="W4092" s="14"/>
      <c r="X4092" s="14"/>
      <c r="Y4092" s="14"/>
      <c r="Z4092" s="14"/>
      <c r="AA4092" s="14"/>
      <c r="AB4092" s="14"/>
      <c r="AC4092" s="14"/>
      <c r="AD4092" s="14"/>
    </row>
    <row r="4093" ht="33.0" hidden="1" customHeight="1">
      <c r="A4093" s="14"/>
      <c r="B4093" s="14"/>
      <c r="C4093" s="14"/>
      <c r="D4093" s="14"/>
      <c r="E4093" s="14"/>
      <c r="F4093" s="14"/>
      <c r="G4093" s="14"/>
      <c r="H4093" s="14"/>
      <c r="I4093" s="14"/>
      <c r="J4093" s="14"/>
      <c r="K4093" s="14"/>
      <c r="L4093" s="14"/>
      <c r="M4093" s="14"/>
      <c r="N4093" s="14"/>
      <c r="O4093" s="14"/>
      <c r="P4093" s="14"/>
      <c r="Q4093" s="14"/>
      <c r="R4093" s="14"/>
      <c r="S4093" s="14"/>
      <c r="T4093" s="14"/>
      <c r="U4093" s="14"/>
      <c r="V4093" s="14"/>
      <c r="W4093" s="14"/>
      <c r="X4093" s="14"/>
      <c r="Y4093" s="14"/>
      <c r="Z4093" s="14"/>
      <c r="AA4093" s="14"/>
      <c r="AB4093" s="14"/>
      <c r="AC4093" s="14"/>
      <c r="AD4093" s="14"/>
    </row>
    <row r="4094" ht="33.0" hidden="1" customHeight="1">
      <c r="A4094" s="14"/>
      <c r="B4094" s="14"/>
      <c r="C4094" s="14"/>
      <c r="D4094" s="14"/>
      <c r="E4094" s="14"/>
      <c r="F4094" s="14"/>
      <c r="G4094" s="14"/>
      <c r="H4094" s="14"/>
      <c r="I4094" s="14"/>
      <c r="J4094" s="14"/>
      <c r="K4094" s="14"/>
      <c r="L4094" s="14"/>
      <c r="M4094" s="14"/>
      <c r="N4094" s="14"/>
      <c r="O4094" s="14"/>
      <c r="P4094" s="14"/>
      <c r="Q4094" s="14"/>
      <c r="R4094" s="14"/>
      <c r="S4094" s="14"/>
      <c r="T4094" s="14"/>
      <c r="U4094" s="14"/>
      <c r="V4094" s="14"/>
      <c r="W4094" s="14"/>
      <c r="X4094" s="14"/>
      <c r="Y4094" s="14"/>
      <c r="Z4094" s="14"/>
      <c r="AA4094" s="14"/>
      <c r="AB4094" s="14"/>
      <c r="AC4094" s="14"/>
      <c r="AD4094" s="14"/>
    </row>
    <row r="4095" ht="33.0" hidden="1" customHeight="1">
      <c r="A4095" s="14"/>
      <c r="B4095" s="14"/>
      <c r="C4095" s="14"/>
      <c r="D4095" s="14"/>
      <c r="E4095" s="14"/>
      <c r="F4095" s="14"/>
      <c r="G4095" s="14"/>
      <c r="H4095" s="14"/>
      <c r="I4095" s="14"/>
      <c r="J4095" s="14"/>
      <c r="K4095" s="14"/>
      <c r="L4095" s="14"/>
      <c r="M4095" s="14"/>
      <c r="N4095" s="14"/>
      <c r="O4095" s="14"/>
      <c r="P4095" s="14"/>
      <c r="Q4095" s="14"/>
      <c r="R4095" s="14"/>
      <c r="S4095" s="14"/>
      <c r="T4095" s="14"/>
      <c r="U4095" s="14"/>
      <c r="V4095" s="14"/>
      <c r="W4095" s="14"/>
      <c r="X4095" s="14"/>
      <c r="Y4095" s="14"/>
      <c r="Z4095" s="14"/>
      <c r="AA4095" s="14"/>
      <c r="AB4095" s="14"/>
      <c r="AC4095" s="14"/>
      <c r="AD4095" s="14"/>
    </row>
    <row r="4096" ht="33.0" hidden="1" customHeight="1">
      <c r="A4096" s="14"/>
      <c r="B4096" s="14"/>
      <c r="C4096" s="14"/>
      <c r="D4096" s="14"/>
      <c r="E4096" s="14"/>
      <c r="F4096" s="14"/>
      <c r="G4096" s="14"/>
      <c r="H4096" s="14"/>
      <c r="I4096" s="14"/>
      <c r="J4096" s="14"/>
      <c r="K4096" s="14"/>
      <c r="L4096" s="14"/>
      <c r="M4096" s="14"/>
      <c r="N4096" s="14"/>
      <c r="O4096" s="14"/>
      <c r="P4096" s="14"/>
      <c r="Q4096" s="14"/>
      <c r="R4096" s="14"/>
      <c r="S4096" s="14"/>
      <c r="T4096" s="14"/>
      <c r="U4096" s="14"/>
      <c r="V4096" s="14"/>
      <c r="W4096" s="14"/>
      <c r="X4096" s="14"/>
      <c r="Y4096" s="14"/>
      <c r="Z4096" s="14"/>
      <c r="AA4096" s="14"/>
      <c r="AB4096" s="14"/>
      <c r="AC4096" s="14"/>
      <c r="AD4096" s="14"/>
    </row>
    <row r="4097" ht="33.0" hidden="1" customHeight="1">
      <c r="A4097" s="14"/>
      <c r="B4097" s="14"/>
      <c r="C4097" s="14"/>
      <c r="D4097" s="14"/>
      <c r="E4097" s="14"/>
      <c r="F4097" s="14"/>
      <c r="G4097" s="14"/>
      <c r="H4097" s="14"/>
      <c r="I4097" s="14"/>
      <c r="J4097" s="14"/>
      <c r="K4097" s="14"/>
      <c r="L4097" s="14"/>
      <c r="M4097" s="14"/>
      <c r="N4097" s="14"/>
      <c r="O4097" s="14"/>
      <c r="P4097" s="14"/>
      <c r="Q4097" s="14"/>
      <c r="R4097" s="14"/>
      <c r="S4097" s="14"/>
      <c r="T4097" s="14"/>
      <c r="U4097" s="14"/>
      <c r="V4097" s="14"/>
      <c r="W4097" s="14"/>
      <c r="X4097" s="14"/>
      <c r="Y4097" s="14"/>
      <c r="Z4097" s="14"/>
      <c r="AA4097" s="14"/>
      <c r="AB4097" s="14"/>
      <c r="AC4097" s="14"/>
      <c r="AD4097" s="14"/>
    </row>
    <row r="4098" ht="33.0" hidden="1" customHeight="1">
      <c r="A4098" s="14"/>
      <c r="B4098" s="14"/>
      <c r="C4098" s="14"/>
      <c r="D4098" s="14"/>
      <c r="E4098" s="14"/>
      <c r="F4098" s="14"/>
      <c r="G4098" s="14"/>
      <c r="H4098" s="14"/>
      <c r="I4098" s="14"/>
      <c r="J4098" s="14"/>
      <c r="K4098" s="14"/>
      <c r="L4098" s="14"/>
      <c r="M4098" s="14"/>
      <c r="N4098" s="14"/>
      <c r="O4098" s="14"/>
      <c r="P4098" s="14"/>
      <c r="Q4098" s="14"/>
      <c r="R4098" s="14"/>
      <c r="S4098" s="14"/>
      <c r="T4098" s="14"/>
      <c r="U4098" s="14"/>
      <c r="V4098" s="14"/>
      <c r="W4098" s="14"/>
      <c r="X4098" s="14"/>
      <c r="Y4098" s="14"/>
      <c r="Z4098" s="14"/>
      <c r="AA4098" s="14"/>
      <c r="AB4098" s="14"/>
      <c r="AC4098" s="14"/>
      <c r="AD4098" s="14"/>
    </row>
    <row r="4099" ht="33.0" hidden="1" customHeight="1">
      <c r="A4099" s="14"/>
      <c r="B4099" s="14"/>
      <c r="C4099" s="14"/>
      <c r="D4099" s="14"/>
      <c r="E4099" s="14"/>
      <c r="F4099" s="14"/>
      <c r="G4099" s="14"/>
      <c r="H4099" s="14"/>
      <c r="I4099" s="14"/>
      <c r="J4099" s="14"/>
      <c r="K4099" s="14"/>
      <c r="L4099" s="14"/>
      <c r="M4099" s="14"/>
      <c r="N4099" s="14"/>
      <c r="O4099" s="14"/>
      <c r="P4099" s="14"/>
      <c r="Q4099" s="14"/>
      <c r="R4099" s="14"/>
      <c r="S4099" s="14"/>
      <c r="T4099" s="14"/>
      <c r="U4099" s="14"/>
      <c r="V4099" s="14"/>
      <c r="W4099" s="14"/>
      <c r="X4099" s="14"/>
      <c r="Y4099" s="14"/>
      <c r="Z4099" s="14"/>
      <c r="AA4099" s="14"/>
      <c r="AB4099" s="14"/>
      <c r="AC4099" s="14"/>
      <c r="AD4099" s="14"/>
    </row>
    <row r="4100" ht="33.0" hidden="1" customHeight="1">
      <c r="A4100" s="14"/>
      <c r="B4100" s="14"/>
      <c r="C4100" s="14"/>
      <c r="D4100" s="14"/>
      <c r="E4100" s="14"/>
      <c r="F4100" s="14"/>
      <c r="G4100" s="14"/>
      <c r="H4100" s="14"/>
      <c r="I4100" s="14"/>
      <c r="J4100" s="14"/>
      <c r="K4100" s="14"/>
      <c r="L4100" s="14"/>
      <c r="M4100" s="14"/>
      <c r="N4100" s="14"/>
      <c r="O4100" s="14"/>
      <c r="P4100" s="14"/>
      <c r="Q4100" s="14"/>
      <c r="R4100" s="14"/>
      <c r="S4100" s="14"/>
      <c r="T4100" s="14"/>
      <c r="U4100" s="14"/>
      <c r="V4100" s="14"/>
      <c r="W4100" s="14"/>
      <c r="X4100" s="14"/>
      <c r="Y4100" s="14"/>
      <c r="Z4100" s="14"/>
      <c r="AA4100" s="14"/>
      <c r="AB4100" s="14"/>
      <c r="AC4100" s="14"/>
      <c r="AD4100" s="14"/>
    </row>
    <row r="4101" ht="33.0" hidden="1" customHeight="1">
      <c r="A4101" s="14"/>
      <c r="B4101" s="14"/>
      <c r="C4101" s="14"/>
      <c r="D4101" s="14"/>
      <c r="E4101" s="14"/>
      <c r="F4101" s="14"/>
      <c r="G4101" s="14"/>
      <c r="H4101" s="14"/>
      <c r="I4101" s="14"/>
      <c r="J4101" s="14"/>
      <c r="K4101" s="14"/>
      <c r="L4101" s="14"/>
      <c r="M4101" s="14"/>
      <c r="N4101" s="14"/>
      <c r="O4101" s="14"/>
      <c r="P4101" s="14"/>
      <c r="Q4101" s="14"/>
      <c r="R4101" s="14"/>
      <c r="S4101" s="14"/>
      <c r="T4101" s="14"/>
      <c r="U4101" s="14"/>
      <c r="V4101" s="14"/>
      <c r="W4101" s="14"/>
      <c r="X4101" s="14"/>
      <c r="Y4101" s="14"/>
      <c r="Z4101" s="14"/>
      <c r="AA4101" s="14"/>
      <c r="AB4101" s="14"/>
      <c r="AC4101" s="14"/>
      <c r="AD4101" s="14"/>
    </row>
    <row r="4102" ht="33.0" hidden="1" customHeight="1">
      <c r="A4102" s="14"/>
      <c r="B4102" s="14"/>
      <c r="C4102" s="14"/>
      <c r="D4102" s="14"/>
      <c r="E4102" s="14"/>
      <c r="F4102" s="14"/>
      <c r="G4102" s="14"/>
      <c r="H4102" s="14"/>
      <c r="I4102" s="14"/>
      <c r="J4102" s="14"/>
      <c r="K4102" s="14"/>
      <c r="L4102" s="14"/>
      <c r="M4102" s="14"/>
      <c r="N4102" s="14"/>
      <c r="O4102" s="14"/>
      <c r="P4102" s="14"/>
      <c r="Q4102" s="14"/>
      <c r="R4102" s="14"/>
      <c r="S4102" s="14"/>
      <c r="T4102" s="14"/>
      <c r="U4102" s="14"/>
      <c r="V4102" s="14"/>
      <c r="W4102" s="14"/>
      <c r="X4102" s="14"/>
      <c r="Y4102" s="14"/>
      <c r="Z4102" s="14"/>
      <c r="AA4102" s="14"/>
      <c r="AB4102" s="14"/>
      <c r="AC4102" s="14"/>
      <c r="AD4102" s="14"/>
    </row>
    <row r="4103" ht="33.0" hidden="1" customHeight="1">
      <c r="A4103" s="14"/>
      <c r="B4103" s="14"/>
      <c r="C4103" s="14"/>
      <c r="D4103" s="14"/>
      <c r="E4103" s="14"/>
      <c r="F4103" s="14"/>
      <c r="G4103" s="14"/>
      <c r="H4103" s="14"/>
      <c r="I4103" s="14"/>
      <c r="J4103" s="14"/>
      <c r="K4103" s="14"/>
      <c r="L4103" s="14"/>
      <c r="M4103" s="14"/>
      <c r="N4103" s="14"/>
      <c r="O4103" s="14"/>
      <c r="P4103" s="14"/>
      <c r="Q4103" s="14"/>
      <c r="R4103" s="14"/>
      <c r="S4103" s="14"/>
      <c r="T4103" s="14"/>
      <c r="U4103" s="14"/>
      <c r="V4103" s="14"/>
      <c r="W4103" s="14"/>
      <c r="X4103" s="14"/>
      <c r="Y4103" s="14"/>
      <c r="Z4103" s="14"/>
      <c r="AA4103" s="14"/>
      <c r="AB4103" s="14"/>
      <c r="AC4103" s="14"/>
      <c r="AD4103" s="14"/>
    </row>
    <row r="4104" ht="33.0" hidden="1" customHeight="1">
      <c r="A4104" s="14"/>
      <c r="B4104" s="14"/>
      <c r="C4104" s="14"/>
      <c r="D4104" s="14"/>
      <c r="E4104" s="14"/>
      <c r="F4104" s="14"/>
      <c r="G4104" s="14"/>
      <c r="H4104" s="14"/>
      <c r="I4104" s="14"/>
      <c r="J4104" s="14"/>
      <c r="K4104" s="14"/>
      <c r="L4104" s="14"/>
      <c r="M4104" s="14"/>
      <c r="N4104" s="14"/>
      <c r="O4104" s="14"/>
      <c r="P4104" s="14"/>
      <c r="Q4104" s="14"/>
      <c r="R4104" s="14"/>
      <c r="S4104" s="14"/>
      <c r="T4104" s="14"/>
      <c r="U4104" s="14"/>
      <c r="V4104" s="14"/>
      <c r="W4104" s="14"/>
      <c r="X4104" s="14"/>
      <c r="Y4104" s="14"/>
      <c r="Z4104" s="14"/>
      <c r="AA4104" s="14"/>
      <c r="AB4104" s="14"/>
      <c r="AC4104" s="14"/>
      <c r="AD4104" s="14"/>
    </row>
    <row r="4105" ht="33.0" hidden="1" customHeight="1">
      <c r="A4105" s="14"/>
      <c r="B4105" s="14"/>
      <c r="C4105" s="14"/>
      <c r="D4105" s="14"/>
      <c r="E4105" s="14"/>
      <c r="F4105" s="14"/>
      <c r="G4105" s="14"/>
      <c r="H4105" s="14"/>
      <c r="I4105" s="14"/>
      <c r="J4105" s="14"/>
      <c r="K4105" s="14"/>
      <c r="L4105" s="14"/>
      <c r="M4105" s="14"/>
      <c r="N4105" s="14"/>
      <c r="O4105" s="14"/>
      <c r="P4105" s="14"/>
      <c r="Q4105" s="14"/>
      <c r="R4105" s="14"/>
      <c r="S4105" s="14"/>
      <c r="T4105" s="14"/>
      <c r="U4105" s="14"/>
      <c r="V4105" s="14"/>
      <c r="W4105" s="14"/>
      <c r="X4105" s="14"/>
      <c r="Y4105" s="14"/>
      <c r="Z4105" s="14"/>
      <c r="AA4105" s="14"/>
      <c r="AB4105" s="14"/>
      <c r="AC4105" s="14"/>
      <c r="AD4105" s="14"/>
    </row>
    <row r="4106" ht="33.0" hidden="1" customHeight="1">
      <c r="A4106" s="14"/>
      <c r="B4106" s="14"/>
      <c r="C4106" s="14"/>
      <c r="D4106" s="14"/>
      <c r="E4106" s="14"/>
      <c r="F4106" s="14"/>
      <c r="G4106" s="14"/>
      <c r="H4106" s="14"/>
      <c r="I4106" s="14"/>
      <c r="J4106" s="14"/>
      <c r="K4106" s="14"/>
      <c r="L4106" s="14"/>
      <c r="M4106" s="14"/>
      <c r="N4106" s="14"/>
      <c r="O4106" s="14"/>
      <c r="P4106" s="14"/>
      <c r="Q4106" s="14"/>
      <c r="R4106" s="14"/>
      <c r="S4106" s="14"/>
      <c r="T4106" s="14"/>
      <c r="U4106" s="14"/>
      <c r="V4106" s="14"/>
      <c r="W4106" s="14"/>
      <c r="X4106" s="14"/>
      <c r="Y4106" s="14"/>
      <c r="Z4106" s="14"/>
      <c r="AA4106" s="14"/>
      <c r="AB4106" s="14"/>
      <c r="AC4106" s="14"/>
      <c r="AD4106" s="14"/>
    </row>
    <row r="4107" ht="33.0" hidden="1" customHeight="1">
      <c r="A4107" s="14"/>
      <c r="B4107" s="14"/>
      <c r="C4107" s="14"/>
      <c r="D4107" s="14"/>
      <c r="E4107" s="14"/>
      <c r="F4107" s="14"/>
      <c r="G4107" s="14"/>
      <c r="H4107" s="14"/>
      <c r="I4107" s="14"/>
      <c r="J4107" s="14"/>
      <c r="K4107" s="14"/>
      <c r="L4107" s="14"/>
      <c r="M4107" s="14"/>
      <c r="N4107" s="14"/>
      <c r="O4107" s="14"/>
      <c r="P4107" s="14"/>
      <c r="Q4107" s="14"/>
      <c r="R4107" s="14"/>
      <c r="S4107" s="14"/>
      <c r="T4107" s="14"/>
      <c r="U4107" s="14"/>
      <c r="V4107" s="14"/>
      <c r="W4107" s="14"/>
      <c r="X4107" s="14"/>
      <c r="Y4107" s="14"/>
      <c r="Z4107" s="14"/>
      <c r="AA4107" s="14"/>
      <c r="AB4107" s="14"/>
      <c r="AC4107" s="14"/>
      <c r="AD4107" s="14"/>
    </row>
    <row r="4108" ht="33.0" hidden="1" customHeight="1">
      <c r="A4108" s="14"/>
      <c r="B4108" s="14"/>
      <c r="C4108" s="14"/>
      <c r="D4108" s="14"/>
      <c r="E4108" s="14"/>
      <c r="F4108" s="14"/>
      <c r="G4108" s="14"/>
      <c r="H4108" s="14"/>
      <c r="I4108" s="14"/>
      <c r="J4108" s="14"/>
      <c r="K4108" s="14"/>
      <c r="L4108" s="14"/>
      <c r="M4108" s="14"/>
      <c r="N4108" s="14"/>
      <c r="O4108" s="14"/>
      <c r="P4108" s="14"/>
      <c r="Q4108" s="14"/>
      <c r="R4108" s="14"/>
      <c r="S4108" s="14"/>
      <c r="T4108" s="14"/>
      <c r="U4108" s="14"/>
      <c r="V4108" s="14"/>
      <c r="W4108" s="14"/>
      <c r="X4108" s="14"/>
      <c r="Y4108" s="14"/>
      <c r="Z4108" s="14"/>
      <c r="AA4108" s="14"/>
      <c r="AB4108" s="14"/>
      <c r="AC4108" s="14"/>
      <c r="AD4108" s="14"/>
    </row>
    <row r="4109" ht="33.0" hidden="1" customHeight="1">
      <c r="A4109" s="14"/>
      <c r="B4109" s="14"/>
      <c r="C4109" s="14"/>
      <c r="D4109" s="14"/>
      <c r="E4109" s="14"/>
      <c r="F4109" s="14"/>
      <c r="G4109" s="14"/>
      <c r="H4109" s="14"/>
      <c r="I4109" s="14"/>
      <c r="J4109" s="14"/>
      <c r="K4109" s="14"/>
      <c r="L4109" s="14"/>
      <c r="M4109" s="14"/>
      <c r="N4109" s="14"/>
      <c r="O4109" s="14"/>
      <c r="P4109" s="14"/>
      <c r="Q4109" s="14"/>
      <c r="R4109" s="14"/>
      <c r="S4109" s="14"/>
      <c r="T4109" s="14"/>
      <c r="U4109" s="14"/>
      <c r="V4109" s="14"/>
      <c r="W4109" s="14"/>
      <c r="X4109" s="14"/>
      <c r="Y4109" s="14"/>
      <c r="Z4109" s="14"/>
      <c r="AA4109" s="14"/>
      <c r="AB4109" s="14"/>
      <c r="AC4109" s="14"/>
      <c r="AD4109" s="14"/>
    </row>
    <row r="4110" ht="33.0" hidden="1" customHeight="1">
      <c r="A4110" s="14"/>
      <c r="B4110" s="14"/>
      <c r="C4110" s="14"/>
      <c r="D4110" s="14"/>
      <c r="E4110" s="14"/>
      <c r="F4110" s="14"/>
      <c r="G4110" s="14"/>
      <c r="H4110" s="14"/>
      <c r="I4110" s="14"/>
      <c r="J4110" s="14"/>
      <c r="K4110" s="14"/>
      <c r="L4110" s="14"/>
      <c r="M4110" s="14"/>
      <c r="N4110" s="14"/>
      <c r="O4110" s="14"/>
      <c r="P4110" s="14"/>
      <c r="Q4110" s="14"/>
      <c r="R4110" s="14"/>
      <c r="S4110" s="14"/>
      <c r="T4110" s="14"/>
      <c r="U4110" s="14"/>
      <c r="V4110" s="14"/>
      <c r="W4110" s="14"/>
      <c r="X4110" s="14"/>
      <c r="Y4110" s="14"/>
      <c r="Z4110" s="14"/>
      <c r="AA4110" s="14"/>
      <c r="AB4110" s="14"/>
      <c r="AC4110" s="14"/>
      <c r="AD4110" s="14"/>
    </row>
    <row r="4111" ht="33.0" hidden="1" customHeight="1">
      <c r="A4111" s="14"/>
      <c r="B4111" s="14"/>
      <c r="C4111" s="14"/>
      <c r="D4111" s="14"/>
      <c r="E4111" s="14"/>
      <c r="F4111" s="14"/>
      <c r="G4111" s="14"/>
      <c r="H4111" s="14"/>
      <c r="I4111" s="14"/>
      <c r="J4111" s="14"/>
      <c r="K4111" s="14"/>
      <c r="L4111" s="14"/>
      <c r="M4111" s="14"/>
      <c r="N4111" s="14"/>
      <c r="O4111" s="14"/>
      <c r="P4111" s="14"/>
      <c r="Q4111" s="14"/>
      <c r="R4111" s="14"/>
      <c r="S4111" s="14"/>
      <c r="T4111" s="14"/>
      <c r="U4111" s="14"/>
      <c r="V4111" s="14"/>
      <c r="W4111" s="14"/>
      <c r="X4111" s="14"/>
      <c r="Y4111" s="14"/>
      <c r="Z4111" s="14"/>
      <c r="AA4111" s="14"/>
      <c r="AB4111" s="14"/>
      <c r="AC4111" s="14"/>
      <c r="AD4111" s="14"/>
    </row>
    <row r="4112" ht="33.0" hidden="1" customHeight="1">
      <c r="A4112" s="14"/>
      <c r="B4112" s="14"/>
      <c r="C4112" s="14"/>
      <c r="D4112" s="14"/>
      <c r="E4112" s="14"/>
      <c r="F4112" s="14"/>
      <c r="G4112" s="14"/>
      <c r="H4112" s="14"/>
      <c r="I4112" s="14"/>
      <c r="J4112" s="14"/>
      <c r="K4112" s="14"/>
      <c r="L4112" s="14"/>
      <c r="M4112" s="14"/>
      <c r="N4112" s="14"/>
      <c r="O4112" s="14"/>
      <c r="P4112" s="14"/>
      <c r="Q4112" s="14"/>
      <c r="R4112" s="14"/>
      <c r="S4112" s="14"/>
      <c r="T4112" s="14"/>
      <c r="U4112" s="14"/>
      <c r="V4112" s="14"/>
      <c r="W4112" s="14"/>
      <c r="X4112" s="14"/>
      <c r="Y4112" s="14"/>
      <c r="Z4112" s="14"/>
      <c r="AA4112" s="14"/>
      <c r="AB4112" s="14"/>
      <c r="AC4112" s="14"/>
      <c r="AD4112" s="14"/>
    </row>
    <row r="4113" ht="33.0" hidden="1" customHeight="1">
      <c r="A4113" s="14"/>
      <c r="B4113" s="14"/>
      <c r="C4113" s="14"/>
      <c r="D4113" s="14"/>
      <c r="E4113" s="14"/>
      <c r="F4113" s="14"/>
      <c r="G4113" s="14"/>
      <c r="H4113" s="14"/>
      <c r="I4113" s="14"/>
      <c r="J4113" s="14"/>
      <c r="K4113" s="14"/>
      <c r="L4113" s="14"/>
      <c r="M4113" s="14"/>
      <c r="N4113" s="14"/>
      <c r="O4113" s="14"/>
      <c r="P4113" s="14"/>
      <c r="Q4113" s="14"/>
      <c r="R4113" s="14"/>
      <c r="S4113" s="14"/>
      <c r="T4113" s="14"/>
      <c r="U4113" s="14"/>
      <c r="V4113" s="14"/>
      <c r="W4113" s="14"/>
      <c r="X4113" s="14"/>
      <c r="Y4113" s="14"/>
      <c r="Z4113" s="14"/>
      <c r="AA4113" s="14"/>
      <c r="AB4113" s="14"/>
      <c r="AC4113" s="14"/>
      <c r="AD4113" s="14"/>
    </row>
    <row r="4114" ht="33.0" hidden="1" customHeight="1">
      <c r="A4114" s="14"/>
      <c r="B4114" s="14"/>
      <c r="C4114" s="14"/>
      <c r="D4114" s="14"/>
      <c r="E4114" s="14"/>
      <c r="F4114" s="14"/>
      <c r="G4114" s="14"/>
      <c r="H4114" s="14"/>
      <c r="I4114" s="14"/>
      <c r="J4114" s="14"/>
      <c r="K4114" s="14"/>
      <c r="L4114" s="14"/>
      <c r="M4114" s="14"/>
      <c r="N4114" s="14"/>
      <c r="O4114" s="14"/>
      <c r="P4114" s="14"/>
      <c r="Q4114" s="14"/>
      <c r="R4114" s="14"/>
      <c r="S4114" s="14"/>
      <c r="T4114" s="14"/>
      <c r="U4114" s="14"/>
      <c r="V4114" s="14"/>
      <c r="W4114" s="14"/>
      <c r="X4114" s="14"/>
      <c r="Y4114" s="14"/>
      <c r="Z4114" s="14"/>
      <c r="AA4114" s="14"/>
      <c r="AB4114" s="14"/>
      <c r="AC4114" s="14"/>
      <c r="AD4114" s="14"/>
    </row>
    <row r="4115" ht="33.0" hidden="1" customHeight="1">
      <c r="A4115" s="14"/>
      <c r="B4115" s="14"/>
      <c r="C4115" s="14"/>
      <c r="D4115" s="14"/>
      <c r="E4115" s="14"/>
      <c r="F4115" s="14"/>
      <c r="G4115" s="14"/>
      <c r="H4115" s="14"/>
      <c r="I4115" s="14"/>
      <c r="J4115" s="14"/>
      <c r="K4115" s="14"/>
      <c r="L4115" s="14"/>
      <c r="M4115" s="14"/>
      <c r="N4115" s="14"/>
      <c r="O4115" s="14"/>
      <c r="P4115" s="14"/>
      <c r="Q4115" s="14"/>
      <c r="R4115" s="14"/>
      <c r="S4115" s="14"/>
      <c r="T4115" s="14"/>
      <c r="U4115" s="14"/>
      <c r="V4115" s="14"/>
      <c r="W4115" s="14"/>
      <c r="X4115" s="14"/>
      <c r="Y4115" s="14"/>
      <c r="Z4115" s="14"/>
      <c r="AA4115" s="14"/>
      <c r="AB4115" s="14"/>
      <c r="AC4115" s="14"/>
      <c r="AD4115" s="14"/>
    </row>
    <row r="4116" ht="33.0" hidden="1" customHeight="1">
      <c r="A4116" s="14"/>
      <c r="B4116" s="14"/>
      <c r="C4116" s="14"/>
      <c r="D4116" s="14"/>
      <c r="E4116" s="14"/>
      <c r="F4116" s="14"/>
      <c r="G4116" s="14"/>
      <c r="H4116" s="14"/>
      <c r="I4116" s="14"/>
      <c r="J4116" s="14"/>
      <c r="K4116" s="14"/>
      <c r="L4116" s="14"/>
      <c r="M4116" s="14"/>
      <c r="N4116" s="14"/>
      <c r="O4116" s="14"/>
      <c r="P4116" s="14"/>
      <c r="Q4116" s="14"/>
      <c r="R4116" s="14"/>
      <c r="S4116" s="14"/>
      <c r="T4116" s="14"/>
      <c r="U4116" s="14"/>
      <c r="V4116" s="14"/>
      <c r="W4116" s="14"/>
      <c r="X4116" s="14"/>
      <c r="Y4116" s="14"/>
      <c r="Z4116" s="14"/>
      <c r="AA4116" s="14"/>
      <c r="AB4116" s="14"/>
      <c r="AC4116" s="14"/>
      <c r="AD4116" s="14"/>
    </row>
    <row r="4117" ht="33.0" hidden="1" customHeight="1">
      <c r="A4117" s="14"/>
      <c r="B4117" s="14"/>
      <c r="C4117" s="14"/>
      <c r="D4117" s="14"/>
      <c r="E4117" s="14"/>
      <c r="F4117" s="14"/>
      <c r="G4117" s="14"/>
      <c r="H4117" s="14"/>
      <c r="I4117" s="14"/>
      <c r="J4117" s="14"/>
      <c r="K4117" s="14"/>
      <c r="L4117" s="14"/>
      <c r="M4117" s="14"/>
      <c r="N4117" s="14"/>
      <c r="O4117" s="14"/>
      <c r="P4117" s="14"/>
      <c r="Q4117" s="14"/>
      <c r="R4117" s="14"/>
      <c r="S4117" s="14"/>
      <c r="T4117" s="14"/>
      <c r="U4117" s="14"/>
      <c r="V4117" s="14"/>
      <c r="W4117" s="14"/>
      <c r="X4117" s="14"/>
      <c r="Y4117" s="14"/>
      <c r="Z4117" s="14"/>
      <c r="AA4117" s="14"/>
      <c r="AB4117" s="14"/>
      <c r="AC4117" s="14"/>
      <c r="AD4117" s="14"/>
    </row>
    <row r="4118" ht="33.0" hidden="1" customHeight="1">
      <c r="A4118" s="14"/>
      <c r="B4118" s="14"/>
      <c r="C4118" s="14"/>
      <c r="D4118" s="14"/>
      <c r="E4118" s="14"/>
      <c r="F4118" s="14"/>
      <c r="G4118" s="14"/>
      <c r="H4118" s="14"/>
      <c r="I4118" s="14"/>
      <c r="J4118" s="14"/>
      <c r="K4118" s="14"/>
      <c r="L4118" s="14"/>
      <c r="M4118" s="14"/>
      <c r="N4118" s="14"/>
      <c r="O4118" s="14"/>
      <c r="P4118" s="14"/>
      <c r="Q4118" s="14"/>
      <c r="R4118" s="14"/>
      <c r="S4118" s="14"/>
      <c r="T4118" s="14"/>
      <c r="U4118" s="14"/>
      <c r="V4118" s="14"/>
      <c r="W4118" s="14"/>
      <c r="X4118" s="14"/>
      <c r="Y4118" s="14"/>
      <c r="Z4118" s="14"/>
      <c r="AA4118" s="14"/>
      <c r="AB4118" s="14"/>
      <c r="AC4118" s="14"/>
      <c r="AD4118" s="14"/>
    </row>
    <row r="4119" ht="33.0" hidden="1" customHeight="1">
      <c r="A4119" s="14"/>
      <c r="B4119" s="14"/>
      <c r="C4119" s="14"/>
      <c r="D4119" s="14"/>
      <c r="E4119" s="14"/>
      <c r="F4119" s="14"/>
      <c r="G4119" s="14"/>
      <c r="H4119" s="14"/>
      <c r="I4119" s="14"/>
      <c r="J4119" s="14"/>
      <c r="K4119" s="14"/>
      <c r="L4119" s="14"/>
      <c r="M4119" s="14"/>
      <c r="N4119" s="14"/>
      <c r="O4119" s="14"/>
      <c r="P4119" s="14"/>
      <c r="Q4119" s="14"/>
      <c r="R4119" s="14"/>
      <c r="S4119" s="14"/>
      <c r="T4119" s="14"/>
      <c r="U4119" s="14"/>
      <c r="V4119" s="14"/>
      <c r="W4119" s="14"/>
      <c r="X4119" s="14"/>
      <c r="Y4119" s="14"/>
      <c r="Z4119" s="14"/>
      <c r="AA4119" s="14"/>
      <c r="AB4119" s="14"/>
      <c r="AC4119" s="14"/>
      <c r="AD4119" s="14"/>
    </row>
    <row r="4120" ht="33.0" hidden="1" customHeight="1">
      <c r="A4120" s="14"/>
      <c r="B4120" s="14"/>
      <c r="C4120" s="14"/>
      <c r="D4120" s="14"/>
      <c r="E4120" s="14"/>
      <c r="F4120" s="14"/>
      <c r="G4120" s="14"/>
      <c r="H4120" s="14"/>
      <c r="I4120" s="14"/>
      <c r="J4120" s="14"/>
      <c r="K4120" s="14"/>
      <c r="L4120" s="14"/>
      <c r="M4120" s="14"/>
      <c r="N4120" s="14"/>
      <c r="O4120" s="14"/>
      <c r="P4120" s="14"/>
      <c r="Q4120" s="14"/>
      <c r="R4120" s="14"/>
      <c r="S4120" s="14"/>
      <c r="T4120" s="14"/>
      <c r="U4120" s="14"/>
      <c r="V4120" s="14"/>
      <c r="W4120" s="14"/>
      <c r="X4120" s="14"/>
      <c r="Y4120" s="14"/>
      <c r="Z4120" s="14"/>
      <c r="AA4120" s="14"/>
      <c r="AB4120" s="14"/>
      <c r="AC4120" s="14"/>
      <c r="AD4120" s="14"/>
    </row>
    <row r="4121" ht="33.0" hidden="1" customHeight="1">
      <c r="A4121" s="14"/>
      <c r="B4121" s="14"/>
      <c r="C4121" s="14"/>
      <c r="D4121" s="14"/>
      <c r="E4121" s="14"/>
      <c r="F4121" s="14"/>
      <c r="G4121" s="14"/>
      <c r="H4121" s="14"/>
      <c r="I4121" s="14"/>
      <c r="J4121" s="14"/>
      <c r="K4121" s="14"/>
      <c r="L4121" s="14"/>
      <c r="M4121" s="14"/>
      <c r="N4121" s="14"/>
      <c r="O4121" s="14"/>
      <c r="P4121" s="14"/>
      <c r="Q4121" s="14"/>
      <c r="R4121" s="14"/>
      <c r="S4121" s="14"/>
      <c r="T4121" s="14"/>
      <c r="U4121" s="14"/>
      <c r="V4121" s="14"/>
      <c r="W4121" s="14"/>
      <c r="X4121" s="14"/>
      <c r="Y4121" s="14"/>
      <c r="Z4121" s="14"/>
      <c r="AA4121" s="14"/>
      <c r="AB4121" s="14"/>
      <c r="AC4121" s="14"/>
      <c r="AD4121" s="14"/>
    </row>
    <row r="4122" ht="33.0" hidden="1" customHeight="1">
      <c r="A4122" s="14"/>
      <c r="B4122" s="14"/>
      <c r="C4122" s="14"/>
      <c r="D4122" s="14"/>
      <c r="E4122" s="14"/>
      <c r="F4122" s="14"/>
      <c r="G4122" s="14"/>
      <c r="H4122" s="14"/>
      <c r="I4122" s="14"/>
      <c r="J4122" s="14"/>
      <c r="K4122" s="14"/>
      <c r="L4122" s="14"/>
      <c r="M4122" s="14"/>
      <c r="N4122" s="14"/>
      <c r="O4122" s="14"/>
      <c r="P4122" s="14"/>
      <c r="Q4122" s="14"/>
      <c r="R4122" s="14"/>
      <c r="S4122" s="14"/>
      <c r="T4122" s="14"/>
      <c r="U4122" s="14"/>
      <c r="V4122" s="14"/>
      <c r="W4122" s="14"/>
      <c r="X4122" s="14"/>
      <c r="Y4122" s="14"/>
      <c r="Z4122" s="14"/>
      <c r="AA4122" s="14"/>
      <c r="AB4122" s="14"/>
      <c r="AC4122" s="14"/>
      <c r="AD4122" s="14"/>
    </row>
    <row r="4123" ht="33.0" hidden="1" customHeight="1">
      <c r="A4123" s="14"/>
      <c r="B4123" s="14"/>
      <c r="C4123" s="14"/>
      <c r="D4123" s="14"/>
      <c r="E4123" s="14"/>
      <c r="F4123" s="14"/>
      <c r="G4123" s="14"/>
      <c r="H4123" s="14"/>
      <c r="I4123" s="14"/>
      <c r="J4123" s="14"/>
      <c r="K4123" s="14"/>
      <c r="L4123" s="14"/>
      <c r="M4123" s="14"/>
      <c r="N4123" s="14"/>
      <c r="O4123" s="14"/>
      <c r="P4123" s="14"/>
      <c r="Q4123" s="14"/>
      <c r="R4123" s="14"/>
      <c r="S4123" s="14"/>
      <c r="T4123" s="14"/>
      <c r="U4123" s="14"/>
      <c r="V4123" s="14"/>
      <c r="W4123" s="14"/>
      <c r="X4123" s="14"/>
      <c r="Y4123" s="14"/>
      <c r="Z4123" s="14"/>
      <c r="AA4123" s="14"/>
      <c r="AB4123" s="14"/>
      <c r="AC4123" s="14"/>
      <c r="AD4123" s="14"/>
    </row>
    <row r="4124" ht="33.0" hidden="1" customHeight="1">
      <c r="A4124" s="14"/>
      <c r="B4124" s="14"/>
      <c r="C4124" s="14"/>
      <c r="D4124" s="14"/>
      <c r="E4124" s="14"/>
      <c r="F4124" s="14"/>
      <c r="G4124" s="14"/>
      <c r="H4124" s="14"/>
      <c r="I4124" s="14"/>
      <c r="J4124" s="14"/>
      <c r="K4124" s="14"/>
      <c r="L4124" s="14"/>
      <c r="M4124" s="14"/>
      <c r="N4124" s="14"/>
      <c r="O4124" s="14"/>
      <c r="P4124" s="14"/>
      <c r="Q4124" s="14"/>
      <c r="R4124" s="14"/>
      <c r="S4124" s="14"/>
      <c r="T4124" s="14"/>
      <c r="U4124" s="14"/>
      <c r="V4124" s="14"/>
      <c r="W4124" s="14"/>
      <c r="X4124" s="14"/>
      <c r="Y4124" s="14"/>
      <c r="Z4124" s="14"/>
      <c r="AA4124" s="14"/>
      <c r="AB4124" s="14"/>
      <c r="AC4124" s="14"/>
      <c r="AD4124" s="14"/>
    </row>
    <row r="4125" ht="33.0" hidden="1" customHeight="1">
      <c r="A4125" s="14"/>
      <c r="B4125" s="14"/>
      <c r="C4125" s="14"/>
      <c r="D4125" s="14"/>
      <c r="E4125" s="14"/>
      <c r="F4125" s="14"/>
      <c r="G4125" s="14"/>
      <c r="H4125" s="14"/>
      <c r="I4125" s="14"/>
      <c r="J4125" s="14"/>
      <c r="K4125" s="14"/>
      <c r="L4125" s="14"/>
      <c r="M4125" s="14"/>
      <c r="N4125" s="14"/>
      <c r="O4125" s="14"/>
      <c r="P4125" s="14"/>
      <c r="Q4125" s="14"/>
      <c r="R4125" s="14"/>
      <c r="S4125" s="14"/>
      <c r="T4125" s="14"/>
      <c r="U4125" s="14"/>
      <c r="V4125" s="14"/>
      <c r="W4125" s="14"/>
      <c r="X4125" s="14"/>
      <c r="Y4125" s="14"/>
      <c r="Z4125" s="14"/>
      <c r="AA4125" s="14"/>
      <c r="AB4125" s="14"/>
      <c r="AC4125" s="14"/>
      <c r="AD4125" s="14"/>
    </row>
    <row r="4126" ht="33.0" hidden="1" customHeight="1">
      <c r="A4126" s="14"/>
      <c r="B4126" s="14"/>
      <c r="C4126" s="14"/>
      <c r="D4126" s="14"/>
      <c r="E4126" s="14"/>
      <c r="F4126" s="14"/>
      <c r="G4126" s="14"/>
      <c r="H4126" s="14"/>
      <c r="I4126" s="14"/>
      <c r="J4126" s="14"/>
      <c r="K4126" s="14"/>
      <c r="L4126" s="14"/>
      <c r="M4126" s="14"/>
      <c r="N4126" s="14"/>
      <c r="O4126" s="14"/>
      <c r="P4126" s="14"/>
      <c r="Q4126" s="14"/>
      <c r="R4126" s="14"/>
      <c r="S4126" s="14"/>
      <c r="T4126" s="14"/>
      <c r="U4126" s="14"/>
      <c r="V4126" s="14"/>
      <c r="W4126" s="14"/>
      <c r="X4126" s="14"/>
      <c r="Y4126" s="14"/>
      <c r="Z4126" s="14"/>
      <c r="AA4126" s="14"/>
      <c r="AB4126" s="14"/>
      <c r="AC4126" s="14"/>
      <c r="AD4126" s="14"/>
    </row>
    <row r="4127" ht="33.0" hidden="1" customHeight="1">
      <c r="A4127" s="14"/>
      <c r="B4127" s="14"/>
      <c r="C4127" s="14"/>
      <c r="D4127" s="14"/>
      <c r="E4127" s="14"/>
      <c r="F4127" s="14"/>
      <c r="G4127" s="14"/>
      <c r="H4127" s="14"/>
      <c r="I4127" s="14"/>
      <c r="J4127" s="14"/>
      <c r="K4127" s="14"/>
      <c r="L4127" s="14"/>
      <c r="M4127" s="14"/>
      <c r="N4127" s="14"/>
      <c r="O4127" s="14"/>
      <c r="P4127" s="14"/>
      <c r="Q4127" s="14"/>
      <c r="R4127" s="14"/>
      <c r="S4127" s="14"/>
      <c r="T4127" s="14"/>
      <c r="U4127" s="14"/>
      <c r="V4127" s="14"/>
      <c r="W4127" s="14"/>
      <c r="X4127" s="14"/>
      <c r="Y4127" s="14"/>
      <c r="Z4127" s="14"/>
      <c r="AA4127" s="14"/>
      <c r="AB4127" s="14"/>
      <c r="AC4127" s="14"/>
      <c r="AD4127" s="14"/>
    </row>
    <row r="4128" ht="33.0" hidden="1" customHeight="1">
      <c r="A4128" s="14"/>
      <c r="B4128" s="14"/>
      <c r="C4128" s="14"/>
      <c r="D4128" s="14"/>
      <c r="E4128" s="14"/>
      <c r="F4128" s="14"/>
      <c r="G4128" s="14"/>
      <c r="H4128" s="14"/>
      <c r="I4128" s="14"/>
      <c r="J4128" s="14"/>
      <c r="K4128" s="14"/>
      <c r="L4128" s="14"/>
      <c r="M4128" s="14"/>
      <c r="N4128" s="14"/>
      <c r="O4128" s="14"/>
      <c r="P4128" s="14"/>
      <c r="Q4128" s="14"/>
      <c r="R4128" s="14"/>
      <c r="S4128" s="14"/>
      <c r="T4128" s="14"/>
      <c r="U4128" s="14"/>
      <c r="V4128" s="14"/>
      <c r="W4128" s="14"/>
      <c r="X4128" s="14"/>
      <c r="Y4128" s="14"/>
      <c r="Z4128" s="14"/>
      <c r="AA4128" s="14"/>
      <c r="AB4128" s="14"/>
      <c r="AC4128" s="14"/>
      <c r="AD4128" s="14"/>
    </row>
    <row r="4129" ht="33.0" hidden="1" customHeight="1">
      <c r="A4129" s="14"/>
      <c r="B4129" s="14"/>
      <c r="C4129" s="14"/>
      <c r="D4129" s="14"/>
      <c r="E4129" s="14"/>
      <c r="F4129" s="14"/>
      <c r="G4129" s="14"/>
      <c r="H4129" s="14"/>
      <c r="I4129" s="14"/>
      <c r="J4129" s="14"/>
      <c r="K4129" s="14"/>
      <c r="L4129" s="14"/>
      <c r="M4129" s="14"/>
      <c r="N4129" s="14"/>
      <c r="O4129" s="14"/>
      <c r="P4129" s="14"/>
      <c r="Q4129" s="14"/>
      <c r="R4129" s="14"/>
      <c r="S4129" s="14"/>
      <c r="T4129" s="14"/>
      <c r="U4129" s="14"/>
      <c r="V4129" s="14"/>
      <c r="W4129" s="14"/>
      <c r="X4129" s="14"/>
      <c r="Y4129" s="14"/>
      <c r="Z4129" s="14"/>
      <c r="AA4129" s="14"/>
      <c r="AB4129" s="14"/>
      <c r="AC4129" s="14"/>
      <c r="AD4129" s="14"/>
    </row>
    <row r="4130" ht="33.0" hidden="1" customHeight="1">
      <c r="A4130" s="14"/>
      <c r="B4130" s="14"/>
      <c r="C4130" s="14"/>
      <c r="D4130" s="14"/>
      <c r="E4130" s="14"/>
      <c r="F4130" s="14"/>
      <c r="G4130" s="14"/>
      <c r="H4130" s="14"/>
      <c r="I4130" s="14"/>
      <c r="J4130" s="14"/>
      <c r="K4130" s="14"/>
      <c r="L4130" s="14"/>
      <c r="M4130" s="14"/>
      <c r="N4130" s="14"/>
      <c r="O4130" s="14"/>
      <c r="P4130" s="14"/>
      <c r="Q4130" s="14"/>
      <c r="R4130" s="14"/>
      <c r="S4130" s="14"/>
      <c r="T4130" s="14"/>
      <c r="U4130" s="14"/>
      <c r="V4130" s="14"/>
      <c r="W4130" s="14"/>
      <c r="X4130" s="14"/>
      <c r="Y4130" s="14"/>
      <c r="Z4130" s="14"/>
      <c r="AA4130" s="14"/>
      <c r="AB4130" s="14"/>
      <c r="AC4130" s="14"/>
      <c r="AD4130" s="14"/>
    </row>
    <row r="4131" ht="33.0" hidden="1" customHeight="1">
      <c r="A4131" s="14"/>
      <c r="B4131" s="14"/>
      <c r="C4131" s="14"/>
      <c r="D4131" s="14"/>
      <c r="E4131" s="14"/>
      <c r="F4131" s="14"/>
      <c r="G4131" s="14"/>
      <c r="H4131" s="14"/>
      <c r="I4131" s="14"/>
      <c r="J4131" s="14"/>
      <c r="K4131" s="14"/>
      <c r="L4131" s="14"/>
      <c r="M4131" s="14"/>
      <c r="N4131" s="14"/>
      <c r="O4131" s="14"/>
      <c r="P4131" s="14"/>
      <c r="Q4131" s="14"/>
      <c r="R4131" s="14"/>
      <c r="S4131" s="14"/>
      <c r="T4131" s="14"/>
      <c r="U4131" s="14"/>
      <c r="V4131" s="14"/>
      <c r="W4131" s="14"/>
      <c r="X4131" s="14"/>
      <c r="Y4131" s="14"/>
      <c r="Z4131" s="14"/>
      <c r="AA4131" s="14"/>
      <c r="AB4131" s="14"/>
      <c r="AC4131" s="14"/>
      <c r="AD4131" s="14"/>
    </row>
    <row r="4132" ht="33.0" hidden="1" customHeight="1">
      <c r="A4132" s="14"/>
      <c r="B4132" s="14"/>
      <c r="C4132" s="14"/>
      <c r="D4132" s="14"/>
      <c r="E4132" s="14"/>
      <c r="F4132" s="14"/>
      <c r="G4132" s="14"/>
      <c r="H4132" s="14"/>
      <c r="I4132" s="14"/>
      <c r="J4132" s="14"/>
      <c r="K4132" s="14"/>
      <c r="L4132" s="14"/>
      <c r="M4132" s="14"/>
      <c r="N4132" s="14"/>
      <c r="O4132" s="14"/>
      <c r="P4132" s="14"/>
      <c r="Q4132" s="14"/>
      <c r="R4132" s="14"/>
      <c r="S4132" s="14"/>
      <c r="T4132" s="14"/>
      <c r="U4132" s="14"/>
      <c r="V4132" s="14"/>
      <c r="W4132" s="14"/>
      <c r="X4132" s="14"/>
      <c r="Y4132" s="14"/>
      <c r="Z4132" s="14"/>
      <c r="AA4132" s="14"/>
      <c r="AB4132" s="14"/>
      <c r="AC4132" s="14"/>
      <c r="AD4132" s="14"/>
    </row>
    <row r="4133" ht="33.0" hidden="1" customHeight="1">
      <c r="A4133" s="14"/>
      <c r="B4133" s="14"/>
      <c r="C4133" s="14"/>
      <c r="D4133" s="14"/>
      <c r="E4133" s="14"/>
      <c r="F4133" s="14"/>
      <c r="G4133" s="14"/>
      <c r="H4133" s="14"/>
      <c r="I4133" s="14"/>
      <c r="J4133" s="14"/>
      <c r="K4133" s="14"/>
      <c r="L4133" s="14"/>
      <c r="M4133" s="14"/>
      <c r="N4133" s="14"/>
      <c r="O4133" s="14"/>
      <c r="P4133" s="14"/>
      <c r="Q4133" s="14"/>
      <c r="R4133" s="14"/>
      <c r="S4133" s="14"/>
      <c r="T4133" s="14"/>
      <c r="U4133" s="14"/>
      <c r="V4133" s="14"/>
      <c r="W4133" s="14"/>
      <c r="X4133" s="14"/>
      <c r="Y4133" s="14"/>
      <c r="Z4133" s="14"/>
      <c r="AA4133" s="14"/>
      <c r="AB4133" s="14"/>
      <c r="AC4133" s="14"/>
      <c r="AD4133" s="14"/>
    </row>
    <row r="4134" ht="33.0" hidden="1" customHeight="1">
      <c r="A4134" s="14"/>
      <c r="B4134" s="14"/>
      <c r="C4134" s="14"/>
      <c r="D4134" s="14"/>
      <c r="E4134" s="14"/>
      <c r="F4134" s="14"/>
      <c r="G4134" s="14"/>
      <c r="H4134" s="14"/>
      <c r="I4134" s="14"/>
      <c r="J4134" s="14"/>
      <c r="K4134" s="14"/>
      <c r="L4134" s="14"/>
      <c r="M4134" s="14"/>
      <c r="N4134" s="14"/>
      <c r="O4134" s="14"/>
      <c r="P4134" s="14"/>
      <c r="Q4134" s="14"/>
      <c r="R4134" s="14"/>
      <c r="S4134" s="14"/>
      <c r="T4134" s="14"/>
      <c r="U4134" s="14"/>
      <c r="V4134" s="14"/>
      <c r="W4134" s="14"/>
      <c r="X4134" s="14"/>
      <c r="Y4134" s="14"/>
      <c r="Z4134" s="14"/>
      <c r="AA4134" s="14"/>
      <c r="AB4134" s="14"/>
      <c r="AC4134" s="14"/>
      <c r="AD4134" s="14"/>
    </row>
    <row r="4135" ht="33.0" hidden="1" customHeight="1">
      <c r="A4135" s="14"/>
      <c r="B4135" s="14"/>
      <c r="C4135" s="14"/>
      <c r="D4135" s="14"/>
      <c r="E4135" s="14"/>
      <c r="F4135" s="14"/>
      <c r="G4135" s="14"/>
      <c r="H4135" s="14"/>
      <c r="I4135" s="14"/>
      <c r="J4135" s="14"/>
      <c r="K4135" s="14"/>
      <c r="L4135" s="14"/>
      <c r="M4135" s="14"/>
      <c r="N4135" s="14"/>
      <c r="O4135" s="14"/>
      <c r="P4135" s="14"/>
      <c r="Q4135" s="14"/>
      <c r="R4135" s="14"/>
      <c r="S4135" s="14"/>
      <c r="T4135" s="14"/>
      <c r="U4135" s="14"/>
      <c r="V4135" s="14"/>
      <c r="W4135" s="14"/>
      <c r="X4135" s="14"/>
      <c r="Y4135" s="14"/>
      <c r="Z4135" s="14"/>
      <c r="AA4135" s="14"/>
      <c r="AB4135" s="14"/>
      <c r="AC4135" s="14"/>
      <c r="AD4135" s="14"/>
    </row>
    <row r="4136" ht="33.0" hidden="1" customHeight="1">
      <c r="A4136" s="14"/>
      <c r="B4136" s="14"/>
      <c r="C4136" s="14"/>
      <c r="D4136" s="14"/>
      <c r="E4136" s="14"/>
      <c r="F4136" s="14"/>
      <c r="G4136" s="14"/>
      <c r="H4136" s="14"/>
      <c r="I4136" s="14"/>
      <c r="J4136" s="14"/>
      <c r="K4136" s="14"/>
      <c r="L4136" s="14"/>
      <c r="M4136" s="14"/>
      <c r="N4136" s="14"/>
      <c r="O4136" s="14"/>
      <c r="P4136" s="14"/>
      <c r="Q4136" s="14"/>
      <c r="R4136" s="14"/>
      <c r="S4136" s="14"/>
      <c r="T4136" s="14"/>
      <c r="U4136" s="14"/>
      <c r="V4136" s="14"/>
      <c r="W4136" s="14"/>
      <c r="X4136" s="14"/>
      <c r="Y4136" s="14"/>
      <c r="Z4136" s="14"/>
      <c r="AA4136" s="14"/>
      <c r="AB4136" s="14"/>
      <c r="AC4136" s="14"/>
      <c r="AD4136" s="14"/>
    </row>
    <row r="4137" ht="33.0" hidden="1" customHeight="1">
      <c r="A4137" s="14"/>
      <c r="B4137" s="14"/>
      <c r="C4137" s="14"/>
      <c r="D4137" s="14"/>
      <c r="E4137" s="14"/>
      <c r="F4137" s="14"/>
      <c r="G4137" s="14"/>
      <c r="H4137" s="14"/>
      <c r="I4137" s="14"/>
      <c r="J4137" s="14"/>
      <c r="K4137" s="14"/>
      <c r="L4137" s="14"/>
      <c r="M4137" s="14"/>
      <c r="N4137" s="14"/>
      <c r="O4137" s="14"/>
      <c r="P4137" s="14"/>
      <c r="Q4137" s="14"/>
      <c r="R4137" s="14"/>
      <c r="S4137" s="14"/>
      <c r="T4137" s="14"/>
      <c r="U4137" s="14"/>
      <c r="V4137" s="14"/>
      <c r="W4137" s="14"/>
      <c r="X4137" s="14"/>
      <c r="Y4137" s="14"/>
      <c r="Z4137" s="14"/>
      <c r="AA4137" s="14"/>
      <c r="AB4137" s="14"/>
      <c r="AC4137" s="14"/>
      <c r="AD4137" s="14"/>
    </row>
    <row r="4138" ht="33.0" hidden="1" customHeight="1">
      <c r="A4138" s="14"/>
      <c r="B4138" s="14"/>
      <c r="C4138" s="14"/>
      <c r="D4138" s="14"/>
      <c r="E4138" s="14"/>
      <c r="F4138" s="14"/>
      <c r="G4138" s="14"/>
      <c r="H4138" s="14"/>
      <c r="I4138" s="14"/>
      <c r="J4138" s="14"/>
      <c r="K4138" s="14"/>
      <c r="L4138" s="14"/>
      <c r="M4138" s="14"/>
      <c r="N4138" s="14"/>
      <c r="O4138" s="14"/>
      <c r="P4138" s="14"/>
      <c r="Q4138" s="14"/>
      <c r="R4138" s="14"/>
      <c r="S4138" s="14"/>
      <c r="T4138" s="14"/>
      <c r="U4138" s="14"/>
      <c r="V4138" s="14"/>
      <c r="W4138" s="14"/>
      <c r="X4138" s="14"/>
      <c r="Y4138" s="14"/>
      <c r="Z4138" s="14"/>
      <c r="AA4138" s="14"/>
      <c r="AB4138" s="14"/>
      <c r="AC4138" s="14"/>
      <c r="AD4138" s="14"/>
    </row>
    <row r="4139" ht="33.0" hidden="1" customHeight="1">
      <c r="A4139" s="14"/>
      <c r="B4139" s="14"/>
      <c r="C4139" s="14"/>
      <c r="D4139" s="14"/>
      <c r="E4139" s="14"/>
      <c r="F4139" s="14"/>
      <c r="G4139" s="14"/>
      <c r="H4139" s="14"/>
      <c r="I4139" s="14"/>
      <c r="J4139" s="14"/>
      <c r="K4139" s="14"/>
      <c r="L4139" s="14"/>
      <c r="M4139" s="14"/>
      <c r="N4139" s="14"/>
      <c r="O4139" s="14"/>
      <c r="P4139" s="14"/>
      <c r="Q4139" s="14"/>
      <c r="R4139" s="14"/>
      <c r="S4139" s="14"/>
      <c r="T4139" s="14"/>
      <c r="U4139" s="14"/>
      <c r="V4139" s="14"/>
      <c r="W4139" s="14"/>
      <c r="X4139" s="14"/>
      <c r="Y4139" s="14"/>
      <c r="Z4139" s="14"/>
      <c r="AA4139" s="14"/>
      <c r="AB4139" s="14"/>
      <c r="AC4139" s="14"/>
      <c r="AD4139" s="14"/>
    </row>
    <row r="4140" ht="33.0" hidden="1" customHeight="1">
      <c r="A4140" s="14"/>
      <c r="B4140" s="14"/>
      <c r="C4140" s="14"/>
      <c r="D4140" s="14"/>
      <c r="E4140" s="14"/>
      <c r="F4140" s="14"/>
      <c r="G4140" s="14"/>
      <c r="H4140" s="14"/>
      <c r="I4140" s="14"/>
      <c r="J4140" s="14"/>
      <c r="K4140" s="14"/>
      <c r="L4140" s="14"/>
      <c r="M4140" s="14"/>
      <c r="N4140" s="14"/>
      <c r="O4140" s="14"/>
      <c r="P4140" s="14"/>
      <c r="Q4140" s="14"/>
      <c r="R4140" s="14"/>
      <c r="S4140" s="14"/>
      <c r="T4140" s="14"/>
      <c r="U4140" s="14"/>
      <c r="V4140" s="14"/>
      <c r="W4140" s="14"/>
      <c r="X4140" s="14"/>
      <c r="Y4140" s="14"/>
      <c r="Z4140" s="14"/>
      <c r="AA4140" s="14"/>
      <c r="AB4140" s="14"/>
      <c r="AC4140" s="14"/>
      <c r="AD4140" s="14"/>
    </row>
    <row r="4141" ht="33.0" hidden="1" customHeight="1">
      <c r="A4141" s="14"/>
      <c r="B4141" s="14"/>
      <c r="C4141" s="14"/>
      <c r="D4141" s="14"/>
      <c r="E4141" s="14"/>
      <c r="F4141" s="14"/>
      <c r="G4141" s="14"/>
      <c r="H4141" s="14"/>
      <c r="I4141" s="14"/>
      <c r="J4141" s="14"/>
      <c r="K4141" s="14"/>
      <c r="L4141" s="14"/>
      <c r="M4141" s="14"/>
      <c r="N4141" s="14"/>
      <c r="O4141" s="14"/>
      <c r="P4141" s="14"/>
      <c r="Q4141" s="14"/>
      <c r="R4141" s="14"/>
      <c r="S4141" s="14"/>
      <c r="T4141" s="14"/>
      <c r="U4141" s="14"/>
      <c r="V4141" s="14"/>
      <c r="W4141" s="14"/>
      <c r="X4141" s="14"/>
      <c r="Y4141" s="14"/>
      <c r="Z4141" s="14"/>
      <c r="AA4141" s="14"/>
      <c r="AB4141" s="14"/>
      <c r="AC4141" s="14"/>
      <c r="AD4141" s="14"/>
    </row>
    <row r="4142" ht="33.0" hidden="1" customHeight="1">
      <c r="A4142" s="14"/>
      <c r="B4142" s="14"/>
      <c r="C4142" s="14"/>
      <c r="D4142" s="14"/>
      <c r="E4142" s="14"/>
      <c r="F4142" s="14"/>
      <c r="G4142" s="14"/>
      <c r="H4142" s="14"/>
      <c r="I4142" s="14"/>
      <c r="J4142" s="14"/>
      <c r="K4142" s="14"/>
      <c r="L4142" s="14"/>
      <c r="M4142" s="14"/>
      <c r="N4142" s="14"/>
      <c r="O4142" s="14"/>
      <c r="P4142" s="14"/>
      <c r="Q4142" s="14"/>
      <c r="R4142" s="14"/>
      <c r="S4142" s="14"/>
      <c r="T4142" s="14"/>
      <c r="U4142" s="14"/>
      <c r="V4142" s="14"/>
      <c r="W4142" s="14"/>
      <c r="X4142" s="14"/>
      <c r="Y4142" s="14"/>
      <c r="Z4142" s="14"/>
      <c r="AA4142" s="14"/>
      <c r="AB4142" s="14"/>
      <c r="AC4142" s="14"/>
      <c r="AD4142" s="14"/>
    </row>
    <row r="4143" ht="33.0" hidden="1" customHeight="1">
      <c r="A4143" s="14"/>
      <c r="B4143" s="14"/>
      <c r="C4143" s="14"/>
      <c r="D4143" s="14"/>
      <c r="E4143" s="14"/>
      <c r="F4143" s="14"/>
      <c r="G4143" s="14"/>
      <c r="H4143" s="14"/>
      <c r="I4143" s="14"/>
      <c r="J4143" s="14"/>
      <c r="K4143" s="14"/>
      <c r="L4143" s="14"/>
      <c r="M4143" s="14"/>
      <c r="N4143" s="14"/>
      <c r="O4143" s="14"/>
      <c r="P4143" s="14"/>
      <c r="Q4143" s="14"/>
      <c r="R4143" s="14"/>
      <c r="S4143" s="14"/>
      <c r="T4143" s="14"/>
      <c r="U4143" s="14"/>
      <c r="V4143" s="14"/>
      <c r="W4143" s="14"/>
      <c r="X4143" s="14"/>
      <c r="Y4143" s="14"/>
      <c r="Z4143" s="14"/>
      <c r="AA4143" s="14"/>
      <c r="AB4143" s="14"/>
      <c r="AC4143" s="14"/>
      <c r="AD4143" s="14"/>
    </row>
    <row r="4144" ht="33.0" hidden="1" customHeight="1">
      <c r="A4144" s="14"/>
      <c r="B4144" s="14"/>
      <c r="C4144" s="14"/>
      <c r="D4144" s="14"/>
      <c r="E4144" s="14"/>
      <c r="F4144" s="14"/>
      <c r="G4144" s="14"/>
      <c r="H4144" s="14"/>
      <c r="I4144" s="14"/>
      <c r="J4144" s="14"/>
      <c r="K4144" s="14"/>
      <c r="L4144" s="14"/>
      <c r="M4144" s="14"/>
      <c r="N4144" s="14"/>
      <c r="O4144" s="14"/>
      <c r="P4144" s="14"/>
      <c r="Q4144" s="14"/>
      <c r="R4144" s="14"/>
      <c r="S4144" s="14"/>
      <c r="T4144" s="14"/>
      <c r="U4144" s="14"/>
      <c r="V4144" s="14"/>
      <c r="W4144" s="14"/>
      <c r="X4144" s="14"/>
      <c r="Y4144" s="14"/>
      <c r="Z4144" s="14"/>
      <c r="AA4144" s="14"/>
      <c r="AB4144" s="14"/>
      <c r="AC4144" s="14"/>
      <c r="AD4144" s="14"/>
    </row>
    <row r="4145" ht="33.0" hidden="1" customHeight="1">
      <c r="A4145" s="14"/>
      <c r="B4145" s="14"/>
      <c r="C4145" s="14"/>
      <c r="D4145" s="14"/>
      <c r="E4145" s="14"/>
      <c r="F4145" s="14"/>
      <c r="G4145" s="14"/>
      <c r="H4145" s="14"/>
      <c r="I4145" s="14"/>
      <c r="J4145" s="14"/>
      <c r="K4145" s="14"/>
      <c r="L4145" s="14"/>
      <c r="M4145" s="14"/>
      <c r="N4145" s="14"/>
      <c r="O4145" s="14"/>
      <c r="P4145" s="14"/>
      <c r="Q4145" s="14"/>
      <c r="R4145" s="14"/>
      <c r="S4145" s="14"/>
      <c r="T4145" s="14"/>
      <c r="U4145" s="14"/>
      <c r="V4145" s="14"/>
      <c r="W4145" s="14"/>
      <c r="X4145" s="14"/>
      <c r="Y4145" s="14"/>
      <c r="Z4145" s="14"/>
      <c r="AA4145" s="14"/>
      <c r="AB4145" s="14"/>
      <c r="AC4145" s="14"/>
      <c r="AD4145" s="14"/>
    </row>
    <row r="4146" ht="33.0" hidden="1" customHeight="1">
      <c r="A4146" s="14"/>
      <c r="B4146" s="14"/>
      <c r="C4146" s="14"/>
      <c r="D4146" s="14"/>
      <c r="E4146" s="14"/>
      <c r="F4146" s="14"/>
      <c r="G4146" s="14"/>
      <c r="H4146" s="14"/>
      <c r="I4146" s="14"/>
      <c r="J4146" s="14"/>
      <c r="K4146" s="14"/>
      <c r="L4146" s="14"/>
      <c r="M4146" s="14"/>
      <c r="N4146" s="14"/>
      <c r="O4146" s="14"/>
      <c r="P4146" s="14"/>
      <c r="Q4146" s="14"/>
      <c r="R4146" s="14"/>
      <c r="S4146" s="14"/>
      <c r="T4146" s="14"/>
      <c r="U4146" s="14"/>
      <c r="V4146" s="14"/>
      <c r="W4146" s="14"/>
      <c r="X4146" s="14"/>
      <c r="Y4146" s="14"/>
      <c r="Z4146" s="14"/>
      <c r="AA4146" s="14"/>
      <c r="AB4146" s="14"/>
      <c r="AC4146" s="14"/>
      <c r="AD4146" s="14"/>
    </row>
    <row r="4147" ht="33.0" hidden="1" customHeight="1">
      <c r="A4147" s="14"/>
      <c r="B4147" s="14"/>
      <c r="C4147" s="14"/>
      <c r="D4147" s="14"/>
      <c r="E4147" s="14"/>
      <c r="F4147" s="14"/>
      <c r="G4147" s="14"/>
      <c r="H4147" s="14"/>
      <c r="I4147" s="14"/>
      <c r="J4147" s="14"/>
      <c r="K4147" s="14"/>
      <c r="L4147" s="14"/>
      <c r="M4147" s="14"/>
      <c r="N4147" s="14"/>
      <c r="O4147" s="14"/>
      <c r="P4147" s="14"/>
      <c r="Q4147" s="14"/>
      <c r="R4147" s="14"/>
      <c r="S4147" s="14"/>
      <c r="T4147" s="14"/>
      <c r="U4147" s="14"/>
      <c r="V4147" s="14"/>
      <c r="W4147" s="14"/>
      <c r="X4147" s="14"/>
      <c r="Y4147" s="14"/>
      <c r="Z4147" s="14"/>
      <c r="AA4147" s="14"/>
      <c r="AB4147" s="14"/>
      <c r="AC4147" s="14"/>
      <c r="AD4147" s="14"/>
    </row>
    <row r="4148" ht="33.0" hidden="1" customHeight="1">
      <c r="A4148" s="14"/>
      <c r="B4148" s="14"/>
      <c r="C4148" s="14"/>
      <c r="D4148" s="14"/>
      <c r="E4148" s="14"/>
      <c r="F4148" s="14"/>
      <c r="G4148" s="14"/>
      <c r="H4148" s="14"/>
      <c r="I4148" s="14"/>
      <c r="J4148" s="14"/>
      <c r="K4148" s="14"/>
      <c r="L4148" s="14"/>
      <c r="M4148" s="14"/>
      <c r="N4148" s="14"/>
      <c r="O4148" s="14"/>
      <c r="P4148" s="14"/>
      <c r="Q4148" s="14"/>
      <c r="R4148" s="14"/>
      <c r="S4148" s="14"/>
      <c r="T4148" s="14"/>
      <c r="U4148" s="14"/>
      <c r="V4148" s="14"/>
      <c r="W4148" s="14"/>
      <c r="X4148" s="14"/>
      <c r="Y4148" s="14"/>
      <c r="Z4148" s="14"/>
      <c r="AA4148" s="14"/>
      <c r="AB4148" s="14"/>
      <c r="AC4148" s="14"/>
      <c r="AD4148" s="14"/>
    </row>
    <row r="4149" ht="33.0" hidden="1" customHeight="1">
      <c r="A4149" s="14"/>
      <c r="B4149" s="14"/>
      <c r="C4149" s="14"/>
      <c r="D4149" s="14"/>
      <c r="E4149" s="14"/>
      <c r="F4149" s="14"/>
      <c r="G4149" s="14"/>
      <c r="H4149" s="14"/>
      <c r="I4149" s="14"/>
      <c r="J4149" s="14"/>
      <c r="K4149" s="14"/>
      <c r="L4149" s="14"/>
      <c r="M4149" s="14"/>
      <c r="N4149" s="14"/>
      <c r="O4149" s="14"/>
      <c r="P4149" s="14"/>
      <c r="Q4149" s="14"/>
      <c r="R4149" s="14"/>
      <c r="S4149" s="14"/>
      <c r="T4149" s="14"/>
      <c r="U4149" s="14"/>
      <c r="V4149" s="14"/>
      <c r="W4149" s="14"/>
      <c r="X4149" s="14"/>
      <c r="Y4149" s="14"/>
      <c r="Z4149" s="14"/>
      <c r="AA4149" s="14"/>
      <c r="AB4149" s="14"/>
      <c r="AC4149" s="14"/>
      <c r="AD4149" s="14"/>
    </row>
    <row r="4150" ht="33.0" hidden="1" customHeight="1">
      <c r="A4150" s="14"/>
      <c r="B4150" s="14"/>
      <c r="C4150" s="14"/>
      <c r="D4150" s="14"/>
      <c r="E4150" s="14"/>
      <c r="F4150" s="14"/>
      <c r="G4150" s="14"/>
      <c r="H4150" s="14"/>
      <c r="I4150" s="14"/>
      <c r="J4150" s="14"/>
      <c r="K4150" s="14"/>
      <c r="L4150" s="14"/>
      <c r="M4150" s="14"/>
      <c r="N4150" s="14"/>
      <c r="O4150" s="14"/>
      <c r="P4150" s="14"/>
      <c r="Q4150" s="14"/>
      <c r="R4150" s="14"/>
      <c r="S4150" s="14"/>
      <c r="T4150" s="14"/>
      <c r="U4150" s="14"/>
      <c r="V4150" s="14"/>
      <c r="W4150" s="14"/>
      <c r="X4150" s="14"/>
      <c r="Y4150" s="14"/>
      <c r="Z4150" s="14"/>
      <c r="AA4150" s="14"/>
      <c r="AB4150" s="14"/>
      <c r="AC4150" s="14"/>
      <c r="AD4150" s="14"/>
    </row>
    <row r="4151" ht="33.0" hidden="1" customHeight="1">
      <c r="A4151" s="14"/>
      <c r="B4151" s="14"/>
      <c r="C4151" s="14"/>
      <c r="D4151" s="14"/>
      <c r="E4151" s="14"/>
      <c r="F4151" s="14"/>
      <c r="G4151" s="14"/>
      <c r="H4151" s="14"/>
      <c r="I4151" s="14"/>
      <c r="J4151" s="14"/>
      <c r="K4151" s="14"/>
      <c r="L4151" s="14"/>
      <c r="M4151" s="14"/>
      <c r="N4151" s="14"/>
      <c r="O4151" s="14"/>
      <c r="P4151" s="14"/>
      <c r="Q4151" s="14"/>
      <c r="R4151" s="14"/>
      <c r="S4151" s="14"/>
      <c r="T4151" s="14"/>
      <c r="U4151" s="14"/>
      <c r="V4151" s="14"/>
      <c r="W4151" s="14"/>
      <c r="X4151" s="14"/>
      <c r="Y4151" s="14"/>
      <c r="Z4151" s="14"/>
      <c r="AA4151" s="14"/>
      <c r="AB4151" s="14"/>
      <c r="AC4151" s="14"/>
      <c r="AD4151" s="14"/>
    </row>
    <row r="4152" ht="33.0" hidden="1" customHeight="1">
      <c r="A4152" s="14"/>
      <c r="B4152" s="14"/>
      <c r="C4152" s="14"/>
      <c r="D4152" s="14"/>
      <c r="E4152" s="14"/>
      <c r="F4152" s="14"/>
      <c r="G4152" s="14"/>
      <c r="H4152" s="14"/>
      <c r="I4152" s="14"/>
      <c r="J4152" s="14"/>
      <c r="K4152" s="14"/>
      <c r="L4152" s="14"/>
      <c r="M4152" s="14"/>
      <c r="N4152" s="14"/>
      <c r="O4152" s="14"/>
      <c r="P4152" s="14"/>
      <c r="Q4152" s="14"/>
      <c r="R4152" s="14"/>
      <c r="S4152" s="14"/>
      <c r="T4152" s="14"/>
      <c r="U4152" s="14"/>
      <c r="V4152" s="14"/>
      <c r="W4152" s="14"/>
      <c r="X4152" s="14"/>
      <c r="Y4152" s="14"/>
      <c r="Z4152" s="14"/>
      <c r="AA4152" s="14"/>
      <c r="AB4152" s="14"/>
      <c r="AC4152" s="14"/>
      <c r="AD4152" s="14"/>
    </row>
    <row r="4153" ht="33.0" hidden="1" customHeight="1">
      <c r="A4153" s="14"/>
      <c r="B4153" s="14"/>
      <c r="C4153" s="14"/>
      <c r="D4153" s="14"/>
      <c r="E4153" s="14"/>
      <c r="F4153" s="14"/>
      <c r="G4153" s="14"/>
      <c r="H4153" s="14"/>
      <c r="I4153" s="14"/>
      <c r="J4153" s="14"/>
      <c r="K4153" s="14"/>
      <c r="L4153" s="14"/>
      <c r="M4153" s="14"/>
      <c r="N4153" s="14"/>
      <c r="O4153" s="14"/>
      <c r="P4153" s="14"/>
      <c r="Q4153" s="14"/>
      <c r="R4153" s="14"/>
      <c r="S4153" s="14"/>
      <c r="T4153" s="14"/>
      <c r="U4153" s="14"/>
      <c r="V4153" s="14"/>
      <c r="W4153" s="14"/>
      <c r="X4153" s="14"/>
      <c r="Y4153" s="14"/>
      <c r="Z4153" s="14"/>
      <c r="AA4153" s="14"/>
      <c r="AB4153" s="14"/>
      <c r="AC4153" s="14"/>
      <c r="AD4153" s="14"/>
    </row>
    <row r="4154" ht="33.0" hidden="1" customHeight="1">
      <c r="A4154" s="14"/>
      <c r="B4154" s="14"/>
      <c r="C4154" s="14"/>
      <c r="D4154" s="14"/>
      <c r="E4154" s="14"/>
      <c r="F4154" s="14"/>
      <c r="G4154" s="14"/>
      <c r="H4154" s="14"/>
      <c r="I4154" s="14"/>
      <c r="J4154" s="14"/>
      <c r="K4154" s="14"/>
      <c r="L4154" s="14"/>
      <c r="M4154" s="14"/>
      <c r="N4154" s="14"/>
      <c r="O4154" s="14"/>
      <c r="P4154" s="14"/>
      <c r="Q4154" s="14"/>
      <c r="R4154" s="14"/>
      <c r="S4154" s="14"/>
      <c r="T4154" s="14"/>
      <c r="U4154" s="14"/>
      <c r="V4154" s="14"/>
      <c r="W4154" s="14"/>
      <c r="X4154" s="14"/>
      <c r="Y4154" s="14"/>
      <c r="Z4154" s="14"/>
      <c r="AA4154" s="14"/>
      <c r="AB4154" s="14"/>
      <c r="AC4154" s="14"/>
      <c r="AD4154" s="14"/>
    </row>
    <row r="4155" ht="33.0" hidden="1" customHeight="1">
      <c r="A4155" s="14"/>
      <c r="B4155" s="14"/>
      <c r="C4155" s="14"/>
      <c r="D4155" s="14"/>
      <c r="E4155" s="14"/>
      <c r="F4155" s="14"/>
      <c r="G4155" s="14"/>
      <c r="H4155" s="14"/>
      <c r="I4155" s="14"/>
      <c r="J4155" s="14"/>
      <c r="K4155" s="14"/>
      <c r="L4155" s="14"/>
      <c r="M4155" s="14"/>
      <c r="N4155" s="14"/>
      <c r="O4155" s="14"/>
      <c r="P4155" s="14"/>
      <c r="Q4155" s="14"/>
      <c r="R4155" s="14"/>
      <c r="S4155" s="14"/>
      <c r="T4155" s="14"/>
      <c r="U4155" s="14"/>
      <c r="V4155" s="14"/>
      <c r="W4155" s="14"/>
      <c r="X4155" s="14"/>
      <c r="Y4155" s="14"/>
      <c r="Z4155" s="14"/>
      <c r="AA4155" s="14"/>
      <c r="AB4155" s="14"/>
      <c r="AC4155" s="14"/>
      <c r="AD4155" s="14"/>
    </row>
    <row r="4156" ht="33.0" hidden="1" customHeight="1">
      <c r="A4156" s="14"/>
      <c r="B4156" s="14"/>
      <c r="C4156" s="14"/>
      <c r="D4156" s="14"/>
      <c r="E4156" s="14"/>
      <c r="F4156" s="14"/>
      <c r="G4156" s="14"/>
      <c r="H4156" s="14"/>
      <c r="I4156" s="14"/>
      <c r="J4156" s="14"/>
      <c r="K4156" s="14"/>
      <c r="L4156" s="14"/>
      <c r="M4156" s="14"/>
      <c r="N4156" s="14"/>
      <c r="O4156" s="14"/>
      <c r="P4156" s="14"/>
      <c r="Q4156" s="14"/>
      <c r="R4156" s="14"/>
      <c r="S4156" s="14"/>
      <c r="T4156" s="14"/>
      <c r="U4156" s="14"/>
      <c r="V4156" s="14"/>
      <c r="W4156" s="14"/>
      <c r="X4156" s="14"/>
      <c r="Y4156" s="14"/>
      <c r="Z4156" s="14"/>
      <c r="AA4156" s="14"/>
      <c r="AB4156" s="14"/>
      <c r="AC4156" s="14"/>
      <c r="AD4156" s="14"/>
    </row>
    <row r="4157" ht="33.0" hidden="1" customHeight="1">
      <c r="A4157" s="14"/>
      <c r="B4157" s="14"/>
      <c r="C4157" s="14"/>
      <c r="D4157" s="14"/>
      <c r="E4157" s="14"/>
      <c r="F4157" s="14"/>
      <c r="G4157" s="14"/>
      <c r="H4157" s="14"/>
      <c r="I4157" s="14"/>
      <c r="J4157" s="14"/>
      <c r="K4157" s="14"/>
      <c r="L4157" s="14"/>
      <c r="M4157" s="14"/>
      <c r="N4157" s="14"/>
      <c r="O4157" s="14"/>
      <c r="P4157" s="14"/>
      <c r="Q4157" s="14"/>
      <c r="R4157" s="14"/>
      <c r="S4157" s="14"/>
      <c r="T4157" s="14"/>
      <c r="U4157" s="14"/>
      <c r="V4157" s="14"/>
      <c r="W4157" s="14"/>
      <c r="X4157" s="14"/>
      <c r="Y4157" s="14"/>
      <c r="Z4157" s="14"/>
      <c r="AA4157" s="14"/>
      <c r="AB4157" s="14"/>
      <c r="AC4157" s="14"/>
      <c r="AD4157" s="14"/>
    </row>
    <row r="4158" ht="33.0" hidden="1" customHeight="1">
      <c r="A4158" s="14"/>
      <c r="B4158" s="14"/>
      <c r="C4158" s="14"/>
      <c r="D4158" s="14"/>
      <c r="E4158" s="14"/>
      <c r="F4158" s="14"/>
      <c r="G4158" s="14"/>
      <c r="H4158" s="14"/>
      <c r="I4158" s="14"/>
      <c r="J4158" s="14"/>
      <c r="K4158" s="14"/>
      <c r="L4158" s="14"/>
      <c r="M4158" s="14"/>
      <c r="N4158" s="14"/>
      <c r="O4158" s="14"/>
      <c r="P4158" s="14"/>
      <c r="Q4158" s="14"/>
      <c r="R4158" s="14"/>
      <c r="S4158" s="14"/>
      <c r="T4158" s="14"/>
      <c r="U4158" s="14"/>
      <c r="V4158" s="14"/>
      <c r="W4158" s="14"/>
      <c r="X4158" s="14"/>
      <c r="Y4158" s="14"/>
      <c r="Z4158" s="14"/>
      <c r="AA4158" s="14"/>
      <c r="AB4158" s="14"/>
      <c r="AC4158" s="14"/>
      <c r="AD4158" s="14"/>
    </row>
    <row r="4159" ht="33.0" hidden="1" customHeight="1">
      <c r="A4159" s="14"/>
      <c r="B4159" s="14"/>
      <c r="C4159" s="14"/>
      <c r="D4159" s="14"/>
      <c r="E4159" s="14"/>
      <c r="F4159" s="14"/>
      <c r="G4159" s="14"/>
      <c r="H4159" s="14"/>
      <c r="I4159" s="14"/>
      <c r="J4159" s="14"/>
      <c r="K4159" s="14"/>
      <c r="L4159" s="14"/>
      <c r="M4159" s="14"/>
      <c r="N4159" s="14"/>
      <c r="O4159" s="14"/>
      <c r="P4159" s="14"/>
      <c r="Q4159" s="14"/>
      <c r="R4159" s="14"/>
      <c r="S4159" s="14"/>
      <c r="T4159" s="14"/>
      <c r="U4159" s="14"/>
      <c r="V4159" s="14"/>
      <c r="W4159" s="14"/>
      <c r="X4159" s="14"/>
      <c r="Y4159" s="14"/>
      <c r="Z4159" s="14"/>
      <c r="AA4159" s="14"/>
      <c r="AB4159" s="14"/>
      <c r="AC4159" s="14"/>
      <c r="AD4159" s="14"/>
    </row>
    <row r="4160" ht="33.0" hidden="1" customHeight="1">
      <c r="A4160" s="14"/>
      <c r="B4160" s="14"/>
      <c r="C4160" s="14"/>
      <c r="D4160" s="14"/>
      <c r="E4160" s="14"/>
      <c r="F4160" s="14"/>
      <c r="G4160" s="14"/>
      <c r="H4160" s="14"/>
      <c r="I4160" s="14"/>
      <c r="J4160" s="14"/>
      <c r="K4160" s="14"/>
      <c r="L4160" s="14"/>
      <c r="M4160" s="14"/>
      <c r="N4160" s="14"/>
      <c r="O4160" s="14"/>
      <c r="P4160" s="14"/>
      <c r="Q4160" s="14"/>
      <c r="R4160" s="14"/>
      <c r="S4160" s="14"/>
      <c r="T4160" s="14"/>
      <c r="U4160" s="14"/>
      <c r="V4160" s="14"/>
      <c r="W4160" s="14"/>
      <c r="X4160" s="14"/>
      <c r="Y4160" s="14"/>
      <c r="Z4160" s="14"/>
      <c r="AA4160" s="14"/>
      <c r="AB4160" s="14"/>
      <c r="AC4160" s="14"/>
      <c r="AD4160" s="14"/>
    </row>
    <row r="4161" ht="33.0" hidden="1" customHeight="1">
      <c r="A4161" s="14"/>
      <c r="B4161" s="14"/>
      <c r="C4161" s="14"/>
      <c r="D4161" s="14"/>
      <c r="E4161" s="14"/>
      <c r="F4161" s="14"/>
      <c r="G4161" s="14"/>
      <c r="H4161" s="14"/>
      <c r="I4161" s="14"/>
      <c r="J4161" s="14"/>
      <c r="K4161" s="14"/>
      <c r="L4161" s="14"/>
      <c r="M4161" s="14"/>
      <c r="N4161" s="14"/>
      <c r="O4161" s="14"/>
      <c r="P4161" s="14"/>
      <c r="Q4161" s="14"/>
      <c r="R4161" s="14"/>
      <c r="S4161" s="14"/>
      <c r="T4161" s="14"/>
      <c r="U4161" s="14"/>
      <c r="V4161" s="14"/>
      <c r="W4161" s="14"/>
      <c r="X4161" s="14"/>
      <c r="Y4161" s="14"/>
      <c r="Z4161" s="14"/>
      <c r="AA4161" s="14"/>
      <c r="AB4161" s="14"/>
      <c r="AC4161" s="14"/>
      <c r="AD4161" s="14"/>
    </row>
    <row r="4162" ht="33.0" hidden="1" customHeight="1">
      <c r="A4162" s="14"/>
      <c r="B4162" s="14"/>
      <c r="C4162" s="14"/>
      <c r="D4162" s="14"/>
      <c r="E4162" s="14"/>
      <c r="F4162" s="14"/>
      <c r="G4162" s="14"/>
      <c r="H4162" s="14"/>
      <c r="I4162" s="14"/>
      <c r="J4162" s="14"/>
      <c r="K4162" s="14"/>
      <c r="L4162" s="14"/>
      <c r="M4162" s="14"/>
      <c r="N4162" s="14"/>
      <c r="O4162" s="14"/>
      <c r="P4162" s="14"/>
      <c r="Q4162" s="14"/>
      <c r="R4162" s="14"/>
      <c r="S4162" s="14"/>
      <c r="T4162" s="14"/>
      <c r="U4162" s="14"/>
      <c r="V4162" s="14"/>
      <c r="W4162" s="14"/>
      <c r="X4162" s="14"/>
      <c r="Y4162" s="14"/>
      <c r="Z4162" s="14"/>
      <c r="AA4162" s="14"/>
      <c r="AB4162" s="14"/>
      <c r="AC4162" s="14"/>
      <c r="AD4162" s="14"/>
    </row>
    <row r="4163" ht="33.0" hidden="1" customHeight="1">
      <c r="A4163" s="14"/>
      <c r="B4163" s="14"/>
      <c r="C4163" s="14"/>
      <c r="D4163" s="14"/>
      <c r="E4163" s="14"/>
      <c r="F4163" s="14"/>
      <c r="G4163" s="14"/>
      <c r="H4163" s="14"/>
      <c r="I4163" s="14"/>
      <c r="J4163" s="14"/>
      <c r="K4163" s="14"/>
      <c r="L4163" s="14"/>
      <c r="M4163" s="14"/>
      <c r="N4163" s="14"/>
      <c r="O4163" s="14"/>
      <c r="P4163" s="14"/>
      <c r="Q4163" s="14"/>
      <c r="R4163" s="14"/>
      <c r="S4163" s="14"/>
      <c r="T4163" s="14"/>
      <c r="U4163" s="14"/>
      <c r="V4163" s="14"/>
      <c r="W4163" s="14"/>
      <c r="X4163" s="14"/>
      <c r="Y4163" s="14"/>
      <c r="Z4163" s="14"/>
      <c r="AA4163" s="14"/>
      <c r="AB4163" s="14"/>
      <c r="AC4163" s="14"/>
      <c r="AD4163" s="14"/>
    </row>
    <row r="4164" ht="33.0" hidden="1" customHeight="1">
      <c r="A4164" s="14"/>
      <c r="B4164" s="14"/>
      <c r="C4164" s="14"/>
      <c r="D4164" s="14"/>
      <c r="E4164" s="14"/>
      <c r="F4164" s="14"/>
      <c r="G4164" s="14"/>
      <c r="H4164" s="14"/>
      <c r="I4164" s="14"/>
      <c r="J4164" s="14"/>
      <c r="K4164" s="14"/>
      <c r="L4164" s="14"/>
      <c r="M4164" s="14"/>
      <c r="N4164" s="14"/>
      <c r="O4164" s="14"/>
      <c r="P4164" s="14"/>
      <c r="Q4164" s="14"/>
      <c r="R4164" s="14"/>
      <c r="S4164" s="14"/>
      <c r="T4164" s="14"/>
      <c r="U4164" s="14"/>
      <c r="V4164" s="14"/>
      <c r="W4164" s="14"/>
      <c r="X4164" s="14"/>
      <c r="Y4164" s="14"/>
      <c r="Z4164" s="14"/>
      <c r="AA4164" s="14"/>
      <c r="AB4164" s="14"/>
      <c r="AC4164" s="14"/>
      <c r="AD4164" s="14"/>
    </row>
    <row r="4165" ht="33.0" hidden="1" customHeight="1">
      <c r="A4165" s="14"/>
      <c r="B4165" s="14"/>
      <c r="C4165" s="14"/>
      <c r="D4165" s="14"/>
      <c r="E4165" s="14"/>
      <c r="F4165" s="14"/>
      <c r="G4165" s="14"/>
      <c r="H4165" s="14"/>
      <c r="I4165" s="14"/>
      <c r="J4165" s="14"/>
      <c r="K4165" s="14"/>
      <c r="L4165" s="14"/>
      <c r="M4165" s="14"/>
      <c r="N4165" s="14"/>
      <c r="O4165" s="14"/>
      <c r="P4165" s="14"/>
      <c r="Q4165" s="14"/>
      <c r="R4165" s="14"/>
      <c r="S4165" s="14"/>
      <c r="T4165" s="14"/>
      <c r="U4165" s="14"/>
      <c r="V4165" s="14"/>
      <c r="W4165" s="14"/>
      <c r="X4165" s="14"/>
      <c r="Y4165" s="14"/>
      <c r="Z4165" s="14"/>
      <c r="AA4165" s="14"/>
      <c r="AB4165" s="14"/>
      <c r="AC4165" s="14"/>
      <c r="AD4165" s="14"/>
    </row>
    <row r="4166" ht="33.0" hidden="1" customHeight="1">
      <c r="A4166" s="14"/>
      <c r="B4166" s="14"/>
      <c r="C4166" s="14"/>
      <c r="D4166" s="14"/>
      <c r="E4166" s="14"/>
      <c r="F4166" s="14"/>
      <c r="G4166" s="14"/>
      <c r="H4166" s="14"/>
      <c r="I4166" s="14"/>
      <c r="J4166" s="14"/>
      <c r="K4166" s="14"/>
      <c r="L4166" s="14"/>
      <c r="M4166" s="14"/>
      <c r="N4166" s="14"/>
      <c r="O4166" s="14"/>
      <c r="P4166" s="14"/>
      <c r="Q4166" s="14"/>
      <c r="R4166" s="14"/>
      <c r="S4166" s="14"/>
      <c r="T4166" s="14"/>
      <c r="U4166" s="14"/>
      <c r="V4166" s="14"/>
      <c r="W4166" s="14"/>
      <c r="X4166" s="14"/>
      <c r="Y4166" s="14"/>
      <c r="Z4166" s="14"/>
      <c r="AA4166" s="14"/>
      <c r="AB4166" s="14"/>
      <c r="AC4166" s="14"/>
      <c r="AD4166" s="14"/>
    </row>
    <row r="4167" ht="33.0" hidden="1" customHeight="1">
      <c r="A4167" s="14"/>
      <c r="B4167" s="14"/>
      <c r="C4167" s="14"/>
      <c r="D4167" s="14"/>
      <c r="E4167" s="14"/>
      <c r="F4167" s="14"/>
      <c r="G4167" s="14"/>
      <c r="H4167" s="14"/>
      <c r="I4167" s="14"/>
      <c r="J4167" s="14"/>
      <c r="K4167" s="14"/>
      <c r="L4167" s="14"/>
      <c r="M4167" s="14"/>
      <c r="N4167" s="14"/>
      <c r="O4167" s="14"/>
      <c r="P4167" s="14"/>
      <c r="Q4167" s="14"/>
      <c r="R4167" s="14"/>
      <c r="S4167" s="14"/>
      <c r="T4167" s="14"/>
      <c r="U4167" s="14"/>
      <c r="V4167" s="14"/>
      <c r="W4167" s="14"/>
      <c r="X4167" s="14"/>
      <c r="Y4167" s="14"/>
      <c r="Z4167" s="14"/>
      <c r="AA4167" s="14"/>
      <c r="AB4167" s="14"/>
      <c r="AC4167" s="14"/>
      <c r="AD4167" s="14"/>
    </row>
    <row r="4168" ht="33.0" hidden="1" customHeight="1">
      <c r="A4168" s="14"/>
      <c r="B4168" s="14"/>
      <c r="C4168" s="14"/>
      <c r="D4168" s="14"/>
      <c r="E4168" s="14"/>
      <c r="F4168" s="14"/>
      <c r="G4168" s="14"/>
      <c r="H4168" s="14"/>
      <c r="I4168" s="14"/>
      <c r="J4168" s="14"/>
      <c r="K4168" s="14"/>
      <c r="L4168" s="14"/>
      <c r="M4168" s="14"/>
      <c r="N4168" s="14"/>
      <c r="O4168" s="14"/>
      <c r="P4168" s="14"/>
      <c r="Q4168" s="14"/>
      <c r="R4168" s="14"/>
      <c r="S4168" s="14"/>
      <c r="T4168" s="14"/>
      <c r="U4168" s="14"/>
      <c r="V4168" s="14"/>
      <c r="W4168" s="14"/>
      <c r="X4168" s="14"/>
      <c r="Y4168" s="14"/>
      <c r="Z4168" s="14"/>
      <c r="AA4168" s="14"/>
      <c r="AB4168" s="14"/>
      <c r="AC4168" s="14"/>
      <c r="AD4168" s="14"/>
    </row>
    <row r="4169" ht="33.0" hidden="1" customHeight="1">
      <c r="A4169" s="14"/>
      <c r="B4169" s="14"/>
      <c r="C4169" s="14"/>
      <c r="D4169" s="14"/>
      <c r="E4169" s="14"/>
      <c r="F4169" s="14"/>
      <c r="G4169" s="14"/>
      <c r="H4169" s="14"/>
      <c r="I4169" s="14"/>
      <c r="J4169" s="14"/>
      <c r="K4169" s="14"/>
      <c r="L4169" s="14"/>
      <c r="M4169" s="14"/>
      <c r="N4169" s="14"/>
      <c r="O4169" s="14"/>
      <c r="P4169" s="14"/>
      <c r="Q4169" s="14"/>
      <c r="R4169" s="14"/>
      <c r="S4169" s="14"/>
      <c r="T4169" s="14"/>
      <c r="U4169" s="14"/>
      <c r="V4169" s="14"/>
      <c r="W4169" s="14"/>
      <c r="X4169" s="14"/>
      <c r="Y4169" s="14"/>
      <c r="Z4169" s="14"/>
      <c r="AA4169" s="14"/>
      <c r="AB4169" s="14"/>
      <c r="AC4169" s="14"/>
      <c r="AD4169" s="14"/>
    </row>
    <row r="4170" ht="33.0" hidden="1" customHeight="1">
      <c r="A4170" s="14"/>
      <c r="B4170" s="14"/>
      <c r="C4170" s="14"/>
      <c r="D4170" s="14"/>
      <c r="E4170" s="14"/>
      <c r="F4170" s="14"/>
      <c r="G4170" s="14"/>
      <c r="H4170" s="14"/>
      <c r="I4170" s="14"/>
      <c r="J4170" s="14"/>
      <c r="K4170" s="14"/>
      <c r="L4170" s="14"/>
      <c r="M4170" s="14"/>
      <c r="N4170" s="14"/>
      <c r="O4170" s="14"/>
      <c r="P4170" s="14"/>
      <c r="Q4170" s="14"/>
      <c r="R4170" s="14"/>
      <c r="S4170" s="14"/>
      <c r="T4170" s="14"/>
      <c r="U4170" s="14"/>
      <c r="V4170" s="14"/>
      <c r="W4170" s="14"/>
      <c r="X4170" s="14"/>
      <c r="Y4170" s="14"/>
      <c r="Z4170" s="14"/>
      <c r="AA4170" s="14"/>
      <c r="AB4170" s="14"/>
      <c r="AC4170" s="14"/>
      <c r="AD4170" s="14"/>
    </row>
    <row r="4171" ht="33.0" hidden="1" customHeight="1">
      <c r="A4171" s="14"/>
      <c r="B4171" s="14"/>
      <c r="C4171" s="14"/>
      <c r="D4171" s="14"/>
      <c r="E4171" s="14"/>
      <c r="F4171" s="14"/>
      <c r="G4171" s="14"/>
      <c r="H4171" s="14"/>
      <c r="I4171" s="14"/>
      <c r="J4171" s="14"/>
      <c r="K4171" s="14"/>
      <c r="L4171" s="14"/>
      <c r="M4171" s="14"/>
      <c r="N4171" s="14"/>
      <c r="O4171" s="14"/>
      <c r="P4171" s="14"/>
      <c r="Q4171" s="14"/>
      <c r="R4171" s="14"/>
      <c r="S4171" s="14"/>
      <c r="T4171" s="14"/>
      <c r="U4171" s="14"/>
      <c r="V4171" s="14"/>
      <c r="W4171" s="14"/>
      <c r="X4171" s="14"/>
      <c r="Y4171" s="14"/>
      <c r="Z4171" s="14"/>
      <c r="AA4171" s="14"/>
      <c r="AB4171" s="14"/>
      <c r="AC4171" s="14"/>
      <c r="AD4171" s="14"/>
    </row>
    <row r="4172" ht="33.0" hidden="1" customHeight="1">
      <c r="A4172" s="14"/>
      <c r="B4172" s="14"/>
      <c r="C4172" s="14"/>
      <c r="D4172" s="14"/>
      <c r="E4172" s="14"/>
      <c r="F4172" s="14"/>
      <c r="G4172" s="14"/>
      <c r="H4172" s="14"/>
      <c r="I4172" s="14"/>
      <c r="J4172" s="14"/>
      <c r="K4172" s="14"/>
      <c r="L4172" s="14"/>
      <c r="M4172" s="14"/>
      <c r="N4172" s="14"/>
      <c r="O4172" s="14"/>
      <c r="P4172" s="14"/>
      <c r="Q4172" s="14"/>
      <c r="R4172" s="14"/>
      <c r="S4172" s="14"/>
      <c r="T4172" s="14"/>
      <c r="U4172" s="14"/>
      <c r="V4172" s="14"/>
      <c r="W4172" s="14"/>
      <c r="X4172" s="14"/>
      <c r="Y4172" s="14"/>
      <c r="Z4172" s="14"/>
      <c r="AA4172" s="14"/>
      <c r="AB4172" s="14"/>
      <c r="AC4172" s="14"/>
      <c r="AD4172" s="14"/>
    </row>
    <row r="4173" ht="33.0" hidden="1" customHeight="1">
      <c r="A4173" s="14"/>
      <c r="B4173" s="14"/>
      <c r="C4173" s="14"/>
      <c r="D4173" s="14"/>
      <c r="E4173" s="14"/>
      <c r="F4173" s="14"/>
      <c r="G4173" s="14"/>
      <c r="H4173" s="14"/>
      <c r="I4173" s="14"/>
      <c r="J4173" s="14"/>
      <c r="K4173" s="14"/>
      <c r="L4173" s="14"/>
      <c r="M4173" s="14"/>
      <c r="N4173" s="14"/>
      <c r="O4173" s="14"/>
      <c r="P4173" s="14"/>
      <c r="Q4173" s="14"/>
      <c r="R4173" s="14"/>
      <c r="S4173" s="14"/>
      <c r="T4173" s="14"/>
      <c r="U4173" s="14"/>
      <c r="V4173" s="14"/>
      <c r="W4173" s="14"/>
      <c r="X4173" s="14"/>
      <c r="Y4173" s="14"/>
      <c r="Z4173" s="14"/>
      <c r="AA4173" s="14"/>
      <c r="AB4173" s="14"/>
      <c r="AC4173" s="14"/>
      <c r="AD4173" s="14"/>
    </row>
    <row r="4174" ht="33.0" hidden="1" customHeight="1">
      <c r="A4174" s="14"/>
      <c r="B4174" s="14"/>
      <c r="C4174" s="14"/>
      <c r="D4174" s="14"/>
      <c r="E4174" s="14"/>
      <c r="F4174" s="14"/>
      <c r="G4174" s="14"/>
      <c r="H4174" s="14"/>
      <c r="I4174" s="14"/>
      <c r="J4174" s="14"/>
      <c r="K4174" s="14"/>
      <c r="L4174" s="14"/>
      <c r="M4174" s="14"/>
      <c r="N4174" s="14"/>
      <c r="O4174" s="14"/>
      <c r="P4174" s="14"/>
      <c r="Q4174" s="14"/>
      <c r="R4174" s="14"/>
      <c r="S4174" s="14"/>
      <c r="T4174" s="14"/>
      <c r="U4174" s="14"/>
      <c r="V4174" s="14"/>
      <c r="W4174" s="14"/>
      <c r="X4174" s="14"/>
      <c r="Y4174" s="14"/>
      <c r="Z4174" s="14"/>
      <c r="AA4174" s="14"/>
      <c r="AB4174" s="14"/>
      <c r="AC4174" s="14"/>
      <c r="AD4174" s="14"/>
    </row>
    <row r="4175" ht="33.0" hidden="1" customHeight="1">
      <c r="A4175" s="14"/>
      <c r="B4175" s="14"/>
      <c r="C4175" s="14"/>
      <c r="D4175" s="14"/>
      <c r="E4175" s="14"/>
      <c r="F4175" s="14"/>
      <c r="G4175" s="14"/>
      <c r="H4175" s="14"/>
      <c r="I4175" s="14"/>
      <c r="J4175" s="14"/>
      <c r="K4175" s="14"/>
      <c r="L4175" s="14"/>
      <c r="M4175" s="14"/>
      <c r="N4175" s="14"/>
      <c r="O4175" s="14"/>
      <c r="P4175" s="14"/>
      <c r="Q4175" s="14"/>
      <c r="R4175" s="14"/>
      <c r="S4175" s="14"/>
      <c r="T4175" s="14"/>
      <c r="U4175" s="14"/>
      <c r="V4175" s="14"/>
      <c r="W4175" s="14"/>
      <c r="X4175" s="14"/>
      <c r="Y4175" s="14"/>
      <c r="Z4175" s="14"/>
      <c r="AA4175" s="14"/>
      <c r="AB4175" s="14"/>
      <c r="AC4175" s="14"/>
      <c r="AD4175" s="14"/>
    </row>
    <row r="4176" ht="33.0" hidden="1" customHeight="1">
      <c r="A4176" s="14"/>
      <c r="B4176" s="14"/>
      <c r="C4176" s="14"/>
      <c r="D4176" s="14"/>
      <c r="E4176" s="14"/>
      <c r="F4176" s="14"/>
      <c r="G4176" s="14"/>
      <c r="H4176" s="14"/>
      <c r="I4176" s="14"/>
      <c r="J4176" s="14"/>
      <c r="K4176" s="14"/>
      <c r="L4176" s="14"/>
      <c r="M4176" s="14"/>
      <c r="N4176" s="14"/>
      <c r="O4176" s="14"/>
      <c r="P4176" s="14"/>
      <c r="Q4176" s="14"/>
      <c r="R4176" s="14"/>
      <c r="S4176" s="14"/>
      <c r="T4176" s="14"/>
      <c r="U4176" s="14"/>
      <c r="V4176" s="14"/>
      <c r="W4176" s="14"/>
      <c r="X4176" s="14"/>
      <c r="Y4176" s="14"/>
      <c r="Z4176" s="14"/>
      <c r="AA4176" s="14"/>
      <c r="AB4176" s="14"/>
      <c r="AC4176" s="14"/>
      <c r="AD4176" s="14"/>
    </row>
    <row r="4177" ht="33.0" hidden="1" customHeight="1">
      <c r="A4177" s="14"/>
      <c r="B4177" s="14"/>
      <c r="C4177" s="14"/>
      <c r="D4177" s="14"/>
      <c r="E4177" s="14"/>
      <c r="F4177" s="14"/>
      <c r="G4177" s="14"/>
      <c r="H4177" s="14"/>
      <c r="I4177" s="14"/>
      <c r="J4177" s="14"/>
      <c r="K4177" s="14"/>
      <c r="L4177" s="14"/>
      <c r="M4177" s="14"/>
      <c r="N4177" s="14"/>
      <c r="O4177" s="14"/>
      <c r="P4177" s="14"/>
      <c r="Q4177" s="14"/>
      <c r="R4177" s="14"/>
      <c r="S4177" s="14"/>
      <c r="T4177" s="14"/>
      <c r="U4177" s="14"/>
      <c r="V4177" s="14"/>
      <c r="W4177" s="14"/>
      <c r="X4177" s="14"/>
      <c r="Y4177" s="14"/>
      <c r="Z4177" s="14"/>
      <c r="AA4177" s="14"/>
      <c r="AB4177" s="14"/>
      <c r="AC4177" s="14"/>
      <c r="AD4177" s="14"/>
    </row>
    <row r="4178" ht="33.0" hidden="1" customHeight="1">
      <c r="A4178" s="14"/>
      <c r="B4178" s="14"/>
      <c r="C4178" s="14"/>
      <c r="D4178" s="14"/>
      <c r="E4178" s="14"/>
      <c r="F4178" s="14"/>
      <c r="G4178" s="14"/>
      <c r="H4178" s="14"/>
      <c r="I4178" s="14"/>
      <c r="J4178" s="14"/>
      <c r="K4178" s="14"/>
      <c r="L4178" s="14"/>
      <c r="M4178" s="14"/>
      <c r="N4178" s="14"/>
      <c r="O4178" s="14"/>
      <c r="P4178" s="14"/>
      <c r="Q4178" s="14"/>
      <c r="R4178" s="14"/>
      <c r="S4178" s="14"/>
      <c r="T4178" s="14"/>
      <c r="U4178" s="14"/>
      <c r="V4178" s="14"/>
      <c r="W4178" s="14"/>
      <c r="X4178" s="14"/>
      <c r="Y4178" s="14"/>
      <c r="Z4178" s="14"/>
      <c r="AA4178" s="14"/>
      <c r="AB4178" s="14"/>
      <c r="AC4178" s="14"/>
      <c r="AD4178" s="14"/>
    </row>
    <row r="4179" ht="33.0" hidden="1" customHeight="1">
      <c r="A4179" s="14"/>
      <c r="B4179" s="14"/>
      <c r="C4179" s="14"/>
      <c r="D4179" s="14"/>
      <c r="E4179" s="14"/>
      <c r="F4179" s="14"/>
      <c r="G4179" s="14"/>
      <c r="H4179" s="14"/>
      <c r="I4179" s="14"/>
      <c r="J4179" s="14"/>
      <c r="K4179" s="14"/>
      <c r="L4179" s="14"/>
      <c r="M4179" s="14"/>
      <c r="N4179" s="14"/>
      <c r="O4179" s="14"/>
      <c r="P4179" s="14"/>
      <c r="Q4179" s="14"/>
      <c r="R4179" s="14"/>
      <c r="S4179" s="14"/>
      <c r="T4179" s="14"/>
      <c r="U4179" s="14"/>
      <c r="V4179" s="14"/>
      <c r="W4179" s="14"/>
      <c r="X4179" s="14"/>
      <c r="Y4179" s="14"/>
      <c r="Z4179" s="14"/>
      <c r="AA4179" s="14"/>
      <c r="AB4179" s="14"/>
      <c r="AC4179" s="14"/>
      <c r="AD4179" s="14"/>
    </row>
    <row r="4180" ht="33.0" hidden="1" customHeight="1">
      <c r="A4180" s="14"/>
      <c r="B4180" s="14"/>
      <c r="C4180" s="14"/>
      <c r="D4180" s="14"/>
      <c r="E4180" s="14"/>
      <c r="F4180" s="14"/>
      <c r="G4180" s="14"/>
      <c r="H4180" s="14"/>
      <c r="I4180" s="14"/>
      <c r="J4180" s="14"/>
      <c r="K4180" s="14"/>
      <c r="L4180" s="14"/>
      <c r="M4180" s="14"/>
      <c r="N4180" s="14"/>
      <c r="O4180" s="14"/>
      <c r="P4180" s="14"/>
      <c r="Q4180" s="14"/>
      <c r="R4180" s="14"/>
      <c r="S4180" s="14"/>
      <c r="T4180" s="14"/>
      <c r="U4180" s="14"/>
      <c r="V4180" s="14"/>
      <c r="W4180" s="14"/>
      <c r="X4180" s="14"/>
      <c r="Y4180" s="14"/>
      <c r="Z4180" s="14"/>
      <c r="AA4180" s="14"/>
      <c r="AB4180" s="14"/>
      <c r="AC4180" s="14"/>
      <c r="AD4180" s="14"/>
    </row>
    <row r="4181" ht="33.0" hidden="1" customHeight="1">
      <c r="A4181" s="14"/>
      <c r="B4181" s="14"/>
      <c r="C4181" s="14"/>
      <c r="D4181" s="14"/>
      <c r="E4181" s="14"/>
      <c r="F4181" s="14"/>
      <c r="G4181" s="14"/>
      <c r="H4181" s="14"/>
      <c r="I4181" s="14"/>
      <c r="J4181" s="14"/>
      <c r="K4181" s="14"/>
      <c r="L4181" s="14"/>
      <c r="M4181" s="14"/>
      <c r="N4181" s="14"/>
      <c r="O4181" s="14"/>
      <c r="P4181" s="14"/>
      <c r="Q4181" s="14"/>
      <c r="R4181" s="14"/>
      <c r="S4181" s="14"/>
      <c r="T4181" s="14"/>
      <c r="U4181" s="14"/>
      <c r="V4181" s="14"/>
      <c r="W4181" s="14"/>
      <c r="X4181" s="14"/>
      <c r="Y4181" s="14"/>
      <c r="Z4181" s="14"/>
      <c r="AA4181" s="14"/>
      <c r="AB4181" s="14"/>
      <c r="AC4181" s="14"/>
      <c r="AD4181" s="14"/>
    </row>
    <row r="4182" ht="33.0" hidden="1" customHeight="1">
      <c r="A4182" s="14"/>
      <c r="B4182" s="14"/>
      <c r="C4182" s="14"/>
      <c r="D4182" s="14"/>
      <c r="E4182" s="14"/>
      <c r="F4182" s="14"/>
      <c r="G4182" s="14"/>
      <c r="H4182" s="14"/>
      <c r="I4182" s="14"/>
      <c r="J4182" s="14"/>
      <c r="K4182" s="14"/>
      <c r="L4182" s="14"/>
      <c r="M4182" s="14"/>
      <c r="N4182" s="14"/>
      <c r="O4182" s="14"/>
      <c r="P4182" s="14"/>
      <c r="Q4182" s="14"/>
      <c r="R4182" s="14"/>
      <c r="S4182" s="14"/>
      <c r="T4182" s="14"/>
      <c r="U4182" s="14"/>
      <c r="V4182" s="14"/>
      <c r="W4182" s="14"/>
      <c r="X4182" s="14"/>
      <c r="Y4182" s="14"/>
      <c r="Z4182" s="14"/>
      <c r="AA4182" s="14"/>
      <c r="AB4182" s="14"/>
      <c r="AC4182" s="14"/>
      <c r="AD4182" s="14"/>
    </row>
    <row r="4183" ht="33.0" hidden="1" customHeight="1">
      <c r="A4183" s="14"/>
      <c r="B4183" s="14"/>
      <c r="C4183" s="14"/>
      <c r="D4183" s="14"/>
      <c r="E4183" s="14"/>
      <c r="F4183" s="14"/>
      <c r="G4183" s="14"/>
      <c r="H4183" s="14"/>
      <c r="I4183" s="14"/>
      <c r="J4183" s="14"/>
      <c r="K4183" s="14"/>
      <c r="L4183" s="14"/>
      <c r="M4183" s="14"/>
      <c r="N4183" s="14"/>
      <c r="O4183" s="14"/>
      <c r="P4183" s="14"/>
      <c r="Q4183" s="14"/>
      <c r="R4183" s="14"/>
      <c r="S4183" s="14"/>
      <c r="T4183" s="14"/>
      <c r="U4183" s="14"/>
      <c r="V4183" s="14"/>
      <c r="W4183" s="14"/>
      <c r="X4183" s="14"/>
      <c r="Y4183" s="14"/>
      <c r="Z4183" s="14"/>
      <c r="AA4183" s="14"/>
      <c r="AB4183" s="14"/>
      <c r="AC4183" s="14"/>
      <c r="AD4183" s="14"/>
    </row>
    <row r="4184" ht="33.0" hidden="1" customHeight="1">
      <c r="A4184" s="14"/>
      <c r="B4184" s="14"/>
      <c r="C4184" s="14"/>
      <c r="D4184" s="14"/>
      <c r="E4184" s="14"/>
      <c r="F4184" s="14"/>
      <c r="G4184" s="14"/>
      <c r="H4184" s="14"/>
      <c r="I4184" s="14"/>
      <c r="J4184" s="14"/>
      <c r="K4184" s="14"/>
      <c r="L4184" s="14"/>
      <c r="M4184" s="14"/>
      <c r="N4184" s="14"/>
      <c r="O4184" s="14"/>
      <c r="P4184" s="14"/>
      <c r="Q4184" s="14"/>
      <c r="R4184" s="14"/>
      <c r="S4184" s="14"/>
      <c r="T4184" s="14"/>
      <c r="U4184" s="14"/>
      <c r="V4184" s="14"/>
      <c r="W4184" s="14"/>
      <c r="X4184" s="14"/>
      <c r="Y4184" s="14"/>
      <c r="Z4184" s="14"/>
      <c r="AA4184" s="14"/>
      <c r="AB4184" s="14"/>
      <c r="AC4184" s="14"/>
      <c r="AD4184" s="14"/>
    </row>
    <row r="4185" ht="33.0" hidden="1" customHeight="1">
      <c r="A4185" s="14"/>
      <c r="B4185" s="14"/>
      <c r="C4185" s="14"/>
      <c r="D4185" s="14"/>
      <c r="E4185" s="14"/>
      <c r="F4185" s="14"/>
      <c r="G4185" s="14"/>
      <c r="H4185" s="14"/>
      <c r="I4185" s="14"/>
      <c r="J4185" s="14"/>
      <c r="K4185" s="14"/>
      <c r="L4185" s="14"/>
      <c r="M4185" s="14"/>
      <c r="N4185" s="14"/>
      <c r="O4185" s="14"/>
      <c r="P4185" s="14"/>
      <c r="Q4185" s="14"/>
      <c r="R4185" s="14"/>
      <c r="S4185" s="14"/>
      <c r="T4185" s="14"/>
      <c r="U4185" s="14"/>
      <c r="V4185" s="14"/>
      <c r="W4185" s="14"/>
      <c r="X4185" s="14"/>
      <c r="Y4185" s="14"/>
      <c r="Z4185" s="14"/>
      <c r="AA4185" s="14"/>
      <c r="AB4185" s="14"/>
      <c r="AC4185" s="14"/>
      <c r="AD4185" s="14"/>
    </row>
    <row r="4186" ht="33.0" hidden="1" customHeight="1">
      <c r="A4186" s="14"/>
      <c r="B4186" s="14"/>
      <c r="C4186" s="14"/>
      <c r="D4186" s="14"/>
      <c r="E4186" s="14"/>
      <c r="F4186" s="14"/>
      <c r="G4186" s="14"/>
      <c r="H4186" s="14"/>
      <c r="I4186" s="14"/>
      <c r="J4186" s="14"/>
      <c r="K4186" s="14"/>
      <c r="L4186" s="14"/>
      <c r="M4186" s="14"/>
      <c r="N4186" s="14"/>
      <c r="O4186" s="14"/>
      <c r="P4186" s="14"/>
      <c r="Q4186" s="14"/>
      <c r="R4186" s="14"/>
      <c r="S4186" s="14"/>
      <c r="T4186" s="14"/>
      <c r="U4186" s="14"/>
      <c r="V4186" s="14"/>
      <c r="W4186" s="14"/>
      <c r="X4186" s="14"/>
      <c r="Y4186" s="14"/>
      <c r="Z4186" s="14"/>
      <c r="AA4186" s="14"/>
      <c r="AB4186" s="14"/>
      <c r="AC4186" s="14"/>
      <c r="AD4186" s="14"/>
    </row>
    <row r="4187" ht="33.0" hidden="1" customHeight="1">
      <c r="A4187" s="14"/>
      <c r="B4187" s="14"/>
      <c r="C4187" s="14"/>
      <c r="D4187" s="14"/>
      <c r="E4187" s="14"/>
      <c r="F4187" s="14"/>
      <c r="G4187" s="14"/>
      <c r="H4187" s="14"/>
      <c r="I4187" s="14"/>
      <c r="J4187" s="14"/>
      <c r="K4187" s="14"/>
      <c r="L4187" s="14"/>
      <c r="M4187" s="14"/>
      <c r="N4187" s="14"/>
      <c r="O4187" s="14"/>
      <c r="P4187" s="14"/>
      <c r="Q4187" s="14"/>
      <c r="R4187" s="14"/>
      <c r="S4187" s="14"/>
      <c r="T4187" s="14"/>
      <c r="U4187" s="14"/>
      <c r="V4187" s="14"/>
      <c r="W4187" s="14"/>
      <c r="X4187" s="14"/>
      <c r="Y4187" s="14"/>
      <c r="Z4187" s="14"/>
      <c r="AA4187" s="14"/>
      <c r="AB4187" s="14"/>
      <c r="AC4187" s="14"/>
      <c r="AD4187" s="14"/>
    </row>
    <row r="4188" ht="33.0" hidden="1" customHeight="1">
      <c r="A4188" s="14"/>
      <c r="B4188" s="14"/>
      <c r="C4188" s="14"/>
      <c r="D4188" s="14"/>
      <c r="E4188" s="14"/>
      <c r="F4188" s="14"/>
      <c r="G4188" s="14"/>
      <c r="H4188" s="14"/>
      <c r="I4188" s="14"/>
      <c r="J4188" s="14"/>
      <c r="K4188" s="14"/>
      <c r="L4188" s="14"/>
      <c r="M4188" s="14"/>
      <c r="N4188" s="14"/>
      <c r="O4188" s="14"/>
      <c r="P4188" s="14"/>
      <c r="Q4188" s="14"/>
      <c r="R4188" s="14"/>
      <c r="S4188" s="14"/>
      <c r="T4188" s="14"/>
      <c r="U4188" s="14"/>
      <c r="V4188" s="14"/>
      <c r="W4188" s="14"/>
      <c r="X4188" s="14"/>
      <c r="Y4188" s="14"/>
      <c r="Z4188" s="14"/>
      <c r="AA4188" s="14"/>
      <c r="AB4188" s="14"/>
      <c r="AC4188" s="14"/>
      <c r="AD4188" s="14"/>
    </row>
    <row r="4189" ht="33.0" hidden="1" customHeight="1">
      <c r="A4189" s="14"/>
      <c r="B4189" s="14"/>
      <c r="C4189" s="14"/>
      <c r="D4189" s="14"/>
      <c r="E4189" s="14"/>
      <c r="F4189" s="14"/>
      <c r="G4189" s="14"/>
      <c r="H4189" s="14"/>
      <c r="I4189" s="14"/>
      <c r="J4189" s="14"/>
      <c r="K4189" s="14"/>
      <c r="L4189" s="14"/>
      <c r="M4189" s="14"/>
      <c r="N4189" s="14"/>
      <c r="O4189" s="14"/>
      <c r="P4189" s="14"/>
      <c r="Q4189" s="14"/>
      <c r="R4189" s="14"/>
      <c r="S4189" s="14"/>
      <c r="T4189" s="14"/>
      <c r="U4189" s="14"/>
      <c r="V4189" s="14"/>
      <c r="W4189" s="14"/>
      <c r="X4189" s="14"/>
      <c r="Y4189" s="14"/>
      <c r="Z4189" s="14"/>
      <c r="AA4189" s="14"/>
      <c r="AB4189" s="14"/>
      <c r="AC4189" s="14"/>
      <c r="AD4189" s="14"/>
    </row>
    <row r="4190" ht="33.0" hidden="1" customHeight="1">
      <c r="A4190" s="14"/>
      <c r="B4190" s="14"/>
      <c r="C4190" s="14"/>
      <c r="D4190" s="14"/>
      <c r="E4190" s="14"/>
      <c r="F4190" s="14"/>
      <c r="G4190" s="14"/>
      <c r="H4190" s="14"/>
      <c r="I4190" s="14"/>
      <c r="J4190" s="14"/>
      <c r="K4190" s="14"/>
      <c r="L4190" s="14"/>
      <c r="M4190" s="14"/>
      <c r="N4190" s="14"/>
      <c r="O4190" s="14"/>
      <c r="P4190" s="14"/>
      <c r="Q4190" s="14"/>
      <c r="R4190" s="14"/>
      <c r="S4190" s="14"/>
      <c r="T4190" s="14"/>
      <c r="U4190" s="14"/>
      <c r="V4190" s="14"/>
      <c r="W4190" s="14"/>
      <c r="X4190" s="14"/>
      <c r="Y4190" s="14"/>
      <c r="Z4190" s="14"/>
      <c r="AA4190" s="14"/>
      <c r="AB4190" s="14"/>
      <c r="AC4190" s="14"/>
      <c r="AD4190" s="14"/>
    </row>
    <row r="4191" ht="33.0" hidden="1" customHeight="1">
      <c r="A4191" s="14"/>
      <c r="B4191" s="14"/>
      <c r="C4191" s="14"/>
      <c r="D4191" s="14"/>
      <c r="E4191" s="14"/>
      <c r="F4191" s="14"/>
      <c r="G4191" s="14"/>
      <c r="H4191" s="14"/>
      <c r="I4191" s="14"/>
      <c r="J4191" s="14"/>
      <c r="K4191" s="14"/>
      <c r="L4191" s="14"/>
      <c r="M4191" s="14"/>
      <c r="N4191" s="14"/>
      <c r="O4191" s="14"/>
      <c r="P4191" s="14"/>
      <c r="Q4191" s="14"/>
      <c r="R4191" s="14"/>
      <c r="S4191" s="14"/>
      <c r="T4191" s="14"/>
      <c r="U4191" s="14"/>
      <c r="V4191" s="14"/>
      <c r="W4191" s="14"/>
      <c r="X4191" s="14"/>
      <c r="Y4191" s="14"/>
      <c r="Z4191" s="14"/>
      <c r="AA4191" s="14"/>
      <c r="AB4191" s="14"/>
      <c r="AC4191" s="14"/>
      <c r="AD4191" s="14"/>
    </row>
    <row r="4192" ht="33.0" hidden="1" customHeight="1">
      <c r="A4192" s="14"/>
      <c r="B4192" s="14"/>
      <c r="C4192" s="14"/>
      <c r="D4192" s="14"/>
      <c r="E4192" s="14"/>
      <c r="F4192" s="14"/>
      <c r="G4192" s="14"/>
      <c r="H4192" s="14"/>
      <c r="I4192" s="14"/>
      <c r="J4192" s="14"/>
      <c r="K4192" s="14"/>
      <c r="L4192" s="14"/>
      <c r="M4192" s="14"/>
      <c r="N4192" s="14"/>
      <c r="O4192" s="14"/>
      <c r="P4192" s="14"/>
      <c r="Q4192" s="14"/>
      <c r="R4192" s="14"/>
      <c r="S4192" s="14"/>
      <c r="T4192" s="14"/>
      <c r="U4192" s="14"/>
      <c r="V4192" s="14"/>
      <c r="W4192" s="14"/>
      <c r="X4192" s="14"/>
      <c r="Y4192" s="14"/>
      <c r="Z4192" s="14"/>
      <c r="AA4192" s="14"/>
      <c r="AB4192" s="14"/>
      <c r="AC4192" s="14"/>
      <c r="AD4192" s="14"/>
    </row>
    <row r="4193" ht="33.0" hidden="1" customHeight="1">
      <c r="A4193" s="14"/>
      <c r="B4193" s="14"/>
      <c r="C4193" s="14"/>
      <c r="D4193" s="14"/>
      <c r="E4193" s="14"/>
      <c r="F4193" s="14"/>
      <c r="G4193" s="14"/>
      <c r="H4193" s="14"/>
      <c r="I4193" s="14"/>
      <c r="J4193" s="14"/>
      <c r="K4193" s="14"/>
      <c r="L4193" s="14"/>
      <c r="M4193" s="14"/>
      <c r="N4193" s="14"/>
      <c r="O4193" s="14"/>
      <c r="P4193" s="14"/>
      <c r="Q4193" s="14"/>
      <c r="R4193" s="14"/>
      <c r="S4193" s="14"/>
      <c r="T4193" s="14"/>
      <c r="U4193" s="14"/>
      <c r="V4193" s="14"/>
      <c r="W4193" s="14"/>
      <c r="X4193" s="14"/>
      <c r="Y4193" s="14"/>
      <c r="Z4193" s="14"/>
      <c r="AA4193" s="14"/>
      <c r="AB4193" s="14"/>
      <c r="AC4193" s="14"/>
      <c r="AD4193" s="14"/>
    </row>
    <row r="4194" ht="33.0" hidden="1" customHeight="1">
      <c r="A4194" s="14"/>
      <c r="B4194" s="14"/>
      <c r="C4194" s="14"/>
      <c r="D4194" s="14"/>
      <c r="E4194" s="14"/>
      <c r="F4194" s="14"/>
      <c r="G4194" s="14"/>
      <c r="H4194" s="14"/>
      <c r="I4194" s="14"/>
      <c r="J4194" s="14"/>
      <c r="K4194" s="14"/>
      <c r="L4194" s="14"/>
      <c r="M4194" s="14"/>
      <c r="N4194" s="14"/>
      <c r="O4194" s="14"/>
      <c r="P4194" s="14"/>
      <c r="Q4194" s="14"/>
      <c r="R4194" s="14"/>
      <c r="S4194" s="14"/>
      <c r="T4194" s="14"/>
      <c r="U4194" s="14"/>
      <c r="V4194" s="14"/>
      <c r="W4194" s="14"/>
      <c r="X4194" s="14"/>
      <c r="Y4194" s="14"/>
      <c r="Z4194" s="14"/>
      <c r="AA4194" s="14"/>
      <c r="AB4194" s="14"/>
      <c r="AC4194" s="14"/>
      <c r="AD4194" s="14"/>
    </row>
    <row r="4195" ht="33.0" hidden="1" customHeight="1">
      <c r="A4195" s="14"/>
      <c r="B4195" s="14"/>
      <c r="C4195" s="14"/>
      <c r="D4195" s="14"/>
      <c r="E4195" s="14"/>
      <c r="F4195" s="14"/>
      <c r="G4195" s="14"/>
      <c r="H4195" s="14"/>
      <c r="I4195" s="14"/>
      <c r="J4195" s="14"/>
      <c r="K4195" s="14"/>
      <c r="L4195" s="14"/>
      <c r="M4195" s="14"/>
      <c r="N4195" s="14"/>
      <c r="O4195" s="14"/>
      <c r="P4195" s="14"/>
      <c r="Q4195" s="14"/>
      <c r="R4195" s="14"/>
      <c r="S4195" s="14"/>
      <c r="T4195" s="14"/>
      <c r="U4195" s="14"/>
      <c r="V4195" s="14"/>
      <c r="W4195" s="14"/>
      <c r="X4195" s="14"/>
      <c r="Y4195" s="14"/>
      <c r="Z4195" s="14"/>
      <c r="AA4195" s="14"/>
      <c r="AB4195" s="14"/>
      <c r="AC4195" s="14"/>
      <c r="AD4195" s="14"/>
    </row>
    <row r="4196" ht="33.0" hidden="1" customHeight="1">
      <c r="A4196" s="14"/>
      <c r="B4196" s="14"/>
      <c r="C4196" s="14"/>
      <c r="D4196" s="14"/>
      <c r="E4196" s="14"/>
      <c r="F4196" s="14"/>
      <c r="G4196" s="14"/>
      <c r="H4196" s="14"/>
      <c r="I4196" s="14"/>
      <c r="J4196" s="14"/>
      <c r="K4196" s="14"/>
      <c r="L4196" s="14"/>
      <c r="M4196" s="14"/>
      <c r="N4196" s="14"/>
      <c r="O4196" s="14"/>
      <c r="P4196" s="14"/>
      <c r="Q4196" s="14"/>
      <c r="R4196" s="14"/>
      <c r="S4196" s="14"/>
      <c r="T4196" s="14"/>
      <c r="U4196" s="14"/>
      <c r="V4196" s="14"/>
      <c r="W4196" s="14"/>
      <c r="X4196" s="14"/>
      <c r="Y4196" s="14"/>
      <c r="Z4196" s="14"/>
      <c r="AA4196" s="14"/>
      <c r="AB4196" s="14"/>
      <c r="AC4196" s="14"/>
      <c r="AD4196" s="14"/>
    </row>
    <row r="4197" ht="33.0" hidden="1" customHeight="1">
      <c r="A4197" s="14"/>
      <c r="B4197" s="14"/>
      <c r="C4197" s="14"/>
      <c r="D4197" s="14"/>
      <c r="E4197" s="14"/>
      <c r="F4197" s="14"/>
      <c r="G4197" s="14"/>
      <c r="H4197" s="14"/>
      <c r="I4197" s="14"/>
      <c r="J4197" s="14"/>
      <c r="K4197" s="14"/>
      <c r="L4197" s="14"/>
      <c r="M4197" s="14"/>
      <c r="N4197" s="14"/>
      <c r="O4197" s="14"/>
      <c r="P4197" s="14"/>
      <c r="Q4197" s="14"/>
      <c r="R4197" s="14"/>
      <c r="S4197" s="14"/>
      <c r="T4197" s="14"/>
      <c r="U4197" s="14"/>
      <c r="V4197" s="14"/>
      <c r="W4197" s="14"/>
      <c r="X4197" s="14"/>
      <c r="Y4197" s="14"/>
      <c r="Z4197" s="14"/>
      <c r="AA4197" s="14"/>
      <c r="AB4197" s="14"/>
      <c r="AC4197" s="14"/>
      <c r="AD4197" s="14"/>
    </row>
    <row r="4198" ht="33.0" hidden="1" customHeight="1">
      <c r="A4198" s="14"/>
      <c r="B4198" s="14"/>
      <c r="C4198" s="14"/>
      <c r="D4198" s="14"/>
      <c r="E4198" s="14"/>
      <c r="F4198" s="14"/>
      <c r="G4198" s="14"/>
      <c r="H4198" s="14"/>
      <c r="I4198" s="14"/>
      <c r="J4198" s="14"/>
      <c r="K4198" s="14"/>
      <c r="L4198" s="14"/>
      <c r="M4198" s="14"/>
      <c r="N4198" s="14"/>
      <c r="O4198" s="14"/>
      <c r="P4198" s="14"/>
      <c r="Q4198" s="14"/>
      <c r="R4198" s="14"/>
      <c r="S4198" s="14"/>
      <c r="T4198" s="14"/>
      <c r="U4198" s="14"/>
      <c r="V4198" s="14"/>
      <c r="W4198" s="14"/>
      <c r="X4198" s="14"/>
      <c r="Y4198" s="14"/>
      <c r="Z4198" s="14"/>
      <c r="AA4198" s="14"/>
      <c r="AB4198" s="14"/>
      <c r="AC4198" s="14"/>
      <c r="AD4198" s="14"/>
    </row>
    <row r="4199" ht="33.0" hidden="1" customHeight="1">
      <c r="A4199" s="14"/>
      <c r="B4199" s="14"/>
      <c r="C4199" s="14"/>
      <c r="D4199" s="14"/>
      <c r="E4199" s="14"/>
      <c r="F4199" s="14"/>
      <c r="G4199" s="14"/>
      <c r="H4199" s="14"/>
      <c r="I4199" s="14"/>
      <c r="J4199" s="14"/>
      <c r="K4199" s="14"/>
      <c r="L4199" s="14"/>
      <c r="M4199" s="14"/>
      <c r="N4199" s="14"/>
      <c r="O4199" s="14"/>
      <c r="P4199" s="14"/>
      <c r="Q4199" s="14"/>
      <c r="R4199" s="14"/>
      <c r="S4199" s="14"/>
      <c r="T4199" s="14"/>
      <c r="U4199" s="14"/>
      <c r="V4199" s="14"/>
      <c r="W4199" s="14"/>
      <c r="X4199" s="14"/>
      <c r="Y4199" s="14"/>
      <c r="Z4199" s="14"/>
      <c r="AA4199" s="14"/>
      <c r="AB4199" s="14"/>
      <c r="AC4199" s="14"/>
      <c r="AD4199" s="14"/>
    </row>
    <row r="4200" ht="33.0" hidden="1" customHeight="1">
      <c r="A4200" s="14"/>
      <c r="B4200" s="14"/>
      <c r="C4200" s="14"/>
      <c r="D4200" s="14"/>
      <c r="E4200" s="14"/>
      <c r="F4200" s="14"/>
      <c r="G4200" s="14"/>
      <c r="H4200" s="14"/>
      <c r="I4200" s="14"/>
      <c r="J4200" s="14"/>
      <c r="K4200" s="14"/>
      <c r="L4200" s="14"/>
      <c r="M4200" s="14"/>
      <c r="N4200" s="14"/>
      <c r="O4200" s="14"/>
      <c r="P4200" s="14"/>
      <c r="Q4200" s="14"/>
      <c r="R4200" s="14"/>
      <c r="S4200" s="14"/>
      <c r="T4200" s="14"/>
      <c r="U4200" s="14"/>
      <c r="V4200" s="14"/>
      <c r="W4200" s="14"/>
      <c r="X4200" s="14"/>
      <c r="Y4200" s="14"/>
      <c r="Z4200" s="14"/>
      <c r="AA4200" s="14"/>
      <c r="AB4200" s="14"/>
      <c r="AC4200" s="14"/>
      <c r="AD4200" s="14"/>
    </row>
    <row r="4201" ht="33.0" hidden="1" customHeight="1">
      <c r="A4201" s="14"/>
      <c r="B4201" s="14"/>
      <c r="C4201" s="14"/>
      <c r="D4201" s="14"/>
      <c r="E4201" s="14"/>
      <c r="F4201" s="14"/>
      <c r="G4201" s="14"/>
      <c r="H4201" s="14"/>
      <c r="I4201" s="14"/>
      <c r="J4201" s="14"/>
      <c r="K4201" s="14"/>
      <c r="L4201" s="14"/>
      <c r="M4201" s="14"/>
      <c r="N4201" s="14"/>
      <c r="O4201" s="14"/>
      <c r="P4201" s="14"/>
      <c r="Q4201" s="14"/>
      <c r="R4201" s="14"/>
      <c r="S4201" s="14"/>
      <c r="T4201" s="14"/>
      <c r="U4201" s="14"/>
      <c r="V4201" s="14"/>
      <c r="W4201" s="14"/>
      <c r="X4201" s="14"/>
      <c r="Y4201" s="14"/>
      <c r="Z4201" s="14"/>
      <c r="AA4201" s="14"/>
      <c r="AB4201" s="14"/>
      <c r="AC4201" s="14"/>
      <c r="AD4201" s="14"/>
    </row>
    <row r="4202" ht="33.0" hidden="1" customHeight="1">
      <c r="A4202" s="14"/>
      <c r="B4202" s="14"/>
      <c r="C4202" s="14"/>
      <c r="D4202" s="14"/>
      <c r="E4202" s="14"/>
      <c r="F4202" s="14"/>
      <c r="G4202" s="14"/>
      <c r="H4202" s="14"/>
      <c r="I4202" s="14"/>
      <c r="J4202" s="14"/>
      <c r="K4202" s="14"/>
      <c r="L4202" s="14"/>
      <c r="M4202" s="14"/>
      <c r="N4202" s="14"/>
      <c r="O4202" s="14"/>
      <c r="P4202" s="14"/>
      <c r="Q4202" s="14"/>
      <c r="R4202" s="14"/>
      <c r="S4202" s="14"/>
      <c r="T4202" s="14"/>
      <c r="U4202" s="14"/>
      <c r="V4202" s="14"/>
      <c r="W4202" s="14"/>
      <c r="X4202" s="14"/>
      <c r="Y4202" s="14"/>
      <c r="Z4202" s="14"/>
      <c r="AA4202" s="14"/>
      <c r="AB4202" s="14"/>
      <c r="AC4202" s="14"/>
      <c r="AD4202" s="14"/>
    </row>
    <row r="4203" ht="33.0" hidden="1" customHeight="1">
      <c r="A4203" s="14"/>
      <c r="B4203" s="14"/>
      <c r="C4203" s="14"/>
      <c r="D4203" s="14"/>
      <c r="E4203" s="14"/>
      <c r="F4203" s="14"/>
      <c r="G4203" s="14"/>
      <c r="H4203" s="14"/>
      <c r="I4203" s="14"/>
      <c r="J4203" s="14"/>
      <c r="K4203" s="14"/>
      <c r="L4203" s="14"/>
      <c r="M4203" s="14"/>
      <c r="N4203" s="14"/>
      <c r="O4203" s="14"/>
      <c r="P4203" s="14"/>
      <c r="Q4203" s="14"/>
      <c r="R4203" s="14"/>
      <c r="S4203" s="14"/>
      <c r="T4203" s="14"/>
      <c r="U4203" s="14"/>
      <c r="V4203" s="14"/>
      <c r="W4203" s="14"/>
      <c r="X4203" s="14"/>
      <c r="Y4203" s="14"/>
      <c r="Z4203" s="14"/>
      <c r="AA4203" s="14"/>
      <c r="AB4203" s="14"/>
      <c r="AC4203" s="14"/>
      <c r="AD4203" s="14"/>
    </row>
    <row r="4204" ht="33.0" hidden="1" customHeight="1">
      <c r="A4204" s="14"/>
      <c r="B4204" s="14"/>
      <c r="C4204" s="14"/>
      <c r="D4204" s="14"/>
      <c r="E4204" s="14"/>
      <c r="F4204" s="14"/>
      <c r="G4204" s="14"/>
      <c r="H4204" s="14"/>
      <c r="I4204" s="14"/>
      <c r="J4204" s="14"/>
      <c r="K4204" s="14"/>
      <c r="L4204" s="14"/>
      <c r="M4204" s="14"/>
      <c r="N4204" s="14"/>
      <c r="O4204" s="14"/>
      <c r="P4204" s="14"/>
      <c r="Q4204" s="14"/>
      <c r="R4204" s="14"/>
      <c r="S4204" s="14"/>
      <c r="T4204" s="14"/>
      <c r="U4204" s="14"/>
      <c r="V4204" s="14"/>
      <c r="W4204" s="14"/>
      <c r="X4204" s="14"/>
      <c r="Y4204" s="14"/>
      <c r="Z4204" s="14"/>
      <c r="AA4204" s="14"/>
      <c r="AB4204" s="14"/>
      <c r="AC4204" s="14"/>
      <c r="AD4204" s="14"/>
    </row>
    <row r="4205" ht="33.0" hidden="1" customHeight="1">
      <c r="A4205" s="14"/>
      <c r="B4205" s="14"/>
      <c r="C4205" s="14"/>
      <c r="D4205" s="14"/>
      <c r="E4205" s="14"/>
      <c r="F4205" s="14"/>
      <c r="G4205" s="14"/>
      <c r="H4205" s="14"/>
      <c r="I4205" s="14"/>
      <c r="J4205" s="14"/>
      <c r="K4205" s="14"/>
      <c r="L4205" s="14"/>
      <c r="M4205" s="14"/>
      <c r="N4205" s="14"/>
      <c r="O4205" s="14"/>
      <c r="P4205" s="14"/>
      <c r="Q4205" s="14"/>
      <c r="R4205" s="14"/>
      <c r="S4205" s="14"/>
      <c r="T4205" s="14"/>
      <c r="U4205" s="14"/>
      <c r="V4205" s="14"/>
      <c r="W4205" s="14"/>
      <c r="X4205" s="14"/>
      <c r="Y4205" s="14"/>
      <c r="Z4205" s="14"/>
      <c r="AA4205" s="14"/>
      <c r="AB4205" s="14"/>
      <c r="AC4205" s="14"/>
      <c r="AD4205" s="14"/>
    </row>
    <row r="4206" ht="33.0" hidden="1" customHeight="1">
      <c r="A4206" s="14"/>
      <c r="B4206" s="14"/>
      <c r="C4206" s="14"/>
      <c r="D4206" s="14"/>
      <c r="E4206" s="14"/>
      <c r="F4206" s="14"/>
      <c r="G4206" s="14"/>
      <c r="H4206" s="14"/>
      <c r="I4206" s="14"/>
      <c r="J4206" s="14"/>
      <c r="K4206" s="14"/>
      <c r="L4206" s="14"/>
      <c r="M4206" s="14"/>
      <c r="N4206" s="14"/>
      <c r="O4206" s="14"/>
      <c r="P4206" s="14"/>
      <c r="Q4206" s="14"/>
      <c r="R4206" s="14"/>
      <c r="S4206" s="14"/>
      <c r="T4206" s="14"/>
      <c r="U4206" s="14"/>
      <c r="V4206" s="14"/>
      <c r="W4206" s="14"/>
      <c r="X4206" s="14"/>
      <c r="Y4206" s="14"/>
      <c r="Z4206" s="14"/>
      <c r="AA4206" s="14"/>
      <c r="AB4206" s="14"/>
      <c r="AC4206" s="14"/>
      <c r="AD4206" s="14"/>
    </row>
    <row r="4207" ht="33.0" hidden="1" customHeight="1">
      <c r="A4207" s="14"/>
      <c r="B4207" s="14"/>
      <c r="C4207" s="14"/>
      <c r="D4207" s="14"/>
      <c r="E4207" s="14"/>
      <c r="F4207" s="14"/>
      <c r="G4207" s="14"/>
      <c r="H4207" s="14"/>
      <c r="I4207" s="14"/>
      <c r="J4207" s="14"/>
      <c r="K4207" s="14"/>
      <c r="L4207" s="14"/>
      <c r="M4207" s="14"/>
      <c r="N4207" s="14"/>
      <c r="O4207" s="14"/>
      <c r="P4207" s="14"/>
      <c r="Q4207" s="14"/>
      <c r="R4207" s="14"/>
      <c r="S4207" s="14"/>
      <c r="T4207" s="14"/>
      <c r="U4207" s="14"/>
      <c r="V4207" s="14"/>
      <c r="W4207" s="14"/>
      <c r="X4207" s="14"/>
      <c r="Y4207" s="14"/>
      <c r="Z4207" s="14"/>
      <c r="AA4207" s="14"/>
      <c r="AB4207" s="14"/>
      <c r="AC4207" s="14"/>
      <c r="AD4207" s="14"/>
    </row>
    <row r="4208" ht="33.0" hidden="1" customHeight="1">
      <c r="A4208" s="14"/>
      <c r="B4208" s="14"/>
      <c r="C4208" s="14"/>
      <c r="D4208" s="14"/>
      <c r="E4208" s="14"/>
      <c r="F4208" s="14"/>
      <c r="G4208" s="14"/>
      <c r="H4208" s="14"/>
      <c r="I4208" s="14"/>
      <c r="J4208" s="14"/>
      <c r="K4208" s="14"/>
      <c r="L4208" s="14"/>
      <c r="M4208" s="14"/>
      <c r="N4208" s="14"/>
      <c r="O4208" s="14"/>
      <c r="P4208" s="14"/>
      <c r="Q4208" s="14"/>
      <c r="R4208" s="14"/>
      <c r="S4208" s="14"/>
      <c r="T4208" s="14"/>
      <c r="U4208" s="14"/>
      <c r="V4208" s="14"/>
      <c r="W4208" s="14"/>
      <c r="X4208" s="14"/>
      <c r="Y4208" s="14"/>
      <c r="Z4208" s="14"/>
      <c r="AA4208" s="14"/>
      <c r="AB4208" s="14"/>
      <c r="AC4208" s="14"/>
      <c r="AD4208" s="14"/>
    </row>
    <row r="4209" ht="33.0" hidden="1" customHeight="1">
      <c r="A4209" s="14"/>
      <c r="B4209" s="14"/>
      <c r="C4209" s="14"/>
      <c r="D4209" s="14"/>
      <c r="E4209" s="14"/>
      <c r="F4209" s="14"/>
      <c r="G4209" s="14"/>
      <c r="H4209" s="14"/>
      <c r="I4209" s="14"/>
      <c r="J4209" s="14"/>
      <c r="K4209" s="14"/>
      <c r="L4209" s="14"/>
      <c r="M4209" s="14"/>
      <c r="N4209" s="14"/>
      <c r="O4209" s="14"/>
      <c r="P4209" s="14"/>
      <c r="Q4209" s="14"/>
      <c r="R4209" s="14"/>
      <c r="S4209" s="14"/>
      <c r="T4209" s="14"/>
      <c r="U4209" s="14"/>
      <c r="V4209" s="14"/>
      <c r="W4209" s="14"/>
      <c r="X4209" s="14"/>
      <c r="Y4209" s="14"/>
      <c r="Z4209" s="14"/>
      <c r="AA4209" s="14"/>
      <c r="AB4209" s="14"/>
      <c r="AC4209" s="14"/>
      <c r="AD4209" s="14"/>
    </row>
    <row r="4210" ht="33.0" hidden="1" customHeight="1">
      <c r="A4210" s="14"/>
      <c r="B4210" s="14"/>
      <c r="C4210" s="14"/>
      <c r="D4210" s="14"/>
      <c r="E4210" s="14"/>
      <c r="F4210" s="14"/>
      <c r="G4210" s="14"/>
      <c r="H4210" s="14"/>
      <c r="I4210" s="14"/>
      <c r="J4210" s="14"/>
      <c r="K4210" s="14"/>
      <c r="L4210" s="14"/>
      <c r="M4210" s="14"/>
      <c r="N4210" s="14"/>
      <c r="O4210" s="14"/>
      <c r="P4210" s="14"/>
      <c r="Q4210" s="14"/>
      <c r="R4210" s="14"/>
      <c r="S4210" s="14"/>
      <c r="T4210" s="14"/>
      <c r="U4210" s="14"/>
      <c r="V4210" s="14"/>
      <c r="W4210" s="14"/>
      <c r="X4210" s="14"/>
      <c r="Y4210" s="14"/>
      <c r="Z4210" s="14"/>
      <c r="AA4210" s="14"/>
      <c r="AB4210" s="14"/>
      <c r="AC4210" s="14"/>
      <c r="AD4210" s="14"/>
    </row>
    <row r="4211" ht="33.0" hidden="1" customHeight="1">
      <c r="A4211" s="14"/>
      <c r="B4211" s="14"/>
      <c r="C4211" s="14"/>
      <c r="D4211" s="14"/>
      <c r="E4211" s="14"/>
      <c r="F4211" s="14"/>
      <c r="G4211" s="14"/>
      <c r="H4211" s="14"/>
      <c r="I4211" s="14"/>
      <c r="J4211" s="14"/>
      <c r="K4211" s="14"/>
      <c r="L4211" s="14"/>
      <c r="M4211" s="14"/>
      <c r="N4211" s="14"/>
      <c r="O4211" s="14"/>
      <c r="P4211" s="14"/>
      <c r="Q4211" s="14"/>
      <c r="R4211" s="14"/>
      <c r="S4211" s="14"/>
      <c r="T4211" s="14"/>
      <c r="U4211" s="14"/>
      <c r="V4211" s="14"/>
      <c r="W4211" s="14"/>
      <c r="X4211" s="14"/>
      <c r="Y4211" s="14"/>
      <c r="Z4211" s="14"/>
      <c r="AA4211" s="14"/>
      <c r="AB4211" s="14"/>
      <c r="AC4211" s="14"/>
      <c r="AD4211" s="14"/>
    </row>
    <row r="4212" ht="33.0" hidden="1" customHeight="1">
      <c r="A4212" s="14"/>
      <c r="B4212" s="14"/>
      <c r="C4212" s="14"/>
      <c r="D4212" s="14"/>
      <c r="E4212" s="14"/>
      <c r="F4212" s="14"/>
      <c r="G4212" s="14"/>
      <c r="H4212" s="14"/>
      <c r="I4212" s="14"/>
      <c r="J4212" s="14"/>
      <c r="K4212" s="14"/>
      <c r="L4212" s="14"/>
      <c r="M4212" s="14"/>
      <c r="N4212" s="14"/>
      <c r="O4212" s="14"/>
      <c r="P4212" s="14"/>
      <c r="Q4212" s="14"/>
      <c r="R4212" s="14"/>
      <c r="S4212" s="14"/>
      <c r="T4212" s="14"/>
      <c r="U4212" s="14"/>
      <c r="V4212" s="14"/>
      <c r="W4212" s="14"/>
      <c r="X4212" s="14"/>
      <c r="Y4212" s="14"/>
      <c r="Z4212" s="14"/>
      <c r="AA4212" s="14"/>
      <c r="AB4212" s="14"/>
      <c r="AC4212" s="14"/>
      <c r="AD4212" s="14"/>
    </row>
    <row r="4213" ht="33.0" hidden="1" customHeight="1">
      <c r="A4213" s="14"/>
      <c r="B4213" s="14"/>
      <c r="C4213" s="14"/>
      <c r="D4213" s="14"/>
      <c r="E4213" s="14"/>
      <c r="F4213" s="14"/>
      <c r="G4213" s="14"/>
      <c r="H4213" s="14"/>
      <c r="I4213" s="14"/>
      <c r="J4213" s="14"/>
      <c r="K4213" s="14"/>
      <c r="L4213" s="14"/>
      <c r="M4213" s="14"/>
      <c r="N4213" s="14"/>
      <c r="O4213" s="14"/>
      <c r="P4213" s="14"/>
      <c r="Q4213" s="14"/>
      <c r="R4213" s="14"/>
      <c r="S4213" s="14"/>
      <c r="T4213" s="14"/>
      <c r="U4213" s="14"/>
      <c r="V4213" s="14"/>
      <c r="W4213" s="14"/>
      <c r="X4213" s="14"/>
      <c r="Y4213" s="14"/>
      <c r="Z4213" s="14"/>
      <c r="AA4213" s="14"/>
      <c r="AB4213" s="14"/>
      <c r="AC4213" s="14"/>
      <c r="AD4213" s="14"/>
    </row>
    <row r="4214" ht="33.0" hidden="1" customHeight="1">
      <c r="A4214" s="14"/>
      <c r="B4214" s="14"/>
      <c r="C4214" s="14"/>
      <c r="D4214" s="14"/>
      <c r="E4214" s="14"/>
      <c r="F4214" s="14"/>
      <c r="G4214" s="14"/>
      <c r="H4214" s="14"/>
      <c r="I4214" s="14"/>
      <c r="J4214" s="14"/>
      <c r="K4214" s="14"/>
      <c r="L4214" s="14"/>
      <c r="M4214" s="14"/>
      <c r="N4214" s="14"/>
      <c r="O4214" s="14"/>
      <c r="P4214" s="14"/>
      <c r="Q4214" s="14"/>
      <c r="R4214" s="14"/>
      <c r="S4214" s="14"/>
      <c r="T4214" s="14"/>
      <c r="U4214" s="14"/>
      <c r="V4214" s="14"/>
      <c r="W4214" s="14"/>
      <c r="X4214" s="14"/>
      <c r="Y4214" s="14"/>
      <c r="Z4214" s="14"/>
      <c r="AA4214" s="14"/>
      <c r="AB4214" s="14"/>
      <c r="AC4214" s="14"/>
      <c r="AD4214" s="14"/>
    </row>
    <row r="4215" ht="33.0" hidden="1" customHeight="1">
      <c r="A4215" s="14"/>
      <c r="B4215" s="14"/>
      <c r="C4215" s="14"/>
      <c r="D4215" s="14"/>
      <c r="E4215" s="14"/>
      <c r="F4215" s="14"/>
      <c r="G4215" s="14"/>
      <c r="H4215" s="14"/>
      <c r="I4215" s="14"/>
      <c r="J4215" s="14"/>
      <c r="K4215" s="14"/>
      <c r="L4215" s="14"/>
      <c r="M4215" s="14"/>
      <c r="N4215" s="14"/>
      <c r="O4215" s="14"/>
      <c r="P4215" s="14"/>
      <c r="Q4215" s="14"/>
      <c r="R4215" s="14"/>
      <c r="S4215" s="14"/>
      <c r="T4215" s="14"/>
      <c r="U4215" s="14"/>
      <c r="V4215" s="14"/>
      <c r="W4215" s="14"/>
      <c r="X4215" s="14"/>
      <c r="Y4215" s="14"/>
      <c r="Z4215" s="14"/>
      <c r="AA4215" s="14"/>
      <c r="AB4215" s="14"/>
      <c r="AC4215" s="14"/>
      <c r="AD4215" s="14"/>
    </row>
    <row r="4216" ht="33.0" hidden="1" customHeight="1">
      <c r="A4216" s="14"/>
      <c r="B4216" s="14"/>
      <c r="C4216" s="14"/>
      <c r="D4216" s="14"/>
      <c r="E4216" s="14"/>
      <c r="F4216" s="14"/>
      <c r="G4216" s="14"/>
      <c r="H4216" s="14"/>
      <c r="I4216" s="14"/>
      <c r="J4216" s="14"/>
      <c r="K4216" s="14"/>
      <c r="L4216" s="14"/>
      <c r="M4216" s="14"/>
      <c r="N4216" s="14"/>
      <c r="O4216" s="14"/>
      <c r="P4216" s="14"/>
      <c r="Q4216" s="14"/>
      <c r="R4216" s="14"/>
      <c r="S4216" s="14"/>
      <c r="T4216" s="14"/>
      <c r="U4216" s="14"/>
      <c r="V4216" s="14"/>
      <c r="W4216" s="14"/>
      <c r="X4216" s="14"/>
      <c r="Y4216" s="14"/>
      <c r="Z4216" s="14"/>
      <c r="AA4216" s="14"/>
      <c r="AB4216" s="14"/>
      <c r="AC4216" s="14"/>
      <c r="AD4216" s="14"/>
    </row>
    <row r="4217" ht="33.0" hidden="1" customHeight="1">
      <c r="A4217" s="14"/>
      <c r="B4217" s="14"/>
      <c r="C4217" s="14"/>
      <c r="D4217" s="14"/>
      <c r="E4217" s="14"/>
      <c r="F4217" s="14"/>
      <c r="G4217" s="14"/>
      <c r="H4217" s="14"/>
      <c r="I4217" s="14"/>
      <c r="J4217" s="14"/>
      <c r="K4217" s="14"/>
      <c r="L4217" s="14"/>
      <c r="M4217" s="14"/>
      <c r="N4217" s="14"/>
      <c r="O4217" s="14"/>
      <c r="P4217" s="14"/>
      <c r="Q4217" s="14"/>
      <c r="R4217" s="14"/>
      <c r="S4217" s="14"/>
      <c r="T4217" s="14"/>
      <c r="U4217" s="14"/>
      <c r="V4217" s="14"/>
      <c r="W4217" s="14"/>
      <c r="X4217" s="14"/>
      <c r="Y4217" s="14"/>
      <c r="Z4217" s="14"/>
      <c r="AA4217" s="14"/>
      <c r="AB4217" s="14"/>
      <c r="AC4217" s="14"/>
      <c r="AD4217" s="14"/>
    </row>
    <row r="4218" ht="33.0" hidden="1" customHeight="1">
      <c r="A4218" s="14"/>
      <c r="B4218" s="14"/>
      <c r="C4218" s="14"/>
      <c r="D4218" s="14"/>
      <c r="E4218" s="14"/>
      <c r="F4218" s="14"/>
      <c r="G4218" s="14"/>
      <c r="H4218" s="14"/>
      <c r="I4218" s="14"/>
      <c r="J4218" s="14"/>
      <c r="K4218" s="14"/>
      <c r="L4218" s="14"/>
      <c r="M4218" s="14"/>
      <c r="N4218" s="14"/>
      <c r="O4218" s="14"/>
      <c r="P4218" s="14"/>
      <c r="Q4218" s="14"/>
      <c r="R4218" s="14"/>
      <c r="S4218" s="14"/>
      <c r="T4218" s="14"/>
      <c r="U4218" s="14"/>
      <c r="V4218" s="14"/>
      <c r="W4218" s="14"/>
      <c r="X4218" s="14"/>
      <c r="Y4218" s="14"/>
      <c r="Z4218" s="14"/>
      <c r="AA4218" s="14"/>
      <c r="AB4218" s="14"/>
      <c r="AC4218" s="14"/>
      <c r="AD4218" s="14"/>
    </row>
    <row r="4219" ht="33.0" hidden="1" customHeight="1">
      <c r="A4219" s="14"/>
      <c r="B4219" s="14"/>
      <c r="C4219" s="14"/>
      <c r="D4219" s="14"/>
      <c r="E4219" s="14"/>
      <c r="F4219" s="14"/>
      <c r="G4219" s="14"/>
      <c r="H4219" s="14"/>
      <c r="I4219" s="14"/>
      <c r="J4219" s="14"/>
      <c r="K4219" s="14"/>
      <c r="L4219" s="14"/>
      <c r="M4219" s="14"/>
      <c r="N4219" s="14"/>
      <c r="O4219" s="14"/>
      <c r="P4219" s="14"/>
      <c r="Q4219" s="14"/>
      <c r="R4219" s="14"/>
      <c r="S4219" s="14"/>
      <c r="T4219" s="14"/>
      <c r="U4219" s="14"/>
      <c r="V4219" s="14"/>
      <c r="W4219" s="14"/>
      <c r="X4219" s="14"/>
      <c r="Y4219" s="14"/>
      <c r="Z4219" s="14"/>
      <c r="AA4219" s="14"/>
      <c r="AB4219" s="14"/>
      <c r="AC4219" s="14"/>
      <c r="AD4219" s="14"/>
    </row>
    <row r="4220" ht="33.0" hidden="1" customHeight="1">
      <c r="A4220" s="14"/>
      <c r="B4220" s="14"/>
      <c r="C4220" s="14"/>
      <c r="D4220" s="14"/>
      <c r="E4220" s="14"/>
      <c r="F4220" s="14"/>
      <c r="G4220" s="14"/>
      <c r="H4220" s="14"/>
      <c r="I4220" s="14"/>
      <c r="J4220" s="14"/>
      <c r="K4220" s="14"/>
      <c r="L4220" s="14"/>
      <c r="M4220" s="14"/>
      <c r="N4220" s="14"/>
      <c r="O4220" s="14"/>
      <c r="P4220" s="14"/>
      <c r="Q4220" s="14"/>
      <c r="R4220" s="14"/>
      <c r="S4220" s="14"/>
      <c r="T4220" s="14"/>
      <c r="U4220" s="14"/>
      <c r="V4220" s="14"/>
      <c r="W4220" s="14"/>
      <c r="X4220" s="14"/>
      <c r="Y4220" s="14"/>
      <c r="Z4220" s="14"/>
      <c r="AA4220" s="14"/>
      <c r="AB4220" s="14"/>
      <c r="AC4220" s="14"/>
      <c r="AD4220" s="14"/>
    </row>
    <row r="4221" ht="33.0" hidden="1" customHeight="1">
      <c r="A4221" s="14"/>
      <c r="B4221" s="14"/>
      <c r="C4221" s="14"/>
      <c r="D4221" s="14"/>
      <c r="E4221" s="14"/>
      <c r="F4221" s="14"/>
      <c r="G4221" s="14"/>
      <c r="H4221" s="14"/>
      <c r="I4221" s="14"/>
      <c r="J4221" s="14"/>
      <c r="K4221" s="14"/>
      <c r="L4221" s="14"/>
      <c r="M4221" s="14"/>
      <c r="N4221" s="14"/>
      <c r="O4221" s="14"/>
      <c r="P4221" s="14"/>
      <c r="Q4221" s="14"/>
      <c r="R4221" s="14"/>
      <c r="S4221" s="14"/>
      <c r="T4221" s="14"/>
      <c r="U4221" s="14"/>
      <c r="V4221" s="14"/>
      <c r="W4221" s="14"/>
      <c r="X4221" s="14"/>
      <c r="Y4221" s="14"/>
      <c r="Z4221" s="14"/>
      <c r="AA4221" s="14"/>
      <c r="AB4221" s="14"/>
      <c r="AC4221" s="14"/>
      <c r="AD4221" s="14"/>
    </row>
    <row r="4222" ht="33.0" hidden="1" customHeight="1">
      <c r="A4222" s="14"/>
      <c r="B4222" s="14"/>
      <c r="C4222" s="14"/>
      <c r="D4222" s="14"/>
      <c r="E4222" s="14"/>
      <c r="F4222" s="14"/>
      <c r="G4222" s="14"/>
      <c r="H4222" s="14"/>
      <c r="I4222" s="14"/>
      <c r="J4222" s="14"/>
      <c r="K4222" s="14"/>
      <c r="L4222" s="14"/>
      <c r="M4222" s="14"/>
      <c r="N4222" s="14"/>
      <c r="O4222" s="14"/>
      <c r="P4222" s="14"/>
      <c r="Q4222" s="14"/>
      <c r="R4222" s="14"/>
      <c r="S4222" s="14"/>
      <c r="T4222" s="14"/>
      <c r="U4222" s="14"/>
      <c r="V4222" s="14"/>
      <c r="W4222" s="14"/>
      <c r="X4222" s="14"/>
      <c r="Y4222" s="14"/>
      <c r="Z4222" s="14"/>
      <c r="AA4222" s="14"/>
      <c r="AB4222" s="14"/>
      <c r="AC4222" s="14"/>
      <c r="AD4222" s="14"/>
    </row>
    <row r="4223" ht="33.0" hidden="1" customHeight="1">
      <c r="A4223" s="14"/>
      <c r="B4223" s="14"/>
      <c r="C4223" s="14"/>
      <c r="D4223" s="14"/>
      <c r="E4223" s="14"/>
      <c r="F4223" s="14"/>
      <c r="G4223" s="14"/>
      <c r="H4223" s="14"/>
      <c r="I4223" s="14"/>
      <c r="J4223" s="14"/>
      <c r="K4223" s="14"/>
      <c r="L4223" s="14"/>
      <c r="M4223" s="14"/>
      <c r="N4223" s="14"/>
      <c r="O4223" s="14"/>
      <c r="P4223" s="14"/>
      <c r="Q4223" s="14"/>
      <c r="R4223" s="14"/>
      <c r="S4223" s="14"/>
      <c r="T4223" s="14"/>
      <c r="U4223" s="14"/>
      <c r="V4223" s="14"/>
      <c r="W4223" s="14"/>
      <c r="X4223" s="14"/>
      <c r="Y4223" s="14"/>
      <c r="Z4223" s="14"/>
      <c r="AA4223" s="14"/>
      <c r="AB4223" s="14"/>
      <c r="AC4223" s="14"/>
      <c r="AD4223" s="14"/>
    </row>
    <row r="4224" ht="33.0" hidden="1" customHeight="1">
      <c r="A4224" s="14"/>
      <c r="B4224" s="14"/>
      <c r="C4224" s="14"/>
      <c r="D4224" s="14"/>
      <c r="E4224" s="14"/>
      <c r="F4224" s="14"/>
      <c r="G4224" s="14"/>
      <c r="H4224" s="14"/>
      <c r="I4224" s="14"/>
      <c r="J4224" s="14"/>
      <c r="K4224" s="14"/>
      <c r="L4224" s="14"/>
      <c r="M4224" s="14"/>
      <c r="N4224" s="14"/>
      <c r="O4224" s="14"/>
      <c r="P4224" s="14"/>
      <c r="Q4224" s="14"/>
      <c r="R4224" s="14"/>
      <c r="S4224" s="14"/>
      <c r="T4224" s="14"/>
      <c r="U4224" s="14"/>
      <c r="V4224" s="14"/>
      <c r="W4224" s="14"/>
      <c r="X4224" s="14"/>
      <c r="Y4224" s="14"/>
      <c r="Z4224" s="14"/>
      <c r="AA4224" s="14"/>
      <c r="AB4224" s="14"/>
      <c r="AC4224" s="14"/>
      <c r="AD4224" s="14"/>
    </row>
    <row r="4225" ht="33.0" hidden="1" customHeight="1">
      <c r="A4225" s="14"/>
      <c r="B4225" s="14"/>
      <c r="C4225" s="14"/>
      <c r="D4225" s="14"/>
      <c r="E4225" s="14"/>
      <c r="F4225" s="14"/>
      <c r="G4225" s="14"/>
      <c r="H4225" s="14"/>
      <c r="I4225" s="14"/>
      <c r="J4225" s="14"/>
      <c r="K4225" s="14"/>
      <c r="L4225" s="14"/>
      <c r="M4225" s="14"/>
      <c r="N4225" s="14"/>
      <c r="O4225" s="14"/>
      <c r="P4225" s="14"/>
      <c r="Q4225" s="14"/>
      <c r="R4225" s="14"/>
      <c r="S4225" s="14"/>
      <c r="T4225" s="14"/>
      <c r="U4225" s="14"/>
      <c r="V4225" s="14"/>
      <c r="W4225" s="14"/>
      <c r="X4225" s="14"/>
      <c r="Y4225" s="14"/>
      <c r="Z4225" s="14"/>
      <c r="AA4225" s="14"/>
      <c r="AB4225" s="14"/>
      <c r="AC4225" s="14"/>
      <c r="AD4225" s="14"/>
    </row>
    <row r="4226" ht="33.0" hidden="1" customHeight="1">
      <c r="A4226" s="14"/>
      <c r="B4226" s="14"/>
      <c r="C4226" s="14"/>
      <c r="D4226" s="14"/>
      <c r="E4226" s="14"/>
      <c r="F4226" s="14"/>
      <c r="G4226" s="14"/>
      <c r="H4226" s="14"/>
      <c r="I4226" s="14"/>
      <c r="J4226" s="14"/>
      <c r="K4226" s="14"/>
      <c r="L4226" s="14"/>
      <c r="M4226" s="14"/>
      <c r="N4226" s="14"/>
      <c r="O4226" s="14"/>
      <c r="P4226" s="14"/>
      <c r="Q4226" s="14"/>
      <c r="R4226" s="14"/>
      <c r="S4226" s="14"/>
      <c r="T4226" s="14"/>
      <c r="U4226" s="14"/>
      <c r="V4226" s="14"/>
      <c r="W4226" s="14"/>
      <c r="X4226" s="14"/>
      <c r="Y4226" s="14"/>
      <c r="Z4226" s="14"/>
      <c r="AA4226" s="14"/>
      <c r="AB4226" s="14"/>
      <c r="AC4226" s="14"/>
      <c r="AD4226" s="14"/>
    </row>
    <row r="4227" ht="33.0" hidden="1" customHeight="1">
      <c r="A4227" s="14"/>
      <c r="B4227" s="14"/>
      <c r="C4227" s="14"/>
      <c r="D4227" s="14"/>
      <c r="E4227" s="14"/>
      <c r="F4227" s="14"/>
      <c r="G4227" s="14"/>
      <c r="H4227" s="14"/>
      <c r="I4227" s="14"/>
      <c r="J4227" s="14"/>
      <c r="K4227" s="14"/>
      <c r="L4227" s="14"/>
      <c r="M4227" s="14"/>
      <c r="N4227" s="14"/>
      <c r="O4227" s="14"/>
      <c r="P4227" s="14"/>
      <c r="Q4227" s="14"/>
      <c r="R4227" s="14"/>
      <c r="S4227" s="14"/>
      <c r="T4227" s="14"/>
      <c r="U4227" s="14"/>
      <c r="V4227" s="14"/>
      <c r="W4227" s="14"/>
      <c r="X4227" s="14"/>
      <c r="Y4227" s="14"/>
      <c r="Z4227" s="14"/>
      <c r="AA4227" s="14"/>
      <c r="AB4227" s="14"/>
      <c r="AC4227" s="14"/>
      <c r="AD4227" s="14"/>
    </row>
    <row r="4228" ht="33.0" hidden="1" customHeight="1">
      <c r="A4228" s="14"/>
      <c r="B4228" s="14"/>
      <c r="C4228" s="14"/>
      <c r="D4228" s="14"/>
      <c r="E4228" s="14"/>
      <c r="F4228" s="14"/>
      <c r="G4228" s="14"/>
      <c r="H4228" s="14"/>
      <c r="I4228" s="14"/>
      <c r="J4228" s="14"/>
      <c r="K4228" s="14"/>
      <c r="L4228" s="14"/>
      <c r="M4228" s="14"/>
      <c r="N4228" s="14"/>
      <c r="O4228" s="14"/>
      <c r="P4228" s="14"/>
      <c r="Q4228" s="14"/>
      <c r="R4228" s="14"/>
      <c r="S4228" s="14"/>
      <c r="T4228" s="14"/>
      <c r="U4228" s="14"/>
      <c r="V4228" s="14"/>
      <c r="W4228" s="14"/>
      <c r="X4228" s="14"/>
      <c r="Y4228" s="14"/>
      <c r="Z4228" s="14"/>
      <c r="AA4228" s="14"/>
      <c r="AB4228" s="14"/>
      <c r="AC4228" s="14"/>
      <c r="AD4228" s="14"/>
    </row>
    <row r="4229" ht="33.0" hidden="1" customHeight="1">
      <c r="A4229" s="14"/>
      <c r="B4229" s="14"/>
      <c r="C4229" s="14"/>
      <c r="D4229" s="14"/>
      <c r="E4229" s="14"/>
      <c r="F4229" s="14"/>
      <c r="G4229" s="14"/>
      <c r="H4229" s="14"/>
      <c r="I4229" s="14"/>
      <c r="J4229" s="14"/>
      <c r="K4229" s="14"/>
      <c r="L4229" s="14"/>
      <c r="M4229" s="14"/>
      <c r="N4229" s="14"/>
      <c r="O4229" s="14"/>
      <c r="P4229" s="14"/>
      <c r="Q4229" s="14"/>
      <c r="R4229" s="14"/>
      <c r="S4229" s="14"/>
      <c r="T4229" s="14"/>
      <c r="U4229" s="14"/>
      <c r="V4229" s="14"/>
      <c r="W4229" s="14"/>
      <c r="X4229" s="14"/>
      <c r="Y4229" s="14"/>
      <c r="Z4229" s="14"/>
      <c r="AA4229" s="14"/>
      <c r="AB4229" s="14"/>
      <c r="AC4229" s="14"/>
      <c r="AD4229" s="14"/>
    </row>
    <row r="4230" ht="33.0" hidden="1" customHeight="1">
      <c r="A4230" s="14"/>
      <c r="B4230" s="14"/>
      <c r="C4230" s="14"/>
      <c r="D4230" s="14"/>
      <c r="E4230" s="14"/>
      <c r="F4230" s="14"/>
      <c r="G4230" s="14"/>
      <c r="H4230" s="14"/>
      <c r="I4230" s="14"/>
      <c r="J4230" s="14"/>
      <c r="K4230" s="14"/>
      <c r="L4230" s="14"/>
      <c r="M4230" s="14"/>
      <c r="N4230" s="14"/>
      <c r="O4230" s="14"/>
      <c r="P4230" s="14"/>
      <c r="Q4230" s="14"/>
      <c r="R4230" s="14"/>
      <c r="S4230" s="14"/>
      <c r="T4230" s="14"/>
      <c r="U4230" s="14"/>
      <c r="V4230" s="14"/>
      <c r="W4230" s="14"/>
      <c r="X4230" s="14"/>
      <c r="Y4230" s="14"/>
      <c r="Z4230" s="14"/>
      <c r="AA4230" s="14"/>
      <c r="AB4230" s="14"/>
      <c r="AC4230" s="14"/>
      <c r="AD4230" s="14"/>
    </row>
    <row r="4231" ht="33.0" hidden="1" customHeight="1">
      <c r="A4231" s="14"/>
      <c r="B4231" s="14"/>
      <c r="C4231" s="14"/>
      <c r="D4231" s="14"/>
      <c r="E4231" s="14"/>
      <c r="F4231" s="14"/>
      <c r="G4231" s="14"/>
      <c r="H4231" s="14"/>
      <c r="I4231" s="14"/>
      <c r="J4231" s="14"/>
      <c r="K4231" s="14"/>
      <c r="L4231" s="14"/>
      <c r="M4231" s="14"/>
      <c r="N4231" s="14"/>
      <c r="O4231" s="14"/>
      <c r="P4231" s="14"/>
      <c r="Q4231" s="14"/>
      <c r="R4231" s="14"/>
      <c r="S4231" s="14"/>
      <c r="T4231" s="14"/>
      <c r="U4231" s="14"/>
      <c r="V4231" s="14"/>
      <c r="W4231" s="14"/>
      <c r="X4231" s="14"/>
      <c r="Y4231" s="14"/>
      <c r="Z4231" s="14"/>
      <c r="AA4231" s="14"/>
      <c r="AB4231" s="14"/>
      <c r="AC4231" s="14"/>
      <c r="AD4231" s="14"/>
    </row>
    <row r="4232" ht="33.0" hidden="1" customHeight="1">
      <c r="A4232" s="14"/>
      <c r="B4232" s="14"/>
      <c r="C4232" s="14"/>
      <c r="D4232" s="14"/>
      <c r="E4232" s="14"/>
      <c r="F4232" s="14"/>
      <c r="G4232" s="14"/>
      <c r="H4232" s="14"/>
      <c r="I4232" s="14"/>
      <c r="J4232" s="14"/>
      <c r="K4232" s="14"/>
      <c r="L4232" s="14"/>
      <c r="M4232" s="14"/>
      <c r="N4232" s="14"/>
      <c r="O4232" s="14"/>
      <c r="P4232" s="14"/>
      <c r="Q4232" s="14"/>
      <c r="R4232" s="14"/>
      <c r="S4232" s="14"/>
      <c r="T4232" s="14"/>
      <c r="U4232" s="14"/>
      <c r="V4232" s="14"/>
      <c r="W4232" s="14"/>
      <c r="X4232" s="14"/>
      <c r="Y4232" s="14"/>
      <c r="Z4232" s="14"/>
      <c r="AA4232" s="14"/>
      <c r="AB4232" s="14"/>
      <c r="AC4232" s="14"/>
      <c r="AD4232" s="14"/>
    </row>
    <row r="4233" ht="33.0" hidden="1" customHeight="1">
      <c r="A4233" s="14"/>
      <c r="B4233" s="14"/>
      <c r="C4233" s="14"/>
      <c r="D4233" s="14"/>
      <c r="E4233" s="14"/>
      <c r="F4233" s="14"/>
      <c r="G4233" s="14"/>
      <c r="H4233" s="14"/>
      <c r="I4233" s="14"/>
      <c r="J4233" s="14"/>
      <c r="K4233" s="14"/>
      <c r="L4233" s="14"/>
      <c r="M4233" s="14"/>
      <c r="N4233" s="14"/>
      <c r="O4233" s="14"/>
      <c r="P4233" s="14"/>
      <c r="Q4233" s="14"/>
      <c r="R4233" s="14"/>
      <c r="S4233" s="14"/>
      <c r="T4233" s="14"/>
      <c r="U4233" s="14"/>
      <c r="V4233" s="14"/>
      <c r="W4233" s="14"/>
      <c r="X4233" s="14"/>
      <c r="Y4233" s="14"/>
      <c r="Z4233" s="14"/>
      <c r="AA4233" s="14"/>
      <c r="AB4233" s="14"/>
      <c r="AC4233" s="14"/>
      <c r="AD4233" s="14"/>
    </row>
    <row r="4234" ht="33.0" hidden="1" customHeight="1">
      <c r="A4234" s="14"/>
      <c r="B4234" s="14"/>
      <c r="C4234" s="14"/>
      <c r="D4234" s="14"/>
      <c r="E4234" s="14"/>
      <c r="F4234" s="14"/>
      <c r="G4234" s="14"/>
      <c r="H4234" s="14"/>
      <c r="I4234" s="14"/>
      <c r="J4234" s="14"/>
      <c r="K4234" s="14"/>
      <c r="L4234" s="14"/>
      <c r="M4234" s="14"/>
      <c r="N4234" s="14"/>
      <c r="O4234" s="14"/>
      <c r="P4234" s="14"/>
      <c r="Q4234" s="14"/>
      <c r="R4234" s="14"/>
      <c r="S4234" s="14"/>
      <c r="T4234" s="14"/>
      <c r="U4234" s="14"/>
      <c r="V4234" s="14"/>
      <c r="W4234" s="14"/>
      <c r="X4234" s="14"/>
      <c r="Y4234" s="14"/>
      <c r="Z4234" s="14"/>
      <c r="AA4234" s="14"/>
      <c r="AB4234" s="14"/>
      <c r="AC4234" s="14"/>
      <c r="AD4234" s="14"/>
    </row>
    <row r="4235" ht="33.0" hidden="1" customHeight="1">
      <c r="A4235" s="14"/>
      <c r="B4235" s="14"/>
      <c r="C4235" s="14"/>
      <c r="D4235" s="14"/>
      <c r="E4235" s="14"/>
      <c r="F4235" s="14"/>
      <c r="G4235" s="14"/>
      <c r="H4235" s="14"/>
      <c r="I4235" s="14"/>
      <c r="J4235" s="14"/>
      <c r="K4235" s="14"/>
      <c r="L4235" s="14"/>
      <c r="M4235" s="14"/>
      <c r="N4235" s="14"/>
      <c r="O4235" s="14"/>
      <c r="P4235" s="14"/>
      <c r="Q4235" s="14"/>
      <c r="R4235" s="14"/>
      <c r="S4235" s="14"/>
      <c r="T4235" s="14"/>
      <c r="U4235" s="14"/>
      <c r="V4235" s="14"/>
      <c r="W4235" s="14"/>
      <c r="X4235" s="14"/>
      <c r="Y4235" s="14"/>
      <c r="Z4235" s="14"/>
      <c r="AA4235" s="14"/>
      <c r="AB4235" s="14"/>
      <c r="AC4235" s="14"/>
      <c r="AD4235" s="14"/>
    </row>
    <row r="4236" ht="33.0" hidden="1" customHeight="1">
      <c r="A4236" s="14"/>
      <c r="B4236" s="14"/>
      <c r="C4236" s="14"/>
      <c r="D4236" s="14"/>
      <c r="E4236" s="14"/>
      <c r="F4236" s="14"/>
      <c r="G4236" s="14"/>
      <c r="H4236" s="14"/>
      <c r="I4236" s="14"/>
      <c r="J4236" s="14"/>
      <c r="K4236" s="14"/>
      <c r="L4236" s="14"/>
      <c r="M4236" s="14"/>
      <c r="N4236" s="14"/>
      <c r="O4236" s="14"/>
      <c r="P4236" s="14"/>
      <c r="Q4236" s="14"/>
      <c r="R4236" s="14"/>
      <c r="S4236" s="14"/>
      <c r="T4236" s="14"/>
      <c r="U4236" s="14"/>
      <c r="V4236" s="14"/>
      <c r="W4236" s="14"/>
      <c r="X4236" s="14"/>
      <c r="Y4236" s="14"/>
      <c r="Z4236" s="14"/>
      <c r="AA4236" s="14"/>
      <c r="AB4236" s="14"/>
      <c r="AC4236" s="14"/>
      <c r="AD4236" s="14"/>
    </row>
    <row r="4237" ht="33.0" hidden="1" customHeight="1">
      <c r="A4237" s="14"/>
      <c r="B4237" s="14"/>
      <c r="C4237" s="14"/>
      <c r="D4237" s="14"/>
      <c r="E4237" s="14"/>
      <c r="F4237" s="14"/>
      <c r="G4237" s="14"/>
      <c r="H4237" s="14"/>
      <c r="I4237" s="14"/>
      <c r="J4237" s="14"/>
      <c r="K4237" s="14"/>
      <c r="L4237" s="14"/>
      <c r="M4237" s="14"/>
      <c r="N4237" s="14"/>
      <c r="O4237" s="14"/>
      <c r="P4237" s="14"/>
      <c r="Q4237" s="14"/>
      <c r="R4237" s="14"/>
      <c r="S4237" s="14"/>
      <c r="T4237" s="14"/>
      <c r="U4237" s="14"/>
      <c r="V4237" s="14"/>
      <c r="W4237" s="14"/>
      <c r="X4237" s="14"/>
      <c r="Y4237" s="14"/>
      <c r="Z4237" s="14"/>
      <c r="AA4237" s="14"/>
      <c r="AB4237" s="14"/>
      <c r="AC4237" s="14"/>
      <c r="AD4237" s="14"/>
    </row>
    <row r="4238" ht="33.0" hidden="1" customHeight="1">
      <c r="A4238" s="14"/>
      <c r="B4238" s="14"/>
      <c r="C4238" s="14"/>
      <c r="D4238" s="14"/>
      <c r="E4238" s="14"/>
      <c r="F4238" s="14"/>
      <c r="G4238" s="14"/>
      <c r="H4238" s="14"/>
      <c r="I4238" s="14"/>
      <c r="J4238" s="14"/>
      <c r="K4238" s="14"/>
      <c r="L4238" s="14"/>
      <c r="M4238" s="14"/>
      <c r="N4238" s="14"/>
      <c r="O4238" s="14"/>
      <c r="P4238" s="14"/>
      <c r="Q4238" s="14"/>
      <c r="R4238" s="14"/>
      <c r="S4238" s="14"/>
      <c r="T4238" s="14"/>
      <c r="U4238" s="14"/>
      <c r="V4238" s="14"/>
      <c r="W4238" s="14"/>
      <c r="X4238" s="14"/>
      <c r="Y4238" s="14"/>
      <c r="Z4238" s="14"/>
      <c r="AA4238" s="14"/>
      <c r="AB4238" s="14"/>
      <c r="AC4238" s="14"/>
      <c r="AD4238" s="14"/>
    </row>
    <row r="4239" ht="33.0" hidden="1" customHeight="1">
      <c r="A4239" s="14"/>
      <c r="B4239" s="14"/>
      <c r="C4239" s="14"/>
      <c r="D4239" s="14"/>
      <c r="E4239" s="14"/>
      <c r="F4239" s="14"/>
      <c r="G4239" s="14"/>
      <c r="H4239" s="14"/>
      <c r="I4239" s="14"/>
      <c r="J4239" s="14"/>
      <c r="K4239" s="14"/>
      <c r="L4239" s="14"/>
      <c r="M4239" s="14"/>
      <c r="N4239" s="14"/>
      <c r="O4239" s="14"/>
      <c r="P4239" s="14"/>
      <c r="Q4239" s="14"/>
      <c r="R4239" s="14"/>
      <c r="S4239" s="14"/>
      <c r="T4239" s="14"/>
      <c r="U4239" s="14"/>
      <c r="V4239" s="14"/>
      <c r="W4239" s="14"/>
      <c r="X4239" s="14"/>
      <c r="Y4239" s="14"/>
      <c r="Z4239" s="14"/>
      <c r="AA4239" s="14"/>
      <c r="AB4239" s="14"/>
      <c r="AC4239" s="14"/>
      <c r="AD4239" s="14"/>
    </row>
    <row r="4240" ht="33.0" hidden="1" customHeight="1">
      <c r="A4240" s="14"/>
      <c r="B4240" s="14"/>
      <c r="C4240" s="14"/>
      <c r="D4240" s="14"/>
      <c r="E4240" s="14"/>
      <c r="F4240" s="14"/>
      <c r="G4240" s="14"/>
      <c r="H4240" s="14"/>
      <c r="I4240" s="14"/>
      <c r="J4240" s="14"/>
      <c r="K4240" s="14"/>
      <c r="L4240" s="14"/>
      <c r="M4240" s="14"/>
      <c r="N4240" s="14"/>
      <c r="O4240" s="14"/>
      <c r="P4240" s="14"/>
      <c r="Q4240" s="14"/>
      <c r="R4240" s="14"/>
      <c r="S4240" s="14"/>
      <c r="T4240" s="14"/>
      <c r="U4240" s="14"/>
      <c r="V4240" s="14"/>
      <c r="W4240" s="14"/>
      <c r="X4240" s="14"/>
      <c r="Y4240" s="14"/>
      <c r="Z4240" s="14"/>
      <c r="AA4240" s="14"/>
      <c r="AB4240" s="14"/>
      <c r="AC4240" s="14"/>
      <c r="AD4240" s="14"/>
    </row>
    <row r="4241" ht="33.0" hidden="1" customHeight="1">
      <c r="A4241" s="14"/>
      <c r="B4241" s="14"/>
      <c r="C4241" s="14"/>
      <c r="D4241" s="14"/>
      <c r="E4241" s="14"/>
      <c r="F4241" s="14"/>
      <c r="G4241" s="14"/>
      <c r="H4241" s="14"/>
      <c r="I4241" s="14"/>
      <c r="J4241" s="14"/>
      <c r="K4241" s="14"/>
      <c r="L4241" s="14"/>
      <c r="M4241" s="14"/>
      <c r="N4241" s="14"/>
      <c r="O4241" s="14"/>
      <c r="P4241" s="14"/>
      <c r="Q4241" s="14"/>
      <c r="R4241" s="14"/>
      <c r="S4241" s="14"/>
      <c r="T4241" s="14"/>
      <c r="U4241" s="14"/>
      <c r="V4241" s="14"/>
      <c r="W4241" s="14"/>
      <c r="X4241" s="14"/>
      <c r="Y4241" s="14"/>
      <c r="Z4241" s="14"/>
      <c r="AA4241" s="14"/>
      <c r="AB4241" s="14"/>
      <c r="AC4241" s="14"/>
      <c r="AD4241" s="14"/>
    </row>
    <row r="4242" ht="33.0" hidden="1" customHeight="1">
      <c r="A4242" s="14"/>
      <c r="B4242" s="14"/>
      <c r="C4242" s="14"/>
      <c r="D4242" s="14"/>
      <c r="E4242" s="14"/>
      <c r="F4242" s="14"/>
      <c r="G4242" s="14"/>
      <c r="H4242" s="14"/>
      <c r="I4242" s="14"/>
      <c r="J4242" s="14"/>
      <c r="K4242" s="14"/>
      <c r="L4242" s="14"/>
      <c r="M4242" s="14"/>
      <c r="N4242" s="14"/>
      <c r="O4242" s="14"/>
      <c r="P4242" s="14"/>
      <c r="Q4242" s="14"/>
      <c r="R4242" s="14"/>
      <c r="S4242" s="14"/>
      <c r="T4242" s="14"/>
      <c r="U4242" s="14"/>
      <c r="V4242" s="14"/>
      <c r="W4242" s="14"/>
      <c r="X4242" s="14"/>
      <c r="Y4242" s="14"/>
      <c r="Z4242" s="14"/>
      <c r="AA4242" s="14"/>
      <c r="AB4242" s="14"/>
      <c r="AC4242" s="14"/>
      <c r="AD4242" s="14"/>
    </row>
    <row r="4243" ht="33.0" hidden="1" customHeight="1">
      <c r="A4243" s="14"/>
      <c r="B4243" s="14"/>
      <c r="C4243" s="14"/>
      <c r="D4243" s="14"/>
      <c r="E4243" s="14"/>
      <c r="F4243" s="14"/>
      <c r="G4243" s="14"/>
      <c r="H4243" s="14"/>
      <c r="I4243" s="14"/>
      <c r="J4243" s="14"/>
      <c r="K4243" s="14"/>
      <c r="L4243" s="14"/>
      <c r="M4243" s="14"/>
      <c r="N4243" s="14"/>
      <c r="O4243" s="14"/>
      <c r="P4243" s="14"/>
      <c r="Q4243" s="14"/>
      <c r="R4243" s="14"/>
      <c r="S4243" s="14"/>
      <c r="T4243" s="14"/>
      <c r="U4243" s="14"/>
      <c r="V4243" s="14"/>
      <c r="W4243" s="14"/>
      <c r="X4243" s="14"/>
      <c r="Y4243" s="14"/>
      <c r="Z4243" s="14"/>
      <c r="AA4243" s="14"/>
      <c r="AB4243" s="14"/>
      <c r="AC4243" s="14"/>
      <c r="AD4243" s="14"/>
    </row>
    <row r="4244" ht="33.0" hidden="1" customHeight="1">
      <c r="A4244" s="14"/>
      <c r="B4244" s="14"/>
      <c r="C4244" s="14"/>
      <c r="D4244" s="14"/>
      <c r="E4244" s="14"/>
      <c r="F4244" s="14"/>
      <c r="G4244" s="14"/>
      <c r="H4244" s="14"/>
      <c r="I4244" s="14"/>
      <c r="J4244" s="14"/>
      <c r="K4244" s="14"/>
      <c r="L4244" s="14"/>
      <c r="M4244" s="14"/>
      <c r="N4244" s="14"/>
      <c r="O4244" s="14"/>
      <c r="P4244" s="14"/>
      <c r="Q4244" s="14"/>
      <c r="R4244" s="14"/>
      <c r="S4244" s="14"/>
      <c r="T4244" s="14"/>
      <c r="U4244" s="14"/>
      <c r="V4244" s="14"/>
      <c r="W4244" s="14"/>
      <c r="X4244" s="14"/>
      <c r="Y4244" s="14"/>
      <c r="Z4244" s="14"/>
      <c r="AA4244" s="14"/>
      <c r="AB4244" s="14"/>
      <c r="AC4244" s="14"/>
      <c r="AD4244" s="14"/>
    </row>
    <row r="4245" ht="33.0" hidden="1" customHeight="1">
      <c r="A4245" s="14"/>
      <c r="B4245" s="14"/>
      <c r="C4245" s="14"/>
      <c r="D4245" s="14"/>
      <c r="E4245" s="14"/>
      <c r="F4245" s="14"/>
      <c r="G4245" s="14"/>
      <c r="H4245" s="14"/>
      <c r="I4245" s="14"/>
      <c r="J4245" s="14"/>
      <c r="K4245" s="14"/>
      <c r="L4245" s="14"/>
      <c r="M4245" s="14"/>
      <c r="N4245" s="14"/>
      <c r="O4245" s="14"/>
      <c r="P4245" s="14"/>
      <c r="Q4245" s="14"/>
      <c r="R4245" s="14"/>
      <c r="S4245" s="14"/>
      <c r="T4245" s="14"/>
      <c r="U4245" s="14"/>
      <c r="V4245" s="14"/>
      <c r="W4245" s="14"/>
      <c r="X4245" s="14"/>
      <c r="Y4245" s="14"/>
      <c r="Z4245" s="14"/>
      <c r="AA4245" s="14"/>
      <c r="AB4245" s="14"/>
      <c r="AC4245" s="14"/>
      <c r="AD4245" s="14"/>
    </row>
    <row r="4246" ht="33.0" hidden="1" customHeight="1">
      <c r="A4246" s="14"/>
      <c r="B4246" s="14"/>
      <c r="C4246" s="14"/>
      <c r="D4246" s="14"/>
      <c r="E4246" s="14"/>
      <c r="F4246" s="14"/>
      <c r="G4246" s="14"/>
      <c r="H4246" s="14"/>
      <c r="I4246" s="14"/>
      <c r="J4246" s="14"/>
      <c r="K4246" s="14"/>
      <c r="L4246" s="14"/>
      <c r="M4246" s="14"/>
      <c r="N4246" s="14"/>
      <c r="O4246" s="14"/>
      <c r="P4246" s="14"/>
      <c r="Q4246" s="14"/>
      <c r="R4246" s="14"/>
      <c r="S4246" s="14"/>
      <c r="T4246" s="14"/>
      <c r="U4246" s="14"/>
      <c r="V4246" s="14"/>
      <c r="W4246" s="14"/>
      <c r="X4246" s="14"/>
      <c r="Y4246" s="14"/>
      <c r="Z4246" s="14"/>
      <c r="AA4246" s="14"/>
      <c r="AB4246" s="14"/>
      <c r="AC4246" s="14"/>
      <c r="AD4246" s="14"/>
    </row>
    <row r="4247" ht="33.0" hidden="1" customHeight="1">
      <c r="A4247" s="14"/>
      <c r="B4247" s="14"/>
      <c r="C4247" s="14"/>
      <c r="D4247" s="14"/>
      <c r="E4247" s="14"/>
      <c r="F4247" s="14"/>
      <c r="G4247" s="14"/>
      <c r="H4247" s="14"/>
      <c r="I4247" s="14"/>
      <c r="J4247" s="14"/>
      <c r="K4247" s="14"/>
      <c r="L4247" s="14"/>
      <c r="M4247" s="14"/>
      <c r="N4247" s="14"/>
      <c r="O4247" s="14"/>
      <c r="P4247" s="14"/>
      <c r="Q4247" s="14"/>
      <c r="R4247" s="14"/>
      <c r="S4247" s="14"/>
      <c r="T4247" s="14"/>
      <c r="U4247" s="14"/>
      <c r="V4247" s="14"/>
      <c r="W4247" s="14"/>
      <c r="X4247" s="14"/>
      <c r="Y4247" s="14"/>
      <c r="Z4247" s="14"/>
      <c r="AA4247" s="14"/>
      <c r="AB4247" s="14"/>
      <c r="AC4247" s="14"/>
      <c r="AD4247" s="14"/>
    </row>
    <row r="4248" ht="33.0" hidden="1" customHeight="1">
      <c r="A4248" s="14"/>
      <c r="B4248" s="14"/>
      <c r="C4248" s="14"/>
      <c r="D4248" s="14"/>
      <c r="E4248" s="14"/>
      <c r="F4248" s="14"/>
      <c r="G4248" s="14"/>
      <c r="H4248" s="14"/>
      <c r="I4248" s="14"/>
      <c r="J4248" s="14"/>
      <c r="K4248" s="14"/>
      <c r="L4248" s="14"/>
      <c r="M4248" s="14"/>
      <c r="N4248" s="14"/>
      <c r="O4248" s="14"/>
      <c r="P4248" s="14"/>
      <c r="Q4248" s="14"/>
      <c r="R4248" s="14"/>
      <c r="S4248" s="14"/>
      <c r="T4248" s="14"/>
      <c r="U4248" s="14"/>
      <c r="V4248" s="14"/>
      <c r="W4248" s="14"/>
      <c r="X4248" s="14"/>
      <c r="Y4248" s="14"/>
      <c r="Z4248" s="14"/>
      <c r="AA4248" s="14"/>
      <c r="AB4248" s="14"/>
      <c r="AC4248" s="14"/>
      <c r="AD4248" s="14"/>
    </row>
    <row r="4249" ht="33.0" hidden="1" customHeight="1">
      <c r="A4249" s="14"/>
      <c r="B4249" s="14"/>
      <c r="C4249" s="14"/>
      <c r="D4249" s="14"/>
      <c r="E4249" s="14"/>
      <c r="F4249" s="14"/>
      <c r="G4249" s="14"/>
      <c r="H4249" s="14"/>
      <c r="I4249" s="14"/>
      <c r="J4249" s="14"/>
      <c r="K4249" s="14"/>
      <c r="L4249" s="14"/>
      <c r="M4249" s="14"/>
      <c r="N4249" s="14"/>
      <c r="O4249" s="14"/>
      <c r="P4249" s="14"/>
      <c r="Q4249" s="14"/>
      <c r="R4249" s="14"/>
      <c r="S4249" s="14"/>
      <c r="T4249" s="14"/>
      <c r="U4249" s="14"/>
      <c r="V4249" s="14"/>
      <c r="W4249" s="14"/>
      <c r="X4249" s="14"/>
      <c r="Y4249" s="14"/>
      <c r="Z4249" s="14"/>
      <c r="AA4249" s="14"/>
      <c r="AB4249" s="14"/>
      <c r="AC4249" s="14"/>
      <c r="AD4249" s="14"/>
    </row>
    <row r="4250" ht="33.0" hidden="1" customHeight="1">
      <c r="A4250" s="14"/>
      <c r="B4250" s="14"/>
      <c r="C4250" s="14"/>
      <c r="D4250" s="14"/>
      <c r="E4250" s="14"/>
      <c r="F4250" s="14"/>
      <c r="G4250" s="14"/>
      <c r="H4250" s="14"/>
      <c r="I4250" s="14"/>
      <c r="J4250" s="14"/>
      <c r="K4250" s="14"/>
      <c r="L4250" s="14"/>
      <c r="M4250" s="14"/>
      <c r="N4250" s="14"/>
      <c r="O4250" s="14"/>
      <c r="P4250" s="14"/>
      <c r="Q4250" s="14"/>
      <c r="R4250" s="14"/>
      <c r="S4250" s="14"/>
      <c r="T4250" s="14"/>
      <c r="U4250" s="14"/>
      <c r="V4250" s="14"/>
      <c r="W4250" s="14"/>
      <c r="X4250" s="14"/>
      <c r="Y4250" s="14"/>
      <c r="Z4250" s="14"/>
      <c r="AA4250" s="14"/>
      <c r="AB4250" s="14"/>
      <c r="AC4250" s="14"/>
      <c r="AD4250" s="14"/>
    </row>
    <row r="4251" ht="33.0" hidden="1" customHeight="1">
      <c r="A4251" s="14"/>
      <c r="B4251" s="14"/>
      <c r="C4251" s="14"/>
      <c r="D4251" s="14"/>
      <c r="E4251" s="14"/>
      <c r="F4251" s="14"/>
      <c r="G4251" s="14"/>
      <c r="H4251" s="14"/>
      <c r="I4251" s="14"/>
      <c r="J4251" s="14"/>
      <c r="K4251" s="14"/>
      <c r="L4251" s="14"/>
      <c r="M4251" s="14"/>
      <c r="N4251" s="14"/>
      <c r="O4251" s="14"/>
      <c r="P4251" s="14"/>
      <c r="Q4251" s="14"/>
      <c r="R4251" s="14"/>
      <c r="S4251" s="14"/>
      <c r="T4251" s="14"/>
      <c r="U4251" s="14"/>
      <c r="V4251" s="14"/>
      <c r="W4251" s="14"/>
      <c r="X4251" s="14"/>
      <c r="Y4251" s="14"/>
      <c r="Z4251" s="14"/>
      <c r="AA4251" s="14"/>
      <c r="AB4251" s="14"/>
      <c r="AC4251" s="14"/>
      <c r="AD4251" s="14"/>
    </row>
    <row r="4252" ht="33.0" hidden="1" customHeight="1">
      <c r="A4252" s="14"/>
      <c r="B4252" s="14"/>
      <c r="C4252" s="14"/>
      <c r="D4252" s="14"/>
      <c r="E4252" s="14"/>
      <c r="F4252" s="14"/>
      <c r="G4252" s="14"/>
      <c r="H4252" s="14"/>
      <c r="I4252" s="14"/>
      <c r="J4252" s="14"/>
      <c r="K4252" s="14"/>
      <c r="L4252" s="14"/>
      <c r="M4252" s="14"/>
      <c r="N4252" s="14"/>
      <c r="O4252" s="14"/>
      <c r="P4252" s="14"/>
      <c r="Q4252" s="14"/>
      <c r="R4252" s="14"/>
      <c r="S4252" s="14"/>
      <c r="T4252" s="14"/>
      <c r="U4252" s="14"/>
      <c r="V4252" s="14"/>
      <c r="W4252" s="14"/>
      <c r="X4252" s="14"/>
      <c r="Y4252" s="14"/>
      <c r="Z4252" s="14"/>
      <c r="AA4252" s="14"/>
      <c r="AB4252" s="14"/>
      <c r="AC4252" s="14"/>
      <c r="AD4252" s="14"/>
    </row>
    <row r="4253" ht="33.0" hidden="1" customHeight="1">
      <c r="A4253" s="14"/>
      <c r="B4253" s="14"/>
      <c r="C4253" s="14"/>
      <c r="D4253" s="14"/>
      <c r="E4253" s="14"/>
      <c r="F4253" s="14"/>
      <c r="G4253" s="14"/>
      <c r="H4253" s="14"/>
      <c r="I4253" s="14"/>
      <c r="J4253" s="14"/>
      <c r="K4253" s="14"/>
      <c r="L4253" s="14"/>
      <c r="M4253" s="14"/>
      <c r="N4253" s="14"/>
      <c r="O4253" s="14"/>
      <c r="P4253" s="14"/>
      <c r="Q4253" s="14"/>
      <c r="R4253" s="14"/>
      <c r="S4253" s="14"/>
      <c r="T4253" s="14"/>
      <c r="U4253" s="14"/>
      <c r="V4253" s="14"/>
      <c r="W4253" s="14"/>
      <c r="X4253" s="14"/>
      <c r="Y4253" s="14"/>
      <c r="Z4253" s="14"/>
      <c r="AA4253" s="14"/>
      <c r="AB4253" s="14"/>
      <c r="AC4253" s="14"/>
      <c r="AD4253" s="14"/>
    </row>
    <row r="4254" ht="33.0" hidden="1" customHeight="1">
      <c r="A4254" s="14"/>
      <c r="B4254" s="14"/>
      <c r="C4254" s="14"/>
      <c r="D4254" s="14"/>
      <c r="E4254" s="14"/>
      <c r="F4254" s="14"/>
      <c r="G4254" s="14"/>
      <c r="H4254" s="14"/>
      <c r="I4254" s="14"/>
      <c r="J4254" s="14"/>
      <c r="K4254" s="14"/>
      <c r="L4254" s="14"/>
      <c r="M4254" s="14"/>
      <c r="N4254" s="14"/>
      <c r="O4254" s="14"/>
      <c r="P4254" s="14"/>
      <c r="Q4254" s="14"/>
      <c r="R4254" s="14"/>
      <c r="S4254" s="14"/>
      <c r="T4254" s="14"/>
      <c r="U4254" s="14"/>
      <c r="V4254" s="14"/>
      <c r="W4254" s="14"/>
      <c r="X4254" s="14"/>
      <c r="Y4254" s="14"/>
      <c r="Z4254" s="14"/>
      <c r="AA4254" s="14"/>
      <c r="AB4254" s="14"/>
      <c r="AC4254" s="14"/>
      <c r="AD4254" s="14"/>
    </row>
    <row r="4255" ht="33.0" hidden="1" customHeight="1">
      <c r="A4255" s="14"/>
      <c r="B4255" s="14"/>
      <c r="C4255" s="14"/>
      <c r="D4255" s="14"/>
      <c r="E4255" s="14"/>
      <c r="F4255" s="14"/>
      <c r="G4255" s="14"/>
      <c r="H4255" s="14"/>
      <c r="I4255" s="14"/>
      <c r="J4255" s="14"/>
      <c r="K4255" s="14"/>
      <c r="L4255" s="14"/>
      <c r="M4255" s="14"/>
      <c r="N4255" s="14"/>
      <c r="O4255" s="14"/>
      <c r="P4255" s="14"/>
      <c r="Q4255" s="14"/>
      <c r="R4255" s="14"/>
      <c r="S4255" s="14"/>
      <c r="T4255" s="14"/>
      <c r="U4255" s="14"/>
      <c r="V4255" s="14"/>
      <c r="W4255" s="14"/>
      <c r="X4255" s="14"/>
      <c r="Y4255" s="14"/>
      <c r="Z4255" s="14"/>
      <c r="AA4255" s="14"/>
      <c r="AB4255" s="14"/>
      <c r="AC4255" s="14"/>
      <c r="AD4255" s="14"/>
    </row>
    <row r="4256" ht="33.0" hidden="1" customHeight="1">
      <c r="A4256" s="14"/>
      <c r="B4256" s="14"/>
      <c r="C4256" s="14"/>
      <c r="D4256" s="14"/>
      <c r="E4256" s="14"/>
      <c r="F4256" s="14"/>
      <c r="G4256" s="14"/>
      <c r="H4256" s="14"/>
      <c r="I4256" s="14"/>
      <c r="J4256" s="14"/>
      <c r="K4256" s="14"/>
      <c r="L4256" s="14"/>
      <c r="M4256" s="14"/>
      <c r="N4256" s="14"/>
      <c r="O4256" s="14"/>
      <c r="P4256" s="14"/>
      <c r="Q4256" s="14"/>
      <c r="R4256" s="14"/>
      <c r="S4256" s="14"/>
      <c r="T4256" s="14"/>
      <c r="U4256" s="14"/>
      <c r="V4256" s="14"/>
      <c r="W4256" s="14"/>
      <c r="X4256" s="14"/>
      <c r="Y4256" s="14"/>
      <c r="Z4256" s="14"/>
      <c r="AA4256" s="14"/>
      <c r="AB4256" s="14"/>
      <c r="AC4256" s="14"/>
      <c r="AD4256" s="14"/>
    </row>
    <row r="4257" ht="33.0" hidden="1" customHeight="1">
      <c r="A4257" s="14"/>
      <c r="B4257" s="14"/>
      <c r="C4257" s="14"/>
      <c r="D4257" s="14"/>
      <c r="E4257" s="14"/>
      <c r="F4257" s="14"/>
      <c r="G4257" s="14"/>
      <c r="H4257" s="14"/>
      <c r="I4257" s="14"/>
      <c r="J4257" s="14"/>
      <c r="K4257" s="14"/>
      <c r="L4257" s="14"/>
      <c r="M4257" s="14"/>
      <c r="N4257" s="14"/>
      <c r="O4257" s="14"/>
      <c r="P4257" s="14"/>
      <c r="Q4257" s="14"/>
      <c r="R4257" s="14"/>
      <c r="S4257" s="14"/>
      <c r="T4257" s="14"/>
      <c r="U4257" s="14"/>
      <c r="V4257" s="14"/>
      <c r="W4257" s="14"/>
      <c r="X4257" s="14"/>
      <c r="Y4257" s="14"/>
      <c r="Z4257" s="14"/>
      <c r="AA4257" s="14"/>
      <c r="AB4257" s="14"/>
      <c r="AC4257" s="14"/>
      <c r="AD4257" s="14"/>
    </row>
    <row r="4258" ht="33.0" hidden="1" customHeight="1">
      <c r="A4258" s="14"/>
      <c r="B4258" s="14"/>
      <c r="C4258" s="14"/>
      <c r="D4258" s="14"/>
      <c r="E4258" s="14"/>
      <c r="F4258" s="14"/>
      <c r="G4258" s="14"/>
      <c r="H4258" s="14"/>
      <c r="I4258" s="14"/>
      <c r="J4258" s="14"/>
      <c r="K4258" s="14"/>
      <c r="L4258" s="14"/>
      <c r="M4258" s="14"/>
      <c r="N4258" s="14"/>
      <c r="O4258" s="14"/>
      <c r="P4258" s="14"/>
      <c r="Q4258" s="14"/>
      <c r="R4258" s="14"/>
      <c r="S4258" s="14"/>
      <c r="T4258" s="14"/>
      <c r="U4258" s="14"/>
      <c r="V4258" s="14"/>
      <c r="W4258" s="14"/>
      <c r="X4258" s="14"/>
      <c r="Y4258" s="14"/>
      <c r="Z4258" s="14"/>
      <c r="AA4258" s="14"/>
      <c r="AB4258" s="14"/>
      <c r="AC4258" s="14"/>
      <c r="AD4258" s="14"/>
    </row>
    <row r="4259" ht="33.0" hidden="1" customHeight="1">
      <c r="A4259" s="14"/>
      <c r="B4259" s="14"/>
      <c r="C4259" s="14"/>
      <c r="D4259" s="14"/>
      <c r="E4259" s="14"/>
      <c r="F4259" s="14"/>
      <c r="G4259" s="14"/>
      <c r="H4259" s="14"/>
      <c r="I4259" s="14"/>
      <c r="J4259" s="14"/>
      <c r="K4259" s="14"/>
      <c r="L4259" s="14"/>
      <c r="M4259" s="14"/>
      <c r="N4259" s="14"/>
      <c r="O4259" s="14"/>
      <c r="P4259" s="14"/>
      <c r="Q4259" s="14"/>
      <c r="R4259" s="14"/>
      <c r="S4259" s="14"/>
      <c r="T4259" s="14"/>
      <c r="U4259" s="14"/>
      <c r="V4259" s="14"/>
      <c r="W4259" s="14"/>
      <c r="X4259" s="14"/>
      <c r="Y4259" s="14"/>
      <c r="Z4259" s="14"/>
      <c r="AA4259" s="14"/>
      <c r="AB4259" s="14"/>
      <c r="AC4259" s="14"/>
      <c r="AD4259" s="14"/>
    </row>
    <row r="4260" ht="33.0" hidden="1" customHeight="1">
      <c r="A4260" s="14"/>
      <c r="B4260" s="14"/>
      <c r="C4260" s="14"/>
      <c r="D4260" s="14"/>
      <c r="E4260" s="14"/>
      <c r="F4260" s="14"/>
      <c r="G4260" s="14"/>
      <c r="H4260" s="14"/>
      <c r="I4260" s="14"/>
      <c r="J4260" s="14"/>
      <c r="K4260" s="14"/>
      <c r="L4260" s="14"/>
      <c r="M4260" s="14"/>
      <c r="N4260" s="14"/>
      <c r="O4260" s="14"/>
      <c r="P4260" s="14"/>
      <c r="Q4260" s="14"/>
      <c r="R4260" s="14"/>
      <c r="S4260" s="14"/>
      <c r="T4260" s="14"/>
      <c r="U4260" s="14"/>
      <c r="V4260" s="14"/>
      <c r="W4260" s="14"/>
      <c r="X4260" s="14"/>
      <c r="Y4260" s="14"/>
      <c r="Z4260" s="14"/>
      <c r="AA4260" s="14"/>
      <c r="AB4260" s="14"/>
      <c r="AC4260" s="14"/>
      <c r="AD4260" s="14"/>
    </row>
    <row r="4261" ht="33.0" hidden="1" customHeight="1">
      <c r="A4261" s="14"/>
      <c r="B4261" s="14"/>
      <c r="C4261" s="14"/>
      <c r="D4261" s="14"/>
      <c r="E4261" s="14"/>
      <c r="F4261" s="14"/>
      <c r="G4261" s="14"/>
      <c r="H4261" s="14"/>
      <c r="I4261" s="14"/>
      <c r="J4261" s="14"/>
      <c r="K4261" s="14"/>
      <c r="L4261" s="14"/>
      <c r="M4261" s="14"/>
      <c r="N4261" s="14"/>
      <c r="O4261" s="14"/>
      <c r="P4261" s="14"/>
      <c r="Q4261" s="14"/>
      <c r="R4261" s="14"/>
      <c r="S4261" s="14"/>
      <c r="T4261" s="14"/>
      <c r="U4261" s="14"/>
      <c r="V4261" s="14"/>
      <c r="W4261" s="14"/>
      <c r="X4261" s="14"/>
      <c r="Y4261" s="14"/>
      <c r="Z4261" s="14"/>
      <c r="AA4261" s="14"/>
      <c r="AB4261" s="14"/>
      <c r="AC4261" s="14"/>
      <c r="AD4261" s="14"/>
    </row>
    <row r="4262" ht="33.0" hidden="1" customHeight="1">
      <c r="A4262" s="14"/>
      <c r="B4262" s="14"/>
      <c r="C4262" s="14"/>
      <c r="D4262" s="14"/>
      <c r="E4262" s="14"/>
      <c r="F4262" s="14"/>
      <c r="G4262" s="14"/>
      <c r="H4262" s="14"/>
      <c r="I4262" s="14"/>
      <c r="J4262" s="14"/>
      <c r="K4262" s="14"/>
      <c r="L4262" s="14"/>
      <c r="M4262" s="14"/>
      <c r="N4262" s="14"/>
      <c r="O4262" s="14"/>
      <c r="P4262" s="14"/>
      <c r="Q4262" s="14"/>
      <c r="R4262" s="14"/>
      <c r="S4262" s="14"/>
      <c r="T4262" s="14"/>
      <c r="U4262" s="14"/>
      <c r="V4262" s="14"/>
      <c r="W4262" s="14"/>
      <c r="X4262" s="14"/>
      <c r="Y4262" s="14"/>
      <c r="Z4262" s="14"/>
      <c r="AA4262" s="14"/>
      <c r="AB4262" s="14"/>
      <c r="AC4262" s="14"/>
      <c r="AD4262" s="14"/>
    </row>
    <row r="4263" ht="33.0" hidden="1" customHeight="1">
      <c r="A4263" s="14"/>
      <c r="B4263" s="14"/>
      <c r="C4263" s="14"/>
      <c r="D4263" s="14"/>
      <c r="E4263" s="14"/>
      <c r="F4263" s="14"/>
      <c r="G4263" s="14"/>
      <c r="H4263" s="14"/>
      <c r="I4263" s="14"/>
      <c r="J4263" s="14"/>
      <c r="K4263" s="14"/>
      <c r="L4263" s="14"/>
      <c r="M4263" s="14"/>
      <c r="N4263" s="14"/>
      <c r="O4263" s="14"/>
      <c r="P4263" s="14"/>
      <c r="Q4263" s="14"/>
      <c r="R4263" s="14"/>
      <c r="S4263" s="14"/>
      <c r="T4263" s="14"/>
      <c r="U4263" s="14"/>
      <c r="V4263" s="14"/>
      <c r="W4263" s="14"/>
      <c r="X4263" s="14"/>
      <c r="Y4263" s="14"/>
      <c r="Z4263" s="14"/>
      <c r="AA4263" s="14"/>
      <c r="AB4263" s="14"/>
      <c r="AC4263" s="14"/>
      <c r="AD4263" s="14"/>
    </row>
    <row r="4264" ht="33.0" hidden="1" customHeight="1">
      <c r="A4264" s="14"/>
      <c r="B4264" s="14"/>
      <c r="C4264" s="14"/>
      <c r="D4264" s="14"/>
      <c r="E4264" s="14"/>
      <c r="F4264" s="14"/>
      <c r="G4264" s="14"/>
      <c r="H4264" s="14"/>
      <c r="I4264" s="14"/>
      <c r="J4264" s="14"/>
      <c r="K4264" s="14"/>
      <c r="L4264" s="14"/>
      <c r="M4264" s="14"/>
      <c r="N4264" s="14"/>
      <c r="O4264" s="14"/>
      <c r="P4264" s="14"/>
      <c r="Q4264" s="14"/>
      <c r="R4264" s="14"/>
      <c r="S4264" s="14"/>
      <c r="T4264" s="14"/>
      <c r="U4264" s="14"/>
      <c r="V4264" s="14"/>
      <c r="W4264" s="14"/>
      <c r="X4264" s="14"/>
      <c r="Y4264" s="14"/>
      <c r="Z4264" s="14"/>
      <c r="AA4264" s="14"/>
      <c r="AB4264" s="14"/>
      <c r="AC4264" s="14"/>
      <c r="AD4264" s="14"/>
    </row>
    <row r="4265" ht="33.0" hidden="1" customHeight="1">
      <c r="A4265" s="14"/>
      <c r="B4265" s="14"/>
      <c r="C4265" s="14"/>
      <c r="D4265" s="14"/>
      <c r="E4265" s="14"/>
      <c r="F4265" s="14"/>
      <c r="G4265" s="14"/>
      <c r="H4265" s="14"/>
      <c r="I4265" s="14"/>
      <c r="J4265" s="14"/>
      <c r="K4265" s="14"/>
      <c r="L4265" s="14"/>
      <c r="M4265" s="14"/>
      <c r="N4265" s="14"/>
      <c r="O4265" s="14"/>
      <c r="P4265" s="14"/>
      <c r="Q4265" s="14"/>
      <c r="R4265" s="14"/>
      <c r="S4265" s="14"/>
      <c r="T4265" s="14"/>
      <c r="U4265" s="14"/>
      <c r="V4265" s="14"/>
      <c r="W4265" s="14"/>
      <c r="X4265" s="14"/>
      <c r="Y4265" s="14"/>
      <c r="Z4265" s="14"/>
      <c r="AA4265" s="14"/>
      <c r="AB4265" s="14"/>
      <c r="AC4265" s="14"/>
      <c r="AD4265" s="14"/>
    </row>
    <row r="4266" ht="33.0" hidden="1" customHeight="1">
      <c r="A4266" s="14"/>
      <c r="B4266" s="14"/>
      <c r="C4266" s="14"/>
      <c r="D4266" s="14"/>
      <c r="E4266" s="14"/>
      <c r="F4266" s="14"/>
      <c r="G4266" s="14"/>
      <c r="H4266" s="14"/>
      <c r="I4266" s="14"/>
      <c r="J4266" s="14"/>
      <c r="K4266" s="14"/>
      <c r="L4266" s="14"/>
      <c r="M4266" s="14"/>
      <c r="N4266" s="14"/>
      <c r="O4266" s="14"/>
      <c r="P4266" s="14"/>
      <c r="Q4266" s="14"/>
      <c r="R4266" s="14"/>
      <c r="S4266" s="14"/>
      <c r="T4266" s="14"/>
      <c r="U4266" s="14"/>
      <c r="V4266" s="14"/>
      <c r="W4266" s="14"/>
      <c r="X4266" s="14"/>
      <c r="Y4266" s="14"/>
      <c r="Z4266" s="14"/>
      <c r="AA4266" s="14"/>
      <c r="AB4266" s="14"/>
      <c r="AC4266" s="14"/>
      <c r="AD4266" s="14"/>
    </row>
    <row r="4267" ht="33.0" hidden="1" customHeight="1">
      <c r="A4267" s="14"/>
      <c r="B4267" s="14"/>
      <c r="C4267" s="14"/>
      <c r="D4267" s="14"/>
      <c r="E4267" s="14"/>
      <c r="F4267" s="14"/>
      <c r="G4267" s="14"/>
      <c r="H4267" s="14"/>
      <c r="I4267" s="14"/>
      <c r="J4267" s="14"/>
      <c r="K4267" s="14"/>
      <c r="L4267" s="14"/>
      <c r="M4267" s="14"/>
      <c r="N4267" s="14"/>
      <c r="O4267" s="14"/>
      <c r="P4267" s="14"/>
      <c r="Q4267" s="14"/>
      <c r="R4267" s="14"/>
      <c r="S4267" s="14"/>
      <c r="T4267" s="14"/>
      <c r="U4267" s="14"/>
      <c r="V4267" s="14"/>
      <c r="W4267" s="14"/>
      <c r="X4267" s="14"/>
      <c r="Y4267" s="14"/>
      <c r="Z4267" s="14"/>
      <c r="AA4267" s="14"/>
      <c r="AB4267" s="14"/>
      <c r="AC4267" s="14"/>
      <c r="AD4267" s="14"/>
    </row>
    <row r="4268" ht="33.0" hidden="1" customHeight="1">
      <c r="A4268" s="14"/>
      <c r="B4268" s="14"/>
      <c r="C4268" s="14"/>
      <c r="D4268" s="14"/>
      <c r="E4268" s="14"/>
      <c r="F4268" s="14"/>
      <c r="G4268" s="14"/>
      <c r="H4268" s="14"/>
      <c r="I4268" s="14"/>
      <c r="J4268" s="14"/>
      <c r="K4268" s="14"/>
      <c r="L4268" s="14"/>
      <c r="M4268" s="14"/>
      <c r="N4268" s="14"/>
      <c r="O4268" s="14"/>
      <c r="P4268" s="14"/>
      <c r="Q4268" s="14"/>
      <c r="R4268" s="14"/>
      <c r="S4268" s="14"/>
      <c r="T4268" s="14"/>
      <c r="U4268" s="14"/>
      <c r="V4268" s="14"/>
      <c r="W4268" s="14"/>
      <c r="X4268" s="14"/>
      <c r="Y4268" s="14"/>
      <c r="Z4268" s="14"/>
      <c r="AA4268" s="14"/>
      <c r="AB4268" s="14"/>
      <c r="AC4268" s="14"/>
      <c r="AD4268" s="14"/>
    </row>
    <row r="4269" ht="33.0" hidden="1" customHeight="1">
      <c r="A4269" s="14"/>
      <c r="B4269" s="14"/>
      <c r="C4269" s="14"/>
      <c r="D4269" s="14"/>
      <c r="E4269" s="14"/>
      <c r="F4269" s="14"/>
      <c r="G4269" s="14"/>
      <c r="H4269" s="14"/>
      <c r="I4269" s="14"/>
      <c r="J4269" s="14"/>
      <c r="K4269" s="14"/>
      <c r="L4269" s="14"/>
      <c r="M4269" s="14"/>
      <c r="N4269" s="14"/>
      <c r="O4269" s="14"/>
      <c r="P4269" s="14"/>
      <c r="Q4269" s="14"/>
      <c r="R4269" s="14"/>
      <c r="S4269" s="14"/>
      <c r="T4269" s="14"/>
      <c r="U4269" s="14"/>
      <c r="V4269" s="14"/>
      <c r="W4269" s="14"/>
      <c r="X4269" s="14"/>
      <c r="Y4269" s="14"/>
      <c r="Z4269" s="14"/>
      <c r="AA4269" s="14"/>
      <c r="AB4269" s="14"/>
      <c r="AC4269" s="14"/>
      <c r="AD4269" s="14"/>
    </row>
    <row r="4270" ht="33.0" hidden="1" customHeight="1">
      <c r="A4270" s="14"/>
      <c r="B4270" s="14"/>
      <c r="C4270" s="14"/>
      <c r="D4270" s="14"/>
      <c r="E4270" s="14"/>
      <c r="F4270" s="14"/>
      <c r="G4270" s="14"/>
      <c r="H4270" s="14"/>
      <c r="I4270" s="14"/>
      <c r="J4270" s="14"/>
      <c r="K4270" s="14"/>
      <c r="L4270" s="14"/>
      <c r="M4270" s="14"/>
      <c r="N4270" s="14"/>
      <c r="O4270" s="14"/>
      <c r="P4270" s="14"/>
      <c r="Q4270" s="14"/>
      <c r="R4270" s="14"/>
      <c r="S4270" s="14"/>
      <c r="T4270" s="14"/>
      <c r="U4270" s="14"/>
      <c r="V4270" s="14"/>
      <c r="W4270" s="14"/>
      <c r="X4270" s="14"/>
      <c r="Y4270" s="14"/>
      <c r="Z4270" s="14"/>
      <c r="AA4270" s="14"/>
      <c r="AB4270" s="14"/>
      <c r="AC4270" s="14"/>
      <c r="AD4270" s="14"/>
    </row>
    <row r="4271" ht="33.0" hidden="1" customHeight="1">
      <c r="A4271" s="14"/>
      <c r="B4271" s="14"/>
      <c r="C4271" s="14"/>
      <c r="D4271" s="14"/>
      <c r="E4271" s="14"/>
      <c r="F4271" s="14"/>
      <c r="G4271" s="14"/>
      <c r="H4271" s="14"/>
      <c r="I4271" s="14"/>
      <c r="J4271" s="14"/>
      <c r="K4271" s="14"/>
      <c r="L4271" s="14"/>
      <c r="M4271" s="14"/>
      <c r="N4271" s="14"/>
      <c r="O4271" s="14"/>
      <c r="P4271" s="14"/>
      <c r="Q4271" s="14"/>
      <c r="R4271" s="14"/>
      <c r="S4271" s="14"/>
      <c r="T4271" s="14"/>
      <c r="U4271" s="14"/>
      <c r="V4271" s="14"/>
      <c r="W4271" s="14"/>
      <c r="X4271" s="14"/>
      <c r="Y4271" s="14"/>
      <c r="Z4271" s="14"/>
      <c r="AA4271" s="14"/>
      <c r="AB4271" s="14"/>
      <c r="AC4271" s="14"/>
      <c r="AD4271" s="14"/>
    </row>
    <row r="4272" ht="33.0" hidden="1" customHeight="1">
      <c r="A4272" s="14"/>
      <c r="B4272" s="14"/>
      <c r="C4272" s="14"/>
      <c r="D4272" s="14"/>
      <c r="E4272" s="14"/>
      <c r="F4272" s="14"/>
      <c r="G4272" s="14"/>
      <c r="H4272" s="14"/>
      <c r="I4272" s="14"/>
      <c r="J4272" s="14"/>
      <c r="K4272" s="14"/>
      <c r="L4272" s="14"/>
      <c r="M4272" s="14"/>
      <c r="N4272" s="14"/>
      <c r="O4272" s="14"/>
      <c r="P4272" s="14"/>
      <c r="Q4272" s="14"/>
      <c r="R4272" s="14"/>
      <c r="S4272" s="14"/>
      <c r="T4272" s="14"/>
      <c r="U4272" s="14"/>
      <c r="V4272" s="14"/>
      <c r="W4272" s="14"/>
      <c r="X4272" s="14"/>
      <c r="Y4272" s="14"/>
      <c r="Z4272" s="14"/>
      <c r="AA4272" s="14"/>
      <c r="AB4272" s="14"/>
      <c r="AC4272" s="14"/>
      <c r="AD4272" s="14"/>
    </row>
    <row r="4273" ht="33.0" hidden="1" customHeight="1">
      <c r="A4273" s="14"/>
      <c r="B4273" s="14"/>
      <c r="C4273" s="14"/>
      <c r="D4273" s="14"/>
      <c r="E4273" s="14"/>
      <c r="F4273" s="14"/>
      <c r="G4273" s="14"/>
      <c r="H4273" s="14"/>
      <c r="I4273" s="14"/>
      <c r="J4273" s="14"/>
      <c r="K4273" s="14"/>
      <c r="L4273" s="14"/>
      <c r="M4273" s="14"/>
      <c r="N4273" s="14"/>
      <c r="O4273" s="14"/>
      <c r="P4273" s="14"/>
      <c r="Q4273" s="14"/>
      <c r="R4273" s="14"/>
      <c r="S4273" s="14"/>
      <c r="T4273" s="14"/>
      <c r="U4273" s="14"/>
      <c r="V4273" s="14"/>
      <c r="W4273" s="14"/>
      <c r="X4273" s="14"/>
      <c r="Y4273" s="14"/>
      <c r="Z4273" s="14"/>
      <c r="AA4273" s="14"/>
      <c r="AB4273" s="14"/>
      <c r="AC4273" s="14"/>
      <c r="AD4273" s="14"/>
    </row>
    <row r="4274" ht="33.0" hidden="1" customHeight="1">
      <c r="A4274" s="14"/>
      <c r="B4274" s="14"/>
      <c r="C4274" s="14"/>
      <c r="D4274" s="14"/>
      <c r="E4274" s="14"/>
      <c r="F4274" s="14"/>
      <c r="G4274" s="14"/>
      <c r="H4274" s="14"/>
      <c r="I4274" s="14"/>
      <c r="J4274" s="14"/>
      <c r="K4274" s="14"/>
      <c r="L4274" s="14"/>
      <c r="M4274" s="14"/>
      <c r="N4274" s="14"/>
      <c r="O4274" s="14"/>
      <c r="P4274" s="14"/>
      <c r="Q4274" s="14"/>
      <c r="R4274" s="14"/>
      <c r="S4274" s="14"/>
      <c r="T4274" s="14"/>
      <c r="U4274" s="14"/>
      <c r="V4274" s="14"/>
      <c r="W4274" s="14"/>
      <c r="X4274" s="14"/>
      <c r="Y4274" s="14"/>
      <c r="Z4274" s="14"/>
      <c r="AA4274" s="14"/>
      <c r="AB4274" s="14"/>
      <c r="AC4274" s="14"/>
      <c r="AD4274" s="14"/>
    </row>
    <row r="4275" ht="33.0" hidden="1" customHeight="1">
      <c r="A4275" s="14"/>
      <c r="B4275" s="14"/>
      <c r="C4275" s="14"/>
      <c r="D4275" s="14"/>
      <c r="E4275" s="14"/>
      <c r="F4275" s="14"/>
      <c r="G4275" s="14"/>
      <c r="H4275" s="14"/>
      <c r="I4275" s="14"/>
      <c r="J4275" s="14"/>
      <c r="K4275" s="14"/>
      <c r="L4275" s="14"/>
      <c r="M4275" s="14"/>
      <c r="N4275" s="14"/>
      <c r="O4275" s="14"/>
      <c r="P4275" s="14"/>
      <c r="Q4275" s="14"/>
      <c r="R4275" s="14"/>
      <c r="S4275" s="14"/>
      <c r="T4275" s="14"/>
      <c r="U4275" s="14"/>
      <c r="V4275" s="14"/>
      <c r="W4275" s="14"/>
      <c r="X4275" s="14"/>
      <c r="Y4275" s="14"/>
      <c r="Z4275" s="14"/>
      <c r="AA4275" s="14"/>
      <c r="AB4275" s="14"/>
      <c r="AC4275" s="14"/>
      <c r="AD4275" s="14"/>
    </row>
    <row r="4276" ht="33.0" hidden="1" customHeight="1">
      <c r="A4276" s="14"/>
      <c r="B4276" s="14"/>
      <c r="C4276" s="14"/>
      <c r="D4276" s="14"/>
      <c r="E4276" s="14"/>
      <c r="F4276" s="14"/>
      <c r="G4276" s="14"/>
      <c r="H4276" s="14"/>
      <c r="I4276" s="14"/>
      <c r="J4276" s="14"/>
      <c r="K4276" s="14"/>
      <c r="L4276" s="14"/>
      <c r="M4276" s="14"/>
      <c r="N4276" s="14"/>
      <c r="O4276" s="14"/>
      <c r="P4276" s="14"/>
      <c r="Q4276" s="14"/>
      <c r="R4276" s="14"/>
      <c r="S4276" s="14"/>
      <c r="T4276" s="14"/>
      <c r="U4276" s="14"/>
      <c r="V4276" s="14"/>
      <c r="W4276" s="14"/>
      <c r="X4276" s="14"/>
      <c r="Y4276" s="14"/>
      <c r="Z4276" s="14"/>
      <c r="AA4276" s="14"/>
      <c r="AB4276" s="14"/>
      <c r="AC4276" s="14"/>
      <c r="AD4276" s="14"/>
    </row>
    <row r="4277" ht="33.0" hidden="1" customHeight="1">
      <c r="A4277" s="14"/>
      <c r="B4277" s="14"/>
      <c r="C4277" s="14"/>
      <c r="D4277" s="14"/>
      <c r="E4277" s="14"/>
      <c r="F4277" s="14"/>
      <c r="G4277" s="14"/>
      <c r="H4277" s="14"/>
      <c r="I4277" s="14"/>
      <c r="J4277" s="14"/>
      <c r="K4277" s="14"/>
      <c r="L4277" s="14"/>
      <c r="M4277" s="14"/>
      <c r="N4277" s="14"/>
      <c r="O4277" s="14"/>
      <c r="P4277" s="14"/>
      <c r="Q4277" s="14"/>
      <c r="R4277" s="14"/>
      <c r="S4277" s="14"/>
      <c r="T4277" s="14"/>
      <c r="U4277" s="14"/>
      <c r="V4277" s="14"/>
      <c r="W4277" s="14"/>
      <c r="X4277" s="14"/>
      <c r="Y4277" s="14"/>
      <c r="Z4277" s="14"/>
      <c r="AA4277" s="14"/>
      <c r="AB4277" s="14"/>
      <c r="AC4277" s="14"/>
      <c r="AD4277" s="14"/>
    </row>
    <row r="4278" ht="33.0" hidden="1" customHeight="1">
      <c r="A4278" s="14"/>
      <c r="B4278" s="14"/>
      <c r="C4278" s="14"/>
      <c r="D4278" s="14"/>
      <c r="E4278" s="14"/>
      <c r="F4278" s="14"/>
      <c r="G4278" s="14"/>
      <c r="H4278" s="14"/>
      <c r="I4278" s="14"/>
      <c r="J4278" s="14"/>
      <c r="K4278" s="14"/>
      <c r="L4278" s="14"/>
      <c r="M4278" s="14"/>
      <c r="N4278" s="14"/>
      <c r="O4278" s="14"/>
      <c r="P4278" s="14"/>
      <c r="Q4278" s="14"/>
      <c r="R4278" s="14"/>
      <c r="S4278" s="14"/>
      <c r="T4278" s="14"/>
      <c r="U4278" s="14"/>
      <c r="V4278" s="14"/>
      <c r="W4278" s="14"/>
      <c r="X4278" s="14"/>
      <c r="Y4278" s="14"/>
      <c r="Z4278" s="14"/>
      <c r="AA4278" s="14"/>
      <c r="AB4278" s="14"/>
      <c r="AC4278" s="14"/>
      <c r="AD4278" s="14"/>
    </row>
    <row r="4279" ht="33.0" hidden="1" customHeight="1">
      <c r="A4279" s="14"/>
      <c r="B4279" s="14"/>
      <c r="C4279" s="14"/>
      <c r="D4279" s="14"/>
      <c r="E4279" s="14"/>
      <c r="F4279" s="14"/>
      <c r="G4279" s="14"/>
      <c r="H4279" s="14"/>
      <c r="I4279" s="14"/>
      <c r="J4279" s="14"/>
      <c r="K4279" s="14"/>
      <c r="L4279" s="14"/>
      <c r="M4279" s="14"/>
      <c r="N4279" s="14"/>
      <c r="O4279" s="14"/>
      <c r="P4279" s="14"/>
      <c r="Q4279" s="14"/>
      <c r="R4279" s="14"/>
      <c r="S4279" s="14"/>
      <c r="T4279" s="14"/>
      <c r="U4279" s="14"/>
      <c r="V4279" s="14"/>
      <c r="W4279" s="14"/>
      <c r="X4279" s="14"/>
      <c r="Y4279" s="14"/>
      <c r="Z4279" s="14"/>
      <c r="AA4279" s="14"/>
      <c r="AB4279" s="14"/>
      <c r="AC4279" s="14"/>
      <c r="AD4279" s="14"/>
    </row>
    <row r="4280" ht="33.0" hidden="1" customHeight="1">
      <c r="A4280" s="14"/>
      <c r="B4280" s="14"/>
      <c r="C4280" s="14"/>
      <c r="D4280" s="14"/>
      <c r="E4280" s="14"/>
      <c r="F4280" s="14"/>
      <c r="G4280" s="14"/>
      <c r="H4280" s="14"/>
      <c r="I4280" s="14"/>
      <c r="J4280" s="14"/>
      <c r="K4280" s="14"/>
      <c r="L4280" s="14"/>
      <c r="M4280" s="14"/>
      <c r="N4280" s="14"/>
      <c r="O4280" s="14"/>
      <c r="P4280" s="14"/>
      <c r="Q4280" s="14"/>
      <c r="R4280" s="14"/>
      <c r="S4280" s="14"/>
      <c r="T4280" s="14"/>
      <c r="U4280" s="14"/>
      <c r="V4280" s="14"/>
      <c r="W4280" s="14"/>
      <c r="X4280" s="14"/>
      <c r="Y4280" s="14"/>
      <c r="Z4280" s="14"/>
      <c r="AA4280" s="14"/>
      <c r="AB4280" s="14"/>
      <c r="AC4280" s="14"/>
      <c r="AD4280" s="14"/>
    </row>
    <row r="4281" ht="33.0" hidden="1" customHeight="1">
      <c r="A4281" s="14"/>
      <c r="B4281" s="14"/>
      <c r="C4281" s="14"/>
      <c r="D4281" s="14"/>
      <c r="E4281" s="14"/>
      <c r="F4281" s="14"/>
      <c r="G4281" s="14"/>
      <c r="H4281" s="14"/>
      <c r="I4281" s="14"/>
      <c r="J4281" s="14"/>
      <c r="K4281" s="14"/>
      <c r="L4281" s="14"/>
      <c r="M4281" s="14"/>
      <c r="N4281" s="14"/>
      <c r="O4281" s="14"/>
      <c r="P4281" s="14"/>
      <c r="Q4281" s="14"/>
      <c r="R4281" s="14"/>
      <c r="S4281" s="14"/>
      <c r="T4281" s="14"/>
      <c r="U4281" s="14"/>
      <c r="V4281" s="14"/>
      <c r="W4281" s="14"/>
      <c r="X4281" s="14"/>
      <c r="Y4281" s="14"/>
      <c r="Z4281" s="14"/>
      <c r="AA4281" s="14"/>
      <c r="AB4281" s="14"/>
      <c r="AC4281" s="14"/>
      <c r="AD4281" s="14"/>
    </row>
    <row r="4282" ht="33.0" hidden="1" customHeight="1">
      <c r="A4282" s="14"/>
      <c r="B4282" s="14"/>
      <c r="C4282" s="14"/>
      <c r="D4282" s="14"/>
      <c r="E4282" s="14"/>
      <c r="F4282" s="14"/>
      <c r="G4282" s="14"/>
      <c r="H4282" s="14"/>
      <c r="I4282" s="14"/>
      <c r="J4282" s="14"/>
      <c r="K4282" s="14"/>
      <c r="L4282" s="14"/>
      <c r="M4282" s="14"/>
      <c r="N4282" s="14"/>
      <c r="O4282" s="14"/>
      <c r="P4282" s="14"/>
      <c r="Q4282" s="14"/>
      <c r="R4282" s="14"/>
      <c r="S4282" s="14"/>
      <c r="T4282" s="14"/>
      <c r="U4282" s="14"/>
      <c r="V4282" s="14"/>
      <c r="W4282" s="14"/>
      <c r="X4282" s="14"/>
      <c r="Y4282" s="14"/>
      <c r="Z4282" s="14"/>
      <c r="AA4282" s="14"/>
      <c r="AB4282" s="14"/>
      <c r="AC4282" s="14"/>
      <c r="AD4282" s="14"/>
    </row>
    <row r="4283" ht="33.0" hidden="1" customHeight="1">
      <c r="A4283" s="14"/>
      <c r="B4283" s="14"/>
      <c r="C4283" s="14"/>
      <c r="D4283" s="14"/>
      <c r="E4283" s="14"/>
      <c r="F4283" s="14"/>
      <c r="G4283" s="14"/>
      <c r="H4283" s="14"/>
      <c r="I4283" s="14"/>
      <c r="J4283" s="14"/>
      <c r="K4283" s="14"/>
      <c r="L4283" s="14"/>
      <c r="M4283" s="14"/>
      <c r="N4283" s="14"/>
      <c r="O4283" s="14"/>
      <c r="P4283" s="14"/>
      <c r="Q4283" s="14"/>
      <c r="R4283" s="14"/>
      <c r="S4283" s="14"/>
      <c r="T4283" s="14"/>
      <c r="U4283" s="14"/>
      <c r="V4283" s="14"/>
      <c r="W4283" s="14"/>
      <c r="X4283" s="14"/>
      <c r="Y4283" s="14"/>
      <c r="Z4283" s="14"/>
      <c r="AA4283" s="14"/>
      <c r="AB4283" s="14"/>
      <c r="AC4283" s="14"/>
      <c r="AD4283" s="14"/>
    </row>
    <row r="4284" ht="33.0" hidden="1" customHeight="1">
      <c r="A4284" s="14"/>
      <c r="B4284" s="14"/>
      <c r="C4284" s="14"/>
      <c r="D4284" s="14"/>
      <c r="E4284" s="14"/>
      <c r="F4284" s="14"/>
      <c r="G4284" s="14"/>
      <c r="H4284" s="14"/>
      <c r="I4284" s="14"/>
      <c r="J4284" s="14"/>
      <c r="K4284" s="14"/>
      <c r="L4284" s="14"/>
      <c r="M4284" s="14"/>
      <c r="N4284" s="14"/>
      <c r="O4284" s="14"/>
      <c r="P4284" s="14"/>
      <c r="Q4284" s="14"/>
      <c r="R4284" s="14"/>
      <c r="S4284" s="14"/>
      <c r="T4284" s="14"/>
      <c r="U4284" s="14"/>
      <c r="V4284" s="14"/>
      <c r="W4284" s="14"/>
      <c r="X4284" s="14"/>
      <c r="Y4284" s="14"/>
      <c r="Z4284" s="14"/>
      <c r="AA4284" s="14"/>
      <c r="AB4284" s="14"/>
      <c r="AC4284" s="14"/>
      <c r="AD4284" s="14"/>
    </row>
    <row r="4285" ht="33.0" hidden="1" customHeight="1">
      <c r="A4285" s="14"/>
      <c r="B4285" s="14"/>
      <c r="C4285" s="14"/>
      <c r="D4285" s="14"/>
      <c r="E4285" s="14"/>
      <c r="F4285" s="14"/>
      <c r="G4285" s="14"/>
      <c r="H4285" s="14"/>
      <c r="I4285" s="14"/>
      <c r="J4285" s="14"/>
      <c r="K4285" s="14"/>
      <c r="L4285" s="14"/>
      <c r="M4285" s="14"/>
      <c r="N4285" s="14"/>
      <c r="O4285" s="14"/>
      <c r="P4285" s="14"/>
      <c r="Q4285" s="14"/>
      <c r="R4285" s="14"/>
      <c r="S4285" s="14"/>
      <c r="T4285" s="14"/>
      <c r="U4285" s="14"/>
      <c r="V4285" s="14"/>
      <c r="W4285" s="14"/>
      <c r="X4285" s="14"/>
      <c r="Y4285" s="14"/>
      <c r="Z4285" s="14"/>
      <c r="AA4285" s="14"/>
      <c r="AB4285" s="14"/>
      <c r="AC4285" s="14"/>
      <c r="AD4285" s="14"/>
    </row>
    <row r="4286" ht="33.0" hidden="1" customHeight="1">
      <c r="A4286" s="14"/>
      <c r="B4286" s="14"/>
      <c r="C4286" s="14"/>
      <c r="D4286" s="14"/>
      <c r="E4286" s="14"/>
      <c r="F4286" s="14"/>
      <c r="G4286" s="14"/>
      <c r="H4286" s="14"/>
      <c r="I4286" s="14"/>
      <c r="J4286" s="14"/>
      <c r="K4286" s="14"/>
      <c r="L4286" s="14"/>
      <c r="M4286" s="14"/>
      <c r="N4286" s="14"/>
      <c r="O4286" s="14"/>
      <c r="P4286" s="14"/>
      <c r="Q4286" s="14"/>
      <c r="R4286" s="14"/>
      <c r="S4286" s="14"/>
      <c r="T4286" s="14"/>
      <c r="U4286" s="14"/>
      <c r="V4286" s="14"/>
      <c r="W4286" s="14"/>
      <c r="X4286" s="14"/>
      <c r="Y4286" s="14"/>
      <c r="Z4286" s="14"/>
      <c r="AA4286" s="14"/>
      <c r="AB4286" s="14"/>
      <c r="AC4286" s="14"/>
      <c r="AD4286" s="14"/>
    </row>
    <row r="4287" ht="33.0" hidden="1" customHeight="1">
      <c r="A4287" s="14"/>
      <c r="B4287" s="14"/>
      <c r="C4287" s="14"/>
      <c r="D4287" s="14"/>
      <c r="E4287" s="14"/>
      <c r="F4287" s="14"/>
      <c r="G4287" s="14"/>
      <c r="H4287" s="14"/>
      <c r="I4287" s="14"/>
      <c r="J4287" s="14"/>
      <c r="K4287" s="14"/>
      <c r="L4287" s="14"/>
      <c r="M4287" s="14"/>
      <c r="N4287" s="14"/>
      <c r="O4287" s="14"/>
      <c r="P4287" s="14"/>
      <c r="Q4287" s="14"/>
      <c r="R4287" s="14"/>
      <c r="S4287" s="14"/>
      <c r="T4287" s="14"/>
      <c r="U4287" s="14"/>
      <c r="V4287" s="14"/>
      <c r="W4287" s="14"/>
      <c r="X4287" s="14"/>
      <c r="Y4287" s="14"/>
      <c r="Z4287" s="14"/>
      <c r="AA4287" s="14"/>
      <c r="AB4287" s="14"/>
      <c r="AC4287" s="14"/>
      <c r="AD4287" s="14"/>
    </row>
    <row r="4288" ht="33.0" hidden="1" customHeight="1">
      <c r="A4288" s="14"/>
      <c r="B4288" s="14"/>
      <c r="C4288" s="14"/>
      <c r="D4288" s="14"/>
      <c r="E4288" s="14"/>
      <c r="F4288" s="14"/>
      <c r="G4288" s="14"/>
      <c r="H4288" s="14"/>
      <c r="I4288" s="14"/>
      <c r="J4288" s="14"/>
      <c r="K4288" s="14"/>
      <c r="L4288" s="14"/>
      <c r="M4288" s="14"/>
      <c r="N4288" s="14"/>
      <c r="O4288" s="14"/>
      <c r="P4288" s="14"/>
      <c r="Q4288" s="14"/>
      <c r="R4288" s="14"/>
      <c r="S4288" s="14"/>
      <c r="T4288" s="14"/>
      <c r="U4288" s="14"/>
      <c r="V4288" s="14"/>
      <c r="W4288" s="14"/>
      <c r="X4288" s="14"/>
      <c r="Y4288" s="14"/>
      <c r="Z4288" s="14"/>
      <c r="AA4288" s="14"/>
      <c r="AB4288" s="14"/>
      <c r="AC4288" s="14"/>
      <c r="AD4288" s="14"/>
    </row>
    <row r="4289" ht="33.0" hidden="1" customHeight="1">
      <c r="A4289" s="14"/>
      <c r="B4289" s="14"/>
      <c r="C4289" s="14"/>
      <c r="D4289" s="14"/>
      <c r="E4289" s="14"/>
      <c r="F4289" s="14"/>
      <c r="G4289" s="14"/>
      <c r="H4289" s="14"/>
      <c r="I4289" s="14"/>
      <c r="J4289" s="14"/>
      <c r="K4289" s="14"/>
      <c r="L4289" s="14"/>
      <c r="M4289" s="14"/>
      <c r="N4289" s="14"/>
      <c r="O4289" s="14"/>
      <c r="P4289" s="14"/>
      <c r="Q4289" s="14"/>
      <c r="R4289" s="14"/>
      <c r="S4289" s="14"/>
      <c r="T4289" s="14"/>
      <c r="U4289" s="14"/>
      <c r="V4289" s="14"/>
      <c r="W4289" s="14"/>
      <c r="X4289" s="14"/>
      <c r="Y4289" s="14"/>
      <c r="Z4289" s="14"/>
      <c r="AA4289" s="14"/>
      <c r="AB4289" s="14"/>
      <c r="AC4289" s="14"/>
      <c r="AD4289" s="14"/>
    </row>
    <row r="4290" ht="33.0" hidden="1" customHeight="1">
      <c r="A4290" s="14"/>
      <c r="B4290" s="14"/>
      <c r="C4290" s="14"/>
      <c r="D4290" s="14"/>
      <c r="E4290" s="14"/>
      <c r="F4290" s="14"/>
      <c r="G4290" s="14"/>
      <c r="H4290" s="14"/>
      <c r="I4290" s="14"/>
      <c r="J4290" s="14"/>
      <c r="K4290" s="14"/>
      <c r="L4290" s="14"/>
      <c r="M4290" s="14"/>
      <c r="N4290" s="14"/>
      <c r="O4290" s="14"/>
      <c r="P4290" s="14"/>
      <c r="Q4290" s="14"/>
      <c r="R4290" s="14"/>
      <c r="S4290" s="14"/>
      <c r="T4290" s="14"/>
      <c r="U4290" s="14"/>
      <c r="V4290" s="14"/>
      <c r="W4290" s="14"/>
      <c r="X4290" s="14"/>
      <c r="Y4290" s="14"/>
      <c r="Z4290" s="14"/>
      <c r="AA4290" s="14"/>
      <c r="AB4290" s="14"/>
      <c r="AC4290" s="14"/>
      <c r="AD4290" s="14"/>
    </row>
    <row r="4291" ht="33.0" hidden="1" customHeight="1">
      <c r="A4291" s="14"/>
      <c r="B4291" s="14"/>
      <c r="C4291" s="14"/>
      <c r="D4291" s="14"/>
      <c r="E4291" s="14"/>
      <c r="F4291" s="14"/>
      <c r="G4291" s="14"/>
      <c r="H4291" s="14"/>
      <c r="I4291" s="14"/>
      <c r="J4291" s="14"/>
      <c r="K4291" s="14"/>
      <c r="L4291" s="14"/>
      <c r="M4291" s="14"/>
      <c r="N4291" s="14"/>
      <c r="O4291" s="14"/>
      <c r="P4291" s="14"/>
      <c r="Q4291" s="14"/>
      <c r="R4291" s="14"/>
      <c r="S4291" s="14"/>
      <c r="T4291" s="14"/>
      <c r="U4291" s="14"/>
      <c r="V4291" s="14"/>
      <c r="W4291" s="14"/>
      <c r="X4291" s="14"/>
      <c r="Y4291" s="14"/>
      <c r="Z4291" s="14"/>
      <c r="AA4291" s="14"/>
      <c r="AB4291" s="14"/>
      <c r="AC4291" s="14"/>
      <c r="AD4291" s="14"/>
    </row>
    <row r="4292" ht="33.0" hidden="1" customHeight="1">
      <c r="A4292" s="14"/>
      <c r="B4292" s="14"/>
      <c r="C4292" s="14"/>
      <c r="D4292" s="14"/>
      <c r="E4292" s="14"/>
      <c r="F4292" s="14"/>
      <c r="G4292" s="14"/>
      <c r="H4292" s="14"/>
      <c r="I4292" s="14"/>
      <c r="J4292" s="14"/>
      <c r="K4292" s="14"/>
      <c r="L4292" s="14"/>
      <c r="M4292" s="14"/>
      <c r="N4292" s="14"/>
      <c r="O4292" s="14"/>
      <c r="P4292" s="14"/>
      <c r="Q4292" s="14"/>
      <c r="R4292" s="14"/>
      <c r="S4292" s="14"/>
      <c r="T4292" s="14"/>
      <c r="U4292" s="14"/>
      <c r="V4292" s="14"/>
      <c r="W4292" s="14"/>
      <c r="X4292" s="14"/>
      <c r="Y4292" s="14"/>
      <c r="Z4292" s="14"/>
      <c r="AA4292" s="14"/>
      <c r="AB4292" s="14"/>
      <c r="AC4292" s="14"/>
      <c r="AD4292" s="14"/>
    </row>
    <row r="4293" ht="33.0" hidden="1" customHeight="1">
      <c r="A4293" s="14"/>
      <c r="B4293" s="14"/>
      <c r="C4293" s="14"/>
      <c r="D4293" s="14"/>
      <c r="E4293" s="14"/>
      <c r="F4293" s="14"/>
      <c r="G4293" s="14"/>
      <c r="H4293" s="14"/>
      <c r="I4293" s="14"/>
      <c r="J4293" s="14"/>
      <c r="K4293" s="14"/>
      <c r="L4293" s="14"/>
      <c r="M4293" s="14"/>
      <c r="N4293" s="14"/>
      <c r="O4293" s="14"/>
      <c r="P4293" s="14"/>
      <c r="Q4293" s="14"/>
      <c r="R4293" s="14"/>
      <c r="S4293" s="14"/>
      <c r="T4293" s="14"/>
      <c r="U4293" s="14"/>
      <c r="V4293" s="14"/>
      <c r="W4293" s="14"/>
      <c r="X4293" s="14"/>
      <c r="Y4293" s="14"/>
      <c r="Z4293" s="14"/>
      <c r="AA4293" s="14"/>
      <c r="AB4293" s="14"/>
      <c r="AC4293" s="14"/>
      <c r="AD4293" s="14"/>
    </row>
    <row r="4294" ht="33.0" hidden="1" customHeight="1">
      <c r="A4294" s="14"/>
      <c r="B4294" s="14"/>
      <c r="C4294" s="14"/>
      <c r="D4294" s="14"/>
      <c r="E4294" s="14"/>
      <c r="F4294" s="14"/>
      <c r="G4294" s="14"/>
      <c r="H4294" s="14"/>
      <c r="I4294" s="14"/>
      <c r="J4294" s="14"/>
      <c r="K4294" s="14"/>
      <c r="L4294" s="14"/>
      <c r="M4294" s="14"/>
      <c r="N4294" s="14"/>
      <c r="O4294" s="14"/>
      <c r="P4294" s="14"/>
      <c r="Q4294" s="14"/>
      <c r="R4294" s="14"/>
      <c r="S4294" s="14"/>
      <c r="T4294" s="14"/>
      <c r="U4294" s="14"/>
      <c r="V4294" s="14"/>
      <c r="W4294" s="14"/>
      <c r="X4294" s="14"/>
      <c r="Y4294" s="14"/>
      <c r="Z4294" s="14"/>
      <c r="AA4294" s="14"/>
      <c r="AB4294" s="14"/>
      <c r="AC4294" s="14"/>
      <c r="AD4294" s="14"/>
    </row>
    <row r="4295" ht="33.0" hidden="1" customHeight="1">
      <c r="A4295" s="14"/>
      <c r="B4295" s="14"/>
      <c r="C4295" s="14"/>
      <c r="D4295" s="14"/>
      <c r="E4295" s="14"/>
      <c r="F4295" s="14"/>
      <c r="G4295" s="14"/>
      <c r="H4295" s="14"/>
      <c r="I4295" s="14"/>
      <c r="J4295" s="14"/>
      <c r="K4295" s="14"/>
      <c r="L4295" s="14"/>
      <c r="M4295" s="14"/>
      <c r="N4295" s="14"/>
      <c r="O4295" s="14"/>
      <c r="P4295" s="14"/>
      <c r="Q4295" s="14"/>
      <c r="R4295" s="14"/>
      <c r="S4295" s="14"/>
      <c r="T4295" s="14"/>
      <c r="U4295" s="14"/>
      <c r="V4295" s="14"/>
      <c r="W4295" s="14"/>
      <c r="X4295" s="14"/>
      <c r="Y4295" s="14"/>
      <c r="Z4295" s="14"/>
      <c r="AA4295" s="14"/>
      <c r="AB4295" s="14"/>
      <c r="AC4295" s="14"/>
      <c r="AD4295" s="14"/>
    </row>
    <row r="4296" ht="33.0" hidden="1" customHeight="1">
      <c r="A4296" s="14"/>
      <c r="B4296" s="14"/>
      <c r="C4296" s="14"/>
      <c r="D4296" s="14"/>
      <c r="E4296" s="14"/>
      <c r="F4296" s="14"/>
      <c r="G4296" s="14"/>
      <c r="H4296" s="14"/>
      <c r="I4296" s="14"/>
      <c r="J4296" s="14"/>
      <c r="K4296" s="14"/>
      <c r="L4296" s="14"/>
      <c r="M4296" s="14"/>
      <c r="N4296" s="14"/>
      <c r="O4296" s="14"/>
      <c r="P4296" s="14"/>
      <c r="Q4296" s="14"/>
      <c r="R4296" s="14"/>
      <c r="S4296" s="14"/>
      <c r="T4296" s="14"/>
      <c r="U4296" s="14"/>
      <c r="V4296" s="14"/>
      <c r="W4296" s="14"/>
      <c r="X4296" s="14"/>
      <c r="Y4296" s="14"/>
      <c r="Z4296" s="14"/>
      <c r="AA4296" s="14"/>
      <c r="AB4296" s="14"/>
      <c r="AC4296" s="14"/>
      <c r="AD4296" s="14"/>
    </row>
    <row r="4297" ht="33.0" hidden="1" customHeight="1">
      <c r="A4297" s="14"/>
      <c r="B4297" s="14"/>
      <c r="C4297" s="14"/>
      <c r="D4297" s="14"/>
      <c r="E4297" s="14"/>
      <c r="F4297" s="14"/>
      <c r="G4297" s="14"/>
      <c r="H4297" s="14"/>
      <c r="I4297" s="14"/>
      <c r="J4297" s="14"/>
      <c r="K4297" s="14"/>
      <c r="L4297" s="14"/>
      <c r="M4297" s="14"/>
      <c r="N4297" s="14"/>
      <c r="O4297" s="14"/>
      <c r="P4297" s="14"/>
      <c r="Q4297" s="14"/>
      <c r="R4297" s="14"/>
      <c r="S4297" s="14"/>
      <c r="T4297" s="14"/>
      <c r="U4297" s="14"/>
      <c r="V4297" s="14"/>
      <c r="W4297" s="14"/>
      <c r="X4297" s="14"/>
      <c r="Y4297" s="14"/>
      <c r="Z4297" s="14"/>
      <c r="AA4297" s="14"/>
      <c r="AB4297" s="14"/>
      <c r="AC4297" s="14"/>
      <c r="AD4297" s="14"/>
    </row>
    <row r="4298" ht="33.0" hidden="1" customHeight="1">
      <c r="A4298" s="14"/>
      <c r="B4298" s="14"/>
      <c r="C4298" s="14"/>
      <c r="D4298" s="14"/>
      <c r="E4298" s="14"/>
      <c r="F4298" s="14"/>
      <c r="G4298" s="14"/>
      <c r="H4298" s="14"/>
      <c r="I4298" s="14"/>
      <c r="J4298" s="14"/>
      <c r="K4298" s="14"/>
      <c r="L4298" s="14"/>
      <c r="M4298" s="14"/>
      <c r="N4298" s="14"/>
      <c r="O4298" s="14"/>
      <c r="P4298" s="14"/>
      <c r="Q4298" s="14"/>
      <c r="R4298" s="14"/>
      <c r="S4298" s="14"/>
      <c r="T4298" s="14"/>
      <c r="U4298" s="14"/>
      <c r="V4298" s="14"/>
      <c r="W4298" s="14"/>
      <c r="X4298" s="14"/>
      <c r="Y4298" s="14"/>
      <c r="Z4298" s="14"/>
      <c r="AA4298" s="14"/>
      <c r="AB4298" s="14"/>
      <c r="AC4298" s="14"/>
      <c r="AD4298" s="14"/>
    </row>
    <row r="4299" ht="33.0" hidden="1" customHeight="1">
      <c r="A4299" s="14"/>
      <c r="B4299" s="14"/>
      <c r="C4299" s="14"/>
      <c r="D4299" s="14"/>
      <c r="E4299" s="14"/>
      <c r="F4299" s="14"/>
      <c r="G4299" s="14"/>
      <c r="H4299" s="14"/>
      <c r="I4299" s="14"/>
      <c r="J4299" s="14"/>
      <c r="K4299" s="14"/>
      <c r="L4299" s="14"/>
      <c r="M4299" s="14"/>
      <c r="N4299" s="14"/>
      <c r="O4299" s="14"/>
      <c r="P4299" s="14"/>
      <c r="Q4299" s="14"/>
      <c r="R4299" s="14"/>
      <c r="S4299" s="14"/>
      <c r="T4299" s="14"/>
      <c r="U4299" s="14"/>
      <c r="V4299" s="14"/>
      <c r="W4299" s="14"/>
      <c r="X4299" s="14"/>
      <c r="Y4299" s="14"/>
      <c r="Z4299" s="14"/>
      <c r="AA4299" s="14"/>
      <c r="AB4299" s="14"/>
      <c r="AC4299" s="14"/>
      <c r="AD4299" s="14"/>
    </row>
    <row r="4300" ht="33.0" hidden="1" customHeight="1">
      <c r="A4300" s="14"/>
      <c r="B4300" s="14"/>
      <c r="C4300" s="14"/>
      <c r="D4300" s="14"/>
      <c r="E4300" s="14"/>
      <c r="F4300" s="14"/>
      <c r="G4300" s="14"/>
      <c r="H4300" s="14"/>
      <c r="I4300" s="14"/>
      <c r="J4300" s="14"/>
      <c r="K4300" s="14"/>
      <c r="L4300" s="14"/>
      <c r="M4300" s="14"/>
      <c r="N4300" s="14"/>
      <c r="O4300" s="14"/>
      <c r="P4300" s="14"/>
      <c r="Q4300" s="14"/>
      <c r="R4300" s="14"/>
      <c r="S4300" s="14"/>
      <c r="T4300" s="14"/>
      <c r="U4300" s="14"/>
      <c r="V4300" s="14"/>
      <c r="W4300" s="14"/>
      <c r="X4300" s="14"/>
      <c r="Y4300" s="14"/>
      <c r="Z4300" s="14"/>
      <c r="AA4300" s="14"/>
      <c r="AB4300" s="14"/>
      <c r="AC4300" s="14"/>
      <c r="AD4300" s="14"/>
    </row>
    <row r="4301" ht="33.0" hidden="1" customHeight="1">
      <c r="A4301" s="14"/>
      <c r="B4301" s="14"/>
      <c r="C4301" s="14"/>
      <c r="D4301" s="14"/>
      <c r="E4301" s="14"/>
      <c r="F4301" s="14"/>
      <c r="G4301" s="14"/>
      <c r="H4301" s="14"/>
      <c r="I4301" s="14"/>
      <c r="J4301" s="14"/>
      <c r="K4301" s="14"/>
      <c r="L4301" s="14"/>
      <c r="M4301" s="14"/>
      <c r="N4301" s="14"/>
      <c r="O4301" s="14"/>
      <c r="P4301" s="14"/>
      <c r="Q4301" s="14"/>
      <c r="R4301" s="14"/>
      <c r="S4301" s="14"/>
      <c r="T4301" s="14"/>
      <c r="U4301" s="14"/>
      <c r="V4301" s="14"/>
      <c r="W4301" s="14"/>
      <c r="X4301" s="14"/>
      <c r="Y4301" s="14"/>
      <c r="Z4301" s="14"/>
      <c r="AA4301" s="14"/>
      <c r="AB4301" s="14"/>
      <c r="AC4301" s="14"/>
      <c r="AD4301" s="14"/>
    </row>
    <row r="4302" ht="33.0" hidden="1" customHeight="1">
      <c r="A4302" s="14"/>
      <c r="B4302" s="14"/>
      <c r="C4302" s="14"/>
      <c r="D4302" s="14"/>
      <c r="E4302" s="14"/>
      <c r="F4302" s="14"/>
      <c r="G4302" s="14"/>
      <c r="H4302" s="14"/>
      <c r="I4302" s="14"/>
      <c r="J4302" s="14"/>
      <c r="K4302" s="14"/>
      <c r="L4302" s="14"/>
      <c r="M4302" s="14"/>
      <c r="N4302" s="14"/>
      <c r="O4302" s="14"/>
      <c r="P4302" s="14"/>
      <c r="Q4302" s="14"/>
      <c r="R4302" s="14"/>
      <c r="S4302" s="14"/>
      <c r="T4302" s="14"/>
      <c r="U4302" s="14"/>
      <c r="V4302" s="14"/>
      <c r="W4302" s="14"/>
      <c r="X4302" s="14"/>
      <c r="Y4302" s="14"/>
      <c r="Z4302" s="14"/>
      <c r="AA4302" s="14"/>
      <c r="AB4302" s="14"/>
      <c r="AC4302" s="14"/>
      <c r="AD4302" s="14"/>
    </row>
    <row r="4303" ht="33.0" hidden="1" customHeight="1">
      <c r="A4303" s="14"/>
      <c r="B4303" s="14"/>
      <c r="C4303" s="14"/>
      <c r="D4303" s="14"/>
      <c r="E4303" s="14"/>
      <c r="F4303" s="14"/>
      <c r="G4303" s="14"/>
      <c r="H4303" s="14"/>
      <c r="I4303" s="14"/>
      <c r="J4303" s="14"/>
      <c r="K4303" s="14"/>
      <c r="L4303" s="14"/>
      <c r="M4303" s="14"/>
      <c r="N4303" s="14"/>
      <c r="O4303" s="14"/>
      <c r="P4303" s="14"/>
      <c r="Q4303" s="14"/>
      <c r="R4303" s="14"/>
      <c r="S4303" s="14"/>
      <c r="T4303" s="14"/>
      <c r="U4303" s="14"/>
      <c r="V4303" s="14"/>
      <c r="W4303" s="14"/>
      <c r="X4303" s="14"/>
      <c r="Y4303" s="14"/>
      <c r="Z4303" s="14"/>
      <c r="AA4303" s="14"/>
      <c r="AB4303" s="14"/>
      <c r="AC4303" s="14"/>
      <c r="AD4303" s="14"/>
    </row>
    <row r="4304" ht="33.0" hidden="1" customHeight="1">
      <c r="A4304" s="14"/>
      <c r="B4304" s="14"/>
      <c r="C4304" s="14"/>
      <c r="D4304" s="14"/>
      <c r="E4304" s="14"/>
      <c r="F4304" s="14"/>
      <c r="G4304" s="14"/>
      <c r="H4304" s="14"/>
      <c r="I4304" s="14"/>
      <c r="J4304" s="14"/>
      <c r="K4304" s="14"/>
      <c r="L4304" s="14"/>
      <c r="M4304" s="14"/>
      <c r="N4304" s="14"/>
      <c r="O4304" s="14"/>
      <c r="P4304" s="14"/>
      <c r="Q4304" s="14"/>
      <c r="R4304" s="14"/>
      <c r="S4304" s="14"/>
      <c r="T4304" s="14"/>
      <c r="U4304" s="14"/>
      <c r="V4304" s="14"/>
      <c r="W4304" s="14"/>
      <c r="X4304" s="14"/>
      <c r="Y4304" s="14"/>
      <c r="Z4304" s="14"/>
      <c r="AA4304" s="14"/>
      <c r="AB4304" s="14"/>
      <c r="AC4304" s="14"/>
      <c r="AD4304" s="14"/>
    </row>
    <row r="4305" ht="33.0" hidden="1" customHeight="1">
      <c r="A4305" s="14"/>
      <c r="B4305" s="14"/>
      <c r="C4305" s="14"/>
      <c r="D4305" s="14"/>
      <c r="E4305" s="14"/>
      <c r="F4305" s="14"/>
      <c r="G4305" s="14"/>
      <c r="H4305" s="14"/>
      <c r="I4305" s="14"/>
      <c r="J4305" s="14"/>
      <c r="K4305" s="14"/>
      <c r="L4305" s="14"/>
      <c r="M4305" s="14"/>
      <c r="N4305" s="14"/>
      <c r="O4305" s="14"/>
      <c r="P4305" s="14"/>
      <c r="Q4305" s="14"/>
      <c r="R4305" s="14"/>
      <c r="S4305" s="14"/>
      <c r="T4305" s="14"/>
      <c r="U4305" s="14"/>
      <c r="V4305" s="14"/>
      <c r="W4305" s="14"/>
      <c r="X4305" s="14"/>
      <c r="Y4305" s="14"/>
      <c r="Z4305" s="14"/>
      <c r="AA4305" s="14"/>
      <c r="AB4305" s="14"/>
      <c r="AC4305" s="14"/>
      <c r="AD4305" s="14"/>
    </row>
    <row r="4306" ht="33.0" hidden="1" customHeight="1">
      <c r="A4306" s="14"/>
      <c r="B4306" s="14"/>
      <c r="C4306" s="14"/>
      <c r="D4306" s="14"/>
      <c r="E4306" s="14"/>
      <c r="F4306" s="14"/>
      <c r="G4306" s="14"/>
      <c r="H4306" s="14"/>
      <c r="I4306" s="14"/>
      <c r="J4306" s="14"/>
      <c r="K4306" s="14"/>
      <c r="L4306" s="14"/>
      <c r="M4306" s="14"/>
      <c r="N4306" s="14"/>
      <c r="O4306" s="14"/>
      <c r="P4306" s="14"/>
      <c r="Q4306" s="14"/>
      <c r="R4306" s="14"/>
      <c r="S4306" s="14"/>
      <c r="T4306" s="14"/>
      <c r="U4306" s="14"/>
      <c r="V4306" s="14"/>
      <c r="W4306" s="14"/>
      <c r="X4306" s="14"/>
      <c r="Y4306" s="14"/>
      <c r="Z4306" s="14"/>
      <c r="AA4306" s="14"/>
      <c r="AB4306" s="14"/>
      <c r="AC4306" s="14"/>
      <c r="AD4306" s="14"/>
    </row>
    <row r="4307" ht="33.0" hidden="1" customHeight="1">
      <c r="A4307" s="14"/>
      <c r="B4307" s="14"/>
      <c r="C4307" s="14"/>
      <c r="D4307" s="14"/>
      <c r="E4307" s="14"/>
      <c r="F4307" s="14"/>
      <c r="G4307" s="14"/>
      <c r="H4307" s="14"/>
      <c r="I4307" s="14"/>
      <c r="J4307" s="14"/>
      <c r="K4307" s="14"/>
      <c r="L4307" s="14"/>
      <c r="M4307" s="14"/>
      <c r="N4307" s="14"/>
      <c r="O4307" s="14"/>
      <c r="P4307" s="14"/>
      <c r="Q4307" s="14"/>
      <c r="R4307" s="14"/>
      <c r="S4307" s="14"/>
      <c r="T4307" s="14"/>
      <c r="U4307" s="14"/>
      <c r="V4307" s="14"/>
      <c r="W4307" s="14"/>
      <c r="X4307" s="14"/>
      <c r="Y4307" s="14"/>
      <c r="Z4307" s="14"/>
      <c r="AA4307" s="14"/>
      <c r="AB4307" s="14"/>
      <c r="AC4307" s="14"/>
      <c r="AD4307" s="14"/>
    </row>
    <row r="4308" ht="33.0" hidden="1" customHeight="1">
      <c r="A4308" s="14"/>
      <c r="B4308" s="14"/>
      <c r="C4308" s="14"/>
      <c r="D4308" s="14"/>
      <c r="E4308" s="14"/>
      <c r="F4308" s="14"/>
      <c r="G4308" s="14"/>
      <c r="H4308" s="14"/>
      <c r="I4308" s="14"/>
      <c r="J4308" s="14"/>
      <c r="K4308" s="14"/>
      <c r="L4308" s="14"/>
      <c r="M4308" s="14"/>
      <c r="N4308" s="14"/>
      <c r="O4308" s="14"/>
      <c r="P4308" s="14"/>
      <c r="Q4308" s="14"/>
      <c r="R4308" s="14"/>
      <c r="S4308" s="14"/>
      <c r="T4308" s="14"/>
      <c r="U4308" s="14"/>
      <c r="V4308" s="14"/>
      <c r="W4308" s="14"/>
      <c r="X4308" s="14"/>
      <c r="Y4308" s="14"/>
      <c r="Z4308" s="14"/>
      <c r="AA4308" s="14"/>
      <c r="AB4308" s="14"/>
      <c r="AC4308" s="14"/>
      <c r="AD4308" s="14"/>
    </row>
    <row r="4309" ht="33.0" hidden="1" customHeight="1">
      <c r="A4309" s="14"/>
      <c r="B4309" s="14"/>
      <c r="C4309" s="14"/>
      <c r="D4309" s="14"/>
      <c r="E4309" s="14"/>
      <c r="F4309" s="14"/>
      <c r="G4309" s="14"/>
      <c r="H4309" s="14"/>
      <c r="I4309" s="14"/>
      <c r="J4309" s="14"/>
      <c r="K4309" s="14"/>
      <c r="L4309" s="14"/>
      <c r="M4309" s="14"/>
      <c r="N4309" s="14"/>
      <c r="O4309" s="14"/>
      <c r="P4309" s="14"/>
      <c r="Q4309" s="14"/>
      <c r="R4309" s="14"/>
      <c r="S4309" s="14"/>
      <c r="T4309" s="14"/>
      <c r="U4309" s="14"/>
      <c r="V4309" s="14"/>
      <c r="W4309" s="14"/>
      <c r="X4309" s="14"/>
      <c r="Y4309" s="14"/>
      <c r="Z4309" s="14"/>
      <c r="AA4309" s="14"/>
      <c r="AB4309" s="14"/>
      <c r="AC4309" s="14"/>
      <c r="AD4309" s="14"/>
    </row>
    <row r="4310" ht="33.0" hidden="1" customHeight="1">
      <c r="A4310" s="14"/>
      <c r="B4310" s="14"/>
      <c r="C4310" s="14"/>
      <c r="D4310" s="14"/>
      <c r="E4310" s="14"/>
      <c r="F4310" s="14"/>
      <c r="G4310" s="14"/>
      <c r="H4310" s="14"/>
      <c r="I4310" s="14"/>
      <c r="J4310" s="14"/>
      <c r="K4310" s="14"/>
      <c r="L4310" s="14"/>
      <c r="M4310" s="14"/>
      <c r="N4310" s="14"/>
      <c r="O4310" s="14"/>
      <c r="P4310" s="14"/>
      <c r="Q4310" s="14"/>
      <c r="R4310" s="14"/>
      <c r="S4310" s="14"/>
      <c r="T4310" s="14"/>
      <c r="U4310" s="14"/>
      <c r="V4310" s="14"/>
      <c r="W4310" s="14"/>
      <c r="X4310" s="14"/>
      <c r="Y4310" s="14"/>
      <c r="Z4310" s="14"/>
      <c r="AA4310" s="14"/>
      <c r="AB4310" s="14"/>
      <c r="AC4310" s="14"/>
      <c r="AD4310" s="14"/>
    </row>
    <row r="4311" ht="33.0" hidden="1" customHeight="1">
      <c r="A4311" s="14"/>
      <c r="B4311" s="14"/>
      <c r="C4311" s="14"/>
      <c r="D4311" s="14"/>
      <c r="E4311" s="14"/>
      <c r="F4311" s="14"/>
      <c r="G4311" s="14"/>
      <c r="H4311" s="14"/>
      <c r="I4311" s="14"/>
      <c r="J4311" s="14"/>
      <c r="K4311" s="14"/>
      <c r="L4311" s="14"/>
      <c r="M4311" s="14"/>
      <c r="N4311" s="14"/>
      <c r="O4311" s="14"/>
      <c r="P4311" s="14"/>
      <c r="Q4311" s="14"/>
      <c r="R4311" s="14"/>
      <c r="S4311" s="14"/>
      <c r="T4311" s="14"/>
      <c r="U4311" s="14"/>
      <c r="V4311" s="14"/>
      <c r="W4311" s="14"/>
      <c r="X4311" s="14"/>
      <c r="Y4311" s="14"/>
      <c r="Z4311" s="14"/>
      <c r="AA4311" s="14"/>
      <c r="AB4311" s="14"/>
      <c r="AC4311" s="14"/>
      <c r="AD4311" s="14"/>
    </row>
    <row r="4312" ht="33.0" hidden="1" customHeight="1">
      <c r="A4312" s="14"/>
      <c r="B4312" s="14"/>
      <c r="C4312" s="14"/>
      <c r="D4312" s="14"/>
      <c r="E4312" s="14"/>
      <c r="F4312" s="14"/>
      <c r="G4312" s="14"/>
      <c r="H4312" s="14"/>
      <c r="I4312" s="14"/>
      <c r="J4312" s="14"/>
      <c r="K4312" s="14"/>
      <c r="L4312" s="14"/>
      <c r="M4312" s="14"/>
      <c r="N4312" s="14"/>
      <c r="O4312" s="14"/>
      <c r="P4312" s="14"/>
      <c r="Q4312" s="14"/>
      <c r="R4312" s="14"/>
      <c r="S4312" s="14"/>
      <c r="T4312" s="14"/>
      <c r="U4312" s="14"/>
      <c r="V4312" s="14"/>
      <c r="W4312" s="14"/>
      <c r="X4312" s="14"/>
      <c r="Y4312" s="14"/>
      <c r="Z4312" s="14"/>
      <c r="AA4312" s="14"/>
      <c r="AB4312" s="14"/>
      <c r="AC4312" s="14"/>
      <c r="AD4312" s="14"/>
    </row>
    <row r="4313" ht="33.0" hidden="1" customHeight="1">
      <c r="A4313" s="14"/>
      <c r="B4313" s="14"/>
      <c r="C4313" s="14"/>
      <c r="D4313" s="14"/>
      <c r="E4313" s="14"/>
      <c r="F4313" s="14"/>
      <c r="G4313" s="14"/>
      <c r="H4313" s="14"/>
      <c r="I4313" s="14"/>
      <c r="J4313" s="14"/>
      <c r="K4313" s="14"/>
      <c r="L4313" s="14"/>
      <c r="M4313" s="14"/>
      <c r="N4313" s="14"/>
      <c r="O4313" s="14"/>
      <c r="P4313" s="14"/>
      <c r="Q4313" s="14"/>
      <c r="R4313" s="14"/>
      <c r="S4313" s="14"/>
      <c r="T4313" s="14"/>
      <c r="U4313" s="14"/>
      <c r="V4313" s="14"/>
      <c r="W4313" s="14"/>
      <c r="X4313" s="14"/>
      <c r="Y4313" s="14"/>
      <c r="Z4313" s="14"/>
      <c r="AA4313" s="14"/>
      <c r="AB4313" s="14"/>
      <c r="AC4313" s="14"/>
      <c r="AD4313" s="14"/>
    </row>
    <row r="4314" ht="33.0" hidden="1" customHeight="1">
      <c r="A4314" s="14"/>
      <c r="B4314" s="14"/>
      <c r="C4314" s="14"/>
      <c r="D4314" s="14"/>
      <c r="E4314" s="14"/>
      <c r="F4314" s="14"/>
      <c r="G4314" s="14"/>
      <c r="H4314" s="14"/>
      <c r="I4314" s="14"/>
      <c r="J4314" s="14"/>
      <c r="K4314" s="14"/>
      <c r="L4314" s="14"/>
      <c r="M4314" s="14"/>
      <c r="N4314" s="14"/>
      <c r="O4314" s="14"/>
      <c r="P4314" s="14"/>
      <c r="Q4314" s="14"/>
      <c r="R4314" s="14"/>
      <c r="S4314" s="14"/>
      <c r="T4314" s="14"/>
      <c r="U4314" s="14"/>
      <c r="V4314" s="14"/>
      <c r="W4314" s="14"/>
      <c r="X4314" s="14"/>
      <c r="Y4314" s="14"/>
      <c r="Z4314" s="14"/>
      <c r="AA4314" s="14"/>
      <c r="AB4314" s="14"/>
      <c r="AC4314" s="14"/>
      <c r="AD4314" s="14"/>
    </row>
    <row r="4315" ht="33.0" hidden="1" customHeight="1">
      <c r="A4315" s="14"/>
      <c r="B4315" s="14"/>
      <c r="C4315" s="14"/>
      <c r="D4315" s="14"/>
      <c r="E4315" s="14"/>
      <c r="F4315" s="14"/>
      <c r="G4315" s="14"/>
      <c r="H4315" s="14"/>
      <c r="I4315" s="14"/>
      <c r="J4315" s="14"/>
      <c r="K4315" s="14"/>
      <c r="L4315" s="14"/>
      <c r="M4315" s="14"/>
      <c r="N4315" s="14"/>
      <c r="O4315" s="14"/>
      <c r="P4315" s="14"/>
      <c r="Q4315" s="14"/>
      <c r="R4315" s="14"/>
      <c r="S4315" s="14"/>
      <c r="T4315" s="14"/>
      <c r="U4315" s="14"/>
      <c r="V4315" s="14"/>
      <c r="W4315" s="14"/>
      <c r="X4315" s="14"/>
      <c r="Y4315" s="14"/>
      <c r="Z4315" s="14"/>
      <c r="AA4315" s="14"/>
      <c r="AB4315" s="14"/>
      <c r="AC4315" s="14"/>
      <c r="AD4315" s="14"/>
    </row>
    <row r="4316" ht="33.0" hidden="1" customHeight="1">
      <c r="A4316" s="14"/>
      <c r="B4316" s="14"/>
      <c r="C4316" s="14"/>
      <c r="D4316" s="14"/>
      <c r="E4316" s="14"/>
      <c r="F4316" s="14"/>
      <c r="G4316" s="14"/>
      <c r="H4316" s="14"/>
      <c r="I4316" s="14"/>
      <c r="J4316" s="14"/>
      <c r="K4316" s="14"/>
      <c r="L4316" s="14"/>
      <c r="M4316" s="14"/>
      <c r="N4316" s="14"/>
      <c r="O4316" s="14"/>
      <c r="P4316" s="14"/>
      <c r="Q4316" s="14"/>
      <c r="R4316" s="14"/>
      <c r="S4316" s="14"/>
      <c r="T4316" s="14"/>
      <c r="U4316" s="14"/>
      <c r="V4316" s="14"/>
      <c r="W4316" s="14"/>
      <c r="X4316" s="14"/>
      <c r="Y4316" s="14"/>
      <c r="Z4316" s="14"/>
      <c r="AA4316" s="14"/>
      <c r="AB4316" s="14"/>
      <c r="AC4316" s="14"/>
      <c r="AD4316" s="14"/>
    </row>
    <row r="4317" ht="33.0" hidden="1" customHeight="1">
      <c r="A4317" s="14"/>
      <c r="B4317" s="14"/>
      <c r="C4317" s="14"/>
      <c r="D4317" s="14"/>
      <c r="E4317" s="14"/>
      <c r="F4317" s="14"/>
      <c r="G4317" s="14"/>
      <c r="H4317" s="14"/>
      <c r="I4317" s="14"/>
      <c r="J4317" s="14"/>
      <c r="K4317" s="14"/>
      <c r="L4317" s="14"/>
      <c r="M4317" s="14"/>
      <c r="N4317" s="14"/>
      <c r="O4317" s="14"/>
      <c r="P4317" s="14"/>
      <c r="Q4317" s="14"/>
      <c r="R4317" s="14"/>
      <c r="S4317" s="14"/>
      <c r="T4317" s="14"/>
      <c r="U4317" s="14"/>
      <c r="V4317" s="14"/>
      <c r="W4317" s="14"/>
      <c r="X4317" s="14"/>
      <c r="Y4317" s="14"/>
      <c r="Z4317" s="14"/>
      <c r="AA4317" s="14"/>
      <c r="AB4317" s="14"/>
      <c r="AC4317" s="14"/>
      <c r="AD4317" s="14"/>
    </row>
    <row r="4318" ht="33.0" hidden="1" customHeight="1">
      <c r="A4318" s="14"/>
      <c r="B4318" s="14"/>
      <c r="C4318" s="14"/>
      <c r="D4318" s="14"/>
      <c r="E4318" s="14"/>
      <c r="F4318" s="14"/>
      <c r="G4318" s="14"/>
      <c r="H4318" s="14"/>
      <c r="I4318" s="14"/>
      <c r="J4318" s="14"/>
      <c r="K4318" s="14"/>
      <c r="L4318" s="14"/>
      <c r="M4318" s="14"/>
      <c r="N4318" s="14"/>
      <c r="O4318" s="14"/>
      <c r="P4318" s="14"/>
      <c r="Q4318" s="14"/>
      <c r="R4318" s="14"/>
      <c r="S4318" s="14"/>
      <c r="T4318" s="14"/>
      <c r="U4318" s="14"/>
      <c r="V4318" s="14"/>
      <c r="W4318" s="14"/>
      <c r="X4318" s="14"/>
      <c r="Y4318" s="14"/>
      <c r="Z4318" s="14"/>
      <c r="AA4318" s="14"/>
      <c r="AB4318" s="14"/>
      <c r="AC4318" s="14"/>
      <c r="AD4318" s="14"/>
    </row>
    <row r="4319" ht="33.0" hidden="1" customHeight="1">
      <c r="A4319" s="14"/>
      <c r="B4319" s="14"/>
      <c r="C4319" s="14"/>
      <c r="D4319" s="14"/>
      <c r="E4319" s="14"/>
      <c r="F4319" s="14"/>
      <c r="G4319" s="14"/>
      <c r="H4319" s="14"/>
      <c r="I4319" s="14"/>
      <c r="J4319" s="14"/>
      <c r="K4319" s="14"/>
      <c r="L4319" s="14"/>
      <c r="M4319" s="14"/>
      <c r="N4319" s="14"/>
      <c r="O4319" s="14"/>
      <c r="P4319" s="14"/>
      <c r="Q4319" s="14"/>
      <c r="R4319" s="14"/>
      <c r="S4319" s="14"/>
      <c r="T4319" s="14"/>
      <c r="U4319" s="14"/>
      <c r="V4319" s="14"/>
      <c r="W4319" s="14"/>
      <c r="X4319" s="14"/>
      <c r="Y4319" s="14"/>
      <c r="Z4319" s="14"/>
      <c r="AA4319" s="14"/>
      <c r="AB4319" s="14"/>
      <c r="AC4319" s="14"/>
      <c r="AD4319" s="14"/>
    </row>
    <row r="4320" ht="33.0" hidden="1" customHeight="1">
      <c r="A4320" s="14"/>
      <c r="B4320" s="14"/>
      <c r="C4320" s="14"/>
      <c r="D4320" s="14"/>
      <c r="E4320" s="14"/>
      <c r="F4320" s="14"/>
      <c r="G4320" s="14"/>
      <c r="H4320" s="14"/>
      <c r="I4320" s="14"/>
      <c r="J4320" s="14"/>
      <c r="K4320" s="14"/>
      <c r="L4320" s="14"/>
      <c r="M4320" s="14"/>
      <c r="N4320" s="14"/>
      <c r="O4320" s="14"/>
      <c r="P4320" s="14"/>
      <c r="Q4320" s="14"/>
      <c r="R4320" s="14"/>
      <c r="S4320" s="14"/>
      <c r="T4320" s="14"/>
      <c r="U4320" s="14"/>
      <c r="V4320" s="14"/>
      <c r="W4320" s="14"/>
      <c r="X4320" s="14"/>
      <c r="Y4320" s="14"/>
      <c r="Z4320" s="14"/>
      <c r="AA4320" s="14"/>
      <c r="AB4320" s="14"/>
      <c r="AC4320" s="14"/>
      <c r="AD4320" s="14"/>
    </row>
    <row r="4321" ht="33.0" hidden="1" customHeight="1">
      <c r="A4321" s="14"/>
      <c r="B4321" s="14"/>
      <c r="C4321" s="14"/>
      <c r="D4321" s="14"/>
      <c r="E4321" s="14"/>
      <c r="F4321" s="14"/>
      <c r="G4321" s="14"/>
      <c r="H4321" s="14"/>
      <c r="I4321" s="14"/>
      <c r="J4321" s="14"/>
      <c r="K4321" s="14"/>
      <c r="L4321" s="14"/>
      <c r="M4321" s="14"/>
      <c r="N4321" s="14"/>
      <c r="O4321" s="14"/>
      <c r="P4321" s="14"/>
      <c r="Q4321" s="14"/>
      <c r="R4321" s="14"/>
      <c r="S4321" s="14"/>
      <c r="T4321" s="14"/>
      <c r="U4321" s="14"/>
      <c r="V4321" s="14"/>
      <c r="W4321" s="14"/>
      <c r="X4321" s="14"/>
      <c r="Y4321" s="14"/>
      <c r="Z4321" s="14"/>
      <c r="AA4321" s="14"/>
      <c r="AB4321" s="14"/>
      <c r="AC4321" s="14"/>
      <c r="AD4321" s="14"/>
    </row>
    <row r="4322" ht="33.0" hidden="1" customHeight="1">
      <c r="A4322" s="14"/>
      <c r="B4322" s="14"/>
      <c r="C4322" s="14"/>
      <c r="D4322" s="14"/>
      <c r="E4322" s="14"/>
      <c r="F4322" s="14"/>
      <c r="G4322" s="14"/>
      <c r="H4322" s="14"/>
      <c r="I4322" s="14"/>
      <c r="J4322" s="14"/>
      <c r="K4322" s="14"/>
      <c r="L4322" s="14"/>
      <c r="M4322" s="14"/>
      <c r="N4322" s="14"/>
      <c r="O4322" s="14"/>
      <c r="P4322" s="14"/>
      <c r="Q4322" s="14"/>
      <c r="R4322" s="14"/>
      <c r="S4322" s="14"/>
      <c r="T4322" s="14"/>
      <c r="U4322" s="14"/>
      <c r="V4322" s="14"/>
      <c r="W4322" s="14"/>
      <c r="X4322" s="14"/>
      <c r="Y4322" s="14"/>
      <c r="Z4322" s="14"/>
      <c r="AA4322" s="14"/>
      <c r="AB4322" s="14"/>
      <c r="AC4322" s="14"/>
      <c r="AD4322" s="14"/>
    </row>
    <row r="4323" ht="33.0" hidden="1" customHeight="1">
      <c r="A4323" s="14"/>
      <c r="B4323" s="14"/>
      <c r="C4323" s="14"/>
      <c r="D4323" s="14"/>
      <c r="E4323" s="14"/>
      <c r="F4323" s="14"/>
      <c r="G4323" s="14"/>
      <c r="H4323" s="14"/>
      <c r="I4323" s="14"/>
      <c r="J4323" s="14"/>
      <c r="K4323" s="14"/>
      <c r="L4323" s="14"/>
      <c r="M4323" s="14"/>
      <c r="N4323" s="14"/>
      <c r="O4323" s="14"/>
      <c r="P4323" s="14"/>
      <c r="Q4323" s="14"/>
      <c r="R4323" s="14"/>
      <c r="S4323" s="14"/>
      <c r="T4323" s="14"/>
      <c r="U4323" s="14"/>
      <c r="V4323" s="14"/>
      <c r="W4323" s="14"/>
      <c r="X4323" s="14"/>
      <c r="Y4323" s="14"/>
      <c r="Z4323" s="14"/>
      <c r="AA4323" s="14"/>
      <c r="AB4323" s="14"/>
      <c r="AC4323" s="14"/>
      <c r="AD4323" s="14"/>
    </row>
    <row r="4324" ht="33.0" hidden="1" customHeight="1">
      <c r="A4324" s="14"/>
      <c r="B4324" s="14"/>
      <c r="C4324" s="14"/>
      <c r="D4324" s="14"/>
      <c r="E4324" s="14"/>
      <c r="F4324" s="14"/>
      <c r="G4324" s="14"/>
      <c r="H4324" s="14"/>
      <c r="I4324" s="14"/>
      <c r="J4324" s="14"/>
      <c r="K4324" s="14"/>
      <c r="L4324" s="14"/>
      <c r="M4324" s="14"/>
      <c r="N4324" s="14"/>
      <c r="O4324" s="14"/>
      <c r="P4324" s="14"/>
      <c r="Q4324" s="14"/>
      <c r="R4324" s="14"/>
      <c r="S4324" s="14"/>
      <c r="T4324" s="14"/>
      <c r="U4324" s="14"/>
      <c r="V4324" s="14"/>
      <c r="W4324" s="14"/>
      <c r="X4324" s="14"/>
      <c r="Y4324" s="14"/>
      <c r="Z4324" s="14"/>
      <c r="AA4324" s="14"/>
      <c r="AB4324" s="14"/>
      <c r="AC4324" s="14"/>
      <c r="AD4324" s="14"/>
    </row>
    <row r="4325" ht="33.0" hidden="1" customHeight="1">
      <c r="A4325" s="14"/>
      <c r="B4325" s="14"/>
      <c r="C4325" s="14"/>
      <c r="D4325" s="14"/>
      <c r="E4325" s="14"/>
      <c r="F4325" s="14"/>
      <c r="G4325" s="14"/>
      <c r="H4325" s="14"/>
      <c r="I4325" s="14"/>
      <c r="J4325" s="14"/>
      <c r="K4325" s="14"/>
      <c r="L4325" s="14"/>
      <c r="M4325" s="14"/>
      <c r="N4325" s="14"/>
      <c r="O4325" s="14"/>
      <c r="P4325" s="14"/>
      <c r="Q4325" s="14"/>
      <c r="R4325" s="14"/>
      <c r="S4325" s="14"/>
      <c r="T4325" s="14"/>
      <c r="U4325" s="14"/>
      <c r="V4325" s="14"/>
      <c r="W4325" s="14"/>
      <c r="X4325" s="14"/>
      <c r="Y4325" s="14"/>
      <c r="Z4325" s="14"/>
      <c r="AA4325" s="14"/>
      <c r="AB4325" s="14"/>
      <c r="AC4325" s="14"/>
      <c r="AD4325" s="14"/>
    </row>
    <row r="4326" ht="33.0" hidden="1" customHeight="1">
      <c r="A4326" s="14"/>
      <c r="B4326" s="14"/>
      <c r="C4326" s="14"/>
      <c r="D4326" s="14"/>
      <c r="E4326" s="14"/>
      <c r="F4326" s="14"/>
      <c r="G4326" s="14"/>
      <c r="H4326" s="14"/>
      <c r="I4326" s="14"/>
      <c r="J4326" s="14"/>
      <c r="K4326" s="14"/>
      <c r="L4326" s="14"/>
      <c r="M4326" s="14"/>
      <c r="N4326" s="14"/>
      <c r="O4326" s="14"/>
      <c r="P4326" s="14"/>
      <c r="Q4326" s="14"/>
      <c r="R4326" s="14"/>
      <c r="S4326" s="14"/>
      <c r="T4326" s="14"/>
      <c r="U4326" s="14"/>
      <c r="V4326" s="14"/>
      <c r="W4326" s="14"/>
      <c r="X4326" s="14"/>
      <c r="Y4326" s="14"/>
      <c r="Z4326" s="14"/>
      <c r="AA4326" s="14"/>
      <c r="AB4326" s="14"/>
      <c r="AC4326" s="14"/>
      <c r="AD4326" s="14"/>
    </row>
    <row r="4327" ht="33.0" hidden="1" customHeight="1">
      <c r="A4327" s="14"/>
      <c r="B4327" s="14"/>
      <c r="C4327" s="14"/>
      <c r="D4327" s="14"/>
      <c r="E4327" s="14"/>
      <c r="F4327" s="14"/>
      <c r="G4327" s="14"/>
      <c r="H4327" s="14"/>
      <c r="I4327" s="14"/>
      <c r="J4327" s="14"/>
      <c r="K4327" s="14"/>
      <c r="L4327" s="14"/>
      <c r="M4327" s="14"/>
      <c r="N4327" s="14"/>
      <c r="O4327" s="14"/>
      <c r="P4327" s="14"/>
      <c r="Q4327" s="14"/>
      <c r="R4327" s="14"/>
      <c r="S4327" s="14"/>
      <c r="T4327" s="14"/>
      <c r="U4327" s="14"/>
      <c r="V4327" s="14"/>
      <c r="W4327" s="14"/>
      <c r="X4327" s="14"/>
      <c r="Y4327" s="14"/>
      <c r="Z4327" s="14"/>
      <c r="AA4327" s="14"/>
      <c r="AB4327" s="14"/>
      <c r="AC4327" s="14"/>
      <c r="AD4327" s="14"/>
    </row>
    <row r="4328" ht="33.0" hidden="1" customHeight="1">
      <c r="A4328" s="14"/>
      <c r="B4328" s="14"/>
      <c r="C4328" s="14"/>
      <c r="D4328" s="14"/>
      <c r="E4328" s="14"/>
      <c r="F4328" s="14"/>
      <c r="G4328" s="14"/>
      <c r="H4328" s="14"/>
      <c r="I4328" s="14"/>
      <c r="J4328" s="14"/>
      <c r="K4328" s="14"/>
      <c r="L4328" s="14"/>
      <c r="M4328" s="14"/>
      <c r="N4328" s="14"/>
      <c r="O4328" s="14"/>
      <c r="P4328" s="14"/>
      <c r="Q4328" s="14"/>
      <c r="R4328" s="14"/>
      <c r="S4328" s="14"/>
      <c r="T4328" s="14"/>
      <c r="U4328" s="14"/>
      <c r="V4328" s="14"/>
      <c r="W4328" s="14"/>
      <c r="X4328" s="14"/>
      <c r="Y4328" s="14"/>
      <c r="Z4328" s="14"/>
      <c r="AA4328" s="14"/>
      <c r="AB4328" s="14"/>
      <c r="AC4328" s="14"/>
      <c r="AD4328" s="14"/>
    </row>
    <row r="4329" ht="33.0" hidden="1" customHeight="1">
      <c r="A4329" s="14"/>
      <c r="B4329" s="14"/>
      <c r="C4329" s="14"/>
      <c r="D4329" s="14"/>
      <c r="E4329" s="14"/>
      <c r="F4329" s="14"/>
      <c r="G4329" s="14"/>
      <c r="H4329" s="14"/>
      <c r="I4329" s="14"/>
      <c r="J4329" s="14"/>
      <c r="K4329" s="14"/>
      <c r="L4329" s="14"/>
      <c r="M4329" s="14"/>
      <c r="N4329" s="14"/>
      <c r="O4329" s="14"/>
      <c r="P4329" s="14"/>
      <c r="Q4329" s="14"/>
      <c r="R4329" s="14"/>
      <c r="S4329" s="14"/>
      <c r="T4329" s="14"/>
      <c r="U4329" s="14"/>
      <c r="V4329" s="14"/>
      <c r="W4329" s="14"/>
      <c r="X4329" s="14"/>
      <c r="Y4329" s="14"/>
      <c r="Z4329" s="14"/>
      <c r="AA4329" s="14"/>
      <c r="AB4329" s="14"/>
      <c r="AC4329" s="14"/>
      <c r="AD4329" s="14"/>
    </row>
    <row r="4330" ht="33.0" hidden="1" customHeight="1">
      <c r="A4330" s="14"/>
      <c r="B4330" s="14"/>
      <c r="C4330" s="14"/>
      <c r="D4330" s="14"/>
      <c r="E4330" s="14"/>
      <c r="F4330" s="14"/>
      <c r="G4330" s="14"/>
      <c r="H4330" s="14"/>
      <c r="I4330" s="14"/>
      <c r="J4330" s="14"/>
      <c r="K4330" s="14"/>
      <c r="L4330" s="14"/>
      <c r="M4330" s="14"/>
      <c r="N4330" s="14"/>
      <c r="O4330" s="14"/>
      <c r="P4330" s="14"/>
      <c r="Q4330" s="14"/>
      <c r="R4330" s="14"/>
      <c r="S4330" s="14"/>
      <c r="T4330" s="14"/>
      <c r="U4330" s="14"/>
      <c r="V4330" s="14"/>
      <c r="W4330" s="14"/>
      <c r="X4330" s="14"/>
      <c r="Y4330" s="14"/>
      <c r="Z4330" s="14"/>
      <c r="AA4330" s="14"/>
      <c r="AB4330" s="14"/>
      <c r="AC4330" s="14"/>
      <c r="AD4330" s="14"/>
    </row>
    <row r="4331" ht="33.0" hidden="1" customHeight="1">
      <c r="A4331" s="14"/>
      <c r="B4331" s="14"/>
      <c r="C4331" s="14"/>
      <c r="D4331" s="14"/>
      <c r="E4331" s="14"/>
      <c r="F4331" s="14"/>
      <c r="G4331" s="14"/>
      <c r="H4331" s="14"/>
      <c r="I4331" s="14"/>
      <c r="J4331" s="14"/>
      <c r="K4331" s="14"/>
      <c r="L4331" s="14"/>
      <c r="M4331" s="14"/>
      <c r="N4331" s="14"/>
      <c r="O4331" s="14"/>
      <c r="P4331" s="14"/>
      <c r="Q4331" s="14"/>
      <c r="R4331" s="14"/>
      <c r="S4331" s="14"/>
      <c r="T4331" s="14"/>
      <c r="U4331" s="14"/>
      <c r="V4331" s="14"/>
      <c r="W4331" s="14"/>
      <c r="X4331" s="14"/>
      <c r="Y4331" s="14"/>
      <c r="Z4331" s="14"/>
      <c r="AA4331" s="14"/>
      <c r="AB4331" s="14"/>
      <c r="AC4331" s="14"/>
      <c r="AD4331" s="14"/>
    </row>
    <row r="4332" ht="33.0" hidden="1" customHeight="1">
      <c r="A4332" s="14"/>
      <c r="B4332" s="14"/>
      <c r="C4332" s="14"/>
      <c r="D4332" s="14"/>
      <c r="E4332" s="14"/>
      <c r="F4332" s="14"/>
      <c r="G4332" s="14"/>
      <c r="H4332" s="14"/>
      <c r="I4332" s="14"/>
      <c r="J4332" s="14"/>
      <c r="K4332" s="14"/>
      <c r="L4332" s="14"/>
      <c r="M4332" s="14"/>
      <c r="N4332" s="14"/>
      <c r="O4332" s="14"/>
      <c r="P4332" s="14"/>
      <c r="Q4332" s="14"/>
      <c r="R4332" s="14"/>
      <c r="S4332" s="14"/>
      <c r="T4332" s="14"/>
      <c r="U4332" s="14"/>
      <c r="V4332" s="14"/>
      <c r="W4332" s="14"/>
      <c r="X4332" s="14"/>
      <c r="Y4332" s="14"/>
      <c r="Z4332" s="14"/>
      <c r="AA4332" s="14"/>
      <c r="AB4332" s="14"/>
      <c r="AC4332" s="14"/>
      <c r="AD4332" s="14"/>
    </row>
    <row r="4333" ht="33.0" hidden="1" customHeight="1">
      <c r="A4333" s="14"/>
      <c r="B4333" s="14"/>
      <c r="C4333" s="14"/>
      <c r="D4333" s="14"/>
      <c r="E4333" s="14"/>
      <c r="F4333" s="14"/>
      <c r="G4333" s="14"/>
      <c r="H4333" s="14"/>
      <c r="I4333" s="14"/>
      <c r="J4333" s="14"/>
      <c r="K4333" s="14"/>
      <c r="L4333" s="14"/>
      <c r="M4333" s="14"/>
      <c r="N4333" s="14"/>
      <c r="O4333" s="14"/>
      <c r="P4333" s="14"/>
      <c r="Q4333" s="14"/>
      <c r="R4333" s="14"/>
      <c r="S4333" s="14"/>
      <c r="T4333" s="14"/>
      <c r="U4333" s="14"/>
      <c r="V4333" s="14"/>
      <c r="W4333" s="14"/>
      <c r="X4333" s="14"/>
      <c r="Y4333" s="14"/>
      <c r="Z4333" s="14"/>
      <c r="AA4333" s="14"/>
      <c r="AB4333" s="14"/>
      <c r="AC4333" s="14"/>
      <c r="AD4333" s="14"/>
    </row>
    <row r="4334" ht="33.0" hidden="1" customHeight="1">
      <c r="A4334" s="14"/>
      <c r="B4334" s="14"/>
      <c r="C4334" s="14"/>
      <c r="D4334" s="14"/>
      <c r="E4334" s="14"/>
      <c r="F4334" s="14"/>
      <c r="G4334" s="14"/>
      <c r="H4334" s="14"/>
      <c r="I4334" s="14"/>
      <c r="J4334" s="14"/>
      <c r="K4334" s="14"/>
      <c r="L4334" s="14"/>
      <c r="M4334" s="14"/>
      <c r="N4334" s="14"/>
      <c r="O4334" s="14"/>
      <c r="P4334" s="14"/>
      <c r="Q4334" s="14"/>
      <c r="R4334" s="14"/>
      <c r="S4334" s="14"/>
      <c r="T4334" s="14"/>
      <c r="U4334" s="14"/>
      <c r="V4334" s="14"/>
      <c r="W4334" s="14"/>
      <c r="X4334" s="14"/>
      <c r="Y4334" s="14"/>
      <c r="Z4334" s="14"/>
      <c r="AA4334" s="14"/>
      <c r="AB4334" s="14"/>
      <c r="AC4334" s="14"/>
      <c r="AD4334" s="14"/>
    </row>
    <row r="4335" ht="33.0" hidden="1" customHeight="1">
      <c r="A4335" s="14"/>
      <c r="B4335" s="14"/>
      <c r="C4335" s="14"/>
      <c r="D4335" s="14"/>
      <c r="E4335" s="14"/>
      <c r="F4335" s="14"/>
      <c r="G4335" s="14"/>
      <c r="H4335" s="14"/>
      <c r="I4335" s="14"/>
      <c r="J4335" s="14"/>
      <c r="K4335" s="14"/>
      <c r="L4335" s="14"/>
      <c r="M4335" s="14"/>
      <c r="N4335" s="14"/>
      <c r="O4335" s="14"/>
      <c r="P4335" s="14"/>
      <c r="Q4335" s="14"/>
      <c r="R4335" s="14"/>
      <c r="S4335" s="14"/>
      <c r="T4335" s="14"/>
      <c r="U4335" s="14"/>
      <c r="V4335" s="14"/>
      <c r="W4335" s="14"/>
      <c r="X4335" s="14"/>
      <c r="Y4335" s="14"/>
      <c r="Z4335" s="14"/>
      <c r="AA4335" s="14"/>
      <c r="AB4335" s="14"/>
      <c r="AC4335" s="14"/>
      <c r="AD4335" s="14"/>
    </row>
    <row r="4336" ht="33.0" hidden="1" customHeight="1">
      <c r="A4336" s="14"/>
      <c r="B4336" s="14"/>
      <c r="C4336" s="14"/>
      <c r="D4336" s="14"/>
      <c r="E4336" s="14"/>
      <c r="F4336" s="14"/>
      <c r="G4336" s="14"/>
      <c r="H4336" s="14"/>
      <c r="I4336" s="14"/>
      <c r="J4336" s="14"/>
      <c r="K4336" s="14"/>
      <c r="L4336" s="14"/>
      <c r="M4336" s="14"/>
      <c r="N4336" s="14"/>
      <c r="O4336" s="14"/>
      <c r="P4336" s="14"/>
      <c r="Q4336" s="14"/>
      <c r="R4336" s="14"/>
      <c r="S4336" s="14"/>
      <c r="T4336" s="14"/>
      <c r="U4336" s="14"/>
      <c r="V4336" s="14"/>
      <c r="W4336" s="14"/>
      <c r="X4336" s="14"/>
      <c r="Y4336" s="14"/>
      <c r="Z4336" s="14"/>
      <c r="AA4336" s="14"/>
      <c r="AB4336" s="14"/>
      <c r="AC4336" s="14"/>
      <c r="AD4336" s="14"/>
    </row>
    <row r="4337" ht="33.0" hidden="1" customHeight="1">
      <c r="A4337" s="14"/>
      <c r="B4337" s="14"/>
      <c r="C4337" s="14"/>
      <c r="D4337" s="14"/>
      <c r="E4337" s="14"/>
      <c r="F4337" s="14"/>
      <c r="G4337" s="14"/>
      <c r="H4337" s="14"/>
      <c r="I4337" s="14"/>
      <c r="J4337" s="14"/>
      <c r="K4337" s="14"/>
      <c r="L4337" s="14"/>
      <c r="M4337" s="14"/>
      <c r="N4337" s="14"/>
      <c r="O4337" s="14"/>
      <c r="P4337" s="14"/>
      <c r="Q4337" s="14"/>
      <c r="R4337" s="14"/>
      <c r="S4337" s="14"/>
      <c r="T4337" s="14"/>
      <c r="U4337" s="14"/>
      <c r="V4337" s="14"/>
      <c r="W4337" s="14"/>
      <c r="X4337" s="14"/>
      <c r="Y4337" s="14"/>
      <c r="Z4337" s="14"/>
      <c r="AA4337" s="14"/>
      <c r="AB4337" s="14"/>
      <c r="AC4337" s="14"/>
      <c r="AD4337" s="14"/>
    </row>
    <row r="4338" ht="33.0" hidden="1" customHeight="1">
      <c r="A4338" s="14"/>
      <c r="B4338" s="14"/>
      <c r="C4338" s="14"/>
      <c r="D4338" s="14"/>
      <c r="E4338" s="14"/>
      <c r="F4338" s="14"/>
      <c r="G4338" s="14"/>
      <c r="H4338" s="14"/>
      <c r="I4338" s="14"/>
      <c r="J4338" s="14"/>
      <c r="K4338" s="14"/>
      <c r="L4338" s="14"/>
      <c r="M4338" s="14"/>
      <c r="N4338" s="14"/>
      <c r="O4338" s="14"/>
      <c r="P4338" s="14"/>
      <c r="Q4338" s="14"/>
      <c r="R4338" s="14"/>
      <c r="S4338" s="14"/>
      <c r="T4338" s="14"/>
      <c r="U4338" s="14"/>
      <c r="V4338" s="14"/>
      <c r="W4338" s="14"/>
      <c r="X4338" s="14"/>
      <c r="Y4338" s="14"/>
      <c r="Z4338" s="14"/>
      <c r="AA4338" s="14"/>
      <c r="AB4338" s="14"/>
      <c r="AC4338" s="14"/>
      <c r="AD4338" s="14"/>
    </row>
    <row r="4339" ht="33.0" hidden="1" customHeight="1">
      <c r="A4339" s="14"/>
      <c r="B4339" s="14"/>
      <c r="C4339" s="14"/>
      <c r="D4339" s="14"/>
      <c r="E4339" s="14"/>
      <c r="F4339" s="14"/>
      <c r="G4339" s="14"/>
      <c r="H4339" s="14"/>
      <c r="I4339" s="14"/>
      <c r="J4339" s="14"/>
      <c r="K4339" s="14"/>
      <c r="L4339" s="14"/>
      <c r="M4339" s="14"/>
      <c r="N4339" s="14"/>
      <c r="O4339" s="14"/>
      <c r="P4339" s="14"/>
      <c r="Q4339" s="14"/>
      <c r="R4339" s="14"/>
      <c r="S4339" s="14"/>
      <c r="T4339" s="14"/>
      <c r="U4339" s="14"/>
      <c r="V4339" s="14"/>
      <c r="W4339" s="14"/>
      <c r="X4339" s="14"/>
      <c r="Y4339" s="14"/>
      <c r="Z4339" s="14"/>
      <c r="AA4339" s="14"/>
      <c r="AB4339" s="14"/>
      <c r="AC4339" s="14"/>
      <c r="AD4339" s="14"/>
    </row>
    <row r="4340" ht="33.0" hidden="1" customHeight="1">
      <c r="A4340" s="14"/>
      <c r="B4340" s="14"/>
      <c r="C4340" s="14"/>
      <c r="D4340" s="14"/>
      <c r="E4340" s="14"/>
      <c r="F4340" s="14"/>
      <c r="G4340" s="14"/>
      <c r="H4340" s="14"/>
      <c r="I4340" s="14"/>
      <c r="J4340" s="14"/>
      <c r="K4340" s="14"/>
      <c r="L4340" s="14"/>
      <c r="M4340" s="14"/>
      <c r="N4340" s="14"/>
      <c r="O4340" s="14"/>
      <c r="P4340" s="14"/>
      <c r="Q4340" s="14"/>
      <c r="R4340" s="14"/>
      <c r="S4340" s="14"/>
      <c r="T4340" s="14"/>
      <c r="U4340" s="14"/>
      <c r="V4340" s="14"/>
      <c r="W4340" s="14"/>
      <c r="X4340" s="14"/>
      <c r="Y4340" s="14"/>
      <c r="Z4340" s="14"/>
      <c r="AA4340" s="14"/>
      <c r="AB4340" s="14"/>
      <c r="AC4340" s="14"/>
      <c r="AD4340" s="14"/>
    </row>
    <row r="4341" ht="33.0" hidden="1" customHeight="1">
      <c r="A4341" s="14"/>
      <c r="B4341" s="14"/>
      <c r="C4341" s="14"/>
      <c r="D4341" s="14"/>
      <c r="E4341" s="14"/>
      <c r="F4341" s="14"/>
      <c r="G4341" s="14"/>
      <c r="H4341" s="14"/>
      <c r="I4341" s="14"/>
      <c r="J4341" s="14"/>
      <c r="K4341" s="14"/>
      <c r="L4341" s="14"/>
      <c r="M4341" s="14"/>
      <c r="N4341" s="14"/>
      <c r="O4341" s="14"/>
      <c r="P4341" s="14"/>
      <c r="Q4341" s="14"/>
      <c r="R4341" s="14"/>
      <c r="S4341" s="14"/>
      <c r="T4341" s="14"/>
      <c r="U4341" s="14"/>
      <c r="V4341" s="14"/>
      <c r="W4341" s="14"/>
      <c r="X4341" s="14"/>
      <c r="Y4341" s="14"/>
      <c r="Z4341" s="14"/>
      <c r="AA4341" s="14"/>
      <c r="AB4341" s="14"/>
      <c r="AC4341" s="14"/>
      <c r="AD4341" s="14"/>
    </row>
    <row r="4342" ht="33.0" hidden="1" customHeight="1">
      <c r="A4342" s="14"/>
      <c r="B4342" s="14"/>
      <c r="C4342" s="14"/>
      <c r="D4342" s="14"/>
      <c r="E4342" s="14"/>
      <c r="F4342" s="14"/>
      <c r="G4342" s="14"/>
      <c r="H4342" s="14"/>
      <c r="I4342" s="14"/>
      <c r="J4342" s="14"/>
      <c r="K4342" s="14"/>
      <c r="L4342" s="14"/>
      <c r="M4342" s="14"/>
      <c r="N4342" s="14"/>
      <c r="O4342" s="14"/>
      <c r="P4342" s="14"/>
      <c r="Q4342" s="14"/>
      <c r="R4342" s="14"/>
      <c r="S4342" s="14"/>
      <c r="T4342" s="14"/>
      <c r="U4342" s="14"/>
      <c r="V4342" s="14"/>
      <c r="W4342" s="14"/>
      <c r="X4342" s="14"/>
      <c r="Y4342" s="14"/>
      <c r="Z4342" s="14"/>
      <c r="AA4342" s="14"/>
      <c r="AB4342" s="14"/>
      <c r="AC4342" s="14"/>
      <c r="AD4342" s="14"/>
    </row>
    <row r="4343" ht="33.0" hidden="1" customHeight="1">
      <c r="A4343" s="14"/>
      <c r="B4343" s="14"/>
      <c r="C4343" s="14"/>
      <c r="D4343" s="14"/>
      <c r="E4343" s="14"/>
      <c r="F4343" s="14"/>
      <c r="G4343" s="14"/>
      <c r="H4343" s="14"/>
      <c r="I4343" s="14"/>
      <c r="J4343" s="14"/>
      <c r="K4343" s="14"/>
      <c r="L4343" s="14"/>
      <c r="M4343" s="14"/>
      <c r="N4343" s="14"/>
      <c r="O4343" s="14"/>
      <c r="P4343" s="14"/>
      <c r="Q4343" s="14"/>
      <c r="R4343" s="14"/>
      <c r="S4343" s="14"/>
      <c r="T4343" s="14"/>
      <c r="U4343" s="14"/>
      <c r="V4343" s="14"/>
      <c r="W4343" s="14"/>
      <c r="X4343" s="14"/>
      <c r="Y4343" s="14"/>
      <c r="Z4343" s="14"/>
      <c r="AA4343" s="14"/>
      <c r="AB4343" s="14"/>
      <c r="AC4343" s="14"/>
      <c r="AD4343" s="14"/>
    </row>
    <row r="4344" ht="33.0" hidden="1" customHeight="1">
      <c r="A4344" s="14"/>
      <c r="B4344" s="14"/>
      <c r="C4344" s="14"/>
      <c r="D4344" s="14"/>
      <c r="E4344" s="14"/>
      <c r="F4344" s="14"/>
      <c r="G4344" s="14"/>
      <c r="H4344" s="14"/>
      <c r="I4344" s="14"/>
      <c r="J4344" s="14"/>
      <c r="K4344" s="14"/>
      <c r="L4344" s="14"/>
      <c r="M4344" s="14"/>
      <c r="N4344" s="14"/>
      <c r="O4344" s="14"/>
      <c r="P4344" s="14"/>
      <c r="Q4344" s="14"/>
      <c r="R4344" s="14"/>
      <c r="S4344" s="14"/>
      <c r="T4344" s="14"/>
      <c r="U4344" s="14"/>
      <c r="V4344" s="14"/>
      <c r="W4344" s="14"/>
      <c r="X4344" s="14"/>
      <c r="Y4344" s="14"/>
      <c r="Z4344" s="14"/>
      <c r="AA4344" s="14"/>
      <c r="AB4344" s="14"/>
      <c r="AC4344" s="14"/>
      <c r="AD4344" s="14"/>
    </row>
    <row r="4345" ht="33.0" hidden="1" customHeight="1">
      <c r="A4345" s="14"/>
      <c r="B4345" s="14"/>
      <c r="C4345" s="14"/>
      <c r="D4345" s="14"/>
      <c r="E4345" s="14"/>
      <c r="F4345" s="14"/>
      <c r="G4345" s="14"/>
      <c r="H4345" s="14"/>
      <c r="I4345" s="14"/>
      <c r="J4345" s="14"/>
      <c r="K4345" s="14"/>
      <c r="L4345" s="14"/>
      <c r="M4345" s="14"/>
      <c r="N4345" s="14"/>
      <c r="O4345" s="14"/>
      <c r="P4345" s="14"/>
      <c r="Q4345" s="14"/>
      <c r="R4345" s="14"/>
      <c r="S4345" s="14"/>
      <c r="T4345" s="14"/>
      <c r="U4345" s="14"/>
      <c r="V4345" s="14"/>
      <c r="W4345" s="14"/>
      <c r="X4345" s="14"/>
      <c r="Y4345" s="14"/>
      <c r="Z4345" s="14"/>
      <c r="AA4345" s="14"/>
      <c r="AB4345" s="14"/>
      <c r="AC4345" s="14"/>
      <c r="AD4345" s="14"/>
    </row>
    <row r="4346" ht="33.0" hidden="1" customHeight="1">
      <c r="A4346" s="14"/>
      <c r="B4346" s="14"/>
      <c r="C4346" s="14"/>
      <c r="D4346" s="14"/>
      <c r="E4346" s="14"/>
      <c r="F4346" s="14"/>
      <c r="G4346" s="14"/>
      <c r="H4346" s="14"/>
      <c r="I4346" s="14"/>
      <c r="J4346" s="14"/>
      <c r="K4346" s="14"/>
      <c r="L4346" s="14"/>
      <c r="M4346" s="14"/>
      <c r="N4346" s="14"/>
      <c r="O4346" s="14"/>
      <c r="P4346" s="14"/>
      <c r="Q4346" s="14"/>
      <c r="R4346" s="14"/>
      <c r="S4346" s="14"/>
      <c r="T4346" s="14"/>
      <c r="U4346" s="14"/>
      <c r="V4346" s="14"/>
      <c r="W4346" s="14"/>
      <c r="X4346" s="14"/>
      <c r="Y4346" s="14"/>
      <c r="Z4346" s="14"/>
      <c r="AA4346" s="14"/>
      <c r="AB4346" s="14"/>
      <c r="AC4346" s="14"/>
      <c r="AD4346" s="14"/>
    </row>
    <row r="4347" ht="33.0" hidden="1" customHeight="1">
      <c r="A4347" s="14"/>
      <c r="B4347" s="14"/>
      <c r="C4347" s="14"/>
      <c r="D4347" s="14"/>
      <c r="E4347" s="14"/>
      <c r="F4347" s="14"/>
      <c r="G4347" s="14"/>
      <c r="H4347" s="14"/>
      <c r="I4347" s="14"/>
      <c r="J4347" s="14"/>
      <c r="K4347" s="14"/>
      <c r="L4347" s="14"/>
      <c r="M4347" s="14"/>
      <c r="N4347" s="14"/>
      <c r="O4347" s="14"/>
      <c r="P4347" s="14"/>
      <c r="Q4347" s="14"/>
      <c r="R4347" s="14"/>
      <c r="S4347" s="14"/>
      <c r="T4347" s="14"/>
      <c r="U4347" s="14"/>
      <c r="V4347" s="14"/>
      <c r="W4347" s="14"/>
      <c r="X4347" s="14"/>
      <c r="Y4347" s="14"/>
      <c r="Z4347" s="14"/>
      <c r="AA4347" s="14"/>
      <c r="AB4347" s="14"/>
      <c r="AC4347" s="14"/>
      <c r="AD4347" s="14"/>
    </row>
    <row r="4348" ht="33.0" hidden="1" customHeight="1">
      <c r="A4348" s="14"/>
      <c r="B4348" s="14"/>
      <c r="C4348" s="14"/>
      <c r="D4348" s="14"/>
      <c r="E4348" s="14"/>
      <c r="F4348" s="14"/>
      <c r="G4348" s="14"/>
      <c r="H4348" s="14"/>
      <c r="I4348" s="14"/>
      <c r="J4348" s="14"/>
      <c r="K4348" s="14"/>
      <c r="L4348" s="14"/>
      <c r="M4348" s="14"/>
      <c r="N4348" s="14"/>
      <c r="O4348" s="14"/>
      <c r="P4348" s="14"/>
      <c r="Q4348" s="14"/>
      <c r="R4348" s="14"/>
      <c r="S4348" s="14"/>
      <c r="T4348" s="14"/>
      <c r="U4348" s="14"/>
      <c r="V4348" s="14"/>
      <c r="W4348" s="14"/>
      <c r="X4348" s="14"/>
      <c r="Y4348" s="14"/>
      <c r="Z4348" s="14"/>
      <c r="AA4348" s="14"/>
      <c r="AB4348" s="14"/>
      <c r="AC4348" s="14"/>
      <c r="AD4348" s="14"/>
    </row>
    <row r="4349" ht="33.0" hidden="1" customHeight="1">
      <c r="A4349" s="14"/>
      <c r="B4349" s="14"/>
      <c r="C4349" s="14"/>
      <c r="D4349" s="14"/>
      <c r="E4349" s="14"/>
      <c r="F4349" s="14"/>
      <c r="G4349" s="14"/>
      <c r="H4349" s="14"/>
      <c r="I4349" s="14"/>
      <c r="J4349" s="14"/>
      <c r="K4349" s="14"/>
      <c r="L4349" s="14"/>
      <c r="M4349" s="14"/>
      <c r="N4349" s="14"/>
      <c r="O4349" s="14"/>
      <c r="P4349" s="14"/>
      <c r="Q4349" s="14"/>
      <c r="R4349" s="14"/>
      <c r="S4349" s="14"/>
      <c r="T4349" s="14"/>
      <c r="U4349" s="14"/>
      <c r="V4349" s="14"/>
      <c r="W4349" s="14"/>
      <c r="X4349" s="14"/>
      <c r="Y4349" s="14"/>
      <c r="Z4349" s="14"/>
      <c r="AA4349" s="14"/>
      <c r="AB4349" s="14"/>
      <c r="AC4349" s="14"/>
      <c r="AD4349" s="14"/>
    </row>
    <row r="4350" ht="33.0" hidden="1" customHeight="1">
      <c r="A4350" s="14"/>
      <c r="B4350" s="14"/>
      <c r="C4350" s="14"/>
      <c r="D4350" s="14"/>
      <c r="E4350" s="14"/>
      <c r="F4350" s="14"/>
      <c r="G4350" s="14"/>
      <c r="H4350" s="14"/>
      <c r="I4350" s="14"/>
      <c r="J4350" s="14"/>
      <c r="K4350" s="14"/>
      <c r="L4350" s="14"/>
      <c r="M4350" s="14"/>
      <c r="N4350" s="14"/>
      <c r="O4350" s="14"/>
      <c r="P4350" s="14"/>
      <c r="Q4350" s="14"/>
      <c r="R4350" s="14"/>
      <c r="S4350" s="14"/>
      <c r="T4350" s="14"/>
      <c r="U4350" s="14"/>
      <c r="V4350" s="14"/>
      <c r="W4350" s="14"/>
      <c r="X4350" s="14"/>
      <c r="Y4350" s="14"/>
      <c r="Z4350" s="14"/>
      <c r="AA4350" s="14"/>
      <c r="AB4350" s="14"/>
      <c r="AC4350" s="14"/>
      <c r="AD4350" s="14"/>
    </row>
    <row r="4351" ht="33.0" hidden="1" customHeight="1">
      <c r="A4351" s="14"/>
      <c r="B4351" s="14"/>
      <c r="C4351" s="14"/>
      <c r="D4351" s="14"/>
      <c r="E4351" s="14"/>
      <c r="F4351" s="14"/>
      <c r="G4351" s="14"/>
      <c r="H4351" s="14"/>
      <c r="I4351" s="14"/>
      <c r="J4351" s="14"/>
      <c r="K4351" s="14"/>
      <c r="L4351" s="14"/>
      <c r="M4351" s="14"/>
      <c r="N4351" s="14"/>
      <c r="O4351" s="14"/>
      <c r="P4351" s="14"/>
      <c r="Q4351" s="14"/>
      <c r="R4351" s="14"/>
      <c r="S4351" s="14"/>
      <c r="T4351" s="14"/>
      <c r="U4351" s="14"/>
      <c r="V4351" s="14"/>
      <c r="W4351" s="14"/>
      <c r="X4351" s="14"/>
      <c r="Y4351" s="14"/>
      <c r="Z4351" s="14"/>
      <c r="AA4351" s="14"/>
      <c r="AB4351" s="14"/>
      <c r="AC4351" s="14"/>
      <c r="AD4351" s="14"/>
    </row>
    <row r="4352" ht="33.0" hidden="1" customHeight="1">
      <c r="A4352" s="14"/>
      <c r="B4352" s="14"/>
      <c r="C4352" s="14"/>
      <c r="D4352" s="14"/>
      <c r="E4352" s="14"/>
      <c r="F4352" s="14"/>
      <c r="G4352" s="14"/>
      <c r="H4352" s="14"/>
      <c r="I4352" s="14"/>
      <c r="J4352" s="14"/>
      <c r="K4352" s="14"/>
      <c r="L4352" s="14"/>
      <c r="M4352" s="14"/>
      <c r="N4352" s="14"/>
      <c r="O4352" s="14"/>
      <c r="P4352" s="14"/>
      <c r="Q4352" s="14"/>
      <c r="R4352" s="14"/>
      <c r="S4352" s="14"/>
      <c r="T4352" s="14"/>
      <c r="U4352" s="14"/>
      <c r="V4352" s="14"/>
      <c r="W4352" s="14"/>
      <c r="X4352" s="14"/>
      <c r="Y4352" s="14"/>
      <c r="Z4352" s="14"/>
      <c r="AA4352" s="14"/>
      <c r="AB4352" s="14"/>
      <c r="AC4352" s="14"/>
      <c r="AD4352" s="14"/>
    </row>
    <row r="4353" ht="33.0" hidden="1" customHeight="1">
      <c r="A4353" s="14"/>
      <c r="B4353" s="14"/>
      <c r="C4353" s="14"/>
      <c r="D4353" s="14"/>
      <c r="E4353" s="14"/>
      <c r="F4353" s="14"/>
      <c r="G4353" s="14"/>
      <c r="H4353" s="14"/>
      <c r="I4353" s="14"/>
      <c r="J4353" s="14"/>
      <c r="K4353" s="14"/>
      <c r="L4353" s="14"/>
      <c r="M4353" s="14"/>
      <c r="N4353" s="14"/>
      <c r="O4353" s="14"/>
      <c r="P4353" s="14"/>
      <c r="Q4353" s="14"/>
      <c r="R4353" s="14"/>
      <c r="S4353" s="14"/>
      <c r="T4353" s="14"/>
      <c r="U4353" s="14"/>
      <c r="V4353" s="14"/>
      <c r="W4353" s="14"/>
      <c r="X4353" s="14"/>
      <c r="Y4353" s="14"/>
      <c r="Z4353" s="14"/>
      <c r="AA4353" s="14"/>
      <c r="AB4353" s="14"/>
      <c r="AC4353" s="14"/>
      <c r="AD4353" s="14"/>
    </row>
    <row r="4354" ht="33.0" hidden="1" customHeight="1">
      <c r="A4354" s="14"/>
      <c r="B4354" s="14"/>
      <c r="C4354" s="14"/>
      <c r="D4354" s="14"/>
      <c r="E4354" s="14"/>
      <c r="F4354" s="14"/>
      <c r="G4354" s="14"/>
      <c r="H4354" s="14"/>
      <c r="I4354" s="14"/>
      <c r="J4354" s="14"/>
      <c r="K4354" s="14"/>
      <c r="L4354" s="14"/>
      <c r="M4354" s="14"/>
      <c r="N4354" s="14"/>
      <c r="O4354" s="14"/>
      <c r="P4354" s="14"/>
      <c r="Q4354" s="14"/>
      <c r="R4354" s="14"/>
      <c r="S4354" s="14"/>
      <c r="T4354" s="14"/>
      <c r="U4354" s="14"/>
      <c r="V4354" s="14"/>
      <c r="W4354" s="14"/>
      <c r="X4354" s="14"/>
      <c r="Y4354" s="14"/>
      <c r="Z4354" s="14"/>
      <c r="AA4354" s="14"/>
      <c r="AB4354" s="14"/>
      <c r="AC4354" s="14"/>
      <c r="AD4354" s="14"/>
    </row>
    <row r="4355" ht="33.0" hidden="1" customHeight="1">
      <c r="A4355" s="14"/>
      <c r="B4355" s="14"/>
      <c r="C4355" s="14"/>
      <c r="D4355" s="14"/>
      <c r="E4355" s="14"/>
      <c r="F4355" s="14"/>
      <c r="G4355" s="14"/>
      <c r="H4355" s="14"/>
      <c r="I4355" s="14"/>
      <c r="J4355" s="14"/>
      <c r="K4355" s="14"/>
      <c r="L4355" s="14"/>
      <c r="M4355" s="14"/>
      <c r="N4355" s="14"/>
      <c r="O4355" s="14"/>
      <c r="P4355" s="14"/>
      <c r="Q4355" s="14"/>
      <c r="R4355" s="14"/>
      <c r="S4355" s="14"/>
      <c r="T4355" s="14"/>
      <c r="U4355" s="14"/>
      <c r="V4355" s="14"/>
      <c r="W4355" s="14"/>
      <c r="X4355" s="14"/>
      <c r="Y4355" s="14"/>
      <c r="Z4355" s="14"/>
      <c r="AA4355" s="14"/>
      <c r="AB4355" s="14"/>
      <c r="AC4355" s="14"/>
      <c r="AD4355" s="14"/>
    </row>
    <row r="4356" ht="33.0" hidden="1" customHeight="1">
      <c r="A4356" s="14"/>
      <c r="B4356" s="14"/>
      <c r="C4356" s="14"/>
      <c r="D4356" s="14"/>
      <c r="E4356" s="14"/>
      <c r="F4356" s="14"/>
      <c r="G4356" s="14"/>
      <c r="H4356" s="14"/>
      <c r="I4356" s="14"/>
      <c r="J4356" s="14"/>
      <c r="K4356" s="14"/>
      <c r="L4356" s="14"/>
      <c r="M4356" s="14"/>
      <c r="N4356" s="14"/>
      <c r="O4356" s="14"/>
      <c r="P4356" s="14"/>
      <c r="Q4356" s="14"/>
      <c r="R4356" s="14"/>
      <c r="S4356" s="14"/>
      <c r="T4356" s="14"/>
      <c r="U4356" s="14"/>
      <c r="V4356" s="14"/>
      <c r="W4356" s="14"/>
      <c r="X4356" s="14"/>
      <c r="Y4356" s="14"/>
      <c r="Z4356" s="14"/>
      <c r="AA4356" s="14"/>
      <c r="AB4356" s="14"/>
      <c r="AC4356" s="14"/>
      <c r="AD4356" s="14"/>
    </row>
    <row r="4357" ht="33.0" hidden="1" customHeight="1">
      <c r="A4357" s="14"/>
      <c r="B4357" s="14"/>
      <c r="C4357" s="14"/>
      <c r="D4357" s="14"/>
      <c r="E4357" s="14"/>
      <c r="F4357" s="14"/>
      <c r="G4357" s="14"/>
      <c r="H4357" s="14"/>
      <c r="I4357" s="14"/>
      <c r="J4357" s="14"/>
      <c r="K4357" s="14"/>
      <c r="L4357" s="14"/>
      <c r="M4357" s="14"/>
      <c r="N4357" s="14"/>
      <c r="O4357" s="14"/>
      <c r="P4357" s="14"/>
      <c r="Q4357" s="14"/>
      <c r="R4357" s="14"/>
      <c r="S4357" s="14"/>
      <c r="T4357" s="14"/>
      <c r="U4357" s="14"/>
      <c r="V4357" s="14"/>
      <c r="W4357" s="14"/>
      <c r="X4357" s="14"/>
      <c r="Y4357" s="14"/>
      <c r="Z4357" s="14"/>
      <c r="AA4357" s="14"/>
      <c r="AB4357" s="14"/>
      <c r="AC4357" s="14"/>
      <c r="AD4357" s="14"/>
    </row>
    <row r="4358" ht="33.0" hidden="1" customHeight="1">
      <c r="A4358" s="14"/>
      <c r="B4358" s="14"/>
      <c r="C4358" s="14"/>
      <c r="D4358" s="14"/>
      <c r="E4358" s="14"/>
      <c r="F4358" s="14"/>
      <c r="G4358" s="14"/>
      <c r="H4358" s="14"/>
      <c r="I4358" s="14"/>
      <c r="J4358" s="14"/>
      <c r="K4358" s="14"/>
      <c r="L4358" s="14"/>
      <c r="M4358" s="14"/>
      <c r="N4358" s="14"/>
      <c r="O4358" s="14"/>
      <c r="P4358" s="14"/>
      <c r="Q4358" s="14"/>
      <c r="R4358" s="14"/>
      <c r="S4358" s="14"/>
      <c r="T4358" s="14"/>
      <c r="U4358" s="14"/>
      <c r="V4358" s="14"/>
      <c r="W4358" s="14"/>
      <c r="X4358" s="14"/>
      <c r="Y4358" s="14"/>
      <c r="Z4358" s="14"/>
      <c r="AA4358" s="14"/>
      <c r="AB4358" s="14"/>
      <c r="AC4358" s="14"/>
      <c r="AD4358" s="14"/>
    </row>
    <row r="4359" ht="33.0" hidden="1" customHeight="1">
      <c r="A4359" s="14"/>
      <c r="B4359" s="14"/>
      <c r="C4359" s="14"/>
      <c r="D4359" s="14"/>
      <c r="E4359" s="14"/>
      <c r="F4359" s="14"/>
      <c r="G4359" s="14"/>
      <c r="H4359" s="14"/>
      <c r="I4359" s="14"/>
      <c r="J4359" s="14"/>
      <c r="K4359" s="14"/>
      <c r="L4359" s="14"/>
      <c r="M4359" s="14"/>
      <c r="N4359" s="14"/>
      <c r="O4359" s="14"/>
      <c r="P4359" s="14"/>
      <c r="Q4359" s="14"/>
      <c r="R4359" s="14"/>
      <c r="S4359" s="14"/>
      <c r="T4359" s="14"/>
      <c r="U4359" s="14"/>
      <c r="V4359" s="14"/>
      <c r="W4359" s="14"/>
      <c r="X4359" s="14"/>
      <c r="Y4359" s="14"/>
      <c r="Z4359" s="14"/>
      <c r="AA4359" s="14"/>
      <c r="AB4359" s="14"/>
      <c r="AC4359" s="14"/>
      <c r="AD4359" s="14"/>
    </row>
    <row r="4360" ht="33.0" hidden="1" customHeight="1">
      <c r="A4360" s="14"/>
      <c r="B4360" s="14"/>
      <c r="C4360" s="14"/>
      <c r="D4360" s="14"/>
      <c r="E4360" s="14"/>
      <c r="F4360" s="14"/>
      <c r="G4360" s="14"/>
      <c r="H4360" s="14"/>
      <c r="I4360" s="14"/>
      <c r="J4360" s="14"/>
      <c r="K4360" s="14"/>
      <c r="L4360" s="14"/>
      <c r="M4360" s="14"/>
      <c r="N4360" s="14"/>
      <c r="O4360" s="14"/>
      <c r="P4360" s="14"/>
      <c r="Q4360" s="14"/>
      <c r="R4360" s="14"/>
      <c r="S4360" s="14"/>
      <c r="T4360" s="14"/>
      <c r="U4360" s="14"/>
      <c r="V4360" s="14"/>
      <c r="W4360" s="14"/>
      <c r="X4360" s="14"/>
      <c r="Y4360" s="14"/>
      <c r="Z4360" s="14"/>
      <c r="AA4360" s="14"/>
      <c r="AB4360" s="14"/>
      <c r="AC4360" s="14"/>
      <c r="AD4360" s="14"/>
    </row>
    <row r="4361" ht="33.0" hidden="1" customHeight="1">
      <c r="A4361" s="14"/>
      <c r="B4361" s="14"/>
      <c r="C4361" s="14"/>
      <c r="D4361" s="14"/>
      <c r="E4361" s="14"/>
      <c r="F4361" s="14"/>
      <c r="G4361" s="14"/>
      <c r="H4361" s="14"/>
      <c r="I4361" s="14"/>
      <c r="J4361" s="14"/>
      <c r="K4361" s="14"/>
      <c r="L4361" s="14"/>
      <c r="M4361" s="14"/>
      <c r="N4361" s="14"/>
      <c r="O4361" s="14"/>
      <c r="P4361" s="14"/>
      <c r="Q4361" s="14"/>
      <c r="R4361" s="14"/>
      <c r="S4361" s="14"/>
      <c r="T4361" s="14"/>
      <c r="U4361" s="14"/>
      <c r="V4361" s="14"/>
      <c r="W4361" s="14"/>
      <c r="X4361" s="14"/>
      <c r="Y4361" s="14"/>
      <c r="Z4361" s="14"/>
      <c r="AA4361" s="14"/>
      <c r="AB4361" s="14"/>
      <c r="AC4361" s="14"/>
      <c r="AD4361" s="14"/>
    </row>
    <row r="4362" ht="33.0" hidden="1" customHeight="1">
      <c r="A4362" s="14"/>
      <c r="B4362" s="14"/>
      <c r="C4362" s="14"/>
      <c r="D4362" s="14"/>
      <c r="E4362" s="14"/>
      <c r="F4362" s="14"/>
      <c r="G4362" s="14"/>
      <c r="H4362" s="14"/>
      <c r="I4362" s="14"/>
      <c r="J4362" s="14"/>
      <c r="K4362" s="14"/>
      <c r="L4362" s="14"/>
      <c r="M4362" s="14"/>
      <c r="N4362" s="14"/>
      <c r="O4362" s="14"/>
      <c r="P4362" s="14"/>
      <c r="Q4362" s="14"/>
      <c r="R4362" s="14"/>
      <c r="S4362" s="14"/>
      <c r="T4362" s="14"/>
      <c r="U4362" s="14"/>
      <c r="V4362" s="14"/>
      <c r="W4362" s="14"/>
      <c r="X4362" s="14"/>
      <c r="Y4362" s="14"/>
      <c r="Z4362" s="14"/>
      <c r="AA4362" s="14"/>
      <c r="AB4362" s="14"/>
      <c r="AC4362" s="14"/>
      <c r="AD4362" s="14"/>
    </row>
    <row r="4363" ht="33.0" hidden="1" customHeight="1">
      <c r="A4363" s="14"/>
      <c r="B4363" s="14"/>
      <c r="C4363" s="14"/>
      <c r="D4363" s="14"/>
      <c r="E4363" s="14"/>
      <c r="F4363" s="14"/>
      <c r="G4363" s="14"/>
      <c r="H4363" s="14"/>
      <c r="I4363" s="14"/>
      <c r="J4363" s="14"/>
      <c r="K4363" s="14"/>
      <c r="L4363" s="14"/>
      <c r="M4363" s="14"/>
      <c r="N4363" s="14"/>
      <c r="O4363" s="14"/>
      <c r="P4363" s="14"/>
      <c r="Q4363" s="14"/>
      <c r="R4363" s="14"/>
      <c r="S4363" s="14"/>
      <c r="T4363" s="14"/>
      <c r="U4363" s="14"/>
      <c r="V4363" s="14"/>
      <c r="W4363" s="14"/>
      <c r="X4363" s="14"/>
      <c r="Y4363" s="14"/>
      <c r="Z4363" s="14"/>
      <c r="AA4363" s="14"/>
      <c r="AB4363" s="14"/>
      <c r="AC4363" s="14"/>
      <c r="AD4363" s="14"/>
    </row>
    <row r="4364" ht="33.0" hidden="1" customHeight="1">
      <c r="A4364" s="14"/>
      <c r="B4364" s="14"/>
      <c r="C4364" s="14"/>
      <c r="D4364" s="14"/>
      <c r="E4364" s="14"/>
      <c r="F4364" s="14"/>
      <c r="G4364" s="14"/>
      <c r="H4364" s="14"/>
      <c r="I4364" s="14"/>
      <c r="J4364" s="14"/>
      <c r="K4364" s="14"/>
      <c r="L4364" s="14"/>
      <c r="M4364" s="14"/>
      <c r="N4364" s="14"/>
      <c r="O4364" s="14"/>
      <c r="P4364" s="14"/>
      <c r="Q4364" s="14"/>
      <c r="R4364" s="14"/>
      <c r="S4364" s="14"/>
      <c r="T4364" s="14"/>
      <c r="U4364" s="14"/>
      <c r="V4364" s="14"/>
      <c r="W4364" s="14"/>
      <c r="X4364" s="14"/>
      <c r="Y4364" s="14"/>
      <c r="Z4364" s="14"/>
      <c r="AA4364" s="14"/>
      <c r="AB4364" s="14"/>
      <c r="AC4364" s="14"/>
      <c r="AD4364" s="14"/>
    </row>
    <row r="4365" ht="33.0" hidden="1" customHeight="1">
      <c r="A4365" s="14"/>
      <c r="B4365" s="14"/>
      <c r="C4365" s="14"/>
      <c r="D4365" s="14"/>
      <c r="E4365" s="14"/>
      <c r="F4365" s="14"/>
      <c r="G4365" s="14"/>
      <c r="H4365" s="14"/>
      <c r="I4365" s="14"/>
      <c r="J4365" s="14"/>
      <c r="K4365" s="14"/>
      <c r="L4365" s="14"/>
      <c r="M4365" s="14"/>
      <c r="N4365" s="14"/>
      <c r="O4365" s="14"/>
      <c r="P4365" s="14"/>
      <c r="Q4365" s="14"/>
      <c r="R4365" s="14"/>
      <c r="S4365" s="14"/>
      <c r="T4365" s="14"/>
      <c r="U4365" s="14"/>
      <c r="V4365" s="14"/>
      <c r="W4365" s="14"/>
      <c r="X4365" s="14"/>
      <c r="Y4365" s="14"/>
      <c r="Z4365" s="14"/>
      <c r="AA4365" s="14"/>
      <c r="AB4365" s="14"/>
      <c r="AC4365" s="14"/>
      <c r="AD4365" s="14"/>
    </row>
    <row r="4366" ht="33.0" hidden="1" customHeight="1">
      <c r="A4366" s="14"/>
      <c r="B4366" s="14"/>
      <c r="C4366" s="14"/>
      <c r="D4366" s="14"/>
      <c r="E4366" s="14"/>
      <c r="F4366" s="14"/>
      <c r="G4366" s="14"/>
      <c r="H4366" s="14"/>
      <c r="I4366" s="14"/>
      <c r="J4366" s="14"/>
      <c r="K4366" s="14"/>
      <c r="L4366" s="14"/>
      <c r="M4366" s="14"/>
      <c r="N4366" s="14"/>
      <c r="O4366" s="14"/>
      <c r="P4366" s="14"/>
      <c r="Q4366" s="14"/>
      <c r="R4366" s="14"/>
      <c r="S4366" s="14"/>
      <c r="T4366" s="14"/>
      <c r="U4366" s="14"/>
      <c r="V4366" s="14"/>
      <c r="W4366" s="14"/>
      <c r="X4366" s="14"/>
      <c r="Y4366" s="14"/>
      <c r="Z4366" s="14"/>
      <c r="AA4366" s="14"/>
      <c r="AB4366" s="14"/>
      <c r="AC4366" s="14"/>
      <c r="AD4366" s="14"/>
    </row>
    <row r="4367" ht="33.0" hidden="1" customHeight="1">
      <c r="A4367" s="14"/>
      <c r="B4367" s="14"/>
      <c r="C4367" s="14"/>
      <c r="D4367" s="14"/>
      <c r="E4367" s="14"/>
      <c r="F4367" s="14"/>
      <c r="G4367" s="14"/>
      <c r="H4367" s="14"/>
      <c r="I4367" s="14"/>
      <c r="J4367" s="14"/>
      <c r="K4367" s="14"/>
      <c r="L4367" s="14"/>
      <c r="M4367" s="14"/>
      <c r="N4367" s="14"/>
      <c r="O4367" s="14"/>
      <c r="P4367" s="14"/>
      <c r="Q4367" s="14"/>
      <c r="R4367" s="14"/>
      <c r="S4367" s="14"/>
      <c r="T4367" s="14"/>
      <c r="U4367" s="14"/>
      <c r="V4367" s="14"/>
      <c r="W4367" s="14"/>
      <c r="X4367" s="14"/>
      <c r="Y4367" s="14"/>
      <c r="Z4367" s="14"/>
      <c r="AA4367" s="14"/>
      <c r="AB4367" s="14"/>
      <c r="AC4367" s="14"/>
      <c r="AD4367" s="14"/>
    </row>
    <row r="4368" ht="33.0" hidden="1" customHeight="1">
      <c r="A4368" s="14"/>
      <c r="B4368" s="14"/>
      <c r="C4368" s="14"/>
      <c r="D4368" s="14"/>
      <c r="E4368" s="14"/>
      <c r="F4368" s="14"/>
      <c r="G4368" s="14"/>
      <c r="H4368" s="14"/>
      <c r="I4368" s="14"/>
      <c r="J4368" s="14"/>
      <c r="K4368" s="14"/>
      <c r="L4368" s="14"/>
      <c r="M4368" s="14"/>
      <c r="N4368" s="14"/>
      <c r="O4368" s="14"/>
      <c r="P4368" s="14"/>
      <c r="Q4368" s="14"/>
      <c r="R4368" s="14"/>
      <c r="S4368" s="14"/>
      <c r="T4368" s="14"/>
      <c r="U4368" s="14"/>
      <c r="V4368" s="14"/>
      <c r="W4368" s="14"/>
      <c r="X4368" s="14"/>
      <c r="Y4368" s="14"/>
      <c r="Z4368" s="14"/>
      <c r="AA4368" s="14"/>
      <c r="AB4368" s="14"/>
      <c r="AC4368" s="14"/>
      <c r="AD4368" s="14"/>
    </row>
    <row r="4369" ht="33.0" hidden="1" customHeight="1">
      <c r="A4369" s="14"/>
      <c r="B4369" s="14"/>
      <c r="C4369" s="14"/>
      <c r="D4369" s="14"/>
      <c r="E4369" s="14"/>
      <c r="F4369" s="14"/>
      <c r="G4369" s="14"/>
      <c r="H4369" s="14"/>
      <c r="I4369" s="14"/>
      <c r="J4369" s="14"/>
      <c r="K4369" s="14"/>
      <c r="L4369" s="14"/>
      <c r="M4369" s="14"/>
      <c r="N4369" s="14"/>
      <c r="O4369" s="14"/>
      <c r="P4369" s="14"/>
      <c r="Q4369" s="14"/>
      <c r="R4369" s="14"/>
      <c r="S4369" s="14"/>
      <c r="T4369" s="14"/>
      <c r="U4369" s="14"/>
      <c r="V4369" s="14"/>
      <c r="W4369" s="14"/>
      <c r="X4369" s="14"/>
      <c r="Y4369" s="14"/>
      <c r="Z4369" s="14"/>
      <c r="AA4369" s="14"/>
      <c r="AB4369" s="14"/>
      <c r="AC4369" s="14"/>
      <c r="AD4369" s="14"/>
    </row>
    <row r="4370" ht="33.0" hidden="1" customHeight="1">
      <c r="A4370" s="14"/>
      <c r="B4370" s="14"/>
      <c r="C4370" s="14"/>
      <c r="D4370" s="14"/>
      <c r="E4370" s="14"/>
      <c r="F4370" s="14"/>
      <c r="G4370" s="14"/>
      <c r="H4370" s="14"/>
      <c r="I4370" s="14"/>
      <c r="J4370" s="14"/>
      <c r="K4370" s="14"/>
      <c r="L4370" s="14"/>
      <c r="M4370" s="14"/>
      <c r="N4370" s="14"/>
      <c r="O4370" s="14"/>
      <c r="P4370" s="14"/>
      <c r="Q4370" s="14"/>
      <c r="R4370" s="14"/>
      <c r="S4370" s="14"/>
      <c r="T4370" s="14"/>
      <c r="U4370" s="14"/>
      <c r="V4370" s="14"/>
      <c r="W4370" s="14"/>
      <c r="X4370" s="14"/>
      <c r="Y4370" s="14"/>
      <c r="Z4370" s="14"/>
      <c r="AA4370" s="14"/>
      <c r="AB4370" s="14"/>
      <c r="AC4370" s="14"/>
      <c r="AD4370" s="14"/>
    </row>
    <row r="4371" ht="33.0" hidden="1" customHeight="1">
      <c r="A4371" s="14"/>
      <c r="B4371" s="14"/>
      <c r="C4371" s="14"/>
      <c r="D4371" s="14"/>
      <c r="E4371" s="14"/>
      <c r="F4371" s="14"/>
      <c r="G4371" s="14"/>
      <c r="H4371" s="14"/>
      <c r="I4371" s="14"/>
      <c r="J4371" s="14"/>
      <c r="K4371" s="14"/>
      <c r="L4371" s="14"/>
      <c r="M4371" s="14"/>
      <c r="N4371" s="14"/>
      <c r="O4371" s="14"/>
      <c r="P4371" s="14"/>
      <c r="Q4371" s="14"/>
      <c r="R4371" s="14"/>
      <c r="S4371" s="14"/>
      <c r="T4371" s="14"/>
      <c r="U4371" s="14"/>
      <c r="V4371" s="14"/>
      <c r="W4371" s="14"/>
      <c r="X4371" s="14"/>
      <c r="Y4371" s="14"/>
      <c r="Z4371" s="14"/>
      <c r="AA4371" s="14"/>
      <c r="AB4371" s="14"/>
      <c r="AC4371" s="14"/>
      <c r="AD4371" s="14"/>
    </row>
    <row r="4372" ht="33.0" hidden="1" customHeight="1">
      <c r="A4372" s="14"/>
      <c r="B4372" s="14"/>
      <c r="C4372" s="14"/>
      <c r="D4372" s="14"/>
      <c r="E4372" s="14"/>
      <c r="F4372" s="14"/>
      <c r="G4372" s="14"/>
      <c r="H4372" s="14"/>
      <c r="I4372" s="14"/>
      <c r="J4372" s="14"/>
      <c r="K4372" s="14"/>
      <c r="L4372" s="14"/>
      <c r="M4372" s="14"/>
      <c r="N4372" s="14"/>
      <c r="O4372" s="14"/>
      <c r="P4372" s="14"/>
      <c r="Q4372" s="14"/>
      <c r="R4372" s="14"/>
      <c r="S4372" s="14"/>
      <c r="T4372" s="14"/>
      <c r="U4372" s="14"/>
      <c r="V4372" s="14"/>
      <c r="W4372" s="14"/>
      <c r="X4372" s="14"/>
      <c r="Y4372" s="14"/>
      <c r="Z4372" s="14"/>
      <c r="AA4372" s="14"/>
      <c r="AB4372" s="14"/>
      <c r="AC4372" s="14"/>
      <c r="AD4372" s="14"/>
    </row>
    <row r="4373" ht="33.0" hidden="1" customHeight="1">
      <c r="A4373" s="14"/>
      <c r="B4373" s="14"/>
      <c r="C4373" s="14"/>
      <c r="D4373" s="14"/>
      <c r="E4373" s="14"/>
      <c r="F4373" s="14"/>
      <c r="G4373" s="14"/>
      <c r="H4373" s="14"/>
      <c r="I4373" s="14"/>
      <c r="J4373" s="14"/>
      <c r="K4373" s="14"/>
      <c r="L4373" s="14"/>
      <c r="M4373" s="14"/>
      <c r="N4373" s="14"/>
      <c r="O4373" s="14"/>
      <c r="P4373" s="14"/>
      <c r="Q4373" s="14"/>
      <c r="R4373" s="14"/>
      <c r="S4373" s="14"/>
      <c r="T4373" s="14"/>
      <c r="U4373" s="14"/>
      <c r="V4373" s="14"/>
      <c r="W4373" s="14"/>
      <c r="X4373" s="14"/>
      <c r="Y4373" s="14"/>
      <c r="Z4373" s="14"/>
      <c r="AA4373" s="14"/>
      <c r="AB4373" s="14"/>
      <c r="AC4373" s="14"/>
      <c r="AD4373" s="14"/>
    </row>
    <row r="4374" ht="33.0" hidden="1" customHeight="1">
      <c r="A4374" s="14"/>
      <c r="B4374" s="14"/>
      <c r="C4374" s="14"/>
      <c r="D4374" s="14"/>
      <c r="E4374" s="14"/>
      <c r="F4374" s="14"/>
      <c r="G4374" s="14"/>
      <c r="H4374" s="14"/>
      <c r="I4374" s="14"/>
      <c r="J4374" s="14"/>
      <c r="K4374" s="14"/>
      <c r="L4374" s="14"/>
      <c r="M4374" s="14"/>
      <c r="N4374" s="14"/>
      <c r="O4374" s="14"/>
      <c r="P4374" s="14"/>
      <c r="Q4374" s="14"/>
      <c r="R4374" s="14"/>
      <c r="S4374" s="14"/>
      <c r="T4374" s="14"/>
      <c r="U4374" s="14"/>
      <c r="V4374" s="14"/>
      <c r="W4374" s="14"/>
      <c r="X4374" s="14"/>
      <c r="Y4374" s="14"/>
      <c r="Z4374" s="14"/>
      <c r="AA4374" s="14"/>
      <c r="AB4374" s="14"/>
      <c r="AC4374" s="14"/>
      <c r="AD4374" s="14"/>
    </row>
    <row r="4375" ht="33.0" hidden="1" customHeight="1">
      <c r="A4375" s="14"/>
      <c r="B4375" s="14"/>
      <c r="C4375" s="14"/>
      <c r="D4375" s="14"/>
      <c r="E4375" s="14"/>
      <c r="F4375" s="14"/>
      <c r="G4375" s="14"/>
      <c r="H4375" s="14"/>
      <c r="I4375" s="14"/>
      <c r="J4375" s="14"/>
      <c r="K4375" s="14"/>
      <c r="L4375" s="14"/>
      <c r="M4375" s="14"/>
      <c r="N4375" s="14"/>
      <c r="O4375" s="14"/>
      <c r="P4375" s="14"/>
      <c r="Q4375" s="14"/>
      <c r="R4375" s="14"/>
      <c r="S4375" s="14"/>
      <c r="T4375" s="14"/>
      <c r="U4375" s="14"/>
      <c r="V4375" s="14"/>
      <c r="W4375" s="14"/>
      <c r="X4375" s="14"/>
      <c r="Y4375" s="14"/>
      <c r="Z4375" s="14"/>
      <c r="AA4375" s="14"/>
      <c r="AB4375" s="14"/>
      <c r="AC4375" s="14"/>
      <c r="AD4375" s="14"/>
    </row>
    <row r="4376" ht="33.0" hidden="1" customHeight="1">
      <c r="A4376" s="14"/>
      <c r="B4376" s="14"/>
      <c r="C4376" s="14"/>
      <c r="D4376" s="14"/>
      <c r="E4376" s="14"/>
      <c r="F4376" s="14"/>
      <c r="G4376" s="14"/>
      <c r="H4376" s="14"/>
      <c r="I4376" s="14"/>
      <c r="J4376" s="14"/>
      <c r="K4376" s="14"/>
      <c r="L4376" s="14"/>
      <c r="M4376" s="14"/>
      <c r="N4376" s="14"/>
      <c r="O4376" s="14"/>
      <c r="P4376" s="14"/>
      <c r="Q4376" s="14"/>
      <c r="R4376" s="14"/>
      <c r="S4376" s="14"/>
      <c r="T4376" s="14"/>
      <c r="U4376" s="14"/>
      <c r="V4376" s="14"/>
      <c r="W4376" s="14"/>
      <c r="X4376" s="14"/>
      <c r="Y4376" s="14"/>
      <c r="Z4376" s="14"/>
      <c r="AA4376" s="14"/>
      <c r="AB4376" s="14"/>
      <c r="AC4376" s="14"/>
      <c r="AD4376" s="14"/>
    </row>
    <row r="4377" ht="33.0" hidden="1" customHeight="1">
      <c r="A4377" s="14"/>
      <c r="B4377" s="14"/>
      <c r="C4377" s="14"/>
      <c r="D4377" s="14"/>
      <c r="E4377" s="14"/>
      <c r="F4377" s="14"/>
      <c r="G4377" s="14"/>
      <c r="H4377" s="14"/>
      <c r="I4377" s="14"/>
      <c r="J4377" s="14"/>
      <c r="K4377" s="14"/>
      <c r="L4377" s="14"/>
      <c r="M4377" s="14"/>
      <c r="N4377" s="14"/>
      <c r="O4377" s="14"/>
      <c r="P4377" s="14"/>
      <c r="Q4377" s="14"/>
      <c r="R4377" s="14"/>
      <c r="S4377" s="14"/>
      <c r="T4377" s="14"/>
      <c r="U4377" s="14"/>
      <c r="V4377" s="14"/>
      <c r="W4377" s="14"/>
      <c r="X4377" s="14"/>
      <c r="Y4377" s="14"/>
      <c r="Z4377" s="14"/>
      <c r="AA4377" s="14"/>
      <c r="AB4377" s="14"/>
      <c r="AC4377" s="14"/>
      <c r="AD4377" s="14"/>
    </row>
    <row r="4378" ht="33.0" hidden="1" customHeight="1">
      <c r="A4378" s="14"/>
      <c r="B4378" s="14"/>
      <c r="C4378" s="14"/>
      <c r="D4378" s="14"/>
      <c r="E4378" s="14"/>
      <c r="F4378" s="14"/>
      <c r="G4378" s="14"/>
      <c r="H4378" s="14"/>
      <c r="I4378" s="14"/>
      <c r="J4378" s="14"/>
      <c r="K4378" s="14"/>
      <c r="L4378" s="14"/>
      <c r="M4378" s="14"/>
      <c r="N4378" s="14"/>
      <c r="O4378" s="14"/>
      <c r="P4378" s="14"/>
      <c r="Q4378" s="14"/>
      <c r="R4378" s="14"/>
      <c r="S4378" s="14"/>
      <c r="T4378" s="14"/>
      <c r="U4378" s="14"/>
      <c r="V4378" s="14"/>
      <c r="W4378" s="14"/>
      <c r="X4378" s="14"/>
      <c r="Y4378" s="14"/>
      <c r="Z4378" s="14"/>
      <c r="AA4378" s="14"/>
      <c r="AB4378" s="14"/>
      <c r="AC4378" s="14"/>
      <c r="AD4378" s="14"/>
    </row>
    <row r="4379" ht="33.0" hidden="1" customHeight="1">
      <c r="A4379" s="14"/>
      <c r="B4379" s="14"/>
      <c r="C4379" s="14"/>
      <c r="D4379" s="14"/>
      <c r="E4379" s="14"/>
      <c r="F4379" s="14"/>
      <c r="G4379" s="14"/>
      <c r="H4379" s="14"/>
      <c r="I4379" s="14"/>
      <c r="J4379" s="14"/>
      <c r="K4379" s="14"/>
      <c r="L4379" s="14"/>
      <c r="M4379" s="14"/>
      <c r="N4379" s="14"/>
      <c r="O4379" s="14"/>
      <c r="P4379" s="14"/>
      <c r="Q4379" s="14"/>
      <c r="R4379" s="14"/>
      <c r="S4379" s="14"/>
      <c r="T4379" s="14"/>
      <c r="U4379" s="14"/>
      <c r="V4379" s="14"/>
      <c r="W4379" s="14"/>
      <c r="X4379" s="14"/>
      <c r="Y4379" s="14"/>
      <c r="Z4379" s="14"/>
      <c r="AA4379" s="14"/>
      <c r="AB4379" s="14"/>
      <c r="AC4379" s="14"/>
      <c r="AD4379" s="14"/>
    </row>
    <row r="4380" ht="33.0" hidden="1" customHeight="1">
      <c r="A4380" s="14"/>
      <c r="B4380" s="14"/>
      <c r="C4380" s="14"/>
      <c r="D4380" s="14"/>
      <c r="E4380" s="14"/>
      <c r="F4380" s="14"/>
      <c r="G4380" s="14"/>
      <c r="H4380" s="14"/>
      <c r="I4380" s="14"/>
      <c r="J4380" s="14"/>
      <c r="K4380" s="14"/>
      <c r="L4380" s="14"/>
      <c r="M4380" s="14"/>
      <c r="N4380" s="14"/>
      <c r="O4380" s="14"/>
      <c r="P4380" s="14"/>
      <c r="Q4380" s="14"/>
      <c r="R4380" s="14"/>
      <c r="S4380" s="14"/>
      <c r="T4380" s="14"/>
      <c r="U4380" s="14"/>
      <c r="V4380" s="14"/>
      <c r="W4380" s="14"/>
      <c r="X4380" s="14"/>
      <c r="Y4380" s="14"/>
      <c r="Z4380" s="14"/>
      <c r="AA4380" s="14"/>
      <c r="AB4380" s="14"/>
      <c r="AC4380" s="14"/>
      <c r="AD4380" s="14"/>
    </row>
    <row r="4381" ht="33.0" hidden="1" customHeight="1">
      <c r="A4381" s="14"/>
      <c r="B4381" s="14"/>
      <c r="C4381" s="14"/>
      <c r="D4381" s="14"/>
      <c r="E4381" s="14"/>
      <c r="F4381" s="14"/>
      <c r="G4381" s="14"/>
      <c r="H4381" s="14"/>
      <c r="I4381" s="14"/>
      <c r="J4381" s="14"/>
      <c r="K4381" s="14"/>
      <c r="L4381" s="14"/>
      <c r="M4381" s="14"/>
      <c r="N4381" s="14"/>
      <c r="O4381" s="14"/>
      <c r="P4381" s="14"/>
      <c r="Q4381" s="14"/>
      <c r="R4381" s="14"/>
      <c r="S4381" s="14"/>
      <c r="T4381" s="14"/>
      <c r="U4381" s="14"/>
      <c r="V4381" s="14"/>
      <c r="W4381" s="14"/>
      <c r="X4381" s="14"/>
      <c r="Y4381" s="14"/>
      <c r="Z4381" s="14"/>
      <c r="AA4381" s="14"/>
      <c r="AB4381" s="14"/>
      <c r="AC4381" s="14"/>
      <c r="AD4381" s="14"/>
    </row>
    <row r="4382" ht="33.0" hidden="1" customHeight="1">
      <c r="A4382" s="14"/>
      <c r="B4382" s="14"/>
      <c r="C4382" s="14"/>
      <c r="D4382" s="14"/>
      <c r="E4382" s="14"/>
      <c r="F4382" s="14"/>
      <c r="G4382" s="14"/>
      <c r="H4382" s="14"/>
      <c r="I4382" s="14"/>
      <c r="J4382" s="14"/>
      <c r="K4382" s="14"/>
      <c r="L4382" s="14"/>
      <c r="M4382" s="14"/>
      <c r="N4382" s="14"/>
      <c r="O4382" s="14"/>
      <c r="P4382" s="14"/>
      <c r="Q4382" s="14"/>
      <c r="R4382" s="14"/>
      <c r="S4382" s="14"/>
      <c r="T4382" s="14"/>
      <c r="U4382" s="14"/>
      <c r="V4382" s="14"/>
      <c r="W4382" s="14"/>
      <c r="X4382" s="14"/>
      <c r="Y4382" s="14"/>
      <c r="Z4382" s="14"/>
      <c r="AA4382" s="14"/>
      <c r="AB4382" s="14"/>
      <c r="AC4382" s="14"/>
      <c r="AD4382" s="14"/>
    </row>
    <row r="4383" ht="33.0" hidden="1" customHeight="1">
      <c r="A4383" s="14"/>
      <c r="B4383" s="14"/>
      <c r="C4383" s="14"/>
      <c r="D4383" s="14"/>
      <c r="E4383" s="14"/>
      <c r="F4383" s="14"/>
      <c r="G4383" s="14"/>
      <c r="H4383" s="14"/>
      <c r="I4383" s="14"/>
      <c r="J4383" s="14"/>
      <c r="K4383" s="14"/>
      <c r="L4383" s="14"/>
      <c r="M4383" s="14"/>
      <c r="N4383" s="14"/>
      <c r="O4383" s="14"/>
      <c r="P4383" s="14"/>
      <c r="Q4383" s="14"/>
      <c r="R4383" s="14"/>
      <c r="S4383" s="14"/>
      <c r="T4383" s="14"/>
      <c r="U4383" s="14"/>
      <c r="V4383" s="14"/>
      <c r="W4383" s="14"/>
      <c r="X4383" s="14"/>
      <c r="Y4383" s="14"/>
      <c r="Z4383" s="14"/>
      <c r="AA4383" s="14"/>
      <c r="AB4383" s="14"/>
      <c r="AC4383" s="14"/>
      <c r="AD4383" s="14"/>
    </row>
    <row r="4384" ht="33.0" hidden="1" customHeight="1">
      <c r="A4384" s="14"/>
      <c r="B4384" s="14"/>
      <c r="C4384" s="14"/>
      <c r="D4384" s="14"/>
      <c r="E4384" s="14"/>
      <c r="F4384" s="14"/>
      <c r="G4384" s="14"/>
      <c r="H4384" s="14"/>
      <c r="I4384" s="14"/>
      <c r="J4384" s="14"/>
      <c r="K4384" s="14"/>
      <c r="L4384" s="14"/>
      <c r="M4384" s="14"/>
      <c r="N4384" s="14"/>
      <c r="O4384" s="14"/>
      <c r="P4384" s="14"/>
      <c r="Q4384" s="14"/>
      <c r="R4384" s="14"/>
      <c r="S4384" s="14"/>
      <c r="T4384" s="14"/>
      <c r="U4384" s="14"/>
      <c r="V4384" s="14"/>
      <c r="W4384" s="14"/>
      <c r="X4384" s="14"/>
      <c r="Y4384" s="14"/>
      <c r="Z4384" s="14"/>
      <c r="AA4384" s="14"/>
      <c r="AB4384" s="14"/>
      <c r="AC4384" s="14"/>
      <c r="AD4384" s="14"/>
    </row>
    <row r="4385" ht="33.0" hidden="1" customHeight="1">
      <c r="A4385" s="14"/>
      <c r="B4385" s="14"/>
      <c r="C4385" s="14"/>
      <c r="D4385" s="14"/>
      <c r="E4385" s="14"/>
      <c r="F4385" s="14"/>
      <c r="G4385" s="14"/>
      <c r="H4385" s="14"/>
      <c r="I4385" s="14"/>
      <c r="J4385" s="14"/>
      <c r="K4385" s="14"/>
      <c r="L4385" s="14"/>
      <c r="M4385" s="14"/>
      <c r="N4385" s="14"/>
      <c r="O4385" s="14"/>
      <c r="P4385" s="14"/>
      <c r="Q4385" s="14"/>
      <c r="R4385" s="14"/>
      <c r="S4385" s="14"/>
      <c r="T4385" s="14"/>
      <c r="U4385" s="14"/>
      <c r="V4385" s="14"/>
      <c r="W4385" s="14"/>
      <c r="X4385" s="14"/>
      <c r="Y4385" s="14"/>
      <c r="Z4385" s="14"/>
      <c r="AA4385" s="14"/>
      <c r="AB4385" s="14"/>
      <c r="AC4385" s="14"/>
      <c r="AD4385" s="14"/>
    </row>
    <row r="4386" ht="33.0" hidden="1" customHeight="1">
      <c r="A4386" s="14"/>
      <c r="B4386" s="14"/>
      <c r="C4386" s="14"/>
      <c r="D4386" s="14"/>
      <c r="E4386" s="14"/>
      <c r="F4386" s="14"/>
      <c r="G4386" s="14"/>
      <c r="H4386" s="14"/>
      <c r="I4386" s="14"/>
      <c r="J4386" s="14"/>
      <c r="K4386" s="14"/>
      <c r="L4386" s="14"/>
      <c r="M4386" s="14"/>
      <c r="N4386" s="14"/>
      <c r="O4386" s="14"/>
      <c r="P4386" s="14"/>
      <c r="Q4386" s="14"/>
      <c r="R4386" s="14"/>
      <c r="S4386" s="14"/>
      <c r="T4386" s="14"/>
      <c r="U4386" s="14"/>
      <c r="V4386" s="14"/>
      <c r="W4386" s="14"/>
      <c r="X4386" s="14"/>
      <c r="Y4386" s="14"/>
      <c r="Z4386" s="14"/>
      <c r="AA4386" s="14"/>
      <c r="AB4386" s="14"/>
      <c r="AC4386" s="14"/>
      <c r="AD4386" s="14"/>
    </row>
    <row r="4387" ht="33.0" hidden="1" customHeight="1">
      <c r="A4387" s="14"/>
      <c r="B4387" s="14"/>
      <c r="C4387" s="14"/>
      <c r="D4387" s="14"/>
      <c r="E4387" s="14"/>
      <c r="F4387" s="14"/>
      <c r="G4387" s="14"/>
      <c r="H4387" s="14"/>
      <c r="I4387" s="14"/>
      <c r="J4387" s="14"/>
      <c r="K4387" s="14"/>
      <c r="L4387" s="14"/>
      <c r="M4387" s="14"/>
      <c r="N4387" s="14"/>
      <c r="O4387" s="14"/>
      <c r="P4387" s="14"/>
      <c r="Q4387" s="14"/>
      <c r="R4387" s="14"/>
      <c r="S4387" s="14"/>
      <c r="T4387" s="14"/>
      <c r="U4387" s="14"/>
      <c r="V4387" s="14"/>
      <c r="W4387" s="14"/>
      <c r="X4387" s="14"/>
      <c r="Y4387" s="14"/>
      <c r="Z4387" s="14"/>
      <c r="AA4387" s="14"/>
      <c r="AB4387" s="14"/>
      <c r="AC4387" s="14"/>
      <c r="AD4387" s="14"/>
    </row>
    <row r="4388" ht="33.0" hidden="1" customHeight="1">
      <c r="A4388" s="14"/>
      <c r="B4388" s="14"/>
      <c r="C4388" s="14"/>
      <c r="D4388" s="14"/>
      <c r="E4388" s="14"/>
      <c r="F4388" s="14"/>
      <c r="G4388" s="14"/>
      <c r="H4388" s="14"/>
      <c r="I4388" s="14"/>
      <c r="J4388" s="14"/>
      <c r="K4388" s="14"/>
      <c r="L4388" s="14"/>
      <c r="M4388" s="14"/>
      <c r="N4388" s="14"/>
      <c r="O4388" s="14"/>
      <c r="P4388" s="14"/>
      <c r="Q4388" s="14"/>
      <c r="R4388" s="14"/>
      <c r="S4388" s="14"/>
      <c r="T4388" s="14"/>
      <c r="U4388" s="14"/>
      <c r="V4388" s="14"/>
      <c r="W4388" s="14"/>
      <c r="X4388" s="14"/>
      <c r="Y4388" s="14"/>
      <c r="Z4388" s="14"/>
      <c r="AA4388" s="14"/>
      <c r="AB4388" s="14"/>
      <c r="AC4388" s="14"/>
      <c r="AD4388" s="14"/>
    </row>
    <row r="4389" ht="33.0" hidden="1" customHeight="1">
      <c r="A4389" s="14"/>
      <c r="B4389" s="14"/>
      <c r="C4389" s="14"/>
      <c r="D4389" s="14"/>
      <c r="E4389" s="14"/>
      <c r="F4389" s="14"/>
      <c r="G4389" s="14"/>
      <c r="H4389" s="14"/>
      <c r="I4389" s="14"/>
      <c r="J4389" s="14"/>
      <c r="K4389" s="14"/>
      <c r="L4389" s="14"/>
      <c r="M4389" s="14"/>
      <c r="N4389" s="14"/>
      <c r="O4389" s="14"/>
      <c r="P4389" s="14"/>
      <c r="Q4389" s="14"/>
      <c r="R4389" s="14"/>
      <c r="S4389" s="14"/>
      <c r="T4389" s="14"/>
      <c r="U4389" s="14"/>
      <c r="V4389" s="14"/>
      <c r="W4389" s="14"/>
      <c r="X4389" s="14"/>
      <c r="Y4389" s="14"/>
      <c r="Z4389" s="14"/>
      <c r="AA4389" s="14"/>
      <c r="AB4389" s="14"/>
      <c r="AC4389" s="14"/>
      <c r="AD4389" s="14"/>
    </row>
    <row r="4390" ht="33.0" hidden="1" customHeight="1">
      <c r="A4390" s="14"/>
      <c r="B4390" s="14"/>
      <c r="C4390" s="14"/>
      <c r="D4390" s="14"/>
      <c r="E4390" s="14"/>
      <c r="F4390" s="14"/>
      <c r="G4390" s="14"/>
      <c r="H4390" s="14"/>
      <c r="I4390" s="14"/>
      <c r="J4390" s="14"/>
      <c r="K4390" s="14"/>
      <c r="L4390" s="14"/>
      <c r="M4390" s="14"/>
      <c r="N4390" s="14"/>
      <c r="O4390" s="14"/>
      <c r="P4390" s="14"/>
      <c r="Q4390" s="14"/>
      <c r="R4390" s="14"/>
      <c r="S4390" s="14"/>
      <c r="T4390" s="14"/>
      <c r="U4390" s="14"/>
      <c r="V4390" s="14"/>
      <c r="W4390" s="14"/>
      <c r="X4390" s="14"/>
      <c r="Y4390" s="14"/>
      <c r="Z4390" s="14"/>
      <c r="AA4390" s="14"/>
      <c r="AB4390" s="14"/>
      <c r="AC4390" s="14"/>
      <c r="AD4390" s="14"/>
    </row>
    <row r="4391" ht="33.0" hidden="1" customHeight="1">
      <c r="A4391" s="14"/>
      <c r="B4391" s="14"/>
      <c r="C4391" s="14"/>
      <c r="D4391" s="14"/>
      <c r="E4391" s="14"/>
      <c r="F4391" s="14"/>
      <c r="G4391" s="14"/>
      <c r="H4391" s="14"/>
      <c r="I4391" s="14"/>
      <c r="J4391" s="14"/>
      <c r="K4391" s="14"/>
      <c r="L4391" s="14"/>
      <c r="M4391" s="14"/>
      <c r="N4391" s="14"/>
      <c r="O4391" s="14"/>
      <c r="P4391" s="14"/>
      <c r="Q4391" s="14"/>
      <c r="R4391" s="14"/>
      <c r="S4391" s="14"/>
      <c r="T4391" s="14"/>
      <c r="U4391" s="14"/>
      <c r="V4391" s="14"/>
      <c r="W4391" s="14"/>
      <c r="X4391" s="14"/>
      <c r="Y4391" s="14"/>
      <c r="Z4391" s="14"/>
      <c r="AA4391" s="14"/>
      <c r="AB4391" s="14"/>
      <c r="AC4391" s="14"/>
      <c r="AD4391" s="14"/>
    </row>
    <row r="4392" ht="33.0" hidden="1" customHeight="1">
      <c r="A4392" s="14"/>
      <c r="B4392" s="14"/>
      <c r="C4392" s="14"/>
      <c r="D4392" s="14"/>
      <c r="E4392" s="14"/>
      <c r="F4392" s="14"/>
      <c r="G4392" s="14"/>
      <c r="H4392" s="14"/>
      <c r="I4392" s="14"/>
      <c r="J4392" s="14"/>
      <c r="K4392" s="14"/>
      <c r="L4392" s="14"/>
      <c r="M4392" s="14"/>
      <c r="N4392" s="14"/>
      <c r="O4392" s="14"/>
      <c r="P4392" s="14"/>
      <c r="Q4392" s="14"/>
      <c r="R4392" s="14"/>
      <c r="S4392" s="14"/>
      <c r="T4392" s="14"/>
      <c r="U4392" s="14"/>
      <c r="V4392" s="14"/>
      <c r="W4392" s="14"/>
      <c r="X4392" s="14"/>
      <c r="Y4392" s="14"/>
      <c r="Z4392" s="14"/>
      <c r="AA4392" s="14"/>
      <c r="AB4392" s="14"/>
      <c r="AC4392" s="14"/>
      <c r="AD4392" s="14"/>
    </row>
    <row r="4393" ht="33.0" hidden="1" customHeight="1">
      <c r="A4393" s="14"/>
      <c r="B4393" s="14"/>
      <c r="C4393" s="14"/>
      <c r="D4393" s="14"/>
      <c r="E4393" s="14"/>
      <c r="F4393" s="14"/>
      <c r="G4393" s="14"/>
      <c r="H4393" s="14"/>
      <c r="I4393" s="14"/>
      <c r="J4393" s="14"/>
      <c r="K4393" s="14"/>
      <c r="L4393" s="14"/>
      <c r="M4393" s="14"/>
      <c r="N4393" s="14"/>
      <c r="O4393" s="14"/>
      <c r="P4393" s="14"/>
      <c r="Q4393" s="14"/>
      <c r="R4393" s="14"/>
      <c r="S4393" s="14"/>
      <c r="T4393" s="14"/>
      <c r="U4393" s="14"/>
      <c r="V4393" s="14"/>
      <c r="W4393" s="14"/>
      <c r="X4393" s="14"/>
      <c r="Y4393" s="14"/>
      <c r="Z4393" s="14"/>
      <c r="AA4393" s="14"/>
      <c r="AB4393" s="14"/>
      <c r="AC4393" s="14"/>
      <c r="AD4393" s="14"/>
    </row>
    <row r="4394" ht="33.0" hidden="1" customHeight="1">
      <c r="A4394" s="14"/>
      <c r="B4394" s="14"/>
      <c r="C4394" s="14"/>
      <c r="D4394" s="14"/>
      <c r="E4394" s="14"/>
      <c r="F4394" s="14"/>
      <c r="G4394" s="14"/>
      <c r="H4394" s="14"/>
      <c r="I4394" s="14"/>
      <c r="J4394" s="14"/>
      <c r="K4394" s="14"/>
      <c r="L4394" s="14"/>
      <c r="M4394" s="14"/>
      <c r="N4394" s="14"/>
      <c r="O4394" s="14"/>
      <c r="P4394" s="14"/>
      <c r="Q4394" s="14"/>
      <c r="R4394" s="14"/>
      <c r="S4394" s="14"/>
      <c r="T4394" s="14"/>
      <c r="U4394" s="14"/>
      <c r="V4394" s="14"/>
      <c r="W4394" s="14"/>
      <c r="X4394" s="14"/>
      <c r="Y4394" s="14"/>
      <c r="Z4394" s="14"/>
      <c r="AA4394" s="14"/>
      <c r="AB4394" s="14"/>
      <c r="AC4394" s="14"/>
      <c r="AD4394" s="14"/>
    </row>
    <row r="4395" ht="33.0" hidden="1" customHeight="1">
      <c r="A4395" s="14"/>
      <c r="B4395" s="14"/>
      <c r="C4395" s="14"/>
      <c r="D4395" s="14"/>
      <c r="E4395" s="14"/>
      <c r="F4395" s="14"/>
      <c r="G4395" s="14"/>
      <c r="H4395" s="14"/>
      <c r="I4395" s="14"/>
      <c r="J4395" s="14"/>
      <c r="K4395" s="14"/>
      <c r="L4395" s="14"/>
      <c r="M4395" s="14"/>
      <c r="N4395" s="14"/>
      <c r="O4395" s="14"/>
      <c r="P4395" s="14"/>
      <c r="Q4395" s="14"/>
      <c r="R4395" s="14"/>
      <c r="S4395" s="14"/>
      <c r="T4395" s="14"/>
      <c r="U4395" s="14"/>
      <c r="V4395" s="14"/>
      <c r="W4395" s="14"/>
      <c r="X4395" s="14"/>
      <c r="Y4395" s="14"/>
      <c r="Z4395" s="14"/>
      <c r="AA4395" s="14"/>
      <c r="AB4395" s="14"/>
      <c r="AC4395" s="14"/>
      <c r="AD4395" s="14"/>
    </row>
    <row r="4396" ht="33.0" hidden="1" customHeight="1">
      <c r="A4396" s="14"/>
      <c r="B4396" s="14"/>
      <c r="C4396" s="14"/>
      <c r="D4396" s="14"/>
      <c r="E4396" s="14"/>
      <c r="F4396" s="14"/>
      <c r="G4396" s="14"/>
      <c r="H4396" s="14"/>
      <c r="I4396" s="14"/>
      <c r="J4396" s="14"/>
      <c r="K4396" s="14"/>
      <c r="L4396" s="14"/>
      <c r="M4396" s="14"/>
      <c r="N4396" s="14"/>
      <c r="O4396" s="14"/>
      <c r="P4396" s="14"/>
      <c r="Q4396" s="14"/>
      <c r="R4396" s="14"/>
      <c r="S4396" s="14"/>
      <c r="T4396" s="14"/>
      <c r="U4396" s="14"/>
      <c r="V4396" s="14"/>
      <c r="W4396" s="14"/>
      <c r="X4396" s="14"/>
      <c r="Y4396" s="14"/>
      <c r="Z4396" s="14"/>
      <c r="AA4396" s="14"/>
      <c r="AB4396" s="14"/>
      <c r="AC4396" s="14"/>
      <c r="AD4396" s="14"/>
    </row>
    <row r="4397" ht="33.0" hidden="1" customHeight="1">
      <c r="A4397" s="14"/>
      <c r="B4397" s="14"/>
      <c r="C4397" s="14"/>
      <c r="D4397" s="14"/>
      <c r="E4397" s="14"/>
      <c r="F4397" s="14"/>
      <c r="G4397" s="14"/>
      <c r="H4397" s="14"/>
      <c r="I4397" s="14"/>
      <c r="J4397" s="14"/>
      <c r="K4397" s="14"/>
      <c r="L4397" s="14"/>
      <c r="M4397" s="14"/>
      <c r="N4397" s="14"/>
      <c r="O4397" s="14"/>
      <c r="P4397" s="14"/>
      <c r="Q4397" s="14"/>
      <c r="R4397" s="14"/>
      <c r="S4397" s="14"/>
      <c r="T4397" s="14"/>
      <c r="U4397" s="14"/>
      <c r="V4397" s="14"/>
      <c r="W4397" s="14"/>
      <c r="X4397" s="14"/>
      <c r="Y4397" s="14"/>
      <c r="Z4397" s="14"/>
      <c r="AA4397" s="14"/>
      <c r="AB4397" s="14"/>
      <c r="AC4397" s="14"/>
      <c r="AD4397" s="14"/>
    </row>
    <row r="4398" ht="33.0" hidden="1" customHeight="1">
      <c r="A4398" s="14"/>
      <c r="B4398" s="14"/>
      <c r="C4398" s="14"/>
      <c r="D4398" s="14"/>
      <c r="E4398" s="14"/>
      <c r="F4398" s="14"/>
      <c r="G4398" s="14"/>
      <c r="H4398" s="14"/>
      <c r="I4398" s="14"/>
      <c r="J4398" s="14"/>
      <c r="K4398" s="14"/>
      <c r="L4398" s="14"/>
      <c r="M4398" s="14"/>
      <c r="N4398" s="14"/>
      <c r="O4398" s="14"/>
      <c r="P4398" s="14"/>
      <c r="Q4398" s="14"/>
      <c r="R4398" s="14"/>
      <c r="S4398" s="14"/>
      <c r="T4398" s="14"/>
      <c r="U4398" s="14"/>
      <c r="V4398" s="14"/>
      <c r="W4398" s="14"/>
      <c r="X4398" s="14"/>
      <c r="Y4398" s="14"/>
      <c r="Z4398" s="14"/>
      <c r="AA4398" s="14"/>
      <c r="AB4398" s="14"/>
      <c r="AC4398" s="14"/>
      <c r="AD4398" s="14"/>
    </row>
    <row r="4399" ht="33.0" hidden="1" customHeight="1">
      <c r="A4399" s="14"/>
      <c r="B4399" s="14"/>
      <c r="C4399" s="14"/>
      <c r="D4399" s="14"/>
      <c r="E4399" s="14"/>
      <c r="F4399" s="14"/>
      <c r="G4399" s="14"/>
      <c r="H4399" s="14"/>
      <c r="I4399" s="14"/>
      <c r="J4399" s="14"/>
      <c r="K4399" s="14"/>
      <c r="L4399" s="14"/>
      <c r="M4399" s="14"/>
      <c r="N4399" s="14"/>
      <c r="O4399" s="14"/>
      <c r="P4399" s="14"/>
      <c r="Q4399" s="14"/>
      <c r="R4399" s="14"/>
      <c r="S4399" s="14"/>
      <c r="T4399" s="14"/>
      <c r="U4399" s="14"/>
      <c r="V4399" s="14"/>
      <c r="W4399" s="14"/>
      <c r="X4399" s="14"/>
      <c r="Y4399" s="14"/>
      <c r="Z4399" s="14"/>
      <c r="AA4399" s="14"/>
      <c r="AB4399" s="14"/>
      <c r="AC4399" s="14"/>
      <c r="AD4399" s="14"/>
    </row>
    <row r="4400" ht="33.0" hidden="1" customHeight="1">
      <c r="A4400" s="14"/>
      <c r="B4400" s="14"/>
      <c r="C4400" s="14"/>
      <c r="D4400" s="14"/>
      <c r="E4400" s="14"/>
      <c r="F4400" s="14"/>
      <c r="G4400" s="14"/>
      <c r="H4400" s="14"/>
      <c r="I4400" s="14"/>
      <c r="J4400" s="14"/>
      <c r="K4400" s="14"/>
      <c r="L4400" s="14"/>
      <c r="M4400" s="14"/>
      <c r="N4400" s="14"/>
      <c r="O4400" s="14"/>
      <c r="P4400" s="14"/>
      <c r="Q4400" s="14"/>
      <c r="R4400" s="14"/>
      <c r="S4400" s="14"/>
      <c r="T4400" s="14"/>
      <c r="U4400" s="14"/>
      <c r="V4400" s="14"/>
      <c r="W4400" s="14"/>
      <c r="X4400" s="14"/>
      <c r="Y4400" s="14"/>
      <c r="Z4400" s="14"/>
      <c r="AA4400" s="14"/>
      <c r="AB4400" s="14"/>
      <c r="AC4400" s="14"/>
      <c r="AD4400" s="14"/>
    </row>
    <row r="4401" ht="33.0" hidden="1" customHeight="1">
      <c r="A4401" s="14"/>
      <c r="B4401" s="14"/>
      <c r="C4401" s="14"/>
      <c r="D4401" s="14"/>
      <c r="E4401" s="14"/>
      <c r="F4401" s="14"/>
      <c r="G4401" s="14"/>
      <c r="H4401" s="14"/>
      <c r="I4401" s="14"/>
      <c r="J4401" s="14"/>
      <c r="K4401" s="14"/>
      <c r="L4401" s="14"/>
      <c r="M4401" s="14"/>
      <c r="N4401" s="14"/>
      <c r="O4401" s="14"/>
      <c r="P4401" s="14"/>
      <c r="Q4401" s="14"/>
      <c r="R4401" s="14"/>
      <c r="S4401" s="14"/>
      <c r="T4401" s="14"/>
      <c r="U4401" s="14"/>
      <c r="V4401" s="14"/>
      <c r="W4401" s="14"/>
      <c r="X4401" s="14"/>
      <c r="Y4401" s="14"/>
      <c r="Z4401" s="14"/>
      <c r="AA4401" s="14"/>
      <c r="AB4401" s="14"/>
      <c r="AC4401" s="14"/>
      <c r="AD4401" s="14"/>
    </row>
    <row r="4402" ht="33.0" hidden="1" customHeight="1">
      <c r="A4402" s="14"/>
      <c r="B4402" s="14"/>
      <c r="C4402" s="14"/>
      <c r="D4402" s="14"/>
      <c r="E4402" s="14"/>
      <c r="F4402" s="14"/>
      <c r="G4402" s="14"/>
      <c r="H4402" s="14"/>
      <c r="I4402" s="14"/>
      <c r="J4402" s="14"/>
      <c r="K4402" s="14"/>
      <c r="L4402" s="14"/>
      <c r="M4402" s="14"/>
      <c r="N4402" s="14"/>
      <c r="O4402" s="14"/>
      <c r="P4402" s="14"/>
      <c r="Q4402" s="14"/>
      <c r="R4402" s="14"/>
      <c r="S4402" s="14"/>
      <c r="T4402" s="14"/>
      <c r="U4402" s="14"/>
      <c r="V4402" s="14"/>
      <c r="W4402" s="14"/>
      <c r="X4402" s="14"/>
      <c r="Y4402" s="14"/>
      <c r="Z4402" s="14"/>
      <c r="AA4402" s="14"/>
      <c r="AB4402" s="14"/>
      <c r="AC4402" s="14"/>
      <c r="AD4402" s="14"/>
    </row>
    <row r="4403" ht="33.0" hidden="1" customHeight="1">
      <c r="A4403" s="14"/>
      <c r="B4403" s="14"/>
      <c r="C4403" s="14"/>
      <c r="D4403" s="14"/>
      <c r="E4403" s="14"/>
      <c r="F4403" s="14"/>
      <c r="G4403" s="14"/>
      <c r="H4403" s="14"/>
      <c r="I4403" s="14"/>
      <c r="J4403" s="14"/>
      <c r="K4403" s="14"/>
      <c r="L4403" s="14"/>
      <c r="M4403" s="14"/>
      <c r="N4403" s="14"/>
      <c r="O4403" s="14"/>
      <c r="P4403" s="14"/>
      <c r="Q4403" s="14"/>
      <c r="R4403" s="14"/>
      <c r="S4403" s="14"/>
      <c r="T4403" s="14"/>
      <c r="U4403" s="14"/>
      <c r="V4403" s="14"/>
      <c r="W4403" s="14"/>
      <c r="X4403" s="14"/>
      <c r="Y4403" s="14"/>
      <c r="Z4403" s="14"/>
      <c r="AA4403" s="14"/>
      <c r="AB4403" s="14"/>
      <c r="AC4403" s="14"/>
      <c r="AD4403" s="14"/>
    </row>
    <row r="4404" ht="33.0" hidden="1" customHeight="1">
      <c r="A4404" s="14"/>
      <c r="B4404" s="14"/>
      <c r="C4404" s="14"/>
      <c r="D4404" s="14"/>
      <c r="E4404" s="14"/>
      <c r="F4404" s="14"/>
      <c r="G4404" s="14"/>
      <c r="H4404" s="14"/>
      <c r="I4404" s="14"/>
      <c r="J4404" s="14"/>
      <c r="K4404" s="14"/>
      <c r="L4404" s="14"/>
      <c r="M4404" s="14"/>
      <c r="N4404" s="14"/>
      <c r="O4404" s="14"/>
      <c r="P4404" s="14"/>
      <c r="Q4404" s="14"/>
      <c r="R4404" s="14"/>
      <c r="S4404" s="14"/>
      <c r="T4404" s="14"/>
      <c r="U4404" s="14"/>
      <c r="V4404" s="14"/>
      <c r="W4404" s="14"/>
      <c r="X4404" s="14"/>
      <c r="Y4404" s="14"/>
      <c r="Z4404" s="14"/>
      <c r="AA4404" s="14"/>
      <c r="AB4404" s="14"/>
      <c r="AC4404" s="14"/>
      <c r="AD4404" s="14"/>
    </row>
    <row r="4405" ht="33.0" hidden="1" customHeight="1">
      <c r="A4405" s="14"/>
      <c r="B4405" s="14"/>
      <c r="C4405" s="14"/>
      <c r="D4405" s="14"/>
      <c r="E4405" s="14"/>
      <c r="F4405" s="14"/>
      <c r="G4405" s="14"/>
      <c r="H4405" s="14"/>
      <c r="I4405" s="14"/>
      <c r="J4405" s="14"/>
      <c r="K4405" s="14"/>
      <c r="L4405" s="14"/>
      <c r="M4405" s="14"/>
      <c r="N4405" s="14"/>
      <c r="O4405" s="14"/>
      <c r="P4405" s="14"/>
      <c r="Q4405" s="14"/>
      <c r="R4405" s="14"/>
      <c r="S4405" s="14"/>
      <c r="T4405" s="14"/>
      <c r="U4405" s="14"/>
      <c r="V4405" s="14"/>
      <c r="W4405" s="14"/>
      <c r="X4405" s="14"/>
      <c r="Y4405" s="14"/>
      <c r="Z4405" s="14"/>
      <c r="AA4405" s="14"/>
      <c r="AB4405" s="14"/>
      <c r="AC4405" s="14"/>
      <c r="AD4405" s="14"/>
    </row>
    <row r="4406" ht="33.0" hidden="1" customHeight="1">
      <c r="A4406" s="14"/>
      <c r="B4406" s="14"/>
      <c r="C4406" s="14"/>
      <c r="D4406" s="14"/>
      <c r="E4406" s="14"/>
      <c r="F4406" s="14"/>
      <c r="G4406" s="14"/>
      <c r="H4406" s="14"/>
      <c r="I4406" s="14"/>
      <c r="J4406" s="14"/>
      <c r="K4406" s="14"/>
      <c r="L4406" s="14"/>
      <c r="M4406" s="14"/>
      <c r="N4406" s="14"/>
      <c r="O4406" s="14"/>
      <c r="P4406" s="14"/>
      <c r="Q4406" s="14"/>
      <c r="R4406" s="14"/>
      <c r="S4406" s="14"/>
      <c r="T4406" s="14"/>
      <c r="U4406" s="14"/>
      <c r="V4406" s="14"/>
      <c r="W4406" s="14"/>
      <c r="X4406" s="14"/>
      <c r="Y4406" s="14"/>
      <c r="Z4406" s="14"/>
      <c r="AA4406" s="14"/>
      <c r="AB4406" s="14"/>
      <c r="AC4406" s="14"/>
      <c r="AD4406" s="14"/>
    </row>
    <row r="4407" ht="33.0" hidden="1" customHeight="1">
      <c r="A4407" s="14"/>
      <c r="B4407" s="14"/>
      <c r="C4407" s="14"/>
      <c r="D4407" s="14"/>
      <c r="E4407" s="14"/>
      <c r="F4407" s="14"/>
      <c r="G4407" s="14"/>
      <c r="H4407" s="14"/>
      <c r="I4407" s="14"/>
      <c r="J4407" s="14"/>
      <c r="K4407" s="14"/>
      <c r="L4407" s="14"/>
      <c r="M4407" s="14"/>
      <c r="N4407" s="14"/>
      <c r="O4407" s="14"/>
      <c r="P4407" s="14"/>
      <c r="Q4407" s="14"/>
      <c r="R4407" s="14"/>
      <c r="S4407" s="14"/>
      <c r="T4407" s="14"/>
      <c r="U4407" s="14"/>
      <c r="V4407" s="14"/>
      <c r="W4407" s="14"/>
      <c r="X4407" s="14"/>
      <c r="Y4407" s="14"/>
      <c r="Z4407" s="14"/>
      <c r="AA4407" s="14"/>
      <c r="AB4407" s="14"/>
      <c r="AC4407" s="14"/>
      <c r="AD4407" s="14"/>
    </row>
    <row r="4408" ht="33.0" hidden="1" customHeight="1">
      <c r="A4408" s="14"/>
      <c r="B4408" s="14"/>
      <c r="C4408" s="14"/>
      <c r="D4408" s="14"/>
      <c r="E4408" s="14"/>
      <c r="F4408" s="14"/>
      <c r="G4408" s="14"/>
      <c r="H4408" s="14"/>
      <c r="I4408" s="14"/>
      <c r="J4408" s="14"/>
      <c r="K4408" s="14"/>
      <c r="L4408" s="14"/>
      <c r="M4408" s="14"/>
      <c r="N4408" s="14"/>
      <c r="O4408" s="14"/>
      <c r="P4408" s="14"/>
      <c r="Q4408" s="14"/>
      <c r="R4408" s="14"/>
      <c r="S4408" s="14"/>
      <c r="T4408" s="14"/>
      <c r="U4408" s="14"/>
      <c r="V4408" s="14"/>
      <c r="W4408" s="14"/>
      <c r="X4408" s="14"/>
      <c r="Y4408" s="14"/>
      <c r="Z4408" s="14"/>
      <c r="AA4408" s="14"/>
      <c r="AB4408" s="14"/>
      <c r="AC4408" s="14"/>
      <c r="AD4408" s="14"/>
    </row>
    <row r="4409" ht="33.0" hidden="1" customHeight="1">
      <c r="A4409" s="14"/>
      <c r="B4409" s="14"/>
      <c r="C4409" s="14"/>
      <c r="D4409" s="14"/>
      <c r="E4409" s="14"/>
      <c r="F4409" s="14"/>
      <c r="G4409" s="14"/>
      <c r="H4409" s="14"/>
      <c r="I4409" s="14"/>
      <c r="J4409" s="14"/>
      <c r="K4409" s="14"/>
      <c r="L4409" s="14"/>
      <c r="M4409" s="14"/>
      <c r="N4409" s="14"/>
      <c r="O4409" s="14"/>
      <c r="P4409" s="14"/>
      <c r="Q4409" s="14"/>
      <c r="R4409" s="14"/>
      <c r="S4409" s="14"/>
      <c r="T4409" s="14"/>
      <c r="U4409" s="14"/>
      <c r="V4409" s="14"/>
      <c r="W4409" s="14"/>
      <c r="X4409" s="14"/>
      <c r="Y4409" s="14"/>
      <c r="Z4409" s="14"/>
      <c r="AA4409" s="14"/>
      <c r="AB4409" s="14"/>
      <c r="AC4409" s="14"/>
      <c r="AD4409" s="14"/>
    </row>
    <row r="4410" ht="33.0" hidden="1" customHeight="1">
      <c r="A4410" s="14"/>
      <c r="B4410" s="14"/>
      <c r="C4410" s="14"/>
      <c r="D4410" s="14"/>
      <c r="E4410" s="14"/>
      <c r="F4410" s="14"/>
      <c r="G4410" s="14"/>
      <c r="H4410" s="14"/>
      <c r="I4410" s="14"/>
      <c r="J4410" s="14"/>
      <c r="K4410" s="14"/>
      <c r="L4410" s="14"/>
      <c r="M4410" s="14"/>
      <c r="N4410" s="14"/>
      <c r="O4410" s="14"/>
      <c r="P4410" s="14"/>
      <c r="Q4410" s="14"/>
      <c r="R4410" s="14"/>
      <c r="S4410" s="14"/>
      <c r="T4410" s="14"/>
      <c r="U4410" s="14"/>
      <c r="V4410" s="14"/>
      <c r="W4410" s="14"/>
      <c r="X4410" s="14"/>
      <c r="Y4410" s="14"/>
      <c r="Z4410" s="14"/>
      <c r="AA4410" s="14"/>
      <c r="AB4410" s="14"/>
      <c r="AC4410" s="14"/>
      <c r="AD4410" s="14"/>
    </row>
    <row r="4411" ht="33.0" hidden="1" customHeight="1">
      <c r="A4411" s="14"/>
      <c r="B4411" s="14"/>
      <c r="C4411" s="14"/>
      <c r="D4411" s="14"/>
      <c r="E4411" s="14"/>
      <c r="F4411" s="14"/>
      <c r="G4411" s="14"/>
      <c r="H4411" s="14"/>
      <c r="I4411" s="14"/>
      <c r="J4411" s="14"/>
      <c r="K4411" s="14"/>
      <c r="L4411" s="14"/>
      <c r="M4411" s="14"/>
      <c r="N4411" s="14"/>
      <c r="O4411" s="14"/>
      <c r="P4411" s="14"/>
      <c r="Q4411" s="14"/>
      <c r="R4411" s="14"/>
      <c r="S4411" s="14"/>
      <c r="T4411" s="14"/>
      <c r="U4411" s="14"/>
      <c r="V4411" s="14"/>
      <c r="W4411" s="14"/>
      <c r="X4411" s="14"/>
      <c r="Y4411" s="14"/>
      <c r="Z4411" s="14"/>
      <c r="AA4411" s="14"/>
      <c r="AB4411" s="14"/>
      <c r="AC4411" s="14"/>
      <c r="AD4411" s="14"/>
    </row>
    <row r="4412" ht="33.0" hidden="1" customHeight="1">
      <c r="A4412" s="14"/>
      <c r="B4412" s="14"/>
      <c r="C4412" s="14"/>
      <c r="D4412" s="14"/>
      <c r="E4412" s="14"/>
      <c r="F4412" s="14"/>
      <c r="G4412" s="14"/>
      <c r="H4412" s="14"/>
      <c r="I4412" s="14"/>
      <c r="J4412" s="14"/>
      <c r="K4412" s="14"/>
      <c r="L4412" s="14"/>
      <c r="M4412" s="14"/>
      <c r="N4412" s="14"/>
      <c r="O4412" s="14"/>
      <c r="P4412" s="14"/>
      <c r="Q4412" s="14"/>
      <c r="R4412" s="14"/>
      <c r="S4412" s="14"/>
      <c r="T4412" s="14"/>
      <c r="U4412" s="14"/>
      <c r="V4412" s="14"/>
      <c r="W4412" s="14"/>
      <c r="X4412" s="14"/>
      <c r="Y4412" s="14"/>
      <c r="Z4412" s="14"/>
      <c r="AA4412" s="14"/>
      <c r="AB4412" s="14"/>
      <c r="AC4412" s="14"/>
      <c r="AD4412" s="14"/>
    </row>
    <row r="4413" ht="33.0" hidden="1" customHeight="1">
      <c r="A4413" s="14"/>
      <c r="B4413" s="14"/>
      <c r="C4413" s="14"/>
      <c r="D4413" s="14"/>
      <c r="E4413" s="14"/>
      <c r="F4413" s="14"/>
      <c r="G4413" s="14"/>
      <c r="H4413" s="14"/>
      <c r="I4413" s="14"/>
      <c r="J4413" s="14"/>
      <c r="K4413" s="14"/>
      <c r="L4413" s="14"/>
      <c r="M4413" s="14"/>
      <c r="N4413" s="14"/>
      <c r="O4413" s="14"/>
      <c r="P4413" s="14"/>
      <c r="Q4413" s="14"/>
      <c r="R4413" s="14"/>
      <c r="S4413" s="14"/>
      <c r="T4413" s="14"/>
      <c r="U4413" s="14"/>
      <c r="V4413" s="14"/>
      <c r="W4413" s="14"/>
      <c r="X4413" s="14"/>
      <c r="Y4413" s="14"/>
      <c r="Z4413" s="14"/>
      <c r="AA4413" s="14"/>
      <c r="AB4413" s="14"/>
      <c r="AC4413" s="14"/>
      <c r="AD4413" s="14"/>
    </row>
    <row r="4414" ht="33.0" hidden="1" customHeight="1">
      <c r="A4414" s="14"/>
      <c r="B4414" s="14"/>
      <c r="C4414" s="14"/>
      <c r="D4414" s="14"/>
      <c r="E4414" s="14"/>
      <c r="F4414" s="14"/>
      <c r="G4414" s="14"/>
      <c r="H4414" s="14"/>
      <c r="I4414" s="14"/>
      <c r="J4414" s="14"/>
      <c r="K4414" s="14"/>
      <c r="L4414" s="14"/>
      <c r="M4414" s="14"/>
      <c r="N4414" s="14"/>
      <c r="O4414" s="14"/>
      <c r="P4414" s="14"/>
      <c r="Q4414" s="14"/>
      <c r="R4414" s="14"/>
      <c r="S4414" s="14"/>
      <c r="T4414" s="14"/>
      <c r="U4414" s="14"/>
      <c r="V4414" s="14"/>
      <c r="W4414" s="14"/>
      <c r="X4414" s="14"/>
      <c r="Y4414" s="14"/>
      <c r="Z4414" s="14"/>
      <c r="AA4414" s="14"/>
      <c r="AB4414" s="14"/>
      <c r="AC4414" s="14"/>
      <c r="AD4414" s="14"/>
    </row>
    <row r="4415" ht="33.0" hidden="1" customHeight="1">
      <c r="A4415" s="14"/>
      <c r="B4415" s="14"/>
      <c r="C4415" s="14"/>
      <c r="D4415" s="14"/>
      <c r="E4415" s="14"/>
      <c r="F4415" s="14"/>
      <c r="G4415" s="14"/>
      <c r="H4415" s="14"/>
      <c r="I4415" s="14"/>
      <c r="J4415" s="14"/>
      <c r="K4415" s="14"/>
      <c r="L4415" s="14"/>
      <c r="M4415" s="14"/>
      <c r="N4415" s="14"/>
      <c r="O4415" s="14"/>
      <c r="P4415" s="14"/>
      <c r="Q4415" s="14"/>
      <c r="R4415" s="14"/>
      <c r="S4415" s="14"/>
      <c r="T4415" s="14"/>
      <c r="U4415" s="14"/>
      <c r="V4415" s="14"/>
      <c r="W4415" s="14"/>
      <c r="X4415" s="14"/>
      <c r="Y4415" s="14"/>
      <c r="Z4415" s="14"/>
      <c r="AA4415" s="14"/>
      <c r="AB4415" s="14"/>
      <c r="AC4415" s="14"/>
      <c r="AD4415" s="14"/>
    </row>
    <row r="4416" ht="33.0" hidden="1" customHeight="1">
      <c r="A4416" s="14"/>
      <c r="B4416" s="14"/>
      <c r="C4416" s="14"/>
      <c r="D4416" s="14"/>
      <c r="E4416" s="14"/>
      <c r="F4416" s="14"/>
      <c r="G4416" s="14"/>
      <c r="H4416" s="14"/>
      <c r="I4416" s="14"/>
      <c r="J4416" s="14"/>
      <c r="K4416" s="14"/>
      <c r="L4416" s="14"/>
      <c r="M4416" s="14"/>
      <c r="N4416" s="14"/>
      <c r="O4416" s="14"/>
      <c r="P4416" s="14"/>
      <c r="Q4416" s="14"/>
      <c r="R4416" s="14"/>
      <c r="S4416" s="14"/>
      <c r="T4416" s="14"/>
      <c r="U4416" s="14"/>
      <c r="V4416" s="14"/>
      <c r="W4416" s="14"/>
      <c r="X4416" s="14"/>
      <c r="Y4416" s="14"/>
      <c r="Z4416" s="14"/>
      <c r="AA4416" s="14"/>
      <c r="AB4416" s="14"/>
      <c r="AC4416" s="14"/>
      <c r="AD4416" s="14"/>
    </row>
    <row r="4417" ht="33.0" hidden="1" customHeight="1">
      <c r="A4417" s="14"/>
      <c r="B4417" s="14"/>
      <c r="C4417" s="14"/>
      <c r="D4417" s="14"/>
      <c r="E4417" s="14"/>
      <c r="F4417" s="14"/>
      <c r="G4417" s="14"/>
      <c r="H4417" s="14"/>
      <c r="I4417" s="14"/>
      <c r="J4417" s="14"/>
      <c r="K4417" s="14"/>
      <c r="L4417" s="14"/>
      <c r="M4417" s="14"/>
      <c r="N4417" s="14"/>
      <c r="O4417" s="14"/>
      <c r="P4417" s="14"/>
      <c r="Q4417" s="14"/>
      <c r="R4417" s="14"/>
      <c r="S4417" s="14"/>
      <c r="T4417" s="14"/>
      <c r="U4417" s="14"/>
      <c r="V4417" s="14"/>
      <c r="W4417" s="14"/>
      <c r="X4417" s="14"/>
      <c r="Y4417" s="14"/>
      <c r="Z4417" s="14"/>
      <c r="AA4417" s="14"/>
      <c r="AB4417" s="14"/>
      <c r="AC4417" s="14"/>
      <c r="AD4417" s="14"/>
    </row>
    <row r="4418" ht="33.0" hidden="1" customHeight="1">
      <c r="A4418" s="14"/>
      <c r="B4418" s="14"/>
      <c r="C4418" s="14"/>
      <c r="D4418" s="14"/>
      <c r="E4418" s="14"/>
      <c r="F4418" s="14"/>
      <c r="G4418" s="14"/>
      <c r="H4418" s="14"/>
      <c r="I4418" s="14"/>
      <c r="J4418" s="14"/>
      <c r="K4418" s="14"/>
      <c r="L4418" s="14"/>
      <c r="M4418" s="14"/>
      <c r="N4418" s="14"/>
      <c r="O4418" s="14"/>
      <c r="P4418" s="14"/>
      <c r="Q4418" s="14"/>
      <c r="R4418" s="14"/>
      <c r="S4418" s="14"/>
      <c r="T4418" s="14"/>
      <c r="U4418" s="14"/>
      <c r="V4418" s="14"/>
      <c r="W4418" s="14"/>
      <c r="X4418" s="14"/>
      <c r="Y4418" s="14"/>
      <c r="Z4418" s="14"/>
      <c r="AA4418" s="14"/>
      <c r="AB4418" s="14"/>
      <c r="AC4418" s="14"/>
      <c r="AD4418" s="14"/>
    </row>
    <row r="4419" ht="33.0" hidden="1" customHeight="1">
      <c r="A4419" s="14"/>
      <c r="B4419" s="14"/>
      <c r="C4419" s="14"/>
      <c r="D4419" s="14"/>
      <c r="E4419" s="14"/>
      <c r="F4419" s="14"/>
      <c r="G4419" s="14"/>
      <c r="H4419" s="14"/>
      <c r="I4419" s="14"/>
      <c r="J4419" s="14"/>
      <c r="K4419" s="14"/>
      <c r="L4419" s="14"/>
      <c r="M4419" s="14"/>
      <c r="N4419" s="14"/>
      <c r="O4419" s="14"/>
      <c r="P4419" s="14"/>
      <c r="Q4419" s="14"/>
      <c r="R4419" s="14"/>
      <c r="S4419" s="14"/>
      <c r="T4419" s="14"/>
      <c r="U4419" s="14"/>
      <c r="V4419" s="14"/>
      <c r="W4419" s="14"/>
      <c r="X4419" s="14"/>
      <c r="Y4419" s="14"/>
      <c r="Z4419" s="14"/>
      <c r="AA4419" s="14"/>
      <c r="AB4419" s="14"/>
      <c r="AC4419" s="14"/>
      <c r="AD4419" s="14"/>
    </row>
    <row r="4420" ht="33.0" hidden="1" customHeight="1">
      <c r="A4420" s="14"/>
      <c r="B4420" s="14"/>
      <c r="C4420" s="14"/>
      <c r="D4420" s="14"/>
      <c r="E4420" s="14"/>
      <c r="F4420" s="14"/>
      <c r="G4420" s="14"/>
      <c r="H4420" s="14"/>
      <c r="I4420" s="14"/>
      <c r="J4420" s="14"/>
      <c r="K4420" s="14"/>
      <c r="L4420" s="14"/>
      <c r="M4420" s="14"/>
      <c r="N4420" s="14"/>
      <c r="O4420" s="14"/>
      <c r="P4420" s="14"/>
      <c r="Q4420" s="14"/>
      <c r="R4420" s="14"/>
      <c r="S4420" s="14"/>
      <c r="T4420" s="14"/>
      <c r="U4420" s="14"/>
      <c r="V4420" s="14"/>
      <c r="W4420" s="14"/>
      <c r="X4420" s="14"/>
      <c r="Y4420" s="14"/>
      <c r="Z4420" s="14"/>
      <c r="AA4420" s="14"/>
      <c r="AB4420" s="14"/>
      <c r="AC4420" s="14"/>
      <c r="AD4420" s="14"/>
    </row>
    <row r="4421" ht="33.0" hidden="1" customHeight="1">
      <c r="A4421" s="14"/>
      <c r="B4421" s="14"/>
      <c r="C4421" s="14"/>
      <c r="D4421" s="14"/>
      <c r="E4421" s="14"/>
      <c r="F4421" s="14"/>
      <c r="G4421" s="14"/>
      <c r="H4421" s="14"/>
      <c r="I4421" s="14"/>
      <c r="J4421" s="14"/>
      <c r="K4421" s="14"/>
      <c r="L4421" s="14"/>
      <c r="M4421" s="14"/>
      <c r="N4421" s="14"/>
      <c r="O4421" s="14"/>
      <c r="P4421" s="14"/>
      <c r="Q4421" s="14"/>
      <c r="R4421" s="14"/>
      <c r="S4421" s="14"/>
      <c r="T4421" s="14"/>
      <c r="U4421" s="14"/>
      <c r="V4421" s="14"/>
      <c r="W4421" s="14"/>
      <c r="X4421" s="14"/>
      <c r="Y4421" s="14"/>
      <c r="Z4421" s="14"/>
      <c r="AA4421" s="14"/>
      <c r="AB4421" s="14"/>
      <c r="AC4421" s="14"/>
      <c r="AD4421" s="14"/>
    </row>
    <row r="4422" ht="33.0" hidden="1" customHeight="1">
      <c r="A4422" s="14"/>
      <c r="B4422" s="14"/>
      <c r="C4422" s="14"/>
      <c r="D4422" s="14"/>
      <c r="E4422" s="14"/>
      <c r="F4422" s="14"/>
      <c r="G4422" s="14"/>
      <c r="H4422" s="14"/>
      <c r="I4422" s="14"/>
      <c r="J4422" s="14"/>
      <c r="K4422" s="14"/>
      <c r="L4422" s="14"/>
      <c r="M4422" s="14"/>
      <c r="N4422" s="14"/>
      <c r="O4422" s="14"/>
      <c r="P4422" s="14"/>
      <c r="Q4422" s="14"/>
      <c r="R4422" s="14"/>
      <c r="S4422" s="14"/>
      <c r="T4422" s="14"/>
      <c r="U4422" s="14"/>
      <c r="V4422" s="14"/>
      <c r="W4422" s="14"/>
      <c r="X4422" s="14"/>
      <c r="Y4422" s="14"/>
      <c r="Z4422" s="14"/>
      <c r="AA4422" s="14"/>
      <c r="AB4422" s="14"/>
      <c r="AC4422" s="14"/>
      <c r="AD4422" s="14"/>
    </row>
    <row r="4423" ht="33.0" hidden="1" customHeight="1">
      <c r="A4423" s="14"/>
      <c r="B4423" s="14"/>
      <c r="C4423" s="14"/>
      <c r="D4423" s="14"/>
      <c r="E4423" s="14"/>
      <c r="F4423" s="14"/>
      <c r="G4423" s="14"/>
      <c r="H4423" s="14"/>
      <c r="I4423" s="14"/>
      <c r="J4423" s="14"/>
      <c r="K4423" s="14"/>
      <c r="L4423" s="14"/>
      <c r="M4423" s="14"/>
      <c r="N4423" s="14"/>
      <c r="O4423" s="14"/>
      <c r="P4423" s="14"/>
      <c r="Q4423" s="14"/>
      <c r="R4423" s="14"/>
      <c r="S4423" s="14"/>
      <c r="T4423" s="14"/>
      <c r="U4423" s="14"/>
      <c r="V4423" s="14"/>
      <c r="W4423" s="14"/>
      <c r="X4423" s="14"/>
      <c r="Y4423" s="14"/>
      <c r="Z4423" s="14"/>
      <c r="AA4423" s="14"/>
      <c r="AB4423" s="14"/>
      <c r="AC4423" s="14"/>
      <c r="AD4423" s="14"/>
    </row>
    <row r="4424" ht="33.0" hidden="1" customHeight="1">
      <c r="A4424" s="14"/>
      <c r="B4424" s="14"/>
      <c r="C4424" s="14"/>
      <c r="D4424" s="14"/>
      <c r="E4424" s="14"/>
      <c r="F4424" s="14"/>
      <c r="G4424" s="14"/>
      <c r="H4424" s="14"/>
      <c r="I4424" s="14"/>
      <c r="J4424" s="14"/>
      <c r="K4424" s="14"/>
      <c r="L4424" s="14"/>
      <c r="M4424" s="14"/>
      <c r="N4424" s="14"/>
      <c r="O4424" s="14"/>
      <c r="P4424" s="14"/>
      <c r="Q4424" s="14"/>
      <c r="R4424" s="14"/>
      <c r="S4424" s="14"/>
      <c r="T4424" s="14"/>
      <c r="U4424" s="14"/>
      <c r="V4424" s="14"/>
      <c r="W4424" s="14"/>
      <c r="X4424" s="14"/>
      <c r="Y4424" s="14"/>
      <c r="Z4424" s="14"/>
      <c r="AA4424" s="14"/>
      <c r="AB4424" s="14"/>
      <c r="AC4424" s="14"/>
      <c r="AD4424" s="14"/>
    </row>
    <row r="4425" ht="33.0" hidden="1" customHeight="1">
      <c r="A4425" s="14"/>
      <c r="B4425" s="14"/>
      <c r="C4425" s="14"/>
      <c r="D4425" s="14"/>
      <c r="E4425" s="14"/>
      <c r="F4425" s="14"/>
      <c r="G4425" s="14"/>
      <c r="H4425" s="14"/>
      <c r="I4425" s="14"/>
      <c r="J4425" s="14"/>
      <c r="K4425" s="14"/>
      <c r="L4425" s="14"/>
      <c r="M4425" s="14"/>
      <c r="N4425" s="14"/>
      <c r="O4425" s="14"/>
      <c r="P4425" s="14"/>
      <c r="Q4425" s="14"/>
      <c r="R4425" s="14"/>
      <c r="S4425" s="14"/>
      <c r="T4425" s="14"/>
      <c r="U4425" s="14"/>
      <c r="V4425" s="14"/>
      <c r="W4425" s="14"/>
      <c r="X4425" s="14"/>
      <c r="Y4425" s="14"/>
      <c r="Z4425" s="14"/>
      <c r="AA4425" s="14"/>
      <c r="AB4425" s="14"/>
      <c r="AC4425" s="14"/>
      <c r="AD4425" s="14"/>
    </row>
    <row r="4426" ht="33.0" hidden="1" customHeight="1">
      <c r="A4426" s="14"/>
      <c r="B4426" s="14"/>
      <c r="C4426" s="14"/>
      <c r="D4426" s="14"/>
      <c r="E4426" s="14"/>
      <c r="F4426" s="14"/>
      <c r="G4426" s="14"/>
      <c r="H4426" s="14"/>
      <c r="I4426" s="14"/>
      <c r="J4426" s="14"/>
      <c r="K4426" s="14"/>
      <c r="L4426" s="14"/>
      <c r="M4426" s="14"/>
      <c r="N4426" s="14"/>
      <c r="O4426" s="14"/>
      <c r="P4426" s="14"/>
      <c r="Q4426" s="14"/>
      <c r="R4426" s="14"/>
      <c r="S4426" s="14"/>
      <c r="T4426" s="14"/>
      <c r="U4426" s="14"/>
      <c r="V4426" s="14"/>
      <c r="W4426" s="14"/>
      <c r="X4426" s="14"/>
      <c r="Y4426" s="14"/>
      <c r="Z4426" s="14"/>
      <c r="AA4426" s="14"/>
      <c r="AB4426" s="14"/>
      <c r="AC4426" s="14"/>
      <c r="AD4426" s="14"/>
    </row>
    <row r="4427" ht="33.0" hidden="1" customHeight="1">
      <c r="A4427" s="14"/>
      <c r="B4427" s="14"/>
      <c r="C4427" s="14"/>
      <c r="D4427" s="14"/>
      <c r="E4427" s="14"/>
      <c r="F4427" s="14"/>
      <c r="G4427" s="14"/>
      <c r="H4427" s="14"/>
      <c r="I4427" s="14"/>
      <c r="J4427" s="14"/>
      <c r="K4427" s="14"/>
      <c r="L4427" s="14"/>
      <c r="M4427" s="14"/>
      <c r="N4427" s="14"/>
      <c r="O4427" s="14"/>
      <c r="P4427" s="14"/>
      <c r="Q4427" s="14"/>
      <c r="R4427" s="14"/>
      <c r="S4427" s="14"/>
      <c r="T4427" s="14"/>
      <c r="U4427" s="14"/>
      <c r="V4427" s="14"/>
      <c r="W4427" s="14"/>
      <c r="X4427" s="14"/>
      <c r="Y4427" s="14"/>
      <c r="Z4427" s="14"/>
      <c r="AA4427" s="14"/>
      <c r="AB4427" s="14"/>
      <c r="AC4427" s="14"/>
      <c r="AD4427" s="14"/>
    </row>
    <row r="4428" ht="33.0" hidden="1" customHeight="1">
      <c r="A4428" s="14"/>
      <c r="B4428" s="14"/>
      <c r="C4428" s="14"/>
      <c r="D4428" s="14"/>
      <c r="E4428" s="14"/>
      <c r="F4428" s="14"/>
      <c r="G4428" s="14"/>
      <c r="H4428" s="14"/>
      <c r="I4428" s="14"/>
      <c r="J4428" s="14"/>
      <c r="K4428" s="14"/>
      <c r="L4428" s="14"/>
      <c r="M4428" s="14"/>
      <c r="N4428" s="14"/>
      <c r="O4428" s="14"/>
      <c r="P4428" s="14"/>
      <c r="Q4428" s="14"/>
      <c r="R4428" s="14"/>
      <c r="S4428" s="14"/>
      <c r="T4428" s="14"/>
      <c r="U4428" s="14"/>
      <c r="V4428" s="14"/>
      <c r="W4428" s="14"/>
      <c r="X4428" s="14"/>
      <c r="Y4428" s="14"/>
      <c r="Z4428" s="14"/>
      <c r="AA4428" s="14"/>
      <c r="AB4428" s="14"/>
      <c r="AC4428" s="14"/>
      <c r="AD4428" s="14"/>
    </row>
    <row r="4429" ht="33.0" hidden="1" customHeight="1">
      <c r="A4429" s="14"/>
      <c r="B4429" s="14"/>
      <c r="C4429" s="14"/>
      <c r="D4429" s="14"/>
      <c r="E4429" s="14"/>
      <c r="F4429" s="14"/>
      <c r="G4429" s="14"/>
      <c r="H4429" s="14"/>
      <c r="I4429" s="14"/>
      <c r="J4429" s="14"/>
      <c r="K4429" s="14"/>
      <c r="L4429" s="14"/>
      <c r="M4429" s="14"/>
      <c r="N4429" s="14"/>
      <c r="O4429" s="14"/>
      <c r="P4429" s="14"/>
      <c r="Q4429" s="14"/>
      <c r="R4429" s="14"/>
      <c r="S4429" s="14"/>
      <c r="T4429" s="14"/>
      <c r="U4429" s="14"/>
      <c r="V4429" s="14"/>
      <c r="W4429" s="14"/>
      <c r="X4429" s="14"/>
      <c r="Y4429" s="14"/>
      <c r="Z4429" s="14"/>
      <c r="AA4429" s="14"/>
      <c r="AB4429" s="14"/>
      <c r="AC4429" s="14"/>
      <c r="AD4429" s="14"/>
    </row>
    <row r="4430" ht="33.0" hidden="1" customHeight="1">
      <c r="A4430" s="14"/>
      <c r="B4430" s="14"/>
      <c r="C4430" s="14"/>
      <c r="D4430" s="14"/>
      <c r="E4430" s="14"/>
      <c r="F4430" s="14"/>
      <c r="G4430" s="14"/>
      <c r="H4430" s="14"/>
      <c r="I4430" s="14"/>
      <c r="J4430" s="14"/>
      <c r="K4430" s="14"/>
      <c r="L4430" s="14"/>
      <c r="M4430" s="14"/>
      <c r="N4430" s="14"/>
      <c r="O4430" s="14"/>
      <c r="P4430" s="14"/>
      <c r="Q4430" s="14"/>
      <c r="R4430" s="14"/>
      <c r="S4430" s="14"/>
      <c r="T4430" s="14"/>
      <c r="U4430" s="14"/>
      <c r="V4430" s="14"/>
      <c r="W4430" s="14"/>
      <c r="X4430" s="14"/>
      <c r="Y4430" s="14"/>
      <c r="Z4430" s="14"/>
      <c r="AA4430" s="14"/>
      <c r="AB4430" s="14"/>
      <c r="AC4430" s="14"/>
      <c r="AD4430" s="14"/>
    </row>
    <row r="4431" ht="33.0" hidden="1" customHeight="1">
      <c r="A4431" s="14"/>
      <c r="B4431" s="14"/>
      <c r="C4431" s="14"/>
      <c r="D4431" s="14"/>
      <c r="E4431" s="14"/>
      <c r="F4431" s="14"/>
      <c r="G4431" s="14"/>
      <c r="H4431" s="14"/>
      <c r="I4431" s="14"/>
      <c r="J4431" s="14"/>
      <c r="K4431" s="14"/>
      <c r="L4431" s="14"/>
      <c r="M4431" s="14"/>
      <c r="N4431" s="14"/>
      <c r="O4431" s="14"/>
      <c r="P4431" s="14"/>
      <c r="Q4431" s="14"/>
      <c r="R4431" s="14"/>
      <c r="S4431" s="14"/>
      <c r="T4431" s="14"/>
      <c r="U4431" s="14"/>
      <c r="V4431" s="14"/>
      <c r="W4431" s="14"/>
      <c r="X4431" s="14"/>
      <c r="Y4431" s="14"/>
      <c r="Z4431" s="14"/>
      <c r="AA4431" s="14"/>
      <c r="AB4431" s="14"/>
      <c r="AC4431" s="14"/>
      <c r="AD4431" s="14"/>
    </row>
    <row r="4432" ht="33.0" hidden="1" customHeight="1">
      <c r="A4432" s="14"/>
      <c r="B4432" s="14"/>
      <c r="C4432" s="14"/>
      <c r="D4432" s="14"/>
      <c r="E4432" s="14"/>
      <c r="F4432" s="14"/>
      <c r="G4432" s="14"/>
      <c r="H4432" s="14"/>
      <c r="I4432" s="14"/>
      <c r="J4432" s="14"/>
      <c r="K4432" s="14"/>
      <c r="L4432" s="14"/>
      <c r="M4432" s="14"/>
      <c r="N4432" s="14"/>
      <c r="O4432" s="14"/>
      <c r="P4432" s="14"/>
      <c r="Q4432" s="14"/>
      <c r="R4432" s="14"/>
      <c r="S4432" s="14"/>
      <c r="T4432" s="14"/>
      <c r="U4432" s="14"/>
      <c r="V4432" s="14"/>
      <c r="W4432" s="14"/>
      <c r="X4432" s="14"/>
      <c r="Y4432" s="14"/>
      <c r="Z4432" s="14"/>
      <c r="AA4432" s="14"/>
      <c r="AB4432" s="14"/>
      <c r="AC4432" s="14"/>
      <c r="AD4432" s="14"/>
    </row>
    <row r="4433" ht="33.0" hidden="1" customHeight="1">
      <c r="A4433" s="14"/>
      <c r="B4433" s="14"/>
      <c r="C4433" s="14"/>
      <c r="D4433" s="14"/>
      <c r="E4433" s="14"/>
      <c r="F4433" s="14"/>
      <c r="G4433" s="14"/>
      <c r="H4433" s="14"/>
      <c r="I4433" s="14"/>
      <c r="J4433" s="14"/>
      <c r="K4433" s="14"/>
      <c r="L4433" s="14"/>
      <c r="M4433" s="14"/>
      <c r="N4433" s="14"/>
      <c r="O4433" s="14"/>
      <c r="P4433" s="14"/>
      <c r="Q4433" s="14"/>
      <c r="R4433" s="14"/>
      <c r="S4433" s="14"/>
      <c r="T4433" s="14"/>
      <c r="U4433" s="14"/>
      <c r="V4433" s="14"/>
      <c r="W4433" s="14"/>
      <c r="X4433" s="14"/>
      <c r="Y4433" s="14"/>
      <c r="Z4433" s="14"/>
      <c r="AA4433" s="14"/>
      <c r="AB4433" s="14"/>
      <c r="AC4433" s="14"/>
      <c r="AD4433" s="14"/>
    </row>
    <row r="4434" ht="33.0" hidden="1" customHeight="1">
      <c r="A4434" s="14"/>
      <c r="B4434" s="14"/>
      <c r="C4434" s="14"/>
      <c r="D4434" s="14"/>
      <c r="E4434" s="14"/>
      <c r="F4434" s="14"/>
      <c r="G4434" s="14"/>
      <c r="H4434" s="14"/>
      <c r="I4434" s="14"/>
      <c r="J4434" s="14"/>
      <c r="K4434" s="14"/>
      <c r="L4434" s="14"/>
      <c r="M4434" s="14"/>
      <c r="N4434" s="14"/>
      <c r="O4434" s="14"/>
      <c r="P4434" s="14"/>
      <c r="Q4434" s="14"/>
      <c r="R4434" s="14"/>
      <c r="S4434" s="14"/>
      <c r="T4434" s="14"/>
      <c r="U4434" s="14"/>
      <c r="V4434" s="14"/>
      <c r="W4434" s="14"/>
      <c r="X4434" s="14"/>
      <c r="Y4434" s="14"/>
      <c r="Z4434" s="14"/>
      <c r="AA4434" s="14"/>
      <c r="AB4434" s="14"/>
      <c r="AC4434" s="14"/>
      <c r="AD4434" s="14"/>
    </row>
    <row r="4435" ht="33.0" hidden="1" customHeight="1">
      <c r="A4435" s="14"/>
      <c r="B4435" s="14"/>
      <c r="C4435" s="14"/>
      <c r="D4435" s="14"/>
      <c r="E4435" s="14"/>
      <c r="F4435" s="14"/>
      <c r="G4435" s="14"/>
      <c r="H4435" s="14"/>
      <c r="I4435" s="14"/>
      <c r="J4435" s="14"/>
      <c r="K4435" s="14"/>
      <c r="L4435" s="14"/>
      <c r="M4435" s="14"/>
      <c r="N4435" s="14"/>
      <c r="O4435" s="14"/>
      <c r="P4435" s="14"/>
      <c r="Q4435" s="14"/>
      <c r="R4435" s="14"/>
      <c r="S4435" s="14"/>
      <c r="T4435" s="14"/>
      <c r="U4435" s="14"/>
      <c r="V4435" s="14"/>
      <c r="W4435" s="14"/>
      <c r="X4435" s="14"/>
      <c r="Y4435" s="14"/>
      <c r="Z4435" s="14"/>
      <c r="AA4435" s="14"/>
      <c r="AB4435" s="14"/>
      <c r="AC4435" s="14"/>
      <c r="AD4435" s="14"/>
    </row>
    <row r="4436" ht="33.0" hidden="1" customHeight="1">
      <c r="A4436" s="14"/>
      <c r="B4436" s="14"/>
      <c r="C4436" s="14"/>
      <c r="D4436" s="14"/>
      <c r="E4436" s="14"/>
      <c r="F4436" s="14"/>
      <c r="G4436" s="14"/>
      <c r="H4436" s="14"/>
      <c r="I4436" s="14"/>
      <c r="J4436" s="14"/>
      <c r="K4436" s="14"/>
      <c r="L4436" s="14"/>
      <c r="M4436" s="14"/>
      <c r="N4436" s="14"/>
      <c r="O4436" s="14"/>
      <c r="P4436" s="14"/>
      <c r="Q4436" s="14"/>
      <c r="R4436" s="14"/>
      <c r="S4436" s="14"/>
      <c r="T4436" s="14"/>
      <c r="U4436" s="14"/>
      <c r="V4436" s="14"/>
      <c r="W4436" s="14"/>
      <c r="X4436" s="14"/>
      <c r="Y4436" s="14"/>
      <c r="Z4436" s="14"/>
      <c r="AA4436" s="14"/>
      <c r="AB4436" s="14"/>
      <c r="AC4436" s="14"/>
      <c r="AD4436" s="14"/>
    </row>
    <row r="4437" ht="33.0" hidden="1" customHeight="1">
      <c r="A4437" s="14"/>
      <c r="B4437" s="14"/>
      <c r="C4437" s="14"/>
      <c r="D4437" s="14"/>
      <c r="E4437" s="14"/>
      <c r="F4437" s="14"/>
      <c r="G4437" s="14"/>
      <c r="H4437" s="14"/>
      <c r="I4437" s="14"/>
      <c r="J4437" s="14"/>
      <c r="K4437" s="14"/>
      <c r="L4437" s="14"/>
      <c r="M4437" s="14"/>
      <c r="N4437" s="14"/>
      <c r="O4437" s="14"/>
      <c r="P4437" s="14"/>
      <c r="Q4437" s="14"/>
      <c r="R4437" s="14"/>
      <c r="S4437" s="14"/>
      <c r="T4437" s="14"/>
      <c r="U4437" s="14"/>
      <c r="V4437" s="14"/>
      <c r="W4437" s="14"/>
      <c r="X4437" s="14"/>
      <c r="Y4437" s="14"/>
      <c r="Z4437" s="14"/>
      <c r="AA4437" s="14"/>
      <c r="AB4437" s="14"/>
      <c r="AC4437" s="14"/>
      <c r="AD4437" s="14"/>
    </row>
    <row r="4438" ht="33.0" hidden="1" customHeight="1">
      <c r="A4438" s="14"/>
      <c r="B4438" s="14"/>
      <c r="C4438" s="14"/>
      <c r="D4438" s="14"/>
      <c r="E4438" s="14"/>
      <c r="F4438" s="14"/>
      <c r="G4438" s="14"/>
      <c r="H4438" s="14"/>
      <c r="I4438" s="14"/>
      <c r="J4438" s="14"/>
      <c r="K4438" s="14"/>
      <c r="L4438" s="14"/>
      <c r="M4438" s="14"/>
      <c r="N4438" s="14"/>
      <c r="O4438" s="14"/>
      <c r="P4438" s="14"/>
      <c r="Q4438" s="14"/>
      <c r="R4438" s="14"/>
      <c r="S4438" s="14"/>
      <c r="T4438" s="14"/>
      <c r="U4438" s="14"/>
      <c r="V4438" s="14"/>
      <c r="W4438" s="14"/>
      <c r="X4438" s="14"/>
      <c r="Y4438" s="14"/>
      <c r="Z4438" s="14"/>
      <c r="AA4438" s="14"/>
      <c r="AB4438" s="14"/>
      <c r="AC4438" s="14"/>
      <c r="AD4438" s="14"/>
    </row>
    <row r="4439" ht="33.0" hidden="1" customHeight="1">
      <c r="A4439" s="14"/>
      <c r="B4439" s="14"/>
      <c r="C4439" s="14"/>
      <c r="D4439" s="14"/>
      <c r="E4439" s="14"/>
      <c r="F4439" s="14"/>
      <c r="G4439" s="14"/>
      <c r="H4439" s="14"/>
      <c r="I4439" s="14"/>
      <c r="J4439" s="14"/>
      <c r="K4439" s="14"/>
      <c r="L4439" s="14"/>
      <c r="M4439" s="14"/>
      <c r="N4439" s="14"/>
      <c r="O4439" s="14"/>
      <c r="P4439" s="14"/>
      <c r="Q4439" s="14"/>
      <c r="R4439" s="14"/>
      <c r="S4439" s="14"/>
      <c r="T4439" s="14"/>
      <c r="U4439" s="14"/>
      <c r="V4439" s="14"/>
      <c r="W4439" s="14"/>
      <c r="X4439" s="14"/>
      <c r="Y4439" s="14"/>
      <c r="Z4439" s="14"/>
      <c r="AA4439" s="14"/>
      <c r="AB4439" s="14"/>
      <c r="AC4439" s="14"/>
      <c r="AD4439" s="14"/>
    </row>
    <row r="4440" ht="33.0" hidden="1" customHeight="1">
      <c r="A4440" s="14"/>
      <c r="B4440" s="14"/>
      <c r="C4440" s="14"/>
      <c r="D4440" s="14"/>
      <c r="E4440" s="14"/>
      <c r="F4440" s="14"/>
      <c r="G4440" s="14"/>
      <c r="H4440" s="14"/>
      <c r="I4440" s="14"/>
      <c r="J4440" s="14"/>
      <c r="K4440" s="14"/>
      <c r="L4440" s="14"/>
      <c r="M4440" s="14"/>
      <c r="N4440" s="14"/>
      <c r="O4440" s="14"/>
      <c r="P4440" s="14"/>
      <c r="Q4440" s="14"/>
      <c r="R4440" s="14"/>
      <c r="S4440" s="14"/>
      <c r="T4440" s="14"/>
      <c r="U4440" s="14"/>
      <c r="V4440" s="14"/>
      <c r="W4440" s="14"/>
      <c r="X4440" s="14"/>
      <c r="Y4440" s="14"/>
      <c r="Z4440" s="14"/>
      <c r="AA4440" s="14"/>
      <c r="AB4440" s="14"/>
      <c r="AC4440" s="14"/>
      <c r="AD4440" s="14"/>
    </row>
    <row r="4441" ht="33.0" hidden="1" customHeight="1">
      <c r="A4441" s="14"/>
      <c r="B4441" s="14"/>
      <c r="C4441" s="14"/>
      <c r="D4441" s="14"/>
      <c r="E4441" s="14"/>
      <c r="F4441" s="14"/>
      <c r="G4441" s="14"/>
      <c r="H4441" s="14"/>
      <c r="I4441" s="14"/>
      <c r="J4441" s="14"/>
      <c r="K4441" s="14"/>
      <c r="L4441" s="14"/>
      <c r="M4441" s="14"/>
      <c r="N4441" s="14"/>
      <c r="O4441" s="14"/>
      <c r="P4441" s="14"/>
      <c r="Q4441" s="14"/>
      <c r="R4441" s="14"/>
      <c r="S4441" s="14"/>
      <c r="T4441" s="14"/>
      <c r="U4441" s="14"/>
      <c r="V4441" s="14"/>
      <c r="W4441" s="14"/>
      <c r="X4441" s="14"/>
      <c r="Y4441" s="14"/>
      <c r="Z4441" s="14"/>
      <c r="AA4441" s="14"/>
      <c r="AB4441" s="14"/>
      <c r="AC4441" s="14"/>
      <c r="AD4441" s="14"/>
    </row>
    <row r="4442" ht="33.0" hidden="1" customHeight="1">
      <c r="A4442" s="14"/>
      <c r="B4442" s="14"/>
      <c r="C4442" s="14"/>
      <c r="D4442" s="14"/>
      <c r="E4442" s="14"/>
      <c r="F4442" s="14"/>
      <c r="G4442" s="14"/>
      <c r="H4442" s="14"/>
      <c r="I4442" s="14"/>
      <c r="J4442" s="14"/>
      <c r="K4442" s="14"/>
      <c r="L4442" s="14"/>
      <c r="M4442" s="14"/>
      <c r="N4442" s="14"/>
      <c r="O4442" s="14"/>
      <c r="P4442" s="14"/>
      <c r="Q4442" s="14"/>
      <c r="R4442" s="14"/>
      <c r="S4442" s="14"/>
      <c r="T4442" s="14"/>
      <c r="U4442" s="14"/>
      <c r="V4442" s="14"/>
      <c r="W4442" s="14"/>
      <c r="X4442" s="14"/>
      <c r="Y4442" s="14"/>
      <c r="Z4442" s="14"/>
      <c r="AA4442" s="14"/>
      <c r="AB4442" s="14"/>
      <c r="AC4442" s="14"/>
      <c r="AD4442" s="14"/>
    </row>
    <row r="4443" ht="33.0" hidden="1" customHeight="1">
      <c r="A4443" s="14"/>
      <c r="B4443" s="14"/>
      <c r="C4443" s="14"/>
      <c r="D4443" s="14"/>
      <c r="E4443" s="14"/>
      <c r="F4443" s="14"/>
      <c r="G4443" s="14"/>
      <c r="H4443" s="14"/>
      <c r="I4443" s="14"/>
      <c r="J4443" s="14"/>
      <c r="K4443" s="14"/>
      <c r="L4443" s="14"/>
      <c r="M4443" s="14"/>
      <c r="N4443" s="14"/>
      <c r="O4443" s="14"/>
      <c r="P4443" s="14"/>
      <c r="Q4443" s="14"/>
      <c r="R4443" s="14"/>
      <c r="S4443" s="14"/>
      <c r="T4443" s="14"/>
      <c r="U4443" s="14"/>
      <c r="V4443" s="14"/>
      <c r="W4443" s="14"/>
      <c r="X4443" s="14"/>
      <c r="Y4443" s="14"/>
      <c r="Z4443" s="14"/>
      <c r="AA4443" s="14"/>
      <c r="AB4443" s="14"/>
      <c r="AC4443" s="14"/>
      <c r="AD4443" s="14"/>
    </row>
    <row r="4444" ht="33.0" hidden="1" customHeight="1">
      <c r="A4444" s="14"/>
      <c r="B4444" s="14"/>
      <c r="C4444" s="14"/>
      <c r="D4444" s="14"/>
      <c r="E4444" s="14"/>
      <c r="F4444" s="14"/>
      <c r="G4444" s="14"/>
      <c r="H4444" s="14"/>
      <c r="I4444" s="14"/>
      <c r="J4444" s="14"/>
      <c r="K4444" s="14"/>
      <c r="L4444" s="14"/>
      <c r="M4444" s="14"/>
      <c r="N4444" s="14"/>
      <c r="O4444" s="14"/>
      <c r="P4444" s="14"/>
      <c r="Q4444" s="14"/>
      <c r="R4444" s="14"/>
      <c r="S4444" s="14"/>
      <c r="T4444" s="14"/>
      <c r="U4444" s="14"/>
      <c r="V4444" s="14"/>
      <c r="W4444" s="14"/>
      <c r="X4444" s="14"/>
      <c r="Y4444" s="14"/>
      <c r="Z4444" s="14"/>
      <c r="AA4444" s="14"/>
      <c r="AB4444" s="14"/>
      <c r="AC4444" s="14"/>
      <c r="AD4444" s="14"/>
    </row>
    <row r="4445" ht="33.0" hidden="1" customHeight="1">
      <c r="A4445" s="14"/>
      <c r="B4445" s="14"/>
      <c r="C4445" s="14"/>
      <c r="D4445" s="14"/>
      <c r="E4445" s="14"/>
      <c r="F4445" s="14"/>
      <c r="G4445" s="14"/>
      <c r="H4445" s="14"/>
      <c r="I4445" s="14"/>
      <c r="J4445" s="14"/>
      <c r="K4445" s="14"/>
      <c r="L4445" s="14"/>
      <c r="M4445" s="14"/>
      <c r="N4445" s="14"/>
      <c r="O4445" s="14"/>
      <c r="P4445" s="14"/>
      <c r="Q4445" s="14"/>
      <c r="R4445" s="14"/>
      <c r="S4445" s="14"/>
      <c r="T4445" s="14"/>
      <c r="U4445" s="14"/>
      <c r="V4445" s="14"/>
      <c r="W4445" s="14"/>
      <c r="X4445" s="14"/>
      <c r="Y4445" s="14"/>
      <c r="Z4445" s="14"/>
      <c r="AA4445" s="14"/>
      <c r="AB4445" s="14"/>
      <c r="AC4445" s="14"/>
      <c r="AD4445" s="14"/>
    </row>
    <row r="4446" ht="33.0" hidden="1" customHeight="1">
      <c r="A4446" s="14"/>
      <c r="B4446" s="14"/>
      <c r="C4446" s="14"/>
      <c r="D4446" s="14"/>
      <c r="E4446" s="14"/>
      <c r="F4446" s="14"/>
      <c r="G4446" s="14"/>
      <c r="H4446" s="14"/>
      <c r="I4446" s="14"/>
      <c r="J4446" s="14"/>
      <c r="K4446" s="14"/>
      <c r="L4446" s="14"/>
      <c r="M4446" s="14"/>
      <c r="N4446" s="14"/>
      <c r="O4446" s="14"/>
      <c r="P4446" s="14"/>
      <c r="Q4446" s="14"/>
      <c r="R4446" s="14"/>
      <c r="S4446" s="14"/>
      <c r="T4446" s="14"/>
      <c r="U4446" s="14"/>
      <c r="V4446" s="14"/>
      <c r="W4446" s="14"/>
      <c r="X4446" s="14"/>
      <c r="Y4446" s="14"/>
      <c r="Z4446" s="14"/>
      <c r="AA4446" s="14"/>
      <c r="AB4446" s="14"/>
      <c r="AC4446" s="14"/>
      <c r="AD4446" s="14"/>
    </row>
    <row r="4447" ht="33.0" hidden="1" customHeight="1">
      <c r="A4447" s="14"/>
      <c r="B4447" s="14"/>
      <c r="C4447" s="14"/>
      <c r="D4447" s="14"/>
      <c r="E4447" s="14"/>
      <c r="F4447" s="14"/>
      <c r="G4447" s="14"/>
      <c r="H4447" s="14"/>
      <c r="I4447" s="14"/>
      <c r="J4447" s="14"/>
      <c r="K4447" s="14"/>
      <c r="L4447" s="14"/>
      <c r="M4447" s="14"/>
      <c r="N4447" s="14"/>
      <c r="O4447" s="14"/>
      <c r="P4447" s="14"/>
      <c r="Q4447" s="14"/>
      <c r="R4447" s="14"/>
      <c r="S4447" s="14"/>
      <c r="T4447" s="14"/>
      <c r="U4447" s="14"/>
      <c r="V4447" s="14"/>
      <c r="W4447" s="14"/>
      <c r="X4447" s="14"/>
      <c r="Y4447" s="14"/>
      <c r="Z4447" s="14"/>
      <c r="AA4447" s="14"/>
      <c r="AB4447" s="14"/>
      <c r="AC4447" s="14"/>
      <c r="AD4447" s="14"/>
    </row>
    <row r="4448" ht="33.0" hidden="1" customHeight="1">
      <c r="A4448" s="14"/>
      <c r="B4448" s="14"/>
      <c r="C4448" s="14"/>
      <c r="D4448" s="14"/>
      <c r="E4448" s="14"/>
      <c r="F4448" s="14"/>
      <c r="G4448" s="14"/>
      <c r="H4448" s="14"/>
      <c r="I4448" s="14"/>
      <c r="J4448" s="14"/>
      <c r="K4448" s="14"/>
      <c r="L4448" s="14"/>
      <c r="M4448" s="14"/>
      <c r="N4448" s="14"/>
      <c r="O4448" s="14"/>
      <c r="P4448" s="14"/>
      <c r="Q4448" s="14"/>
      <c r="R4448" s="14"/>
      <c r="S4448" s="14"/>
      <c r="T4448" s="14"/>
      <c r="U4448" s="14"/>
      <c r="V4448" s="14"/>
      <c r="W4448" s="14"/>
      <c r="X4448" s="14"/>
      <c r="Y4448" s="14"/>
      <c r="Z4448" s="14"/>
      <c r="AA4448" s="14"/>
      <c r="AB4448" s="14"/>
      <c r="AC4448" s="14"/>
      <c r="AD4448" s="14"/>
    </row>
    <row r="4449" ht="33.0" hidden="1" customHeight="1">
      <c r="A4449" s="14"/>
      <c r="B4449" s="14"/>
      <c r="C4449" s="14"/>
      <c r="D4449" s="14"/>
      <c r="E4449" s="14"/>
      <c r="F4449" s="14"/>
      <c r="G4449" s="14"/>
      <c r="H4449" s="14"/>
      <c r="I4449" s="14"/>
      <c r="J4449" s="14"/>
      <c r="K4449" s="14"/>
      <c r="L4449" s="14"/>
      <c r="M4449" s="14"/>
      <c r="N4449" s="14"/>
      <c r="O4449" s="14"/>
      <c r="P4449" s="14"/>
      <c r="Q4449" s="14"/>
      <c r="R4449" s="14"/>
      <c r="S4449" s="14"/>
      <c r="T4449" s="14"/>
      <c r="U4449" s="14"/>
      <c r="V4449" s="14"/>
      <c r="W4449" s="14"/>
      <c r="X4449" s="14"/>
      <c r="Y4449" s="14"/>
      <c r="Z4449" s="14"/>
      <c r="AA4449" s="14"/>
      <c r="AB4449" s="14"/>
      <c r="AC4449" s="14"/>
      <c r="AD4449" s="14"/>
    </row>
    <row r="4450" ht="33.0" hidden="1" customHeight="1">
      <c r="A4450" s="14"/>
      <c r="B4450" s="14"/>
      <c r="C4450" s="14"/>
      <c r="D4450" s="14"/>
      <c r="E4450" s="14"/>
      <c r="F4450" s="14"/>
      <c r="G4450" s="14"/>
      <c r="H4450" s="14"/>
      <c r="I4450" s="14"/>
      <c r="J4450" s="14"/>
      <c r="K4450" s="14"/>
      <c r="L4450" s="14"/>
      <c r="M4450" s="14"/>
      <c r="N4450" s="14"/>
      <c r="O4450" s="14"/>
      <c r="P4450" s="14"/>
      <c r="Q4450" s="14"/>
      <c r="R4450" s="14"/>
      <c r="S4450" s="14"/>
      <c r="T4450" s="14"/>
      <c r="U4450" s="14"/>
      <c r="V4450" s="14"/>
      <c r="W4450" s="14"/>
      <c r="X4450" s="14"/>
      <c r="Y4450" s="14"/>
      <c r="Z4450" s="14"/>
      <c r="AA4450" s="14"/>
      <c r="AB4450" s="14"/>
      <c r="AC4450" s="14"/>
      <c r="AD4450" s="14"/>
    </row>
    <row r="4451" ht="33.0" hidden="1" customHeight="1">
      <c r="A4451" s="14"/>
      <c r="B4451" s="14"/>
      <c r="C4451" s="14"/>
      <c r="D4451" s="14"/>
      <c r="E4451" s="14"/>
      <c r="F4451" s="14"/>
      <c r="G4451" s="14"/>
      <c r="H4451" s="14"/>
      <c r="I4451" s="14"/>
      <c r="J4451" s="14"/>
      <c r="K4451" s="14"/>
      <c r="L4451" s="14"/>
      <c r="M4451" s="14"/>
      <c r="N4451" s="14"/>
      <c r="O4451" s="14"/>
      <c r="P4451" s="14"/>
      <c r="Q4451" s="14"/>
      <c r="R4451" s="14"/>
      <c r="S4451" s="14"/>
      <c r="T4451" s="14"/>
      <c r="U4451" s="14"/>
      <c r="V4451" s="14"/>
      <c r="W4451" s="14"/>
      <c r="X4451" s="14"/>
      <c r="Y4451" s="14"/>
      <c r="Z4451" s="14"/>
      <c r="AA4451" s="14"/>
      <c r="AB4451" s="14"/>
      <c r="AC4451" s="14"/>
      <c r="AD4451" s="14"/>
    </row>
    <row r="4452" ht="33.0" hidden="1" customHeight="1">
      <c r="A4452" s="14"/>
      <c r="B4452" s="14"/>
      <c r="C4452" s="14"/>
      <c r="D4452" s="14"/>
      <c r="E4452" s="14"/>
      <c r="F4452" s="14"/>
      <c r="G4452" s="14"/>
      <c r="H4452" s="14"/>
      <c r="I4452" s="14"/>
      <c r="J4452" s="14"/>
      <c r="K4452" s="14"/>
      <c r="L4452" s="14"/>
      <c r="M4452" s="14"/>
      <c r="N4452" s="14"/>
      <c r="O4452" s="14"/>
      <c r="P4452" s="14"/>
      <c r="Q4452" s="14"/>
      <c r="R4452" s="14"/>
      <c r="S4452" s="14"/>
      <c r="T4452" s="14"/>
      <c r="U4452" s="14"/>
      <c r="V4452" s="14"/>
      <c r="W4452" s="14"/>
      <c r="X4452" s="14"/>
      <c r="Y4452" s="14"/>
      <c r="Z4452" s="14"/>
      <c r="AA4452" s="14"/>
      <c r="AB4452" s="14"/>
      <c r="AC4452" s="14"/>
      <c r="AD4452" s="14"/>
    </row>
    <row r="4453" ht="33.0" hidden="1" customHeight="1">
      <c r="A4453" s="14"/>
      <c r="B4453" s="14"/>
      <c r="C4453" s="14"/>
      <c r="D4453" s="14"/>
      <c r="E4453" s="14"/>
      <c r="F4453" s="14"/>
      <c r="G4453" s="14"/>
      <c r="H4453" s="14"/>
      <c r="I4453" s="14"/>
      <c r="J4453" s="14"/>
      <c r="K4453" s="14"/>
      <c r="L4453" s="14"/>
      <c r="M4453" s="14"/>
      <c r="N4453" s="14"/>
      <c r="O4453" s="14"/>
      <c r="P4453" s="14"/>
      <c r="Q4453" s="14"/>
      <c r="R4453" s="14"/>
      <c r="S4453" s="14"/>
      <c r="T4453" s="14"/>
      <c r="U4453" s="14"/>
      <c r="V4453" s="14"/>
      <c r="W4453" s="14"/>
      <c r="X4453" s="14"/>
      <c r="Y4453" s="14"/>
      <c r="Z4453" s="14"/>
      <c r="AA4453" s="14"/>
      <c r="AB4453" s="14"/>
      <c r="AC4453" s="14"/>
      <c r="AD4453" s="14"/>
    </row>
    <row r="4454" ht="33.0" hidden="1" customHeight="1">
      <c r="A4454" s="14"/>
      <c r="B4454" s="14"/>
      <c r="C4454" s="14"/>
      <c r="D4454" s="14"/>
      <c r="E4454" s="14"/>
      <c r="F4454" s="14"/>
      <c r="G4454" s="14"/>
      <c r="H4454" s="14"/>
      <c r="I4454" s="14"/>
      <c r="J4454" s="14"/>
      <c r="K4454" s="14"/>
      <c r="L4454" s="14"/>
      <c r="M4454" s="14"/>
      <c r="N4454" s="14"/>
      <c r="O4454" s="14"/>
      <c r="P4454" s="14"/>
      <c r="Q4454" s="14"/>
      <c r="R4454" s="14"/>
      <c r="S4454" s="14"/>
      <c r="T4454" s="14"/>
      <c r="U4454" s="14"/>
      <c r="V4454" s="14"/>
      <c r="W4454" s="14"/>
      <c r="X4454" s="14"/>
      <c r="Y4454" s="14"/>
      <c r="Z4454" s="14"/>
      <c r="AA4454" s="14"/>
      <c r="AB4454" s="14"/>
      <c r="AC4454" s="14"/>
      <c r="AD4454" s="14"/>
    </row>
    <row r="4455" ht="33.0" hidden="1" customHeight="1">
      <c r="A4455" s="14"/>
      <c r="B4455" s="14"/>
      <c r="C4455" s="14"/>
      <c r="D4455" s="14"/>
      <c r="E4455" s="14"/>
      <c r="F4455" s="14"/>
      <c r="G4455" s="14"/>
      <c r="H4455" s="14"/>
      <c r="I4455" s="14"/>
      <c r="J4455" s="14"/>
      <c r="K4455" s="14"/>
      <c r="L4455" s="14"/>
      <c r="M4455" s="14"/>
      <c r="N4455" s="14"/>
      <c r="O4455" s="14"/>
      <c r="P4455" s="14"/>
      <c r="Q4455" s="14"/>
      <c r="R4455" s="14"/>
      <c r="S4455" s="14"/>
      <c r="T4455" s="14"/>
      <c r="U4455" s="14"/>
      <c r="V4455" s="14"/>
      <c r="W4455" s="14"/>
      <c r="X4455" s="14"/>
      <c r="Y4455" s="14"/>
      <c r="Z4455" s="14"/>
      <c r="AA4455" s="14"/>
      <c r="AB4455" s="14"/>
      <c r="AC4455" s="14"/>
      <c r="AD4455" s="14"/>
    </row>
    <row r="4456" ht="33.0" hidden="1" customHeight="1">
      <c r="A4456" s="14"/>
      <c r="B4456" s="14"/>
      <c r="C4456" s="14"/>
      <c r="D4456" s="14"/>
      <c r="E4456" s="14"/>
      <c r="F4456" s="14"/>
      <c r="G4456" s="14"/>
      <c r="H4456" s="14"/>
      <c r="I4456" s="14"/>
      <c r="J4456" s="14"/>
      <c r="K4456" s="14"/>
      <c r="L4456" s="14"/>
      <c r="M4456" s="14"/>
      <c r="N4456" s="14"/>
      <c r="O4456" s="14"/>
      <c r="P4456" s="14"/>
      <c r="Q4456" s="14"/>
      <c r="R4456" s="14"/>
      <c r="S4456" s="14"/>
      <c r="T4456" s="14"/>
      <c r="U4456" s="14"/>
      <c r="V4456" s="14"/>
      <c r="W4456" s="14"/>
      <c r="X4456" s="14"/>
      <c r="Y4456" s="14"/>
      <c r="Z4456" s="14"/>
      <c r="AA4456" s="14"/>
      <c r="AB4456" s="14"/>
      <c r="AC4456" s="14"/>
      <c r="AD4456" s="14"/>
    </row>
    <row r="4457" ht="33.0" hidden="1" customHeight="1">
      <c r="A4457" s="14"/>
      <c r="B4457" s="14"/>
      <c r="C4457" s="14"/>
      <c r="D4457" s="14"/>
      <c r="E4457" s="14"/>
      <c r="F4457" s="14"/>
      <c r="G4457" s="14"/>
      <c r="H4457" s="14"/>
      <c r="I4457" s="14"/>
      <c r="J4457" s="14"/>
      <c r="K4457" s="14"/>
      <c r="L4457" s="14"/>
      <c r="M4457" s="14"/>
      <c r="N4457" s="14"/>
      <c r="O4457" s="14"/>
      <c r="P4457" s="14"/>
      <c r="Q4457" s="14"/>
      <c r="R4457" s="14"/>
      <c r="S4457" s="14"/>
      <c r="T4457" s="14"/>
      <c r="U4457" s="14"/>
      <c r="V4457" s="14"/>
      <c r="W4457" s="14"/>
      <c r="X4457" s="14"/>
      <c r="Y4457" s="14"/>
      <c r="Z4457" s="14"/>
      <c r="AA4457" s="14"/>
      <c r="AB4457" s="14"/>
      <c r="AC4457" s="14"/>
      <c r="AD4457" s="14"/>
    </row>
    <row r="4458" ht="33.0" hidden="1" customHeight="1">
      <c r="A4458" s="14"/>
      <c r="B4458" s="14"/>
      <c r="C4458" s="14"/>
      <c r="D4458" s="14"/>
      <c r="E4458" s="14"/>
      <c r="F4458" s="14"/>
      <c r="G4458" s="14"/>
      <c r="H4458" s="14"/>
      <c r="I4458" s="14"/>
      <c r="J4458" s="14"/>
      <c r="K4458" s="14"/>
      <c r="L4458" s="14"/>
      <c r="M4458" s="14"/>
      <c r="N4458" s="14"/>
      <c r="O4458" s="14"/>
      <c r="P4458" s="14"/>
      <c r="Q4458" s="14"/>
      <c r="R4458" s="14"/>
      <c r="S4458" s="14"/>
      <c r="T4458" s="14"/>
      <c r="U4458" s="14"/>
      <c r="V4458" s="14"/>
      <c r="W4458" s="14"/>
      <c r="X4458" s="14"/>
      <c r="Y4458" s="14"/>
      <c r="Z4458" s="14"/>
      <c r="AA4458" s="14"/>
      <c r="AB4458" s="14"/>
      <c r="AC4458" s="14"/>
      <c r="AD4458" s="14"/>
    </row>
    <row r="4459" ht="33.0" hidden="1" customHeight="1">
      <c r="A4459" s="14"/>
      <c r="B4459" s="14"/>
      <c r="C4459" s="14"/>
      <c r="D4459" s="14"/>
      <c r="E4459" s="14"/>
      <c r="F4459" s="14"/>
      <c r="G4459" s="14"/>
      <c r="H4459" s="14"/>
      <c r="I4459" s="14"/>
      <c r="J4459" s="14"/>
      <c r="K4459" s="14"/>
      <c r="L4459" s="14"/>
      <c r="M4459" s="14"/>
      <c r="N4459" s="14"/>
      <c r="O4459" s="14"/>
      <c r="P4459" s="14"/>
      <c r="Q4459" s="14"/>
      <c r="R4459" s="14"/>
      <c r="S4459" s="14"/>
      <c r="T4459" s="14"/>
      <c r="U4459" s="14"/>
      <c r="V4459" s="14"/>
      <c r="W4459" s="14"/>
      <c r="X4459" s="14"/>
      <c r="Y4459" s="14"/>
      <c r="Z4459" s="14"/>
      <c r="AA4459" s="14"/>
      <c r="AB4459" s="14"/>
      <c r="AC4459" s="14"/>
      <c r="AD4459" s="14"/>
    </row>
    <row r="4460" ht="33.0" hidden="1" customHeight="1">
      <c r="A4460" s="14"/>
      <c r="B4460" s="14"/>
      <c r="C4460" s="14"/>
      <c r="D4460" s="14"/>
      <c r="E4460" s="14"/>
      <c r="F4460" s="14"/>
      <c r="G4460" s="14"/>
      <c r="H4460" s="14"/>
      <c r="I4460" s="14"/>
      <c r="J4460" s="14"/>
      <c r="K4460" s="14"/>
      <c r="L4460" s="14"/>
      <c r="M4460" s="14"/>
      <c r="N4460" s="14"/>
      <c r="O4460" s="14"/>
      <c r="P4460" s="14"/>
      <c r="Q4460" s="14"/>
      <c r="R4460" s="14"/>
      <c r="S4460" s="14"/>
      <c r="T4460" s="14"/>
      <c r="U4460" s="14"/>
      <c r="V4460" s="14"/>
      <c r="W4460" s="14"/>
      <c r="X4460" s="14"/>
      <c r="Y4460" s="14"/>
      <c r="Z4460" s="14"/>
      <c r="AA4460" s="14"/>
      <c r="AB4460" s="14"/>
      <c r="AC4460" s="14"/>
      <c r="AD4460" s="14"/>
    </row>
    <row r="4461" ht="33.0" hidden="1" customHeight="1">
      <c r="A4461" s="14"/>
      <c r="B4461" s="14"/>
      <c r="C4461" s="14"/>
      <c r="D4461" s="14"/>
      <c r="E4461" s="14"/>
      <c r="F4461" s="14"/>
      <c r="G4461" s="14"/>
      <c r="H4461" s="14"/>
      <c r="I4461" s="14"/>
      <c r="J4461" s="14"/>
      <c r="K4461" s="14"/>
      <c r="L4461" s="14"/>
      <c r="M4461" s="14"/>
      <c r="N4461" s="14"/>
      <c r="O4461" s="14"/>
      <c r="P4461" s="14"/>
      <c r="Q4461" s="14"/>
      <c r="R4461" s="14"/>
      <c r="S4461" s="14"/>
      <c r="T4461" s="14"/>
      <c r="U4461" s="14"/>
      <c r="V4461" s="14"/>
      <c r="W4461" s="14"/>
      <c r="X4461" s="14"/>
      <c r="Y4461" s="14"/>
      <c r="Z4461" s="14"/>
      <c r="AA4461" s="14"/>
      <c r="AB4461" s="14"/>
      <c r="AC4461" s="14"/>
      <c r="AD4461" s="14"/>
    </row>
    <row r="4462" ht="33.0" hidden="1" customHeight="1">
      <c r="A4462" s="14"/>
      <c r="B4462" s="14"/>
      <c r="C4462" s="14"/>
      <c r="D4462" s="14"/>
      <c r="E4462" s="14"/>
      <c r="F4462" s="14"/>
      <c r="G4462" s="14"/>
      <c r="H4462" s="14"/>
      <c r="I4462" s="14"/>
      <c r="J4462" s="14"/>
      <c r="K4462" s="14"/>
      <c r="L4462" s="14"/>
      <c r="M4462" s="14"/>
      <c r="N4462" s="14"/>
      <c r="O4462" s="14"/>
      <c r="P4462" s="14"/>
      <c r="Q4462" s="14"/>
      <c r="R4462" s="14"/>
      <c r="S4462" s="14"/>
      <c r="T4462" s="14"/>
      <c r="U4462" s="14"/>
      <c r="V4462" s="14"/>
      <c r="W4462" s="14"/>
      <c r="X4462" s="14"/>
      <c r="Y4462" s="14"/>
      <c r="Z4462" s="14"/>
      <c r="AA4462" s="14"/>
      <c r="AB4462" s="14"/>
      <c r="AC4462" s="14"/>
      <c r="AD4462" s="14"/>
    </row>
    <row r="4463" ht="33.0" hidden="1" customHeight="1">
      <c r="A4463" s="14"/>
      <c r="B4463" s="14"/>
      <c r="C4463" s="14"/>
      <c r="D4463" s="14"/>
      <c r="E4463" s="14"/>
      <c r="F4463" s="14"/>
      <c r="G4463" s="14"/>
      <c r="H4463" s="14"/>
      <c r="I4463" s="14"/>
      <c r="J4463" s="14"/>
      <c r="K4463" s="14"/>
      <c r="L4463" s="14"/>
      <c r="M4463" s="14"/>
      <c r="N4463" s="14"/>
      <c r="O4463" s="14"/>
      <c r="P4463" s="14"/>
      <c r="Q4463" s="14"/>
      <c r="R4463" s="14"/>
      <c r="S4463" s="14"/>
      <c r="T4463" s="14"/>
      <c r="U4463" s="14"/>
      <c r="V4463" s="14"/>
      <c r="W4463" s="14"/>
      <c r="X4463" s="14"/>
      <c r="Y4463" s="14"/>
      <c r="Z4463" s="14"/>
      <c r="AA4463" s="14"/>
      <c r="AB4463" s="14"/>
      <c r="AC4463" s="14"/>
      <c r="AD4463" s="14"/>
    </row>
    <row r="4464" ht="33.0" hidden="1" customHeight="1">
      <c r="A4464" s="14"/>
      <c r="B4464" s="14"/>
      <c r="C4464" s="14"/>
      <c r="D4464" s="14"/>
      <c r="E4464" s="14"/>
      <c r="F4464" s="14"/>
      <c r="G4464" s="14"/>
      <c r="H4464" s="14"/>
      <c r="I4464" s="14"/>
      <c r="J4464" s="14"/>
      <c r="K4464" s="14"/>
      <c r="L4464" s="14"/>
      <c r="M4464" s="14"/>
      <c r="N4464" s="14"/>
      <c r="O4464" s="14"/>
      <c r="P4464" s="14"/>
      <c r="Q4464" s="14"/>
      <c r="R4464" s="14"/>
      <c r="S4464" s="14"/>
      <c r="T4464" s="14"/>
      <c r="U4464" s="14"/>
      <c r="V4464" s="14"/>
      <c r="W4464" s="14"/>
      <c r="X4464" s="14"/>
      <c r="Y4464" s="14"/>
      <c r="Z4464" s="14"/>
      <c r="AA4464" s="14"/>
      <c r="AB4464" s="14"/>
      <c r="AC4464" s="14"/>
      <c r="AD4464" s="14"/>
    </row>
    <row r="4465" ht="33.0" hidden="1" customHeight="1">
      <c r="A4465" s="14"/>
      <c r="B4465" s="14"/>
      <c r="C4465" s="14"/>
      <c r="D4465" s="14"/>
      <c r="E4465" s="14"/>
      <c r="F4465" s="14"/>
      <c r="G4465" s="14"/>
      <c r="H4465" s="14"/>
      <c r="I4465" s="14"/>
      <c r="J4465" s="14"/>
      <c r="K4465" s="14"/>
      <c r="L4465" s="14"/>
      <c r="M4465" s="14"/>
      <c r="N4465" s="14"/>
      <c r="O4465" s="14"/>
      <c r="P4465" s="14"/>
      <c r="Q4465" s="14"/>
      <c r="R4465" s="14"/>
      <c r="S4465" s="14"/>
      <c r="T4465" s="14"/>
      <c r="U4465" s="14"/>
      <c r="V4465" s="14"/>
      <c r="W4465" s="14"/>
      <c r="X4465" s="14"/>
      <c r="Y4465" s="14"/>
      <c r="Z4465" s="14"/>
      <c r="AA4465" s="14"/>
      <c r="AB4465" s="14"/>
      <c r="AC4465" s="14"/>
      <c r="AD4465" s="14"/>
    </row>
    <row r="4466" ht="33.0" hidden="1" customHeight="1">
      <c r="A4466" s="14"/>
      <c r="B4466" s="14"/>
      <c r="C4466" s="14"/>
      <c r="D4466" s="14"/>
      <c r="E4466" s="14"/>
      <c r="F4466" s="14"/>
      <c r="G4466" s="14"/>
      <c r="H4466" s="14"/>
      <c r="I4466" s="14"/>
      <c r="J4466" s="14"/>
      <c r="K4466" s="14"/>
      <c r="L4466" s="14"/>
      <c r="M4466" s="14"/>
      <c r="N4466" s="14"/>
      <c r="O4466" s="14"/>
      <c r="P4466" s="14"/>
      <c r="Q4466" s="14"/>
      <c r="R4466" s="14"/>
      <c r="S4466" s="14"/>
      <c r="T4466" s="14"/>
      <c r="U4466" s="14"/>
      <c r="V4466" s="14"/>
      <c r="W4466" s="14"/>
      <c r="X4466" s="14"/>
      <c r="Y4466" s="14"/>
      <c r="Z4466" s="14"/>
      <c r="AA4466" s="14"/>
      <c r="AB4466" s="14"/>
      <c r="AC4466" s="14"/>
      <c r="AD4466" s="14"/>
    </row>
    <row r="4467" ht="33.0" hidden="1" customHeight="1">
      <c r="A4467" s="14"/>
      <c r="B4467" s="14"/>
      <c r="C4467" s="14"/>
      <c r="D4467" s="14"/>
      <c r="E4467" s="14"/>
      <c r="F4467" s="14"/>
      <c r="G4467" s="14"/>
      <c r="H4467" s="14"/>
      <c r="I4467" s="14"/>
      <c r="J4467" s="14"/>
      <c r="K4467" s="14"/>
      <c r="L4467" s="14"/>
      <c r="M4467" s="14"/>
      <c r="N4467" s="14"/>
      <c r="O4467" s="14"/>
      <c r="P4467" s="14"/>
      <c r="Q4467" s="14"/>
      <c r="R4467" s="14"/>
      <c r="S4467" s="14"/>
      <c r="T4467" s="14"/>
      <c r="U4467" s="14"/>
      <c r="V4467" s="14"/>
      <c r="W4467" s="14"/>
      <c r="X4467" s="14"/>
      <c r="Y4467" s="14"/>
      <c r="Z4467" s="14"/>
      <c r="AA4467" s="14"/>
      <c r="AB4467" s="14"/>
      <c r="AC4467" s="14"/>
      <c r="AD4467" s="14"/>
    </row>
    <row r="4468" ht="33.0" hidden="1" customHeight="1">
      <c r="A4468" s="14"/>
      <c r="B4468" s="14"/>
      <c r="C4468" s="14"/>
      <c r="D4468" s="14"/>
      <c r="E4468" s="14"/>
      <c r="F4468" s="14"/>
      <c r="G4468" s="14"/>
      <c r="H4468" s="14"/>
      <c r="I4468" s="14"/>
      <c r="J4468" s="14"/>
      <c r="K4468" s="14"/>
      <c r="L4468" s="14"/>
      <c r="M4468" s="14"/>
      <c r="N4468" s="14"/>
      <c r="O4468" s="14"/>
      <c r="P4468" s="14"/>
      <c r="Q4468" s="14"/>
      <c r="R4468" s="14"/>
      <c r="S4468" s="14"/>
      <c r="T4468" s="14"/>
      <c r="U4468" s="14"/>
      <c r="V4468" s="14"/>
      <c r="W4468" s="14"/>
      <c r="X4468" s="14"/>
      <c r="Y4468" s="14"/>
      <c r="Z4468" s="14"/>
      <c r="AA4468" s="14"/>
      <c r="AB4468" s="14"/>
      <c r="AC4468" s="14"/>
      <c r="AD4468" s="14"/>
    </row>
    <row r="4469" ht="33.0" hidden="1" customHeight="1">
      <c r="A4469" s="14"/>
      <c r="B4469" s="14"/>
      <c r="C4469" s="14"/>
      <c r="D4469" s="14"/>
      <c r="E4469" s="14"/>
      <c r="F4469" s="14"/>
      <c r="G4469" s="14"/>
      <c r="H4469" s="14"/>
      <c r="I4469" s="14"/>
      <c r="J4469" s="14"/>
      <c r="K4469" s="14"/>
      <c r="L4469" s="14"/>
      <c r="M4469" s="14"/>
      <c r="N4469" s="14"/>
      <c r="O4469" s="14"/>
      <c r="P4469" s="14"/>
      <c r="Q4469" s="14"/>
      <c r="R4469" s="14"/>
      <c r="S4469" s="14"/>
      <c r="T4469" s="14"/>
      <c r="U4469" s="14"/>
      <c r="V4469" s="14"/>
      <c r="W4469" s="14"/>
      <c r="X4469" s="14"/>
      <c r="Y4469" s="14"/>
      <c r="Z4469" s="14"/>
      <c r="AA4469" s="14"/>
      <c r="AB4469" s="14"/>
      <c r="AC4469" s="14"/>
      <c r="AD4469" s="14"/>
    </row>
    <row r="4470" ht="33.0" hidden="1" customHeight="1">
      <c r="A4470" s="14"/>
      <c r="B4470" s="14"/>
      <c r="C4470" s="14"/>
      <c r="D4470" s="14"/>
      <c r="E4470" s="14"/>
      <c r="F4470" s="14"/>
      <c r="G4470" s="14"/>
      <c r="H4470" s="14"/>
      <c r="I4470" s="14"/>
      <c r="J4470" s="14"/>
      <c r="K4470" s="14"/>
      <c r="L4470" s="14"/>
      <c r="M4470" s="14"/>
      <c r="N4470" s="14"/>
      <c r="O4470" s="14"/>
      <c r="P4470" s="14"/>
      <c r="Q4470" s="14"/>
      <c r="R4470" s="14"/>
      <c r="S4470" s="14"/>
      <c r="T4470" s="14"/>
      <c r="U4470" s="14"/>
      <c r="V4470" s="14"/>
      <c r="W4470" s="14"/>
      <c r="X4470" s="14"/>
      <c r="Y4470" s="14"/>
      <c r="Z4470" s="14"/>
      <c r="AA4470" s="14"/>
      <c r="AB4470" s="14"/>
      <c r="AC4470" s="14"/>
      <c r="AD4470" s="14"/>
    </row>
    <row r="4471" ht="33.0" hidden="1" customHeight="1">
      <c r="A4471" s="14"/>
      <c r="B4471" s="14"/>
      <c r="C4471" s="14"/>
      <c r="D4471" s="14"/>
      <c r="E4471" s="14"/>
      <c r="F4471" s="14"/>
      <c r="G4471" s="14"/>
      <c r="H4471" s="14"/>
      <c r="I4471" s="14"/>
      <c r="J4471" s="14"/>
      <c r="K4471" s="14"/>
      <c r="L4471" s="14"/>
      <c r="M4471" s="14"/>
      <c r="N4471" s="14"/>
      <c r="O4471" s="14"/>
      <c r="P4471" s="14"/>
      <c r="Q4471" s="14"/>
      <c r="R4471" s="14"/>
      <c r="S4471" s="14"/>
      <c r="T4471" s="14"/>
      <c r="U4471" s="14"/>
      <c r="V4471" s="14"/>
      <c r="W4471" s="14"/>
      <c r="X4471" s="14"/>
      <c r="Y4471" s="14"/>
      <c r="Z4471" s="14"/>
      <c r="AA4471" s="14"/>
      <c r="AB4471" s="14"/>
      <c r="AC4471" s="14"/>
      <c r="AD4471" s="14"/>
    </row>
    <row r="4472" ht="33.0" hidden="1" customHeight="1">
      <c r="A4472" s="14"/>
      <c r="B4472" s="14"/>
      <c r="C4472" s="14"/>
      <c r="D4472" s="14"/>
      <c r="E4472" s="14"/>
      <c r="F4472" s="14"/>
      <c r="G4472" s="14"/>
      <c r="H4472" s="14"/>
      <c r="I4472" s="14"/>
      <c r="J4472" s="14"/>
      <c r="K4472" s="14"/>
      <c r="L4472" s="14"/>
      <c r="M4472" s="14"/>
      <c r="N4472" s="14"/>
      <c r="O4472" s="14"/>
      <c r="P4472" s="14"/>
      <c r="Q4472" s="14"/>
      <c r="R4472" s="14"/>
      <c r="S4472" s="14"/>
      <c r="T4472" s="14"/>
      <c r="U4472" s="14"/>
      <c r="V4472" s="14"/>
      <c r="W4472" s="14"/>
      <c r="X4472" s="14"/>
      <c r="Y4472" s="14"/>
      <c r="Z4472" s="14"/>
      <c r="AA4472" s="14"/>
      <c r="AB4472" s="14"/>
      <c r="AC4472" s="14"/>
      <c r="AD4472" s="14"/>
    </row>
    <row r="4473" ht="33.0" hidden="1" customHeight="1">
      <c r="A4473" s="14"/>
      <c r="B4473" s="14"/>
      <c r="C4473" s="14"/>
      <c r="D4473" s="14"/>
      <c r="E4473" s="14"/>
      <c r="F4473" s="14"/>
      <c r="G4473" s="14"/>
      <c r="H4473" s="14"/>
      <c r="I4473" s="14"/>
      <c r="J4473" s="14"/>
      <c r="K4473" s="14"/>
      <c r="L4473" s="14"/>
      <c r="M4473" s="14"/>
      <c r="N4473" s="14"/>
      <c r="O4473" s="14"/>
      <c r="P4473" s="14"/>
      <c r="Q4473" s="14"/>
      <c r="R4473" s="14"/>
      <c r="S4473" s="14"/>
      <c r="T4473" s="14"/>
      <c r="U4473" s="14"/>
      <c r="V4473" s="14"/>
      <c r="W4473" s="14"/>
      <c r="X4473" s="14"/>
      <c r="Y4473" s="14"/>
      <c r="Z4473" s="14"/>
      <c r="AA4473" s="14"/>
      <c r="AB4473" s="14"/>
      <c r="AC4473" s="14"/>
      <c r="AD4473" s="14"/>
    </row>
    <row r="4474" ht="33.0" hidden="1" customHeight="1">
      <c r="A4474" s="14"/>
      <c r="B4474" s="14"/>
      <c r="C4474" s="14"/>
      <c r="D4474" s="14"/>
      <c r="E4474" s="14"/>
      <c r="F4474" s="14"/>
      <c r="G4474" s="14"/>
      <c r="H4474" s="14"/>
      <c r="I4474" s="14"/>
      <c r="J4474" s="14"/>
      <c r="K4474" s="14"/>
      <c r="L4474" s="14"/>
      <c r="M4474" s="14"/>
      <c r="N4474" s="14"/>
      <c r="O4474" s="14"/>
      <c r="P4474" s="14"/>
      <c r="Q4474" s="14"/>
      <c r="R4474" s="14"/>
      <c r="S4474" s="14"/>
      <c r="T4474" s="14"/>
      <c r="U4474" s="14"/>
      <c r="V4474" s="14"/>
      <c r="W4474" s="14"/>
      <c r="X4474" s="14"/>
      <c r="Y4474" s="14"/>
      <c r="Z4474" s="14"/>
      <c r="AA4474" s="14"/>
      <c r="AB4474" s="14"/>
      <c r="AC4474" s="14"/>
      <c r="AD4474" s="14"/>
    </row>
    <row r="4475" ht="33.0" hidden="1" customHeight="1">
      <c r="A4475" s="14"/>
      <c r="B4475" s="14"/>
      <c r="C4475" s="14"/>
      <c r="D4475" s="14"/>
      <c r="E4475" s="14"/>
      <c r="F4475" s="14"/>
      <c r="G4475" s="14"/>
      <c r="H4475" s="14"/>
      <c r="I4475" s="14"/>
      <c r="J4475" s="14"/>
      <c r="K4475" s="14"/>
      <c r="L4475" s="14"/>
      <c r="M4475" s="14"/>
      <c r="N4475" s="14"/>
      <c r="O4475" s="14"/>
      <c r="P4475" s="14"/>
      <c r="Q4475" s="14"/>
      <c r="R4475" s="14"/>
      <c r="S4475" s="14"/>
      <c r="T4475" s="14"/>
      <c r="U4475" s="14"/>
      <c r="V4475" s="14"/>
      <c r="W4475" s="14"/>
      <c r="X4475" s="14"/>
      <c r="Y4475" s="14"/>
      <c r="Z4475" s="14"/>
      <c r="AA4475" s="14"/>
      <c r="AB4475" s="14"/>
      <c r="AC4475" s="14"/>
      <c r="AD4475" s="14"/>
    </row>
    <row r="4476" ht="33.0" hidden="1" customHeight="1">
      <c r="A4476" s="14"/>
      <c r="B4476" s="14"/>
      <c r="C4476" s="14"/>
      <c r="D4476" s="14"/>
      <c r="E4476" s="14"/>
      <c r="F4476" s="14"/>
      <c r="G4476" s="14"/>
      <c r="H4476" s="14"/>
      <c r="I4476" s="14"/>
      <c r="J4476" s="14"/>
      <c r="K4476" s="14"/>
      <c r="L4476" s="14"/>
      <c r="M4476" s="14"/>
      <c r="N4476" s="14"/>
      <c r="O4476" s="14"/>
      <c r="P4476" s="14"/>
      <c r="Q4476" s="14"/>
      <c r="R4476" s="14"/>
      <c r="S4476" s="14"/>
      <c r="T4476" s="14"/>
      <c r="U4476" s="14"/>
      <c r="V4476" s="14"/>
      <c r="W4476" s="14"/>
      <c r="X4476" s="14"/>
      <c r="Y4476" s="14"/>
      <c r="Z4476" s="14"/>
      <c r="AA4476" s="14"/>
      <c r="AB4476" s="14"/>
      <c r="AC4476" s="14"/>
      <c r="AD4476" s="14"/>
    </row>
    <row r="4477" ht="33.0" hidden="1" customHeight="1">
      <c r="A4477" s="14"/>
      <c r="B4477" s="14"/>
      <c r="C4477" s="14"/>
      <c r="D4477" s="14"/>
      <c r="E4477" s="14"/>
      <c r="F4477" s="14"/>
      <c r="G4477" s="14"/>
      <c r="H4477" s="14"/>
      <c r="I4477" s="14"/>
      <c r="J4477" s="14"/>
      <c r="K4477" s="14"/>
      <c r="L4477" s="14"/>
      <c r="M4477" s="14"/>
      <c r="N4477" s="14"/>
      <c r="O4477" s="14"/>
      <c r="P4477" s="14"/>
      <c r="Q4477" s="14"/>
      <c r="R4477" s="14"/>
      <c r="S4477" s="14"/>
      <c r="T4477" s="14"/>
      <c r="U4477" s="14"/>
      <c r="V4477" s="14"/>
      <c r="W4477" s="14"/>
      <c r="X4477" s="14"/>
      <c r="Y4477" s="14"/>
      <c r="Z4477" s="14"/>
      <c r="AA4477" s="14"/>
      <c r="AB4477" s="14"/>
      <c r="AC4477" s="14"/>
      <c r="AD4477" s="14"/>
    </row>
    <row r="4478" ht="33.0" hidden="1" customHeight="1">
      <c r="A4478" s="14"/>
      <c r="B4478" s="14"/>
      <c r="C4478" s="14"/>
      <c r="D4478" s="14"/>
      <c r="E4478" s="14"/>
      <c r="F4478" s="14"/>
      <c r="G4478" s="14"/>
      <c r="H4478" s="14"/>
      <c r="I4478" s="14"/>
      <c r="J4478" s="14"/>
      <c r="K4478" s="14"/>
      <c r="L4478" s="14"/>
      <c r="M4478" s="14"/>
      <c r="N4478" s="14"/>
      <c r="O4478" s="14"/>
      <c r="P4478" s="14"/>
      <c r="Q4478" s="14"/>
      <c r="R4478" s="14"/>
      <c r="S4478" s="14"/>
      <c r="T4478" s="14"/>
      <c r="U4478" s="14"/>
      <c r="V4478" s="14"/>
      <c r="W4478" s="14"/>
      <c r="X4478" s="14"/>
      <c r="Y4478" s="14"/>
      <c r="Z4478" s="14"/>
      <c r="AA4478" s="14"/>
      <c r="AB4478" s="14"/>
      <c r="AC4478" s="14"/>
      <c r="AD4478" s="14"/>
    </row>
    <row r="4479" ht="33.0" hidden="1" customHeight="1">
      <c r="A4479" s="14"/>
      <c r="B4479" s="14"/>
      <c r="C4479" s="14"/>
      <c r="D4479" s="14"/>
      <c r="E4479" s="14"/>
      <c r="F4479" s="14"/>
      <c r="G4479" s="14"/>
      <c r="H4479" s="14"/>
      <c r="I4479" s="14"/>
      <c r="J4479" s="14"/>
      <c r="K4479" s="14"/>
      <c r="L4479" s="14"/>
      <c r="M4479" s="14"/>
      <c r="N4479" s="14"/>
      <c r="O4479" s="14"/>
      <c r="P4479" s="14"/>
      <c r="Q4479" s="14"/>
      <c r="R4479" s="14"/>
      <c r="S4479" s="14"/>
      <c r="T4479" s="14"/>
      <c r="U4479" s="14"/>
      <c r="V4479" s="14"/>
      <c r="W4479" s="14"/>
      <c r="X4479" s="14"/>
      <c r="Y4479" s="14"/>
      <c r="Z4479" s="14"/>
      <c r="AA4479" s="14"/>
      <c r="AB4479" s="14"/>
      <c r="AC4479" s="14"/>
      <c r="AD4479" s="14"/>
    </row>
    <row r="4480" ht="33.0" hidden="1" customHeight="1">
      <c r="A4480" s="14"/>
      <c r="B4480" s="14"/>
      <c r="C4480" s="14"/>
      <c r="D4480" s="14"/>
      <c r="E4480" s="14"/>
      <c r="F4480" s="14"/>
      <c r="G4480" s="14"/>
      <c r="H4480" s="14"/>
      <c r="I4480" s="14"/>
      <c r="J4480" s="14"/>
      <c r="K4480" s="14"/>
      <c r="L4480" s="14"/>
      <c r="M4480" s="14"/>
      <c r="N4480" s="14"/>
      <c r="O4480" s="14"/>
      <c r="P4480" s="14"/>
      <c r="Q4480" s="14"/>
      <c r="R4480" s="14"/>
      <c r="S4480" s="14"/>
      <c r="T4480" s="14"/>
      <c r="U4480" s="14"/>
      <c r="V4480" s="14"/>
      <c r="W4480" s="14"/>
      <c r="X4480" s="14"/>
      <c r="Y4480" s="14"/>
      <c r="Z4480" s="14"/>
      <c r="AA4480" s="14"/>
      <c r="AB4480" s="14"/>
      <c r="AC4480" s="14"/>
      <c r="AD4480" s="14"/>
    </row>
    <row r="4481" ht="33.0" hidden="1" customHeight="1">
      <c r="A4481" s="14"/>
      <c r="B4481" s="14"/>
      <c r="C4481" s="14"/>
      <c r="D4481" s="14"/>
      <c r="E4481" s="14"/>
      <c r="F4481" s="14"/>
      <c r="G4481" s="14"/>
      <c r="H4481" s="14"/>
      <c r="I4481" s="14"/>
      <c r="J4481" s="14"/>
      <c r="K4481" s="14"/>
      <c r="L4481" s="14"/>
      <c r="M4481" s="14"/>
      <c r="N4481" s="14"/>
      <c r="O4481" s="14"/>
      <c r="P4481" s="14"/>
      <c r="Q4481" s="14"/>
      <c r="R4481" s="14"/>
      <c r="S4481" s="14"/>
      <c r="T4481" s="14"/>
      <c r="U4481" s="14"/>
      <c r="V4481" s="14"/>
      <c r="W4481" s="14"/>
      <c r="X4481" s="14"/>
      <c r="Y4481" s="14"/>
      <c r="Z4481" s="14"/>
      <c r="AA4481" s="14"/>
      <c r="AB4481" s="14"/>
      <c r="AC4481" s="14"/>
      <c r="AD4481" s="14"/>
    </row>
    <row r="4482" ht="33.0" hidden="1" customHeight="1">
      <c r="A4482" s="14"/>
      <c r="B4482" s="14"/>
      <c r="C4482" s="14"/>
      <c r="D4482" s="14"/>
      <c r="E4482" s="14"/>
      <c r="F4482" s="14"/>
      <c r="G4482" s="14"/>
      <c r="H4482" s="14"/>
      <c r="I4482" s="14"/>
      <c r="J4482" s="14"/>
      <c r="K4482" s="14"/>
      <c r="L4482" s="14"/>
      <c r="M4482" s="14"/>
      <c r="N4482" s="14"/>
      <c r="O4482" s="14"/>
      <c r="P4482" s="14"/>
      <c r="Q4482" s="14"/>
      <c r="R4482" s="14"/>
      <c r="S4482" s="14"/>
      <c r="T4482" s="14"/>
      <c r="U4482" s="14"/>
      <c r="V4482" s="14"/>
      <c r="W4482" s="14"/>
      <c r="X4482" s="14"/>
      <c r="Y4482" s="14"/>
      <c r="Z4482" s="14"/>
      <c r="AA4482" s="14"/>
      <c r="AB4482" s="14"/>
      <c r="AC4482" s="14"/>
      <c r="AD4482" s="14"/>
    </row>
    <row r="4483" ht="33.0" hidden="1" customHeight="1">
      <c r="A4483" s="14"/>
      <c r="B4483" s="14"/>
      <c r="C4483" s="14"/>
      <c r="D4483" s="14"/>
      <c r="E4483" s="14"/>
      <c r="F4483" s="14"/>
      <c r="G4483" s="14"/>
      <c r="H4483" s="14"/>
      <c r="I4483" s="14"/>
      <c r="J4483" s="14"/>
      <c r="K4483" s="14"/>
      <c r="L4483" s="14"/>
      <c r="M4483" s="14"/>
      <c r="N4483" s="14"/>
      <c r="O4483" s="14"/>
      <c r="P4483" s="14"/>
      <c r="Q4483" s="14"/>
      <c r="R4483" s="14"/>
      <c r="S4483" s="14"/>
      <c r="T4483" s="14"/>
      <c r="U4483" s="14"/>
      <c r="V4483" s="14"/>
      <c r="W4483" s="14"/>
      <c r="X4483" s="14"/>
      <c r="Y4483" s="14"/>
      <c r="Z4483" s="14"/>
      <c r="AA4483" s="14"/>
      <c r="AB4483" s="14"/>
      <c r="AC4483" s="14"/>
      <c r="AD4483" s="14"/>
    </row>
    <row r="4484" ht="33.0" hidden="1" customHeight="1">
      <c r="A4484" s="14"/>
      <c r="B4484" s="14"/>
      <c r="C4484" s="14"/>
      <c r="D4484" s="14"/>
      <c r="E4484" s="14"/>
      <c r="F4484" s="14"/>
      <c r="G4484" s="14"/>
      <c r="H4484" s="14"/>
      <c r="I4484" s="14"/>
      <c r="J4484" s="14"/>
      <c r="K4484" s="14"/>
      <c r="L4484" s="14"/>
      <c r="M4484" s="14"/>
      <c r="N4484" s="14"/>
      <c r="O4484" s="14"/>
      <c r="P4484" s="14"/>
      <c r="Q4484" s="14"/>
      <c r="R4484" s="14"/>
      <c r="S4484" s="14"/>
      <c r="T4484" s="14"/>
      <c r="U4484" s="14"/>
      <c r="V4484" s="14"/>
      <c r="W4484" s="14"/>
      <c r="X4484" s="14"/>
      <c r="Y4484" s="14"/>
      <c r="Z4484" s="14"/>
      <c r="AA4484" s="14"/>
      <c r="AB4484" s="14"/>
      <c r="AC4484" s="14"/>
      <c r="AD4484" s="14"/>
    </row>
    <row r="4485" ht="33.0" hidden="1" customHeight="1">
      <c r="A4485" s="14"/>
      <c r="B4485" s="14"/>
      <c r="C4485" s="14"/>
      <c r="D4485" s="14"/>
      <c r="E4485" s="14"/>
      <c r="F4485" s="14"/>
      <c r="G4485" s="14"/>
      <c r="H4485" s="14"/>
      <c r="I4485" s="14"/>
      <c r="J4485" s="14"/>
      <c r="K4485" s="14"/>
      <c r="L4485" s="14"/>
      <c r="M4485" s="14"/>
      <c r="N4485" s="14"/>
      <c r="O4485" s="14"/>
      <c r="P4485" s="14"/>
      <c r="Q4485" s="14"/>
      <c r="R4485" s="14"/>
      <c r="S4485" s="14"/>
      <c r="T4485" s="14"/>
      <c r="U4485" s="14"/>
      <c r="V4485" s="14"/>
      <c r="W4485" s="14"/>
      <c r="X4485" s="14"/>
      <c r="Y4485" s="14"/>
      <c r="Z4485" s="14"/>
      <c r="AA4485" s="14"/>
      <c r="AB4485" s="14"/>
      <c r="AC4485" s="14"/>
      <c r="AD4485" s="14"/>
    </row>
    <row r="4486" ht="33.0" hidden="1" customHeight="1">
      <c r="A4486" s="14"/>
      <c r="B4486" s="14"/>
      <c r="C4486" s="14"/>
      <c r="D4486" s="14"/>
      <c r="E4486" s="14"/>
      <c r="F4486" s="14"/>
      <c r="G4486" s="14"/>
      <c r="H4486" s="14"/>
      <c r="I4486" s="14"/>
      <c r="J4486" s="14"/>
      <c r="K4486" s="14"/>
      <c r="L4486" s="14"/>
      <c r="M4486" s="14"/>
      <c r="N4486" s="14"/>
      <c r="O4486" s="14"/>
      <c r="P4486" s="14"/>
      <c r="Q4486" s="14"/>
      <c r="R4486" s="14"/>
      <c r="S4486" s="14"/>
      <c r="T4486" s="14"/>
      <c r="U4486" s="14"/>
      <c r="V4486" s="14"/>
      <c r="W4486" s="14"/>
      <c r="X4486" s="14"/>
      <c r="Y4486" s="14"/>
      <c r="Z4486" s="14"/>
      <c r="AA4486" s="14"/>
      <c r="AB4486" s="14"/>
      <c r="AC4486" s="14"/>
      <c r="AD4486" s="14"/>
    </row>
    <row r="4487" ht="33.0" hidden="1" customHeight="1">
      <c r="A4487" s="14"/>
      <c r="B4487" s="14"/>
      <c r="C4487" s="14"/>
      <c r="D4487" s="14"/>
      <c r="E4487" s="14"/>
      <c r="F4487" s="14"/>
      <c r="G4487" s="14"/>
      <c r="H4487" s="14"/>
      <c r="I4487" s="14"/>
      <c r="J4487" s="14"/>
      <c r="K4487" s="14"/>
      <c r="L4487" s="14"/>
      <c r="M4487" s="14"/>
      <c r="N4487" s="14"/>
      <c r="O4487" s="14"/>
      <c r="P4487" s="14"/>
      <c r="Q4487" s="14"/>
      <c r="R4487" s="14"/>
      <c r="S4487" s="14"/>
      <c r="T4487" s="14"/>
      <c r="U4487" s="14"/>
      <c r="V4487" s="14"/>
      <c r="W4487" s="14"/>
      <c r="X4487" s="14"/>
      <c r="Y4487" s="14"/>
      <c r="Z4487" s="14"/>
      <c r="AA4487" s="14"/>
      <c r="AB4487" s="14"/>
      <c r="AC4487" s="14"/>
      <c r="AD4487" s="14"/>
    </row>
    <row r="4488" ht="33.0" hidden="1" customHeight="1">
      <c r="A4488" s="14"/>
      <c r="B4488" s="14"/>
      <c r="C4488" s="14"/>
      <c r="D4488" s="14"/>
      <c r="E4488" s="14"/>
      <c r="F4488" s="14"/>
      <c r="G4488" s="14"/>
      <c r="H4488" s="14"/>
      <c r="I4488" s="14"/>
      <c r="J4488" s="14"/>
      <c r="K4488" s="14"/>
      <c r="L4488" s="14"/>
      <c r="M4488" s="14"/>
      <c r="N4488" s="14"/>
      <c r="O4488" s="14"/>
      <c r="P4488" s="14"/>
      <c r="Q4488" s="14"/>
      <c r="R4488" s="14"/>
      <c r="S4488" s="14"/>
      <c r="T4488" s="14"/>
      <c r="U4488" s="14"/>
      <c r="V4488" s="14"/>
      <c r="W4488" s="14"/>
      <c r="X4488" s="14"/>
      <c r="Y4488" s="14"/>
      <c r="Z4488" s="14"/>
      <c r="AA4488" s="14"/>
      <c r="AB4488" s="14"/>
      <c r="AC4488" s="14"/>
      <c r="AD4488" s="14"/>
    </row>
    <row r="4489" ht="33.0" hidden="1" customHeight="1">
      <c r="A4489" s="14"/>
      <c r="B4489" s="14"/>
      <c r="C4489" s="14"/>
      <c r="D4489" s="14"/>
      <c r="E4489" s="14"/>
      <c r="F4489" s="14"/>
      <c r="G4489" s="14"/>
      <c r="H4489" s="14"/>
      <c r="I4489" s="14"/>
      <c r="J4489" s="14"/>
      <c r="K4489" s="14"/>
      <c r="L4489" s="14"/>
      <c r="M4489" s="14"/>
      <c r="N4489" s="14"/>
      <c r="O4489" s="14"/>
      <c r="P4489" s="14"/>
      <c r="Q4489" s="14"/>
      <c r="R4489" s="14"/>
      <c r="S4489" s="14"/>
      <c r="T4489" s="14"/>
      <c r="U4489" s="14"/>
      <c r="V4489" s="14"/>
      <c r="W4489" s="14"/>
      <c r="X4489" s="14"/>
      <c r="Y4489" s="14"/>
      <c r="Z4489" s="14"/>
      <c r="AA4489" s="14"/>
      <c r="AB4489" s="14"/>
      <c r="AC4489" s="14"/>
      <c r="AD4489" s="14"/>
    </row>
    <row r="4490" ht="33.0" hidden="1" customHeight="1">
      <c r="A4490" s="14"/>
      <c r="B4490" s="14"/>
      <c r="C4490" s="14"/>
      <c r="D4490" s="14"/>
      <c r="E4490" s="14"/>
      <c r="F4490" s="14"/>
      <c r="G4490" s="14"/>
      <c r="H4490" s="14"/>
      <c r="I4490" s="14"/>
      <c r="J4490" s="14"/>
      <c r="K4490" s="14"/>
      <c r="L4490" s="14"/>
      <c r="M4490" s="14"/>
      <c r="N4490" s="14"/>
      <c r="O4490" s="14"/>
      <c r="P4490" s="14"/>
      <c r="Q4490" s="14"/>
      <c r="R4490" s="14"/>
      <c r="S4490" s="14"/>
      <c r="T4490" s="14"/>
      <c r="U4490" s="14"/>
      <c r="V4490" s="14"/>
      <c r="W4490" s="14"/>
      <c r="X4490" s="14"/>
      <c r="Y4490" s="14"/>
      <c r="Z4490" s="14"/>
      <c r="AA4490" s="14"/>
      <c r="AB4490" s="14"/>
      <c r="AC4490" s="14"/>
      <c r="AD4490" s="14"/>
    </row>
    <row r="4491" ht="33.0" hidden="1" customHeight="1">
      <c r="A4491" s="14"/>
      <c r="B4491" s="14"/>
      <c r="C4491" s="14"/>
      <c r="D4491" s="14"/>
      <c r="E4491" s="14"/>
      <c r="F4491" s="14"/>
      <c r="G4491" s="14"/>
      <c r="H4491" s="14"/>
      <c r="I4491" s="14"/>
      <c r="J4491" s="14"/>
      <c r="K4491" s="14"/>
      <c r="L4491" s="14"/>
      <c r="M4491" s="14"/>
      <c r="N4491" s="14"/>
      <c r="O4491" s="14"/>
      <c r="P4491" s="14"/>
      <c r="Q4491" s="14"/>
      <c r="R4491" s="14"/>
      <c r="S4491" s="14"/>
      <c r="T4491" s="14"/>
      <c r="U4491" s="14"/>
      <c r="V4491" s="14"/>
      <c r="W4491" s="14"/>
      <c r="X4491" s="14"/>
      <c r="Y4491" s="14"/>
      <c r="Z4491" s="14"/>
      <c r="AA4491" s="14"/>
      <c r="AB4491" s="14"/>
      <c r="AC4491" s="14"/>
      <c r="AD4491" s="14"/>
    </row>
    <row r="4492" ht="33.0" hidden="1" customHeight="1">
      <c r="A4492" s="14"/>
      <c r="B4492" s="14"/>
      <c r="C4492" s="14"/>
      <c r="D4492" s="14"/>
      <c r="E4492" s="14"/>
      <c r="F4492" s="14"/>
      <c r="G4492" s="14"/>
      <c r="H4492" s="14"/>
      <c r="I4492" s="14"/>
      <c r="J4492" s="14"/>
      <c r="K4492" s="14"/>
      <c r="L4492" s="14"/>
      <c r="M4492" s="14"/>
      <c r="N4492" s="14"/>
      <c r="O4492" s="14"/>
      <c r="P4492" s="14"/>
      <c r="Q4492" s="14"/>
      <c r="R4492" s="14"/>
      <c r="S4492" s="14"/>
      <c r="T4492" s="14"/>
      <c r="U4492" s="14"/>
      <c r="V4492" s="14"/>
      <c r="W4492" s="14"/>
      <c r="X4492" s="14"/>
      <c r="Y4492" s="14"/>
      <c r="Z4492" s="14"/>
      <c r="AA4492" s="14"/>
      <c r="AB4492" s="14"/>
      <c r="AC4492" s="14"/>
      <c r="AD4492" s="14"/>
    </row>
    <row r="4493" ht="33.0" hidden="1" customHeight="1">
      <c r="A4493" s="14"/>
      <c r="B4493" s="14"/>
      <c r="C4493" s="14"/>
      <c r="D4493" s="14"/>
      <c r="E4493" s="14"/>
      <c r="F4493" s="14"/>
      <c r="G4493" s="14"/>
      <c r="H4493" s="14"/>
      <c r="I4493" s="14"/>
      <c r="J4493" s="14"/>
      <c r="K4493" s="14"/>
      <c r="L4493" s="14"/>
      <c r="M4493" s="14"/>
      <c r="N4493" s="14"/>
      <c r="O4493" s="14"/>
      <c r="P4493" s="14"/>
      <c r="Q4493" s="14"/>
      <c r="R4493" s="14"/>
      <c r="S4493" s="14"/>
      <c r="T4493" s="14"/>
      <c r="U4493" s="14"/>
      <c r="V4493" s="14"/>
      <c r="W4493" s="14"/>
      <c r="X4493" s="14"/>
      <c r="Y4493" s="14"/>
      <c r="Z4493" s="14"/>
      <c r="AA4493" s="14"/>
      <c r="AB4493" s="14"/>
      <c r="AC4493" s="14"/>
      <c r="AD4493" s="14"/>
    </row>
    <row r="4494" ht="33.0" hidden="1" customHeight="1">
      <c r="A4494" s="14"/>
      <c r="B4494" s="14"/>
      <c r="C4494" s="14"/>
      <c r="D4494" s="14"/>
      <c r="E4494" s="14"/>
      <c r="F4494" s="14"/>
      <c r="G4494" s="14"/>
      <c r="H4494" s="14"/>
      <c r="I4494" s="14"/>
      <c r="J4494" s="14"/>
      <c r="K4494" s="14"/>
      <c r="L4494" s="14"/>
      <c r="M4494" s="14"/>
      <c r="N4494" s="14"/>
      <c r="O4494" s="14"/>
      <c r="P4494" s="14"/>
      <c r="Q4494" s="14"/>
      <c r="R4494" s="14"/>
      <c r="S4494" s="14"/>
      <c r="T4494" s="14"/>
      <c r="U4494" s="14"/>
      <c r="V4494" s="14"/>
      <c r="W4494" s="14"/>
      <c r="X4494" s="14"/>
      <c r="Y4494" s="14"/>
      <c r="Z4494" s="14"/>
      <c r="AA4494" s="14"/>
      <c r="AB4494" s="14"/>
      <c r="AC4494" s="14"/>
      <c r="AD4494" s="14"/>
    </row>
    <row r="4495" ht="33.0" hidden="1" customHeight="1">
      <c r="A4495" s="14"/>
      <c r="B4495" s="14"/>
      <c r="C4495" s="14"/>
      <c r="D4495" s="14"/>
      <c r="E4495" s="14"/>
      <c r="F4495" s="14"/>
      <c r="G4495" s="14"/>
      <c r="H4495" s="14"/>
      <c r="I4495" s="14"/>
      <c r="J4495" s="14"/>
      <c r="K4495" s="14"/>
      <c r="L4495" s="14"/>
      <c r="M4495" s="14"/>
      <c r="N4495" s="14"/>
      <c r="O4495" s="14"/>
      <c r="P4495" s="14"/>
      <c r="Q4495" s="14"/>
      <c r="R4495" s="14"/>
      <c r="S4495" s="14"/>
      <c r="T4495" s="14"/>
      <c r="U4495" s="14"/>
      <c r="V4495" s="14"/>
      <c r="W4495" s="14"/>
      <c r="X4495" s="14"/>
      <c r="Y4495" s="14"/>
      <c r="Z4495" s="14"/>
      <c r="AA4495" s="14"/>
      <c r="AB4495" s="14"/>
      <c r="AC4495" s="14"/>
      <c r="AD4495" s="14"/>
    </row>
    <row r="4496" ht="33.0" hidden="1" customHeight="1">
      <c r="A4496" s="14"/>
      <c r="B4496" s="14"/>
      <c r="C4496" s="14"/>
      <c r="D4496" s="14"/>
      <c r="E4496" s="14"/>
      <c r="F4496" s="14"/>
      <c r="G4496" s="14"/>
      <c r="H4496" s="14"/>
      <c r="I4496" s="14"/>
      <c r="J4496" s="14"/>
      <c r="K4496" s="14"/>
      <c r="L4496" s="14"/>
      <c r="M4496" s="14"/>
      <c r="N4496" s="14"/>
      <c r="O4496" s="14"/>
      <c r="P4496" s="14"/>
      <c r="Q4496" s="14"/>
      <c r="R4496" s="14"/>
      <c r="S4496" s="14"/>
      <c r="T4496" s="14"/>
      <c r="U4496" s="14"/>
      <c r="V4496" s="14"/>
      <c r="W4496" s="14"/>
      <c r="X4496" s="14"/>
      <c r="Y4496" s="14"/>
      <c r="Z4496" s="14"/>
      <c r="AA4496" s="14"/>
      <c r="AB4496" s="14"/>
      <c r="AC4496" s="14"/>
      <c r="AD4496" s="14"/>
    </row>
    <row r="4497" ht="33.0" hidden="1" customHeight="1">
      <c r="A4497" s="14"/>
      <c r="B4497" s="14"/>
      <c r="C4497" s="14"/>
      <c r="D4497" s="14"/>
      <c r="E4497" s="14"/>
      <c r="F4497" s="14"/>
      <c r="G4497" s="14"/>
      <c r="H4497" s="14"/>
      <c r="I4497" s="14"/>
      <c r="J4497" s="14"/>
      <c r="K4497" s="14"/>
      <c r="L4497" s="14"/>
      <c r="M4497" s="14"/>
      <c r="N4497" s="14"/>
      <c r="O4497" s="14"/>
      <c r="P4497" s="14"/>
      <c r="Q4497" s="14"/>
      <c r="R4497" s="14"/>
      <c r="S4497" s="14"/>
      <c r="T4497" s="14"/>
      <c r="U4497" s="14"/>
      <c r="V4497" s="14"/>
      <c r="W4497" s="14"/>
      <c r="X4497" s="14"/>
      <c r="Y4497" s="14"/>
      <c r="Z4497" s="14"/>
      <c r="AA4497" s="14"/>
      <c r="AB4497" s="14"/>
      <c r="AC4497" s="14"/>
      <c r="AD4497" s="14"/>
    </row>
    <row r="4498" ht="33.0" hidden="1" customHeight="1">
      <c r="A4498" s="14"/>
      <c r="B4498" s="14"/>
      <c r="C4498" s="14"/>
      <c r="D4498" s="14"/>
      <c r="E4498" s="14"/>
      <c r="F4498" s="14"/>
      <c r="G4498" s="14"/>
      <c r="H4498" s="14"/>
      <c r="I4498" s="14"/>
      <c r="J4498" s="14"/>
      <c r="K4498" s="14"/>
      <c r="L4498" s="14"/>
      <c r="M4498" s="14"/>
      <c r="N4498" s="14"/>
      <c r="O4498" s="14"/>
      <c r="P4498" s="14"/>
      <c r="Q4498" s="14"/>
      <c r="R4498" s="14"/>
      <c r="S4498" s="14"/>
      <c r="T4498" s="14"/>
      <c r="U4498" s="14"/>
      <c r="V4498" s="14"/>
      <c r="W4498" s="14"/>
      <c r="X4498" s="14"/>
      <c r="Y4498" s="14"/>
      <c r="Z4498" s="14"/>
      <c r="AA4498" s="14"/>
      <c r="AB4498" s="14"/>
      <c r="AC4498" s="14"/>
      <c r="AD4498" s="14"/>
    </row>
    <row r="4499" ht="33.0" hidden="1" customHeight="1">
      <c r="A4499" s="14"/>
      <c r="B4499" s="14"/>
      <c r="C4499" s="14"/>
      <c r="D4499" s="14"/>
      <c r="E4499" s="14"/>
      <c r="F4499" s="14"/>
      <c r="G4499" s="14"/>
      <c r="H4499" s="14"/>
      <c r="I4499" s="14"/>
      <c r="J4499" s="14"/>
      <c r="K4499" s="14"/>
      <c r="L4499" s="14"/>
      <c r="M4499" s="14"/>
      <c r="N4499" s="14"/>
      <c r="O4499" s="14"/>
      <c r="P4499" s="14"/>
      <c r="Q4499" s="14"/>
      <c r="R4499" s="14"/>
      <c r="S4499" s="14"/>
      <c r="T4499" s="14"/>
      <c r="U4499" s="14"/>
      <c r="V4499" s="14"/>
      <c r="W4499" s="14"/>
      <c r="X4499" s="14"/>
      <c r="Y4499" s="14"/>
      <c r="Z4499" s="14"/>
      <c r="AA4499" s="14"/>
      <c r="AB4499" s="14"/>
      <c r="AC4499" s="14"/>
      <c r="AD4499" s="14"/>
    </row>
    <row r="4500" ht="33.0" hidden="1" customHeight="1">
      <c r="A4500" s="14"/>
      <c r="B4500" s="14"/>
      <c r="C4500" s="14"/>
      <c r="D4500" s="14"/>
      <c r="E4500" s="14"/>
      <c r="F4500" s="14"/>
      <c r="G4500" s="14"/>
      <c r="H4500" s="14"/>
      <c r="I4500" s="14"/>
      <c r="J4500" s="14"/>
      <c r="K4500" s="14"/>
      <c r="L4500" s="14"/>
      <c r="M4500" s="14"/>
      <c r="N4500" s="14"/>
      <c r="O4500" s="14"/>
      <c r="P4500" s="14"/>
      <c r="Q4500" s="14"/>
      <c r="R4500" s="14"/>
      <c r="S4500" s="14"/>
      <c r="T4500" s="14"/>
      <c r="U4500" s="14"/>
      <c r="V4500" s="14"/>
      <c r="W4500" s="14"/>
      <c r="X4500" s="14"/>
      <c r="Y4500" s="14"/>
      <c r="Z4500" s="14"/>
      <c r="AA4500" s="14"/>
      <c r="AB4500" s="14"/>
      <c r="AC4500" s="14"/>
      <c r="AD4500" s="14"/>
    </row>
    <row r="4501" ht="33.0" hidden="1" customHeight="1">
      <c r="A4501" s="14"/>
      <c r="B4501" s="14"/>
      <c r="C4501" s="14"/>
      <c r="D4501" s="14"/>
      <c r="E4501" s="14"/>
      <c r="F4501" s="14"/>
      <c r="G4501" s="14"/>
      <c r="H4501" s="14"/>
      <c r="I4501" s="14"/>
      <c r="J4501" s="14"/>
      <c r="K4501" s="14"/>
      <c r="L4501" s="14"/>
      <c r="M4501" s="14"/>
      <c r="N4501" s="14"/>
      <c r="O4501" s="14"/>
      <c r="P4501" s="14"/>
      <c r="Q4501" s="14"/>
      <c r="R4501" s="14"/>
      <c r="S4501" s="14"/>
      <c r="T4501" s="14"/>
      <c r="U4501" s="14"/>
      <c r="V4501" s="14"/>
      <c r="W4501" s="14"/>
      <c r="X4501" s="14"/>
      <c r="Y4501" s="14"/>
      <c r="Z4501" s="14"/>
      <c r="AA4501" s="14"/>
      <c r="AB4501" s="14"/>
      <c r="AC4501" s="14"/>
      <c r="AD4501" s="14"/>
    </row>
    <row r="4502" ht="33.0" hidden="1" customHeight="1">
      <c r="A4502" s="14"/>
      <c r="B4502" s="14"/>
      <c r="C4502" s="14"/>
      <c r="D4502" s="14"/>
      <c r="E4502" s="14"/>
      <c r="F4502" s="14"/>
      <c r="G4502" s="14"/>
      <c r="H4502" s="14"/>
      <c r="I4502" s="14"/>
      <c r="J4502" s="14"/>
      <c r="K4502" s="14"/>
      <c r="L4502" s="14"/>
      <c r="M4502" s="14"/>
      <c r="N4502" s="14"/>
      <c r="O4502" s="14"/>
      <c r="P4502" s="14"/>
      <c r="Q4502" s="14"/>
      <c r="R4502" s="14"/>
      <c r="S4502" s="14"/>
      <c r="T4502" s="14"/>
      <c r="U4502" s="14"/>
      <c r="V4502" s="14"/>
      <c r="W4502" s="14"/>
      <c r="X4502" s="14"/>
      <c r="Y4502" s="14"/>
      <c r="Z4502" s="14"/>
      <c r="AA4502" s="14"/>
      <c r="AB4502" s="14"/>
      <c r="AC4502" s="14"/>
      <c r="AD4502" s="14"/>
    </row>
    <row r="4503" ht="33.0" hidden="1" customHeight="1">
      <c r="A4503" s="14"/>
      <c r="B4503" s="14"/>
      <c r="C4503" s="14"/>
      <c r="D4503" s="14"/>
      <c r="E4503" s="14"/>
      <c r="F4503" s="14"/>
      <c r="G4503" s="14"/>
      <c r="H4503" s="14"/>
      <c r="I4503" s="14"/>
      <c r="J4503" s="14"/>
      <c r="K4503" s="14"/>
      <c r="L4503" s="14"/>
      <c r="M4503" s="14"/>
      <c r="N4503" s="14"/>
      <c r="O4503" s="14"/>
      <c r="P4503" s="14"/>
      <c r="Q4503" s="14"/>
      <c r="R4503" s="14"/>
      <c r="S4503" s="14"/>
      <c r="T4503" s="14"/>
      <c r="U4503" s="14"/>
      <c r="V4503" s="14"/>
      <c r="W4503" s="14"/>
      <c r="X4503" s="14"/>
      <c r="Y4503" s="14"/>
      <c r="Z4503" s="14"/>
      <c r="AA4503" s="14"/>
      <c r="AB4503" s="14"/>
      <c r="AC4503" s="14"/>
      <c r="AD4503" s="14"/>
    </row>
    <row r="4504" ht="33.0" hidden="1" customHeight="1">
      <c r="A4504" s="14"/>
      <c r="B4504" s="14"/>
      <c r="C4504" s="14"/>
      <c r="D4504" s="14"/>
      <c r="E4504" s="14"/>
      <c r="F4504" s="14"/>
      <c r="G4504" s="14"/>
      <c r="H4504" s="14"/>
      <c r="I4504" s="14"/>
      <c r="J4504" s="14"/>
      <c r="K4504" s="14"/>
      <c r="L4504" s="14"/>
      <c r="M4504" s="14"/>
      <c r="N4504" s="14"/>
      <c r="O4504" s="14"/>
      <c r="P4504" s="14"/>
      <c r="Q4504" s="14"/>
      <c r="R4504" s="14"/>
      <c r="S4504" s="14"/>
      <c r="T4504" s="14"/>
      <c r="U4504" s="14"/>
      <c r="V4504" s="14"/>
      <c r="W4504" s="14"/>
      <c r="X4504" s="14"/>
      <c r="Y4504" s="14"/>
      <c r="Z4504" s="14"/>
      <c r="AA4504" s="14"/>
      <c r="AB4504" s="14"/>
      <c r="AC4504" s="14"/>
      <c r="AD4504" s="14"/>
    </row>
    <row r="4505" ht="33.0" hidden="1" customHeight="1">
      <c r="A4505" s="14"/>
      <c r="B4505" s="14"/>
      <c r="C4505" s="14"/>
      <c r="D4505" s="14"/>
      <c r="E4505" s="14"/>
      <c r="F4505" s="14"/>
      <c r="G4505" s="14"/>
      <c r="H4505" s="14"/>
      <c r="I4505" s="14"/>
      <c r="J4505" s="14"/>
      <c r="K4505" s="14"/>
      <c r="L4505" s="14"/>
      <c r="M4505" s="14"/>
      <c r="N4505" s="14"/>
      <c r="O4505" s="14"/>
      <c r="P4505" s="14"/>
      <c r="Q4505" s="14"/>
      <c r="R4505" s="14"/>
      <c r="S4505" s="14"/>
      <c r="T4505" s="14"/>
      <c r="U4505" s="14"/>
      <c r="V4505" s="14"/>
      <c r="W4505" s="14"/>
      <c r="X4505" s="14"/>
      <c r="Y4505" s="14"/>
      <c r="Z4505" s="14"/>
      <c r="AA4505" s="14"/>
      <c r="AB4505" s="14"/>
      <c r="AC4505" s="14"/>
      <c r="AD4505" s="14"/>
    </row>
    <row r="4506" ht="33.0" hidden="1" customHeight="1">
      <c r="A4506" s="14"/>
      <c r="B4506" s="14"/>
      <c r="C4506" s="14"/>
      <c r="D4506" s="14"/>
      <c r="E4506" s="14"/>
      <c r="F4506" s="14"/>
      <c r="G4506" s="14"/>
      <c r="H4506" s="14"/>
      <c r="I4506" s="14"/>
      <c r="J4506" s="14"/>
      <c r="K4506" s="14"/>
      <c r="L4506" s="14"/>
      <c r="M4506" s="14"/>
      <c r="N4506" s="14"/>
      <c r="O4506" s="14"/>
      <c r="P4506" s="14"/>
      <c r="Q4506" s="14"/>
      <c r="R4506" s="14"/>
      <c r="S4506" s="14"/>
      <c r="T4506" s="14"/>
      <c r="U4506" s="14"/>
      <c r="V4506" s="14"/>
      <c r="W4506" s="14"/>
      <c r="X4506" s="14"/>
      <c r="Y4506" s="14"/>
      <c r="Z4506" s="14"/>
      <c r="AA4506" s="14"/>
      <c r="AB4506" s="14"/>
      <c r="AC4506" s="14"/>
      <c r="AD4506" s="14"/>
    </row>
    <row r="4507" ht="33.0" hidden="1" customHeight="1">
      <c r="A4507" s="14"/>
      <c r="B4507" s="14"/>
      <c r="C4507" s="14"/>
      <c r="D4507" s="14"/>
      <c r="E4507" s="14"/>
      <c r="F4507" s="14"/>
      <c r="G4507" s="14"/>
      <c r="H4507" s="14"/>
      <c r="I4507" s="14"/>
      <c r="J4507" s="14"/>
      <c r="K4507" s="14"/>
      <c r="L4507" s="14"/>
      <c r="M4507" s="14"/>
      <c r="N4507" s="14"/>
      <c r="O4507" s="14"/>
      <c r="P4507" s="14"/>
      <c r="Q4507" s="14"/>
      <c r="R4507" s="14"/>
      <c r="S4507" s="14"/>
      <c r="T4507" s="14"/>
      <c r="U4507" s="14"/>
      <c r="V4507" s="14"/>
      <c r="W4507" s="14"/>
      <c r="X4507" s="14"/>
      <c r="Y4507" s="14"/>
      <c r="Z4507" s="14"/>
      <c r="AA4507" s="14"/>
      <c r="AB4507" s="14"/>
      <c r="AC4507" s="14"/>
      <c r="AD4507" s="14"/>
    </row>
    <row r="4508" ht="33.0" hidden="1" customHeight="1">
      <c r="A4508" s="14"/>
      <c r="B4508" s="14"/>
      <c r="C4508" s="14"/>
      <c r="D4508" s="14"/>
      <c r="E4508" s="14"/>
      <c r="F4508" s="14"/>
      <c r="G4508" s="14"/>
      <c r="H4508" s="14"/>
      <c r="I4508" s="14"/>
      <c r="J4508" s="14"/>
      <c r="K4508" s="14"/>
      <c r="L4508" s="14"/>
      <c r="M4508" s="14"/>
      <c r="N4508" s="14"/>
      <c r="O4508" s="14"/>
      <c r="P4508" s="14"/>
      <c r="Q4508" s="14"/>
      <c r="R4508" s="14"/>
      <c r="S4508" s="14"/>
      <c r="T4508" s="14"/>
      <c r="U4508" s="14"/>
      <c r="V4508" s="14"/>
      <c r="W4508" s="14"/>
      <c r="X4508" s="14"/>
      <c r="Y4508" s="14"/>
      <c r="Z4508" s="14"/>
      <c r="AA4508" s="14"/>
      <c r="AB4508" s="14"/>
      <c r="AC4508" s="14"/>
      <c r="AD4508" s="14"/>
    </row>
    <row r="4509" ht="33.0" hidden="1" customHeight="1">
      <c r="A4509" s="14"/>
      <c r="B4509" s="14"/>
      <c r="C4509" s="14"/>
      <c r="D4509" s="14"/>
      <c r="E4509" s="14"/>
      <c r="F4509" s="14"/>
      <c r="G4509" s="14"/>
      <c r="H4509" s="14"/>
      <c r="I4509" s="14"/>
      <c r="J4509" s="14"/>
      <c r="K4509" s="14"/>
      <c r="L4509" s="14"/>
      <c r="M4509" s="14"/>
      <c r="N4509" s="14"/>
      <c r="O4509" s="14"/>
      <c r="P4509" s="14"/>
      <c r="Q4509" s="14"/>
      <c r="R4509" s="14"/>
      <c r="S4509" s="14"/>
      <c r="T4509" s="14"/>
      <c r="U4509" s="14"/>
      <c r="V4509" s="14"/>
      <c r="W4509" s="14"/>
      <c r="X4509" s="14"/>
      <c r="Y4509" s="14"/>
      <c r="Z4509" s="14"/>
      <c r="AA4509" s="14"/>
      <c r="AB4509" s="14"/>
      <c r="AC4509" s="14"/>
      <c r="AD4509" s="14"/>
    </row>
    <row r="4510" ht="33.0" hidden="1" customHeight="1">
      <c r="A4510" s="14"/>
      <c r="B4510" s="14"/>
      <c r="C4510" s="14"/>
      <c r="D4510" s="14"/>
      <c r="E4510" s="14"/>
      <c r="F4510" s="14"/>
      <c r="G4510" s="14"/>
      <c r="H4510" s="14"/>
      <c r="I4510" s="14"/>
      <c r="J4510" s="14"/>
      <c r="K4510" s="14"/>
      <c r="L4510" s="14"/>
      <c r="M4510" s="14"/>
      <c r="N4510" s="14"/>
      <c r="O4510" s="14"/>
      <c r="P4510" s="14"/>
      <c r="Q4510" s="14"/>
      <c r="R4510" s="14"/>
      <c r="S4510" s="14"/>
      <c r="T4510" s="14"/>
      <c r="U4510" s="14"/>
      <c r="V4510" s="14"/>
      <c r="W4510" s="14"/>
      <c r="X4510" s="14"/>
      <c r="Y4510" s="14"/>
      <c r="Z4510" s="14"/>
      <c r="AA4510" s="14"/>
      <c r="AB4510" s="14"/>
      <c r="AC4510" s="14"/>
      <c r="AD4510" s="14"/>
    </row>
    <row r="4511" ht="33.0" hidden="1" customHeight="1">
      <c r="A4511" s="14"/>
      <c r="B4511" s="14"/>
      <c r="C4511" s="14"/>
      <c r="D4511" s="14"/>
      <c r="E4511" s="14"/>
      <c r="F4511" s="14"/>
      <c r="G4511" s="14"/>
      <c r="H4511" s="14"/>
      <c r="I4511" s="14"/>
      <c r="J4511" s="14"/>
      <c r="K4511" s="14"/>
      <c r="L4511" s="14"/>
      <c r="M4511" s="14"/>
      <c r="N4511" s="14"/>
      <c r="O4511" s="14"/>
      <c r="P4511" s="14"/>
      <c r="Q4511" s="14"/>
      <c r="R4511" s="14"/>
      <c r="S4511" s="14"/>
      <c r="T4511" s="14"/>
      <c r="U4511" s="14"/>
      <c r="V4511" s="14"/>
      <c r="W4511" s="14"/>
      <c r="X4511" s="14"/>
      <c r="Y4511" s="14"/>
      <c r="Z4511" s="14"/>
      <c r="AA4511" s="14"/>
      <c r="AB4511" s="14"/>
      <c r="AC4511" s="14"/>
      <c r="AD4511" s="14"/>
    </row>
    <row r="4512" ht="33.0" hidden="1" customHeight="1">
      <c r="A4512" s="14"/>
      <c r="B4512" s="14"/>
      <c r="C4512" s="14"/>
      <c r="D4512" s="14"/>
      <c r="E4512" s="14"/>
      <c r="F4512" s="14"/>
      <c r="G4512" s="14"/>
      <c r="H4512" s="14"/>
      <c r="I4512" s="14"/>
      <c r="J4512" s="14"/>
      <c r="K4512" s="14"/>
      <c r="L4512" s="14"/>
      <c r="M4512" s="14"/>
      <c r="N4512" s="14"/>
      <c r="O4512" s="14"/>
      <c r="P4512" s="14"/>
      <c r="Q4512" s="14"/>
      <c r="R4512" s="14"/>
      <c r="S4512" s="14"/>
      <c r="T4512" s="14"/>
      <c r="U4512" s="14"/>
      <c r="V4512" s="14"/>
      <c r="W4512" s="14"/>
      <c r="X4512" s="14"/>
      <c r="Y4512" s="14"/>
      <c r="Z4512" s="14"/>
      <c r="AA4512" s="14"/>
      <c r="AB4512" s="14"/>
      <c r="AC4512" s="14"/>
      <c r="AD4512" s="14"/>
    </row>
    <row r="4513" ht="33.0" hidden="1" customHeight="1">
      <c r="A4513" s="14"/>
      <c r="B4513" s="14"/>
      <c r="C4513" s="14"/>
      <c r="D4513" s="14"/>
      <c r="E4513" s="14"/>
      <c r="F4513" s="14"/>
      <c r="G4513" s="14"/>
      <c r="H4513" s="14"/>
      <c r="I4513" s="14"/>
      <c r="J4513" s="14"/>
      <c r="K4513" s="14"/>
      <c r="L4513" s="14"/>
      <c r="M4513" s="14"/>
      <c r="N4513" s="14"/>
      <c r="O4513" s="14"/>
      <c r="P4513" s="14"/>
      <c r="Q4513" s="14"/>
      <c r="R4513" s="14"/>
      <c r="S4513" s="14"/>
      <c r="T4513" s="14"/>
      <c r="U4513" s="14"/>
      <c r="V4513" s="14"/>
      <c r="W4513" s="14"/>
      <c r="X4513" s="14"/>
      <c r="Y4513" s="14"/>
      <c r="Z4513" s="14"/>
      <c r="AA4513" s="14"/>
      <c r="AB4513" s="14"/>
      <c r="AC4513" s="14"/>
      <c r="AD4513" s="14"/>
    </row>
    <row r="4514" ht="33.0" hidden="1" customHeight="1">
      <c r="A4514" s="14"/>
      <c r="B4514" s="14"/>
      <c r="C4514" s="14"/>
      <c r="D4514" s="14"/>
      <c r="E4514" s="14"/>
      <c r="F4514" s="14"/>
      <c r="G4514" s="14"/>
      <c r="H4514" s="14"/>
      <c r="I4514" s="14"/>
      <c r="J4514" s="14"/>
      <c r="K4514" s="14"/>
      <c r="L4514" s="14"/>
      <c r="M4514" s="14"/>
      <c r="N4514" s="14"/>
      <c r="O4514" s="14"/>
      <c r="P4514" s="14"/>
      <c r="Q4514" s="14"/>
      <c r="R4514" s="14"/>
      <c r="S4514" s="14"/>
      <c r="T4514" s="14"/>
      <c r="U4514" s="14"/>
      <c r="V4514" s="14"/>
      <c r="W4514" s="14"/>
      <c r="X4514" s="14"/>
      <c r="Y4514" s="14"/>
      <c r="Z4514" s="14"/>
      <c r="AA4514" s="14"/>
      <c r="AB4514" s="14"/>
      <c r="AC4514" s="14"/>
      <c r="AD4514" s="14"/>
    </row>
    <row r="4515" ht="33.0" hidden="1" customHeight="1">
      <c r="A4515" s="14"/>
      <c r="B4515" s="14"/>
      <c r="C4515" s="14"/>
      <c r="D4515" s="14"/>
      <c r="E4515" s="14"/>
      <c r="F4515" s="14"/>
      <c r="G4515" s="14"/>
      <c r="H4515" s="14"/>
      <c r="I4515" s="14"/>
      <c r="J4515" s="14"/>
      <c r="K4515" s="14"/>
      <c r="L4515" s="14"/>
      <c r="M4515" s="14"/>
      <c r="N4515" s="14"/>
      <c r="O4515" s="14"/>
      <c r="P4515" s="14"/>
      <c r="Q4515" s="14"/>
      <c r="R4515" s="14"/>
      <c r="S4515" s="14"/>
      <c r="T4515" s="14"/>
      <c r="U4515" s="14"/>
      <c r="V4515" s="14"/>
      <c r="W4515" s="14"/>
      <c r="X4515" s="14"/>
      <c r="Y4515" s="14"/>
      <c r="Z4515" s="14"/>
      <c r="AA4515" s="14"/>
      <c r="AB4515" s="14"/>
      <c r="AC4515" s="14"/>
      <c r="AD4515" s="14"/>
    </row>
    <row r="4516" ht="33.0" hidden="1" customHeight="1">
      <c r="A4516" s="14"/>
      <c r="B4516" s="14"/>
      <c r="C4516" s="14"/>
      <c r="D4516" s="14"/>
      <c r="E4516" s="14"/>
      <c r="F4516" s="14"/>
      <c r="G4516" s="14"/>
      <c r="H4516" s="14"/>
      <c r="I4516" s="14"/>
      <c r="J4516" s="14"/>
      <c r="K4516" s="14"/>
      <c r="L4516" s="14"/>
      <c r="M4516" s="14"/>
      <c r="N4516" s="14"/>
      <c r="O4516" s="14"/>
      <c r="P4516" s="14"/>
      <c r="Q4516" s="14"/>
      <c r="R4516" s="14"/>
      <c r="S4516" s="14"/>
      <c r="T4516" s="14"/>
      <c r="U4516" s="14"/>
      <c r="V4516" s="14"/>
      <c r="W4516" s="14"/>
      <c r="X4516" s="14"/>
      <c r="Y4516" s="14"/>
      <c r="Z4516" s="14"/>
      <c r="AA4516" s="14"/>
      <c r="AB4516" s="14"/>
      <c r="AC4516" s="14"/>
      <c r="AD4516" s="14"/>
    </row>
    <row r="4517" ht="33.0" hidden="1" customHeight="1">
      <c r="A4517" s="14"/>
      <c r="B4517" s="14"/>
      <c r="C4517" s="14"/>
      <c r="D4517" s="14"/>
      <c r="E4517" s="14"/>
      <c r="F4517" s="14"/>
      <c r="G4517" s="14"/>
      <c r="H4517" s="14"/>
      <c r="I4517" s="14"/>
      <c r="J4517" s="14"/>
      <c r="K4517" s="14"/>
      <c r="L4517" s="14"/>
      <c r="M4517" s="14"/>
      <c r="N4517" s="14"/>
      <c r="O4517" s="14"/>
      <c r="P4517" s="14"/>
      <c r="Q4517" s="14"/>
      <c r="R4517" s="14"/>
      <c r="S4517" s="14"/>
      <c r="T4517" s="14"/>
      <c r="U4517" s="14"/>
      <c r="V4517" s="14"/>
      <c r="W4517" s="14"/>
      <c r="X4517" s="14"/>
      <c r="Y4517" s="14"/>
      <c r="Z4517" s="14"/>
      <c r="AA4517" s="14"/>
      <c r="AB4517" s="14"/>
      <c r="AC4517" s="14"/>
      <c r="AD4517" s="14"/>
    </row>
    <row r="4518" ht="33.0" hidden="1" customHeight="1">
      <c r="A4518" s="14"/>
      <c r="B4518" s="14"/>
      <c r="C4518" s="14"/>
      <c r="D4518" s="14"/>
      <c r="E4518" s="14"/>
      <c r="F4518" s="14"/>
      <c r="G4518" s="14"/>
      <c r="H4518" s="14"/>
      <c r="I4518" s="14"/>
      <c r="J4518" s="14"/>
      <c r="K4518" s="14"/>
      <c r="L4518" s="14"/>
      <c r="M4518" s="14"/>
      <c r="N4518" s="14"/>
      <c r="O4518" s="14"/>
      <c r="P4518" s="14"/>
      <c r="Q4518" s="14"/>
      <c r="R4518" s="14"/>
      <c r="S4518" s="14"/>
      <c r="T4518" s="14"/>
      <c r="U4518" s="14"/>
      <c r="V4518" s="14"/>
      <c r="W4518" s="14"/>
      <c r="X4518" s="14"/>
      <c r="Y4518" s="14"/>
      <c r="Z4518" s="14"/>
      <c r="AA4518" s="14"/>
      <c r="AB4518" s="14"/>
      <c r="AC4518" s="14"/>
      <c r="AD4518" s="14"/>
    </row>
    <row r="4519" ht="33.0" hidden="1" customHeight="1">
      <c r="A4519" s="14"/>
      <c r="B4519" s="14"/>
      <c r="C4519" s="14"/>
      <c r="D4519" s="14"/>
      <c r="E4519" s="14"/>
      <c r="F4519" s="14"/>
      <c r="G4519" s="14"/>
      <c r="H4519" s="14"/>
      <c r="I4519" s="14"/>
      <c r="J4519" s="14"/>
      <c r="K4519" s="14"/>
      <c r="L4519" s="14"/>
      <c r="M4519" s="14"/>
      <c r="N4519" s="14"/>
      <c r="O4519" s="14"/>
      <c r="P4519" s="14"/>
      <c r="Q4519" s="14"/>
      <c r="R4519" s="14"/>
      <c r="S4519" s="14"/>
      <c r="T4519" s="14"/>
      <c r="U4519" s="14"/>
      <c r="V4519" s="14"/>
      <c r="W4519" s="14"/>
      <c r="X4519" s="14"/>
      <c r="Y4519" s="14"/>
      <c r="Z4519" s="14"/>
      <c r="AA4519" s="14"/>
      <c r="AB4519" s="14"/>
      <c r="AC4519" s="14"/>
      <c r="AD4519" s="14"/>
    </row>
    <row r="4520" ht="33.0" hidden="1" customHeight="1">
      <c r="A4520" s="14"/>
      <c r="B4520" s="14"/>
      <c r="C4520" s="14"/>
      <c r="D4520" s="14"/>
      <c r="E4520" s="14"/>
      <c r="F4520" s="14"/>
      <c r="G4520" s="14"/>
      <c r="H4520" s="14"/>
      <c r="I4520" s="14"/>
      <c r="J4520" s="14"/>
      <c r="K4520" s="14"/>
      <c r="L4520" s="14"/>
      <c r="M4520" s="14"/>
      <c r="N4520" s="14"/>
      <c r="O4520" s="14"/>
      <c r="P4520" s="14"/>
      <c r="Q4520" s="14"/>
      <c r="R4520" s="14"/>
      <c r="S4520" s="14"/>
      <c r="T4520" s="14"/>
      <c r="U4520" s="14"/>
      <c r="V4520" s="14"/>
      <c r="W4520" s="14"/>
      <c r="X4520" s="14"/>
      <c r="Y4520" s="14"/>
      <c r="Z4520" s="14"/>
      <c r="AA4520" s="14"/>
      <c r="AB4520" s="14"/>
      <c r="AC4520" s="14"/>
      <c r="AD4520" s="14"/>
    </row>
    <row r="4521" ht="33.0" hidden="1" customHeight="1">
      <c r="A4521" s="14"/>
      <c r="B4521" s="14"/>
      <c r="C4521" s="14"/>
      <c r="D4521" s="14"/>
      <c r="E4521" s="14"/>
      <c r="F4521" s="14"/>
      <c r="G4521" s="14"/>
      <c r="H4521" s="14"/>
      <c r="I4521" s="14"/>
      <c r="J4521" s="14"/>
      <c r="K4521" s="14"/>
      <c r="L4521" s="14"/>
      <c r="M4521" s="14"/>
      <c r="N4521" s="14"/>
      <c r="O4521" s="14"/>
      <c r="P4521" s="14"/>
      <c r="Q4521" s="14"/>
      <c r="R4521" s="14"/>
      <c r="S4521" s="14"/>
      <c r="T4521" s="14"/>
      <c r="U4521" s="14"/>
      <c r="V4521" s="14"/>
      <c r="W4521" s="14"/>
      <c r="X4521" s="14"/>
      <c r="Y4521" s="14"/>
      <c r="Z4521" s="14"/>
      <c r="AA4521" s="14"/>
      <c r="AB4521" s="14"/>
      <c r="AC4521" s="14"/>
      <c r="AD4521" s="14"/>
    </row>
    <row r="4522" ht="33.0" hidden="1" customHeight="1">
      <c r="A4522" s="14"/>
      <c r="B4522" s="14"/>
      <c r="C4522" s="14"/>
      <c r="D4522" s="14"/>
      <c r="E4522" s="14"/>
      <c r="F4522" s="14"/>
      <c r="G4522" s="14"/>
      <c r="H4522" s="14"/>
      <c r="I4522" s="14"/>
      <c r="J4522" s="14"/>
      <c r="K4522" s="14"/>
      <c r="L4522" s="14"/>
      <c r="M4522" s="14"/>
      <c r="N4522" s="14"/>
      <c r="O4522" s="14"/>
      <c r="P4522" s="14"/>
      <c r="Q4522" s="14"/>
      <c r="R4522" s="14"/>
      <c r="S4522" s="14"/>
      <c r="T4522" s="14"/>
      <c r="U4522" s="14"/>
      <c r="V4522" s="14"/>
      <c r="W4522" s="14"/>
      <c r="X4522" s="14"/>
      <c r="Y4522" s="14"/>
      <c r="Z4522" s="14"/>
      <c r="AA4522" s="14"/>
      <c r="AB4522" s="14"/>
      <c r="AC4522" s="14"/>
      <c r="AD4522" s="14"/>
    </row>
    <row r="4523" ht="33.0" hidden="1" customHeight="1">
      <c r="A4523" s="14"/>
      <c r="B4523" s="14"/>
      <c r="C4523" s="14"/>
      <c r="D4523" s="14"/>
      <c r="E4523" s="14"/>
      <c r="F4523" s="14"/>
      <c r="G4523" s="14"/>
      <c r="H4523" s="14"/>
      <c r="I4523" s="14"/>
      <c r="J4523" s="14"/>
      <c r="K4523" s="14"/>
      <c r="L4523" s="14"/>
      <c r="M4523" s="14"/>
      <c r="N4523" s="14"/>
      <c r="O4523" s="14"/>
      <c r="P4523" s="14"/>
      <c r="Q4523" s="14"/>
      <c r="R4523" s="14"/>
      <c r="S4523" s="14"/>
      <c r="T4523" s="14"/>
      <c r="U4523" s="14"/>
      <c r="V4523" s="14"/>
      <c r="W4523" s="14"/>
      <c r="X4523" s="14"/>
      <c r="Y4523" s="14"/>
      <c r="Z4523" s="14"/>
      <c r="AA4523" s="14"/>
      <c r="AB4523" s="14"/>
      <c r="AC4523" s="14"/>
      <c r="AD4523" s="14"/>
    </row>
    <row r="4524" ht="33.0" hidden="1" customHeight="1">
      <c r="A4524" s="14"/>
      <c r="B4524" s="14"/>
      <c r="C4524" s="14"/>
      <c r="D4524" s="14"/>
      <c r="E4524" s="14"/>
      <c r="F4524" s="14"/>
      <c r="G4524" s="14"/>
      <c r="H4524" s="14"/>
      <c r="I4524" s="14"/>
      <c r="J4524" s="14"/>
      <c r="K4524" s="14"/>
      <c r="L4524" s="14"/>
      <c r="M4524" s="14"/>
      <c r="N4524" s="14"/>
      <c r="O4524" s="14"/>
      <c r="P4524" s="14"/>
      <c r="Q4524" s="14"/>
      <c r="R4524" s="14"/>
      <c r="S4524" s="14"/>
      <c r="T4524" s="14"/>
      <c r="U4524" s="14"/>
      <c r="V4524" s="14"/>
      <c r="W4524" s="14"/>
      <c r="X4524" s="14"/>
      <c r="Y4524" s="14"/>
      <c r="Z4524" s="14"/>
      <c r="AA4524" s="14"/>
      <c r="AB4524" s="14"/>
      <c r="AC4524" s="14"/>
      <c r="AD4524" s="14"/>
    </row>
    <row r="4525" ht="33.0" hidden="1" customHeight="1">
      <c r="A4525" s="14"/>
      <c r="B4525" s="14"/>
      <c r="C4525" s="14"/>
      <c r="D4525" s="14"/>
      <c r="E4525" s="14"/>
      <c r="F4525" s="14"/>
      <c r="G4525" s="14"/>
      <c r="H4525" s="14"/>
      <c r="I4525" s="14"/>
      <c r="J4525" s="14"/>
      <c r="K4525" s="14"/>
      <c r="L4525" s="14"/>
      <c r="M4525" s="14"/>
      <c r="N4525" s="14"/>
      <c r="O4525" s="14"/>
      <c r="P4525" s="14"/>
      <c r="Q4525" s="14"/>
      <c r="R4525" s="14"/>
      <c r="S4525" s="14"/>
      <c r="T4525" s="14"/>
      <c r="U4525" s="14"/>
      <c r="V4525" s="14"/>
      <c r="W4525" s="14"/>
      <c r="X4525" s="14"/>
      <c r="Y4525" s="14"/>
      <c r="Z4525" s="14"/>
      <c r="AA4525" s="14"/>
      <c r="AB4525" s="14"/>
      <c r="AC4525" s="14"/>
      <c r="AD4525" s="14"/>
    </row>
    <row r="4526" ht="33.0" hidden="1" customHeight="1">
      <c r="A4526" s="14"/>
      <c r="B4526" s="14"/>
      <c r="C4526" s="14"/>
      <c r="D4526" s="14"/>
      <c r="E4526" s="14"/>
      <c r="F4526" s="14"/>
      <c r="G4526" s="14"/>
      <c r="H4526" s="14"/>
      <c r="I4526" s="14"/>
      <c r="J4526" s="14"/>
      <c r="K4526" s="14"/>
      <c r="L4526" s="14"/>
      <c r="M4526" s="14"/>
      <c r="N4526" s="14"/>
      <c r="O4526" s="14"/>
      <c r="P4526" s="14"/>
      <c r="Q4526" s="14"/>
      <c r="R4526" s="14"/>
      <c r="S4526" s="14"/>
      <c r="T4526" s="14"/>
      <c r="U4526" s="14"/>
      <c r="V4526" s="14"/>
      <c r="W4526" s="14"/>
      <c r="X4526" s="14"/>
      <c r="Y4526" s="14"/>
      <c r="Z4526" s="14"/>
      <c r="AA4526" s="14"/>
      <c r="AB4526" s="14"/>
      <c r="AC4526" s="14"/>
      <c r="AD4526" s="14"/>
    </row>
    <row r="4527" ht="33.0" hidden="1" customHeight="1">
      <c r="A4527" s="14"/>
      <c r="B4527" s="14"/>
      <c r="C4527" s="14"/>
      <c r="D4527" s="14"/>
      <c r="E4527" s="14"/>
      <c r="F4527" s="14"/>
      <c r="G4527" s="14"/>
      <c r="H4527" s="14"/>
      <c r="I4527" s="14"/>
      <c r="J4527" s="14"/>
      <c r="K4527" s="14"/>
      <c r="L4527" s="14"/>
      <c r="M4527" s="14"/>
      <c r="N4527" s="14"/>
      <c r="O4527" s="14"/>
      <c r="P4527" s="14"/>
      <c r="Q4527" s="14"/>
      <c r="R4527" s="14"/>
      <c r="S4527" s="14"/>
      <c r="T4527" s="14"/>
      <c r="U4527" s="14"/>
      <c r="V4527" s="14"/>
      <c r="W4527" s="14"/>
      <c r="X4527" s="14"/>
      <c r="Y4527" s="14"/>
      <c r="Z4527" s="14"/>
      <c r="AA4527" s="14"/>
      <c r="AB4527" s="14"/>
      <c r="AC4527" s="14"/>
      <c r="AD4527" s="14"/>
    </row>
    <row r="4528" ht="33.0" hidden="1" customHeight="1">
      <c r="A4528" s="14"/>
      <c r="B4528" s="14"/>
      <c r="C4528" s="14"/>
      <c r="D4528" s="14"/>
      <c r="E4528" s="14"/>
      <c r="F4528" s="14"/>
      <c r="G4528" s="14"/>
      <c r="H4528" s="14"/>
      <c r="I4528" s="14"/>
      <c r="J4528" s="14"/>
      <c r="K4528" s="14"/>
      <c r="L4528" s="14"/>
      <c r="M4528" s="14"/>
      <c r="N4528" s="14"/>
      <c r="O4528" s="14"/>
      <c r="P4528" s="14"/>
      <c r="Q4528" s="14"/>
      <c r="R4528" s="14"/>
      <c r="S4528" s="14"/>
      <c r="T4528" s="14"/>
      <c r="U4528" s="14"/>
      <c r="V4528" s="14"/>
      <c r="W4528" s="14"/>
      <c r="X4528" s="14"/>
      <c r="Y4528" s="14"/>
      <c r="Z4528" s="14"/>
      <c r="AA4528" s="14"/>
      <c r="AB4528" s="14"/>
      <c r="AC4528" s="14"/>
      <c r="AD4528" s="14"/>
    </row>
    <row r="4529" ht="33.0" hidden="1" customHeight="1">
      <c r="A4529" s="14"/>
      <c r="B4529" s="14"/>
      <c r="C4529" s="14"/>
      <c r="D4529" s="14"/>
      <c r="E4529" s="14"/>
      <c r="F4529" s="14"/>
      <c r="G4529" s="14"/>
      <c r="H4529" s="14"/>
      <c r="I4529" s="14"/>
      <c r="J4529" s="14"/>
      <c r="K4529" s="14"/>
      <c r="L4529" s="14"/>
      <c r="M4529" s="14"/>
      <c r="N4529" s="14"/>
      <c r="O4529" s="14"/>
      <c r="P4529" s="14"/>
      <c r="Q4529" s="14"/>
      <c r="R4529" s="14"/>
      <c r="S4529" s="14"/>
      <c r="T4529" s="14"/>
      <c r="U4529" s="14"/>
      <c r="V4529" s="14"/>
      <c r="W4529" s="14"/>
      <c r="X4529" s="14"/>
      <c r="Y4529" s="14"/>
      <c r="Z4529" s="14"/>
      <c r="AA4529" s="14"/>
      <c r="AB4529" s="14"/>
      <c r="AC4529" s="14"/>
      <c r="AD4529" s="14"/>
    </row>
    <row r="4530" ht="33.0" hidden="1" customHeight="1">
      <c r="A4530" s="14"/>
      <c r="B4530" s="14"/>
      <c r="C4530" s="14"/>
      <c r="D4530" s="14"/>
      <c r="E4530" s="14"/>
      <c r="F4530" s="14"/>
      <c r="G4530" s="14"/>
      <c r="H4530" s="14"/>
      <c r="I4530" s="14"/>
      <c r="J4530" s="14"/>
      <c r="K4530" s="14"/>
      <c r="L4530" s="14"/>
      <c r="M4530" s="14"/>
      <c r="N4530" s="14"/>
      <c r="O4530" s="14"/>
      <c r="P4530" s="14"/>
      <c r="Q4530" s="14"/>
      <c r="R4530" s="14"/>
      <c r="S4530" s="14"/>
      <c r="T4530" s="14"/>
      <c r="U4530" s="14"/>
      <c r="V4530" s="14"/>
      <c r="W4530" s="14"/>
      <c r="X4530" s="14"/>
      <c r="Y4530" s="14"/>
      <c r="Z4530" s="14"/>
      <c r="AA4530" s="14"/>
      <c r="AB4530" s="14"/>
      <c r="AC4530" s="14"/>
      <c r="AD4530" s="14"/>
    </row>
    <row r="4531" ht="33.0" hidden="1" customHeight="1">
      <c r="A4531" s="14"/>
      <c r="B4531" s="14"/>
      <c r="C4531" s="14"/>
      <c r="D4531" s="14"/>
      <c r="E4531" s="14"/>
      <c r="F4531" s="14"/>
      <c r="G4531" s="14"/>
      <c r="H4531" s="14"/>
      <c r="I4531" s="14"/>
      <c r="J4531" s="14"/>
      <c r="K4531" s="14"/>
      <c r="L4531" s="14"/>
      <c r="M4531" s="14"/>
      <c r="N4531" s="14"/>
      <c r="O4531" s="14"/>
      <c r="P4531" s="14"/>
      <c r="Q4531" s="14"/>
      <c r="R4531" s="14"/>
      <c r="S4531" s="14"/>
      <c r="T4531" s="14"/>
      <c r="U4531" s="14"/>
      <c r="V4531" s="14"/>
      <c r="W4531" s="14"/>
      <c r="X4531" s="14"/>
      <c r="Y4531" s="14"/>
      <c r="Z4531" s="14"/>
      <c r="AA4531" s="14"/>
      <c r="AB4531" s="14"/>
      <c r="AC4531" s="14"/>
      <c r="AD4531" s="14"/>
    </row>
    <row r="4532" ht="33.0" hidden="1" customHeight="1">
      <c r="A4532" s="14"/>
      <c r="B4532" s="14"/>
      <c r="C4532" s="14"/>
      <c r="D4532" s="14"/>
      <c r="E4532" s="14"/>
      <c r="F4532" s="14"/>
      <c r="G4532" s="14"/>
      <c r="H4532" s="14"/>
      <c r="I4532" s="14"/>
      <c r="J4532" s="14"/>
      <c r="K4532" s="14"/>
      <c r="L4532" s="14"/>
      <c r="M4532" s="14"/>
      <c r="N4532" s="14"/>
      <c r="O4532" s="14"/>
      <c r="P4532" s="14"/>
      <c r="Q4532" s="14"/>
      <c r="R4532" s="14"/>
      <c r="S4532" s="14"/>
      <c r="T4532" s="14"/>
      <c r="U4532" s="14"/>
      <c r="V4532" s="14"/>
      <c r="W4532" s="14"/>
      <c r="X4532" s="14"/>
      <c r="Y4532" s="14"/>
      <c r="Z4532" s="14"/>
      <c r="AA4532" s="14"/>
      <c r="AB4532" s="14"/>
      <c r="AC4532" s="14"/>
      <c r="AD4532" s="14"/>
    </row>
    <row r="4533" ht="33.0" hidden="1" customHeight="1">
      <c r="A4533" s="14"/>
      <c r="B4533" s="14"/>
      <c r="C4533" s="14"/>
      <c r="D4533" s="14"/>
      <c r="E4533" s="14"/>
      <c r="F4533" s="14"/>
      <c r="G4533" s="14"/>
      <c r="H4533" s="14"/>
      <c r="I4533" s="14"/>
      <c r="J4533" s="14"/>
      <c r="K4533" s="14"/>
      <c r="L4533" s="14"/>
      <c r="M4533" s="14"/>
      <c r="N4533" s="14"/>
      <c r="O4533" s="14"/>
      <c r="P4533" s="14"/>
      <c r="Q4533" s="14"/>
      <c r="R4533" s="14"/>
      <c r="S4533" s="14"/>
      <c r="T4533" s="14"/>
      <c r="U4533" s="14"/>
      <c r="V4533" s="14"/>
      <c r="W4533" s="14"/>
      <c r="X4533" s="14"/>
      <c r="Y4533" s="14"/>
      <c r="Z4533" s="14"/>
      <c r="AA4533" s="14"/>
      <c r="AB4533" s="14"/>
      <c r="AC4533" s="14"/>
      <c r="AD4533" s="14"/>
    </row>
    <row r="4534" ht="33.0" hidden="1" customHeight="1">
      <c r="A4534" s="14"/>
      <c r="B4534" s="14"/>
      <c r="C4534" s="14"/>
      <c r="D4534" s="14"/>
      <c r="E4534" s="14"/>
      <c r="F4534" s="14"/>
      <c r="G4534" s="14"/>
      <c r="H4534" s="14"/>
      <c r="I4534" s="14"/>
      <c r="J4534" s="14"/>
      <c r="K4534" s="14"/>
      <c r="L4534" s="14"/>
      <c r="M4534" s="14"/>
      <c r="N4534" s="14"/>
      <c r="O4534" s="14"/>
      <c r="P4534" s="14"/>
      <c r="Q4534" s="14"/>
      <c r="R4534" s="14"/>
      <c r="S4534" s="14"/>
      <c r="T4534" s="14"/>
      <c r="U4534" s="14"/>
      <c r="V4534" s="14"/>
      <c r="W4534" s="14"/>
      <c r="X4534" s="14"/>
      <c r="Y4534" s="14"/>
      <c r="Z4534" s="14"/>
      <c r="AA4534" s="14"/>
      <c r="AB4534" s="14"/>
      <c r="AC4534" s="14"/>
      <c r="AD4534" s="14"/>
    </row>
    <row r="4535" ht="33.0" hidden="1" customHeight="1">
      <c r="A4535" s="14"/>
      <c r="B4535" s="14"/>
      <c r="C4535" s="14"/>
      <c r="D4535" s="14"/>
      <c r="E4535" s="14"/>
      <c r="F4535" s="14"/>
      <c r="G4535" s="14"/>
      <c r="H4535" s="14"/>
      <c r="I4535" s="14"/>
      <c r="J4535" s="14"/>
      <c r="K4535" s="14"/>
      <c r="L4535" s="14"/>
      <c r="M4535" s="14"/>
      <c r="N4535" s="14"/>
      <c r="O4535" s="14"/>
      <c r="P4535" s="14"/>
      <c r="Q4535" s="14"/>
      <c r="R4535" s="14"/>
      <c r="S4535" s="14"/>
      <c r="T4535" s="14"/>
      <c r="U4535" s="14"/>
      <c r="V4535" s="14"/>
      <c r="W4535" s="14"/>
      <c r="X4535" s="14"/>
      <c r="Y4535" s="14"/>
      <c r="Z4535" s="14"/>
      <c r="AA4535" s="14"/>
      <c r="AB4535" s="14"/>
      <c r="AC4535" s="14"/>
      <c r="AD4535" s="14"/>
    </row>
    <row r="4536" ht="33.0" hidden="1" customHeight="1">
      <c r="A4536" s="14"/>
      <c r="B4536" s="14"/>
      <c r="C4536" s="14"/>
      <c r="D4536" s="14"/>
      <c r="E4536" s="14"/>
      <c r="F4536" s="14"/>
      <c r="G4536" s="14"/>
      <c r="H4536" s="14"/>
      <c r="I4536" s="14"/>
      <c r="J4536" s="14"/>
      <c r="K4536" s="14"/>
      <c r="L4536" s="14"/>
      <c r="M4536" s="14"/>
      <c r="N4536" s="14"/>
      <c r="O4536" s="14"/>
      <c r="P4536" s="14"/>
      <c r="Q4536" s="14"/>
      <c r="R4536" s="14"/>
      <c r="S4536" s="14"/>
      <c r="T4536" s="14"/>
      <c r="U4536" s="14"/>
      <c r="V4536" s="14"/>
      <c r="W4536" s="14"/>
      <c r="X4536" s="14"/>
      <c r="Y4536" s="14"/>
      <c r="Z4536" s="14"/>
      <c r="AA4536" s="14"/>
      <c r="AB4536" s="14"/>
      <c r="AC4536" s="14"/>
      <c r="AD4536" s="14"/>
    </row>
    <row r="4537" ht="33.0" hidden="1" customHeight="1">
      <c r="A4537" s="14"/>
      <c r="B4537" s="14"/>
      <c r="C4537" s="14"/>
      <c r="D4537" s="14"/>
      <c r="E4537" s="14"/>
      <c r="F4537" s="14"/>
      <c r="G4537" s="14"/>
      <c r="H4537" s="14"/>
      <c r="I4537" s="14"/>
      <c r="J4537" s="14"/>
      <c r="K4537" s="14"/>
      <c r="L4537" s="14"/>
      <c r="M4537" s="14"/>
      <c r="N4537" s="14"/>
      <c r="O4537" s="14"/>
      <c r="P4537" s="14"/>
      <c r="Q4537" s="14"/>
      <c r="R4537" s="14"/>
      <c r="S4537" s="14"/>
      <c r="T4537" s="14"/>
      <c r="U4537" s="14"/>
      <c r="V4537" s="14"/>
      <c r="W4537" s="14"/>
      <c r="X4537" s="14"/>
      <c r="Y4537" s="14"/>
      <c r="Z4537" s="14"/>
      <c r="AA4537" s="14"/>
      <c r="AB4537" s="14"/>
      <c r="AC4537" s="14"/>
      <c r="AD4537" s="14"/>
    </row>
    <row r="4538" ht="33.0" hidden="1" customHeight="1">
      <c r="A4538" s="14"/>
      <c r="B4538" s="14"/>
      <c r="C4538" s="14"/>
      <c r="D4538" s="14"/>
      <c r="E4538" s="14"/>
      <c r="F4538" s="14"/>
      <c r="G4538" s="14"/>
      <c r="H4538" s="14"/>
      <c r="I4538" s="14"/>
      <c r="J4538" s="14"/>
      <c r="K4538" s="14"/>
      <c r="L4538" s="14"/>
      <c r="M4538" s="14"/>
      <c r="N4538" s="14"/>
      <c r="O4538" s="14"/>
      <c r="P4538" s="14"/>
      <c r="Q4538" s="14"/>
      <c r="R4538" s="14"/>
      <c r="S4538" s="14"/>
      <c r="T4538" s="14"/>
      <c r="U4538" s="14"/>
      <c r="V4538" s="14"/>
      <c r="W4538" s="14"/>
      <c r="X4538" s="14"/>
      <c r="Y4538" s="14"/>
      <c r="Z4538" s="14"/>
      <c r="AA4538" s="14"/>
      <c r="AB4538" s="14"/>
      <c r="AC4538" s="14"/>
      <c r="AD4538" s="14"/>
    </row>
    <row r="4539" ht="33.0" hidden="1" customHeight="1">
      <c r="A4539" s="14"/>
      <c r="B4539" s="14"/>
      <c r="C4539" s="14"/>
      <c r="D4539" s="14"/>
      <c r="E4539" s="14"/>
      <c r="F4539" s="14"/>
      <c r="G4539" s="14"/>
      <c r="H4539" s="14"/>
      <c r="I4539" s="14"/>
      <c r="J4539" s="14"/>
      <c r="K4539" s="14"/>
      <c r="L4539" s="14"/>
      <c r="M4539" s="14"/>
      <c r="N4539" s="14"/>
      <c r="O4539" s="14"/>
      <c r="P4539" s="14"/>
      <c r="Q4539" s="14"/>
      <c r="R4539" s="14"/>
      <c r="S4539" s="14"/>
      <c r="T4539" s="14"/>
      <c r="U4539" s="14"/>
      <c r="V4539" s="14"/>
      <c r="W4539" s="14"/>
      <c r="X4539" s="14"/>
      <c r="Y4539" s="14"/>
      <c r="Z4539" s="14"/>
      <c r="AA4539" s="14"/>
      <c r="AB4539" s="14"/>
      <c r="AC4539" s="14"/>
      <c r="AD4539" s="14"/>
    </row>
    <row r="4540" ht="33.0" hidden="1" customHeight="1">
      <c r="A4540" s="14"/>
      <c r="B4540" s="14"/>
      <c r="C4540" s="14"/>
      <c r="D4540" s="14"/>
      <c r="E4540" s="14"/>
      <c r="F4540" s="14"/>
      <c r="G4540" s="14"/>
      <c r="H4540" s="14"/>
      <c r="I4540" s="14"/>
      <c r="J4540" s="14"/>
      <c r="K4540" s="14"/>
      <c r="L4540" s="14"/>
      <c r="M4540" s="14"/>
      <c r="N4540" s="14"/>
      <c r="O4540" s="14"/>
      <c r="P4540" s="14"/>
      <c r="Q4540" s="14"/>
      <c r="R4540" s="14"/>
      <c r="S4540" s="14"/>
      <c r="T4540" s="14"/>
      <c r="U4540" s="14"/>
      <c r="V4540" s="14"/>
      <c r="W4540" s="14"/>
      <c r="X4540" s="14"/>
      <c r="Y4540" s="14"/>
      <c r="Z4540" s="14"/>
      <c r="AA4540" s="14"/>
      <c r="AB4540" s="14"/>
      <c r="AC4540" s="14"/>
      <c r="AD4540" s="14"/>
    </row>
    <row r="4541" ht="33.0" hidden="1" customHeight="1">
      <c r="A4541" s="14"/>
      <c r="B4541" s="14"/>
      <c r="C4541" s="14"/>
      <c r="D4541" s="14"/>
      <c r="E4541" s="14"/>
      <c r="F4541" s="14"/>
      <c r="G4541" s="14"/>
      <c r="H4541" s="14"/>
      <c r="I4541" s="14"/>
      <c r="J4541" s="14"/>
      <c r="K4541" s="14"/>
      <c r="L4541" s="14"/>
      <c r="M4541" s="14"/>
      <c r="N4541" s="14"/>
      <c r="O4541" s="14"/>
      <c r="P4541" s="14"/>
      <c r="Q4541" s="14"/>
      <c r="R4541" s="14"/>
      <c r="S4541" s="14"/>
      <c r="T4541" s="14"/>
      <c r="U4541" s="14"/>
      <c r="V4541" s="14"/>
      <c r="W4541" s="14"/>
      <c r="X4541" s="14"/>
      <c r="Y4541" s="14"/>
      <c r="Z4541" s="14"/>
      <c r="AA4541" s="14"/>
      <c r="AB4541" s="14"/>
      <c r="AC4541" s="14"/>
      <c r="AD4541" s="14"/>
    </row>
    <row r="4542" ht="33.0" hidden="1" customHeight="1">
      <c r="A4542" s="14"/>
      <c r="B4542" s="14"/>
      <c r="C4542" s="14"/>
      <c r="D4542" s="14"/>
      <c r="E4542" s="14"/>
      <c r="F4542" s="14"/>
      <c r="G4542" s="14"/>
      <c r="H4542" s="14"/>
      <c r="I4542" s="14"/>
      <c r="J4542" s="14"/>
      <c r="K4542" s="14"/>
      <c r="L4542" s="14"/>
      <c r="M4542" s="14"/>
      <c r="N4542" s="14"/>
      <c r="O4542" s="14"/>
      <c r="P4542" s="14"/>
      <c r="Q4542" s="14"/>
      <c r="R4542" s="14"/>
      <c r="S4542" s="14"/>
      <c r="T4542" s="14"/>
      <c r="U4542" s="14"/>
      <c r="V4542" s="14"/>
      <c r="W4542" s="14"/>
      <c r="X4542" s="14"/>
      <c r="Y4542" s="14"/>
      <c r="Z4542" s="14"/>
      <c r="AA4542" s="14"/>
      <c r="AB4542" s="14"/>
      <c r="AC4542" s="14"/>
      <c r="AD4542" s="14"/>
    </row>
    <row r="4543" ht="33.0" hidden="1" customHeight="1">
      <c r="A4543" s="14"/>
      <c r="B4543" s="14"/>
      <c r="C4543" s="14"/>
      <c r="D4543" s="14"/>
      <c r="E4543" s="14"/>
      <c r="F4543" s="14"/>
      <c r="G4543" s="14"/>
      <c r="H4543" s="14"/>
      <c r="I4543" s="14"/>
      <c r="J4543" s="14"/>
      <c r="K4543" s="14"/>
      <c r="L4543" s="14"/>
      <c r="M4543" s="14"/>
      <c r="N4543" s="14"/>
      <c r="O4543" s="14"/>
      <c r="P4543" s="14"/>
      <c r="Q4543" s="14"/>
      <c r="R4543" s="14"/>
      <c r="S4543" s="14"/>
      <c r="T4543" s="14"/>
      <c r="U4543" s="14"/>
      <c r="V4543" s="14"/>
      <c r="W4543" s="14"/>
      <c r="X4543" s="14"/>
      <c r="Y4543" s="14"/>
      <c r="Z4543" s="14"/>
      <c r="AA4543" s="14"/>
      <c r="AB4543" s="14"/>
      <c r="AC4543" s="14"/>
      <c r="AD4543" s="14"/>
    </row>
    <row r="4544" ht="33.0" hidden="1" customHeight="1">
      <c r="A4544" s="14"/>
      <c r="B4544" s="14"/>
      <c r="C4544" s="14"/>
      <c r="D4544" s="14"/>
      <c r="E4544" s="14"/>
      <c r="F4544" s="14"/>
      <c r="G4544" s="14"/>
      <c r="H4544" s="14"/>
      <c r="I4544" s="14"/>
      <c r="J4544" s="14"/>
      <c r="K4544" s="14"/>
      <c r="L4544" s="14"/>
      <c r="M4544" s="14"/>
      <c r="N4544" s="14"/>
      <c r="O4544" s="14"/>
      <c r="P4544" s="14"/>
      <c r="Q4544" s="14"/>
      <c r="R4544" s="14"/>
      <c r="S4544" s="14"/>
      <c r="T4544" s="14"/>
      <c r="U4544" s="14"/>
      <c r="V4544" s="14"/>
      <c r="W4544" s="14"/>
      <c r="X4544" s="14"/>
      <c r="Y4544" s="14"/>
      <c r="Z4544" s="14"/>
      <c r="AA4544" s="14"/>
      <c r="AB4544" s="14"/>
      <c r="AC4544" s="14"/>
      <c r="AD4544" s="14"/>
    </row>
    <row r="4545" ht="33.0" hidden="1" customHeight="1">
      <c r="A4545" s="14"/>
      <c r="B4545" s="14"/>
      <c r="C4545" s="14"/>
      <c r="D4545" s="14"/>
      <c r="E4545" s="14"/>
      <c r="F4545" s="14"/>
      <c r="G4545" s="14"/>
      <c r="H4545" s="14"/>
      <c r="I4545" s="14"/>
      <c r="J4545" s="14"/>
      <c r="K4545" s="14"/>
      <c r="L4545" s="14"/>
      <c r="M4545" s="14"/>
      <c r="N4545" s="14"/>
      <c r="O4545" s="14"/>
      <c r="P4545" s="14"/>
      <c r="Q4545" s="14"/>
      <c r="R4545" s="14"/>
      <c r="S4545" s="14"/>
      <c r="T4545" s="14"/>
      <c r="U4545" s="14"/>
      <c r="V4545" s="14"/>
      <c r="W4545" s="14"/>
      <c r="X4545" s="14"/>
      <c r="Y4545" s="14"/>
      <c r="Z4545" s="14"/>
      <c r="AA4545" s="14"/>
      <c r="AB4545" s="14"/>
      <c r="AC4545" s="14"/>
      <c r="AD4545" s="14"/>
    </row>
    <row r="4546" ht="33.0" hidden="1" customHeight="1">
      <c r="A4546" s="14"/>
      <c r="B4546" s="14"/>
      <c r="C4546" s="14"/>
      <c r="D4546" s="14"/>
      <c r="E4546" s="14"/>
      <c r="F4546" s="14"/>
      <c r="G4546" s="14"/>
      <c r="H4546" s="14"/>
      <c r="I4546" s="14"/>
      <c r="J4546" s="14"/>
      <c r="K4546" s="14"/>
      <c r="L4546" s="14"/>
      <c r="M4546" s="14"/>
      <c r="N4546" s="14"/>
      <c r="O4546" s="14"/>
      <c r="P4546" s="14"/>
      <c r="Q4546" s="14"/>
      <c r="R4546" s="14"/>
      <c r="S4546" s="14"/>
      <c r="T4546" s="14"/>
      <c r="U4546" s="14"/>
      <c r="V4546" s="14"/>
      <c r="W4546" s="14"/>
      <c r="X4546" s="14"/>
      <c r="Y4546" s="14"/>
      <c r="Z4546" s="14"/>
      <c r="AA4546" s="14"/>
      <c r="AB4546" s="14"/>
      <c r="AC4546" s="14"/>
      <c r="AD4546" s="14"/>
    </row>
    <row r="4547" ht="33.0" hidden="1" customHeight="1">
      <c r="A4547" s="14"/>
      <c r="B4547" s="14"/>
      <c r="C4547" s="14"/>
      <c r="D4547" s="14"/>
      <c r="E4547" s="14"/>
      <c r="F4547" s="14"/>
      <c r="G4547" s="14"/>
      <c r="H4547" s="14"/>
      <c r="I4547" s="14"/>
      <c r="J4547" s="14"/>
      <c r="K4547" s="14"/>
      <c r="L4547" s="14"/>
      <c r="M4547" s="14"/>
      <c r="N4547" s="14"/>
      <c r="O4547" s="14"/>
      <c r="P4547" s="14"/>
      <c r="Q4547" s="14"/>
      <c r="R4547" s="14"/>
      <c r="S4547" s="14"/>
      <c r="T4547" s="14"/>
      <c r="U4547" s="14"/>
      <c r="V4547" s="14"/>
      <c r="W4547" s="14"/>
      <c r="X4547" s="14"/>
      <c r="Y4547" s="14"/>
      <c r="Z4547" s="14"/>
      <c r="AA4547" s="14"/>
      <c r="AB4547" s="14"/>
      <c r="AC4547" s="14"/>
      <c r="AD4547" s="14"/>
    </row>
    <row r="4548" ht="33.0" hidden="1" customHeight="1">
      <c r="A4548" s="14"/>
      <c r="B4548" s="14"/>
      <c r="C4548" s="14"/>
      <c r="D4548" s="14"/>
      <c r="E4548" s="14"/>
      <c r="F4548" s="14"/>
      <c r="G4548" s="14"/>
      <c r="H4548" s="14"/>
      <c r="I4548" s="14"/>
      <c r="J4548" s="14"/>
      <c r="K4548" s="14"/>
      <c r="L4548" s="14"/>
      <c r="M4548" s="14"/>
      <c r="N4548" s="14"/>
      <c r="O4548" s="14"/>
      <c r="P4548" s="14"/>
      <c r="Q4548" s="14"/>
      <c r="R4548" s="14"/>
      <c r="S4548" s="14"/>
      <c r="T4548" s="14"/>
      <c r="U4548" s="14"/>
      <c r="V4548" s="14"/>
      <c r="W4548" s="14"/>
      <c r="X4548" s="14"/>
      <c r="Y4548" s="14"/>
      <c r="Z4548" s="14"/>
      <c r="AA4548" s="14"/>
      <c r="AB4548" s="14"/>
      <c r="AC4548" s="14"/>
      <c r="AD4548" s="14"/>
    </row>
    <row r="4549" ht="33.0" hidden="1" customHeight="1">
      <c r="A4549" s="14"/>
      <c r="B4549" s="14"/>
      <c r="C4549" s="14"/>
      <c r="D4549" s="14"/>
      <c r="E4549" s="14"/>
      <c r="F4549" s="14"/>
      <c r="G4549" s="14"/>
      <c r="H4549" s="14"/>
      <c r="I4549" s="14"/>
      <c r="J4549" s="14"/>
      <c r="K4549" s="14"/>
      <c r="L4549" s="14"/>
      <c r="M4549" s="14"/>
      <c r="N4549" s="14"/>
      <c r="O4549" s="14"/>
      <c r="P4549" s="14"/>
      <c r="Q4549" s="14"/>
      <c r="R4549" s="14"/>
      <c r="S4549" s="14"/>
      <c r="T4549" s="14"/>
      <c r="U4549" s="14"/>
      <c r="V4549" s="14"/>
      <c r="W4549" s="14"/>
      <c r="X4549" s="14"/>
      <c r="Y4549" s="14"/>
      <c r="Z4549" s="14"/>
      <c r="AA4549" s="14"/>
      <c r="AB4549" s="14"/>
      <c r="AC4549" s="14"/>
      <c r="AD4549" s="14"/>
    </row>
    <row r="4550" ht="33.0" hidden="1" customHeight="1">
      <c r="A4550" s="14"/>
      <c r="B4550" s="14"/>
      <c r="C4550" s="14"/>
      <c r="D4550" s="14"/>
      <c r="E4550" s="14"/>
      <c r="F4550" s="14"/>
      <c r="G4550" s="14"/>
      <c r="H4550" s="14"/>
      <c r="I4550" s="14"/>
      <c r="J4550" s="14"/>
      <c r="K4550" s="14"/>
      <c r="L4550" s="14"/>
      <c r="M4550" s="14"/>
      <c r="N4550" s="14"/>
      <c r="O4550" s="14"/>
      <c r="P4550" s="14"/>
      <c r="Q4550" s="14"/>
      <c r="R4550" s="14"/>
      <c r="S4550" s="14"/>
      <c r="T4550" s="14"/>
      <c r="U4550" s="14"/>
      <c r="V4550" s="14"/>
      <c r="W4550" s="14"/>
      <c r="X4550" s="14"/>
      <c r="Y4550" s="14"/>
      <c r="Z4550" s="14"/>
      <c r="AA4550" s="14"/>
      <c r="AB4550" s="14"/>
      <c r="AC4550" s="14"/>
      <c r="AD4550" s="14"/>
    </row>
    <row r="4551" ht="33.0" hidden="1" customHeight="1">
      <c r="A4551" s="14"/>
      <c r="B4551" s="14"/>
      <c r="C4551" s="14"/>
      <c r="D4551" s="14"/>
      <c r="E4551" s="14"/>
      <c r="F4551" s="14"/>
      <c r="G4551" s="14"/>
      <c r="H4551" s="14"/>
      <c r="I4551" s="14"/>
      <c r="J4551" s="14"/>
      <c r="K4551" s="14"/>
      <c r="L4551" s="14"/>
      <c r="M4551" s="14"/>
      <c r="N4551" s="14"/>
      <c r="O4551" s="14"/>
      <c r="P4551" s="14"/>
      <c r="Q4551" s="14"/>
      <c r="R4551" s="14"/>
      <c r="S4551" s="14"/>
      <c r="T4551" s="14"/>
      <c r="U4551" s="14"/>
      <c r="V4551" s="14"/>
      <c r="W4551" s="14"/>
      <c r="X4551" s="14"/>
      <c r="Y4551" s="14"/>
      <c r="Z4551" s="14"/>
      <c r="AA4551" s="14"/>
      <c r="AB4551" s="14"/>
      <c r="AC4551" s="14"/>
      <c r="AD4551" s="14"/>
    </row>
    <row r="4552" ht="33.0" hidden="1" customHeight="1">
      <c r="A4552" s="14"/>
      <c r="B4552" s="14"/>
      <c r="C4552" s="14"/>
      <c r="D4552" s="14"/>
      <c r="E4552" s="14"/>
      <c r="F4552" s="14"/>
      <c r="G4552" s="14"/>
      <c r="H4552" s="14"/>
      <c r="I4552" s="14"/>
      <c r="J4552" s="14"/>
      <c r="K4552" s="14"/>
      <c r="L4552" s="14"/>
      <c r="M4552" s="14"/>
      <c r="N4552" s="14"/>
      <c r="O4552" s="14"/>
      <c r="P4552" s="14"/>
      <c r="Q4552" s="14"/>
      <c r="R4552" s="14"/>
      <c r="S4552" s="14"/>
      <c r="T4552" s="14"/>
      <c r="U4552" s="14"/>
      <c r="V4552" s="14"/>
      <c r="W4552" s="14"/>
      <c r="X4552" s="14"/>
      <c r="Y4552" s="14"/>
      <c r="Z4552" s="14"/>
      <c r="AA4552" s="14"/>
      <c r="AB4552" s="14"/>
      <c r="AC4552" s="14"/>
      <c r="AD4552" s="14"/>
    </row>
    <row r="4553" ht="33.0" hidden="1" customHeight="1">
      <c r="A4553" s="14"/>
      <c r="B4553" s="14"/>
      <c r="C4553" s="14"/>
      <c r="D4553" s="14"/>
      <c r="E4553" s="14"/>
      <c r="F4553" s="14"/>
      <c r="G4553" s="14"/>
      <c r="H4553" s="14"/>
      <c r="I4553" s="14"/>
      <c r="J4553" s="14"/>
      <c r="K4553" s="14"/>
      <c r="L4553" s="14"/>
      <c r="M4553" s="14"/>
      <c r="N4553" s="14"/>
      <c r="O4553" s="14"/>
      <c r="P4553" s="14"/>
      <c r="Q4553" s="14"/>
      <c r="R4553" s="14"/>
      <c r="S4553" s="14"/>
      <c r="T4553" s="14"/>
      <c r="U4553" s="14"/>
      <c r="V4553" s="14"/>
      <c r="W4553" s="14"/>
      <c r="X4553" s="14"/>
      <c r="Y4553" s="14"/>
      <c r="Z4553" s="14"/>
      <c r="AA4553" s="14"/>
      <c r="AB4553" s="14"/>
      <c r="AC4553" s="14"/>
      <c r="AD4553" s="14"/>
    </row>
    <row r="4554" ht="33.0" hidden="1" customHeight="1">
      <c r="A4554" s="14"/>
      <c r="B4554" s="14"/>
      <c r="C4554" s="14"/>
      <c r="D4554" s="14"/>
      <c r="E4554" s="14"/>
      <c r="F4554" s="14"/>
      <c r="G4554" s="14"/>
      <c r="H4554" s="14"/>
      <c r="I4554" s="14"/>
      <c r="J4554" s="14"/>
      <c r="K4554" s="14"/>
      <c r="L4554" s="14"/>
      <c r="M4554" s="14"/>
      <c r="N4554" s="14"/>
      <c r="O4554" s="14"/>
      <c r="P4554" s="14"/>
      <c r="Q4554" s="14"/>
      <c r="R4554" s="14"/>
      <c r="S4554" s="14"/>
      <c r="T4554" s="14"/>
      <c r="U4554" s="14"/>
      <c r="V4554" s="14"/>
      <c r="W4554" s="14"/>
      <c r="X4554" s="14"/>
      <c r="Y4554" s="14"/>
      <c r="Z4554" s="14"/>
      <c r="AA4554" s="14"/>
      <c r="AB4554" s="14"/>
      <c r="AC4554" s="14"/>
      <c r="AD4554" s="14"/>
    </row>
    <row r="4555" ht="33.0" hidden="1" customHeight="1">
      <c r="A4555" s="14"/>
      <c r="B4555" s="14"/>
      <c r="C4555" s="14"/>
      <c r="D4555" s="14"/>
      <c r="E4555" s="14"/>
      <c r="F4555" s="14"/>
      <c r="G4555" s="14"/>
      <c r="H4555" s="14"/>
      <c r="I4555" s="14"/>
      <c r="J4555" s="14"/>
      <c r="K4555" s="14"/>
      <c r="L4555" s="14"/>
      <c r="M4555" s="14"/>
      <c r="N4555" s="14"/>
      <c r="O4555" s="14"/>
      <c r="P4555" s="14"/>
      <c r="Q4555" s="14"/>
      <c r="R4555" s="14"/>
      <c r="S4555" s="14"/>
      <c r="T4555" s="14"/>
      <c r="U4555" s="14"/>
      <c r="V4555" s="14"/>
      <c r="W4555" s="14"/>
      <c r="X4555" s="14"/>
      <c r="Y4555" s="14"/>
      <c r="Z4555" s="14"/>
      <c r="AA4555" s="14"/>
      <c r="AB4555" s="14"/>
      <c r="AC4555" s="14"/>
      <c r="AD4555" s="14"/>
    </row>
    <row r="4556" ht="33.0" hidden="1" customHeight="1">
      <c r="A4556" s="14"/>
      <c r="B4556" s="14"/>
      <c r="C4556" s="14"/>
      <c r="D4556" s="14"/>
      <c r="E4556" s="14"/>
      <c r="F4556" s="14"/>
      <c r="G4556" s="14"/>
      <c r="H4556" s="14"/>
      <c r="I4556" s="14"/>
      <c r="J4556" s="14"/>
      <c r="K4556" s="14"/>
      <c r="L4556" s="14"/>
      <c r="M4556" s="14"/>
      <c r="N4556" s="14"/>
      <c r="O4556" s="14"/>
      <c r="P4556" s="14"/>
      <c r="Q4556" s="14"/>
      <c r="R4556" s="14"/>
      <c r="S4556" s="14"/>
      <c r="T4556" s="14"/>
      <c r="U4556" s="14"/>
      <c r="V4556" s="14"/>
      <c r="W4556" s="14"/>
      <c r="X4556" s="14"/>
      <c r="Y4556" s="14"/>
      <c r="Z4556" s="14"/>
      <c r="AA4556" s="14"/>
      <c r="AB4556" s="14"/>
      <c r="AC4556" s="14"/>
      <c r="AD4556" s="14"/>
    </row>
    <row r="4557" ht="33.0" hidden="1" customHeight="1">
      <c r="A4557" s="14"/>
      <c r="B4557" s="14"/>
      <c r="C4557" s="14"/>
      <c r="D4557" s="14"/>
      <c r="E4557" s="14"/>
      <c r="F4557" s="14"/>
      <c r="G4557" s="14"/>
      <c r="H4557" s="14"/>
      <c r="I4557" s="14"/>
      <c r="J4557" s="14"/>
      <c r="K4557" s="14"/>
      <c r="L4557" s="14"/>
      <c r="M4557" s="14"/>
      <c r="N4557" s="14"/>
      <c r="O4557" s="14"/>
      <c r="P4557" s="14"/>
      <c r="Q4557" s="14"/>
      <c r="R4557" s="14"/>
      <c r="S4557" s="14"/>
      <c r="T4557" s="14"/>
      <c r="U4557" s="14"/>
      <c r="V4557" s="14"/>
      <c r="W4557" s="14"/>
      <c r="X4557" s="14"/>
      <c r="Y4557" s="14"/>
      <c r="Z4557" s="14"/>
      <c r="AA4557" s="14"/>
      <c r="AB4557" s="14"/>
      <c r="AC4557" s="14"/>
      <c r="AD4557" s="14"/>
    </row>
    <row r="4558" ht="33.0" hidden="1" customHeight="1">
      <c r="A4558" s="14"/>
      <c r="B4558" s="14"/>
      <c r="C4558" s="14"/>
      <c r="D4558" s="14"/>
      <c r="E4558" s="14"/>
      <c r="F4558" s="14"/>
      <c r="G4558" s="14"/>
      <c r="H4558" s="14"/>
      <c r="I4558" s="14"/>
      <c r="J4558" s="14"/>
      <c r="K4558" s="14"/>
      <c r="L4558" s="14"/>
      <c r="M4558" s="14"/>
      <c r="N4558" s="14"/>
      <c r="O4558" s="14"/>
      <c r="P4558" s="14"/>
      <c r="Q4558" s="14"/>
      <c r="R4558" s="14"/>
      <c r="S4558" s="14"/>
      <c r="T4558" s="14"/>
      <c r="U4558" s="14"/>
      <c r="V4558" s="14"/>
      <c r="W4558" s="14"/>
      <c r="X4558" s="14"/>
      <c r="Y4558" s="14"/>
      <c r="Z4558" s="14"/>
      <c r="AA4558" s="14"/>
      <c r="AB4558" s="14"/>
      <c r="AC4558" s="14"/>
      <c r="AD4558" s="14"/>
    </row>
    <row r="4559" ht="33.0" hidden="1" customHeight="1">
      <c r="A4559" s="14"/>
      <c r="B4559" s="14"/>
      <c r="C4559" s="14"/>
      <c r="D4559" s="14"/>
      <c r="E4559" s="14"/>
      <c r="F4559" s="14"/>
      <c r="G4559" s="14"/>
      <c r="H4559" s="14"/>
      <c r="I4559" s="14"/>
      <c r="J4559" s="14"/>
      <c r="K4559" s="14"/>
      <c r="L4559" s="14"/>
      <c r="M4559" s="14"/>
      <c r="N4559" s="14"/>
      <c r="O4559" s="14"/>
      <c r="P4559" s="14"/>
      <c r="Q4559" s="14"/>
      <c r="R4559" s="14"/>
      <c r="S4559" s="14"/>
      <c r="T4559" s="14"/>
      <c r="U4559" s="14"/>
      <c r="V4559" s="14"/>
      <c r="W4559" s="14"/>
      <c r="X4559" s="14"/>
      <c r="Y4559" s="14"/>
      <c r="Z4559" s="14"/>
      <c r="AA4559" s="14"/>
      <c r="AB4559" s="14"/>
      <c r="AC4559" s="14"/>
      <c r="AD4559" s="14"/>
    </row>
    <row r="4560" ht="33.0" hidden="1" customHeight="1">
      <c r="A4560" s="14"/>
      <c r="B4560" s="14"/>
      <c r="C4560" s="14"/>
      <c r="D4560" s="14"/>
      <c r="E4560" s="14"/>
      <c r="F4560" s="14"/>
      <c r="G4560" s="14"/>
      <c r="H4560" s="14"/>
      <c r="I4560" s="14"/>
      <c r="J4560" s="14"/>
      <c r="K4560" s="14"/>
      <c r="L4560" s="14"/>
      <c r="M4560" s="14"/>
      <c r="N4560" s="14"/>
      <c r="O4560" s="14"/>
      <c r="P4560" s="14"/>
      <c r="Q4560" s="14"/>
      <c r="R4560" s="14"/>
      <c r="S4560" s="14"/>
      <c r="T4560" s="14"/>
      <c r="U4560" s="14"/>
      <c r="V4560" s="14"/>
      <c r="W4560" s="14"/>
      <c r="X4560" s="14"/>
      <c r="Y4560" s="14"/>
      <c r="Z4560" s="14"/>
      <c r="AA4560" s="14"/>
      <c r="AB4560" s="14"/>
      <c r="AC4560" s="14"/>
      <c r="AD4560" s="14"/>
    </row>
    <row r="4561" ht="33.0" hidden="1" customHeight="1">
      <c r="A4561" s="14"/>
      <c r="B4561" s="14"/>
      <c r="C4561" s="14"/>
      <c r="D4561" s="14"/>
      <c r="E4561" s="14"/>
      <c r="F4561" s="14"/>
      <c r="G4561" s="14"/>
      <c r="H4561" s="14"/>
      <c r="I4561" s="14"/>
      <c r="J4561" s="14"/>
      <c r="K4561" s="14"/>
      <c r="L4561" s="14"/>
      <c r="M4561" s="14"/>
      <c r="N4561" s="14"/>
      <c r="O4561" s="14"/>
      <c r="P4561" s="14"/>
      <c r="Q4561" s="14"/>
      <c r="R4561" s="14"/>
      <c r="S4561" s="14"/>
      <c r="T4561" s="14"/>
      <c r="U4561" s="14"/>
      <c r="V4561" s="14"/>
      <c r="W4561" s="14"/>
      <c r="X4561" s="14"/>
      <c r="Y4561" s="14"/>
      <c r="Z4561" s="14"/>
      <c r="AA4561" s="14"/>
      <c r="AB4561" s="14"/>
      <c r="AC4561" s="14"/>
      <c r="AD4561" s="14"/>
    </row>
    <row r="4562" ht="33.0" hidden="1" customHeight="1">
      <c r="A4562" s="14"/>
      <c r="B4562" s="14"/>
      <c r="C4562" s="14"/>
      <c r="D4562" s="14"/>
      <c r="E4562" s="14"/>
      <c r="F4562" s="14"/>
      <c r="G4562" s="14"/>
      <c r="H4562" s="14"/>
      <c r="I4562" s="14"/>
      <c r="J4562" s="14"/>
      <c r="K4562" s="14"/>
      <c r="L4562" s="14"/>
      <c r="M4562" s="14"/>
      <c r="N4562" s="14"/>
      <c r="O4562" s="14"/>
      <c r="P4562" s="14"/>
      <c r="Q4562" s="14"/>
      <c r="R4562" s="14"/>
      <c r="S4562" s="14"/>
      <c r="T4562" s="14"/>
      <c r="U4562" s="14"/>
      <c r="V4562" s="14"/>
      <c r="W4562" s="14"/>
      <c r="X4562" s="14"/>
      <c r="Y4562" s="14"/>
      <c r="Z4562" s="14"/>
      <c r="AA4562" s="14"/>
      <c r="AB4562" s="14"/>
      <c r="AC4562" s="14"/>
      <c r="AD4562" s="14"/>
    </row>
    <row r="4563" ht="33.0" hidden="1" customHeight="1">
      <c r="A4563" s="14"/>
      <c r="B4563" s="14"/>
      <c r="C4563" s="14"/>
      <c r="D4563" s="14"/>
      <c r="E4563" s="14"/>
      <c r="F4563" s="14"/>
      <c r="G4563" s="14"/>
      <c r="H4563" s="14"/>
      <c r="I4563" s="14"/>
      <c r="J4563" s="14"/>
      <c r="K4563" s="14"/>
      <c r="L4563" s="14"/>
      <c r="M4563" s="14"/>
      <c r="N4563" s="14"/>
      <c r="O4563" s="14"/>
      <c r="P4563" s="14"/>
      <c r="Q4563" s="14"/>
      <c r="R4563" s="14"/>
      <c r="S4563" s="14"/>
      <c r="T4563" s="14"/>
      <c r="U4563" s="14"/>
      <c r="V4563" s="14"/>
      <c r="W4563" s="14"/>
      <c r="X4563" s="14"/>
      <c r="Y4563" s="14"/>
      <c r="Z4563" s="14"/>
      <c r="AA4563" s="14"/>
      <c r="AB4563" s="14"/>
      <c r="AC4563" s="14"/>
      <c r="AD4563" s="14"/>
    </row>
    <row r="4564" ht="33.0" hidden="1" customHeight="1">
      <c r="A4564" s="14"/>
      <c r="B4564" s="14"/>
      <c r="C4564" s="14"/>
      <c r="D4564" s="14"/>
      <c r="E4564" s="14"/>
      <c r="F4564" s="14"/>
      <c r="G4564" s="14"/>
      <c r="H4564" s="14"/>
      <c r="I4564" s="14"/>
      <c r="J4564" s="14"/>
      <c r="K4564" s="14"/>
      <c r="L4564" s="14"/>
      <c r="M4564" s="14"/>
      <c r="N4564" s="14"/>
      <c r="O4564" s="14"/>
      <c r="P4564" s="14"/>
      <c r="Q4564" s="14"/>
      <c r="R4564" s="14"/>
      <c r="S4564" s="14"/>
      <c r="T4564" s="14"/>
      <c r="U4564" s="14"/>
      <c r="V4564" s="14"/>
      <c r="W4564" s="14"/>
      <c r="X4564" s="14"/>
      <c r="Y4564" s="14"/>
      <c r="Z4564" s="14"/>
      <c r="AA4564" s="14"/>
      <c r="AB4564" s="14"/>
      <c r="AC4564" s="14"/>
      <c r="AD4564" s="14"/>
    </row>
    <row r="4565" ht="33.0" hidden="1" customHeight="1">
      <c r="A4565" s="14"/>
      <c r="B4565" s="14"/>
      <c r="C4565" s="14"/>
      <c r="D4565" s="14"/>
      <c r="E4565" s="14"/>
      <c r="F4565" s="14"/>
      <c r="G4565" s="14"/>
      <c r="H4565" s="14"/>
      <c r="I4565" s="14"/>
      <c r="J4565" s="14"/>
      <c r="K4565" s="14"/>
      <c r="L4565" s="14"/>
      <c r="M4565" s="14"/>
      <c r="N4565" s="14"/>
      <c r="O4565" s="14"/>
      <c r="P4565" s="14"/>
      <c r="Q4565" s="14"/>
      <c r="R4565" s="14"/>
      <c r="S4565" s="14"/>
      <c r="T4565" s="14"/>
      <c r="U4565" s="14"/>
      <c r="V4565" s="14"/>
      <c r="W4565" s="14"/>
      <c r="X4565" s="14"/>
      <c r="Y4565" s="14"/>
      <c r="Z4565" s="14"/>
      <c r="AA4565" s="14"/>
      <c r="AB4565" s="14"/>
      <c r="AC4565" s="14"/>
      <c r="AD4565" s="14"/>
    </row>
    <row r="4566" ht="33.0" hidden="1" customHeight="1">
      <c r="A4566" s="14"/>
      <c r="B4566" s="14"/>
      <c r="C4566" s="14"/>
      <c r="D4566" s="14"/>
      <c r="E4566" s="14"/>
      <c r="F4566" s="14"/>
      <c r="G4566" s="14"/>
      <c r="H4566" s="14"/>
      <c r="I4566" s="14"/>
      <c r="J4566" s="14"/>
      <c r="K4566" s="14"/>
      <c r="L4566" s="14"/>
      <c r="M4566" s="14"/>
      <c r="N4566" s="14"/>
      <c r="O4566" s="14"/>
      <c r="P4566" s="14"/>
      <c r="Q4566" s="14"/>
      <c r="R4566" s="14"/>
      <c r="S4566" s="14"/>
      <c r="T4566" s="14"/>
      <c r="U4566" s="14"/>
      <c r="V4566" s="14"/>
      <c r="W4566" s="14"/>
      <c r="X4566" s="14"/>
      <c r="Y4566" s="14"/>
      <c r="Z4566" s="14"/>
      <c r="AA4566" s="14"/>
      <c r="AB4566" s="14"/>
      <c r="AC4566" s="14"/>
      <c r="AD4566" s="14"/>
    </row>
    <row r="4567" ht="33.0" hidden="1" customHeight="1">
      <c r="A4567" s="14"/>
      <c r="B4567" s="14"/>
      <c r="C4567" s="14"/>
      <c r="D4567" s="14"/>
      <c r="E4567" s="14"/>
      <c r="F4567" s="14"/>
      <c r="G4567" s="14"/>
      <c r="H4567" s="14"/>
      <c r="I4567" s="14"/>
      <c r="J4567" s="14"/>
      <c r="K4567" s="14"/>
      <c r="L4567" s="14"/>
      <c r="M4567" s="14"/>
      <c r="N4567" s="14"/>
      <c r="O4567" s="14"/>
      <c r="P4567" s="14"/>
      <c r="Q4567" s="14"/>
      <c r="R4567" s="14"/>
      <c r="S4567" s="14"/>
      <c r="T4567" s="14"/>
      <c r="U4567" s="14"/>
      <c r="V4567" s="14"/>
      <c r="W4567" s="14"/>
      <c r="X4567" s="14"/>
      <c r="Y4567" s="14"/>
      <c r="Z4567" s="14"/>
      <c r="AA4567" s="14"/>
      <c r="AB4567" s="14"/>
      <c r="AC4567" s="14"/>
      <c r="AD4567" s="14"/>
    </row>
    <row r="4568" ht="33.0" hidden="1" customHeight="1">
      <c r="A4568" s="14"/>
      <c r="B4568" s="14"/>
      <c r="C4568" s="14"/>
      <c r="D4568" s="14"/>
      <c r="E4568" s="14"/>
      <c r="F4568" s="14"/>
      <c r="G4568" s="14"/>
      <c r="H4568" s="14"/>
      <c r="I4568" s="14"/>
      <c r="J4568" s="14"/>
      <c r="K4568" s="14"/>
      <c r="L4568" s="14"/>
      <c r="M4568" s="14"/>
      <c r="N4568" s="14"/>
      <c r="O4568" s="14"/>
      <c r="P4568" s="14"/>
      <c r="Q4568" s="14"/>
      <c r="R4568" s="14"/>
      <c r="S4568" s="14"/>
      <c r="T4568" s="14"/>
      <c r="U4568" s="14"/>
      <c r="V4568" s="14"/>
      <c r="W4568" s="14"/>
      <c r="X4568" s="14"/>
      <c r="Y4568" s="14"/>
      <c r="Z4568" s="14"/>
      <c r="AA4568" s="14"/>
      <c r="AB4568" s="14"/>
      <c r="AC4568" s="14"/>
      <c r="AD4568" s="14"/>
    </row>
    <row r="4569" ht="33.0" hidden="1" customHeight="1">
      <c r="A4569" s="14"/>
      <c r="B4569" s="14"/>
      <c r="C4569" s="14"/>
      <c r="D4569" s="14"/>
      <c r="E4569" s="14"/>
      <c r="F4569" s="14"/>
      <c r="G4569" s="14"/>
      <c r="H4569" s="14"/>
      <c r="I4569" s="14"/>
      <c r="J4569" s="14"/>
      <c r="K4569" s="14"/>
      <c r="L4569" s="14"/>
      <c r="M4569" s="14"/>
      <c r="N4569" s="14"/>
      <c r="O4569" s="14"/>
      <c r="P4569" s="14"/>
      <c r="Q4569" s="14"/>
      <c r="R4569" s="14"/>
      <c r="S4569" s="14"/>
      <c r="T4569" s="14"/>
      <c r="U4569" s="14"/>
      <c r="V4569" s="14"/>
      <c r="W4569" s="14"/>
      <c r="X4569" s="14"/>
      <c r="Y4569" s="14"/>
      <c r="Z4569" s="14"/>
      <c r="AA4569" s="14"/>
      <c r="AB4569" s="14"/>
      <c r="AC4569" s="14"/>
      <c r="AD4569" s="14"/>
    </row>
    <row r="4570" ht="33.0" hidden="1" customHeight="1">
      <c r="A4570" s="14"/>
      <c r="B4570" s="14"/>
      <c r="C4570" s="14"/>
      <c r="D4570" s="14"/>
      <c r="E4570" s="14"/>
      <c r="F4570" s="14"/>
      <c r="G4570" s="14"/>
      <c r="H4570" s="14"/>
      <c r="I4570" s="14"/>
      <c r="J4570" s="14"/>
      <c r="K4570" s="14"/>
      <c r="L4570" s="14"/>
      <c r="M4570" s="14"/>
      <c r="N4570" s="14"/>
      <c r="O4570" s="14"/>
      <c r="P4570" s="14"/>
      <c r="Q4570" s="14"/>
      <c r="R4570" s="14"/>
      <c r="S4570" s="14"/>
      <c r="T4570" s="14"/>
      <c r="U4570" s="14"/>
      <c r="V4570" s="14"/>
      <c r="W4570" s="14"/>
      <c r="X4570" s="14"/>
      <c r="Y4570" s="14"/>
      <c r="Z4570" s="14"/>
      <c r="AA4570" s="14"/>
      <c r="AB4570" s="14"/>
      <c r="AC4570" s="14"/>
      <c r="AD4570" s="14"/>
    </row>
    <row r="4571" ht="33.0" hidden="1" customHeight="1">
      <c r="A4571" s="14"/>
      <c r="B4571" s="14"/>
      <c r="C4571" s="14"/>
      <c r="D4571" s="14"/>
      <c r="E4571" s="14"/>
      <c r="F4571" s="14"/>
      <c r="G4571" s="14"/>
      <c r="H4571" s="14"/>
      <c r="I4571" s="14"/>
      <c r="J4571" s="14"/>
      <c r="K4571" s="14"/>
      <c r="L4571" s="14"/>
      <c r="M4571" s="14"/>
      <c r="N4571" s="14"/>
      <c r="O4571" s="14"/>
      <c r="P4571" s="14"/>
      <c r="Q4571" s="14"/>
      <c r="R4571" s="14"/>
      <c r="S4571" s="14"/>
      <c r="T4571" s="14"/>
      <c r="U4571" s="14"/>
      <c r="V4571" s="14"/>
      <c r="W4571" s="14"/>
      <c r="X4571" s="14"/>
      <c r="Y4571" s="14"/>
      <c r="Z4571" s="14"/>
      <c r="AA4571" s="14"/>
      <c r="AB4571" s="14"/>
      <c r="AC4571" s="14"/>
      <c r="AD4571" s="14"/>
    </row>
    <row r="4572" ht="33.0" hidden="1" customHeight="1">
      <c r="A4572" s="14"/>
      <c r="B4572" s="14"/>
      <c r="C4572" s="14"/>
      <c r="D4572" s="14"/>
      <c r="E4572" s="14"/>
      <c r="F4572" s="14"/>
      <c r="G4572" s="14"/>
      <c r="H4572" s="14"/>
      <c r="I4572" s="14"/>
      <c r="J4572" s="14"/>
      <c r="K4572" s="14"/>
      <c r="L4572" s="14"/>
      <c r="M4572" s="14"/>
      <c r="N4572" s="14"/>
      <c r="O4572" s="14"/>
      <c r="P4572" s="14"/>
      <c r="Q4572" s="14"/>
      <c r="R4572" s="14"/>
      <c r="S4572" s="14"/>
      <c r="T4572" s="14"/>
      <c r="U4572" s="14"/>
      <c r="V4572" s="14"/>
      <c r="W4572" s="14"/>
      <c r="X4572" s="14"/>
      <c r="Y4572" s="14"/>
      <c r="Z4572" s="14"/>
      <c r="AA4572" s="14"/>
      <c r="AB4572" s="14"/>
      <c r="AC4572" s="14"/>
      <c r="AD4572" s="14"/>
    </row>
    <row r="4573" ht="33.0" hidden="1" customHeight="1">
      <c r="A4573" s="14"/>
      <c r="B4573" s="14"/>
      <c r="C4573" s="14"/>
      <c r="D4573" s="14"/>
      <c r="E4573" s="14"/>
      <c r="F4573" s="14"/>
      <c r="G4573" s="14"/>
      <c r="H4573" s="14"/>
      <c r="I4573" s="14"/>
      <c r="J4573" s="14"/>
      <c r="K4573" s="14"/>
      <c r="L4573" s="14"/>
      <c r="M4573" s="14"/>
      <c r="N4573" s="14"/>
      <c r="O4573" s="14"/>
      <c r="P4573" s="14"/>
      <c r="Q4573" s="14"/>
      <c r="R4573" s="14"/>
      <c r="S4573" s="14"/>
      <c r="T4573" s="14"/>
      <c r="U4573" s="14"/>
      <c r="V4573" s="14"/>
      <c r="W4573" s="14"/>
      <c r="X4573" s="14"/>
      <c r="Y4573" s="14"/>
      <c r="Z4573" s="14"/>
      <c r="AA4573" s="14"/>
      <c r="AB4573" s="14"/>
      <c r="AC4573" s="14"/>
      <c r="AD4573" s="14"/>
    </row>
    <row r="4574" ht="33.0" hidden="1" customHeight="1">
      <c r="A4574" s="14"/>
      <c r="B4574" s="14"/>
      <c r="C4574" s="14"/>
      <c r="D4574" s="14"/>
      <c r="E4574" s="14"/>
      <c r="F4574" s="14"/>
      <c r="G4574" s="14"/>
      <c r="H4574" s="14"/>
      <c r="I4574" s="14"/>
      <c r="J4574" s="14"/>
      <c r="K4574" s="14"/>
      <c r="L4574" s="14"/>
      <c r="M4574" s="14"/>
      <c r="N4574" s="14"/>
      <c r="O4574" s="14"/>
      <c r="P4574" s="14"/>
      <c r="Q4574" s="14"/>
      <c r="R4574" s="14"/>
      <c r="S4574" s="14"/>
      <c r="T4574" s="14"/>
      <c r="U4574" s="14"/>
      <c r="V4574" s="14"/>
      <c r="W4574" s="14"/>
      <c r="X4574" s="14"/>
      <c r="Y4574" s="14"/>
      <c r="Z4574" s="14"/>
      <c r="AA4574" s="14"/>
      <c r="AB4574" s="14"/>
      <c r="AC4574" s="14"/>
      <c r="AD4574" s="14"/>
    </row>
    <row r="4575" ht="33.0" hidden="1" customHeight="1">
      <c r="A4575" s="14"/>
      <c r="B4575" s="14"/>
      <c r="C4575" s="14"/>
      <c r="D4575" s="14"/>
      <c r="E4575" s="14"/>
      <c r="F4575" s="14"/>
      <c r="G4575" s="14"/>
      <c r="H4575" s="14"/>
      <c r="I4575" s="14"/>
      <c r="J4575" s="14"/>
      <c r="K4575" s="14"/>
      <c r="L4575" s="14"/>
      <c r="M4575" s="14"/>
      <c r="N4575" s="14"/>
      <c r="O4575" s="14"/>
      <c r="P4575" s="14"/>
      <c r="Q4575" s="14"/>
      <c r="R4575" s="14"/>
      <c r="S4575" s="14"/>
      <c r="T4575" s="14"/>
      <c r="U4575" s="14"/>
      <c r="V4575" s="14"/>
      <c r="W4575" s="14"/>
      <c r="X4575" s="14"/>
      <c r="Y4575" s="14"/>
      <c r="Z4575" s="14"/>
      <c r="AA4575" s="14"/>
      <c r="AB4575" s="14"/>
      <c r="AC4575" s="14"/>
      <c r="AD4575" s="14"/>
    </row>
    <row r="4576" ht="33.0" hidden="1" customHeight="1">
      <c r="A4576" s="14"/>
      <c r="B4576" s="14"/>
      <c r="C4576" s="14"/>
      <c r="D4576" s="14"/>
      <c r="E4576" s="14"/>
      <c r="F4576" s="14"/>
      <c r="G4576" s="14"/>
      <c r="H4576" s="14"/>
      <c r="I4576" s="14"/>
      <c r="J4576" s="14"/>
      <c r="K4576" s="14"/>
      <c r="L4576" s="14"/>
      <c r="M4576" s="14"/>
      <c r="N4576" s="14"/>
      <c r="O4576" s="14"/>
      <c r="P4576" s="14"/>
      <c r="Q4576" s="14"/>
      <c r="R4576" s="14"/>
      <c r="S4576" s="14"/>
      <c r="T4576" s="14"/>
      <c r="U4576" s="14"/>
      <c r="V4576" s="14"/>
      <c r="W4576" s="14"/>
      <c r="X4576" s="14"/>
      <c r="Y4576" s="14"/>
      <c r="Z4576" s="14"/>
      <c r="AA4576" s="14"/>
      <c r="AB4576" s="14"/>
      <c r="AC4576" s="14"/>
      <c r="AD4576" s="14"/>
    </row>
    <row r="4577" ht="33.0" hidden="1" customHeight="1">
      <c r="A4577" s="14"/>
      <c r="B4577" s="14"/>
      <c r="C4577" s="14"/>
      <c r="D4577" s="14"/>
      <c r="E4577" s="14"/>
      <c r="F4577" s="14"/>
      <c r="G4577" s="14"/>
      <c r="H4577" s="14"/>
      <c r="I4577" s="14"/>
      <c r="J4577" s="14"/>
      <c r="K4577" s="14"/>
      <c r="L4577" s="14"/>
      <c r="M4577" s="14"/>
      <c r="N4577" s="14"/>
      <c r="O4577" s="14"/>
      <c r="P4577" s="14"/>
      <c r="Q4577" s="14"/>
      <c r="R4577" s="14"/>
      <c r="S4577" s="14"/>
      <c r="T4577" s="14"/>
      <c r="U4577" s="14"/>
      <c r="V4577" s="14"/>
      <c r="W4577" s="14"/>
      <c r="X4577" s="14"/>
      <c r="Y4577" s="14"/>
      <c r="Z4577" s="14"/>
      <c r="AA4577" s="14"/>
      <c r="AB4577" s="14"/>
      <c r="AC4577" s="14"/>
      <c r="AD4577" s="14"/>
    </row>
    <row r="4578" ht="33.0" hidden="1" customHeight="1">
      <c r="A4578" s="14"/>
      <c r="B4578" s="14"/>
      <c r="C4578" s="14"/>
      <c r="D4578" s="14"/>
      <c r="E4578" s="14"/>
      <c r="F4578" s="14"/>
      <c r="G4578" s="14"/>
      <c r="H4578" s="14"/>
      <c r="I4578" s="14"/>
      <c r="J4578" s="14"/>
      <c r="K4578" s="14"/>
      <c r="L4578" s="14"/>
      <c r="M4578" s="14"/>
      <c r="N4578" s="14"/>
      <c r="O4578" s="14"/>
      <c r="P4578" s="14"/>
      <c r="Q4578" s="14"/>
      <c r="R4578" s="14"/>
      <c r="S4578" s="14"/>
      <c r="T4578" s="14"/>
      <c r="U4578" s="14"/>
      <c r="V4578" s="14"/>
      <c r="W4578" s="14"/>
      <c r="X4578" s="14"/>
      <c r="Y4578" s="14"/>
      <c r="Z4578" s="14"/>
      <c r="AA4578" s="14"/>
      <c r="AB4578" s="14"/>
      <c r="AC4578" s="14"/>
      <c r="AD4578" s="14"/>
    </row>
    <row r="4579" ht="33.0" hidden="1" customHeight="1">
      <c r="A4579" s="14"/>
      <c r="B4579" s="14"/>
      <c r="C4579" s="14"/>
      <c r="D4579" s="14"/>
      <c r="E4579" s="14"/>
      <c r="F4579" s="14"/>
      <c r="G4579" s="14"/>
      <c r="H4579" s="14"/>
      <c r="I4579" s="14"/>
      <c r="J4579" s="14"/>
      <c r="K4579" s="14"/>
      <c r="L4579" s="14"/>
      <c r="M4579" s="14"/>
      <c r="N4579" s="14"/>
      <c r="O4579" s="14"/>
      <c r="P4579" s="14"/>
      <c r="Q4579" s="14"/>
      <c r="R4579" s="14"/>
      <c r="S4579" s="14"/>
      <c r="T4579" s="14"/>
      <c r="U4579" s="14"/>
      <c r="V4579" s="14"/>
      <c r="W4579" s="14"/>
      <c r="X4579" s="14"/>
      <c r="Y4579" s="14"/>
      <c r="Z4579" s="14"/>
      <c r="AA4579" s="14"/>
      <c r="AB4579" s="14"/>
      <c r="AC4579" s="14"/>
      <c r="AD4579" s="14"/>
    </row>
    <row r="4580" ht="33.0" hidden="1" customHeight="1">
      <c r="A4580" s="14"/>
      <c r="B4580" s="14"/>
      <c r="C4580" s="14"/>
      <c r="D4580" s="14"/>
      <c r="E4580" s="14"/>
      <c r="F4580" s="14"/>
      <c r="G4580" s="14"/>
      <c r="H4580" s="14"/>
      <c r="I4580" s="14"/>
      <c r="J4580" s="14"/>
      <c r="K4580" s="14"/>
      <c r="L4580" s="14"/>
      <c r="M4580" s="14"/>
      <c r="N4580" s="14"/>
      <c r="O4580" s="14"/>
      <c r="P4580" s="14"/>
      <c r="Q4580" s="14"/>
      <c r="R4580" s="14"/>
      <c r="S4580" s="14"/>
      <c r="T4580" s="14"/>
      <c r="U4580" s="14"/>
      <c r="V4580" s="14"/>
      <c r="W4580" s="14"/>
      <c r="X4580" s="14"/>
      <c r="Y4580" s="14"/>
      <c r="Z4580" s="14"/>
      <c r="AA4580" s="14"/>
      <c r="AB4580" s="14"/>
      <c r="AC4580" s="14"/>
      <c r="AD4580" s="14"/>
    </row>
    <row r="4581" ht="33.0" hidden="1" customHeight="1">
      <c r="A4581" s="14"/>
      <c r="B4581" s="14"/>
      <c r="C4581" s="14"/>
      <c r="D4581" s="14"/>
      <c r="E4581" s="14"/>
      <c r="F4581" s="14"/>
      <c r="G4581" s="14"/>
      <c r="H4581" s="14"/>
      <c r="I4581" s="14"/>
      <c r="J4581" s="14"/>
      <c r="K4581" s="14"/>
      <c r="L4581" s="14"/>
      <c r="M4581" s="14"/>
      <c r="N4581" s="14"/>
      <c r="O4581" s="14"/>
      <c r="P4581" s="14"/>
      <c r="Q4581" s="14"/>
      <c r="R4581" s="14"/>
      <c r="S4581" s="14"/>
      <c r="T4581" s="14"/>
      <c r="U4581" s="14"/>
      <c r="V4581" s="14"/>
      <c r="W4581" s="14"/>
      <c r="X4581" s="14"/>
      <c r="Y4581" s="14"/>
      <c r="Z4581" s="14"/>
      <c r="AA4581" s="14"/>
      <c r="AB4581" s="14"/>
      <c r="AC4581" s="14"/>
      <c r="AD4581" s="14"/>
    </row>
    <row r="4582" ht="33.0" hidden="1" customHeight="1">
      <c r="A4582" s="14"/>
      <c r="B4582" s="14"/>
      <c r="C4582" s="14"/>
      <c r="D4582" s="14"/>
      <c r="E4582" s="14"/>
      <c r="F4582" s="14"/>
      <c r="G4582" s="14"/>
      <c r="H4582" s="14"/>
      <c r="I4582" s="14"/>
      <c r="J4582" s="14"/>
      <c r="K4582" s="14"/>
      <c r="L4582" s="14"/>
      <c r="M4582" s="14"/>
      <c r="N4582" s="14"/>
      <c r="O4582" s="14"/>
      <c r="P4582" s="14"/>
      <c r="Q4582" s="14"/>
      <c r="R4582" s="14"/>
      <c r="S4582" s="14"/>
      <c r="T4582" s="14"/>
      <c r="U4582" s="14"/>
      <c r="V4582" s="14"/>
      <c r="W4582" s="14"/>
      <c r="X4582" s="14"/>
      <c r="Y4582" s="14"/>
      <c r="Z4582" s="14"/>
      <c r="AA4582" s="14"/>
      <c r="AB4582" s="14"/>
      <c r="AC4582" s="14"/>
      <c r="AD4582" s="14"/>
    </row>
    <row r="4583" ht="33.0" hidden="1" customHeight="1">
      <c r="A4583" s="14"/>
      <c r="B4583" s="14"/>
      <c r="C4583" s="14"/>
      <c r="D4583" s="14"/>
      <c r="E4583" s="14"/>
      <c r="F4583" s="14"/>
      <c r="G4583" s="14"/>
      <c r="H4583" s="14"/>
      <c r="I4583" s="14"/>
      <c r="J4583" s="14"/>
      <c r="K4583" s="14"/>
      <c r="L4583" s="14"/>
      <c r="M4583" s="14"/>
      <c r="N4583" s="14"/>
      <c r="O4583" s="14"/>
      <c r="P4583" s="14"/>
      <c r="Q4583" s="14"/>
      <c r="R4583" s="14"/>
      <c r="S4583" s="14"/>
      <c r="T4583" s="14"/>
      <c r="U4583" s="14"/>
      <c r="V4583" s="14"/>
      <c r="W4583" s="14"/>
      <c r="X4583" s="14"/>
      <c r="Y4583" s="14"/>
      <c r="Z4583" s="14"/>
      <c r="AA4583" s="14"/>
      <c r="AB4583" s="14"/>
      <c r="AC4583" s="14"/>
      <c r="AD4583" s="14"/>
    </row>
    <row r="4584" ht="33.0" hidden="1" customHeight="1">
      <c r="A4584" s="14"/>
      <c r="B4584" s="14"/>
      <c r="C4584" s="14"/>
      <c r="D4584" s="14"/>
      <c r="E4584" s="14"/>
      <c r="F4584" s="14"/>
      <c r="G4584" s="14"/>
      <c r="H4584" s="14"/>
      <c r="I4584" s="14"/>
      <c r="J4584" s="14"/>
      <c r="K4584" s="14"/>
      <c r="L4584" s="14"/>
      <c r="M4584" s="14"/>
      <c r="N4584" s="14"/>
      <c r="O4584" s="14"/>
      <c r="P4584" s="14"/>
      <c r="Q4584" s="14"/>
      <c r="R4584" s="14"/>
      <c r="S4584" s="14"/>
      <c r="T4584" s="14"/>
      <c r="U4584" s="14"/>
      <c r="V4584" s="14"/>
      <c r="W4584" s="14"/>
      <c r="X4584" s="14"/>
      <c r="Y4584" s="14"/>
      <c r="Z4584" s="14"/>
      <c r="AA4584" s="14"/>
      <c r="AB4584" s="14"/>
      <c r="AC4584" s="14"/>
      <c r="AD4584" s="14"/>
    </row>
    <row r="4585" ht="33.0" hidden="1" customHeight="1">
      <c r="A4585" s="14"/>
      <c r="B4585" s="14"/>
      <c r="C4585" s="14"/>
      <c r="D4585" s="14"/>
      <c r="E4585" s="14"/>
      <c r="F4585" s="14"/>
      <c r="G4585" s="14"/>
      <c r="H4585" s="14"/>
      <c r="I4585" s="14"/>
      <c r="J4585" s="14"/>
      <c r="K4585" s="14"/>
      <c r="L4585" s="14"/>
      <c r="M4585" s="14"/>
      <c r="N4585" s="14"/>
      <c r="O4585" s="14"/>
      <c r="P4585" s="14"/>
      <c r="Q4585" s="14"/>
      <c r="R4585" s="14"/>
      <c r="S4585" s="14"/>
      <c r="T4585" s="14"/>
      <c r="U4585" s="14"/>
      <c r="V4585" s="14"/>
      <c r="W4585" s="14"/>
      <c r="X4585" s="14"/>
      <c r="Y4585" s="14"/>
      <c r="Z4585" s="14"/>
      <c r="AA4585" s="14"/>
      <c r="AB4585" s="14"/>
      <c r="AC4585" s="14"/>
      <c r="AD4585" s="14"/>
    </row>
    <row r="4586" ht="33.0" hidden="1" customHeight="1">
      <c r="A4586" s="14"/>
      <c r="B4586" s="14"/>
      <c r="C4586" s="14"/>
      <c r="D4586" s="14"/>
      <c r="E4586" s="14"/>
      <c r="F4586" s="14"/>
      <c r="G4586" s="14"/>
      <c r="H4586" s="14"/>
      <c r="I4586" s="14"/>
      <c r="J4586" s="14"/>
      <c r="K4586" s="14"/>
      <c r="L4586" s="14"/>
      <c r="M4586" s="14"/>
      <c r="N4586" s="14"/>
      <c r="O4586" s="14"/>
      <c r="P4586" s="14"/>
      <c r="Q4586" s="14"/>
      <c r="R4586" s="14"/>
      <c r="S4586" s="14"/>
      <c r="T4586" s="14"/>
      <c r="U4586" s="14"/>
      <c r="V4586" s="14"/>
      <c r="W4586" s="14"/>
      <c r="X4586" s="14"/>
      <c r="Y4586" s="14"/>
      <c r="Z4586" s="14"/>
      <c r="AA4586" s="14"/>
      <c r="AB4586" s="14"/>
      <c r="AC4586" s="14"/>
      <c r="AD4586" s="14"/>
    </row>
    <row r="4587" ht="33.0" hidden="1" customHeight="1">
      <c r="A4587" s="14"/>
      <c r="B4587" s="14"/>
      <c r="C4587" s="14"/>
      <c r="D4587" s="14"/>
      <c r="E4587" s="14"/>
      <c r="F4587" s="14"/>
      <c r="G4587" s="14"/>
      <c r="H4587" s="14"/>
      <c r="I4587" s="14"/>
      <c r="J4587" s="14"/>
      <c r="K4587" s="14"/>
      <c r="L4587" s="14"/>
      <c r="M4587" s="14"/>
      <c r="N4587" s="14"/>
      <c r="O4587" s="14"/>
      <c r="P4587" s="14"/>
      <c r="Q4587" s="14"/>
      <c r="R4587" s="14"/>
      <c r="S4587" s="14"/>
      <c r="T4587" s="14"/>
      <c r="U4587" s="14"/>
      <c r="V4587" s="14"/>
      <c r="W4587" s="14"/>
      <c r="X4587" s="14"/>
      <c r="Y4587" s="14"/>
      <c r="Z4587" s="14"/>
      <c r="AA4587" s="14"/>
      <c r="AB4587" s="14"/>
      <c r="AC4587" s="14"/>
      <c r="AD4587" s="14"/>
    </row>
    <row r="4588" ht="33.0" hidden="1" customHeight="1">
      <c r="A4588" s="14"/>
      <c r="B4588" s="14"/>
      <c r="C4588" s="14"/>
      <c r="D4588" s="14"/>
      <c r="E4588" s="14"/>
      <c r="F4588" s="14"/>
      <c r="G4588" s="14"/>
      <c r="H4588" s="14"/>
      <c r="I4588" s="14"/>
      <c r="J4588" s="14"/>
      <c r="K4588" s="14"/>
      <c r="L4588" s="14"/>
      <c r="M4588" s="14"/>
      <c r="N4588" s="14"/>
      <c r="O4588" s="14"/>
      <c r="P4588" s="14"/>
      <c r="Q4588" s="14"/>
      <c r="R4588" s="14"/>
      <c r="S4588" s="14"/>
      <c r="T4588" s="14"/>
      <c r="U4588" s="14"/>
      <c r="V4588" s="14"/>
      <c r="W4588" s="14"/>
      <c r="X4588" s="14"/>
      <c r="Y4588" s="14"/>
      <c r="Z4588" s="14"/>
      <c r="AA4588" s="14"/>
      <c r="AB4588" s="14"/>
      <c r="AC4588" s="14"/>
      <c r="AD4588" s="14"/>
    </row>
    <row r="4589" ht="33.0" hidden="1" customHeight="1">
      <c r="A4589" s="14"/>
      <c r="B4589" s="14"/>
      <c r="C4589" s="14"/>
      <c r="D4589" s="14"/>
      <c r="E4589" s="14"/>
      <c r="F4589" s="14"/>
      <c r="G4589" s="14"/>
      <c r="H4589" s="14"/>
      <c r="I4589" s="14"/>
      <c r="J4589" s="14"/>
      <c r="K4589" s="14"/>
      <c r="L4589" s="14"/>
      <c r="M4589" s="14"/>
      <c r="N4589" s="14"/>
      <c r="O4589" s="14"/>
      <c r="P4589" s="14"/>
      <c r="Q4589" s="14"/>
      <c r="R4589" s="14"/>
      <c r="S4589" s="14"/>
      <c r="T4589" s="14"/>
      <c r="U4589" s="14"/>
      <c r="V4589" s="14"/>
      <c r="W4589" s="14"/>
      <c r="X4589" s="14"/>
      <c r="Y4589" s="14"/>
      <c r="Z4589" s="14"/>
      <c r="AA4589" s="14"/>
      <c r="AB4589" s="14"/>
      <c r="AC4589" s="14"/>
      <c r="AD4589" s="14"/>
    </row>
    <row r="4590" ht="33.0" hidden="1" customHeight="1">
      <c r="A4590" s="14"/>
      <c r="B4590" s="14"/>
      <c r="C4590" s="14"/>
      <c r="D4590" s="14"/>
      <c r="E4590" s="14"/>
      <c r="F4590" s="14"/>
      <c r="G4590" s="14"/>
      <c r="H4590" s="14"/>
      <c r="I4590" s="14"/>
      <c r="J4590" s="14"/>
      <c r="K4590" s="14"/>
      <c r="L4590" s="14"/>
      <c r="M4590" s="14"/>
      <c r="N4590" s="14"/>
      <c r="O4590" s="14"/>
      <c r="P4590" s="14"/>
      <c r="Q4590" s="14"/>
      <c r="R4590" s="14"/>
      <c r="S4590" s="14"/>
      <c r="T4590" s="14"/>
      <c r="U4590" s="14"/>
      <c r="V4590" s="14"/>
      <c r="W4590" s="14"/>
      <c r="X4590" s="14"/>
      <c r="Y4590" s="14"/>
      <c r="Z4590" s="14"/>
      <c r="AA4590" s="14"/>
      <c r="AB4590" s="14"/>
      <c r="AC4590" s="14"/>
      <c r="AD4590" s="14"/>
    </row>
    <row r="4591" ht="33.0" hidden="1" customHeight="1">
      <c r="A4591" s="14"/>
      <c r="B4591" s="14"/>
      <c r="C4591" s="14"/>
      <c r="D4591" s="14"/>
      <c r="E4591" s="14"/>
      <c r="F4591" s="14"/>
      <c r="G4591" s="14"/>
      <c r="H4591" s="14"/>
      <c r="I4591" s="14"/>
      <c r="J4591" s="14"/>
      <c r="K4591" s="14"/>
      <c r="L4591" s="14"/>
      <c r="M4591" s="14"/>
      <c r="N4591" s="14"/>
      <c r="O4591" s="14"/>
      <c r="P4591" s="14"/>
      <c r="Q4591" s="14"/>
      <c r="R4591" s="14"/>
      <c r="S4591" s="14"/>
      <c r="T4591" s="14"/>
      <c r="U4591" s="14"/>
      <c r="V4591" s="14"/>
      <c r="W4591" s="14"/>
      <c r="X4591" s="14"/>
      <c r="Y4591" s="14"/>
      <c r="Z4591" s="14"/>
      <c r="AA4591" s="14"/>
      <c r="AB4591" s="14"/>
      <c r="AC4591" s="14"/>
      <c r="AD4591" s="14"/>
    </row>
    <row r="4592" ht="33.0" hidden="1" customHeight="1">
      <c r="A4592" s="14"/>
      <c r="B4592" s="14"/>
      <c r="C4592" s="14"/>
      <c r="D4592" s="14"/>
      <c r="E4592" s="14"/>
      <c r="F4592" s="14"/>
      <c r="G4592" s="14"/>
      <c r="H4592" s="14"/>
      <c r="I4592" s="14"/>
      <c r="J4592" s="14"/>
      <c r="K4592" s="14"/>
      <c r="L4592" s="14"/>
      <c r="M4592" s="14"/>
      <c r="N4592" s="14"/>
      <c r="O4592" s="14"/>
      <c r="P4592" s="14"/>
      <c r="Q4592" s="14"/>
      <c r="R4592" s="14"/>
      <c r="S4592" s="14"/>
      <c r="T4592" s="14"/>
      <c r="U4592" s="14"/>
      <c r="V4592" s="14"/>
      <c r="W4592" s="14"/>
      <c r="X4592" s="14"/>
      <c r="Y4592" s="14"/>
      <c r="Z4592" s="14"/>
      <c r="AA4592" s="14"/>
      <c r="AB4592" s="14"/>
      <c r="AC4592" s="14"/>
      <c r="AD4592" s="14"/>
    </row>
    <row r="4593" ht="33.0" hidden="1" customHeight="1">
      <c r="A4593" s="14"/>
      <c r="B4593" s="14"/>
      <c r="C4593" s="14"/>
      <c r="D4593" s="14"/>
      <c r="E4593" s="14"/>
      <c r="F4593" s="14"/>
      <c r="G4593" s="14"/>
      <c r="H4593" s="14"/>
      <c r="I4593" s="14"/>
      <c r="J4593" s="14"/>
      <c r="K4593" s="14"/>
      <c r="L4593" s="14"/>
      <c r="M4593" s="14"/>
      <c r="N4593" s="14"/>
      <c r="O4593" s="14"/>
      <c r="P4593" s="14"/>
      <c r="Q4593" s="14"/>
      <c r="R4593" s="14"/>
      <c r="S4593" s="14"/>
      <c r="T4593" s="14"/>
      <c r="U4593" s="14"/>
      <c r="V4593" s="14"/>
      <c r="W4593" s="14"/>
      <c r="X4593" s="14"/>
      <c r="Y4593" s="14"/>
      <c r="Z4593" s="14"/>
      <c r="AA4593" s="14"/>
      <c r="AB4593" s="14"/>
      <c r="AC4593" s="14"/>
      <c r="AD4593" s="14"/>
    </row>
    <row r="4594" ht="33.0" hidden="1" customHeight="1">
      <c r="A4594" s="14"/>
      <c r="B4594" s="14"/>
      <c r="C4594" s="14"/>
      <c r="D4594" s="14"/>
      <c r="E4594" s="14"/>
      <c r="F4594" s="14"/>
      <c r="G4594" s="14"/>
      <c r="H4594" s="14"/>
      <c r="I4594" s="14"/>
      <c r="J4594" s="14"/>
      <c r="K4594" s="14"/>
      <c r="L4594" s="14"/>
      <c r="M4594" s="14"/>
      <c r="N4594" s="14"/>
      <c r="O4594" s="14"/>
      <c r="P4594" s="14"/>
      <c r="Q4594" s="14"/>
      <c r="R4594" s="14"/>
      <c r="S4594" s="14"/>
      <c r="T4594" s="14"/>
      <c r="U4594" s="14"/>
      <c r="V4594" s="14"/>
      <c r="W4594" s="14"/>
      <c r="X4594" s="14"/>
      <c r="Y4594" s="14"/>
      <c r="Z4594" s="14"/>
      <c r="AA4594" s="14"/>
      <c r="AB4594" s="14"/>
      <c r="AC4594" s="14"/>
      <c r="AD4594" s="14"/>
    </row>
    <row r="4595" ht="33.0" hidden="1" customHeight="1">
      <c r="A4595" s="14"/>
      <c r="B4595" s="14"/>
      <c r="C4595" s="14"/>
      <c r="D4595" s="14"/>
      <c r="E4595" s="14"/>
      <c r="F4595" s="14"/>
      <c r="G4595" s="14"/>
      <c r="H4595" s="14"/>
      <c r="I4595" s="14"/>
      <c r="J4595" s="14"/>
      <c r="K4595" s="14"/>
      <c r="L4595" s="14"/>
      <c r="M4595" s="14"/>
      <c r="N4595" s="14"/>
      <c r="O4595" s="14"/>
      <c r="P4595" s="14"/>
      <c r="Q4595" s="14"/>
      <c r="R4595" s="14"/>
      <c r="S4595" s="14"/>
      <c r="T4595" s="14"/>
      <c r="U4595" s="14"/>
      <c r="V4595" s="14"/>
      <c r="W4595" s="14"/>
      <c r="X4595" s="14"/>
      <c r="Y4595" s="14"/>
      <c r="Z4595" s="14"/>
      <c r="AA4595" s="14"/>
      <c r="AB4595" s="14"/>
      <c r="AC4595" s="14"/>
      <c r="AD4595" s="14"/>
    </row>
    <row r="4596" ht="33.0" hidden="1" customHeight="1">
      <c r="A4596" s="14"/>
      <c r="B4596" s="14"/>
      <c r="C4596" s="14"/>
      <c r="D4596" s="14"/>
      <c r="E4596" s="14"/>
      <c r="F4596" s="14"/>
      <c r="G4596" s="14"/>
      <c r="H4596" s="14"/>
      <c r="I4596" s="14"/>
      <c r="J4596" s="14"/>
      <c r="K4596" s="14"/>
      <c r="L4596" s="14"/>
      <c r="M4596" s="14"/>
      <c r="N4596" s="14"/>
      <c r="O4596" s="14"/>
      <c r="P4596" s="14"/>
      <c r="Q4596" s="14"/>
      <c r="R4596" s="14"/>
      <c r="S4596" s="14"/>
      <c r="T4596" s="14"/>
      <c r="U4596" s="14"/>
      <c r="V4596" s="14"/>
      <c r="W4596" s="14"/>
      <c r="X4596" s="14"/>
      <c r="Y4596" s="14"/>
      <c r="Z4596" s="14"/>
      <c r="AA4596" s="14"/>
      <c r="AB4596" s="14"/>
      <c r="AC4596" s="14"/>
      <c r="AD4596" s="14"/>
    </row>
    <row r="4597" ht="33.0" hidden="1" customHeight="1">
      <c r="A4597" s="14"/>
      <c r="B4597" s="14"/>
      <c r="C4597" s="14"/>
      <c r="D4597" s="14"/>
      <c r="E4597" s="14"/>
      <c r="F4597" s="14"/>
      <c r="G4597" s="14"/>
      <c r="H4597" s="14"/>
      <c r="I4597" s="14"/>
      <c r="J4597" s="14"/>
      <c r="K4597" s="14"/>
      <c r="L4597" s="14"/>
      <c r="M4597" s="14"/>
      <c r="N4597" s="14"/>
      <c r="O4597" s="14"/>
      <c r="P4597" s="14"/>
      <c r="Q4597" s="14"/>
      <c r="R4597" s="14"/>
      <c r="S4597" s="14"/>
      <c r="T4597" s="14"/>
      <c r="U4597" s="14"/>
      <c r="V4597" s="14"/>
      <c r="W4597" s="14"/>
      <c r="X4597" s="14"/>
      <c r="Y4597" s="14"/>
      <c r="Z4597" s="14"/>
      <c r="AA4597" s="14"/>
      <c r="AB4597" s="14"/>
      <c r="AC4597" s="14"/>
      <c r="AD4597" s="14"/>
    </row>
    <row r="4598" ht="33.0" hidden="1" customHeight="1">
      <c r="A4598" s="14"/>
      <c r="B4598" s="14"/>
      <c r="C4598" s="14"/>
      <c r="D4598" s="14"/>
      <c r="E4598" s="14"/>
      <c r="F4598" s="14"/>
      <c r="G4598" s="14"/>
      <c r="H4598" s="14"/>
      <c r="I4598" s="14"/>
      <c r="J4598" s="14"/>
      <c r="K4598" s="14"/>
      <c r="L4598" s="14"/>
      <c r="M4598" s="14"/>
      <c r="N4598" s="14"/>
      <c r="O4598" s="14"/>
      <c r="P4598" s="14"/>
      <c r="Q4598" s="14"/>
      <c r="R4598" s="14"/>
      <c r="S4598" s="14"/>
      <c r="T4598" s="14"/>
      <c r="U4598" s="14"/>
      <c r="V4598" s="14"/>
      <c r="W4598" s="14"/>
      <c r="X4598" s="14"/>
      <c r="Y4598" s="14"/>
      <c r="Z4598" s="14"/>
      <c r="AA4598" s="14"/>
      <c r="AB4598" s="14"/>
      <c r="AC4598" s="14"/>
      <c r="AD4598" s="14"/>
    </row>
    <row r="4599" ht="33.0" hidden="1" customHeight="1">
      <c r="A4599" s="14"/>
      <c r="B4599" s="14"/>
      <c r="C4599" s="14"/>
      <c r="D4599" s="14"/>
      <c r="E4599" s="14"/>
      <c r="F4599" s="14"/>
      <c r="G4599" s="14"/>
      <c r="H4599" s="14"/>
      <c r="I4599" s="14"/>
      <c r="J4599" s="14"/>
      <c r="K4599" s="14"/>
      <c r="L4599" s="14"/>
      <c r="M4599" s="14"/>
      <c r="N4599" s="14"/>
      <c r="O4599" s="14"/>
      <c r="P4599" s="14"/>
      <c r="Q4599" s="14"/>
      <c r="R4599" s="14"/>
      <c r="S4599" s="14"/>
      <c r="T4599" s="14"/>
      <c r="U4599" s="14"/>
      <c r="V4599" s="14"/>
      <c r="W4599" s="14"/>
      <c r="X4599" s="14"/>
      <c r="Y4599" s="14"/>
      <c r="Z4599" s="14"/>
      <c r="AA4599" s="14"/>
      <c r="AB4599" s="14"/>
      <c r="AC4599" s="14"/>
      <c r="AD4599" s="14"/>
    </row>
    <row r="4600" ht="33.0" hidden="1" customHeight="1">
      <c r="A4600" s="14"/>
      <c r="B4600" s="14"/>
      <c r="C4600" s="14"/>
      <c r="D4600" s="14"/>
      <c r="E4600" s="14"/>
      <c r="F4600" s="14"/>
      <c r="G4600" s="14"/>
      <c r="H4600" s="14"/>
      <c r="I4600" s="14"/>
      <c r="J4600" s="14"/>
      <c r="K4600" s="14"/>
      <c r="L4600" s="14"/>
      <c r="M4600" s="14"/>
      <c r="N4600" s="14"/>
      <c r="O4600" s="14"/>
      <c r="P4600" s="14"/>
      <c r="Q4600" s="14"/>
      <c r="R4600" s="14"/>
      <c r="S4600" s="14"/>
      <c r="T4600" s="14"/>
      <c r="U4600" s="14"/>
      <c r="V4600" s="14"/>
      <c r="W4600" s="14"/>
      <c r="X4600" s="14"/>
      <c r="Y4600" s="14"/>
      <c r="Z4600" s="14"/>
      <c r="AA4600" s="14"/>
      <c r="AB4600" s="14"/>
      <c r="AC4600" s="14"/>
      <c r="AD4600" s="14"/>
    </row>
    <row r="4601" ht="33.0" hidden="1" customHeight="1">
      <c r="A4601" s="14"/>
      <c r="B4601" s="14"/>
      <c r="C4601" s="14"/>
      <c r="D4601" s="14"/>
      <c r="E4601" s="14"/>
      <c r="F4601" s="14"/>
      <c r="G4601" s="14"/>
      <c r="H4601" s="14"/>
      <c r="I4601" s="14"/>
      <c r="J4601" s="14"/>
      <c r="K4601" s="14"/>
      <c r="L4601" s="14"/>
      <c r="M4601" s="14"/>
      <c r="N4601" s="14"/>
      <c r="O4601" s="14"/>
      <c r="P4601" s="14"/>
      <c r="Q4601" s="14"/>
      <c r="R4601" s="14"/>
      <c r="S4601" s="14"/>
      <c r="T4601" s="14"/>
      <c r="U4601" s="14"/>
      <c r="V4601" s="14"/>
      <c r="W4601" s="14"/>
      <c r="X4601" s="14"/>
      <c r="Y4601" s="14"/>
      <c r="Z4601" s="14"/>
      <c r="AA4601" s="14"/>
      <c r="AB4601" s="14"/>
      <c r="AC4601" s="14"/>
      <c r="AD4601" s="14"/>
    </row>
    <row r="4602" ht="33.0" hidden="1" customHeight="1">
      <c r="A4602" s="14"/>
      <c r="B4602" s="14"/>
      <c r="C4602" s="14"/>
      <c r="D4602" s="14"/>
      <c r="E4602" s="14"/>
      <c r="F4602" s="14"/>
      <c r="G4602" s="14"/>
      <c r="H4602" s="14"/>
      <c r="I4602" s="14"/>
      <c r="J4602" s="14"/>
      <c r="K4602" s="14"/>
      <c r="L4602" s="14"/>
      <c r="M4602" s="14"/>
      <c r="N4602" s="14"/>
      <c r="O4602" s="14"/>
      <c r="P4602" s="14"/>
      <c r="Q4602" s="14"/>
      <c r="R4602" s="14"/>
      <c r="S4602" s="14"/>
      <c r="T4602" s="14"/>
      <c r="U4602" s="14"/>
      <c r="V4602" s="14"/>
      <c r="W4602" s="14"/>
      <c r="X4602" s="14"/>
      <c r="Y4602" s="14"/>
      <c r="Z4602" s="14"/>
      <c r="AA4602" s="14"/>
      <c r="AB4602" s="14"/>
      <c r="AC4602" s="14"/>
      <c r="AD4602" s="14"/>
    </row>
    <row r="4603" ht="33.0" hidden="1" customHeight="1">
      <c r="A4603" s="14"/>
      <c r="B4603" s="14"/>
      <c r="C4603" s="14"/>
      <c r="D4603" s="14"/>
      <c r="E4603" s="14"/>
      <c r="F4603" s="14"/>
      <c r="G4603" s="14"/>
      <c r="H4603" s="14"/>
      <c r="I4603" s="14"/>
      <c r="J4603" s="14"/>
      <c r="K4603" s="14"/>
      <c r="L4603" s="14"/>
      <c r="M4603" s="14"/>
      <c r="N4603" s="14"/>
      <c r="O4603" s="14"/>
      <c r="P4603" s="14"/>
      <c r="Q4603" s="14"/>
      <c r="R4603" s="14"/>
      <c r="S4603" s="14"/>
      <c r="T4603" s="14"/>
      <c r="U4603" s="14"/>
      <c r="V4603" s="14"/>
      <c r="W4603" s="14"/>
      <c r="X4603" s="14"/>
      <c r="Y4603" s="14"/>
      <c r="Z4603" s="14"/>
      <c r="AA4603" s="14"/>
      <c r="AB4603" s="14"/>
      <c r="AC4603" s="14"/>
      <c r="AD4603" s="14"/>
    </row>
    <row r="4604" ht="33.0" hidden="1" customHeight="1">
      <c r="A4604" s="14"/>
      <c r="B4604" s="14"/>
      <c r="C4604" s="14"/>
      <c r="D4604" s="14"/>
      <c r="E4604" s="14"/>
      <c r="F4604" s="14"/>
      <c r="G4604" s="14"/>
      <c r="H4604" s="14"/>
      <c r="I4604" s="14"/>
      <c r="J4604" s="14"/>
      <c r="K4604" s="14"/>
      <c r="L4604" s="14"/>
      <c r="M4604" s="14"/>
      <c r="N4604" s="14"/>
      <c r="O4604" s="14"/>
      <c r="P4604" s="14"/>
      <c r="Q4604" s="14"/>
      <c r="R4604" s="14"/>
      <c r="S4604" s="14"/>
      <c r="T4604" s="14"/>
      <c r="U4604" s="14"/>
      <c r="V4604" s="14"/>
      <c r="W4604" s="14"/>
      <c r="X4604" s="14"/>
      <c r="Y4604" s="14"/>
      <c r="Z4604" s="14"/>
      <c r="AA4604" s="14"/>
      <c r="AB4604" s="14"/>
      <c r="AC4604" s="14"/>
      <c r="AD4604" s="14"/>
    </row>
    <row r="4605" ht="33.0" hidden="1" customHeight="1">
      <c r="A4605" s="14"/>
      <c r="B4605" s="14"/>
      <c r="C4605" s="14"/>
      <c r="D4605" s="14"/>
      <c r="E4605" s="14"/>
      <c r="F4605" s="14"/>
      <c r="G4605" s="14"/>
      <c r="H4605" s="14"/>
      <c r="I4605" s="14"/>
      <c r="J4605" s="14"/>
      <c r="K4605" s="14"/>
      <c r="L4605" s="14"/>
      <c r="M4605" s="14"/>
      <c r="N4605" s="14"/>
      <c r="O4605" s="14"/>
      <c r="P4605" s="14"/>
      <c r="Q4605" s="14"/>
      <c r="R4605" s="14"/>
      <c r="S4605" s="14"/>
      <c r="T4605" s="14"/>
      <c r="U4605" s="14"/>
      <c r="V4605" s="14"/>
      <c r="W4605" s="14"/>
      <c r="X4605" s="14"/>
      <c r="Y4605" s="14"/>
      <c r="Z4605" s="14"/>
      <c r="AA4605" s="14"/>
      <c r="AB4605" s="14"/>
      <c r="AC4605" s="14"/>
      <c r="AD4605" s="14"/>
    </row>
    <row r="4606" ht="33.0" hidden="1" customHeight="1">
      <c r="A4606" s="14"/>
      <c r="B4606" s="14"/>
      <c r="C4606" s="14"/>
      <c r="D4606" s="14"/>
      <c r="E4606" s="14"/>
      <c r="F4606" s="14"/>
      <c r="G4606" s="14"/>
      <c r="H4606" s="14"/>
      <c r="I4606" s="14"/>
      <c r="J4606" s="14"/>
      <c r="K4606" s="14"/>
      <c r="L4606" s="14"/>
      <c r="M4606" s="14"/>
      <c r="N4606" s="14"/>
      <c r="O4606" s="14"/>
      <c r="P4606" s="14"/>
      <c r="Q4606" s="14"/>
      <c r="R4606" s="14"/>
      <c r="S4606" s="14"/>
      <c r="T4606" s="14"/>
      <c r="U4606" s="14"/>
      <c r="V4606" s="14"/>
      <c r="W4606" s="14"/>
      <c r="X4606" s="14"/>
      <c r="Y4606" s="14"/>
      <c r="Z4606" s="14"/>
      <c r="AA4606" s="14"/>
      <c r="AB4606" s="14"/>
      <c r="AC4606" s="14"/>
      <c r="AD4606" s="14"/>
    </row>
    <row r="4607" ht="33.0" hidden="1" customHeight="1">
      <c r="A4607" s="14"/>
      <c r="B4607" s="14"/>
      <c r="C4607" s="14"/>
      <c r="D4607" s="14"/>
      <c r="E4607" s="14"/>
      <c r="F4607" s="14"/>
      <c r="G4607" s="14"/>
      <c r="H4607" s="14"/>
      <c r="I4607" s="14"/>
      <c r="J4607" s="14"/>
      <c r="K4607" s="14"/>
      <c r="L4607" s="14"/>
      <c r="M4607" s="14"/>
      <c r="N4607" s="14"/>
      <c r="O4607" s="14"/>
      <c r="P4607" s="14"/>
      <c r="Q4607" s="14"/>
      <c r="R4607" s="14"/>
      <c r="S4607" s="14"/>
      <c r="T4607" s="14"/>
      <c r="U4607" s="14"/>
      <c r="V4607" s="14"/>
      <c r="W4607" s="14"/>
      <c r="X4607" s="14"/>
      <c r="Y4607" s="14"/>
      <c r="Z4607" s="14"/>
      <c r="AA4607" s="14"/>
      <c r="AB4607" s="14"/>
      <c r="AC4607" s="14"/>
      <c r="AD4607" s="14"/>
    </row>
    <row r="4608" ht="33.0" hidden="1" customHeight="1">
      <c r="A4608" s="14"/>
      <c r="B4608" s="14"/>
      <c r="C4608" s="14"/>
      <c r="D4608" s="14"/>
      <c r="E4608" s="14"/>
      <c r="F4608" s="14"/>
      <c r="G4608" s="14"/>
      <c r="H4608" s="14"/>
      <c r="I4608" s="14"/>
      <c r="J4608" s="14"/>
      <c r="K4608" s="14"/>
      <c r="L4608" s="14"/>
      <c r="M4608" s="14"/>
      <c r="N4608" s="14"/>
      <c r="O4608" s="14"/>
      <c r="P4608" s="14"/>
      <c r="Q4608" s="14"/>
      <c r="R4608" s="14"/>
      <c r="S4608" s="14"/>
      <c r="T4608" s="14"/>
      <c r="U4608" s="14"/>
      <c r="V4608" s="14"/>
      <c r="W4608" s="14"/>
      <c r="X4608" s="14"/>
      <c r="Y4608" s="14"/>
      <c r="Z4608" s="14"/>
      <c r="AA4608" s="14"/>
      <c r="AB4608" s="14"/>
      <c r="AC4608" s="14"/>
      <c r="AD4608" s="14"/>
    </row>
    <row r="4609" ht="33.0" hidden="1" customHeight="1">
      <c r="A4609" s="14"/>
      <c r="B4609" s="14"/>
      <c r="C4609" s="14"/>
      <c r="D4609" s="14"/>
      <c r="E4609" s="14"/>
      <c r="F4609" s="14"/>
      <c r="G4609" s="14"/>
      <c r="H4609" s="14"/>
      <c r="I4609" s="14"/>
      <c r="J4609" s="14"/>
      <c r="K4609" s="14"/>
      <c r="L4609" s="14"/>
      <c r="M4609" s="14"/>
      <c r="N4609" s="14"/>
      <c r="O4609" s="14"/>
      <c r="P4609" s="14"/>
      <c r="Q4609" s="14"/>
      <c r="R4609" s="14"/>
      <c r="S4609" s="14"/>
      <c r="T4609" s="14"/>
      <c r="U4609" s="14"/>
      <c r="V4609" s="14"/>
      <c r="W4609" s="14"/>
      <c r="X4609" s="14"/>
      <c r="Y4609" s="14"/>
      <c r="Z4609" s="14"/>
      <c r="AA4609" s="14"/>
      <c r="AB4609" s="14"/>
      <c r="AC4609" s="14"/>
      <c r="AD4609" s="14"/>
    </row>
    <row r="4610" ht="33.0" hidden="1" customHeight="1">
      <c r="A4610" s="14"/>
      <c r="B4610" s="14"/>
      <c r="C4610" s="14"/>
      <c r="D4610" s="14"/>
      <c r="E4610" s="14"/>
      <c r="F4610" s="14"/>
      <c r="G4610" s="14"/>
      <c r="H4610" s="14"/>
      <c r="I4610" s="14"/>
      <c r="J4610" s="14"/>
      <c r="K4610" s="14"/>
      <c r="L4610" s="14"/>
      <c r="M4610" s="14"/>
      <c r="N4610" s="14"/>
      <c r="O4610" s="14"/>
      <c r="P4610" s="14"/>
      <c r="Q4610" s="14"/>
      <c r="R4610" s="14"/>
      <c r="S4610" s="14"/>
      <c r="T4610" s="14"/>
      <c r="U4610" s="14"/>
      <c r="V4610" s="14"/>
      <c r="W4610" s="14"/>
      <c r="X4610" s="14"/>
      <c r="Y4610" s="14"/>
      <c r="Z4610" s="14"/>
      <c r="AA4610" s="14"/>
      <c r="AB4610" s="14"/>
      <c r="AC4610" s="14"/>
      <c r="AD4610" s="14"/>
    </row>
    <row r="4611" ht="33.0" hidden="1" customHeight="1">
      <c r="A4611" s="14"/>
      <c r="B4611" s="14"/>
      <c r="C4611" s="14"/>
      <c r="D4611" s="14"/>
      <c r="E4611" s="14"/>
      <c r="F4611" s="14"/>
      <c r="G4611" s="14"/>
      <c r="H4611" s="14"/>
      <c r="I4611" s="14"/>
      <c r="J4611" s="14"/>
      <c r="K4611" s="14"/>
      <c r="L4611" s="14"/>
      <c r="M4611" s="14"/>
      <c r="N4611" s="14"/>
      <c r="O4611" s="14"/>
      <c r="P4611" s="14"/>
      <c r="Q4611" s="14"/>
      <c r="R4611" s="14"/>
      <c r="S4611" s="14"/>
      <c r="T4611" s="14"/>
      <c r="U4611" s="14"/>
      <c r="V4611" s="14"/>
      <c r="W4611" s="14"/>
      <c r="X4611" s="14"/>
      <c r="Y4611" s="14"/>
      <c r="Z4611" s="14"/>
      <c r="AA4611" s="14"/>
      <c r="AB4611" s="14"/>
      <c r="AC4611" s="14"/>
      <c r="AD4611" s="14"/>
    </row>
    <row r="4612" ht="33.0" hidden="1" customHeight="1">
      <c r="A4612" s="14"/>
      <c r="B4612" s="14"/>
      <c r="C4612" s="14"/>
      <c r="D4612" s="14"/>
      <c r="E4612" s="14"/>
      <c r="F4612" s="14"/>
      <c r="G4612" s="14"/>
      <c r="H4612" s="14"/>
      <c r="I4612" s="14"/>
      <c r="J4612" s="14"/>
      <c r="K4612" s="14"/>
      <c r="L4612" s="14"/>
      <c r="M4612" s="14"/>
      <c r="N4612" s="14"/>
      <c r="O4612" s="14"/>
      <c r="P4612" s="14"/>
      <c r="Q4612" s="14"/>
      <c r="R4612" s="14"/>
      <c r="S4612" s="14"/>
      <c r="T4612" s="14"/>
      <c r="U4612" s="14"/>
      <c r="V4612" s="14"/>
      <c r="W4612" s="14"/>
      <c r="X4612" s="14"/>
      <c r="Y4612" s="14"/>
      <c r="Z4612" s="14"/>
      <c r="AA4612" s="14"/>
      <c r="AB4612" s="14"/>
      <c r="AC4612" s="14"/>
      <c r="AD4612" s="14"/>
    </row>
    <row r="4613" ht="33.0" hidden="1" customHeight="1">
      <c r="A4613" s="14"/>
      <c r="B4613" s="14"/>
      <c r="C4613" s="14"/>
      <c r="D4613" s="14"/>
      <c r="E4613" s="14"/>
      <c r="F4613" s="14"/>
      <c r="G4613" s="14"/>
      <c r="H4613" s="14"/>
      <c r="I4613" s="14"/>
      <c r="J4613" s="14"/>
      <c r="K4613" s="14"/>
      <c r="L4613" s="14"/>
      <c r="M4613" s="14"/>
      <c r="N4613" s="14"/>
      <c r="O4613" s="14"/>
      <c r="P4613" s="14"/>
      <c r="Q4613" s="14"/>
      <c r="R4613" s="14"/>
      <c r="S4613" s="14"/>
      <c r="T4613" s="14"/>
      <c r="U4613" s="14"/>
      <c r="V4613" s="14"/>
      <c r="W4613" s="14"/>
      <c r="X4613" s="14"/>
      <c r="Y4613" s="14"/>
      <c r="Z4613" s="14"/>
      <c r="AA4613" s="14"/>
      <c r="AB4613" s="14"/>
      <c r="AC4613" s="14"/>
      <c r="AD4613" s="14"/>
    </row>
    <row r="4614" ht="33.0" hidden="1" customHeight="1">
      <c r="A4614" s="14"/>
      <c r="B4614" s="14"/>
      <c r="C4614" s="14"/>
      <c r="D4614" s="14"/>
      <c r="E4614" s="14"/>
      <c r="F4614" s="14"/>
      <c r="G4614" s="14"/>
      <c r="H4614" s="14"/>
      <c r="I4614" s="14"/>
      <c r="J4614" s="14"/>
      <c r="K4614" s="14"/>
      <c r="L4614" s="14"/>
      <c r="M4614" s="14"/>
      <c r="N4614" s="14"/>
      <c r="O4614" s="14"/>
      <c r="P4614" s="14"/>
      <c r="Q4614" s="14"/>
      <c r="R4614" s="14"/>
      <c r="S4614" s="14"/>
      <c r="T4614" s="14"/>
      <c r="U4614" s="14"/>
      <c r="V4614" s="14"/>
      <c r="W4614" s="14"/>
      <c r="X4614" s="14"/>
      <c r="Y4614" s="14"/>
      <c r="Z4614" s="14"/>
      <c r="AA4614" s="14"/>
      <c r="AB4614" s="14"/>
      <c r="AC4614" s="14"/>
      <c r="AD4614" s="14"/>
    </row>
    <row r="4615" ht="33.0" hidden="1" customHeight="1">
      <c r="A4615" s="14"/>
      <c r="B4615" s="14"/>
      <c r="C4615" s="14"/>
      <c r="D4615" s="14"/>
      <c r="E4615" s="14"/>
      <c r="F4615" s="14"/>
      <c r="G4615" s="14"/>
      <c r="H4615" s="14"/>
      <c r="I4615" s="14"/>
      <c r="J4615" s="14"/>
      <c r="K4615" s="14"/>
      <c r="L4615" s="14"/>
      <c r="M4615" s="14"/>
      <c r="N4615" s="14"/>
      <c r="O4615" s="14"/>
      <c r="P4615" s="14"/>
      <c r="Q4615" s="14"/>
      <c r="R4615" s="14"/>
      <c r="S4615" s="14"/>
      <c r="T4615" s="14"/>
      <c r="U4615" s="14"/>
      <c r="V4615" s="14"/>
      <c r="W4615" s="14"/>
      <c r="X4615" s="14"/>
      <c r="Y4615" s="14"/>
      <c r="Z4615" s="14"/>
      <c r="AA4615" s="14"/>
      <c r="AB4615" s="14"/>
      <c r="AC4615" s="14"/>
      <c r="AD4615" s="14"/>
    </row>
    <row r="4616" ht="33.0" hidden="1" customHeight="1">
      <c r="A4616" s="14"/>
      <c r="B4616" s="14"/>
      <c r="C4616" s="14"/>
      <c r="D4616" s="14"/>
      <c r="E4616" s="14"/>
      <c r="F4616" s="14"/>
      <c r="G4616" s="14"/>
      <c r="H4616" s="14"/>
      <c r="I4616" s="14"/>
      <c r="J4616" s="14"/>
      <c r="K4616" s="14"/>
      <c r="L4616" s="14"/>
      <c r="M4616" s="14"/>
      <c r="N4616" s="14"/>
      <c r="O4616" s="14"/>
      <c r="P4616" s="14"/>
      <c r="Q4616" s="14"/>
      <c r="R4616" s="14"/>
      <c r="S4616" s="14"/>
      <c r="T4616" s="14"/>
      <c r="U4616" s="14"/>
      <c r="V4616" s="14"/>
      <c r="W4616" s="14"/>
      <c r="X4616" s="14"/>
      <c r="Y4616" s="14"/>
      <c r="Z4616" s="14"/>
      <c r="AA4616" s="14"/>
      <c r="AB4616" s="14"/>
      <c r="AC4616" s="14"/>
      <c r="AD4616" s="14"/>
    </row>
    <row r="4617" ht="33.0" hidden="1" customHeight="1">
      <c r="A4617" s="14"/>
      <c r="B4617" s="14"/>
      <c r="C4617" s="14"/>
      <c r="D4617" s="14"/>
      <c r="E4617" s="14"/>
      <c r="F4617" s="14"/>
      <c r="G4617" s="14"/>
      <c r="H4617" s="14"/>
      <c r="I4617" s="14"/>
      <c r="J4617" s="14"/>
      <c r="K4617" s="14"/>
      <c r="L4617" s="14"/>
      <c r="M4617" s="14"/>
      <c r="N4617" s="14"/>
      <c r="O4617" s="14"/>
      <c r="P4617" s="14"/>
      <c r="Q4617" s="14"/>
      <c r="R4617" s="14"/>
      <c r="S4617" s="14"/>
      <c r="T4617" s="14"/>
      <c r="U4617" s="14"/>
      <c r="V4617" s="14"/>
      <c r="W4617" s="14"/>
      <c r="X4617" s="14"/>
      <c r="Y4617" s="14"/>
      <c r="Z4617" s="14"/>
      <c r="AA4617" s="14"/>
      <c r="AB4617" s="14"/>
      <c r="AC4617" s="14"/>
      <c r="AD4617" s="14"/>
    </row>
    <row r="4618" ht="33.0" hidden="1" customHeight="1">
      <c r="A4618" s="14"/>
      <c r="B4618" s="14"/>
      <c r="C4618" s="14"/>
      <c r="D4618" s="14"/>
      <c r="E4618" s="14"/>
      <c r="F4618" s="14"/>
      <c r="G4618" s="14"/>
      <c r="H4618" s="14"/>
      <c r="I4618" s="14"/>
      <c r="J4618" s="14"/>
      <c r="K4618" s="14"/>
      <c r="L4618" s="14"/>
      <c r="M4618" s="14"/>
      <c r="N4618" s="14"/>
      <c r="O4618" s="14"/>
      <c r="P4618" s="14"/>
      <c r="Q4618" s="14"/>
      <c r="R4618" s="14"/>
      <c r="S4618" s="14"/>
      <c r="T4618" s="14"/>
      <c r="U4618" s="14"/>
      <c r="V4618" s="14"/>
      <c r="W4618" s="14"/>
      <c r="X4618" s="14"/>
      <c r="Y4618" s="14"/>
      <c r="Z4618" s="14"/>
      <c r="AA4618" s="14"/>
      <c r="AB4618" s="14"/>
      <c r="AC4618" s="14"/>
      <c r="AD4618" s="14"/>
    </row>
    <row r="4619" ht="33.0" hidden="1" customHeight="1">
      <c r="A4619" s="14"/>
      <c r="B4619" s="14"/>
      <c r="C4619" s="14"/>
      <c r="D4619" s="14"/>
      <c r="E4619" s="14"/>
      <c r="F4619" s="14"/>
      <c r="G4619" s="14"/>
      <c r="H4619" s="14"/>
      <c r="I4619" s="14"/>
      <c r="J4619" s="14"/>
      <c r="K4619" s="14"/>
      <c r="L4619" s="14"/>
      <c r="M4619" s="14"/>
      <c r="N4619" s="14"/>
      <c r="O4619" s="14"/>
      <c r="P4619" s="14"/>
      <c r="Q4619" s="14"/>
      <c r="R4619" s="14"/>
      <c r="S4619" s="14"/>
      <c r="T4619" s="14"/>
      <c r="U4619" s="14"/>
      <c r="V4619" s="14"/>
      <c r="W4619" s="14"/>
      <c r="X4619" s="14"/>
      <c r="Y4619" s="14"/>
      <c r="Z4619" s="14"/>
      <c r="AA4619" s="14"/>
      <c r="AB4619" s="14"/>
      <c r="AC4619" s="14"/>
      <c r="AD4619" s="14"/>
    </row>
    <row r="4620" ht="33.0" hidden="1" customHeight="1">
      <c r="A4620" s="14"/>
      <c r="B4620" s="14"/>
      <c r="C4620" s="14"/>
      <c r="D4620" s="14"/>
      <c r="E4620" s="14"/>
      <c r="F4620" s="14"/>
      <c r="G4620" s="14"/>
      <c r="H4620" s="14"/>
      <c r="I4620" s="14"/>
      <c r="J4620" s="14"/>
      <c r="K4620" s="14"/>
      <c r="L4620" s="14"/>
      <c r="M4620" s="14"/>
      <c r="N4620" s="14"/>
      <c r="O4620" s="14"/>
      <c r="P4620" s="14"/>
      <c r="Q4620" s="14"/>
      <c r="R4620" s="14"/>
      <c r="S4620" s="14"/>
      <c r="T4620" s="14"/>
      <c r="U4620" s="14"/>
      <c r="V4620" s="14"/>
      <c r="W4620" s="14"/>
      <c r="X4620" s="14"/>
      <c r="Y4620" s="14"/>
      <c r="Z4620" s="14"/>
      <c r="AA4620" s="14"/>
      <c r="AB4620" s="14"/>
      <c r="AC4620" s="14"/>
      <c r="AD4620" s="14"/>
    </row>
    <row r="4621" ht="33.0" hidden="1" customHeight="1">
      <c r="A4621" s="14"/>
      <c r="B4621" s="14"/>
      <c r="C4621" s="14"/>
      <c r="D4621" s="14"/>
      <c r="E4621" s="14"/>
      <c r="F4621" s="14"/>
      <c r="G4621" s="14"/>
      <c r="H4621" s="14"/>
      <c r="I4621" s="14"/>
      <c r="J4621" s="14"/>
      <c r="K4621" s="14"/>
      <c r="L4621" s="14"/>
      <c r="M4621" s="14"/>
      <c r="N4621" s="14"/>
      <c r="O4621" s="14"/>
      <c r="P4621" s="14"/>
      <c r="Q4621" s="14"/>
      <c r="R4621" s="14"/>
      <c r="S4621" s="14"/>
      <c r="T4621" s="14"/>
      <c r="U4621" s="14"/>
      <c r="V4621" s="14"/>
      <c r="W4621" s="14"/>
      <c r="X4621" s="14"/>
      <c r="Y4621" s="14"/>
      <c r="Z4621" s="14"/>
      <c r="AA4621" s="14"/>
      <c r="AB4621" s="14"/>
      <c r="AC4621" s="14"/>
      <c r="AD4621" s="14"/>
    </row>
    <row r="4622" ht="33.0" hidden="1" customHeight="1">
      <c r="A4622" s="14"/>
      <c r="B4622" s="14"/>
      <c r="C4622" s="14"/>
      <c r="D4622" s="14"/>
      <c r="E4622" s="14"/>
      <c r="F4622" s="14"/>
      <c r="G4622" s="14"/>
      <c r="H4622" s="14"/>
      <c r="I4622" s="14"/>
      <c r="J4622" s="14"/>
      <c r="K4622" s="14"/>
      <c r="L4622" s="14"/>
      <c r="M4622" s="14"/>
      <c r="N4622" s="14"/>
      <c r="O4622" s="14"/>
      <c r="P4622" s="14"/>
      <c r="Q4622" s="14"/>
      <c r="R4622" s="14"/>
      <c r="S4622" s="14"/>
      <c r="T4622" s="14"/>
      <c r="U4622" s="14"/>
      <c r="V4622" s="14"/>
      <c r="W4622" s="14"/>
      <c r="X4622" s="14"/>
      <c r="Y4622" s="14"/>
      <c r="Z4622" s="14"/>
      <c r="AA4622" s="14"/>
      <c r="AB4622" s="14"/>
      <c r="AC4622" s="14"/>
      <c r="AD4622" s="14"/>
    </row>
    <row r="4623" ht="33.0" hidden="1" customHeight="1">
      <c r="A4623" s="14"/>
      <c r="B4623" s="14"/>
      <c r="C4623" s="14"/>
      <c r="D4623" s="14"/>
      <c r="E4623" s="14"/>
      <c r="F4623" s="14"/>
      <c r="G4623" s="14"/>
      <c r="H4623" s="14"/>
      <c r="I4623" s="14"/>
      <c r="J4623" s="14"/>
      <c r="K4623" s="14"/>
      <c r="L4623" s="14"/>
      <c r="M4623" s="14"/>
      <c r="N4623" s="14"/>
      <c r="O4623" s="14"/>
      <c r="P4623" s="14"/>
      <c r="Q4623" s="14"/>
      <c r="R4623" s="14"/>
      <c r="S4623" s="14"/>
      <c r="T4623" s="14"/>
      <c r="U4623" s="14"/>
      <c r="V4623" s="14"/>
      <c r="W4623" s="14"/>
      <c r="X4623" s="14"/>
      <c r="Y4623" s="14"/>
      <c r="Z4623" s="14"/>
      <c r="AA4623" s="14"/>
      <c r="AB4623" s="14"/>
      <c r="AC4623" s="14"/>
      <c r="AD4623" s="14"/>
    </row>
    <row r="4624" ht="33.0" hidden="1" customHeight="1">
      <c r="A4624" s="14"/>
      <c r="B4624" s="14"/>
      <c r="C4624" s="14"/>
      <c r="D4624" s="14"/>
      <c r="E4624" s="14"/>
      <c r="F4624" s="14"/>
      <c r="G4624" s="14"/>
      <c r="H4624" s="14"/>
      <c r="I4624" s="14"/>
      <c r="J4624" s="14"/>
      <c r="K4624" s="14"/>
      <c r="L4624" s="14"/>
      <c r="M4624" s="14"/>
      <c r="N4624" s="14"/>
      <c r="O4624" s="14"/>
      <c r="P4624" s="14"/>
      <c r="Q4624" s="14"/>
      <c r="R4624" s="14"/>
      <c r="S4624" s="14"/>
      <c r="T4624" s="14"/>
      <c r="U4624" s="14"/>
      <c r="V4624" s="14"/>
      <c r="W4624" s="14"/>
      <c r="X4624" s="14"/>
      <c r="Y4624" s="14"/>
      <c r="Z4624" s="14"/>
      <c r="AA4624" s="14"/>
      <c r="AB4624" s="14"/>
      <c r="AC4624" s="14"/>
      <c r="AD4624" s="14"/>
    </row>
    <row r="4625" ht="33.0" hidden="1" customHeight="1">
      <c r="A4625" s="14"/>
      <c r="B4625" s="14"/>
      <c r="C4625" s="14"/>
      <c r="D4625" s="14"/>
      <c r="E4625" s="14"/>
      <c r="F4625" s="14"/>
      <c r="G4625" s="14"/>
      <c r="H4625" s="14"/>
      <c r="I4625" s="14"/>
      <c r="J4625" s="14"/>
      <c r="K4625" s="14"/>
      <c r="L4625" s="14"/>
      <c r="M4625" s="14"/>
      <c r="N4625" s="14"/>
      <c r="O4625" s="14"/>
      <c r="P4625" s="14"/>
      <c r="Q4625" s="14"/>
      <c r="R4625" s="14"/>
      <c r="S4625" s="14"/>
      <c r="T4625" s="14"/>
      <c r="U4625" s="14"/>
      <c r="V4625" s="14"/>
      <c r="W4625" s="14"/>
      <c r="X4625" s="14"/>
      <c r="Y4625" s="14"/>
      <c r="Z4625" s="14"/>
      <c r="AA4625" s="14"/>
      <c r="AB4625" s="14"/>
      <c r="AC4625" s="14"/>
      <c r="AD4625" s="14"/>
    </row>
    <row r="4626" ht="33.0" hidden="1" customHeight="1">
      <c r="A4626" s="14"/>
      <c r="B4626" s="14"/>
      <c r="C4626" s="14"/>
      <c r="D4626" s="14"/>
      <c r="E4626" s="14"/>
      <c r="F4626" s="14"/>
      <c r="G4626" s="14"/>
      <c r="H4626" s="14"/>
      <c r="I4626" s="14"/>
      <c r="J4626" s="14"/>
      <c r="K4626" s="14"/>
      <c r="L4626" s="14"/>
      <c r="M4626" s="14"/>
      <c r="N4626" s="14"/>
      <c r="O4626" s="14"/>
      <c r="P4626" s="14"/>
      <c r="Q4626" s="14"/>
      <c r="R4626" s="14"/>
      <c r="S4626" s="14"/>
      <c r="T4626" s="14"/>
      <c r="U4626" s="14"/>
      <c r="V4626" s="14"/>
      <c r="W4626" s="14"/>
      <c r="X4626" s="14"/>
      <c r="Y4626" s="14"/>
      <c r="Z4626" s="14"/>
      <c r="AA4626" s="14"/>
      <c r="AB4626" s="14"/>
      <c r="AC4626" s="14"/>
      <c r="AD4626" s="14"/>
    </row>
    <row r="4627" ht="33.0" hidden="1" customHeight="1">
      <c r="A4627" s="14"/>
      <c r="B4627" s="14"/>
      <c r="C4627" s="14"/>
      <c r="D4627" s="14"/>
      <c r="E4627" s="14"/>
      <c r="F4627" s="14"/>
      <c r="G4627" s="14"/>
      <c r="H4627" s="14"/>
      <c r="I4627" s="14"/>
      <c r="J4627" s="14"/>
      <c r="K4627" s="14"/>
      <c r="L4627" s="14"/>
      <c r="M4627" s="14"/>
      <c r="N4627" s="14"/>
      <c r="O4627" s="14"/>
      <c r="P4627" s="14"/>
      <c r="Q4627" s="14"/>
      <c r="R4627" s="14"/>
      <c r="S4627" s="14"/>
      <c r="T4627" s="14"/>
      <c r="U4627" s="14"/>
      <c r="V4627" s="14"/>
      <c r="W4627" s="14"/>
      <c r="X4627" s="14"/>
      <c r="Y4627" s="14"/>
      <c r="Z4627" s="14"/>
      <c r="AA4627" s="14"/>
      <c r="AB4627" s="14"/>
      <c r="AC4627" s="14"/>
      <c r="AD4627" s="14"/>
    </row>
    <row r="4628" ht="33.0" hidden="1" customHeight="1">
      <c r="A4628" s="14"/>
      <c r="B4628" s="14"/>
      <c r="C4628" s="14"/>
      <c r="D4628" s="14"/>
      <c r="E4628" s="14"/>
      <c r="F4628" s="14"/>
      <c r="G4628" s="14"/>
      <c r="H4628" s="14"/>
      <c r="I4628" s="14"/>
      <c r="J4628" s="14"/>
      <c r="K4628" s="14"/>
      <c r="L4628" s="14"/>
      <c r="M4628" s="14"/>
      <c r="N4628" s="14"/>
      <c r="O4628" s="14"/>
      <c r="P4628" s="14"/>
      <c r="Q4628" s="14"/>
      <c r="R4628" s="14"/>
      <c r="S4628" s="14"/>
      <c r="T4628" s="14"/>
      <c r="U4628" s="14"/>
      <c r="V4628" s="14"/>
      <c r="W4628" s="14"/>
      <c r="X4628" s="14"/>
      <c r="Y4628" s="14"/>
      <c r="Z4628" s="14"/>
      <c r="AA4628" s="14"/>
      <c r="AB4628" s="14"/>
      <c r="AC4628" s="14"/>
      <c r="AD4628" s="14"/>
    </row>
    <row r="4629" ht="33.0" hidden="1" customHeight="1">
      <c r="A4629" s="14"/>
      <c r="B4629" s="14"/>
      <c r="C4629" s="14"/>
      <c r="D4629" s="14"/>
      <c r="E4629" s="14"/>
      <c r="F4629" s="14"/>
      <c r="G4629" s="14"/>
      <c r="H4629" s="14"/>
      <c r="I4629" s="14"/>
      <c r="J4629" s="14"/>
      <c r="K4629" s="14"/>
      <c r="L4629" s="14"/>
      <c r="M4629" s="14"/>
      <c r="N4629" s="14"/>
      <c r="O4629" s="14"/>
      <c r="P4629" s="14"/>
      <c r="Q4629" s="14"/>
      <c r="R4629" s="14"/>
      <c r="S4629" s="14"/>
      <c r="T4629" s="14"/>
      <c r="U4629" s="14"/>
      <c r="V4629" s="14"/>
      <c r="W4629" s="14"/>
      <c r="X4629" s="14"/>
      <c r="Y4629" s="14"/>
      <c r="Z4629" s="14"/>
      <c r="AA4629" s="14"/>
      <c r="AB4629" s="14"/>
      <c r="AC4629" s="14"/>
      <c r="AD4629" s="14"/>
    </row>
    <row r="4630" ht="33.0" hidden="1" customHeight="1">
      <c r="A4630" s="14"/>
      <c r="B4630" s="14"/>
      <c r="C4630" s="14"/>
      <c r="D4630" s="14"/>
      <c r="E4630" s="14"/>
      <c r="F4630" s="14"/>
      <c r="G4630" s="14"/>
      <c r="H4630" s="14"/>
      <c r="I4630" s="14"/>
      <c r="J4630" s="14"/>
      <c r="K4630" s="14"/>
      <c r="L4630" s="14"/>
      <c r="M4630" s="14"/>
      <c r="N4630" s="14"/>
      <c r="O4630" s="14"/>
      <c r="P4630" s="14"/>
      <c r="Q4630" s="14"/>
      <c r="R4630" s="14"/>
      <c r="S4630" s="14"/>
      <c r="T4630" s="14"/>
      <c r="U4630" s="14"/>
      <c r="V4630" s="14"/>
      <c r="W4630" s="14"/>
      <c r="X4630" s="14"/>
      <c r="Y4630" s="14"/>
      <c r="Z4630" s="14"/>
      <c r="AA4630" s="14"/>
      <c r="AB4630" s="14"/>
      <c r="AC4630" s="14"/>
      <c r="AD4630" s="14"/>
    </row>
    <row r="4631" ht="33.0" hidden="1" customHeight="1">
      <c r="A4631" s="14"/>
      <c r="B4631" s="14"/>
      <c r="C4631" s="14"/>
      <c r="D4631" s="14"/>
      <c r="E4631" s="14"/>
      <c r="F4631" s="14"/>
      <c r="G4631" s="14"/>
      <c r="H4631" s="14"/>
      <c r="I4631" s="14"/>
      <c r="J4631" s="14"/>
      <c r="K4631" s="14"/>
      <c r="L4631" s="14"/>
      <c r="M4631" s="14"/>
      <c r="N4631" s="14"/>
      <c r="O4631" s="14"/>
      <c r="P4631" s="14"/>
      <c r="Q4631" s="14"/>
      <c r="R4631" s="14"/>
      <c r="S4631" s="14"/>
      <c r="T4631" s="14"/>
      <c r="U4631" s="14"/>
      <c r="V4631" s="14"/>
      <c r="W4631" s="14"/>
      <c r="X4631" s="14"/>
      <c r="Y4631" s="14"/>
      <c r="Z4631" s="14"/>
      <c r="AA4631" s="14"/>
      <c r="AB4631" s="14"/>
      <c r="AC4631" s="14"/>
      <c r="AD4631" s="14"/>
    </row>
    <row r="4632" ht="33.0" hidden="1" customHeight="1">
      <c r="A4632" s="14"/>
      <c r="B4632" s="14"/>
      <c r="C4632" s="14"/>
      <c r="D4632" s="14"/>
      <c r="E4632" s="14"/>
      <c r="F4632" s="14"/>
      <c r="G4632" s="14"/>
      <c r="H4632" s="14"/>
      <c r="I4632" s="14"/>
      <c r="J4632" s="14"/>
      <c r="K4632" s="14"/>
      <c r="L4632" s="14"/>
      <c r="M4632" s="14"/>
      <c r="N4632" s="14"/>
      <c r="O4632" s="14"/>
      <c r="P4632" s="14"/>
      <c r="Q4632" s="14"/>
      <c r="R4632" s="14"/>
      <c r="S4632" s="14"/>
      <c r="T4632" s="14"/>
      <c r="U4632" s="14"/>
      <c r="V4632" s="14"/>
      <c r="W4632" s="14"/>
      <c r="X4632" s="14"/>
      <c r="Y4632" s="14"/>
      <c r="Z4632" s="14"/>
      <c r="AA4632" s="14"/>
      <c r="AB4632" s="14"/>
      <c r="AC4632" s="14"/>
      <c r="AD4632" s="14"/>
    </row>
    <row r="4633" ht="33.0" hidden="1" customHeight="1">
      <c r="A4633" s="14"/>
      <c r="B4633" s="14"/>
      <c r="C4633" s="14"/>
      <c r="D4633" s="14"/>
      <c r="E4633" s="14"/>
      <c r="F4633" s="14"/>
      <c r="G4633" s="14"/>
      <c r="H4633" s="14"/>
      <c r="I4633" s="14"/>
      <c r="J4633" s="14"/>
      <c r="K4633" s="14"/>
      <c r="L4633" s="14"/>
      <c r="M4633" s="14"/>
      <c r="N4633" s="14"/>
      <c r="O4633" s="14"/>
      <c r="P4633" s="14"/>
      <c r="Q4633" s="14"/>
      <c r="R4633" s="14"/>
      <c r="S4633" s="14"/>
      <c r="T4633" s="14"/>
      <c r="U4633" s="14"/>
      <c r="V4633" s="14"/>
      <c r="W4633" s="14"/>
      <c r="X4633" s="14"/>
      <c r="Y4633" s="14"/>
      <c r="Z4633" s="14"/>
      <c r="AA4633" s="14"/>
      <c r="AB4633" s="14"/>
      <c r="AC4633" s="14"/>
      <c r="AD4633" s="14"/>
    </row>
    <row r="4634" ht="33.0" hidden="1" customHeight="1">
      <c r="A4634" s="14"/>
      <c r="B4634" s="14"/>
      <c r="C4634" s="14"/>
      <c r="D4634" s="14"/>
      <c r="E4634" s="14"/>
      <c r="F4634" s="14"/>
      <c r="G4634" s="14"/>
      <c r="H4634" s="14"/>
      <c r="I4634" s="14"/>
      <c r="J4634" s="14"/>
      <c r="K4634" s="14"/>
      <c r="L4634" s="14"/>
      <c r="M4634" s="14"/>
      <c r="N4634" s="14"/>
      <c r="O4634" s="14"/>
      <c r="P4634" s="14"/>
      <c r="Q4634" s="14"/>
      <c r="R4634" s="14"/>
      <c r="S4634" s="14"/>
      <c r="T4634" s="14"/>
      <c r="U4634" s="14"/>
      <c r="V4634" s="14"/>
      <c r="W4634" s="14"/>
      <c r="X4634" s="14"/>
      <c r="Y4634" s="14"/>
      <c r="Z4634" s="14"/>
      <c r="AA4634" s="14"/>
      <c r="AB4634" s="14"/>
      <c r="AC4634" s="14"/>
      <c r="AD4634" s="14"/>
    </row>
    <row r="4635" ht="33.0" hidden="1" customHeight="1">
      <c r="A4635" s="14"/>
      <c r="B4635" s="14"/>
      <c r="C4635" s="14"/>
      <c r="D4635" s="14"/>
      <c r="E4635" s="14"/>
      <c r="F4635" s="14"/>
      <c r="G4635" s="14"/>
      <c r="H4635" s="14"/>
      <c r="I4635" s="14"/>
      <c r="J4635" s="14"/>
      <c r="K4635" s="14"/>
      <c r="L4635" s="14"/>
      <c r="M4635" s="14"/>
      <c r="N4635" s="14"/>
      <c r="O4635" s="14"/>
      <c r="P4635" s="14"/>
      <c r="Q4635" s="14"/>
      <c r="R4635" s="14"/>
      <c r="S4635" s="14"/>
      <c r="T4635" s="14"/>
      <c r="U4635" s="14"/>
      <c r="V4635" s="14"/>
      <c r="W4635" s="14"/>
      <c r="X4635" s="14"/>
      <c r="Y4635" s="14"/>
      <c r="Z4635" s="14"/>
      <c r="AA4635" s="14"/>
      <c r="AB4635" s="14"/>
      <c r="AC4635" s="14"/>
      <c r="AD4635" s="14"/>
    </row>
    <row r="4636" ht="33.0" hidden="1" customHeight="1">
      <c r="A4636" s="14"/>
      <c r="B4636" s="14"/>
      <c r="C4636" s="14"/>
      <c r="D4636" s="14"/>
      <c r="E4636" s="14"/>
      <c r="F4636" s="14"/>
      <c r="G4636" s="14"/>
      <c r="H4636" s="14"/>
      <c r="I4636" s="14"/>
      <c r="J4636" s="14"/>
      <c r="K4636" s="14"/>
      <c r="L4636" s="14"/>
      <c r="M4636" s="14"/>
      <c r="N4636" s="14"/>
      <c r="O4636" s="14"/>
      <c r="P4636" s="14"/>
      <c r="Q4636" s="14"/>
      <c r="R4636" s="14"/>
      <c r="S4636" s="14"/>
      <c r="T4636" s="14"/>
      <c r="U4636" s="14"/>
      <c r="V4636" s="14"/>
      <c r="W4636" s="14"/>
      <c r="X4636" s="14"/>
      <c r="Y4636" s="14"/>
      <c r="Z4636" s="14"/>
      <c r="AA4636" s="14"/>
      <c r="AB4636" s="14"/>
      <c r="AC4636" s="14"/>
      <c r="AD4636" s="14"/>
    </row>
    <row r="4637" ht="33.0" hidden="1" customHeight="1">
      <c r="A4637" s="14"/>
      <c r="B4637" s="14"/>
      <c r="C4637" s="14"/>
      <c r="D4637" s="14"/>
      <c r="E4637" s="14"/>
      <c r="F4637" s="14"/>
      <c r="G4637" s="14"/>
      <c r="H4637" s="14"/>
      <c r="I4637" s="14"/>
      <c r="J4637" s="14"/>
      <c r="K4637" s="14"/>
      <c r="L4637" s="14"/>
      <c r="M4637" s="14"/>
      <c r="N4637" s="14"/>
      <c r="O4637" s="14"/>
      <c r="P4637" s="14"/>
      <c r="Q4637" s="14"/>
      <c r="R4637" s="14"/>
      <c r="S4637" s="14"/>
      <c r="T4637" s="14"/>
      <c r="U4637" s="14"/>
      <c r="V4637" s="14"/>
      <c r="W4637" s="14"/>
      <c r="X4637" s="14"/>
      <c r="Y4637" s="14"/>
      <c r="Z4637" s="14"/>
      <c r="AA4637" s="14"/>
      <c r="AB4637" s="14"/>
      <c r="AC4637" s="14"/>
      <c r="AD4637" s="14"/>
    </row>
    <row r="4638" ht="33.0" hidden="1" customHeight="1">
      <c r="A4638" s="14"/>
      <c r="B4638" s="14"/>
      <c r="C4638" s="14"/>
      <c r="D4638" s="14"/>
      <c r="E4638" s="14"/>
      <c r="F4638" s="14"/>
      <c r="G4638" s="14"/>
      <c r="H4638" s="14"/>
      <c r="I4638" s="14"/>
      <c r="J4638" s="14"/>
      <c r="K4638" s="14"/>
      <c r="L4638" s="14"/>
      <c r="M4638" s="14"/>
      <c r="N4638" s="14"/>
      <c r="O4638" s="14"/>
      <c r="P4638" s="14"/>
      <c r="Q4638" s="14"/>
      <c r="R4638" s="14"/>
      <c r="S4638" s="14"/>
      <c r="T4638" s="14"/>
      <c r="U4638" s="14"/>
      <c r="V4638" s="14"/>
      <c r="W4638" s="14"/>
      <c r="X4638" s="14"/>
      <c r="Y4638" s="14"/>
      <c r="Z4638" s="14"/>
      <c r="AA4638" s="14"/>
      <c r="AB4638" s="14"/>
      <c r="AC4638" s="14"/>
      <c r="AD4638" s="14"/>
    </row>
    <row r="4639" ht="33.0" hidden="1" customHeight="1">
      <c r="A4639" s="14"/>
      <c r="B4639" s="14"/>
      <c r="C4639" s="14"/>
      <c r="D4639" s="14"/>
      <c r="E4639" s="14"/>
      <c r="F4639" s="14"/>
      <c r="G4639" s="14"/>
      <c r="H4639" s="14"/>
      <c r="I4639" s="14"/>
      <c r="J4639" s="14"/>
      <c r="K4639" s="14"/>
      <c r="L4639" s="14"/>
      <c r="M4639" s="14"/>
      <c r="N4639" s="14"/>
      <c r="O4639" s="14"/>
      <c r="P4639" s="14"/>
      <c r="Q4639" s="14"/>
      <c r="R4639" s="14"/>
      <c r="S4639" s="14"/>
      <c r="T4639" s="14"/>
      <c r="U4639" s="14"/>
      <c r="V4639" s="14"/>
      <c r="W4639" s="14"/>
      <c r="X4639" s="14"/>
      <c r="Y4639" s="14"/>
      <c r="Z4639" s="14"/>
      <c r="AA4639" s="14"/>
      <c r="AB4639" s="14"/>
      <c r="AC4639" s="14"/>
      <c r="AD4639" s="14"/>
    </row>
    <row r="4640" ht="33.0" hidden="1" customHeight="1">
      <c r="A4640" s="14"/>
      <c r="B4640" s="14"/>
      <c r="C4640" s="14"/>
      <c r="D4640" s="14"/>
      <c r="E4640" s="14"/>
      <c r="F4640" s="14"/>
      <c r="G4640" s="14"/>
      <c r="H4640" s="14"/>
      <c r="I4640" s="14"/>
      <c r="J4640" s="14"/>
      <c r="K4640" s="14"/>
      <c r="L4640" s="14"/>
      <c r="M4640" s="14"/>
      <c r="N4640" s="14"/>
      <c r="O4640" s="14"/>
      <c r="P4640" s="14"/>
      <c r="Q4640" s="14"/>
      <c r="R4640" s="14"/>
      <c r="S4640" s="14"/>
      <c r="T4640" s="14"/>
      <c r="U4640" s="14"/>
      <c r="V4640" s="14"/>
      <c r="W4640" s="14"/>
      <c r="X4640" s="14"/>
      <c r="Y4640" s="14"/>
      <c r="Z4640" s="14"/>
      <c r="AA4640" s="14"/>
      <c r="AB4640" s="14"/>
      <c r="AC4640" s="14"/>
      <c r="AD4640" s="14"/>
    </row>
    <row r="4641" ht="33.0" hidden="1" customHeight="1">
      <c r="A4641" s="14"/>
      <c r="B4641" s="14"/>
      <c r="C4641" s="14"/>
      <c r="D4641" s="14"/>
      <c r="E4641" s="14"/>
      <c r="F4641" s="14"/>
      <c r="G4641" s="14"/>
      <c r="H4641" s="14"/>
      <c r="I4641" s="14"/>
      <c r="J4641" s="14"/>
      <c r="K4641" s="14"/>
      <c r="L4641" s="14"/>
      <c r="M4641" s="14"/>
      <c r="N4641" s="14"/>
      <c r="O4641" s="14"/>
      <c r="P4641" s="14"/>
      <c r="Q4641" s="14"/>
      <c r="R4641" s="14"/>
      <c r="S4641" s="14"/>
      <c r="T4641" s="14"/>
      <c r="U4641" s="14"/>
      <c r="V4641" s="14"/>
      <c r="W4641" s="14"/>
      <c r="X4641" s="14"/>
      <c r="Y4641" s="14"/>
      <c r="Z4641" s="14"/>
      <c r="AA4641" s="14"/>
      <c r="AB4641" s="14"/>
      <c r="AC4641" s="14"/>
      <c r="AD4641" s="14"/>
    </row>
    <row r="4642" ht="33.0" hidden="1" customHeight="1">
      <c r="A4642" s="14"/>
      <c r="B4642" s="14"/>
      <c r="C4642" s="14"/>
      <c r="D4642" s="14"/>
      <c r="E4642" s="14"/>
      <c r="F4642" s="14"/>
      <c r="G4642" s="14"/>
      <c r="H4642" s="14"/>
      <c r="I4642" s="14"/>
      <c r="J4642" s="14"/>
      <c r="K4642" s="14"/>
      <c r="L4642" s="14"/>
      <c r="M4642" s="14"/>
      <c r="N4642" s="14"/>
      <c r="O4642" s="14"/>
      <c r="P4642" s="14"/>
      <c r="Q4642" s="14"/>
      <c r="R4642" s="14"/>
      <c r="S4642" s="14"/>
      <c r="T4642" s="14"/>
      <c r="U4642" s="14"/>
      <c r="V4642" s="14"/>
      <c r="W4642" s="14"/>
      <c r="X4642" s="14"/>
      <c r="Y4642" s="14"/>
      <c r="Z4642" s="14"/>
      <c r="AA4642" s="14"/>
      <c r="AB4642" s="14"/>
      <c r="AC4642" s="14"/>
      <c r="AD4642" s="14"/>
    </row>
    <row r="4643" ht="33.0" hidden="1" customHeight="1">
      <c r="A4643" s="14"/>
      <c r="B4643" s="14"/>
      <c r="C4643" s="14"/>
      <c r="D4643" s="14"/>
      <c r="E4643" s="14"/>
      <c r="F4643" s="14"/>
      <c r="G4643" s="14"/>
      <c r="H4643" s="14"/>
      <c r="I4643" s="14"/>
      <c r="J4643" s="14"/>
      <c r="K4643" s="14"/>
      <c r="L4643" s="14"/>
      <c r="M4643" s="14"/>
      <c r="N4643" s="14"/>
      <c r="O4643" s="14"/>
      <c r="P4643" s="14"/>
      <c r="Q4643" s="14"/>
      <c r="R4643" s="14"/>
      <c r="S4643" s="14"/>
      <c r="T4643" s="14"/>
      <c r="U4643" s="14"/>
      <c r="V4643" s="14"/>
      <c r="W4643" s="14"/>
      <c r="X4643" s="14"/>
      <c r="Y4643" s="14"/>
      <c r="Z4643" s="14"/>
      <c r="AA4643" s="14"/>
      <c r="AB4643" s="14"/>
      <c r="AC4643" s="14"/>
      <c r="AD4643" s="14"/>
    </row>
    <row r="4644" ht="33.0" hidden="1" customHeight="1">
      <c r="A4644" s="14"/>
      <c r="B4644" s="14"/>
      <c r="C4644" s="14"/>
      <c r="D4644" s="14"/>
      <c r="E4644" s="14"/>
      <c r="F4644" s="14"/>
      <c r="G4644" s="14"/>
      <c r="H4644" s="14"/>
      <c r="I4644" s="14"/>
      <c r="J4644" s="14"/>
      <c r="K4644" s="14"/>
      <c r="L4644" s="14"/>
      <c r="M4644" s="14"/>
      <c r="N4644" s="14"/>
      <c r="O4644" s="14"/>
      <c r="P4644" s="14"/>
      <c r="Q4644" s="14"/>
      <c r="R4644" s="14"/>
      <c r="S4644" s="14"/>
      <c r="T4644" s="14"/>
      <c r="U4644" s="14"/>
      <c r="V4644" s="14"/>
      <c r="W4644" s="14"/>
      <c r="X4644" s="14"/>
      <c r="Y4644" s="14"/>
      <c r="Z4644" s="14"/>
      <c r="AA4644" s="14"/>
      <c r="AB4644" s="14"/>
      <c r="AC4644" s="14"/>
      <c r="AD4644" s="14"/>
    </row>
    <row r="4645" ht="33.0" hidden="1" customHeight="1">
      <c r="A4645" s="14"/>
      <c r="B4645" s="14"/>
      <c r="C4645" s="14"/>
      <c r="D4645" s="14"/>
      <c r="E4645" s="14"/>
      <c r="F4645" s="14"/>
      <c r="G4645" s="14"/>
      <c r="H4645" s="14"/>
      <c r="I4645" s="14"/>
      <c r="J4645" s="14"/>
      <c r="K4645" s="14"/>
      <c r="L4645" s="14"/>
      <c r="M4645" s="14"/>
      <c r="N4645" s="14"/>
      <c r="O4645" s="14"/>
      <c r="P4645" s="14"/>
      <c r="Q4645" s="14"/>
      <c r="R4645" s="14"/>
      <c r="S4645" s="14"/>
      <c r="T4645" s="14"/>
      <c r="U4645" s="14"/>
      <c r="V4645" s="14"/>
      <c r="W4645" s="14"/>
      <c r="X4645" s="14"/>
      <c r="Y4645" s="14"/>
      <c r="Z4645" s="14"/>
      <c r="AA4645" s="14"/>
      <c r="AB4645" s="14"/>
      <c r="AC4645" s="14"/>
      <c r="AD4645" s="14"/>
    </row>
    <row r="4646" ht="33.0" hidden="1" customHeight="1">
      <c r="A4646" s="14"/>
      <c r="B4646" s="14"/>
      <c r="C4646" s="14"/>
      <c r="D4646" s="14"/>
      <c r="E4646" s="14"/>
      <c r="F4646" s="14"/>
      <c r="G4646" s="14"/>
      <c r="H4646" s="14"/>
      <c r="I4646" s="14"/>
      <c r="J4646" s="14"/>
      <c r="K4646" s="14"/>
      <c r="L4646" s="14"/>
      <c r="M4646" s="14"/>
      <c r="N4646" s="14"/>
      <c r="O4646" s="14"/>
      <c r="P4646" s="14"/>
      <c r="Q4646" s="14"/>
      <c r="R4646" s="14"/>
      <c r="S4646" s="14"/>
      <c r="T4646" s="14"/>
      <c r="U4646" s="14"/>
      <c r="V4646" s="14"/>
      <c r="W4646" s="14"/>
      <c r="X4646" s="14"/>
      <c r="Y4646" s="14"/>
      <c r="Z4646" s="14"/>
      <c r="AA4646" s="14"/>
      <c r="AB4646" s="14"/>
      <c r="AC4646" s="14"/>
      <c r="AD4646" s="14"/>
    </row>
    <row r="4647" ht="33.0" hidden="1" customHeight="1">
      <c r="A4647" s="14"/>
      <c r="B4647" s="14"/>
      <c r="C4647" s="14"/>
      <c r="D4647" s="14"/>
      <c r="E4647" s="14"/>
      <c r="F4647" s="14"/>
      <c r="G4647" s="14"/>
      <c r="H4647" s="14"/>
      <c r="I4647" s="14"/>
      <c r="J4647" s="14"/>
      <c r="K4647" s="14"/>
      <c r="L4647" s="14"/>
      <c r="M4647" s="14"/>
      <c r="N4647" s="14"/>
      <c r="O4647" s="14"/>
      <c r="P4647" s="14"/>
      <c r="Q4647" s="14"/>
      <c r="R4647" s="14"/>
      <c r="S4647" s="14"/>
      <c r="T4647" s="14"/>
      <c r="U4647" s="14"/>
      <c r="V4647" s="14"/>
      <c r="W4647" s="14"/>
      <c r="X4647" s="14"/>
      <c r="Y4647" s="14"/>
      <c r="Z4647" s="14"/>
      <c r="AA4647" s="14"/>
      <c r="AB4647" s="14"/>
      <c r="AC4647" s="14"/>
      <c r="AD4647" s="14"/>
    </row>
    <row r="4648" ht="33.0" hidden="1" customHeight="1">
      <c r="A4648" s="14"/>
      <c r="B4648" s="14"/>
      <c r="C4648" s="14"/>
      <c r="D4648" s="14"/>
      <c r="E4648" s="14"/>
      <c r="F4648" s="14"/>
      <c r="G4648" s="14"/>
      <c r="H4648" s="14"/>
      <c r="I4648" s="14"/>
      <c r="J4648" s="14"/>
      <c r="K4648" s="14"/>
      <c r="L4648" s="14"/>
      <c r="M4648" s="14"/>
      <c r="N4648" s="14"/>
      <c r="O4648" s="14"/>
      <c r="P4648" s="14"/>
      <c r="Q4648" s="14"/>
      <c r="R4648" s="14"/>
      <c r="S4648" s="14"/>
      <c r="T4648" s="14"/>
      <c r="U4648" s="14"/>
      <c r="V4648" s="14"/>
      <c r="W4648" s="14"/>
      <c r="X4648" s="14"/>
      <c r="Y4648" s="14"/>
      <c r="Z4648" s="14"/>
      <c r="AA4648" s="14"/>
      <c r="AB4648" s="14"/>
      <c r="AC4648" s="14"/>
      <c r="AD4648" s="14"/>
    </row>
    <row r="4649" ht="33.0" hidden="1" customHeight="1">
      <c r="A4649" s="14"/>
      <c r="B4649" s="14"/>
      <c r="C4649" s="14"/>
      <c r="D4649" s="14"/>
      <c r="E4649" s="14"/>
      <c r="F4649" s="14"/>
      <c r="G4649" s="14"/>
      <c r="H4649" s="14"/>
      <c r="I4649" s="14"/>
      <c r="J4649" s="14"/>
      <c r="K4649" s="14"/>
      <c r="L4649" s="14"/>
      <c r="M4649" s="14"/>
      <c r="N4649" s="14"/>
      <c r="O4649" s="14"/>
      <c r="P4649" s="14"/>
      <c r="Q4649" s="14"/>
      <c r="R4649" s="14"/>
      <c r="S4649" s="14"/>
      <c r="T4649" s="14"/>
      <c r="U4649" s="14"/>
      <c r="V4649" s="14"/>
      <c r="W4649" s="14"/>
      <c r="X4649" s="14"/>
      <c r="Y4649" s="14"/>
      <c r="Z4649" s="14"/>
      <c r="AA4649" s="14"/>
      <c r="AB4649" s="14"/>
      <c r="AC4649" s="14"/>
      <c r="AD4649" s="14"/>
    </row>
    <row r="4650" ht="33.0" hidden="1" customHeight="1">
      <c r="A4650" s="14"/>
      <c r="B4650" s="14"/>
      <c r="C4650" s="14"/>
      <c r="D4650" s="14"/>
      <c r="E4650" s="14"/>
      <c r="F4650" s="14"/>
      <c r="G4650" s="14"/>
      <c r="H4650" s="14"/>
      <c r="I4650" s="14"/>
      <c r="J4650" s="14"/>
      <c r="K4650" s="14"/>
      <c r="L4650" s="14"/>
      <c r="M4650" s="14"/>
      <c r="N4650" s="14"/>
      <c r="O4650" s="14"/>
      <c r="P4650" s="14"/>
      <c r="Q4650" s="14"/>
      <c r="R4650" s="14"/>
      <c r="S4650" s="14"/>
      <c r="T4650" s="14"/>
      <c r="U4650" s="14"/>
      <c r="V4650" s="14"/>
      <c r="W4650" s="14"/>
      <c r="X4650" s="14"/>
      <c r="Y4650" s="14"/>
      <c r="Z4650" s="14"/>
      <c r="AA4650" s="14"/>
      <c r="AB4650" s="14"/>
      <c r="AC4650" s="14"/>
      <c r="AD4650" s="14"/>
    </row>
    <row r="4651" ht="33.0" hidden="1" customHeight="1">
      <c r="A4651" s="14"/>
      <c r="B4651" s="14"/>
      <c r="C4651" s="14"/>
      <c r="D4651" s="14"/>
      <c r="E4651" s="14"/>
      <c r="F4651" s="14"/>
      <c r="G4651" s="14"/>
      <c r="H4651" s="14"/>
      <c r="I4651" s="14"/>
      <c r="J4651" s="14"/>
      <c r="K4651" s="14"/>
      <c r="L4651" s="14"/>
      <c r="M4651" s="14"/>
      <c r="N4651" s="14"/>
      <c r="O4651" s="14"/>
      <c r="P4651" s="14"/>
      <c r="Q4651" s="14"/>
      <c r="R4651" s="14"/>
      <c r="S4651" s="14"/>
      <c r="T4651" s="14"/>
      <c r="U4651" s="14"/>
      <c r="V4651" s="14"/>
      <c r="W4651" s="14"/>
      <c r="X4651" s="14"/>
      <c r="Y4651" s="14"/>
      <c r="Z4651" s="14"/>
      <c r="AA4651" s="14"/>
      <c r="AB4651" s="14"/>
      <c r="AC4651" s="14"/>
      <c r="AD4651" s="14"/>
    </row>
    <row r="4652" ht="33.0" hidden="1" customHeight="1">
      <c r="A4652" s="14"/>
      <c r="B4652" s="14"/>
      <c r="C4652" s="14"/>
      <c r="D4652" s="14"/>
      <c r="E4652" s="14"/>
      <c r="F4652" s="14"/>
      <c r="G4652" s="14"/>
      <c r="H4652" s="14"/>
      <c r="I4652" s="14"/>
      <c r="J4652" s="14"/>
      <c r="K4652" s="14"/>
      <c r="L4652" s="14"/>
      <c r="M4652" s="14"/>
      <c r="N4652" s="14"/>
      <c r="O4652" s="14"/>
      <c r="P4652" s="14"/>
      <c r="Q4652" s="14"/>
      <c r="R4652" s="14"/>
      <c r="S4652" s="14"/>
      <c r="T4652" s="14"/>
      <c r="U4652" s="14"/>
      <c r="V4652" s="14"/>
      <c r="W4652" s="14"/>
      <c r="X4652" s="14"/>
      <c r="Y4652" s="14"/>
      <c r="Z4652" s="14"/>
      <c r="AA4652" s="14"/>
      <c r="AB4652" s="14"/>
      <c r="AC4652" s="14"/>
      <c r="AD4652" s="14"/>
    </row>
    <row r="4653" ht="33.0" hidden="1" customHeight="1">
      <c r="A4653" s="14"/>
      <c r="B4653" s="14"/>
      <c r="C4653" s="14"/>
      <c r="D4653" s="14"/>
      <c r="E4653" s="14"/>
      <c r="F4653" s="14"/>
      <c r="G4653" s="14"/>
      <c r="H4653" s="14"/>
      <c r="I4653" s="14"/>
      <c r="J4653" s="14"/>
      <c r="K4653" s="14"/>
      <c r="L4653" s="14"/>
      <c r="M4653" s="14"/>
      <c r="N4653" s="14"/>
      <c r="O4653" s="14"/>
      <c r="P4653" s="14"/>
      <c r="Q4653" s="14"/>
      <c r="R4653" s="14"/>
      <c r="S4653" s="14"/>
      <c r="T4653" s="14"/>
      <c r="U4653" s="14"/>
      <c r="V4653" s="14"/>
      <c r="W4653" s="14"/>
      <c r="X4653" s="14"/>
      <c r="Y4653" s="14"/>
      <c r="Z4653" s="14"/>
      <c r="AA4653" s="14"/>
      <c r="AB4653" s="14"/>
      <c r="AC4653" s="14"/>
      <c r="AD4653" s="14"/>
    </row>
    <row r="4654" ht="33.0" hidden="1" customHeight="1">
      <c r="A4654" s="14"/>
      <c r="B4654" s="14"/>
      <c r="C4654" s="14"/>
      <c r="D4654" s="14"/>
      <c r="E4654" s="14"/>
      <c r="F4654" s="14"/>
      <c r="G4654" s="14"/>
      <c r="H4654" s="14"/>
      <c r="I4654" s="14"/>
      <c r="J4654" s="14"/>
      <c r="K4654" s="14"/>
      <c r="L4654" s="14"/>
      <c r="M4654" s="14"/>
      <c r="N4654" s="14"/>
      <c r="O4654" s="14"/>
      <c r="P4654" s="14"/>
      <c r="Q4654" s="14"/>
      <c r="R4654" s="14"/>
      <c r="S4654" s="14"/>
      <c r="T4654" s="14"/>
      <c r="U4654" s="14"/>
      <c r="V4654" s="14"/>
      <c r="W4654" s="14"/>
      <c r="X4654" s="14"/>
      <c r="Y4654" s="14"/>
      <c r="Z4654" s="14"/>
      <c r="AA4654" s="14"/>
      <c r="AB4654" s="14"/>
      <c r="AC4654" s="14"/>
      <c r="AD4654" s="14"/>
    </row>
    <row r="4655" ht="33.0" hidden="1" customHeight="1">
      <c r="A4655" s="14"/>
      <c r="B4655" s="14"/>
      <c r="C4655" s="14"/>
      <c r="D4655" s="14"/>
      <c r="E4655" s="14"/>
      <c r="F4655" s="14"/>
      <c r="G4655" s="14"/>
      <c r="H4655" s="14"/>
      <c r="I4655" s="14"/>
      <c r="J4655" s="14"/>
      <c r="K4655" s="14"/>
      <c r="L4655" s="14"/>
      <c r="M4655" s="14"/>
      <c r="N4655" s="14"/>
      <c r="O4655" s="14"/>
      <c r="P4655" s="14"/>
      <c r="Q4655" s="14"/>
      <c r="R4655" s="14"/>
      <c r="S4655" s="14"/>
      <c r="T4655" s="14"/>
      <c r="U4655" s="14"/>
      <c r="V4655" s="14"/>
      <c r="W4655" s="14"/>
      <c r="X4655" s="14"/>
      <c r="Y4655" s="14"/>
      <c r="Z4655" s="14"/>
      <c r="AA4655" s="14"/>
      <c r="AB4655" s="14"/>
      <c r="AC4655" s="14"/>
      <c r="AD4655" s="14"/>
    </row>
    <row r="4656" ht="33.0" hidden="1" customHeight="1">
      <c r="A4656" s="14"/>
      <c r="B4656" s="14"/>
      <c r="C4656" s="14"/>
      <c r="D4656" s="14"/>
      <c r="E4656" s="14"/>
      <c r="F4656" s="14"/>
      <c r="G4656" s="14"/>
      <c r="H4656" s="14"/>
      <c r="I4656" s="14"/>
      <c r="J4656" s="14"/>
      <c r="K4656" s="14"/>
      <c r="L4656" s="14"/>
      <c r="M4656" s="14"/>
      <c r="N4656" s="14"/>
      <c r="O4656" s="14"/>
      <c r="P4656" s="14"/>
      <c r="Q4656" s="14"/>
      <c r="R4656" s="14"/>
      <c r="S4656" s="14"/>
      <c r="T4656" s="14"/>
      <c r="U4656" s="14"/>
      <c r="V4656" s="14"/>
      <c r="W4656" s="14"/>
      <c r="X4656" s="14"/>
      <c r="Y4656" s="14"/>
      <c r="Z4656" s="14"/>
      <c r="AA4656" s="14"/>
      <c r="AB4656" s="14"/>
      <c r="AC4656" s="14"/>
      <c r="AD4656" s="14"/>
    </row>
    <row r="4657" ht="33.0" hidden="1" customHeight="1">
      <c r="A4657" s="14"/>
      <c r="B4657" s="14"/>
      <c r="C4657" s="14"/>
      <c r="D4657" s="14"/>
      <c r="E4657" s="14"/>
      <c r="F4657" s="14"/>
      <c r="G4657" s="14"/>
      <c r="H4657" s="14"/>
      <c r="I4657" s="14"/>
      <c r="J4657" s="14"/>
      <c r="K4657" s="14"/>
      <c r="L4657" s="14"/>
      <c r="M4657" s="14"/>
      <c r="N4657" s="14"/>
      <c r="O4657" s="14"/>
      <c r="P4657" s="14"/>
      <c r="Q4657" s="14"/>
      <c r="R4657" s="14"/>
      <c r="S4657" s="14"/>
      <c r="T4657" s="14"/>
      <c r="U4657" s="14"/>
      <c r="V4657" s="14"/>
      <c r="W4657" s="14"/>
      <c r="X4657" s="14"/>
      <c r="Y4657" s="14"/>
      <c r="Z4657" s="14"/>
      <c r="AA4657" s="14"/>
      <c r="AB4657" s="14"/>
      <c r="AC4657" s="14"/>
      <c r="AD4657" s="14"/>
    </row>
    <row r="4658" ht="33.0" hidden="1" customHeight="1">
      <c r="A4658" s="14"/>
      <c r="B4658" s="14"/>
      <c r="C4658" s="14"/>
      <c r="D4658" s="14"/>
      <c r="E4658" s="14"/>
      <c r="F4658" s="14"/>
      <c r="G4658" s="14"/>
      <c r="H4658" s="14"/>
      <c r="I4658" s="14"/>
      <c r="J4658" s="14"/>
      <c r="K4658" s="14"/>
      <c r="L4658" s="14"/>
      <c r="M4658" s="14"/>
      <c r="N4658" s="14"/>
      <c r="O4658" s="14"/>
      <c r="P4658" s="14"/>
      <c r="Q4658" s="14"/>
      <c r="R4658" s="14"/>
      <c r="S4658" s="14"/>
      <c r="T4658" s="14"/>
      <c r="U4658" s="14"/>
      <c r="V4658" s="14"/>
      <c r="W4658" s="14"/>
      <c r="X4658" s="14"/>
      <c r="Y4658" s="14"/>
      <c r="Z4658" s="14"/>
      <c r="AA4658" s="14"/>
      <c r="AB4658" s="14"/>
      <c r="AC4658" s="14"/>
      <c r="AD4658" s="14"/>
    </row>
    <row r="4659" ht="33.0" hidden="1" customHeight="1">
      <c r="A4659" s="14"/>
      <c r="B4659" s="14"/>
      <c r="C4659" s="14"/>
      <c r="D4659" s="14"/>
      <c r="E4659" s="14"/>
      <c r="F4659" s="14"/>
      <c r="G4659" s="14"/>
      <c r="H4659" s="14"/>
      <c r="I4659" s="14"/>
      <c r="J4659" s="14"/>
      <c r="K4659" s="14"/>
      <c r="L4659" s="14"/>
      <c r="M4659" s="14"/>
      <c r="N4659" s="14"/>
      <c r="O4659" s="14"/>
      <c r="P4659" s="14"/>
      <c r="Q4659" s="14"/>
      <c r="R4659" s="14"/>
      <c r="S4659" s="14"/>
      <c r="T4659" s="14"/>
      <c r="U4659" s="14"/>
      <c r="V4659" s="14"/>
      <c r="W4659" s="14"/>
      <c r="X4659" s="14"/>
      <c r="Y4659" s="14"/>
      <c r="Z4659" s="14"/>
      <c r="AA4659" s="14"/>
      <c r="AB4659" s="14"/>
      <c r="AC4659" s="14"/>
      <c r="AD4659" s="14"/>
    </row>
    <row r="4660" ht="33.0" hidden="1" customHeight="1">
      <c r="A4660" s="14"/>
      <c r="B4660" s="14"/>
      <c r="C4660" s="14"/>
      <c r="D4660" s="14"/>
      <c r="E4660" s="14"/>
      <c r="F4660" s="14"/>
      <c r="G4660" s="14"/>
      <c r="H4660" s="14"/>
      <c r="I4660" s="14"/>
      <c r="J4660" s="14"/>
      <c r="K4660" s="14"/>
      <c r="L4660" s="14"/>
      <c r="M4660" s="14"/>
      <c r="N4660" s="14"/>
      <c r="O4660" s="14"/>
      <c r="P4660" s="14"/>
      <c r="Q4660" s="14"/>
      <c r="R4660" s="14"/>
      <c r="S4660" s="14"/>
      <c r="T4660" s="14"/>
      <c r="U4660" s="14"/>
      <c r="V4660" s="14"/>
      <c r="W4660" s="14"/>
      <c r="X4660" s="14"/>
      <c r="Y4660" s="14"/>
      <c r="Z4660" s="14"/>
      <c r="AA4660" s="14"/>
      <c r="AB4660" s="14"/>
      <c r="AC4660" s="14"/>
      <c r="AD4660" s="14"/>
    </row>
    <row r="4661" ht="33.0" hidden="1" customHeight="1">
      <c r="A4661" s="14"/>
      <c r="B4661" s="14"/>
      <c r="C4661" s="14"/>
      <c r="D4661" s="14"/>
      <c r="E4661" s="14"/>
      <c r="F4661" s="14"/>
      <c r="G4661" s="14"/>
      <c r="H4661" s="14"/>
      <c r="I4661" s="14"/>
      <c r="J4661" s="14"/>
      <c r="K4661" s="14"/>
      <c r="L4661" s="14"/>
      <c r="M4661" s="14"/>
      <c r="N4661" s="14"/>
      <c r="O4661" s="14"/>
      <c r="P4661" s="14"/>
      <c r="Q4661" s="14"/>
      <c r="R4661" s="14"/>
      <c r="S4661" s="14"/>
      <c r="T4661" s="14"/>
      <c r="U4661" s="14"/>
      <c r="V4661" s="14"/>
      <c r="W4661" s="14"/>
      <c r="X4661" s="14"/>
      <c r="Y4661" s="14"/>
      <c r="Z4661" s="14"/>
      <c r="AA4661" s="14"/>
      <c r="AB4661" s="14"/>
      <c r="AC4661" s="14"/>
      <c r="AD4661" s="14"/>
    </row>
    <row r="4662" ht="33.0" hidden="1" customHeight="1">
      <c r="A4662" s="14"/>
      <c r="B4662" s="14"/>
      <c r="C4662" s="14"/>
      <c r="D4662" s="14"/>
      <c r="E4662" s="14"/>
      <c r="F4662" s="14"/>
      <c r="G4662" s="14"/>
      <c r="H4662" s="14"/>
      <c r="I4662" s="14"/>
      <c r="J4662" s="14"/>
      <c r="K4662" s="14"/>
      <c r="L4662" s="14"/>
      <c r="M4662" s="14"/>
      <c r="N4662" s="14"/>
      <c r="O4662" s="14"/>
      <c r="P4662" s="14"/>
      <c r="Q4662" s="14"/>
      <c r="R4662" s="14"/>
      <c r="S4662" s="14"/>
      <c r="T4662" s="14"/>
      <c r="U4662" s="14"/>
      <c r="V4662" s="14"/>
      <c r="W4662" s="14"/>
      <c r="X4662" s="14"/>
      <c r="Y4662" s="14"/>
      <c r="Z4662" s="14"/>
      <c r="AA4662" s="14"/>
      <c r="AB4662" s="14"/>
      <c r="AC4662" s="14"/>
      <c r="AD4662" s="14"/>
    </row>
    <row r="4663" ht="33.0" hidden="1" customHeight="1">
      <c r="A4663" s="14"/>
      <c r="B4663" s="14"/>
      <c r="C4663" s="14"/>
      <c r="D4663" s="14"/>
      <c r="E4663" s="14"/>
      <c r="F4663" s="14"/>
      <c r="G4663" s="14"/>
      <c r="H4663" s="14"/>
      <c r="I4663" s="14"/>
      <c r="J4663" s="14"/>
      <c r="K4663" s="14"/>
      <c r="L4663" s="14"/>
      <c r="M4663" s="14"/>
      <c r="N4663" s="14"/>
      <c r="O4663" s="14"/>
      <c r="P4663" s="14"/>
      <c r="Q4663" s="14"/>
      <c r="R4663" s="14"/>
      <c r="S4663" s="14"/>
      <c r="T4663" s="14"/>
      <c r="U4663" s="14"/>
      <c r="V4663" s="14"/>
      <c r="W4663" s="14"/>
      <c r="X4663" s="14"/>
      <c r="Y4663" s="14"/>
      <c r="Z4663" s="14"/>
      <c r="AA4663" s="14"/>
      <c r="AB4663" s="14"/>
      <c r="AC4663" s="14"/>
      <c r="AD4663" s="14"/>
    </row>
    <row r="4664" ht="33.0" hidden="1" customHeight="1">
      <c r="A4664" s="14"/>
      <c r="B4664" s="14"/>
      <c r="C4664" s="14"/>
      <c r="D4664" s="14"/>
      <c r="E4664" s="14"/>
      <c r="F4664" s="14"/>
      <c r="G4664" s="14"/>
      <c r="H4664" s="14"/>
      <c r="I4664" s="14"/>
      <c r="J4664" s="14"/>
      <c r="K4664" s="14"/>
      <c r="L4664" s="14"/>
      <c r="M4664" s="14"/>
      <c r="N4664" s="14"/>
      <c r="O4664" s="14"/>
      <c r="P4664" s="14"/>
      <c r="Q4664" s="14"/>
      <c r="R4664" s="14"/>
      <c r="S4664" s="14"/>
      <c r="T4664" s="14"/>
      <c r="U4664" s="14"/>
      <c r="V4664" s="14"/>
      <c r="W4664" s="14"/>
      <c r="X4664" s="14"/>
      <c r="Y4664" s="14"/>
      <c r="Z4664" s="14"/>
      <c r="AA4664" s="14"/>
      <c r="AB4664" s="14"/>
      <c r="AC4664" s="14"/>
      <c r="AD4664" s="14"/>
    </row>
    <row r="4665" ht="33.0" hidden="1" customHeight="1">
      <c r="A4665" s="14"/>
      <c r="B4665" s="14"/>
      <c r="C4665" s="14"/>
      <c r="D4665" s="14"/>
      <c r="E4665" s="14"/>
      <c r="F4665" s="14"/>
      <c r="G4665" s="14"/>
      <c r="H4665" s="14"/>
      <c r="I4665" s="14"/>
      <c r="J4665" s="14"/>
      <c r="K4665" s="14"/>
      <c r="L4665" s="14"/>
      <c r="M4665" s="14"/>
      <c r="N4665" s="14"/>
      <c r="O4665" s="14"/>
      <c r="P4665" s="14"/>
      <c r="Q4665" s="14"/>
      <c r="R4665" s="14"/>
      <c r="S4665" s="14"/>
      <c r="T4665" s="14"/>
      <c r="U4665" s="14"/>
      <c r="V4665" s="14"/>
      <c r="W4665" s="14"/>
      <c r="X4665" s="14"/>
      <c r="Y4665" s="14"/>
      <c r="Z4665" s="14"/>
      <c r="AA4665" s="14"/>
      <c r="AB4665" s="14"/>
      <c r="AC4665" s="14"/>
      <c r="AD4665" s="14"/>
    </row>
    <row r="4666" ht="33.0" hidden="1" customHeight="1">
      <c r="A4666" s="14"/>
      <c r="B4666" s="14"/>
      <c r="C4666" s="14"/>
      <c r="D4666" s="14"/>
      <c r="E4666" s="14"/>
      <c r="F4666" s="14"/>
      <c r="G4666" s="14"/>
      <c r="H4666" s="14"/>
      <c r="I4666" s="14"/>
      <c r="J4666" s="14"/>
      <c r="K4666" s="14"/>
      <c r="L4666" s="14"/>
      <c r="M4666" s="14"/>
      <c r="N4666" s="14"/>
      <c r="O4666" s="14"/>
      <c r="P4666" s="14"/>
      <c r="Q4666" s="14"/>
      <c r="R4666" s="14"/>
      <c r="S4666" s="14"/>
      <c r="T4666" s="14"/>
      <c r="U4666" s="14"/>
      <c r="V4666" s="14"/>
      <c r="W4666" s="14"/>
      <c r="X4666" s="14"/>
      <c r="Y4666" s="14"/>
      <c r="Z4666" s="14"/>
      <c r="AA4666" s="14"/>
      <c r="AB4666" s="14"/>
      <c r="AC4666" s="14"/>
      <c r="AD4666" s="14"/>
    </row>
    <row r="4667" ht="33.0" hidden="1" customHeight="1">
      <c r="A4667" s="14"/>
      <c r="B4667" s="14"/>
      <c r="C4667" s="14"/>
      <c r="D4667" s="14"/>
      <c r="E4667" s="14"/>
      <c r="F4667" s="14"/>
      <c r="G4667" s="14"/>
      <c r="H4667" s="14"/>
      <c r="I4667" s="14"/>
      <c r="J4667" s="14"/>
      <c r="K4667" s="14"/>
      <c r="L4667" s="14"/>
      <c r="M4667" s="14"/>
      <c r="N4667" s="14"/>
      <c r="O4667" s="14"/>
      <c r="P4667" s="14"/>
      <c r="Q4667" s="14"/>
      <c r="R4667" s="14"/>
      <c r="S4667" s="14"/>
      <c r="T4667" s="14"/>
      <c r="U4667" s="14"/>
      <c r="V4667" s="14"/>
      <c r="W4667" s="14"/>
      <c r="X4667" s="14"/>
      <c r="Y4667" s="14"/>
      <c r="Z4667" s="14"/>
      <c r="AA4667" s="14"/>
      <c r="AB4667" s="14"/>
      <c r="AC4667" s="14"/>
      <c r="AD4667" s="14"/>
    </row>
    <row r="4668" ht="33.0" hidden="1" customHeight="1">
      <c r="A4668" s="14"/>
      <c r="B4668" s="14"/>
      <c r="C4668" s="14"/>
      <c r="D4668" s="14"/>
      <c r="E4668" s="14"/>
      <c r="F4668" s="14"/>
      <c r="G4668" s="14"/>
      <c r="H4668" s="14"/>
      <c r="I4668" s="14"/>
      <c r="J4668" s="14"/>
      <c r="K4668" s="14"/>
      <c r="L4668" s="14"/>
      <c r="M4668" s="14"/>
      <c r="N4668" s="14"/>
      <c r="O4668" s="14"/>
      <c r="P4668" s="14"/>
      <c r="Q4668" s="14"/>
      <c r="R4668" s="14"/>
      <c r="S4668" s="14"/>
      <c r="T4668" s="14"/>
      <c r="U4668" s="14"/>
      <c r="V4668" s="14"/>
      <c r="W4668" s="14"/>
      <c r="X4668" s="14"/>
      <c r="Y4668" s="14"/>
      <c r="Z4668" s="14"/>
      <c r="AA4668" s="14"/>
      <c r="AB4668" s="14"/>
      <c r="AC4668" s="14"/>
      <c r="AD4668" s="14"/>
    </row>
    <row r="4669" ht="33.0" hidden="1" customHeight="1">
      <c r="A4669" s="14"/>
      <c r="B4669" s="14"/>
      <c r="C4669" s="14"/>
      <c r="D4669" s="14"/>
      <c r="E4669" s="14"/>
      <c r="F4669" s="14"/>
      <c r="G4669" s="14"/>
      <c r="H4669" s="14"/>
      <c r="I4669" s="14"/>
      <c r="J4669" s="14"/>
      <c r="K4669" s="14"/>
      <c r="L4669" s="14"/>
      <c r="M4669" s="14"/>
      <c r="N4669" s="14"/>
      <c r="O4669" s="14"/>
      <c r="P4669" s="14"/>
      <c r="Q4669" s="14"/>
      <c r="R4669" s="14"/>
      <c r="S4669" s="14"/>
      <c r="T4669" s="14"/>
      <c r="U4669" s="14"/>
      <c r="V4669" s="14"/>
      <c r="W4669" s="14"/>
      <c r="X4669" s="14"/>
      <c r="Y4669" s="14"/>
      <c r="Z4669" s="14"/>
      <c r="AA4669" s="14"/>
      <c r="AB4669" s="14"/>
      <c r="AC4669" s="14"/>
      <c r="AD4669" s="14"/>
    </row>
    <row r="4670" ht="33.0" hidden="1" customHeight="1">
      <c r="A4670" s="14"/>
      <c r="B4670" s="14"/>
      <c r="C4670" s="14"/>
      <c r="D4670" s="14"/>
      <c r="E4670" s="14"/>
      <c r="F4670" s="14"/>
      <c r="G4670" s="14"/>
      <c r="H4670" s="14"/>
      <c r="I4670" s="14"/>
      <c r="J4670" s="14"/>
      <c r="K4670" s="14"/>
      <c r="L4670" s="14"/>
      <c r="M4670" s="14"/>
      <c r="N4670" s="14"/>
      <c r="O4670" s="14"/>
      <c r="P4670" s="14"/>
      <c r="Q4670" s="14"/>
      <c r="R4670" s="14"/>
      <c r="S4670" s="14"/>
      <c r="T4670" s="14"/>
      <c r="U4670" s="14"/>
      <c r="V4670" s="14"/>
      <c r="W4670" s="14"/>
      <c r="X4670" s="14"/>
      <c r="Y4670" s="14"/>
      <c r="Z4670" s="14"/>
      <c r="AA4670" s="14"/>
      <c r="AB4670" s="14"/>
      <c r="AC4670" s="14"/>
      <c r="AD4670" s="14"/>
    </row>
    <row r="4671" ht="33.0" hidden="1" customHeight="1">
      <c r="A4671" s="14"/>
      <c r="B4671" s="14"/>
      <c r="C4671" s="14"/>
      <c r="D4671" s="14"/>
      <c r="E4671" s="14"/>
      <c r="F4671" s="14"/>
      <c r="G4671" s="14"/>
      <c r="H4671" s="14"/>
      <c r="I4671" s="14"/>
      <c r="J4671" s="14"/>
      <c r="K4671" s="14"/>
      <c r="L4671" s="14"/>
      <c r="M4671" s="14"/>
      <c r="N4671" s="14"/>
      <c r="O4671" s="14"/>
      <c r="P4671" s="14"/>
      <c r="Q4671" s="14"/>
      <c r="R4671" s="14"/>
      <c r="S4671" s="14"/>
      <c r="T4671" s="14"/>
      <c r="U4671" s="14"/>
      <c r="V4671" s="14"/>
      <c r="W4671" s="14"/>
      <c r="X4671" s="14"/>
      <c r="Y4671" s="14"/>
      <c r="Z4671" s="14"/>
      <c r="AA4671" s="14"/>
      <c r="AB4671" s="14"/>
      <c r="AC4671" s="14"/>
      <c r="AD4671" s="14"/>
    </row>
    <row r="4672" ht="33.0" hidden="1" customHeight="1">
      <c r="A4672" s="14"/>
      <c r="B4672" s="14"/>
      <c r="C4672" s="14"/>
      <c r="D4672" s="14"/>
      <c r="E4672" s="14"/>
      <c r="F4672" s="14"/>
      <c r="G4672" s="14"/>
      <c r="H4672" s="14"/>
      <c r="I4672" s="14"/>
      <c r="J4672" s="14"/>
      <c r="K4672" s="14"/>
      <c r="L4672" s="14"/>
      <c r="M4672" s="14"/>
      <c r="N4672" s="14"/>
      <c r="O4672" s="14"/>
      <c r="P4672" s="14"/>
      <c r="Q4672" s="14"/>
      <c r="R4672" s="14"/>
      <c r="S4672" s="14"/>
      <c r="T4672" s="14"/>
      <c r="U4672" s="14"/>
      <c r="V4672" s="14"/>
      <c r="W4672" s="14"/>
      <c r="X4672" s="14"/>
      <c r="Y4672" s="14"/>
      <c r="Z4672" s="14"/>
      <c r="AA4672" s="14"/>
      <c r="AB4672" s="14"/>
      <c r="AC4672" s="14"/>
      <c r="AD4672" s="14"/>
    </row>
    <row r="4673" ht="33.0" hidden="1" customHeight="1">
      <c r="A4673" s="14"/>
      <c r="B4673" s="14"/>
      <c r="C4673" s="14"/>
      <c r="D4673" s="14"/>
      <c r="E4673" s="14"/>
      <c r="F4673" s="14"/>
      <c r="G4673" s="14"/>
      <c r="H4673" s="14"/>
      <c r="I4673" s="14"/>
      <c r="J4673" s="14"/>
      <c r="K4673" s="14"/>
      <c r="L4673" s="14"/>
      <c r="M4673" s="14"/>
      <c r="N4673" s="14"/>
      <c r="O4673" s="14"/>
      <c r="P4673" s="14"/>
      <c r="Q4673" s="14"/>
      <c r="R4673" s="14"/>
      <c r="S4673" s="14"/>
      <c r="T4673" s="14"/>
      <c r="U4673" s="14"/>
      <c r="V4673" s="14"/>
      <c r="W4673" s="14"/>
      <c r="X4673" s="14"/>
      <c r="Y4673" s="14"/>
      <c r="Z4673" s="14"/>
      <c r="AA4673" s="14"/>
      <c r="AB4673" s="14"/>
      <c r="AC4673" s="14"/>
      <c r="AD4673" s="14"/>
    </row>
    <row r="4674" ht="33.0" hidden="1" customHeight="1">
      <c r="A4674" s="14"/>
      <c r="B4674" s="14"/>
      <c r="C4674" s="14"/>
      <c r="D4674" s="14"/>
      <c r="E4674" s="14"/>
      <c r="F4674" s="14"/>
      <c r="G4674" s="14"/>
      <c r="H4674" s="14"/>
      <c r="I4674" s="14"/>
      <c r="J4674" s="14"/>
      <c r="K4674" s="14"/>
      <c r="L4674" s="14"/>
      <c r="M4674" s="14"/>
      <c r="N4674" s="14"/>
      <c r="O4674" s="14"/>
      <c r="P4674" s="14"/>
      <c r="Q4674" s="14"/>
      <c r="R4674" s="14"/>
      <c r="S4674" s="14"/>
      <c r="T4674" s="14"/>
      <c r="U4674" s="14"/>
      <c r="V4674" s="14"/>
      <c r="W4674" s="14"/>
      <c r="X4674" s="14"/>
      <c r="Y4674" s="14"/>
      <c r="Z4674" s="14"/>
      <c r="AA4674" s="14"/>
      <c r="AB4674" s="14"/>
      <c r="AC4674" s="14"/>
      <c r="AD4674" s="14"/>
    </row>
    <row r="4675" ht="33.0" hidden="1" customHeight="1">
      <c r="A4675" s="14"/>
      <c r="B4675" s="14"/>
      <c r="C4675" s="14"/>
      <c r="D4675" s="14"/>
      <c r="E4675" s="14"/>
      <c r="F4675" s="14"/>
      <c r="G4675" s="14"/>
      <c r="H4675" s="14"/>
      <c r="I4675" s="14"/>
      <c r="J4675" s="14"/>
      <c r="K4675" s="14"/>
      <c r="L4675" s="14"/>
      <c r="M4675" s="14"/>
      <c r="N4675" s="14"/>
      <c r="O4675" s="14"/>
      <c r="P4675" s="14"/>
      <c r="Q4675" s="14"/>
      <c r="R4675" s="14"/>
      <c r="S4675" s="14"/>
      <c r="T4675" s="14"/>
      <c r="U4675" s="14"/>
      <c r="V4675" s="14"/>
      <c r="W4675" s="14"/>
      <c r="X4675" s="14"/>
      <c r="Y4675" s="14"/>
      <c r="Z4675" s="14"/>
      <c r="AA4675" s="14"/>
      <c r="AB4675" s="14"/>
      <c r="AC4675" s="14"/>
      <c r="AD4675" s="14"/>
    </row>
    <row r="4676" ht="33.0" hidden="1" customHeight="1">
      <c r="A4676" s="14"/>
      <c r="B4676" s="14"/>
      <c r="C4676" s="14"/>
      <c r="D4676" s="14"/>
      <c r="E4676" s="14"/>
      <c r="F4676" s="14"/>
      <c r="G4676" s="14"/>
      <c r="H4676" s="14"/>
      <c r="I4676" s="14"/>
      <c r="J4676" s="14"/>
      <c r="K4676" s="14"/>
      <c r="L4676" s="14"/>
      <c r="M4676" s="14"/>
      <c r="N4676" s="14"/>
      <c r="O4676" s="14"/>
      <c r="P4676" s="14"/>
      <c r="Q4676" s="14"/>
      <c r="R4676" s="14"/>
      <c r="S4676" s="14"/>
      <c r="T4676" s="14"/>
      <c r="U4676" s="14"/>
      <c r="V4676" s="14"/>
      <c r="W4676" s="14"/>
      <c r="X4676" s="14"/>
      <c r="Y4676" s="14"/>
      <c r="Z4676" s="14"/>
      <c r="AA4676" s="14"/>
      <c r="AB4676" s="14"/>
      <c r="AC4676" s="14"/>
      <c r="AD4676" s="14"/>
    </row>
    <row r="4677" ht="33.0" hidden="1" customHeight="1">
      <c r="A4677" s="14"/>
      <c r="B4677" s="14"/>
      <c r="C4677" s="14"/>
      <c r="D4677" s="14"/>
      <c r="E4677" s="14"/>
      <c r="F4677" s="14"/>
      <c r="G4677" s="14"/>
      <c r="H4677" s="14"/>
      <c r="I4677" s="14"/>
      <c r="J4677" s="14"/>
      <c r="K4677" s="14"/>
      <c r="L4677" s="14"/>
      <c r="M4677" s="14"/>
      <c r="N4677" s="14"/>
      <c r="O4677" s="14"/>
      <c r="P4677" s="14"/>
      <c r="Q4677" s="14"/>
      <c r="R4677" s="14"/>
      <c r="S4677" s="14"/>
      <c r="T4677" s="14"/>
      <c r="U4677" s="14"/>
      <c r="V4677" s="14"/>
      <c r="W4677" s="14"/>
      <c r="X4677" s="14"/>
      <c r="Y4677" s="14"/>
      <c r="Z4677" s="14"/>
      <c r="AA4677" s="14"/>
      <c r="AB4677" s="14"/>
      <c r="AC4677" s="14"/>
      <c r="AD4677" s="14"/>
    </row>
    <row r="4678" ht="33.0" hidden="1" customHeight="1">
      <c r="A4678" s="14"/>
      <c r="B4678" s="14"/>
      <c r="C4678" s="14"/>
      <c r="D4678" s="14"/>
      <c r="E4678" s="14"/>
      <c r="F4678" s="14"/>
      <c r="G4678" s="14"/>
      <c r="H4678" s="14"/>
      <c r="I4678" s="14"/>
      <c r="J4678" s="14"/>
      <c r="K4678" s="14"/>
      <c r="L4678" s="14"/>
      <c r="M4678" s="14"/>
      <c r="N4678" s="14"/>
      <c r="O4678" s="14"/>
      <c r="P4678" s="14"/>
      <c r="Q4678" s="14"/>
      <c r="R4678" s="14"/>
      <c r="S4678" s="14"/>
      <c r="T4678" s="14"/>
      <c r="U4678" s="14"/>
      <c r="V4678" s="14"/>
      <c r="W4678" s="14"/>
      <c r="X4678" s="14"/>
      <c r="Y4678" s="14"/>
      <c r="Z4678" s="14"/>
      <c r="AA4678" s="14"/>
      <c r="AB4678" s="14"/>
      <c r="AC4678" s="14"/>
      <c r="AD4678" s="14"/>
    </row>
    <row r="4679" ht="33.0" hidden="1" customHeight="1">
      <c r="A4679" s="14"/>
      <c r="B4679" s="14"/>
      <c r="C4679" s="14"/>
      <c r="D4679" s="14"/>
      <c r="E4679" s="14"/>
      <c r="F4679" s="14"/>
      <c r="G4679" s="14"/>
      <c r="H4679" s="14"/>
      <c r="I4679" s="14"/>
      <c r="J4679" s="14"/>
      <c r="K4679" s="14"/>
      <c r="L4679" s="14"/>
      <c r="M4679" s="14"/>
      <c r="N4679" s="14"/>
      <c r="O4679" s="14"/>
      <c r="P4679" s="14"/>
      <c r="Q4679" s="14"/>
      <c r="R4679" s="14"/>
      <c r="S4679" s="14"/>
      <c r="T4679" s="14"/>
      <c r="U4679" s="14"/>
      <c r="V4679" s="14"/>
      <c r="W4679" s="14"/>
      <c r="X4679" s="14"/>
      <c r="Y4679" s="14"/>
      <c r="Z4679" s="14"/>
      <c r="AA4679" s="14"/>
      <c r="AB4679" s="14"/>
      <c r="AC4679" s="14"/>
      <c r="AD4679" s="14"/>
    </row>
    <row r="4680" ht="33.0" hidden="1" customHeight="1">
      <c r="A4680" s="14"/>
      <c r="B4680" s="14"/>
      <c r="C4680" s="14"/>
      <c r="D4680" s="14"/>
      <c r="E4680" s="14"/>
      <c r="F4680" s="14"/>
      <c r="G4680" s="14"/>
      <c r="H4680" s="14"/>
      <c r="I4680" s="14"/>
      <c r="J4680" s="14"/>
      <c r="K4680" s="14"/>
      <c r="L4680" s="14"/>
      <c r="M4680" s="14"/>
      <c r="N4680" s="14"/>
      <c r="O4680" s="14"/>
      <c r="P4680" s="14"/>
      <c r="Q4680" s="14"/>
      <c r="R4680" s="14"/>
      <c r="S4680" s="14"/>
      <c r="T4680" s="14"/>
      <c r="U4680" s="14"/>
      <c r="V4680" s="14"/>
      <c r="W4680" s="14"/>
      <c r="X4680" s="14"/>
      <c r="Y4680" s="14"/>
      <c r="Z4680" s="14"/>
      <c r="AA4680" s="14"/>
      <c r="AB4680" s="14"/>
      <c r="AC4680" s="14"/>
      <c r="AD4680" s="14"/>
    </row>
    <row r="4681" ht="33.0" hidden="1" customHeight="1">
      <c r="A4681" s="14"/>
      <c r="B4681" s="14"/>
      <c r="C4681" s="14"/>
      <c r="D4681" s="14"/>
      <c r="E4681" s="14"/>
      <c r="F4681" s="14"/>
      <c r="G4681" s="14"/>
      <c r="H4681" s="14"/>
      <c r="I4681" s="14"/>
      <c r="J4681" s="14"/>
      <c r="K4681" s="14"/>
      <c r="L4681" s="14"/>
      <c r="M4681" s="14"/>
      <c r="N4681" s="14"/>
      <c r="O4681" s="14"/>
      <c r="P4681" s="14"/>
      <c r="Q4681" s="14"/>
      <c r="R4681" s="14"/>
      <c r="S4681" s="14"/>
      <c r="T4681" s="14"/>
      <c r="U4681" s="14"/>
      <c r="V4681" s="14"/>
      <c r="W4681" s="14"/>
      <c r="X4681" s="14"/>
      <c r="Y4681" s="14"/>
      <c r="Z4681" s="14"/>
      <c r="AA4681" s="14"/>
      <c r="AB4681" s="14"/>
      <c r="AC4681" s="14"/>
      <c r="AD4681" s="14"/>
    </row>
    <row r="4682" ht="33.0" hidden="1" customHeight="1">
      <c r="A4682" s="14"/>
      <c r="B4682" s="14"/>
      <c r="C4682" s="14"/>
      <c r="D4682" s="14"/>
      <c r="E4682" s="14"/>
      <c r="F4682" s="14"/>
      <c r="G4682" s="14"/>
      <c r="H4682" s="14"/>
      <c r="I4682" s="14"/>
      <c r="J4682" s="14"/>
      <c r="K4682" s="14"/>
      <c r="L4682" s="14"/>
      <c r="M4682" s="14"/>
      <c r="N4682" s="14"/>
      <c r="O4682" s="14"/>
      <c r="P4682" s="14"/>
      <c r="Q4682" s="14"/>
      <c r="R4682" s="14"/>
      <c r="S4682" s="14"/>
      <c r="T4682" s="14"/>
      <c r="U4682" s="14"/>
      <c r="V4682" s="14"/>
      <c r="W4682" s="14"/>
      <c r="X4682" s="14"/>
      <c r="Y4682" s="14"/>
      <c r="Z4682" s="14"/>
      <c r="AA4682" s="14"/>
      <c r="AB4682" s="14"/>
      <c r="AC4682" s="14"/>
      <c r="AD4682" s="14"/>
    </row>
    <row r="4683" ht="33.0" hidden="1" customHeight="1">
      <c r="A4683" s="14"/>
      <c r="B4683" s="14"/>
      <c r="C4683" s="14"/>
      <c r="D4683" s="14"/>
      <c r="E4683" s="14"/>
      <c r="F4683" s="14"/>
      <c r="G4683" s="14"/>
      <c r="H4683" s="14"/>
      <c r="I4683" s="14"/>
      <c r="J4683" s="14"/>
      <c r="K4683" s="14"/>
      <c r="L4683" s="14"/>
      <c r="M4683" s="14"/>
      <c r="N4683" s="14"/>
      <c r="O4683" s="14"/>
      <c r="P4683" s="14"/>
      <c r="Q4683" s="14"/>
      <c r="R4683" s="14"/>
      <c r="S4683" s="14"/>
      <c r="T4683" s="14"/>
      <c r="U4683" s="14"/>
      <c r="V4683" s="14"/>
      <c r="W4683" s="14"/>
      <c r="X4683" s="14"/>
      <c r="Y4683" s="14"/>
      <c r="Z4683" s="14"/>
      <c r="AA4683" s="14"/>
      <c r="AB4683" s="14"/>
      <c r="AC4683" s="14"/>
      <c r="AD4683" s="14"/>
    </row>
  </sheetData>
  <autoFilter ref="$F$1:$G$4683">
    <filterColumn colId="0">
      <filters>
        <filter val="Production/Manufacturing &amp; Supply Chain"/>
      </filters>
    </filterColumn>
  </autoFilter>
  <mergeCells count="1">
    <mergeCell ref="N19:S29"/>
  </mergeCells>
  <conditionalFormatting sqref="W2:AD16">
    <cfRule type="colorScale" priority="1">
      <colorScale>
        <cfvo type="min"/>
        <cfvo type="percent" val="50"/>
        <cfvo type="max"/>
        <color rgb="FFFFFFFF"/>
        <color rgb="FF8E7CC3"/>
        <color rgb="FFCC0000"/>
      </colorScale>
    </cfRule>
  </conditionalFormatting>
  <conditionalFormatting sqref="W2:AD16">
    <cfRule type="notContainsBlanks" dxfId="0" priority="2">
      <formula>LEN(TRIM(W2))&gt;0</formula>
    </cfRule>
  </conditionalFormatting>
  <conditionalFormatting sqref="W2:AD16">
    <cfRule type="notContainsBlanks" dxfId="0" priority="3">
      <formula>LEN(TRIM(W2))&gt;0</formula>
    </cfRule>
  </conditionalFormatting>
  <conditionalFormatting sqref="W2:AD16">
    <cfRule type="notContainsBlanks" dxfId="0" priority="4">
      <formula>LEN(TRIM(W2))&gt;0</formula>
    </cfRule>
  </conditionalFormatting>
  <conditionalFormatting sqref="W2:AD16">
    <cfRule type="colorScale" priority="5">
      <colorScale>
        <cfvo type="min"/>
        <cfvo type="max"/>
        <color rgb="FFFFFFFF"/>
        <color rgb="FF57BB8A"/>
      </colorScale>
    </cfRule>
  </conditionalFormatting>
  <printOptions gridLines="1" horizontalCentered="1"/>
  <pageMargins bottom="0.75" footer="0.0" header="0.0" left="0.7" right="0.7" top="0.75"/>
  <pageSetup fitToHeight="0" cellComments="atEnd" orientation="landscape" pageOrder="overThenDown"/>
  <drawing r:id="rId1"/>
  <tableParts count="1">
    <tablePart r:id="rId3"/>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ySplit="1.0" topLeftCell="D2" activePane="bottomRight" state="frozen"/>
      <selection activeCell="D1" sqref="D1" pane="topRight"/>
      <selection activeCell="A2" sqref="A2" pane="bottomLeft"/>
      <selection activeCell="D2" sqref="D2" pane="bottomRight"/>
    </sheetView>
  </sheetViews>
  <sheetFormatPr customHeight="1" defaultColWidth="12.63" defaultRowHeight="15.75"/>
  <cols>
    <col customWidth="1" min="1" max="1" width="4.13"/>
    <col customWidth="1" min="2" max="3" width="42.88"/>
    <col customWidth="1" min="4" max="4" width="20.88"/>
    <col customWidth="1" min="5" max="7" width="14.13"/>
    <col customWidth="1" min="8" max="8" width="20.25"/>
    <col customWidth="1" min="9" max="9" width="17.5"/>
    <col customWidth="1" min="10" max="10" width="54.63"/>
    <col customWidth="1" min="11" max="11" width="36.13"/>
    <col customWidth="1" min="12" max="12" width="20.75"/>
    <col customWidth="1" min="13" max="19" width="49.88"/>
  </cols>
  <sheetData>
    <row r="1" ht="78.0" customHeight="1">
      <c r="A1" s="37" t="s">
        <v>27</v>
      </c>
      <c r="B1" s="38" t="s">
        <v>28</v>
      </c>
      <c r="C1" s="38" t="s">
        <v>29</v>
      </c>
      <c r="D1" s="39" t="s">
        <v>4319</v>
      </c>
      <c r="E1" s="40" t="s">
        <v>4320</v>
      </c>
      <c r="H1" s="39" t="s">
        <v>4321</v>
      </c>
      <c r="I1" s="39" t="s">
        <v>4322</v>
      </c>
      <c r="J1" s="17" t="s">
        <v>4323</v>
      </c>
      <c r="K1" s="39" t="s">
        <v>4324</v>
      </c>
      <c r="L1" s="39" t="s">
        <v>4325</v>
      </c>
      <c r="M1" s="39" t="s">
        <v>4326</v>
      </c>
      <c r="N1" s="41"/>
      <c r="O1" s="41"/>
      <c r="P1" s="41"/>
      <c r="Q1" s="41"/>
      <c r="R1" s="41"/>
      <c r="S1" s="41"/>
    </row>
    <row r="2" ht="78.0" customHeight="1">
      <c r="A2" s="42">
        <v>1.0</v>
      </c>
      <c r="B2" s="43" t="s">
        <v>34</v>
      </c>
      <c r="C2" s="44" t="s">
        <v>4327</v>
      </c>
      <c r="D2" s="45" t="s">
        <v>4328</v>
      </c>
      <c r="E2" s="2" t="s">
        <v>10</v>
      </c>
      <c r="F2" s="2" t="s">
        <v>23</v>
      </c>
      <c r="G2" s="2" t="s">
        <v>2366</v>
      </c>
      <c r="H2" s="2"/>
      <c r="I2" s="2" t="s">
        <v>4329</v>
      </c>
      <c r="J2" s="46" t="s">
        <v>36</v>
      </c>
      <c r="K2" s="2" t="s">
        <v>48</v>
      </c>
      <c r="L2" s="2">
        <v>0.0</v>
      </c>
      <c r="M2" s="41"/>
      <c r="N2" s="41"/>
      <c r="O2" s="41"/>
      <c r="P2" s="41"/>
      <c r="Q2" s="41"/>
      <c r="R2" s="41"/>
      <c r="S2" s="41"/>
    </row>
    <row r="3" ht="78.0" customHeight="1">
      <c r="A3" s="42">
        <v>2.0</v>
      </c>
      <c r="B3" s="44" t="s">
        <v>4330</v>
      </c>
      <c r="C3" s="44" t="s">
        <v>4331</v>
      </c>
      <c r="D3" s="41"/>
      <c r="E3" s="2" t="s">
        <v>4332</v>
      </c>
      <c r="F3" s="2" t="s">
        <v>23</v>
      </c>
      <c r="G3" s="2" t="s">
        <v>2366</v>
      </c>
      <c r="H3" s="41"/>
      <c r="I3" s="45" t="s">
        <v>4333</v>
      </c>
      <c r="J3" s="46" t="s">
        <v>39</v>
      </c>
      <c r="K3" s="2" t="s">
        <v>39</v>
      </c>
      <c r="L3" s="2">
        <v>0.0</v>
      </c>
      <c r="M3" s="41"/>
      <c r="N3" s="41"/>
      <c r="O3" s="41"/>
      <c r="P3" s="41"/>
      <c r="Q3" s="41"/>
      <c r="R3" s="41"/>
      <c r="S3" s="41"/>
    </row>
    <row r="4" ht="78.0" customHeight="1">
      <c r="A4" s="47">
        <v>3.0</v>
      </c>
      <c r="B4" s="43" t="s">
        <v>34</v>
      </c>
      <c r="C4" s="48" t="s">
        <v>4334</v>
      </c>
      <c r="D4" s="45" t="s">
        <v>4335</v>
      </c>
      <c r="E4" s="49" t="s">
        <v>4336</v>
      </c>
      <c r="F4" s="49" t="s">
        <v>4337</v>
      </c>
      <c r="G4" s="49" t="s">
        <v>42</v>
      </c>
      <c r="H4" s="49"/>
      <c r="I4" s="45" t="s">
        <v>4338</v>
      </c>
      <c r="J4" s="37" t="s">
        <v>41</v>
      </c>
      <c r="K4" s="49" t="s">
        <v>41</v>
      </c>
      <c r="L4" s="49">
        <v>0.0</v>
      </c>
      <c r="M4" s="49"/>
      <c r="N4" s="50"/>
      <c r="O4" s="50"/>
      <c r="P4" s="50"/>
      <c r="Q4" s="50"/>
      <c r="R4" s="50"/>
      <c r="S4" s="50"/>
    </row>
    <row r="5" ht="111.0" customHeight="1">
      <c r="A5" s="51">
        <f t="shared" ref="A5:A36" si="1">A4+1</f>
        <v>4</v>
      </c>
      <c r="B5" s="43" t="s">
        <v>34</v>
      </c>
      <c r="C5" s="48" t="s">
        <v>4339</v>
      </c>
      <c r="D5" s="45" t="s">
        <v>4340</v>
      </c>
      <c r="E5" s="49" t="s">
        <v>11</v>
      </c>
      <c r="F5" s="49" t="s">
        <v>4341</v>
      </c>
      <c r="G5" s="49" t="s">
        <v>42</v>
      </c>
      <c r="H5" s="49" t="s">
        <v>4342</v>
      </c>
      <c r="I5" s="49" t="s">
        <v>4329</v>
      </c>
      <c r="J5" s="46" t="s">
        <v>44</v>
      </c>
      <c r="K5" s="49" t="s">
        <v>44</v>
      </c>
      <c r="L5" s="49">
        <v>0.0</v>
      </c>
      <c r="M5" s="50"/>
      <c r="N5" s="50"/>
      <c r="O5" s="50"/>
      <c r="P5" s="50"/>
      <c r="Q5" s="50"/>
      <c r="R5" s="50"/>
      <c r="S5" s="50"/>
    </row>
    <row r="6" ht="78.0" customHeight="1">
      <c r="A6" s="52">
        <f t="shared" si="1"/>
        <v>5</v>
      </c>
      <c r="B6" s="44" t="s">
        <v>4330</v>
      </c>
      <c r="C6" s="44" t="s">
        <v>4343</v>
      </c>
      <c r="D6" s="2" t="s">
        <v>4329</v>
      </c>
      <c r="E6" s="2" t="s">
        <v>4344</v>
      </c>
      <c r="F6" s="2" t="s">
        <v>4345</v>
      </c>
      <c r="G6" s="2" t="s">
        <v>42</v>
      </c>
      <c r="I6" s="2" t="s">
        <v>4329</v>
      </c>
      <c r="J6" s="46" t="s">
        <v>46</v>
      </c>
      <c r="K6" s="2" t="s">
        <v>46</v>
      </c>
      <c r="L6" s="2">
        <v>0.0</v>
      </c>
      <c r="M6" s="41"/>
      <c r="N6" s="41"/>
      <c r="O6" s="41"/>
      <c r="P6" s="41"/>
      <c r="Q6" s="41"/>
      <c r="R6" s="41"/>
      <c r="S6" s="41"/>
    </row>
    <row r="7" ht="78.0" customHeight="1">
      <c r="A7" s="52">
        <f t="shared" si="1"/>
        <v>6</v>
      </c>
      <c r="B7" s="44" t="s">
        <v>4330</v>
      </c>
      <c r="C7" s="44" t="s">
        <v>4346</v>
      </c>
      <c r="D7" s="2" t="s">
        <v>4329</v>
      </c>
      <c r="E7" s="2" t="s">
        <v>10</v>
      </c>
      <c r="F7" s="2" t="s">
        <v>23</v>
      </c>
      <c r="G7" s="2" t="s">
        <v>2366</v>
      </c>
      <c r="I7" s="2" t="s">
        <v>4329</v>
      </c>
      <c r="J7" s="46" t="s">
        <v>36</v>
      </c>
      <c r="K7" s="2" t="s">
        <v>48</v>
      </c>
      <c r="L7" s="2">
        <v>0.0</v>
      </c>
      <c r="M7" s="41"/>
      <c r="N7" s="41"/>
      <c r="O7" s="41"/>
      <c r="P7" s="41"/>
      <c r="Q7" s="41"/>
      <c r="R7" s="41"/>
      <c r="S7" s="41"/>
    </row>
    <row r="8" ht="78.0" customHeight="1">
      <c r="A8" s="52">
        <f t="shared" si="1"/>
        <v>7</v>
      </c>
      <c r="B8" s="44" t="s">
        <v>4330</v>
      </c>
      <c r="C8" s="44" t="s">
        <v>4347</v>
      </c>
      <c r="D8" s="2" t="s">
        <v>4329</v>
      </c>
      <c r="E8" s="2" t="s">
        <v>11</v>
      </c>
      <c r="F8" s="2" t="s">
        <v>4341</v>
      </c>
      <c r="G8" s="2" t="s">
        <v>2366</v>
      </c>
      <c r="I8" s="2" t="s">
        <v>4329</v>
      </c>
      <c r="J8" s="53" t="s">
        <v>56</v>
      </c>
      <c r="K8" s="2" t="s">
        <v>51</v>
      </c>
      <c r="L8" s="2">
        <v>0.0</v>
      </c>
      <c r="M8" s="41"/>
      <c r="N8" s="41"/>
      <c r="O8" s="41"/>
      <c r="P8" s="41"/>
      <c r="Q8" s="41"/>
      <c r="R8" s="41"/>
      <c r="S8" s="41"/>
    </row>
    <row r="9" ht="78.0" customHeight="1">
      <c r="A9" s="52">
        <f t="shared" si="1"/>
        <v>8</v>
      </c>
      <c r="B9" s="44" t="s">
        <v>4330</v>
      </c>
      <c r="C9" s="44" t="s">
        <v>4348</v>
      </c>
      <c r="D9" s="2" t="s">
        <v>4329</v>
      </c>
      <c r="E9" s="54" t="s">
        <v>4344</v>
      </c>
      <c r="F9" s="54" t="s">
        <v>4341</v>
      </c>
      <c r="G9" s="54" t="s">
        <v>42</v>
      </c>
      <c r="I9" s="2" t="s">
        <v>4329</v>
      </c>
      <c r="J9" s="55" t="s">
        <v>87</v>
      </c>
      <c r="K9" s="2" t="s">
        <v>253</v>
      </c>
      <c r="L9" s="2">
        <v>0.0</v>
      </c>
      <c r="M9" s="41"/>
      <c r="N9" s="41"/>
      <c r="O9" s="41"/>
      <c r="P9" s="41"/>
      <c r="Q9" s="41"/>
      <c r="R9" s="41"/>
      <c r="S9" s="41"/>
    </row>
    <row r="10" ht="78.0" customHeight="1">
      <c r="A10" s="52">
        <f t="shared" si="1"/>
        <v>9</v>
      </c>
      <c r="B10" s="44" t="s">
        <v>4330</v>
      </c>
      <c r="C10" s="43" t="s">
        <v>4349</v>
      </c>
      <c r="D10" s="2" t="s">
        <v>4329</v>
      </c>
      <c r="E10" s="2" t="s">
        <v>11</v>
      </c>
      <c r="F10" s="2" t="s">
        <v>4337</v>
      </c>
      <c r="G10" s="56" t="s">
        <v>42</v>
      </c>
      <c r="H10" s="56" t="s">
        <v>4329</v>
      </c>
      <c r="I10" s="56" t="s">
        <v>4329</v>
      </c>
      <c r="J10" s="57" t="s">
        <v>56</v>
      </c>
      <c r="K10" s="2" t="s">
        <v>592</v>
      </c>
      <c r="L10" s="2">
        <v>0.0</v>
      </c>
      <c r="M10" s="41"/>
      <c r="N10" s="41"/>
      <c r="O10" s="41"/>
      <c r="P10" s="41"/>
      <c r="Q10" s="41"/>
      <c r="R10" s="41"/>
      <c r="S10" s="41"/>
    </row>
    <row r="11" ht="78.0" customHeight="1">
      <c r="A11" s="51">
        <f t="shared" si="1"/>
        <v>10</v>
      </c>
      <c r="B11" s="44" t="s">
        <v>4330</v>
      </c>
      <c r="C11" s="48" t="s">
        <v>4350</v>
      </c>
      <c r="D11" s="49" t="s">
        <v>4329</v>
      </c>
      <c r="E11" s="49" t="s">
        <v>11</v>
      </c>
      <c r="F11" s="49" t="s">
        <v>4345</v>
      </c>
      <c r="G11" s="49" t="s">
        <v>2366</v>
      </c>
      <c r="H11" s="58" t="s">
        <v>4351</v>
      </c>
      <c r="I11" s="50"/>
      <c r="J11" s="46" t="s">
        <v>58</v>
      </c>
      <c r="K11" s="49" t="s">
        <v>58</v>
      </c>
      <c r="L11" s="49">
        <v>0.0</v>
      </c>
      <c r="M11" s="50"/>
      <c r="N11" s="50"/>
      <c r="O11" s="50"/>
      <c r="P11" s="50"/>
      <c r="Q11" s="50"/>
      <c r="R11" s="50"/>
      <c r="S11" s="50"/>
    </row>
    <row r="12" ht="78.0" customHeight="1">
      <c r="A12" s="52">
        <f t="shared" si="1"/>
        <v>11</v>
      </c>
      <c r="B12" s="44" t="s">
        <v>4330</v>
      </c>
      <c r="C12" s="44" t="s">
        <v>4352</v>
      </c>
      <c r="D12" s="2" t="s">
        <v>4329</v>
      </c>
      <c r="E12" s="2" t="s">
        <v>10</v>
      </c>
      <c r="F12" s="2" t="s">
        <v>23</v>
      </c>
      <c r="G12" s="2" t="s">
        <v>2366</v>
      </c>
      <c r="H12" s="2"/>
      <c r="I12" s="2" t="s">
        <v>4329</v>
      </c>
      <c r="J12" s="46" t="s">
        <v>60</v>
      </c>
      <c r="K12" s="2" t="s">
        <v>4353</v>
      </c>
      <c r="L12" s="2">
        <v>0.0</v>
      </c>
      <c r="M12" s="41"/>
      <c r="N12" s="41"/>
      <c r="O12" s="41"/>
      <c r="P12" s="41"/>
      <c r="Q12" s="41"/>
      <c r="R12" s="41"/>
      <c r="S12" s="41"/>
    </row>
    <row r="13" ht="78.0" customHeight="1">
      <c r="A13" s="51">
        <f t="shared" si="1"/>
        <v>12</v>
      </c>
      <c r="B13" s="44" t="s">
        <v>4330</v>
      </c>
      <c r="C13" s="48" t="s">
        <v>4354</v>
      </c>
      <c r="D13" s="59" t="s">
        <v>4355</v>
      </c>
      <c r="E13" s="49" t="s">
        <v>4356</v>
      </c>
      <c r="F13" s="49" t="s">
        <v>4337</v>
      </c>
      <c r="G13" s="49" t="s">
        <v>42</v>
      </c>
      <c r="H13" s="2"/>
      <c r="I13" s="45" t="s">
        <v>4357</v>
      </c>
      <c r="J13" s="46" t="s">
        <v>62</v>
      </c>
      <c r="K13" s="49" t="s">
        <v>62</v>
      </c>
      <c r="L13" s="49">
        <v>0.0</v>
      </c>
      <c r="M13" s="50"/>
      <c r="N13" s="50"/>
      <c r="O13" s="50"/>
      <c r="P13" s="50"/>
      <c r="Q13" s="50"/>
      <c r="R13" s="50"/>
      <c r="S13" s="50"/>
    </row>
    <row r="14" ht="78.0" customHeight="1">
      <c r="A14" s="60">
        <f t="shared" si="1"/>
        <v>13</v>
      </c>
      <c r="B14" s="44" t="s">
        <v>4330</v>
      </c>
      <c r="C14" s="44" t="s">
        <v>4358</v>
      </c>
      <c r="D14" s="2" t="s">
        <v>4329</v>
      </c>
      <c r="E14" s="2" t="s">
        <v>4356</v>
      </c>
      <c r="F14" s="45" t="s">
        <v>4341</v>
      </c>
      <c r="G14" s="2" t="s">
        <v>2366</v>
      </c>
      <c r="H14" s="2"/>
      <c r="I14" s="2" t="s">
        <v>4329</v>
      </c>
      <c r="J14" s="61" t="s">
        <v>64</v>
      </c>
      <c r="K14" s="2" t="s">
        <v>64</v>
      </c>
      <c r="L14" s="62" t="s">
        <v>4359</v>
      </c>
      <c r="M14" s="41"/>
      <c r="N14" s="41"/>
      <c r="O14" s="41"/>
      <c r="P14" s="41"/>
      <c r="Q14" s="41"/>
      <c r="R14" s="41"/>
      <c r="S14" s="41"/>
    </row>
    <row r="15" ht="78.0" customHeight="1">
      <c r="A15" s="60">
        <f t="shared" si="1"/>
        <v>14</v>
      </c>
      <c r="B15" s="44" t="s">
        <v>4330</v>
      </c>
      <c r="C15" s="44" t="s">
        <v>4360</v>
      </c>
      <c r="D15" s="2" t="s">
        <v>4329</v>
      </c>
      <c r="E15" s="2" t="s">
        <v>10</v>
      </c>
      <c r="F15" s="2" t="s">
        <v>23</v>
      </c>
      <c r="G15" s="2" t="s">
        <v>2366</v>
      </c>
      <c r="H15" s="2"/>
      <c r="I15" s="2" t="s">
        <v>4329</v>
      </c>
      <c r="J15" s="46" t="s">
        <v>66</v>
      </c>
      <c r="K15" s="2" t="s">
        <v>66</v>
      </c>
      <c r="L15" s="2">
        <v>0.0</v>
      </c>
      <c r="M15" s="41"/>
      <c r="N15" s="41"/>
      <c r="O15" s="41"/>
      <c r="P15" s="41"/>
      <c r="Q15" s="41"/>
      <c r="R15" s="41"/>
      <c r="S15" s="41"/>
    </row>
    <row r="16" ht="78.0" customHeight="1">
      <c r="A16" s="60">
        <f t="shared" si="1"/>
        <v>15</v>
      </c>
      <c r="B16" s="44" t="s">
        <v>4330</v>
      </c>
      <c r="C16" s="44" t="s">
        <v>4361</v>
      </c>
      <c r="D16" s="2" t="s">
        <v>4329</v>
      </c>
      <c r="E16" s="2" t="s">
        <v>4362</v>
      </c>
      <c r="F16" s="2" t="s">
        <v>4341</v>
      </c>
      <c r="G16" s="2" t="s">
        <v>2366</v>
      </c>
      <c r="H16" s="2"/>
      <c r="I16" s="2" t="s">
        <v>4329</v>
      </c>
      <c r="J16" s="46" t="s">
        <v>68</v>
      </c>
      <c r="K16" s="2" t="s">
        <v>68</v>
      </c>
      <c r="L16" s="2">
        <v>0.0</v>
      </c>
      <c r="M16" s="41"/>
      <c r="N16" s="41"/>
      <c r="O16" s="41"/>
      <c r="P16" s="41"/>
      <c r="Q16" s="41"/>
      <c r="R16" s="41"/>
      <c r="S16" s="41"/>
    </row>
    <row r="17" ht="78.0" customHeight="1">
      <c r="A17" s="60">
        <f t="shared" si="1"/>
        <v>16</v>
      </c>
      <c r="B17" s="44" t="s">
        <v>4330</v>
      </c>
      <c r="C17" s="44" t="s">
        <v>4363</v>
      </c>
      <c r="D17" s="2" t="s">
        <v>4329</v>
      </c>
      <c r="E17" s="2" t="s">
        <v>23</v>
      </c>
      <c r="F17" s="2" t="s">
        <v>4341</v>
      </c>
      <c r="G17" s="2" t="s">
        <v>42</v>
      </c>
      <c r="H17" s="2"/>
      <c r="I17" s="2" t="s">
        <v>4329</v>
      </c>
      <c r="J17" s="46" t="s">
        <v>70</v>
      </c>
      <c r="K17" s="2" t="s">
        <v>70</v>
      </c>
      <c r="L17" s="2">
        <v>0.0</v>
      </c>
      <c r="M17" s="41"/>
      <c r="N17" s="41"/>
      <c r="O17" s="41"/>
      <c r="P17" s="41"/>
      <c r="Q17" s="41"/>
      <c r="R17" s="41"/>
      <c r="S17" s="41"/>
    </row>
    <row r="18" ht="78.0" customHeight="1">
      <c r="A18" s="60">
        <f t="shared" si="1"/>
        <v>17</v>
      </c>
      <c r="B18" s="44" t="s">
        <v>4330</v>
      </c>
      <c r="C18" s="44" t="s">
        <v>4364</v>
      </c>
      <c r="D18" s="2" t="s">
        <v>4329</v>
      </c>
      <c r="E18" s="2" t="s">
        <v>4365</v>
      </c>
      <c r="F18" s="2" t="s">
        <v>4341</v>
      </c>
      <c r="G18" s="63" t="s">
        <v>42</v>
      </c>
      <c r="H18" s="63"/>
      <c r="I18" s="63" t="s">
        <v>4329</v>
      </c>
      <c r="J18" s="64" t="s">
        <v>112</v>
      </c>
      <c r="K18" s="2" t="s">
        <v>74</v>
      </c>
      <c r="L18" s="2">
        <v>0.0</v>
      </c>
      <c r="M18" s="41"/>
      <c r="N18" s="41"/>
      <c r="O18" s="41"/>
      <c r="P18" s="41"/>
      <c r="Q18" s="41"/>
      <c r="R18" s="41"/>
      <c r="S18" s="41"/>
    </row>
    <row r="19" ht="78.0" customHeight="1">
      <c r="A19" s="60">
        <f t="shared" si="1"/>
        <v>18</v>
      </c>
      <c r="B19" s="44" t="s">
        <v>4330</v>
      </c>
      <c r="C19" s="44" t="s">
        <v>4366</v>
      </c>
      <c r="D19" s="2" t="s">
        <v>4329</v>
      </c>
      <c r="E19" s="2" t="s">
        <v>4362</v>
      </c>
      <c r="F19" s="2" t="s">
        <v>4341</v>
      </c>
      <c r="G19" s="2" t="s">
        <v>42</v>
      </c>
      <c r="H19" s="2"/>
      <c r="I19" s="2" t="s">
        <v>4329</v>
      </c>
      <c r="J19" s="46" t="s">
        <v>74</v>
      </c>
      <c r="K19" s="2" t="s">
        <v>74</v>
      </c>
      <c r="L19" s="2">
        <v>0.0</v>
      </c>
      <c r="M19" s="41"/>
      <c r="N19" s="41"/>
      <c r="O19" s="41"/>
      <c r="P19" s="41"/>
      <c r="Q19" s="41"/>
      <c r="R19" s="41"/>
      <c r="S19" s="41"/>
    </row>
    <row r="20" ht="78.0" customHeight="1">
      <c r="A20" s="60">
        <f t="shared" si="1"/>
        <v>19</v>
      </c>
      <c r="B20" s="44" t="s">
        <v>4330</v>
      </c>
      <c r="C20" s="44" t="s">
        <v>4367</v>
      </c>
      <c r="D20" s="2" t="s">
        <v>4329</v>
      </c>
      <c r="E20" s="2" t="s">
        <v>4368</v>
      </c>
      <c r="F20" s="2" t="s">
        <v>7</v>
      </c>
      <c r="G20" s="2" t="s">
        <v>2366</v>
      </c>
      <c r="H20" s="2"/>
      <c r="I20" s="2" t="s">
        <v>4329</v>
      </c>
      <c r="J20" s="46" t="s">
        <v>97</v>
      </c>
      <c r="K20" s="2" t="s">
        <v>199</v>
      </c>
      <c r="L20" s="2">
        <v>0.0</v>
      </c>
      <c r="M20" s="41"/>
      <c r="N20" s="41"/>
      <c r="O20" s="41"/>
      <c r="P20" s="41"/>
      <c r="Q20" s="41"/>
      <c r="R20" s="41"/>
      <c r="S20" s="41"/>
    </row>
    <row r="21" ht="78.0" customHeight="1">
      <c r="A21" s="60">
        <f t="shared" si="1"/>
        <v>20</v>
      </c>
      <c r="B21" s="44" t="s">
        <v>4330</v>
      </c>
      <c r="C21" s="44" t="s">
        <v>4369</v>
      </c>
      <c r="D21" s="2" t="s">
        <v>4329</v>
      </c>
      <c r="E21" s="2" t="s">
        <v>23</v>
      </c>
      <c r="F21" s="2" t="s">
        <v>4341</v>
      </c>
      <c r="G21" s="2" t="s">
        <v>2366</v>
      </c>
      <c r="H21" s="2"/>
      <c r="I21" s="2" t="s">
        <v>4329</v>
      </c>
      <c r="J21" s="46" t="s">
        <v>4147</v>
      </c>
      <c r="K21" s="2" t="s">
        <v>4147</v>
      </c>
      <c r="L21" s="2">
        <v>0.0</v>
      </c>
      <c r="M21" s="41"/>
      <c r="N21" s="41"/>
      <c r="O21" s="41"/>
      <c r="P21" s="41"/>
      <c r="Q21" s="41"/>
      <c r="R21" s="41"/>
      <c r="S21" s="41"/>
    </row>
    <row r="22" ht="78.0" customHeight="1">
      <c r="A22" s="60">
        <f t="shared" si="1"/>
        <v>21</v>
      </c>
      <c r="B22" s="44" t="s">
        <v>4330</v>
      </c>
      <c r="C22" s="44" t="s">
        <v>4370</v>
      </c>
      <c r="D22" s="2" t="s">
        <v>4329</v>
      </c>
      <c r="E22" s="2" t="s">
        <v>4336</v>
      </c>
      <c r="F22" s="2" t="s">
        <v>4341</v>
      </c>
      <c r="G22" s="2" t="s">
        <v>2366</v>
      </c>
      <c r="H22" s="2"/>
      <c r="I22" s="2" t="s">
        <v>4329</v>
      </c>
      <c r="J22" s="46" t="s">
        <v>4233</v>
      </c>
      <c r="K22" s="2" t="s">
        <v>81</v>
      </c>
      <c r="L22" s="2">
        <v>0.0</v>
      </c>
      <c r="M22" s="41"/>
      <c r="N22" s="41"/>
      <c r="O22" s="41"/>
      <c r="P22" s="41"/>
      <c r="Q22" s="41"/>
      <c r="R22" s="41"/>
      <c r="S22" s="41"/>
    </row>
    <row r="23" ht="78.0" customHeight="1">
      <c r="A23" s="60">
        <f t="shared" si="1"/>
        <v>22</v>
      </c>
      <c r="B23" s="44" t="s">
        <v>4330</v>
      </c>
      <c r="C23" s="44" t="s">
        <v>4371</v>
      </c>
      <c r="D23" s="2" t="s">
        <v>4329</v>
      </c>
      <c r="E23" s="2" t="s">
        <v>4365</v>
      </c>
      <c r="F23" s="2" t="s">
        <v>4337</v>
      </c>
      <c r="G23" s="2" t="s">
        <v>2366</v>
      </c>
      <c r="H23" s="2"/>
      <c r="I23" s="2" t="s">
        <v>4329</v>
      </c>
      <c r="J23" s="55" t="s">
        <v>129</v>
      </c>
      <c r="K23" s="2" t="s">
        <v>2024</v>
      </c>
      <c r="L23" s="2" t="s">
        <v>4372</v>
      </c>
      <c r="M23" s="41"/>
      <c r="N23" s="41"/>
      <c r="O23" s="41"/>
      <c r="P23" s="41"/>
      <c r="Q23" s="41"/>
      <c r="R23" s="41"/>
      <c r="S23" s="41"/>
    </row>
    <row r="24" ht="78.0" customHeight="1">
      <c r="A24" s="60">
        <f t="shared" si="1"/>
        <v>23</v>
      </c>
      <c r="B24" s="44" t="s">
        <v>4330</v>
      </c>
      <c r="C24" s="44" t="s">
        <v>4373</v>
      </c>
      <c r="D24" s="2" t="s">
        <v>4329</v>
      </c>
      <c r="E24" s="2" t="s">
        <v>4368</v>
      </c>
      <c r="F24" s="2" t="s">
        <v>4337</v>
      </c>
      <c r="G24" s="2" t="s">
        <v>42</v>
      </c>
      <c r="H24" s="2"/>
      <c r="I24" s="2" t="s">
        <v>4329</v>
      </c>
      <c r="J24" s="55" t="s">
        <v>4374</v>
      </c>
      <c r="K24" s="2" t="s">
        <v>4374</v>
      </c>
      <c r="L24" s="2" t="s">
        <v>4375</v>
      </c>
      <c r="M24" s="41"/>
      <c r="N24" s="41"/>
      <c r="O24" s="41"/>
      <c r="P24" s="41"/>
      <c r="Q24" s="41"/>
      <c r="R24" s="41"/>
      <c r="S24" s="41"/>
    </row>
    <row r="25" ht="78.0" customHeight="1">
      <c r="A25" s="65">
        <f t="shared" si="1"/>
        <v>24</v>
      </c>
      <c r="B25" s="44" t="s">
        <v>4330</v>
      </c>
      <c r="C25" s="66" t="s">
        <v>4376</v>
      </c>
      <c r="D25" s="2" t="s">
        <v>4329</v>
      </c>
      <c r="E25" s="2" t="s">
        <v>4344</v>
      </c>
      <c r="F25" s="2" t="s">
        <v>4341</v>
      </c>
      <c r="G25" s="2" t="s">
        <v>2366</v>
      </c>
      <c r="H25" s="2"/>
      <c r="I25" s="2" t="s">
        <v>4329</v>
      </c>
      <c r="J25" s="46" t="s">
        <v>87</v>
      </c>
      <c r="K25" s="2" t="s">
        <v>87</v>
      </c>
      <c r="L25" s="2">
        <v>0.0</v>
      </c>
      <c r="M25" s="41"/>
      <c r="N25" s="41"/>
      <c r="O25" s="41"/>
      <c r="P25" s="41"/>
      <c r="Q25" s="41"/>
      <c r="R25" s="41"/>
      <c r="S25" s="41"/>
    </row>
    <row r="26" ht="78.0" customHeight="1">
      <c r="A26" s="60">
        <f t="shared" si="1"/>
        <v>25</v>
      </c>
      <c r="B26" s="44" t="s">
        <v>4330</v>
      </c>
      <c r="C26" s="44" t="s">
        <v>4377</v>
      </c>
      <c r="D26" s="2" t="s">
        <v>4329</v>
      </c>
      <c r="E26" s="2" t="s">
        <v>23</v>
      </c>
      <c r="F26" s="2" t="s">
        <v>23</v>
      </c>
      <c r="G26" s="2" t="s">
        <v>2366</v>
      </c>
      <c r="H26" s="2"/>
      <c r="I26" s="2" t="s">
        <v>4329</v>
      </c>
      <c r="J26" s="46" t="s">
        <v>89</v>
      </c>
      <c r="K26" s="2" t="s">
        <v>89</v>
      </c>
      <c r="L26" s="2">
        <v>0.0</v>
      </c>
      <c r="M26" s="41"/>
      <c r="N26" s="41"/>
      <c r="O26" s="41"/>
      <c r="P26" s="41"/>
      <c r="Q26" s="41"/>
      <c r="R26" s="41"/>
      <c r="S26" s="41"/>
    </row>
    <row r="27" ht="78.0" customHeight="1">
      <c r="A27" s="60">
        <f t="shared" si="1"/>
        <v>26</v>
      </c>
      <c r="B27" s="44" t="s">
        <v>4330</v>
      </c>
      <c r="C27" s="44" t="s">
        <v>4378</v>
      </c>
      <c r="D27" s="2" t="s">
        <v>4329</v>
      </c>
      <c r="E27" s="2" t="s">
        <v>23</v>
      </c>
      <c r="F27" s="2" t="s">
        <v>4337</v>
      </c>
      <c r="G27" s="2" t="s">
        <v>2366</v>
      </c>
      <c r="H27" s="2"/>
      <c r="I27" s="2" t="s">
        <v>4329</v>
      </c>
      <c r="J27" s="46" t="s">
        <v>91</v>
      </c>
      <c r="K27" s="2" t="s">
        <v>3210</v>
      </c>
      <c r="L27" s="2" t="s">
        <v>4379</v>
      </c>
      <c r="M27" s="41"/>
      <c r="N27" s="41"/>
      <c r="O27" s="41"/>
      <c r="P27" s="41"/>
      <c r="Q27" s="41"/>
      <c r="R27" s="41"/>
      <c r="S27" s="41"/>
    </row>
    <row r="28" ht="78.0" customHeight="1">
      <c r="A28" s="60">
        <f t="shared" si="1"/>
        <v>27</v>
      </c>
      <c r="B28" s="44" t="s">
        <v>4330</v>
      </c>
      <c r="C28" s="44" t="s">
        <v>4380</v>
      </c>
      <c r="D28" s="2" t="s">
        <v>4329</v>
      </c>
      <c r="E28" s="2" t="s">
        <v>11</v>
      </c>
      <c r="F28" s="2" t="s">
        <v>4345</v>
      </c>
      <c r="G28" s="2" t="s">
        <v>42</v>
      </c>
      <c r="H28" s="2"/>
      <c r="I28" s="2" t="s">
        <v>4329</v>
      </c>
      <c r="J28" s="46" t="s">
        <v>144</v>
      </c>
      <c r="K28" s="2" t="s">
        <v>144</v>
      </c>
      <c r="L28" s="2">
        <v>0.0</v>
      </c>
      <c r="M28" s="41"/>
      <c r="N28" s="41"/>
      <c r="O28" s="41"/>
      <c r="P28" s="41"/>
      <c r="Q28" s="41"/>
      <c r="R28" s="41"/>
      <c r="S28" s="41"/>
    </row>
    <row r="29" ht="78.0" customHeight="1">
      <c r="A29" s="60">
        <f t="shared" si="1"/>
        <v>28</v>
      </c>
      <c r="B29" s="44" t="s">
        <v>4330</v>
      </c>
      <c r="C29" s="44" t="s">
        <v>4381</v>
      </c>
      <c r="D29" s="2" t="s">
        <v>4329</v>
      </c>
      <c r="E29" s="2" t="s">
        <v>23</v>
      </c>
      <c r="F29" s="2" t="s">
        <v>23</v>
      </c>
      <c r="G29" s="2" t="s">
        <v>2366</v>
      </c>
      <c r="H29" s="2"/>
      <c r="I29" s="2" t="s">
        <v>4382</v>
      </c>
      <c r="J29" s="46" t="s">
        <v>95</v>
      </c>
      <c r="K29" s="2" t="s">
        <v>4383</v>
      </c>
      <c r="L29" s="62" t="s">
        <v>4384</v>
      </c>
      <c r="M29" s="41"/>
      <c r="N29" s="41"/>
      <c r="O29" s="41"/>
      <c r="P29" s="41"/>
      <c r="Q29" s="41"/>
      <c r="R29" s="41"/>
      <c r="S29" s="41"/>
    </row>
    <row r="30" ht="78.0" customHeight="1">
      <c r="A30" s="60">
        <f t="shared" si="1"/>
        <v>29</v>
      </c>
      <c r="B30" s="44" t="s">
        <v>4330</v>
      </c>
      <c r="C30" s="44" t="s">
        <v>4385</v>
      </c>
      <c r="D30" s="2" t="s">
        <v>4329</v>
      </c>
      <c r="E30" s="2" t="s">
        <v>4368</v>
      </c>
      <c r="F30" s="2" t="s">
        <v>4345</v>
      </c>
      <c r="G30" s="2" t="s">
        <v>2366</v>
      </c>
      <c r="H30" s="2"/>
      <c r="I30" s="2" t="s">
        <v>4329</v>
      </c>
      <c r="J30" s="46" t="s">
        <v>97</v>
      </c>
      <c r="K30" s="2" t="s">
        <v>97</v>
      </c>
      <c r="L30" s="2">
        <v>0.0</v>
      </c>
      <c r="M30" s="41"/>
      <c r="N30" s="41"/>
      <c r="O30" s="41"/>
      <c r="P30" s="41"/>
      <c r="Q30" s="41"/>
      <c r="R30" s="41"/>
      <c r="S30" s="41"/>
    </row>
    <row r="31" ht="78.0" customHeight="1">
      <c r="A31" s="60">
        <f t="shared" si="1"/>
        <v>30</v>
      </c>
      <c r="B31" s="44" t="s">
        <v>4330</v>
      </c>
      <c r="C31" s="44" t="s">
        <v>4386</v>
      </c>
      <c r="D31" s="2" t="s">
        <v>4329</v>
      </c>
      <c r="E31" s="2" t="s">
        <v>4368</v>
      </c>
      <c r="F31" s="2" t="s">
        <v>4337</v>
      </c>
      <c r="G31" s="2" t="s">
        <v>2366</v>
      </c>
      <c r="H31" s="2"/>
      <c r="I31" s="2" t="s">
        <v>4329</v>
      </c>
      <c r="J31" s="46" t="s">
        <v>99</v>
      </c>
      <c r="K31" s="2" t="s">
        <v>212</v>
      </c>
      <c r="L31" s="2">
        <v>0.0</v>
      </c>
      <c r="M31" s="41"/>
      <c r="N31" s="41"/>
      <c r="O31" s="41"/>
      <c r="P31" s="41"/>
      <c r="Q31" s="41"/>
      <c r="R31" s="41"/>
      <c r="S31" s="41"/>
    </row>
    <row r="32" ht="78.0" customHeight="1">
      <c r="A32" s="60">
        <f t="shared" si="1"/>
        <v>31</v>
      </c>
      <c r="B32" s="44" t="s">
        <v>4330</v>
      </c>
      <c r="C32" s="44" t="s">
        <v>4387</v>
      </c>
      <c r="D32" s="2" t="s">
        <v>4329</v>
      </c>
      <c r="E32" s="2" t="s">
        <v>4356</v>
      </c>
      <c r="F32" s="2" t="s">
        <v>4337</v>
      </c>
      <c r="G32" s="2" t="s">
        <v>42</v>
      </c>
      <c r="H32" s="2"/>
      <c r="I32" s="2" t="s">
        <v>4329</v>
      </c>
      <c r="J32" s="46" t="s">
        <v>101</v>
      </c>
      <c r="K32" s="2" t="s">
        <v>2662</v>
      </c>
      <c r="L32" s="2">
        <v>0.0</v>
      </c>
      <c r="M32" s="41"/>
      <c r="N32" s="41"/>
      <c r="O32" s="41"/>
      <c r="P32" s="41"/>
      <c r="Q32" s="41"/>
      <c r="R32" s="41"/>
      <c r="S32" s="41"/>
    </row>
    <row r="33" ht="78.0" customHeight="1">
      <c r="A33" s="65">
        <f t="shared" si="1"/>
        <v>32</v>
      </c>
      <c r="B33" s="44" t="s">
        <v>4330</v>
      </c>
      <c r="C33" s="66" t="s">
        <v>4388</v>
      </c>
      <c r="D33" s="2" t="s">
        <v>4389</v>
      </c>
      <c r="E33" s="2" t="s">
        <v>4336</v>
      </c>
      <c r="F33" s="2" t="s">
        <v>4337</v>
      </c>
      <c r="G33" s="2" t="s">
        <v>2366</v>
      </c>
      <c r="H33" s="2"/>
      <c r="I33" s="2" t="s">
        <v>4329</v>
      </c>
      <c r="J33" s="46" t="s">
        <v>4390</v>
      </c>
      <c r="K33" s="2" t="s">
        <v>103</v>
      </c>
      <c r="L33" s="2">
        <v>0.0</v>
      </c>
      <c r="M33" s="41"/>
      <c r="N33" s="41"/>
      <c r="O33" s="41"/>
      <c r="P33" s="41"/>
      <c r="Q33" s="41"/>
      <c r="R33" s="41"/>
      <c r="S33" s="41"/>
    </row>
    <row r="34" ht="195.75" customHeight="1">
      <c r="A34" s="67">
        <f t="shared" si="1"/>
        <v>33</v>
      </c>
      <c r="B34" s="44" t="s">
        <v>4330</v>
      </c>
      <c r="C34" s="48" t="s">
        <v>4391</v>
      </c>
      <c r="D34" s="59" t="s">
        <v>4392</v>
      </c>
      <c r="E34" s="49" t="s">
        <v>4356</v>
      </c>
      <c r="F34" s="49" t="s">
        <v>4337</v>
      </c>
      <c r="G34" s="49" t="s">
        <v>2366</v>
      </c>
      <c r="H34" s="49" t="s">
        <v>4393</v>
      </c>
      <c r="I34" s="49" t="s">
        <v>4329</v>
      </c>
      <c r="J34" s="46" t="s">
        <v>305</v>
      </c>
      <c r="K34" s="49" t="s">
        <v>105</v>
      </c>
      <c r="L34" s="49">
        <v>0.0</v>
      </c>
      <c r="M34" s="50"/>
      <c r="N34" s="50"/>
      <c r="O34" s="50"/>
      <c r="P34" s="50"/>
      <c r="Q34" s="50"/>
      <c r="R34" s="50"/>
      <c r="S34" s="50"/>
    </row>
    <row r="35" ht="78.0" customHeight="1">
      <c r="A35" s="60">
        <f t="shared" si="1"/>
        <v>34</v>
      </c>
      <c r="B35" s="44" t="s">
        <v>4330</v>
      </c>
      <c r="C35" s="44" t="s">
        <v>4394</v>
      </c>
      <c r="D35" s="2"/>
      <c r="E35" s="2" t="s">
        <v>23</v>
      </c>
      <c r="F35" s="2" t="s">
        <v>23</v>
      </c>
      <c r="G35" s="2" t="s">
        <v>9</v>
      </c>
      <c r="H35" s="41"/>
      <c r="I35" s="2" t="s">
        <v>4329</v>
      </c>
      <c r="J35" s="46" t="s">
        <v>107</v>
      </c>
      <c r="K35" s="2" t="s">
        <v>107</v>
      </c>
      <c r="L35" s="2">
        <v>0.0</v>
      </c>
      <c r="M35" s="41"/>
      <c r="N35" s="41"/>
      <c r="O35" s="41"/>
      <c r="P35" s="41"/>
      <c r="Q35" s="41"/>
      <c r="R35" s="41"/>
      <c r="S35" s="41"/>
    </row>
    <row r="36" ht="78.0" customHeight="1">
      <c r="A36" s="60">
        <f t="shared" si="1"/>
        <v>35</v>
      </c>
      <c r="B36" s="44" t="s">
        <v>4330</v>
      </c>
      <c r="C36" s="44" t="s">
        <v>4395</v>
      </c>
      <c r="D36" s="41"/>
      <c r="E36" s="2" t="s">
        <v>23</v>
      </c>
      <c r="F36" s="2" t="s">
        <v>23</v>
      </c>
      <c r="G36" s="2" t="s">
        <v>2366</v>
      </c>
      <c r="H36" s="41"/>
      <c r="I36" s="41"/>
      <c r="J36" s="46" t="s">
        <v>89</v>
      </c>
      <c r="K36" s="2" t="s">
        <v>1171</v>
      </c>
      <c r="L36" s="2">
        <v>0.0</v>
      </c>
      <c r="M36" s="41"/>
      <c r="N36" s="41"/>
      <c r="O36" s="41"/>
      <c r="P36" s="41"/>
      <c r="Q36" s="41"/>
      <c r="R36" s="41"/>
      <c r="S36" s="41"/>
    </row>
    <row r="37" ht="78.0" customHeight="1">
      <c r="A37" s="68"/>
      <c r="B37" s="44" t="s">
        <v>4330</v>
      </c>
      <c r="C37" s="69"/>
      <c r="D37" s="70"/>
      <c r="E37" s="70"/>
      <c r="F37" s="70"/>
      <c r="G37" s="70"/>
      <c r="H37" s="70"/>
      <c r="I37" s="70"/>
      <c r="J37" s="71" t="s">
        <v>4396</v>
      </c>
      <c r="K37" s="72" t="s">
        <v>4397</v>
      </c>
      <c r="L37" s="72">
        <v>2.0</v>
      </c>
      <c r="M37" s="70"/>
      <c r="N37" s="70"/>
      <c r="O37" s="70"/>
      <c r="P37" s="70"/>
      <c r="Q37" s="70"/>
      <c r="R37" s="70"/>
      <c r="S37" s="70"/>
    </row>
    <row r="38" ht="78.0" customHeight="1">
      <c r="A38" s="65">
        <f>A36+1</f>
        <v>36</v>
      </c>
      <c r="B38" s="44" t="s">
        <v>4330</v>
      </c>
      <c r="C38" s="66" t="s">
        <v>4398</v>
      </c>
      <c r="D38" s="41"/>
      <c r="E38" s="41"/>
      <c r="F38" s="41"/>
      <c r="G38" s="41"/>
      <c r="H38" s="41"/>
      <c r="I38" s="41"/>
      <c r="J38" s="17" t="s">
        <v>110</v>
      </c>
      <c r="K38" s="2" t="s">
        <v>317</v>
      </c>
      <c r="L38" s="2">
        <v>0.0</v>
      </c>
      <c r="M38" s="41"/>
      <c r="N38" s="41"/>
      <c r="O38" s="41"/>
      <c r="P38" s="41"/>
      <c r="Q38" s="41"/>
      <c r="R38" s="41"/>
      <c r="S38" s="41"/>
    </row>
    <row r="39" ht="78.0" customHeight="1">
      <c r="A39" s="65">
        <f t="shared" ref="A39:A72" si="2">A38+1</f>
        <v>37</v>
      </c>
      <c r="B39" s="44" t="s">
        <v>4330</v>
      </c>
      <c r="C39" s="66" t="s">
        <v>4399</v>
      </c>
      <c r="D39" s="41"/>
      <c r="E39" s="41"/>
      <c r="F39" s="41"/>
      <c r="G39" s="41"/>
      <c r="H39" s="41"/>
      <c r="I39" s="41"/>
      <c r="J39" s="17" t="s">
        <v>498</v>
      </c>
      <c r="K39" s="2" t="s">
        <v>112</v>
      </c>
      <c r="L39" s="2">
        <v>0.0</v>
      </c>
      <c r="M39" s="41"/>
      <c r="N39" s="41"/>
      <c r="O39" s="41"/>
      <c r="P39" s="41"/>
      <c r="Q39" s="41"/>
      <c r="R39" s="41"/>
      <c r="S39" s="41"/>
    </row>
    <row r="40" ht="78.0" customHeight="1">
      <c r="A40" s="65">
        <f t="shared" si="2"/>
        <v>38</v>
      </c>
      <c r="B40" s="44" t="s">
        <v>4330</v>
      </c>
      <c r="C40" s="66" t="s">
        <v>4400</v>
      </c>
      <c r="D40" s="41"/>
      <c r="E40" s="41"/>
      <c r="F40" s="41"/>
      <c r="G40" s="41"/>
      <c r="H40" s="41"/>
      <c r="I40" s="41"/>
      <c r="J40" s="17" t="s">
        <v>4401</v>
      </c>
      <c r="K40" s="2" t="s">
        <v>114</v>
      </c>
      <c r="L40" s="2">
        <v>0.0</v>
      </c>
      <c r="M40" s="41"/>
      <c r="N40" s="41"/>
      <c r="O40" s="41"/>
      <c r="P40" s="41"/>
      <c r="Q40" s="41"/>
      <c r="R40" s="41"/>
      <c r="S40" s="41"/>
    </row>
    <row r="41" ht="78.0" customHeight="1">
      <c r="A41" s="65">
        <f t="shared" si="2"/>
        <v>39</v>
      </c>
      <c r="B41" s="44" t="s">
        <v>4330</v>
      </c>
      <c r="C41" s="73" t="s">
        <v>4402</v>
      </c>
      <c r="D41" s="41"/>
      <c r="E41" s="41"/>
      <c r="F41" s="41"/>
      <c r="G41" s="41"/>
      <c r="H41" s="41"/>
      <c r="I41" s="41"/>
      <c r="J41" s="17" t="s">
        <v>514</v>
      </c>
      <c r="K41" s="2" t="s">
        <v>514</v>
      </c>
      <c r="L41" s="2">
        <v>0.0</v>
      </c>
      <c r="M41" s="41"/>
      <c r="N41" s="41"/>
      <c r="O41" s="41"/>
      <c r="P41" s="41"/>
      <c r="Q41" s="41"/>
      <c r="R41" s="41"/>
      <c r="S41" s="41"/>
    </row>
    <row r="42" ht="78.0" customHeight="1">
      <c r="A42" s="65">
        <f t="shared" si="2"/>
        <v>40</v>
      </c>
      <c r="B42" s="44" t="s">
        <v>4330</v>
      </c>
      <c r="C42" s="73" t="s">
        <v>4403</v>
      </c>
      <c r="D42" s="41"/>
      <c r="E42" s="41"/>
      <c r="F42" s="41"/>
      <c r="G42" s="41"/>
      <c r="H42" s="41"/>
      <c r="I42" s="41"/>
      <c r="J42" s="17" t="s">
        <v>348</v>
      </c>
      <c r="K42" s="2" t="s">
        <v>89</v>
      </c>
      <c r="L42" s="2">
        <v>0.0</v>
      </c>
      <c r="M42" s="41"/>
      <c r="N42" s="41"/>
      <c r="O42" s="41"/>
      <c r="P42" s="41"/>
      <c r="Q42" s="41"/>
      <c r="R42" s="41"/>
      <c r="S42" s="41"/>
    </row>
    <row r="43" ht="78.0" customHeight="1">
      <c r="A43" s="65">
        <f t="shared" si="2"/>
        <v>41</v>
      </c>
      <c r="B43" s="44" t="s">
        <v>4330</v>
      </c>
      <c r="C43" s="66" t="s">
        <v>4404</v>
      </c>
      <c r="D43" s="41"/>
      <c r="E43" s="41"/>
      <c r="F43" s="41"/>
      <c r="G43" s="41"/>
      <c r="H43" s="41"/>
      <c r="I43" s="41"/>
      <c r="J43" s="17" t="s">
        <v>87</v>
      </c>
      <c r="K43" s="2" t="s">
        <v>87</v>
      </c>
      <c r="L43" s="2">
        <v>0.0</v>
      </c>
      <c r="M43" s="41"/>
      <c r="N43" s="41"/>
      <c r="O43" s="41"/>
      <c r="P43" s="41"/>
      <c r="Q43" s="41"/>
      <c r="R43" s="41"/>
      <c r="S43" s="41"/>
    </row>
    <row r="44" ht="78.0" customHeight="1">
      <c r="A44" s="65">
        <f t="shared" si="2"/>
        <v>42</v>
      </c>
      <c r="B44" s="44" t="s">
        <v>4330</v>
      </c>
      <c r="C44" s="66" t="s">
        <v>4405</v>
      </c>
      <c r="D44" s="41"/>
      <c r="E44" s="41"/>
      <c r="F44" s="41"/>
      <c r="G44" s="41"/>
      <c r="H44" s="41"/>
      <c r="I44" s="41"/>
      <c r="J44" s="17" t="s">
        <v>39</v>
      </c>
      <c r="K44" s="2" t="s">
        <v>172</v>
      </c>
      <c r="L44" s="2">
        <v>0.0</v>
      </c>
      <c r="M44" s="41"/>
      <c r="N44" s="41"/>
      <c r="O44" s="41"/>
      <c r="P44" s="41"/>
      <c r="Q44" s="41"/>
      <c r="R44" s="41"/>
      <c r="S44" s="41"/>
    </row>
    <row r="45" ht="78.0" customHeight="1">
      <c r="A45" s="65">
        <f t="shared" si="2"/>
        <v>43</v>
      </c>
      <c r="B45" s="44" t="s">
        <v>4330</v>
      </c>
      <c r="C45" s="66" t="s">
        <v>4406</v>
      </c>
      <c r="D45" s="41"/>
      <c r="E45" s="41"/>
      <c r="F45" s="41"/>
      <c r="G45" s="41"/>
      <c r="H45" s="41"/>
      <c r="I45" s="41"/>
      <c r="J45" s="17" t="s">
        <v>66</v>
      </c>
      <c r="K45" s="2" t="s">
        <v>66</v>
      </c>
      <c r="L45" s="2">
        <v>0.0</v>
      </c>
      <c r="M45" s="41"/>
      <c r="N45" s="41"/>
      <c r="O45" s="41"/>
      <c r="P45" s="41"/>
      <c r="Q45" s="41"/>
      <c r="R45" s="41"/>
      <c r="S45" s="41"/>
    </row>
    <row r="46" ht="78.0" customHeight="1">
      <c r="A46" s="65">
        <f t="shared" si="2"/>
        <v>44</v>
      </c>
      <c r="B46" s="44" t="s">
        <v>4330</v>
      </c>
      <c r="C46" s="66" t="s">
        <v>4407</v>
      </c>
      <c r="D46" s="41"/>
      <c r="E46" s="41"/>
      <c r="F46" s="41"/>
      <c r="G46" s="41"/>
      <c r="H46" s="41"/>
      <c r="I46" s="41"/>
      <c r="J46" s="17" t="s">
        <v>66</v>
      </c>
      <c r="K46" s="2" t="s">
        <v>66</v>
      </c>
      <c r="L46" s="2">
        <v>0.0</v>
      </c>
      <c r="M46" s="41"/>
      <c r="N46" s="41"/>
      <c r="O46" s="41"/>
      <c r="P46" s="41"/>
      <c r="Q46" s="41"/>
      <c r="R46" s="41"/>
      <c r="S46" s="41"/>
    </row>
    <row r="47" ht="78.0" customHeight="1">
      <c r="A47" s="65">
        <f t="shared" si="2"/>
        <v>45</v>
      </c>
      <c r="B47" s="44" t="s">
        <v>4330</v>
      </c>
      <c r="C47" s="66" t="s">
        <v>4408</v>
      </c>
      <c r="D47" s="41"/>
      <c r="E47" s="41"/>
      <c r="F47" s="41"/>
      <c r="G47" s="41"/>
      <c r="H47" s="41"/>
      <c r="I47" s="41"/>
      <c r="J47" s="17" t="s">
        <v>124</v>
      </c>
      <c r="K47" s="2" t="s">
        <v>124</v>
      </c>
      <c r="L47" s="2">
        <v>0.0</v>
      </c>
      <c r="M47" s="41"/>
      <c r="N47" s="41"/>
      <c r="O47" s="41"/>
      <c r="P47" s="41"/>
      <c r="Q47" s="41"/>
      <c r="R47" s="41"/>
      <c r="S47" s="41"/>
    </row>
    <row r="48" ht="78.0" customHeight="1">
      <c r="A48" s="65">
        <f t="shared" si="2"/>
        <v>46</v>
      </c>
      <c r="B48" s="44" t="s">
        <v>4330</v>
      </c>
      <c r="C48" s="66" t="s">
        <v>4409</v>
      </c>
      <c r="D48" s="41"/>
      <c r="E48" s="41"/>
      <c r="F48" s="41"/>
      <c r="G48" s="41"/>
      <c r="H48" s="41"/>
      <c r="I48" s="41"/>
      <c r="J48" s="17" t="s">
        <v>126</v>
      </c>
      <c r="K48" s="2" t="s">
        <v>126</v>
      </c>
      <c r="L48" s="2">
        <v>0.0</v>
      </c>
      <c r="M48" s="41"/>
      <c r="N48" s="41"/>
      <c r="O48" s="41"/>
      <c r="P48" s="41"/>
      <c r="Q48" s="41"/>
      <c r="R48" s="41"/>
      <c r="S48" s="41"/>
    </row>
    <row r="49" ht="78.0" customHeight="1">
      <c r="A49" s="65">
        <f t="shared" si="2"/>
        <v>47</v>
      </c>
      <c r="B49" s="44" t="s">
        <v>4330</v>
      </c>
      <c r="C49" s="66" t="s">
        <v>4410</v>
      </c>
      <c r="D49" s="41"/>
      <c r="E49" s="41"/>
      <c r="F49" s="41"/>
      <c r="G49" s="41"/>
      <c r="H49" s="41"/>
      <c r="I49" s="41"/>
      <c r="J49" s="17" t="s">
        <v>66</v>
      </c>
      <c r="K49" s="2" t="s">
        <v>66</v>
      </c>
      <c r="L49" s="2">
        <v>0.0</v>
      </c>
      <c r="M49" s="41"/>
      <c r="N49" s="41"/>
      <c r="O49" s="41"/>
      <c r="P49" s="41"/>
      <c r="Q49" s="41"/>
      <c r="R49" s="41"/>
      <c r="S49" s="41"/>
    </row>
    <row r="50" ht="78.0" customHeight="1">
      <c r="A50" s="65">
        <f t="shared" si="2"/>
        <v>48</v>
      </c>
      <c r="B50" s="44" t="s">
        <v>4330</v>
      </c>
      <c r="C50" s="66" t="s">
        <v>4411</v>
      </c>
      <c r="D50" s="41"/>
      <c r="E50" s="41"/>
      <c r="F50" s="41"/>
      <c r="G50" s="41"/>
      <c r="H50" s="41"/>
      <c r="I50" s="41"/>
      <c r="J50" s="17" t="s">
        <v>129</v>
      </c>
      <c r="K50" s="2" t="s">
        <v>291</v>
      </c>
      <c r="L50" s="2">
        <v>0.0</v>
      </c>
      <c r="M50" s="41"/>
      <c r="N50" s="41"/>
      <c r="O50" s="41"/>
      <c r="P50" s="41"/>
      <c r="Q50" s="41"/>
      <c r="R50" s="41"/>
      <c r="S50" s="41"/>
    </row>
    <row r="51" ht="78.0" customHeight="1">
      <c r="A51" s="65">
        <f t="shared" si="2"/>
        <v>49</v>
      </c>
      <c r="B51" s="44" t="s">
        <v>4330</v>
      </c>
      <c r="C51" s="66" t="s">
        <v>4412</v>
      </c>
      <c r="D51" s="41"/>
      <c r="E51" s="41"/>
      <c r="F51" s="41"/>
      <c r="G51" s="41"/>
      <c r="H51" s="41"/>
      <c r="I51" s="41"/>
      <c r="J51" s="17" t="s">
        <v>131</v>
      </c>
      <c r="K51" s="45" t="s">
        <v>131</v>
      </c>
      <c r="L51" s="62" t="s">
        <v>4413</v>
      </c>
      <c r="M51" s="41"/>
      <c r="N51" s="41"/>
      <c r="O51" s="41"/>
      <c r="P51" s="41"/>
      <c r="Q51" s="41"/>
      <c r="R51" s="41"/>
      <c r="S51" s="41"/>
    </row>
    <row r="52" ht="78.0" customHeight="1">
      <c r="A52" s="65">
        <f t="shared" si="2"/>
        <v>50</v>
      </c>
      <c r="B52" s="44" t="s">
        <v>4330</v>
      </c>
      <c r="C52" s="66" t="s">
        <v>4414</v>
      </c>
      <c r="D52" s="41"/>
      <c r="E52" s="41"/>
      <c r="F52" s="41"/>
      <c r="G52" s="41"/>
      <c r="H52" s="41"/>
      <c r="I52" s="41"/>
      <c r="J52" s="17" t="s">
        <v>348</v>
      </c>
      <c r="K52" s="2" t="s">
        <v>89</v>
      </c>
      <c r="L52" s="2">
        <v>0.0</v>
      </c>
      <c r="M52" s="41"/>
      <c r="N52" s="41"/>
      <c r="O52" s="41"/>
      <c r="P52" s="41"/>
      <c r="Q52" s="41"/>
      <c r="R52" s="41"/>
      <c r="S52" s="41"/>
    </row>
    <row r="53" ht="78.0" customHeight="1">
      <c r="A53" s="74">
        <f t="shared" si="2"/>
        <v>51</v>
      </c>
      <c r="B53" s="44" t="s">
        <v>4330</v>
      </c>
      <c r="C53" s="75" t="s">
        <v>4415</v>
      </c>
      <c r="D53" s="41"/>
      <c r="E53" s="41"/>
      <c r="F53" s="41"/>
      <c r="G53" s="41"/>
      <c r="H53" s="41"/>
      <c r="I53" s="41"/>
      <c r="J53" s="17" t="s">
        <v>74</v>
      </c>
      <c r="K53" s="45" t="s">
        <v>74</v>
      </c>
      <c r="L53" s="45" t="s">
        <v>4416</v>
      </c>
      <c r="M53" s="41"/>
      <c r="N53" s="41"/>
      <c r="O53" s="41"/>
      <c r="P53" s="41"/>
      <c r="Q53" s="41"/>
      <c r="R53" s="41"/>
      <c r="S53" s="41"/>
    </row>
    <row r="54" ht="78.0" customHeight="1">
      <c r="A54" s="74">
        <f t="shared" si="2"/>
        <v>52</v>
      </c>
      <c r="B54" s="44" t="s">
        <v>4330</v>
      </c>
      <c r="C54" s="75" t="s">
        <v>4417</v>
      </c>
      <c r="D54" s="41"/>
      <c r="E54" s="41"/>
      <c r="F54" s="41"/>
      <c r="G54" s="41"/>
      <c r="H54" s="41"/>
      <c r="I54" s="41"/>
      <c r="J54" s="17" t="s">
        <v>77</v>
      </c>
      <c r="K54" s="2" t="s">
        <v>77</v>
      </c>
      <c r="L54" s="2">
        <v>0.0</v>
      </c>
      <c r="M54" s="41"/>
      <c r="N54" s="41"/>
      <c r="O54" s="41"/>
      <c r="P54" s="41"/>
      <c r="Q54" s="41"/>
      <c r="R54" s="41"/>
      <c r="S54" s="41"/>
    </row>
    <row r="55" ht="78.0" customHeight="1">
      <c r="A55" s="74">
        <f t="shared" si="2"/>
        <v>53</v>
      </c>
      <c r="B55" s="44" t="s">
        <v>4330</v>
      </c>
      <c r="C55" s="75" t="s">
        <v>4418</v>
      </c>
      <c r="D55" s="41"/>
      <c r="E55" s="41"/>
      <c r="F55" s="41"/>
      <c r="G55" s="41"/>
      <c r="H55" s="41"/>
      <c r="I55" s="41"/>
      <c r="J55" s="17" t="s">
        <v>105</v>
      </c>
      <c r="K55" s="2" t="s">
        <v>165</v>
      </c>
      <c r="L55" s="2">
        <v>0.0</v>
      </c>
      <c r="M55" s="41"/>
      <c r="N55" s="41"/>
      <c r="O55" s="41"/>
      <c r="P55" s="41"/>
      <c r="Q55" s="41"/>
      <c r="R55" s="41"/>
      <c r="S55" s="41"/>
    </row>
    <row r="56" ht="78.0" customHeight="1">
      <c r="A56" s="74">
        <f t="shared" si="2"/>
        <v>54</v>
      </c>
      <c r="B56" s="44" t="s">
        <v>4330</v>
      </c>
      <c r="C56" s="75" t="s">
        <v>4419</v>
      </c>
      <c r="D56" s="41"/>
      <c r="E56" s="41"/>
      <c r="F56" s="41"/>
      <c r="G56" s="41"/>
      <c r="H56" s="41"/>
      <c r="I56" s="41"/>
      <c r="J56" s="17" t="s">
        <v>139</v>
      </c>
      <c r="K56" s="2" t="s">
        <v>139</v>
      </c>
      <c r="L56" s="2">
        <v>0.0</v>
      </c>
      <c r="M56" s="41"/>
      <c r="N56" s="41"/>
      <c r="O56" s="41"/>
      <c r="P56" s="41"/>
      <c r="Q56" s="41"/>
      <c r="R56" s="41"/>
      <c r="S56" s="41"/>
    </row>
    <row r="57" ht="78.0" customHeight="1">
      <c r="A57" s="74">
        <f t="shared" si="2"/>
        <v>55</v>
      </c>
      <c r="B57" s="44" t="s">
        <v>4330</v>
      </c>
      <c r="C57" s="75" t="s">
        <v>4420</v>
      </c>
      <c r="D57" s="41"/>
      <c r="E57" s="41"/>
      <c r="F57" s="41"/>
      <c r="G57" s="41"/>
      <c r="H57" s="41"/>
      <c r="I57" s="41"/>
      <c r="J57" s="17" t="s">
        <v>107</v>
      </c>
      <c r="K57" s="2" t="s">
        <v>107</v>
      </c>
      <c r="L57" s="2">
        <v>0.0</v>
      </c>
      <c r="M57" s="41"/>
      <c r="N57" s="41"/>
      <c r="O57" s="41"/>
      <c r="P57" s="41"/>
      <c r="Q57" s="41"/>
      <c r="R57" s="41"/>
      <c r="S57" s="41"/>
    </row>
    <row r="58" ht="78.0" customHeight="1">
      <c r="A58" s="74">
        <f t="shared" si="2"/>
        <v>56</v>
      </c>
      <c r="B58" s="44" t="s">
        <v>4330</v>
      </c>
      <c r="C58" s="75" t="s">
        <v>4421</v>
      </c>
      <c r="D58" s="41"/>
      <c r="E58" s="41"/>
      <c r="F58" s="41"/>
      <c r="G58" s="41"/>
      <c r="H58" s="41"/>
      <c r="I58" s="41"/>
      <c r="J58" s="17" t="s">
        <v>56</v>
      </c>
      <c r="K58" s="2" t="s">
        <v>56</v>
      </c>
      <c r="L58" s="2">
        <v>0.0</v>
      </c>
      <c r="M58" s="41"/>
      <c r="N58" s="41"/>
      <c r="O58" s="41"/>
      <c r="P58" s="41"/>
      <c r="Q58" s="41"/>
      <c r="R58" s="41"/>
      <c r="S58" s="41"/>
    </row>
    <row r="59" ht="78.0" customHeight="1">
      <c r="A59" s="74">
        <f t="shared" si="2"/>
        <v>57</v>
      </c>
      <c r="B59" s="44" t="s">
        <v>4330</v>
      </c>
      <c r="C59" s="75" t="s">
        <v>4422</v>
      </c>
      <c r="D59" s="41"/>
      <c r="E59" s="41"/>
      <c r="F59" s="41"/>
      <c r="G59" s="41"/>
      <c r="H59" s="41"/>
      <c r="I59" s="41"/>
      <c r="J59" s="17" t="s">
        <v>89</v>
      </c>
      <c r="K59" s="2" t="s">
        <v>89</v>
      </c>
      <c r="L59" s="2">
        <v>0.0</v>
      </c>
      <c r="M59" s="41"/>
      <c r="N59" s="41"/>
      <c r="O59" s="41"/>
      <c r="P59" s="41"/>
      <c r="Q59" s="41"/>
      <c r="R59" s="41"/>
      <c r="S59" s="41"/>
    </row>
    <row r="60" ht="78.0" customHeight="1">
      <c r="A60" s="74">
        <f t="shared" si="2"/>
        <v>58</v>
      </c>
      <c r="B60" s="44" t="s">
        <v>4330</v>
      </c>
      <c r="C60" s="75" t="s">
        <v>4423</v>
      </c>
      <c r="D60" s="41"/>
      <c r="E60" s="41"/>
      <c r="F60" s="41"/>
      <c r="G60" s="41"/>
      <c r="H60" s="41"/>
      <c r="I60" s="41"/>
      <c r="J60" s="17" t="s">
        <v>99</v>
      </c>
      <c r="K60" s="45" t="s">
        <v>4424</v>
      </c>
      <c r="L60" s="45" t="s">
        <v>4425</v>
      </c>
      <c r="M60" s="41"/>
      <c r="N60" s="41"/>
      <c r="O60" s="41"/>
      <c r="P60" s="41"/>
      <c r="Q60" s="41"/>
      <c r="R60" s="41"/>
      <c r="S60" s="41"/>
    </row>
    <row r="61" ht="78.0" customHeight="1">
      <c r="A61" s="74">
        <f t="shared" si="2"/>
        <v>59</v>
      </c>
      <c r="B61" s="44" t="s">
        <v>4330</v>
      </c>
      <c r="C61" s="75" t="s">
        <v>4426</v>
      </c>
      <c r="D61" s="41"/>
      <c r="E61" s="41"/>
      <c r="F61" s="41"/>
      <c r="G61" s="41"/>
      <c r="H61" s="41"/>
      <c r="I61" s="41"/>
      <c r="J61" s="17" t="s">
        <v>144</v>
      </c>
      <c r="K61" s="2" t="s">
        <v>144</v>
      </c>
      <c r="L61" s="2">
        <v>0.0</v>
      </c>
      <c r="M61" s="41"/>
      <c r="N61" s="41"/>
      <c r="O61" s="41"/>
      <c r="P61" s="41"/>
      <c r="Q61" s="41"/>
      <c r="R61" s="41"/>
      <c r="S61" s="41"/>
    </row>
    <row r="62" ht="78.0" customHeight="1">
      <c r="A62" s="74">
        <f t="shared" si="2"/>
        <v>60</v>
      </c>
      <c r="B62" s="44" t="s">
        <v>4330</v>
      </c>
      <c r="C62" s="75" t="s">
        <v>4427</v>
      </c>
      <c r="D62" s="41"/>
      <c r="E62" s="41"/>
      <c r="F62" s="41"/>
      <c r="G62" s="41"/>
      <c r="H62" s="41"/>
      <c r="I62" s="41"/>
      <c r="J62" s="17" t="s">
        <v>348</v>
      </c>
      <c r="K62" s="2" t="s">
        <v>107</v>
      </c>
      <c r="L62" s="2">
        <v>0.0</v>
      </c>
      <c r="M62" s="41"/>
      <c r="N62" s="41"/>
      <c r="O62" s="41"/>
      <c r="P62" s="41"/>
      <c r="Q62" s="41"/>
      <c r="R62" s="41"/>
      <c r="S62" s="41"/>
    </row>
    <row r="63" ht="78.0" customHeight="1">
      <c r="A63" s="74">
        <f t="shared" si="2"/>
        <v>61</v>
      </c>
      <c r="B63" s="44" t="s">
        <v>4330</v>
      </c>
      <c r="C63" s="75" t="s">
        <v>4428</v>
      </c>
      <c r="D63" s="41"/>
      <c r="E63" s="41"/>
      <c r="F63" s="41"/>
      <c r="G63" s="41"/>
      <c r="H63" s="41"/>
      <c r="I63" s="41"/>
      <c r="J63" s="17" t="s">
        <v>361</v>
      </c>
      <c r="K63" s="2" t="s">
        <v>147</v>
      </c>
      <c r="L63" s="2">
        <v>0.0</v>
      </c>
      <c r="M63" s="41"/>
      <c r="N63" s="41"/>
      <c r="O63" s="41"/>
      <c r="P63" s="41"/>
      <c r="Q63" s="41"/>
      <c r="R63" s="41"/>
      <c r="S63" s="41"/>
    </row>
    <row r="64" ht="78.0" customHeight="1">
      <c r="A64" s="74">
        <f t="shared" si="2"/>
        <v>62</v>
      </c>
      <c r="B64" s="43" t="s">
        <v>34</v>
      </c>
      <c r="C64" s="75" t="s">
        <v>4429</v>
      </c>
      <c r="D64" s="41"/>
      <c r="E64" s="41"/>
      <c r="F64" s="41"/>
      <c r="G64" s="41"/>
      <c r="H64" s="41"/>
      <c r="I64" s="41"/>
      <c r="J64" s="17" t="s">
        <v>107</v>
      </c>
      <c r="K64" s="45" t="s">
        <v>89</v>
      </c>
      <c r="L64" s="62">
        <v>0.0</v>
      </c>
      <c r="M64" s="41"/>
      <c r="N64" s="41"/>
      <c r="O64" s="41"/>
      <c r="P64" s="41"/>
      <c r="Q64" s="41"/>
      <c r="R64" s="41"/>
      <c r="S64" s="41"/>
    </row>
    <row r="65" ht="78.0" customHeight="1">
      <c r="A65" s="74">
        <f t="shared" si="2"/>
        <v>63</v>
      </c>
      <c r="B65" s="43" t="s">
        <v>34</v>
      </c>
      <c r="C65" s="75" t="s">
        <v>4430</v>
      </c>
      <c r="D65" s="41"/>
      <c r="E65" s="41"/>
      <c r="F65" s="41"/>
      <c r="G65" s="41"/>
      <c r="H65" s="41"/>
      <c r="I65" s="41"/>
      <c r="J65" s="17" t="s">
        <v>3317</v>
      </c>
      <c r="K65" s="2" t="s">
        <v>150</v>
      </c>
      <c r="L65" s="2">
        <v>0.0</v>
      </c>
      <c r="M65" s="41"/>
      <c r="N65" s="41"/>
      <c r="O65" s="41"/>
      <c r="P65" s="41"/>
      <c r="Q65" s="41"/>
      <c r="R65" s="41"/>
      <c r="S65" s="41"/>
    </row>
    <row r="66" ht="78.0" customHeight="1">
      <c r="A66" s="74">
        <f t="shared" si="2"/>
        <v>64</v>
      </c>
      <c r="B66" s="44" t="s">
        <v>4330</v>
      </c>
      <c r="C66" s="75" t="s">
        <v>4431</v>
      </c>
      <c r="D66" s="41"/>
      <c r="E66" s="41"/>
      <c r="F66" s="41"/>
      <c r="G66" s="41"/>
      <c r="H66" s="41"/>
      <c r="I66" s="41"/>
      <c r="J66" s="17" t="s">
        <v>765</v>
      </c>
      <c r="K66" s="2" t="s">
        <v>152</v>
      </c>
      <c r="L66" s="2">
        <v>0.0</v>
      </c>
      <c r="M66" s="41"/>
      <c r="N66" s="41"/>
      <c r="O66" s="41"/>
      <c r="P66" s="41"/>
      <c r="Q66" s="41"/>
      <c r="R66" s="41"/>
      <c r="S66" s="41"/>
    </row>
    <row r="67" ht="78.0" customHeight="1">
      <c r="A67" s="74">
        <f t="shared" si="2"/>
        <v>65</v>
      </c>
      <c r="B67" s="44" t="s">
        <v>4330</v>
      </c>
      <c r="C67" s="75" t="s">
        <v>4432</v>
      </c>
      <c r="D67" s="41"/>
      <c r="E67" s="41"/>
      <c r="F67" s="41"/>
      <c r="G67" s="41"/>
      <c r="H67" s="41"/>
      <c r="I67" s="41"/>
      <c r="J67" s="17" t="s">
        <v>99</v>
      </c>
      <c r="K67" s="2" t="s">
        <v>107</v>
      </c>
      <c r="L67" s="2"/>
      <c r="M67" s="41"/>
      <c r="N67" s="41"/>
      <c r="O67" s="41"/>
      <c r="P67" s="41"/>
      <c r="Q67" s="41"/>
      <c r="R67" s="41"/>
      <c r="S67" s="41"/>
    </row>
    <row r="68" ht="78.0" customHeight="1">
      <c r="A68" s="74">
        <f t="shared" si="2"/>
        <v>66</v>
      </c>
      <c r="B68" s="44" t="s">
        <v>4330</v>
      </c>
      <c r="C68" s="75" t="s">
        <v>4433</v>
      </c>
      <c r="D68" s="41"/>
      <c r="E68" s="2"/>
      <c r="F68" s="41"/>
      <c r="G68" s="41"/>
      <c r="H68" s="41"/>
      <c r="I68" s="41"/>
      <c r="J68" s="17" t="s">
        <v>87</v>
      </c>
      <c r="K68" s="2" t="s">
        <v>87</v>
      </c>
      <c r="L68" s="2">
        <v>0.0</v>
      </c>
      <c r="M68" s="41"/>
      <c r="N68" s="41"/>
      <c r="O68" s="41"/>
      <c r="P68" s="41"/>
      <c r="Q68" s="41"/>
      <c r="R68" s="41"/>
      <c r="S68" s="41"/>
    </row>
    <row r="69" ht="78.0" customHeight="1">
      <c r="A69" s="74">
        <f t="shared" si="2"/>
        <v>67</v>
      </c>
      <c r="B69" s="44" t="s">
        <v>4330</v>
      </c>
      <c r="C69" s="76" t="s">
        <v>4434</v>
      </c>
      <c r="D69" s="41"/>
      <c r="E69" s="41"/>
      <c r="F69" s="41"/>
      <c r="G69" s="41"/>
      <c r="H69" s="41"/>
      <c r="I69" s="41"/>
      <c r="J69" s="17" t="s">
        <v>87</v>
      </c>
      <c r="K69" s="2" t="s">
        <v>373</v>
      </c>
      <c r="L69" s="2">
        <v>0.0</v>
      </c>
      <c r="M69" s="41"/>
      <c r="N69" s="41"/>
      <c r="O69" s="41"/>
      <c r="P69" s="41"/>
      <c r="Q69" s="41"/>
      <c r="R69" s="41"/>
      <c r="S69" s="41"/>
    </row>
    <row r="70" ht="78.0" customHeight="1">
      <c r="A70" s="74">
        <f t="shared" si="2"/>
        <v>68</v>
      </c>
      <c r="B70" s="44" t="s">
        <v>4330</v>
      </c>
      <c r="C70" s="75" t="s">
        <v>4435</v>
      </c>
      <c r="D70" s="41"/>
      <c r="E70" s="41"/>
      <c r="F70" s="41"/>
      <c r="G70" s="41"/>
      <c r="H70" s="41"/>
      <c r="I70" s="41"/>
      <c r="J70" s="17" t="s">
        <v>158</v>
      </c>
      <c r="K70" s="2" t="s">
        <v>158</v>
      </c>
      <c r="L70" s="2">
        <v>0.0</v>
      </c>
      <c r="M70" s="41"/>
      <c r="N70" s="41"/>
      <c r="O70" s="41"/>
      <c r="P70" s="41"/>
      <c r="Q70" s="41"/>
      <c r="R70" s="41"/>
      <c r="S70" s="41"/>
    </row>
    <row r="71" ht="78.0" customHeight="1">
      <c r="A71" s="74">
        <f t="shared" si="2"/>
        <v>69</v>
      </c>
      <c r="B71" s="44" t="s">
        <v>4330</v>
      </c>
      <c r="C71" s="75" t="s">
        <v>4436</v>
      </c>
      <c r="D71" s="41"/>
      <c r="E71" s="41"/>
      <c r="F71" s="41"/>
      <c r="G71" s="41"/>
      <c r="H71" s="41"/>
      <c r="I71" s="41"/>
      <c r="J71" s="17" t="s">
        <v>322</v>
      </c>
      <c r="K71" s="2" t="s">
        <v>160</v>
      </c>
      <c r="L71" s="2">
        <v>0.0</v>
      </c>
      <c r="M71" s="41"/>
      <c r="N71" s="41"/>
      <c r="O71" s="41"/>
      <c r="P71" s="41"/>
      <c r="Q71" s="41"/>
      <c r="R71" s="41"/>
      <c r="S71" s="41"/>
    </row>
    <row r="72" ht="78.0" customHeight="1">
      <c r="A72" s="74">
        <f t="shared" si="2"/>
        <v>70</v>
      </c>
      <c r="B72" s="44" t="s">
        <v>4330</v>
      </c>
      <c r="C72" s="75" t="s">
        <v>4437</v>
      </c>
      <c r="D72" s="41"/>
      <c r="E72" s="41"/>
      <c r="F72" s="41"/>
      <c r="G72" s="41"/>
      <c r="H72" s="41"/>
      <c r="I72" s="41"/>
      <c r="J72" s="17" t="s">
        <v>305</v>
      </c>
      <c r="K72" s="2" t="s">
        <v>463</v>
      </c>
      <c r="L72" s="2">
        <v>0.0</v>
      </c>
      <c r="M72" s="41"/>
      <c r="N72" s="41"/>
      <c r="O72" s="41"/>
      <c r="P72" s="41"/>
      <c r="Q72" s="41"/>
      <c r="R72" s="41"/>
      <c r="S72" s="41"/>
    </row>
    <row r="73" ht="78.0" customHeight="1">
      <c r="A73" s="74"/>
      <c r="B73" s="43" t="s">
        <v>34</v>
      </c>
      <c r="C73" s="75"/>
      <c r="D73" s="41"/>
      <c r="E73" s="41"/>
      <c r="F73" s="41"/>
      <c r="G73" s="41"/>
      <c r="H73" s="41"/>
      <c r="I73" s="41"/>
      <c r="J73" s="71" t="s">
        <v>4438</v>
      </c>
      <c r="K73" s="72" t="s">
        <v>4397</v>
      </c>
      <c r="L73" s="72">
        <v>3.0</v>
      </c>
      <c r="M73" s="41"/>
      <c r="N73" s="41"/>
      <c r="O73" s="41"/>
      <c r="P73" s="41"/>
      <c r="Q73" s="41"/>
      <c r="R73" s="41"/>
      <c r="S73" s="41"/>
    </row>
    <row r="74" ht="78.0" customHeight="1">
      <c r="A74" s="74">
        <f>A72+1</f>
        <v>71</v>
      </c>
      <c r="B74" s="44" t="s">
        <v>4330</v>
      </c>
      <c r="C74" s="75" t="s">
        <v>4439</v>
      </c>
      <c r="D74" s="41"/>
      <c r="E74" s="41"/>
      <c r="F74" s="41"/>
      <c r="G74" s="41"/>
      <c r="H74" s="41"/>
      <c r="I74" s="41"/>
      <c r="J74" s="17" t="s">
        <v>107</v>
      </c>
      <c r="K74" s="2" t="s">
        <v>107</v>
      </c>
      <c r="L74" s="2">
        <v>0.0</v>
      </c>
      <c r="M74" s="41"/>
      <c r="N74" s="41"/>
      <c r="O74" s="41"/>
      <c r="P74" s="41"/>
      <c r="Q74" s="41"/>
      <c r="R74" s="41"/>
      <c r="S74" s="41"/>
    </row>
    <row r="75" ht="78.0" customHeight="1">
      <c r="A75" s="74">
        <f t="shared" ref="A75:A103" si="3">A74+1</f>
        <v>72</v>
      </c>
      <c r="B75" s="44" t="s">
        <v>4330</v>
      </c>
      <c r="C75" s="75" t="s">
        <v>4440</v>
      </c>
      <c r="D75" s="41"/>
      <c r="E75" s="41"/>
      <c r="F75" s="41"/>
      <c r="G75" s="41"/>
      <c r="H75" s="41"/>
      <c r="I75" s="41"/>
      <c r="J75" s="17" t="s">
        <v>105</v>
      </c>
      <c r="K75" s="2" t="s">
        <v>105</v>
      </c>
      <c r="L75" s="2">
        <v>0.0</v>
      </c>
      <c r="M75" s="41"/>
      <c r="N75" s="41"/>
      <c r="O75" s="41"/>
      <c r="P75" s="41"/>
      <c r="Q75" s="41"/>
      <c r="R75" s="41"/>
      <c r="S75" s="41"/>
    </row>
    <row r="76" ht="78.0" customHeight="1">
      <c r="A76" s="74">
        <f t="shared" si="3"/>
        <v>73</v>
      </c>
      <c r="B76" s="44" t="s">
        <v>4330</v>
      </c>
      <c r="C76" s="75" t="s">
        <v>4441</v>
      </c>
      <c r="D76" s="41"/>
      <c r="E76" s="41"/>
      <c r="F76" s="41"/>
      <c r="G76" s="41"/>
      <c r="H76" s="41"/>
      <c r="I76" s="41"/>
      <c r="J76" s="17" t="s">
        <v>167</v>
      </c>
      <c r="K76" s="2" t="s">
        <v>167</v>
      </c>
      <c r="L76" s="2">
        <v>0.0</v>
      </c>
      <c r="M76" s="41"/>
      <c r="N76" s="41"/>
      <c r="O76" s="41"/>
      <c r="P76" s="41"/>
      <c r="Q76" s="41"/>
      <c r="R76" s="41"/>
      <c r="S76" s="41"/>
    </row>
    <row r="77" ht="78.0" customHeight="1">
      <c r="A77" s="74">
        <f t="shared" si="3"/>
        <v>74</v>
      </c>
      <c r="B77" s="44" t="s">
        <v>4330</v>
      </c>
      <c r="C77" s="75" t="s">
        <v>4442</v>
      </c>
      <c r="D77" s="41"/>
      <c r="E77" s="41"/>
      <c r="F77" s="41"/>
      <c r="G77" s="41"/>
      <c r="H77" s="41"/>
      <c r="I77" s="41"/>
      <c r="J77" s="17" t="s">
        <v>99</v>
      </c>
      <c r="K77" s="2" t="s">
        <v>41</v>
      </c>
      <c r="L77" s="2">
        <v>0.0</v>
      </c>
      <c r="M77" s="41"/>
      <c r="N77" s="41"/>
      <c r="O77" s="41"/>
      <c r="P77" s="41"/>
      <c r="Q77" s="41"/>
      <c r="R77" s="41"/>
      <c r="S77" s="41"/>
    </row>
    <row r="78" ht="78.0" customHeight="1">
      <c r="A78" s="74">
        <f t="shared" si="3"/>
        <v>75</v>
      </c>
      <c r="B78" s="44" t="s">
        <v>4330</v>
      </c>
      <c r="C78" s="75" t="s">
        <v>4443</v>
      </c>
      <c r="D78" s="41"/>
      <c r="E78" s="41"/>
      <c r="F78" s="41"/>
      <c r="G78" s="41"/>
      <c r="H78" s="41"/>
      <c r="I78" s="41"/>
      <c r="J78" s="17" t="s">
        <v>170</v>
      </c>
      <c r="K78" s="2" t="s">
        <v>170</v>
      </c>
      <c r="L78" s="2">
        <v>0.0</v>
      </c>
      <c r="M78" s="41"/>
      <c r="N78" s="41"/>
      <c r="O78" s="41"/>
      <c r="P78" s="41"/>
      <c r="Q78" s="41"/>
      <c r="R78" s="41"/>
      <c r="S78" s="41"/>
    </row>
    <row r="79" ht="78.0" customHeight="1">
      <c r="A79" s="74">
        <f t="shared" si="3"/>
        <v>76</v>
      </c>
      <c r="B79" s="44" t="s">
        <v>4330</v>
      </c>
      <c r="C79" s="75" t="s">
        <v>4444</v>
      </c>
      <c r="D79" s="41"/>
      <c r="E79" s="41"/>
      <c r="F79" s="41"/>
      <c r="G79" s="41"/>
      <c r="H79" s="41"/>
      <c r="I79" s="41"/>
      <c r="J79" s="17" t="s">
        <v>39</v>
      </c>
      <c r="K79" s="2" t="s">
        <v>39</v>
      </c>
      <c r="L79" s="2">
        <v>0.0</v>
      </c>
      <c r="M79" s="41"/>
      <c r="N79" s="41"/>
      <c r="O79" s="41"/>
      <c r="P79" s="41"/>
      <c r="Q79" s="41"/>
      <c r="R79" s="41"/>
      <c r="S79" s="41"/>
    </row>
    <row r="80" ht="78.0" customHeight="1">
      <c r="A80" s="74">
        <f t="shared" si="3"/>
        <v>77</v>
      </c>
      <c r="B80" s="44" t="s">
        <v>4330</v>
      </c>
      <c r="C80" s="75" t="s">
        <v>4445</v>
      </c>
      <c r="D80" s="41"/>
      <c r="E80" s="41"/>
      <c r="F80" s="41"/>
      <c r="G80" s="41"/>
      <c r="H80" s="41"/>
      <c r="I80" s="41"/>
      <c r="J80" s="17" t="s">
        <v>105</v>
      </c>
      <c r="K80" s="2" t="s">
        <v>105</v>
      </c>
      <c r="L80" s="2">
        <v>0.0</v>
      </c>
      <c r="M80" s="41"/>
      <c r="N80" s="41"/>
      <c r="O80" s="41"/>
      <c r="P80" s="41"/>
      <c r="Q80" s="41"/>
      <c r="R80" s="41"/>
      <c r="S80" s="41"/>
    </row>
    <row r="81" ht="78.0" customHeight="1">
      <c r="A81" s="74">
        <f t="shared" si="3"/>
        <v>78</v>
      </c>
      <c r="B81" s="44" t="s">
        <v>4330</v>
      </c>
      <c r="C81" s="75" t="s">
        <v>4446</v>
      </c>
      <c r="D81" s="41"/>
      <c r="E81" s="41"/>
      <c r="F81" s="41"/>
      <c r="G81" s="41"/>
      <c r="H81" s="41"/>
      <c r="I81" s="41"/>
      <c r="J81" s="17" t="s">
        <v>175</v>
      </c>
      <c r="K81" s="2" t="s">
        <v>291</v>
      </c>
      <c r="L81" s="2">
        <v>0.0</v>
      </c>
      <c r="M81" s="41"/>
      <c r="N81" s="41"/>
      <c r="O81" s="41"/>
      <c r="P81" s="41"/>
      <c r="Q81" s="41"/>
      <c r="R81" s="41"/>
      <c r="S81" s="41"/>
    </row>
    <row r="82" ht="78.0" customHeight="1">
      <c r="A82" s="74">
        <f t="shared" si="3"/>
        <v>79</v>
      </c>
      <c r="B82" s="44" t="s">
        <v>4330</v>
      </c>
      <c r="C82" s="75" t="s">
        <v>4447</v>
      </c>
      <c r="D82" s="41"/>
      <c r="E82" s="41"/>
      <c r="F82" s="41"/>
      <c r="G82" s="41"/>
      <c r="H82" s="41"/>
      <c r="I82" s="41"/>
      <c r="J82" s="17" t="s">
        <v>4448</v>
      </c>
      <c r="K82" s="2" t="s">
        <v>4449</v>
      </c>
      <c r="L82" s="41"/>
      <c r="M82" s="41"/>
      <c r="N82" s="41"/>
      <c r="O82" s="41"/>
      <c r="P82" s="41"/>
      <c r="Q82" s="41"/>
      <c r="R82" s="41"/>
      <c r="S82" s="41"/>
    </row>
    <row r="83" ht="78.0" customHeight="1">
      <c r="A83" s="74">
        <f t="shared" si="3"/>
        <v>80</v>
      </c>
      <c r="B83" s="44" t="s">
        <v>4330</v>
      </c>
      <c r="C83" s="75" t="s">
        <v>4450</v>
      </c>
      <c r="D83" s="41"/>
      <c r="E83" s="41"/>
      <c r="F83" s="41"/>
      <c r="G83" s="41"/>
      <c r="H83" s="41"/>
      <c r="I83" s="41"/>
      <c r="J83" s="17" t="s">
        <v>2024</v>
      </c>
      <c r="K83" s="2" t="s">
        <v>2024</v>
      </c>
      <c r="L83" s="2">
        <v>0.0</v>
      </c>
      <c r="M83" s="41"/>
      <c r="N83" s="41"/>
      <c r="O83" s="41"/>
      <c r="P83" s="41"/>
      <c r="Q83" s="41"/>
      <c r="R83" s="41"/>
      <c r="S83" s="41"/>
    </row>
    <row r="84" ht="78.0" customHeight="1">
      <c r="A84" s="74">
        <f t="shared" si="3"/>
        <v>81</v>
      </c>
      <c r="B84" s="44" t="s">
        <v>4330</v>
      </c>
      <c r="C84" s="75" t="s">
        <v>4451</v>
      </c>
      <c r="D84" s="41"/>
      <c r="E84" s="41"/>
      <c r="F84" s="41"/>
      <c r="G84" s="41"/>
      <c r="H84" s="41"/>
      <c r="I84" s="41"/>
      <c r="J84" s="17" t="s">
        <v>36</v>
      </c>
      <c r="K84" s="2" t="s">
        <v>48</v>
      </c>
      <c r="L84" s="2">
        <v>0.0</v>
      </c>
      <c r="M84" s="41"/>
      <c r="N84" s="41"/>
      <c r="O84" s="41"/>
      <c r="P84" s="41"/>
      <c r="Q84" s="41"/>
      <c r="R84" s="41"/>
      <c r="S84" s="41"/>
    </row>
    <row r="85" ht="78.0" customHeight="1">
      <c r="A85" s="74">
        <f t="shared" si="3"/>
        <v>82</v>
      </c>
      <c r="B85" s="43" t="s">
        <v>34</v>
      </c>
      <c r="C85" s="75" t="s">
        <v>4452</v>
      </c>
      <c r="D85" s="41"/>
      <c r="E85" s="41"/>
      <c r="F85" s="41"/>
      <c r="G85" s="41"/>
      <c r="H85" s="41"/>
      <c r="I85" s="41"/>
      <c r="J85" s="17" t="s">
        <v>99</v>
      </c>
      <c r="K85" s="2" t="s">
        <v>99</v>
      </c>
      <c r="L85" s="41"/>
      <c r="M85" s="41"/>
      <c r="N85" s="41"/>
      <c r="O85" s="41"/>
      <c r="P85" s="41"/>
      <c r="Q85" s="41"/>
      <c r="R85" s="41"/>
      <c r="S85" s="41"/>
    </row>
    <row r="86" ht="78.0" customHeight="1">
      <c r="A86" s="74">
        <f t="shared" si="3"/>
        <v>83</v>
      </c>
      <c r="B86" s="44" t="s">
        <v>4330</v>
      </c>
      <c r="C86" s="75" t="s">
        <v>4453</v>
      </c>
      <c r="D86" s="41"/>
      <c r="E86" s="41"/>
      <c r="F86" s="41"/>
      <c r="G86" s="41"/>
      <c r="H86" s="41"/>
      <c r="I86" s="41"/>
      <c r="J86" s="17" t="s">
        <v>54</v>
      </c>
      <c r="K86" s="2" t="s">
        <v>54</v>
      </c>
      <c r="L86" s="41"/>
      <c r="M86" s="41"/>
      <c r="N86" s="41"/>
      <c r="O86" s="41"/>
      <c r="P86" s="41"/>
      <c r="Q86" s="41"/>
      <c r="R86" s="41"/>
      <c r="S86" s="41"/>
    </row>
    <row r="87" ht="78.0" customHeight="1">
      <c r="A87" s="74">
        <f t="shared" si="3"/>
        <v>84</v>
      </c>
      <c r="B87" s="44" t="s">
        <v>4330</v>
      </c>
      <c r="C87" s="75" t="s">
        <v>4454</v>
      </c>
      <c r="D87" s="41"/>
      <c r="E87" s="41"/>
      <c r="F87" s="41"/>
      <c r="G87" s="41"/>
      <c r="H87" s="41"/>
      <c r="I87" s="41"/>
      <c r="J87" s="17" t="s">
        <v>183</v>
      </c>
      <c r="K87" s="2" t="s">
        <v>183</v>
      </c>
      <c r="L87" s="41"/>
      <c r="M87" s="41"/>
      <c r="N87" s="41"/>
      <c r="O87" s="41"/>
      <c r="P87" s="41"/>
      <c r="Q87" s="41"/>
      <c r="R87" s="41"/>
      <c r="S87" s="41"/>
    </row>
    <row r="88" ht="78.0" customHeight="1">
      <c r="A88" s="74">
        <f t="shared" si="3"/>
        <v>85</v>
      </c>
      <c r="B88" s="44" t="s">
        <v>4330</v>
      </c>
      <c r="C88" s="75" t="s">
        <v>4455</v>
      </c>
      <c r="D88" s="41"/>
      <c r="E88" s="41"/>
      <c r="F88" s="41"/>
      <c r="G88" s="41"/>
      <c r="H88" s="41"/>
      <c r="I88" s="41"/>
      <c r="J88" s="17" t="s">
        <v>107</v>
      </c>
      <c r="K88" s="2" t="s">
        <v>107</v>
      </c>
      <c r="L88" s="2"/>
      <c r="M88" s="41"/>
      <c r="N88" s="41"/>
      <c r="O88" s="41"/>
      <c r="P88" s="41"/>
      <c r="Q88" s="41"/>
      <c r="R88" s="41"/>
      <c r="S88" s="41"/>
    </row>
    <row r="89" ht="78.0" customHeight="1">
      <c r="A89" s="74">
        <f t="shared" si="3"/>
        <v>86</v>
      </c>
      <c r="B89" s="44" t="s">
        <v>4330</v>
      </c>
      <c r="C89" s="75" t="s">
        <v>4456</v>
      </c>
      <c r="D89" s="41"/>
      <c r="E89" s="41"/>
      <c r="F89" s="41"/>
      <c r="G89" s="41"/>
      <c r="H89" s="41"/>
      <c r="I89" s="41"/>
      <c r="J89" s="17" t="s">
        <v>436</v>
      </c>
      <c r="K89" s="2" t="s">
        <v>62</v>
      </c>
      <c r="L89" s="41"/>
      <c r="M89" s="41"/>
      <c r="N89" s="41"/>
      <c r="O89" s="41"/>
      <c r="P89" s="41"/>
      <c r="Q89" s="41"/>
      <c r="R89" s="41"/>
      <c r="S89" s="41"/>
    </row>
    <row r="90" ht="78.0" customHeight="1">
      <c r="A90" s="74">
        <f t="shared" si="3"/>
        <v>87</v>
      </c>
      <c r="B90" s="44" t="s">
        <v>4330</v>
      </c>
      <c r="C90" s="75" t="s">
        <v>4457</v>
      </c>
      <c r="D90" s="41"/>
      <c r="E90" s="41"/>
      <c r="F90" s="41"/>
      <c r="G90" s="41"/>
      <c r="H90" s="41"/>
      <c r="I90" s="41"/>
      <c r="J90" s="17" t="s">
        <v>134</v>
      </c>
      <c r="K90" s="2" t="s">
        <v>134</v>
      </c>
      <c r="L90" s="2">
        <v>0.0</v>
      </c>
      <c r="M90" s="41"/>
      <c r="N90" s="41"/>
      <c r="O90" s="41"/>
      <c r="P90" s="41"/>
      <c r="Q90" s="41"/>
      <c r="R90" s="41"/>
      <c r="S90" s="41"/>
    </row>
    <row r="91" ht="78.0" customHeight="1">
      <c r="A91" s="74">
        <f t="shared" si="3"/>
        <v>88</v>
      </c>
      <c r="B91" s="44" t="s">
        <v>4330</v>
      </c>
      <c r="C91" s="75" t="s">
        <v>4458</v>
      </c>
      <c r="D91" s="41"/>
      <c r="E91" s="41"/>
      <c r="F91" s="41"/>
      <c r="G91" s="41"/>
      <c r="H91" s="41"/>
      <c r="I91" s="41"/>
      <c r="J91" s="17" t="s">
        <v>188</v>
      </c>
      <c r="K91" s="2" t="s">
        <v>393</v>
      </c>
      <c r="L91" s="2">
        <v>0.0</v>
      </c>
      <c r="M91" s="41"/>
      <c r="N91" s="41"/>
      <c r="O91" s="41"/>
      <c r="P91" s="41"/>
      <c r="Q91" s="41"/>
      <c r="R91" s="41"/>
      <c r="S91" s="41"/>
    </row>
    <row r="92" ht="78.0" customHeight="1">
      <c r="A92" s="74">
        <f t="shared" si="3"/>
        <v>89</v>
      </c>
      <c r="B92" s="44" t="s">
        <v>4330</v>
      </c>
      <c r="C92" s="75" t="s">
        <v>4459</v>
      </c>
      <c r="D92" s="41"/>
      <c r="E92" s="41"/>
      <c r="F92" s="41"/>
      <c r="G92" s="41"/>
      <c r="H92" s="41"/>
      <c r="I92" s="41"/>
      <c r="J92" s="17" t="s">
        <v>66</v>
      </c>
      <c r="K92" s="2" t="s">
        <v>66</v>
      </c>
      <c r="L92" s="2">
        <v>0.0</v>
      </c>
      <c r="M92" s="41"/>
      <c r="N92" s="41"/>
      <c r="O92" s="41"/>
      <c r="P92" s="41"/>
      <c r="Q92" s="41"/>
      <c r="R92" s="41"/>
      <c r="S92" s="41"/>
    </row>
    <row r="93" ht="78.0" customHeight="1">
      <c r="A93" s="74">
        <f t="shared" si="3"/>
        <v>90</v>
      </c>
      <c r="B93" s="44" t="s">
        <v>4330</v>
      </c>
      <c r="C93" s="75" t="s">
        <v>4460</v>
      </c>
      <c r="D93" s="41"/>
      <c r="E93" s="41"/>
      <c r="F93" s="41"/>
      <c r="G93" s="41"/>
      <c r="H93" s="41"/>
      <c r="I93" s="41"/>
      <c r="J93" s="17" t="s">
        <v>191</v>
      </c>
      <c r="K93" s="2" t="s">
        <v>191</v>
      </c>
      <c r="L93" s="2">
        <v>0.0</v>
      </c>
      <c r="M93" s="41"/>
      <c r="N93" s="41"/>
      <c r="O93" s="41"/>
      <c r="P93" s="41"/>
      <c r="Q93" s="41"/>
      <c r="R93" s="41"/>
      <c r="S93" s="41"/>
    </row>
    <row r="94" ht="78.0" customHeight="1">
      <c r="A94" s="74">
        <f t="shared" si="3"/>
        <v>91</v>
      </c>
      <c r="B94" s="44" t="s">
        <v>4330</v>
      </c>
      <c r="C94" s="75" t="s">
        <v>4461</v>
      </c>
      <c r="D94" s="41"/>
      <c r="E94" s="41"/>
      <c r="F94" s="41"/>
      <c r="G94" s="41"/>
      <c r="H94" s="41"/>
      <c r="I94" s="41"/>
      <c r="J94" s="17" t="s">
        <v>126</v>
      </c>
      <c r="K94" s="2" t="s">
        <v>124</v>
      </c>
      <c r="L94" s="2">
        <v>0.0</v>
      </c>
      <c r="M94" s="41"/>
      <c r="N94" s="41"/>
      <c r="O94" s="41"/>
      <c r="P94" s="41"/>
      <c r="Q94" s="41"/>
      <c r="R94" s="41"/>
      <c r="S94" s="41"/>
    </row>
    <row r="95" ht="78.0" customHeight="1">
      <c r="A95" s="74">
        <f t="shared" si="3"/>
        <v>92</v>
      </c>
      <c r="B95" s="44" t="s">
        <v>4330</v>
      </c>
      <c r="C95" s="75" t="s">
        <v>4462</v>
      </c>
      <c r="D95" s="41"/>
      <c r="E95" s="41"/>
      <c r="F95" s="41"/>
      <c r="G95" s="41"/>
      <c r="H95" s="41"/>
      <c r="I95" s="41"/>
      <c r="J95" s="17" t="s">
        <v>331</v>
      </c>
      <c r="K95" s="2" t="s">
        <v>331</v>
      </c>
      <c r="L95" s="2">
        <v>0.0</v>
      </c>
      <c r="M95" s="41"/>
      <c r="N95" s="41"/>
      <c r="O95" s="41"/>
      <c r="P95" s="41"/>
      <c r="Q95" s="41"/>
      <c r="R95" s="41"/>
      <c r="S95" s="41"/>
    </row>
    <row r="96" ht="78.0" customHeight="1">
      <c r="A96" s="74">
        <f t="shared" si="3"/>
        <v>93</v>
      </c>
      <c r="B96" s="44" t="s">
        <v>4330</v>
      </c>
      <c r="C96" s="75" t="s">
        <v>4463</v>
      </c>
      <c r="D96" s="41"/>
      <c r="E96" s="41"/>
      <c r="F96" s="41"/>
      <c r="G96" s="41"/>
      <c r="H96" s="41"/>
      <c r="I96" s="41"/>
      <c r="J96" s="17" t="s">
        <v>4464</v>
      </c>
      <c r="K96" s="2" t="s">
        <v>4464</v>
      </c>
      <c r="L96" s="2">
        <v>0.0</v>
      </c>
      <c r="M96" s="41"/>
      <c r="N96" s="41"/>
      <c r="O96" s="41"/>
      <c r="P96" s="41"/>
      <c r="Q96" s="41"/>
      <c r="R96" s="41"/>
      <c r="S96" s="41"/>
    </row>
    <row r="97" ht="78.0" customHeight="1">
      <c r="A97" s="74">
        <f t="shared" si="3"/>
        <v>94</v>
      </c>
      <c r="B97" s="44" t="s">
        <v>4330</v>
      </c>
      <c r="C97" s="75" t="s">
        <v>4465</v>
      </c>
      <c r="D97" s="41"/>
      <c r="E97" s="41"/>
      <c r="F97" s="41"/>
      <c r="G97" s="41"/>
      <c r="H97" s="41"/>
      <c r="I97" s="41"/>
      <c r="J97" s="17" t="s">
        <v>197</v>
      </c>
      <c r="K97" s="2" t="s">
        <v>197</v>
      </c>
      <c r="L97" s="2">
        <v>0.0</v>
      </c>
      <c r="M97" s="41"/>
      <c r="N97" s="41"/>
      <c r="O97" s="41"/>
      <c r="P97" s="41"/>
      <c r="Q97" s="41"/>
      <c r="R97" s="41"/>
      <c r="S97" s="41"/>
    </row>
    <row r="98" ht="78.0" customHeight="1">
      <c r="A98" s="74">
        <f t="shared" si="3"/>
        <v>95</v>
      </c>
      <c r="B98" s="44" t="s">
        <v>4330</v>
      </c>
      <c r="C98" s="75" t="s">
        <v>4466</v>
      </c>
      <c r="D98" s="41"/>
      <c r="E98" s="41"/>
      <c r="F98" s="41"/>
      <c r="G98" s="41"/>
      <c r="H98" s="41"/>
      <c r="I98" s="41"/>
      <c r="J98" s="17" t="s">
        <v>199</v>
      </c>
      <c r="K98" s="2" t="s">
        <v>393</v>
      </c>
      <c r="L98" s="2">
        <v>0.0</v>
      </c>
      <c r="M98" s="41"/>
      <c r="N98" s="41"/>
      <c r="O98" s="41"/>
      <c r="P98" s="41"/>
      <c r="Q98" s="41"/>
      <c r="R98" s="41"/>
      <c r="S98" s="41"/>
    </row>
    <row r="99" ht="78.0" customHeight="1">
      <c r="A99" s="74">
        <f t="shared" si="3"/>
        <v>96</v>
      </c>
      <c r="B99" s="44" t="s">
        <v>4330</v>
      </c>
      <c r="C99" s="75" t="s">
        <v>4467</v>
      </c>
      <c r="D99" s="41"/>
      <c r="E99" s="41"/>
      <c r="F99" s="41"/>
      <c r="G99" s="41"/>
      <c r="H99" s="41"/>
      <c r="I99" s="41"/>
      <c r="J99" s="17" t="s">
        <v>201</v>
      </c>
      <c r="K99" s="2" t="s">
        <v>438</v>
      </c>
      <c r="L99" s="2">
        <v>0.0</v>
      </c>
      <c r="M99" s="41"/>
      <c r="N99" s="41"/>
      <c r="O99" s="41"/>
      <c r="P99" s="41"/>
      <c r="Q99" s="41"/>
      <c r="R99" s="41"/>
      <c r="S99" s="41"/>
    </row>
    <row r="100" ht="78.0" customHeight="1">
      <c r="A100" s="74">
        <f t="shared" si="3"/>
        <v>97</v>
      </c>
      <c r="B100" s="44" t="s">
        <v>4330</v>
      </c>
      <c r="C100" s="75" t="s">
        <v>4468</v>
      </c>
      <c r="D100" s="41"/>
      <c r="E100" s="41"/>
      <c r="F100" s="41"/>
      <c r="G100" s="41"/>
      <c r="H100" s="41"/>
      <c r="I100" s="41"/>
      <c r="J100" s="17" t="s">
        <v>99</v>
      </c>
      <c r="K100" s="2" t="s">
        <v>99</v>
      </c>
      <c r="L100" s="2">
        <v>0.0</v>
      </c>
      <c r="M100" s="41"/>
      <c r="N100" s="41"/>
      <c r="O100" s="41"/>
      <c r="P100" s="41"/>
      <c r="Q100" s="41"/>
      <c r="R100" s="41"/>
      <c r="S100" s="41"/>
    </row>
    <row r="101" ht="78.0" customHeight="1">
      <c r="A101" s="74">
        <f t="shared" si="3"/>
        <v>98</v>
      </c>
      <c r="B101" s="44" t="s">
        <v>4330</v>
      </c>
      <c r="C101" s="75" t="s">
        <v>4469</v>
      </c>
      <c r="D101" s="41"/>
      <c r="E101" s="41"/>
      <c r="F101" s="41"/>
      <c r="G101" s="41"/>
      <c r="H101" s="41"/>
      <c r="I101" s="41"/>
      <c r="J101" s="17" t="s">
        <v>99</v>
      </c>
      <c r="K101" s="2" t="s">
        <v>203</v>
      </c>
      <c r="L101" s="2">
        <v>0.0</v>
      </c>
      <c r="M101" s="41"/>
      <c r="N101" s="41"/>
      <c r="O101" s="41"/>
      <c r="P101" s="41"/>
      <c r="Q101" s="41"/>
      <c r="R101" s="41"/>
      <c r="S101" s="41"/>
    </row>
    <row r="102" ht="78.0" customHeight="1">
      <c r="A102" s="74">
        <f t="shared" si="3"/>
        <v>99</v>
      </c>
      <c r="B102" s="44" t="s">
        <v>4330</v>
      </c>
      <c r="C102" s="75" t="s">
        <v>4470</v>
      </c>
      <c r="D102" s="41"/>
      <c r="E102" s="41"/>
      <c r="F102" s="41"/>
      <c r="G102" s="41"/>
      <c r="H102" s="41"/>
      <c r="I102" s="41"/>
      <c r="J102" s="17" t="s">
        <v>4471</v>
      </c>
      <c r="K102" s="2" t="s">
        <v>206</v>
      </c>
      <c r="L102" s="2">
        <v>0.0</v>
      </c>
      <c r="M102" s="41"/>
      <c r="N102" s="41"/>
      <c r="O102" s="41"/>
      <c r="P102" s="41"/>
      <c r="Q102" s="41"/>
      <c r="R102" s="41"/>
      <c r="S102" s="41"/>
    </row>
    <row r="103" ht="78.0" customHeight="1">
      <c r="A103" s="74">
        <f t="shared" si="3"/>
        <v>100</v>
      </c>
      <c r="B103" s="44" t="s">
        <v>4330</v>
      </c>
      <c r="C103" s="75" t="s">
        <v>4472</v>
      </c>
      <c r="D103" s="41"/>
      <c r="E103" s="41"/>
      <c r="F103" s="41"/>
      <c r="G103" s="41"/>
      <c r="H103" s="41"/>
      <c r="I103" s="41"/>
      <c r="J103" s="17" t="s">
        <v>64</v>
      </c>
      <c r="K103" s="2" t="s">
        <v>64</v>
      </c>
      <c r="L103" s="77" t="s">
        <v>4473</v>
      </c>
      <c r="M103" s="41"/>
      <c r="N103" s="41"/>
      <c r="O103" s="41"/>
      <c r="P103" s="41"/>
      <c r="Q103" s="41"/>
      <c r="R103" s="41"/>
      <c r="S103" s="41"/>
    </row>
    <row r="104" ht="78.0" customHeight="1">
      <c r="A104" s="41"/>
      <c r="B104" s="78"/>
      <c r="C104" s="78"/>
      <c r="D104" s="41"/>
      <c r="E104" s="41"/>
      <c r="F104" s="41"/>
      <c r="G104" s="41"/>
      <c r="H104" s="41"/>
      <c r="I104" s="41"/>
      <c r="J104" s="46"/>
      <c r="K104" s="2" t="s">
        <v>4474</v>
      </c>
      <c r="L104" s="2">
        <v>1.0</v>
      </c>
      <c r="M104" s="41"/>
      <c r="N104" s="41"/>
      <c r="O104" s="41"/>
      <c r="P104" s="41"/>
      <c r="Q104" s="41"/>
      <c r="R104" s="41"/>
      <c r="S104" s="41"/>
    </row>
    <row r="105" ht="78.0" customHeight="1">
      <c r="A105" s="41"/>
      <c r="B105" s="78"/>
      <c r="C105" s="78"/>
      <c r="D105" s="41"/>
      <c r="E105" s="41"/>
      <c r="F105" s="41"/>
      <c r="G105" s="41"/>
      <c r="H105" s="41"/>
      <c r="I105" s="41"/>
      <c r="J105" s="46"/>
      <c r="K105" s="2" t="s">
        <v>4475</v>
      </c>
      <c r="L105" s="2" t="s">
        <v>4476</v>
      </c>
      <c r="M105" s="41"/>
      <c r="N105" s="41"/>
      <c r="O105" s="41"/>
      <c r="P105" s="41"/>
      <c r="Q105" s="41"/>
      <c r="R105" s="41"/>
      <c r="S105" s="41"/>
    </row>
    <row r="106" ht="78.0" customHeight="1">
      <c r="A106" s="41"/>
      <c r="B106" s="78"/>
      <c r="C106" s="78"/>
      <c r="D106" s="41"/>
      <c r="E106" s="41"/>
      <c r="F106" s="41"/>
      <c r="G106" s="41"/>
      <c r="H106" s="41"/>
      <c r="I106" s="41"/>
      <c r="J106" s="46"/>
      <c r="K106" s="41"/>
      <c r="L106" s="41"/>
      <c r="M106" s="41"/>
      <c r="N106" s="41"/>
      <c r="O106" s="41"/>
      <c r="P106" s="41"/>
      <c r="Q106" s="41"/>
      <c r="R106" s="41"/>
      <c r="S106" s="41"/>
    </row>
    <row r="107" ht="78.0" customHeight="1">
      <c r="A107" s="41"/>
      <c r="B107" s="78"/>
      <c r="C107" s="78"/>
      <c r="D107" s="41"/>
      <c r="E107" s="41"/>
      <c r="F107" s="41"/>
      <c r="G107" s="41"/>
      <c r="H107" s="41"/>
      <c r="I107" s="41"/>
      <c r="J107" s="46"/>
      <c r="K107" s="41"/>
      <c r="L107" s="41"/>
      <c r="M107" s="41"/>
      <c r="N107" s="41"/>
      <c r="O107" s="41"/>
      <c r="P107" s="41"/>
      <c r="Q107" s="41"/>
      <c r="R107" s="41"/>
      <c r="S107" s="41"/>
    </row>
    <row r="108" ht="78.0" customHeight="1">
      <c r="A108" s="41"/>
      <c r="B108" s="78"/>
      <c r="C108" s="78"/>
      <c r="D108" s="41"/>
      <c r="E108" s="41"/>
      <c r="F108" s="41"/>
      <c r="G108" s="41"/>
      <c r="H108" s="41"/>
      <c r="I108" s="41"/>
      <c r="J108" s="46"/>
      <c r="K108" s="41"/>
      <c r="L108" s="41"/>
      <c r="M108" s="41"/>
      <c r="N108" s="41"/>
      <c r="O108" s="41"/>
      <c r="P108" s="41"/>
      <c r="Q108" s="41"/>
      <c r="R108" s="41"/>
      <c r="S108" s="41"/>
    </row>
    <row r="109" ht="78.0" customHeight="1">
      <c r="A109" s="41"/>
      <c r="B109" s="78"/>
      <c r="C109" s="78"/>
      <c r="D109" s="41"/>
      <c r="E109" s="41"/>
      <c r="F109" s="41"/>
      <c r="G109" s="41"/>
      <c r="H109" s="41"/>
      <c r="I109" s="41"/>
      <c r="J109" s="46"/>
      <c r="K109" s="41"/>
      <c r="L109" s="41"/>
      <c r="M109" s="41"/>
      <c r="N109" s="41"/>
      <c r="O109" s="41"/>
      <c r="P109" s="41"/>
      <c r="Q109" s="41"/>
      <c r="R109" s="41"/>
      <c r="S109" s="41"/>
    </row>
    <row r="110" ht="78.0" customHeight="1">
      <c r="A110" s="41"/>
      <c r="B110" s="78"/>
      <c r="C110" s="78"/>
      <c r="D110" s="41"/>
      <c r="E110" s="41"/>
      <c r="F110" s="41"/>
      <c r="G110" s="41"/>
      <c r="H110" s="41"/>
      <c r="I110" s="41"/>
      <c r="J110" s="46"/>
      <c r="K110" s="41"/>
      <c r="L110" s="41"/>
      <c r="M110" s="41"/>
      <c r="N110" s="41"/>
      <c r="O110" s="41"/>
      <c r="P110" s="41"/>
      <c r="Q110" s="41"/>
      <c r="R110" s="41"/>
      <c r="S110" s="41"/>
    </row>
    <row r="111" ht="78.0" customHeight="1">
      <c r="A111" s="41"/>
      <c r="B111" s="78"/>
      <c r="C111" s="78"/>
      <c r="D111" s="41"/>
      <c r="E111" s="41"/>
      <c r="F111" s="41"/>
      <c r="G111" s="41"/>
      <c r="H111" s="41"/>
      <c r="I111" s="41"/>
      <c r="J111" s="46"/>
      <c r="K111" s="41"/>
      <c r="L111" s="41"/>
      <c r="M111" s="41"/>
      <c r="N111" s="41"/>
      <c r="O111" s="41"/>
      <c r="P111" s="41"/>
      <c r="Q111" s="41"/>
      <c r="R111" s="41"/>
      <c r="S111" s="41"/>
    </row>
    <row r="112" ht="78.0" customHeight="1">
      <c r="A112" s="41"/>
      <c r="B112" s="78"/>
      <c r="C112" s="78"/>
      <c r="D112" s="41"/>
      <c r="E112" s="41"/>
      <c r="F112" s="41"/>
      <c r="G112" s="41"/>
      <c r="H112" s="41"/>
      <c r="I112" s="41"/>
      <c r="J112" s="46"/>
      <c r="K112" s="41"/>
      <c r="L112" s="41"/>
      <c r="M112" s="41"/>
      <c r="N112" s="41"/>
      <c r="O112" s="41"/>
      <c r="P112" s="41"/>
      <c r="Q112" s="41"/>
      <c r="R112" s="41"/>
      <c r="S112" s="41"/>
    </row>
    <row r="113" ht="78.0" customHeight="1">
      <c r="A113" s="41"/>
      <c r="B113" s="78"/>
      <c r="C113" s="78"/>
      <c r="D113" s="41"/>
      <c r="E113" s="41"/>
      <c r="F113" s="41"/>
      <c r="G113" s="41"/>
      <c r="H113" s="41"/>
      <c r="I113" s="41"/>
      <c r="J113" s="46"/>
      <c r="K113" s="41"/>
      <c r="L113" s="41"/>
      <c r="M113" s="41"/>
      <c r="N113" s="41"/>
      <c r="O113" s="41"/>
      <c r="P113" s="41"/>
      <c r="Q113" s="41"/>
      <c r="R113" s="41"/>
      <c r="S113" s="41"/>
    </row>
    <row r="114" ht="78.0" customHeight="1">
      <c r="A114" s="41"/>
      <c r="B114" s="78"/>
      <c r="C114" s="78"/>
      <c r="D114" s="41"/>
      <c r="E114" s="41"/>
      <c r="F114" s="41"/>
      <c r="G114" s="41"/>
      <c r="H114" s="41"/>
      <c r="I114" s="41"/>
      <c r="J114" s="46"/>
      <c r="K114" s="41"/>
      <c r="L114" s="41"/>
      <c r="M114" s="41"/>
      <c r="N114" s="41"/>
      <c r="O114" s="41"/>
      <c r="P114" s="41"/>
      <c r="Q114" s="41"/>
      <c r="R114" s="41"/>
      <c r="S114" s="41"/>
    </row>
    <row r="115" ht="78.0" customHeight="1">
      <c r="A115" s="41"/>
      <c r="B115" s="78"/>
      <c r="C115" s="78"/>
      <c r="D115" s="41"/>
      <c r="E115" s="41"/>
      <c r="F115" s="41"/>
      <c r="G115" s="41"/>
      <c r="H115" s="41"/>
      <c r="I115" s="41"/>
      <c r="J115" s="46"/>
      <c r="K115" s="41"/>
      <c r="L115" s="41"/>
      <c r="M115" s="41"/>
      <c r="N115" s="41"/>
      <c r="O115" s="41"/>
      <c r="P115" s="41"/>
      <c r="Q115" s="41"/>
      <c r="R115" s="41"/>
      <c r="S115" s="41"/>
    </row>
    <row r="116" ht="78.0" customHeight="1">
      <c r="A116" s="41"/>
      <c r="B116" s="78"/>
      <c r="C116" s="78"/>
      <c r="D116" s="41"/>
      <c r="E116" s="41"/>
      <c r="F116" s="41"/>
      <c r="G116" s="41"/>
      <c r="H116" s="41"/>
      <c r="I116" s="41"/>
      <c r="J116" s="46"/>
      <c r="K116" s="41"/>
      <c r="L116" s="41"/>
      <c r="M116" s="41"/>
      <c r="N116" s="41"/>
      <c r="O116" s="41"/>
      <c r="P116" s="41"/>
      <c r="Q116" s="41"/>
      <c r="R116" s="41"/>
      <c r="S116" s="41"/>
    </row>
    <row r="117" ht="78.0" customHeight="1">
      <c r="A117" s="41"/>
      <c r="B117" s="78"/>
      <c r="C117" s="78"/>
      <c r="D117" s="41"/>
      <c r="E117" s="41"/>
      <c r="F117" s="41"/>
      <c r="G117" s="41"/>
      <c r="H117" s="41"/>
      <c r="I117" s="41"/>
      <c r="J117" s="46"/>
      <c r="K117" s="41"/>
      <c r="L117" s="41"/>
      <c r="M117" s="41"/>
      <c r="N117" s="41"/>
      <c r="O117" s="41"/>
      <c r="P117" s="41"/>
      <c r="Q117" s="41"/>
      <c r="R117" s="41"/>
      <c r="S117" s="41"/>
    </row>
    <row r="118" ht="78.0" customHeight="1">
      <c r="A118" s="41"/>
      <c r="B118" s="78"/>
      <c r="C118" s="78"/>
      <c r="D118" s="41"/>
      <c r="E118" s="41"/>
      <c r="F118" s="41"/>
      <c r="G118" s="41"/>
      <c r="H118" s="41"/>
      <c r="I118" s="41"/>
      <c r="J118" s="46"/>
      <c r="K118" s="41"/>
      <c r="L118" s="41"/>
      <c r="M118" s="41"/>
      <c r="N118" s="41"/>
      <c r="O118" s="41"/>
      <c r="P118" s="41"/>
      <c r="Q118" s="41"/>
      <c r="R118" s="41"/>
      <c r="S118" s="41"/>
    </row>
    <row r="119" ht="78.0" customHeight="1">
      <c r="A119" s="41"/>
      <c r="B119" s="78"/>
      <c r="C119" s="78"/>
      <c r="D119" s="41"/>
      <c r="E119" s="41"/>
      <c r="F119" s="41"/>
      <c r="G119" s="41"/>
      <c r="H119" s="41"/>
      <c r="I119" s="41"/>
      <c r="J119" s="46"/>
      <c r="K119" s="41"/>
      <c r="L119" s="41"/>
      <c r="M119" s="41"/>
      <c r="N119" s="41"/>
      <c r="O119" s="41"/>
      <c r="P119" s="41"/>
      <c r="Q119" s="41"/>
      <c r="R119" s="41"/>
      <c r="S119" s="41"/>
    </row>
    <row r="120" ht="78.0" customHeight="1">
      <c r="A120" s="41"/>
      <c r="B120" s="78"/>
      <c r="C120" s="78"/>
      <c r="D120" s="41"/>
      <c r="E120" s="41"/>
      <c r="F120" s="41"/>
      <c r="G120" s="41"/>
      <c r="H120" s="41"/>
      <c r="I120" s="41"/>
      <c r="J120" s="46"/>
      <c r="K120" s="41"/>
      <c r="L120" s="41"/>
      <c r="M120" s="41"/>
      <c r="N120" s="41"/>
      <c r="O120" s="41"/>
      <c r="P120" s="41"/>
      <c r="Q120" s="41"/>
      <c r="R120" s="41"/>
      <c r="S120" s="41"/>
    </row>
    <row r="121" ht="78.0" customHeight="1">
      <c r="A121" s="41"/>
      <c r="B121" s="78"/>
      <c r="C121" s="78"/>
      <c r="D121" s="41"/>
      <c r="E121" s="41"/>
      <c r="F121" s="41"/>
      <c r="G121" s="41"/>
      <c r="H121" s="41"/>
      <c r="I121" s="41"/>
      <c r="J121" s="46"/>
      <c r="K121" s="41"/>
      <c r="L121" s="41"/>
      <c r="M121" s="41"/>
      <c r="N121" s="41"/>
      <c r="O121" s="41"/>
      <c r="P121" s="41"/>
      <c r="Q121" s="41"/>
      <c r="R121" s="41"/>
      <c r="S121" s="41"/>
    </row>
    <row r="122" ht="78.0" customHeight="1">
      <c r="A122" s="41"/>
      <c r="B122" s="78"/>
      <c r="C122" s="78"/>
      <c r="D122" s="41"/>
      <c r="E122" s="41"/>
      <c r="F122" s="41"/>
      <c r="G122" s="41"/>
      <c r="H122" s="41"/>
      <c r="I122" s="41"/>
      <c r="J122" s="46"/>
      <c r="K122" s="41"/>
      <c r="L122" s="41"/>
      <c r="M122" s="41"/>
      <c r="N122" s="41"/>
      <c r="O122" s="41"/>
      <c r="P122" s="41"/>
      <c r="Q122" s="41"/>
      <c r="R122" s="41"/>
      <c r="S122" s="41"/>
    </row>
    <row r="123" ht="78.0" customHeight="1">
      <c r="A123" s="41"/>
      <c r="B123" s="78"/>
      <c r="C123" s="78"/>
      <c r="D123" s="41"/>
      <c r="E123" s="41"/>
      <c r="F123" s="41"/>
      <c r="G123" s="41"/>
      <c r="H123" s="41"/>
      <c r="I123" s="41"/>
      <c r="J123" s="46"/>
      <c r="K123" s="41"/>
      <c r="L123" s="41"/>
      <c r="M123" s="41"/>
      <c r="N123" s="41"/>
      <c r="O123" s="41"/>
      <c r="P123" s="41"/>
      <c r="Q123" s="41"/>
      <c r="R123" s="41"/>
      <c r="S123" s="41"/>
    </row>
    <row r="124" ht="78.0" customHeight="1">
      <c r="A124" s="41"/>
      <c r="B124" s="78"/>
      <c r="C124" s="78"/>
      <c r="D124" s="41"/>
      <c r="E124" s="41"/>
      <c r="F124" s="41"/>
      <c r="G124" s="41"/>
      <c r="H124" s="41"/>
      <c r="I124" s="41"/>
      <c r="J124" s="46"/>
      <c r="K124" s="41"/>
      <c r="L124" s="41"/>
      <c r="M124" s="41"/>
      <c r="N124" s="41"/>
      <c r="O124" s="41"/>
      <c r="P124" s="41"/>
      <c r="Q124" s="41"/>
      <c r="R124" s="41"/>
      <c r="S124" s="41"/>
    </row>
    <row r="125" ht="78.0" customHeight="1">
      <c r="A125" s="41"/>
      <c r="B125" s="78"/>
      <c r="C125" s="78"/>
      <c r="D125" s="41"/>
      <c r="E125" s="41"/>
      <c r="F125" s="41"/>
      <c r="G125" s="41"/>
      <c r="H125" s="41"/>
      <c r="I125" s="41"/>
      <c r="J125" s="46"/>
      <c r="K125" s="41"/>
      <c r="L125" s="41"/>
      <c r="M125" s="41"/>
      <c r="N125" s="41"/>
      <c r="O125" s="41"/>
      <c r="P125" s="41"/>
      <c r="Q125" s="41"/>
      <c r="R125" s="41"/>
      <c r="S125" s="41"/>
    </row>
    <row r="126" ht="78.0" customHeight="1">
      <c r="A126" s="41"/>
      <c r="B126" s="78"/>
      <c r="C126" s="78"/>
      <c r="D126" s="41"/>
      <c r="E126" s="41"/>
      <c r="F126" s="41"/>
      <c r="G126" s="41"/>
      <c r="H126" s="41"/>
      <c r="I126" s="41"/>
      <c r="J126" s="46"/>
      <c r="K126" s="41"/>
      <c r="L126" s="41"/>
      <c r="M126" s="41"/>
      <c r="N126" s="41"/>
      <c r="O126" s="41"/>
      <c r="P126" s="41"/>
      <c r="Q126" s="41"/>
      <c r="R126" s="41"/>
      <c r="S126" s="41"/>
    </row>
    <row r="127" ht="78.0" customHeight="1">
      <c r="A127" s="41"/>
      <c r="B127" s="78"/>
      <c r="C127" s="78"/>
      <c r="D127" s="41"/>
      <c r="E127" s="41"/>
      <c r="F127" s="41"/>
      <c r="G127" s="41"/>
      <c r="H127" s="41"/>
      <c r="I127" s="41"/>
      <c r="J127" s="46"/>
      <c r="K127" s="41"/>
      <c r="L127" s="41"/>
      <c r="M127" s="41"/>
      <c r="N127" s="41"/>
      <c r="O127" s="41"/>
      <c r="P127" s="41"/>
      <c r="Q127" s="41"/>
      <c r="R127" s="41"/>
      <c r="S127" s="41"/>
    </row>
    <row r="128" ht="78.0" customHeight="1">
      <c r="A128" s="41"/>
      <c r="B128" s="78"/>
      <c r="C128" s="78"/>
      <c r="D128" s="41"/>
      <c r="E128" s="41"/>
      <c r="F128" s="41"/>
      <c r="G128" s="41"/>
      <c r="H128" s="41"/>
      <c r="I128" s="41"/>
      <c r="J128" s="46"/>
      <c r="K128" s="41"/>
      <c r="L128" s="41"/>
      <c r="M128" s="41"/>
      <c r="N128" s="41"/>
      <c r="O128" s="41"/>
      <c r="P128" s="41"/>
      <c r="Q128" s="41"/>
      <c r="R128" s="41"/>
      <c r="S128" s="41"/>
    </row>
    <row r="129" ht="78.0" customHeight="1">
      <c r="A129" s="41"/>
      <c r="B129" s="78"/>
      <c r="C129" s="78"/>
      <c r="D129" s="41"/>
      <c r="E129" s="41"/>
      <c r="F129" s="41"/>
      <c r="G129" s="41"/>
      <c r="H129" s="41"/>
      <c r="I129" s="41"/>
      <c r="J129" s="46"/>
      <c r="K129" s="41"/>
      <c r="L129" s="41"/>
      <c r="M129" s="41"/>
      <c r="N129" s="41"/>
      <c r="O129" s="41"/>
      <c r="P129" s="41"/>
      <c r="Q129" s="41"/>
      <c r="R129" s="41"/>
      <c r="S129" s="41"/>
    </row>
    <row r="130" ht="78.0" customHeight="1">
      <c r="A130" s="41"/>
      <c r="B130" s="78"/>
      <c r="C130" s="78"/>
      <c r="D130" s="41"/>
      <c r="E130" s="41"/>
      <c r="F130" s="41"/>
      <c r="G130" s="41"/>
      <c r="H130" s="41"/>
      <c r="I130" s="41"/>
      <c r="J130" s="46"/>
      <c r="K130" s="41"/>
      <c r="L130" s="41"/>
      <c r="M130" s="41"/>
      <c r="N130" s="41"/>
      <c r="O130" s="41"/>
      <c r="P130" s="41"/>
      <c r="Q130" s="41"/>
      <c r="R130" s="41"/>
      <c r="S130" s="41"/>
    </row>
    <row r="131" ht="78.0" customHeight="1">
      <c r="A131" s="41"/>
      <c r="B131" s="78"/>
      <c r="C131" s="78"/>
      <c r="D131" s="41"/>
      <c r="E131" s="41"/>
      <c r="F131" s="41"/>
      <c r="G131" s="41"/>
      <c r="H131" s="41"/>
      <c r="I131" s="41"/>
      <c r="J131" s="46"/>
      <c r="K131" s="41"/>
      <c r="L131" s="41"/>
      <c r="M131" s="41"/>
      <c r="N131" s="41"/>
      <c r="O131" s="41"/>
      <c r="P131" s="41"/>
      <c r="Q131" s="41"/>
      <c r="R131" s="41"/>
      <c r="S131" s="41"/>
    </row>
    <row r="132" ht="78.0" customHeight="1">
      <c r="A132" s="41"/>
      <c r="B132" s="78"/>
      <c r="C132" s="78"/>
      <c r="D132" s="41"/>
      <c r="E132" s="41"/>
      <c r="F132" s="41"/>
      <c r="G132" s="41"/>
      <c r="H132" s="41"/>
      <c r="I132" s="41"/>
      <c r="J132" s="46"/>
      <c r="K132" s="41"/>
      <c r="L132" s="41"/>
      <c r="M132" s="41"/>
      <c r="N132" s="41"/>
      <c r="O132" s="41"/>
      <c r="P132" s="41"/>
      <c r="Q132" s="41"/>
      <c r="R132" s="41"/>
      <c r="S132" s="41"/>
    </row>
    <row r="133" ht="78.0" customHeight="1">
      <c r="A133" s="41"/>
      <c r="B133" s="78"/>
      <c r="C133" s="78"/>
      <c r="D133" s="41"/>
      <c r="E133" s="41"/>
      <c r="F133" s="41"/>
      <c r="G133" s="41"/>
      <c r="H133" s="41"/>
      <c r="I133" s="41"/>
      <c r="J133" s="46"/>
      <c r="K133" s="41"/>
      <c r="L133" s="41"/>
      <c r="M133" s="41"/>
      <c r="N133" s="41"/>
      <c r="O133" s="41"/>
      <c r="P133" s="41"/>
      <c r="Q133" s="41"/>
      <c r="R133" s="41"/>
      <c r="S133" s="41"/>
    </row>
    <row r="134" ht="78.0" customHeight="1">
      <c r="A134" s="41"/>
      <c r="B134" s="78"/>
      <c r="C134" s="78"/>
      <c r="D134" s="41"/>
      <c r="E134" s="41"/>
      <c r="F134" s="41"/>
      <c r="G134" s="41"/>
      <c r="H134" s="41"/>
      <c r="I134" s="41"/>
      <c r="J134" s="46"/>
      <c r="K134" s="41"/>
      <c r="L134" s="41"/>
      <c r="M134" s="41"/>
      <c r="N134" s="41"/>
      <c r="O134" s="41"/>
      <c r="P134" s="41"/>
      <c r="Q134" s="41"/>
      <c r="R134" s="41"/>
      <c r="S134" s="41"/>
    </row>
    <row r="135" ht="78.0" customHeight="1">
      <c r="A135" s="41"/>
      <c r="B135" s="78"/>
      <c r="C135" s="78"/>
      <c r="D135" s="41"/>
      <c r="E135" s="41"/>
      <c r="F135" s="41"/>
      <c r="G135" s="41"/>
      <c r="H135" s="41"/>
      <c r="I135" s="41"/>
      <c r="J135" s="46"/>
      <c r="K135" s="41"/>
      <c r="L135" s="41"/>
      <c r="M135" s="41"/>
      <c r="N135" s="41"/>
      <c r="O135" s="41"/>
      <c r="P135" s="41"/>
      <c r="Q135" s="41"/>
      <c r="R135" s="41"/>
      <c r="S135" s="41"/>
    </row>
    <row r="136" ht="78.0" customHeight="1">
      <c r="A136" s="41"/>
      <c r="B136" s="78"/>
      <c r="C136" s="78"/>
      <c r="D136" s="41"/>
      <c r="E136" s="41"/>
      <c r="F136" s="41"/>
      <c r="G136" s="41"/>
      <c r="H136" s="41"/>
      <c r="I136" s="41"/>
      <c r="J136" s="46"/>
      <c r="K136" s="41"/>
      <c r="L136" s="41"/>
      <c r="M136" s="41"/>
      <c r="N136" s="41"/>
      <c r="O136" s="41"/>
      <c r="P136" s="41"/>
      <c r="Q136" s="41"/>
      <c r="R136" s="41"/>
      <c r="S136" s="41"/>
    </row>
    <row r="137" ht="78.0" customHeight="1">
      <c r="A137" s="41"/>
      <c r="B137" s="78"/>
      <c r="C137" s="78"/>
      <c r="D137" s="41"/>
      <c r="E137" s="41"/>
      <c r="F137" s="41"/>
      <c r="G137" s="41"/>
      <c r="H137" s="41"/>
      <c r="I137" s="41"/>
      <c r="J137" s="46"/>
      <c r="K137" s="41"/>
      <c r="L137" s="41"/>
      <c r="M137" s="41"/>
      <c r="N137" s="41"/>
      <c r="O137" s="41"/>
      <c r="P137" s="41"/>
      <c r="Q137" s="41"/>
      <c r="R137" s="41"/>
      <c r="S137" s="41"/>
    </row>
    <row r="138" ht="78.0" customHeight="1">
      <c r="A138" s="41"/>
      <c r="B138" s="78"/>
      <c r="C138" s="78"/>
      <c r="D138" s="41"/>
      <c r="E138" s="41"/>
      <c r="F138" s="41"/>
      <c r="G138" s="41"/>
      <c r="H138" s="41"/>
      <c r="I138" s="41"/>
      <c r="J138" s="46"/>
      <c r="K138" s="41"/>
      <c r="L138" s="41"/>
      <c r="M138" s="41"/>
      <c r="N138" s="41"/>
      <c r="O138" s="41"/>
      <c r="P138" s="41"/>
      <c r="Q138" s="41"/>
      <c r="R138" s="41"/>
      <c r="S138" s="41"/>
    </row>
    <row r="139" ht="78.0" customHeight="1">
      <c r="A139" s="41"/>
      <c r="B139" s="78"/>
      <c r="C139" s="78"/>
      <c r="D139" s="41"/>
      <c r="E139" s="41"/>
      <c r="F139" s="41"/>
      <c r="G139" s="41"/>
      <c r="H139" s="41"/>
      <c r="I139" s="41"/>
      <c r="J139" s="46"/>
      <c r="K139" s="41"/>
      <c r="L139" s="41"/>
      <c r="M139" s="41"/>
      <c r="N139" s="41"/>
      <c r="O139" s="41"/>
      <c r="P139" s="41"/>
      <c r="Q139" s="41"/>
      <c r="R139" s="41"/>
      <c r="S139" s="41"/>
    </row>
    <row r="140" ht="78.0" customHeight="1">
      <c r="A140" s="41"/>
      <c r="B140" s="78"/>
      <c r="C140" s="78"/>
      <c r="D140" s="41"/>
      <c r="E140" s="41"/>
      <c r="F140" s="41"/>
      <c r="G140" s="41"/>
      <c r="H140" s="41"/>
      <c r="I140" s="41"/>
      <c r="J140" s="46"/>
      <c r="K140" s="41"/>
      <c r="L140" s="41"/>
      <c r="M140" s="41"/>
      <c r="N140" s="41"/>
      <c r="O140" s="41"/>
      <c r="P140" s="41"/>
      <c r="Q140" s="41"/>
      <c r="R140" s="41"/>
      <c r="S140" s="41"/>
    </row>
    <row r="141" ht="78.0" customHeight="1">
      <c r="A141" s="41"/>
      <c r="B141" s="78"/>
      <c r="C141" s="78"/>
      <c r="D141" s="41"/>
      <c r="E141" s="41"/>
      <c r="F141" s="41"/>
      <c r="G141" s="41"/>
      <c r="H141" s="41"/>
      <c r="I141" s="41"/>
      <c r="J141" s="46"/>
      <c r="K141" s="41"/>
      <c r="L141" s="41"/>
      <c r="M141" s="41"/>
      <c r="N141" s="41"/>
      <c r="O141" s="41"/>
      <c r="P141" s="41"/>
      <c r="Q141" s="41"/>
      <c r="R141" s="41"/>
      <c r="S141" s="41"/>
    </row>
    <row r="142" ht="78.0" customHeight="1">
      <c r="A142" s="41"/>
      <c r="B142" s="78"/>
      <c r="C142" s="78"/>
      <c r="D142" s="41"/>
      <c r="E142" s="41"/>
      <c r="F142" s="41"/>
      <c r="G142" s="41"/>
      <c r="H142" s="41"/>
      <c r="I142" s="41"/>
      <c r="J142" s="46"/>
      <c r="K142" s="41"/>
      <c r="L142" s="41"/>
      <c r="M142" s="41"/>
      <c r="N142" s="41"/>
      <c r="O142" s="41"/>
      <c r="P142" s="41"/>
      <c r="Q142" s="41"/>
      <c r="R142" s="41"/>
      <c r="S142" s="41"/>
    </row>
    <row r="143" ht="78.0" customHeight="1">
      <c r="A143" s="41"/>
      <c r="B143" s="78"/>
      <c r="C143" s="78"/>
      <c r="D143" s="41"/>
      <c r="E143" s="41"/>
      <c r="F143" s="41"/>
      <c r="G143" s="41"/>
      <c r="H143" s="41"/>
      <c r="I143" s="41"/>
      <c r="J143" s="46"/>
      <c r="K143" s="41"/>
      <c r="L143" s="41"/>
      <c r="M143" s="41"/>
      <c r="N143" s="41"/>
      <c r="O143" s="41"/>
      <c r="P143" s="41"/>
      <c r="Q143" s="41"/>
      <c r="R143" s="41"/>
      <c r="S143" s="41"/>
    </row>
    <row r="144" ht="78.0" customHeight="1">
      <c r="A144" s="41"/>
      <c r="B144" s="78"/>
      <c r="C144" s="78"/>
      <c r="D144" s="41"/>
      <c r="E144" s="41"/>
      <c r="F144" s="41"/>
      <c r="G144" s="41"/>
      <c r="H144" s="41"/>
      <c r="I144" s="41"/>
      <c r="J144" s="46"/>
      <c r="K144" s="41"/>
      <c r="L144" s="41"/>
      <c r="M144" s="41"/>
      <c r="N144" s="41"/>
      <c r="O144" s="41"/>
      <c r="P144" s="41"/>
      <c r="Q144" s="41"/>
      <c r="R144" s="41"/>
      <c r="S144" s="41"/>
    </row>
    <row r="145" ht="78.0" customHeight="1">
      <c r="A145" s="41"/>
      <c r="B145" s="78"/>
      <c r="C145" s="78"/>
      <c r="D145" s="41"/>
      <c r="E145" s="41"/>
      <c r="F145" s="41"/>
      <c r="G145" s="41"/>
      <c r="H145" s="41"/>
      <c r="I145" s="41"/>
      <c r="J145" s="46"/>
      <c r="K145" s="41"/>
      <c r="L145" s="41"/>
      <c r="M145" s="41"/>
      <c r="N145" s="41"/>
      <c r="O145" s="41"/>
      <c r="P145" s="41"/>
      <c r="Q145" s="41"/>
      <c r="R145" s="41"/>
      <c r="S145" s="41"/>
    </row>
    <row r="146" ht="78.0" customHeight="1">
      <c r="A146" s="41"/>
      <c r="B146" s="78"/>
      <c r="C146" s="78"/>
      <c r="D146" s="41"/>
      <c r="E146" s="41"/>
      <c r="F146" s="41"/>
      <c r="G146" s="41"/>
      <c r="H146" s="41"/>
      <c r="I146" s="41"/>
      <c r="J146" s="46"/>
      <c r="K146" s="41"/>
      <c r="L146" s="41"/>
      <c r="M146" s="41"/>
      <c r="N146" s="41"/>
      <c r="O146" s="41"/>
      <c r="P146" s="41"/>
      <c r="Q146" s="41"/>
      <c r="R146" s="41"/>
      <c r="S146" s="41"/>
    </row>
    <row r="147" ht="78.0" customHeight="1">
      <c r="A147" s="41"/>
      <c r="B147" s="78"/>
      <c r="C147" s="78"/>
      <c r="D147" s="41"/>
      <c r="E147" s="41"/>
      <c r="F147" s="41"/>
      <c r="G147" s="41"/>
      <c r="H147" s="41"/>
      <c r="I147" s="41"/>
      <c r="J147" s="46"/>
      <c r="K147" s="41"/>
      <c r="L147" s="41"/>
      <c r="M147" s="41"/>
      <c r="N147" s="41"/>
      <c r="O147" s="41"/>
      <c r="P147" s="41"/>
      <c r="Q147" s="41"/>
      <c r="R147" s="41"/>
      <c r="S147" s="41"/>
    </row>
    <row r="148" ht="78.0" customHeight="1">
      <c r="A148" s="41"/>
      <c r="B148" s="78"/>
      <c r="C148" s="78"/>
      <c r="D148" s="41"/>
      <c r="E148" s="41"/>
      <c r="F148" s="41"/>
      <c r="G148" s="41"/>
      <c r="H148" s="41"/>
      <c r="I148" s="41"/>
      <c r="J148" s="46"/>
      <c r="K148" s="41"/>
      <c r="L148" s="41"/>
      <c r="M148" s="41"/>
      <c r="N148" s="41"/>
      <c r="O148" s="41"/>
      <c r="P148" s="41"/>
      <c r="Q148" s="41"/>
      <c r="R148" s="41"/>
      <c r="S148" s="41"/>
    </row>
    <row r="149" ht="78.0" customHeight="1">
      <c r="A149" s="41"/>
      <c r="B149" s="78"/>
      <c r="C149" s="78"/>
      <c r="D149" s="41"/>
      <c r="E149" s="41"/>
      <c r="F149" s="41"/>
      <c r="G149" s="41"/>
      <c r="H149" s="41"/>
      <c r="I149" s="41"/>
      <c r="J149" s="46"/>
      <c r="K149" s="41"/>
      <c r="L149" s="41"/>
      <c r="M149" s="41"/>
      <c r="N149" s="41"/>
      <c r="O149" s="41"/>
      <c r="P149" s="41"/>
      <c r="Q149" s="41"/>
      <c r="R149" s="41"/>
      <c r="S149" s="41"/>
    </row>
    <row r="150" ht="78.0" customHeight="1">
      <c r="A150" s="41"/>
      <c r="B150" s="78"/>
      <c r="C150" s="78"/>
      <c r="D150" s="41"/>
      <c r="E150" s="41"/>
      <c r="F150" s="41"/>
      <c r="G150" s="41"/>
      <c r="H150" s="41"/>
      <c r="I150" s="41"/>
      <c r="J150" s="46"/>
      <c r="K150" s="41"/>
      <c r="L150" s="41"/>
      <c r="M150" s="41"/>
      <c r="N150" s="41"/>
      <c r="O150" s="41"/>
      <c r="P150" s="41"/>
      <c r="Q150" s="41"/>
      <c r="R150" s="41"/>
      <c r="S150" s="41"/>
    </row>
    <row r="151" ht="78.0" customHeight="1">
      <c r="A151" s="41"/>
      <c r="B151" s="78"/>
      <c r="C151" s="78"/>
      <c r="D151" s="41"/>
      <c r="E151" s="41"/>
      <c r="F151" s="41"/>
      <c r="G151" s="41"/>
      <c r="H151" s="41"/>
      <c r="I151" s="41"/>
      <c r="J151" s="46"/>
      <c r="K151" s="41"/>
      <c r="L151" s="41"/>
      <c r="M151" s="41"/>
      <c r="N151" s="41"/>
      <c r="O151" s="41"/>
      <c r="P151" s="41"/>
      <c r="Q151" s="41"/>
      <c r="R151" s="41"/>
      <c r="S151" s="41"/>
    </row>
    <row r="152" ht="78.0" customHeight="1">
      <c r="A152" s="41"/>
      <c r="B152" s="78"/>
      <c r="C152" s="78"/>
      <c r="D152" s="41"/>
      <c r="E152" s="41"/>
      <c r="F152" s="41"/>
      <c r="G152" s="41"/>
      <c r="H152" s="41"/>
      <c r="I152" s="41"/>
      <c r="J152" s="46"/>
      <c r="K152" s="41"/>
      <c r="L152" s="41"/>
      <c r="M152" s="41"/>
      <c r="N152" s="41"/>
      <c r="O152" s="41"/>
      <c r="P152" s="41"/>
      <c r="Q152" s="41"/>
      <c r="R152" s="41"/>
      <c r="S152" s="41"/>
    </row>
    <row r="153" ht="78.0" customHeight="1">
      <c r="A153" s="41"/>
      <c r="B153" s="78"/>
      <c r="C153" s="78"/>
      <c r="D153" s="41"/>
      <c r="E153" s="41"/>
      <c r="F153" s="41"/>
      <c r="G153" s="41"/>
      <c r="H153" s="41"/>
      <c r="I153" s="41"/>
      <c r="J153" s="46"/>
      <c r="K153" s="41"/>
      <c r="L153" s="41"/>
      <c r="M153" s="41"/>
      <c r="N153" s="41"/>
      <c r="O153" s="41"/>
      <c r="P153" s="41"/>
      <c r="Q153" s="41"/>
      <c r="R153" s="41"/>
      <c r="S153" s="41"/>
    </row>
    <row r="154" ht="78.0" customHeight="1">
      <c r="A154" s="41"/>
      <c r="B154" s="78"/>
      <c r="C154" s="78"/>
      <c r="D154" s="41"/>
      <c r="E154" s="41"/>
      <c r="F154" s="41"/>
      <c r="G154" s="41"/>
      <c r="H154" s="41"/>
      <c r="I154" s="41"/>
      <c r="J154" s="46"/>
      <c r="K154" s="41"/>
      <c r="L154" s="41"/>
      <c r="M154" s="41"/>
      <c r="N154" s="41"/>
      <c r="O154" s="41"/>
      <c r="P154" s="41"/>
      <c r="Q154" s="41"/>
      <c r="R154" s="41"/>
      <c r="S154" s="41"/>
    </row>
    <row r="155" ht="78.0" customHeight="1">
      <c r="A155" s="41"/>
      <c r="B155" s="78"/>
      <c r="C155" s="78"/>
      <c r="D155" s="41"/>
      <c r="E155" s="41"/>
      <c r="F155" s="41"/>
      <c r="G155" s="41"/>
      <c r="H155" s="41"/>
      <c r="I155" s="41"/>
      <c r="J155" s="46"/>
      <c r="K155" s="41"/>
      <c r="L155" s="41"/>
      <c r="M155" s="41"/>
      <c r="N155" s="41"/>
      <c r="O155" s="41"/>
      <c r="P155" s="41"/>
      <c r="Q155" s="41"/>
      <c r="R155" s="41"/>
      <c r="S155" s="41"/>
    </row>
    <row r="156" ht="78.0" customHeight="1">
      <c r="A156" s="41"/>
      <c r="B156" s="78"/>
      <c r="C156" s="78"/>
      <c r="D156" s="41"/>
      <c r="E156" s="41"/>
      <c r="F156" s="41"/>
      <c r="G156" s="41"/>
      <c r="H156" s="41"/>
      <c r="I156" s="41"/>
      <c r="J156" s="46"/>
      <c r="K156" s="41"/>
      <c r="L156" s="41"/>
      <c r="M156" s="41"/>
      <c r="N156" s="41"/>
      <c r="O156" s="41"/>
      <c r="P156" s="41"/>
      <c r="Q156" s="41"/>
      <c r="R156" s="41"/>
      <c r="S156" s="41"/>
    </row>
    <row r="157" ht="78.0" customHeight="1">
      <c r="A157" s="41"/>
      <c r="B157" s="78"/>
      <c r="C157" s="78"/>
      <c r="D157" s="41"/>
      <c r="E157" s="41"/>
      <c r="F157" s="41"/>
      <c r="G157" s="41"/>
      <c r="H157" s="41"/>
      <c r="I157" s="41"/>
      <c r="J157" s="46"/>
      <c r="K157" s="41"/>
      <c r="L157" s="41"/>
      <c r="M157" s="41"/>
      <c r="N157" s="41"/>
      <c r="O157" s="41"/>
      <c r="P157" s="41"/>
      <c r="Q157" s="41"/>
      <c r="R157" s="41"/>
      <c r="S157" s="41"/>
    </row>
    <row r="158" ht="78.0" customHeight="1">
      <c r="A158" s="41"/>
      <c r="B158" s="78"/>
      <c r="C158" s="78"/>
      <c r="D158" s="41"/>
      <c r="E158" s="41"/>
      <c r="F158" s="41"/>
      <c r="G158" s="41"/>
      <c r="H158" s="41"/>
      <c r="I158" s="41"/>
      <c r="J158" s="46"/>
      <c r="K158" s="41"/>
      <c r="L158" s="41"/>
      <c r="M158" s="41"/>
      <c r="N158" s="41"/>
      <c r="O158" s="41"/>
      <c r="P158" s="41"/>
      <c r="Q158" s="41"/>
      <c r="R158" s="41"/>
      <c r="S158" s="41"/>
    </row>
    <row r="159" ht="78.0" customHeight="1">
      <c r="A159" s="41"/>
      <c r="B159" s="78"/>
      <c r="C159" s="78"/>
      <c r="D159" s="41"/>
      <c r="E159" s="41"/>
      <c r="F159" s="41"/>
      <c r="G159" s="41"/>
      <c r="H159" s="41"/>
      <c r="I159" s="41"/>
      <c r="J159" s="46"/>
      <c r="K159" s="41"/>
      <c r="L159" s="41"/>
      <c r="M159" s="41"/>
      <c r="N159" s="41"/>
      <c r="O159" s="41"/>
      <c r="P159" s="41"/>
      <c r="Q159" s="41"/>
      <c r="R159" s="41"/>
      <c r="S159" s="41"/>
    </row>
    <row r="160" ht="78.0" customHeight="1">
      <c r="A160" s="41"/>
      <c r="B160" s="78"/>
      <c r="C160" s="78"/>
      <c r="D160" s="41"/>
      <c r="E160" s="41"/>
      <c r="F160" s="41"/>
      <c r="G160" s="41"/>
      <c r="H160" s="41"/>
      <c r="I160" s="41"/>
      <c r="J160" s="46"/>
      <c r="K160" s="41"/>
      <c r="L160" s="41"/>
      <c r="M160" s="41"/>
      <c r="N160" s="41"/>
      <c r="O160" s="41"/>
      <c r="P160" s="41"/>
      <c r="Q160" s="41"/>
      <c r="R160" s="41"/>
      <c r="S160" s="41"/>
    </row>
    <row r="161" ht="78.0" customHeight="1">
      <c r="A161" s="41"/>
      <c r="B161" s="78"/>
      <c r="C161" s="78"/>
      <c r="D161" s="41"/>
      <c r="E161" s="41"/>
      <c r="F161" s="41"/>
      <c r="G161" s="41"/>
      <c r="H161" s="41"/>
      <c r="I161" s="41"/>
      <c r="J161" s="46"/>
      <c r="K161" s="41"/>
      <c r="L161" s="41"/>
      <c r="M161" s="41"/>
      <c r="N161" s="41"/>
      <c r="O161" s="41"/>
      <c r="P161" s="41"/>
      <c r="Q161" s="41"/>
      <c r="R161" s="41"/>
      <c r="S161" s="41"/>
    </row>
    <row r="162" ht="78.0" customHeight="1">
      <c r="A162" s="41"/>
      <c r="B162" s="78"/>
      <c r="C162" s="78"/>
      <c r="D162" s="41"/>
      <c r="E162" s="41"/>
      <c r="F162" s="41"/>
      <c r="G162" s="41"/>
      <c r="H162" s="41"/>
      <c r="I162" s="41"/>
      <c r="J162" s="46"/>
      <c r="K162" s="41"/>
      <c r="L162" s="41"/>
      <c r="M162" s="41"/>
      <c r="N162" s="41"/>
      <c r="O162" s="41"/>
      <c r="P162" s="41"/>
      <c r="Q162" s="41"/>
      <c r="R162" s="41"/>
      <c r="S162" s="41"/>
    </row>
    <row r="163" ht="78.0" customHeight="1">
      <c r="A163" s="41"/>
      <c r="B163" s="78"/>
      <c r="C163" s="78"/>
      <c r="D163" s="41"/>
      <c r="E163" s="41"/>
      <c r="F163" s="41"/>
      <c r="G163" s="41"/>
      <c r="H163" s="41"/>
      <c r="I163" s="41"/>
      <c r="J163" s="46"/>
      <c r="K163" s="41"/>
      <c r="L163" s="41"/>
      <c r="M163" s="41"/>
      <c r="N163" s="41"/>
      <c r="O163" s="41"/>
      <c r="P163" s="41"/>
      <c r="Q163" s="41"/>
      <c r="R163" s="41"/>
      <c r="S163" s="41"/>
    </row>
    <row r="164" ht="78.0" customHeight="1">
      <c r="A164" s="41"/>
      <c r="B164" s="78"/>
      <c r="C164" s="78"/>
      <c r="D164" s="41"/>
      <c r="E164" s="41"/>
      <c r="F164" s="41"/>
      <c r="G164" s="41"/>
      <c r="H164" s="41"/>
      <c r="I164" s="41"/>
      <c r="J164" s="46"/>
      <c r="K164" s="41"/>
      <c r="L164" s="41"/>
      <c r="M164" s="41"/>
      <c r="N164" s="41"/>
      <c r="O164" s="41"/>
      <c r="P164" s="41"/>
      <c r="Q164" s="41"/>
      <c r="R164" s="41"/>
      <c r="S164" s="41"/>
    </row>
    <row r="165" ht="78.0" customHeight="1">
      <c r="A165" s="41"/>
      <c r="B165" s="78"/>
      <c r="C165" s="78"/>
      <c r="D165" s="41"/>
      <c r="E165" s="41"/>
      <c r="F165" s="41"/>
      <c r="G165" s="41"/>
      <c r="H165" s="41"/>
      <c r="I165" s="41"/>
      <c r="J165" s="46"/>
      <c r="K165" s="41"/>
      <c r="L165" s="41"/>
      <c r="M165" s="41"/>
      <c r="N165" s="41"/>
      <c r="O165" s="41"/>
      <c r="P165" s="41"/>
      <c r="Q165" s="41"/>
      <c r="R165" s="41"/>
      <c r="S165" s="41"/>
    </row>
    <row r="166" ht="78.0" customHeight="1">
      <c r="A166" s="41"/>
      <c r="B166" s="78"/>
      <c r="C166" s="78"/>
      <c r="D166" s="41"/>
      <c r="E166" s="41"/>
      <c r="F166" s="41"/>
      <c r="G166" s="41"/>
      <c r="H166" s="41"/>
      <c r="I166" s="41"/>
      <c r="J166" s="46"/>
      <c r="K166" s="41"/>
      <c r="L166" s="41"/>
      <c r="M166" s="41"/>
      <c r="N166" s="41"/>
      <c r="O166" s="41"/>
      <c r="P166" s="41"/>
      <c r="Q166" s="41"/>
      <c r="R166" s="41"/>
      <c r="S166" s="41"/>
    </row>
    <row r="167" ht="78.0" customHeight="1">
      <c r="A167" s="41"/>
      <c r="B167" s="78"/>
      <c r="C167" s="78"/>
      <c r="D167" s="41"/>
      <c r="E167" s="41"/>
      <c r="F167" s="41"/>
      <c r="G167" s="41"/>
      <c r="H167" s="41"/>
      <c r="I167" s="41"/>
      <c r="J167" s="46"/>
      <c r="K167" s="41"/>
      <c r="L167" s="41"/>
      <c r="M167" s="41"/>
      <c r="N167" s="41"/>
      <c r="O167" s="41"/>
      <c r="P167" s="41"/>
      <c r="Q167" s="41"/>
      <c r="R167" s="41"/>
      <c r="S167" s="41"/>
    </row>
    <row r="168" ht="78.0" customHeight="1">
      <c r="A168" s="41"/>
      <c r="B168" s="78"/>
      <c r="C168" s="78"/>
      <c r="D168" s="41"/>
      <c r="E168" s="41"/>
      <c r="F168" s="41"/>
      <c r="G168" s="41"/>
      <c r="H168" s="41"/>
      <c r="I168" s="41"/>
      <c r="J168" s="46"/>
      <c r="K168" s="41"/>
      <c r="L168" s="41"/>
      <c r="M168" s="41"/>
      <c r="N168" s="41"/>
      <c r="O168" s="41"/>
      <c r="P168" s="41"/>
      <c r="Q168" s="41"/>
      <c r="R168" s="41"/>
      <c r="S168" s="41"/>
    </row>
    <row r="169" ht="78.0" customHeight="1">
      <c r="A169" s="41"/>
      <c r="B169" s="78"/>
      <c r="C169" s="78"/>
      <c r="D169" s="41"/>
      <c r="E169" s="41"/>
      <c r="F169" s="41"/>
      <c r="G169" s="41"/>
      <c r="H169" s="41"/>
      <c r="I169" s="41"/>
      <c r="J169" s="46"/>
      <c r="K169" s="41"/>
      <c r="L169" s="41"/>
      <c r="M169" s="41"/>
      <c r="N169" s="41"/>
      <c r="O169" s="41"/>
      <c r="P169" s="41"/>
      <c r="Q169" s="41"/>
      <c r="R169" s="41"/>
      <c r="S169" s="41"/>
    </row>
    <row r="170" ht="78.0" customHeight="1">
      <c r="A170" s="41"/>
      <c r="B170" s="78"/>
      <c r="C170" s="78"/>
      <c r="D170" s="41"/>
      <c r="E170" s="41"/>
      <c r="F170" s="41"/>
      <c r="G170" s="41"/>
      <c r="H170" s="41"/>
      <c r="I170" s="41"/>
      <c r="J170" s="46"/>
      <c r="K170" s="41"/>
      <c r="L170" s="41"/>
      <c r="M170" s="41"/>
      <c r="N170" s="41"/>
      <c r="O170" s="41"/>
      <c r="P170" s="41"/>
      <c r="Q170" s="41"/>
      <c r="R170" s="41"/>
      <c r="S170" s="41"/>
    </row>
    <row r="171" ht="78.0" customHeight="1">
      <c r="A171" s="41"/>
      <c r="B171" s="78"/>
      <c r="C171" s="78"/>
      <c r="D171" s="41"/>
      <c r="E171" s="41"/>
      <c r="F171" s="41"/>
      <c r="G171" s="41"/>
      <c r="H171" s="41"/>
      <c r="I171" s="41"/>
      <c r="J171" s="46"/>
      <c r="K171" s="41"/>
      <c r="L171" s="41"/>
      <c r="M171" s="41"/>
      <c r="N171" s="41"/>
      <c r="O171" s="41"/>
      <c r="P171" s="41"/>
      <c r="Q171" s="41"/>
      <c r="R171" s="41"/>
      <c r="S171" s="41"/>
    </row>
    <row r="172" ht="78.0" customHeight="1">
      <c r="A172" s="41"/>
      <c r="B172" s="78"/>
      <c r="C172" s="78"/>
      <c r="D172" s="41"/>
      <c r="E172" s="41"/>
      <c r="F172" s="41"/>
      <c r="G172" s="41"/>
      <c r="H172" s="41"/>
      <c r="I172" s="41"/>
      <c r="J172" s="46"/>
      <c r="K172" s="41"/>
      <c r="L172" s="41"/>
      <c r="M172" s="41"/>
      <c r="N172" s="41"/>
      <c r="O172" s="41"/>
      <c r="P172" s="41"/>
      <c r="Q172" s="41"/>
      <c r="R172" s="41"/>
      <c r="S172" s="41"/>
    </row>
    <row r="173" ht="78.0" customHeight="1">
      <c r="A173" s="41"/>
      <c r="B173" s="78"/>
      <c r="C173" s="78"/>
      <c r="D173" s="41"/>
      <c r="E173" s="41"/>
      <c r="F173" s="41"/>
      <c r="G173" s="41"/>
      <c r="H173" s="41"/>
      <c r="I173" s="41"/>
      <c r="J173" s="46"/>
      <c r="K173" s="41"/>
      <c r="L173" s="41"/>
      <c r="M173" s="41"/>
      <c r="N173" s="41"/>
      <c r="O173" s="41"/>
      <c r="P173" s="41"/>
      <c r="Q173" s="41"/>
      <c r="R173" s="41"/>
      <c r="S173" s="41"/>
    </row>
    <row r="174" ht="78.0" customHeight="1">
      <c r="A174" s="41"/>
      <c r="B174" s="78"/>
      <c r="C174" s="78"/>
      <c r="D174" s="41"/>
      <c r="E174" s="41"/>
      <c r="F174" s="41"/>
      <c r="G174" s="41"/>
      <c r="H174" s="41"/>
      <c r="I174" s="41"/>
      <c r="J174" s="46"/>
      <c r="K174" s="41"/>
      <c r="L174" s="41"/>
      <c r="M174" s="41"/>
      <c r="N174" s="41"/>
      <c r="O174" s="41"/>
      <c r="P174" s="41"/>
      <c r="Q174" s="41"/>
      <c r="R174" s="41"/>
      <c r="S174" s="41"/>
    </row>
    <row r="175" ht="78.0" customHeight="1">
      <c r="A175" s="41"/>
      <c r="B175" s="78"/>
      <c r="C175" s="78"/>
      <c r="D175" s="41"/>
      <c r="E175" s="41"/>
      <c r="F175" s="41"/>
      <c r="G175" s="41"/>
      <c r="H175" s="41"/>
      <c r="I175" s="41"/>
      <c r="J175" s="46"/>
      <c r="K175" s="41"/>
      <c r="L175" s="41"/>
      <c r="M175" s="41"/>
      <c r="N175" s="41"/>
      <c r="O175" s="41"/>
      <c r="P175" s="41"/>
      <c r="Q175" s="41"/>
      <c r="R175" s="41"/>
      <c r="S175" s="41"/>
    </row>
    <row r="176" ht="78.0" customHeight="1">
      <c r="A176" s="41"/>
      <c r="B176" s="78"/>
      <c r="C176" s="78"/>
      <c r="D176" s="41"/>
      <c r="E176" s="41"/>
      <c r="F176" s="41"/>
      <c r="G176" s="41"/>
      <c r="H176" s="41"/>
      <c r="I176" s="41"/>
      <c r="J176" s="46"/>
      <c r="K176" s="41"/>
      <c r="L176" s="41"/>
      <c r="M176" s="41"/>
      <c r="N176" s="41"/>
      <c r="O176" s="41"/>
      <c r="P176" s="41"/>
      <c r="Q176" s="41"/>
      <c r="R176" s="41"/>
      <c r="S176" s="41"/>
    </row>
    <row r="177" ht="78.0" customHeight="1">
      <c r="A177" s="41"/>
      <c r="B177" s="78"/>
      <c r="C177" s="78"/>
      <c r="D177" s="41"/>
      <c r="E177" s="41"/>
      <c r="F177" s="41"/>
      <c r="G177" s="41"/>
      <c r="H177" s="41"/>
      <c r="I177" s="41"/>
      <c r="J177" s="46"/>
      <c r="K177" s="41"/>
      <c r="L177" s="41"/>
      <c r="M177" s="41"/>
      <c r="N177" s="41"/>
      <c r="O177" s="41"/>
      <c r="P177" s="41"/>
      <c r="Q177" s="41"/>
      <c r="R177" s="41"/>
      <c r="S177" s="41"/>
    </row>
    <row r="178" ht="78.0" customHeight="1">
      <c r="A178" s="41"/>
      <c r="B178" s="78"/>
      <c r="C178" s="78"/>
      <c r="D178" s="41"/>
      <c r="E178" s="41"/>
      <c r="F178" s="41"/>
      <c r="G178" s="41"/>
      <c r="H178" s="41"/>
      <c r="I178" s="41"/>
      <c r="J178" s="46"/>
      <c r="K178" s="41"/>
      <c r="L178" s="41"/>
      <c r="M178" s="41"/>
      <c r="N178" s="41"/>
      <c r="O178" s="41"/>
      <c r="P178" s="41"/>
      <c r="Q178" s="41"/>
      <c r="R178" s="41"/>
      <c r="S178" s="41"/>
    </row>
    <row r="179" ht="78.0" customHeight="1">
      <c r="A179" s="41"/>
      <c r="B179" s="78"/>
      <c r="C179" s="78"/>
      <c r="D179" s="41"/>
      <c r="E179" s="41"/>
      <c r="F179" s="41"/>
      <c r="G179" s="41"/>
      <c r="H179" s="41"/>
      <c r="I179" s="41"/>
      <c r="J179" s="46"/>
      <c r="K179" s="41"/>
      <c r="L179" s="41"/>
      <c r="M179" s="41"/>
      <c r="N179" s="41"/>
      <c r="O179" s="41"/>
      <c r="P179" s="41"/>
      <c r="Q179" s="41"/>
      <c r="R179" s="41"/>
      <c r="S179" s="41"/>
    </row>
    <row r="180" ht="78.0" customHeight="1">
      <c r="A180" s="41"/>
      <c r="B180" s="78"/>
      <c r="C180" s="78"/>
      <c r="D180" s="41"/>
      <c r="E180" s="41"/>
      <c r="F180" s="41"/>
      <c r="G180" s="41"/>
      <c r="H180" s="41"/>
      <c r="I180" s="41"/>
      <c r="J180" s="46"/>
      <c r="K180" s="41"/>
      <c r="L180" s="41"/>
      <c r="M180" s="41"/>
      <c r="N180" s="41"/>
      <c r="O180" s="41"/>
      <c r="P180" s="41"/>
      <c r="Q180" s="41"/>
      <c r="R180" s="41"/>
      <c r="S180" s="41"/>
    </row>
    <row r="181" ht="78.0" customHeight="1">
      <c r="A181" s="41"/>
      <c r="B181" s="78"/>
      <c r="C181" s="78"/>
      <c r="D181" s="41"/>
      <c r="E181" s="41"/>
      <c r="F181" s="41"/>
      <c r="G181" s="41"/>
      <c r="H181" s="41"/>
      <c r="I181" s="41"/>
      <c r="J181" s="46"/>
      <c r="K181" s="41"/>
      <c r="L181" s="41"/>
      <c r="M181" s="41"/>
      <c r="N181" s="41"/>
      <c r="O181" s="41"/>
      <c r="P181" s="41"/>
      <c r="Q181" s="41"/>
      <c r="R181" s="41"/>
      <c r="S181" s="41"/>
    </row>
    <row r="182" ht="78.0" customHeight="1">
      <c r="A182" s="41"/>
      <c r="B182" s="78"/>
      <c r="C182" s="78"/>
      <c r="D182" s="41"/>
      <c r="E182" s="41"/>
      <c r="F182" s="41"/>
      <c r="G182" s="41"/>
      <c r="H182" s="41"/>
      <c r="I182" s="41"/>
      <c r="J182" s="46"/>
      <c r="K182" s="41"/>
      <c r="L182" s="41"/>
      <c r="M182" s="41"/>
      <c r="N182" s="41"/>
      <c r="O182" s="41"/>
      <c r="P182" s="41"/>
      <c r="Q182" s="41"/>
      <c r="R182" s="41"/>
      <c r="S182" s="41"/>
    </row>
    <row r="183" ht="78.0" customHeight="1">
      <c r="A183" s="41"/>
      <c r="B183" s="78"/>
      <c r="C183" s="78"/>
      <c r="D183" s="41"/>
      <c r="E183" s="41"/>
      <c r="F183" s="41"/>
      <c r="G183" s="41"/>
      <c r="H183" s="41"/>
      <c r="I183" s="41"/>
      <c r="J183" s="46"/>
      <c r="K183" s="41"/>
      <c r="L183" s="41"/>
      <c r="M183" s="41"/>
      <c r="N183" s="41"/>
      <c r="O183" s="41"/>
      <c r="P183" s="41"/>
      <c r="Q183" s="41"/>
      <c r="R183" s="41"/>
      <c r="S183" s="41"/>
    </row>
    <row r="184" ht="78.0" customHeight="1">
      <c r="A184" s="41"/>
      <c r="B184" s="78"/>
      <c r="C184" s="78"/>
      <c r="D184" s="41"/>
      <c r="E184" s="41"/>
      <c r="F184" s="41"/>
      <c r="G184" s="41"/>
      <c r="H184" s="41"/>
      <c r="I184" s="41"/>
      <c r="J184" s="46"/>
      <c r="K184" s="41"/>
      <c r="L184" s="41"/>
      <c r="M184" s="41"/>
      <c r="N184" s="41"/>
      <c r="O184" s="41"/>
      <c r="P184" s="41"/>
      <c r="Q184" s="41"/>
      <c r="R184" s="41"/>
      <c r="S184" s="41"/>
    </row>
    <row r="185" ht="78.0" customHeight="1">
      <c r="A185" s="41"/>
      <c r="B185" s="78"/>
      <c r="C185" s="78"/>
      <c r="D185" s="41"/>
      <c r="E185" s="41"/>
      <c r="F185" s="41"/>
      <c r="G185" s="41"/>
      <c r="H185" s="41"/>
      <c r="I185" s="41"/>
      <c r="J185" s="46"/>
      <c r="K185" s="41"/>
      <c r="L185" s="41"/>
      <c r="M185" s="41"/>
      <c r="N185" s="41"/>
      <c r="O185" s="41"/>
      <c r="P185" s="41"/>
      <c r="Q185" s="41"/>
      <c r="R185" s="41"/>
      <c r="S185" s="41"/>
    </row>
    <row r="186" ht="78.0" customHeight="1">
      <c r="A186" s="41"/>
      <c r="B186" s="78"/>
      <c r="C186" s="78"/>
      <c r="D186" s="41"/>
      <c r="E186" s="41"/>
      <c r="F186" s="41"/>
      <c r="G186" s="41"/>
      <c r="H186" s="41"/>
      <c r="I186" s="41"/>
      <c r="J186" s="46"/>
      <c r="K186" s="41"/>
      <c r="L186" s="41"/>
      <c r="M186" s="41"/>
      <c r="N186" s="41"/>
      <c r="O186" s="41"/>
      <c r="P186" s="41"/>
      <c r="Q186" s="41"/>
      <c r="R186" s="41"/>
      <c r="S186" s="41"/>
    </row>
    <row r="187" ht="78.0" customHeight="1">
      <c r="A187" s="41"/>
      <c r="B187" s="78"/>
      <c r="C187" s="78"/>
      <c r="D187" s="41"/>
      <c r="E187" s="41"/>
      <c r="F187" s="41"/>
      <c r="G187" s="41"/>
      <c r="H187" s="41"/>
      <c r="I187" s="41"/>
      <c r="J187" s="46"/>
      <c r="K187" s="41"/>
      <c r="L187" s="41"/>
      <c r="M187" s="41"/>
      <c r="N187" s="41"/>
      <c r="O187" s="41"/>
      <c r="P187" s="41"/>
      <c r="Q187" s="41"/>
      <c r="R187" s="41"/>
      <c r="S187" s="41"/>
    </row>
    <row r="188" ht="78.0" customHeight="1">
      <c r="A188" s="41"/>
      <c r="B188" s="78"/>
      <c r="C188" s="78"/>
      <c r="D188" s="41"/>
      <c r="E188" s="41"/>
      <c r="F188" s="41"/>
      <c r="G188" s="41"/>
      <c r="H188" s="41"/>
      <c r="I188" s="41"/>
      <c r="J188" s="46"/>
      <c r="K188" s="41"/>
      <c r="L188" s="41"/>
      <c r="M188" s="41"/>
      <c r="N188" s="41"/>
      <c r="O188" s="41"/>
      <c r="P188" s="41"/>
      <c r="Q188" s="41"/>
      <c r="R188" s="41"/>
      <c r="S188" s="41"/>
    </row>
    <row r="189" ht="78.0" customHeight="1">
      <c r="A189" s="41"/>
      <c r="B189" s="78"/>
      <c r="C189" s="78"/>
      <c r="D189" s="41"/>
      <c r="E189" s="41"/>
      <c r="F189" s="41"/>
      <c r="G189" s="41"/>
      <c r="H189" s="41"/>
      <c r="I189" s="41"/>
      <c r="J189" s="46"/>
      <c r="K189" s="41"/>
      <c r="L189" s="41"/>
      <c r="M189" s="41"/>
      <c r="N189" s="41"/>
      <c r="O189" s="41"/>
      <c r="P189" s="41"/>
      <c r="Q189" s="41"/>
      <c r="R189" s="41"/>
      <c r="S189" s="41"/>
    </row>
    <row r="190" ht="78.0" customHeight="1">
      <c r="A190" s="41"/>
      <c r="B190" s="78"/>
      <c r="C190" s="78"/>
      <c r="D190" s="41"/>
      <c r="E190" s="41"/>
      <c r="F190" s="41"/>
      <c r="G190" s="41"/>
      <c r="H190" s="41"/>
      <c r="I190" s="41"/>
      <c r="J190" s="46"/>
      <c r="K190" s="41"/>
      <c r="L190" s="41"/>
      <c r="M190" s="41"/>
      <c r="N190" s="41"/>
      <c r="O190" s="41"/>
      <c r="P190" s="41"/>
      <c r="Q190" s="41"/>
      <c r="R190" s="41"/>
      <c r="S190" s="41"/>
    </row>
    <row r="191" ht="78.0" customHeight="1">
      <c r="A191" s="41"/>
      <c r="B191" s="78"/>
      <c r="C191" s="78"/>
      <c r="D191" s="41"/>
      <c r="E191" s="41"/>
      <c r="F191" s="41"/>
      <c r="G191" s="41"/>
      <c r="H191" s="41"/>
      <c r="I191" s="41"/>
      <c r="J191" s="46"/>
      <c r="K191" s="41"/>
      <c r="L191" s="41"/>
      <c r="M191" s="41"/>
      <c r="N191" s="41"/>
      <c r="O191" s="41"/>
      <c r="P191" s="41"/>
      <c r="Q191" s="41"/>
      <c r="R191" s="41"/>
      <c r="S191" s="41"/>
    </row>
    <row r="192" ht="78.0" customHeight="1">
      <c r="A192" s="41"/>
      <c r="B192" s="78"/>
      <c r="C192" s="78"/>
      <c r="D192" s="41"/>
      <c r="E192" s="41"/>
      <c r="F192" s="41"/>
      <c r="G192" s="41"/>
      <c r="H192" s="41"/>
      <c r="I192" s="41"/>
      <c r="J192" s="46"/>
      <c r="K192" s="41"/>
      <c r="L192" s="41"/>
      <c r="M192" s="41"/>
      <c r="N192" s="41"/>
      <c r="O192" s="41"/>
      <c r="P192" s="41"/>
      <c r="Q192" s="41"/>
      <c r="R192" s="41"/>
      <c r="S192" s="41"/>
    </row>
    <row r="193" ht="78.0" customHeight="1">
      <c r="A193" s="41"/>
      <c r="B193" s="78"/>
      <c r="C193" s="78"/>
      <c r="D193" s="41"/>
      <c r="E193" s="41"/>
      <c r="F193" s="41"/>
      <c r="G193" s="41"/>
      <c r="H193" s="41"/>
      <c r="I193" s="41"/>
      <c r="J193" s="46"/>
      <c r="K193" s="41"/>
      <c r="L193" s="41"/>
      <c r="M193" s="41"/>
      <c r="N193" s="41"/>
      <c r="O193" s="41"/>
      <c r="P193" s="41"/>
      <c r="Q193" s="41"/>
      <c r="R193" s="41"/>
      <c r="S193" s="41"/>
    </row>
    <row r="194" ht="78.0" customHeight="1">
      <c r="A194" s="41"/>
      <c r="B194" s="78"/>
      <c r="C194" s="78"/>
      <c r="D194" s="41"/>
      <c r="E194" s="41"/>
      <c r="F194" s="41"/>
      <c r="G194" s="41"/>
      <c r="H194" s="41"/>
      <c r="I194" s="41"/>
      <c r="J194" s="46"/>
      <c r="K194" s="41"/>
      <c r="L194" s="41"/>
      <c r="M194" s="41"/>
      <c r="N194" s="41"/>
      <c r="O194" s="41"/>
      <c r="P194" s="41"/>
      <c r="Q194" s="41"/>
      <c r="R194" s="41"/>
      <c r="S194" s="41"/>
    </row>
    <row r="195" ht="78.0" customHeight="1">
      <c r="A195" s="41"/>
      <c r="B195" s="78"/>
      <c r="C195" s="78"/>
      <c r="D195" s="41"/>
      <c r="E195" s="41"/>
      <c r="F195" s="41"/>
      <c r="G195" s="41"/>
      <c r="H195" s="41"/>
      <c r="I195" s="41"/>
      <c r="J195" s="46"/>
      <c r="K195" s="41"/>
      <c r="L195" s="41"/>
      <c r="M195" s="41"/>
      <c r="N195" s="41"/>
      <c r="O195" s="41"/>
      <c r="P195" s="41"/>
      <c r="Q195" s="41"/>
      <c r="R195" s="41"/>
      <c r="S195" s="41"/>
    </row>
    <row r="196" ht="78.0" customHeight="1">
      <c r="A196" s="41"/>
      <c r="B196" s="78"/>
      <c r="C196" s="78"/>
      <c r="D196" s="41"/>
      <c r="E196" s="41"/>
      <c r="F196" s="41"/>
      <c r="G196" s="41"/>
      <c r="H196" s="41"/>
      <c r="I196" s="41"/>
      <c r="J196" s="46"/>
      <c r="K196" s="41"/>
      <c r="L196" s="41"/>
      <c r="M196" s="41"/>
      <c r="N196" s="41"/>
      <c r="O196" s="41"/>
      <c r="P196" s="41"/>
      <c r="Q196" s="41"/>
      <c r="R196" s="41"/>
      <c r="S196" s="41"/>
    </row>
    <row r="197" ht="78.0" customHeight="1">
      <c r="A197" s="41"/>
      <c r="B197" s="78"/>
      <c r="C197" s="78"/>
      <c r="D197" s="41"/>
      <c r="E197" s="41"/>
      <c r="F197" s="41"/>
      <c r="G197" s="41"/>
      <c r="H197" s="41"/>
      <c r="I197" s="41"/>
      <c r="J197" s="46"/>
      <c r="K197" s="41"/>
      <c r="L197" s="41"/>
      <c r="M197" s="41"/>
      <c r="N197" s="41"/>
      <c r="O197" s="41"/>
      <c r="P197" s="41"/>
      <c r="Q197" s="41"/>
      <c r="R197" s="41"/>
      <c r="S197" s="41"/>
    </row>
    <row r="198" ht="78.0" customHeight="1">
      <c r="A198" s="41"/>
      <c r="B198" s="78"/>
      <c r="C198" s="78"/>
      <c r="D198" s="41"/>
      <c r="E198" s="41"/>
      <c r="F198" s="41"/>
      <c r="G198" s="41"/>
      <c r="H198" s="41"/>
      <c r="I198" s="41"/>
      <c r="J198" s="46"/>
      <c r="K198" s="41"/>
      <c r="L198" s="41"/>
      <c r="M198" s="41"/>
      <c r="N198" s="41"/>
      <c r="O198" s="41"/>
      <c r="P198" s="41"/>
      <c r="Q198" s="41"/>
      <c r="R198" s="41"/>
      <c r="S198" s="41"/>
    </row>
    <row r="199" ht="78.0" customHeight="1">
      <c r="A199" s="41"/>
      <c r="B199" s="78"/>
      <c r="C199" s="78"/>
      <c r="D199" s="41"/>
      <c r="E199" s="41"/>
      <c r="F199" s="41"/>
      <c r="G199" s="41"/>
      <c r="H199" s="41"/>
      <c r="I199" s="41"/>
      <c r="J199" s="46"/>
      <c r="K199" s="41"/>
      <c r="L199" s="41"/>
      <c r="M199" s="41"/>
      <c r="N199" s="41"/>
      <c r="O199" s="41"/>
      <c r="P199" s="41"/>
      <c r="Q199" s="41"/>
      <c r="R199" s="41"/>
      <c r="S199" s="41"/>
    </row>
    <row r="200" ht="78.0" customHeight="1">
      <c r="A200" s="41"/>
      <c r="B200" s="78"/>
      <c r="C200" s="78"/>
      <c r="D200" s="41"/>
      <c r="E200" s="41"/>
      <c r="F200" s="41"/>
      <c r="G200" s="41"/>
      <c r="H200" s="41"/>
      <c r="I200" s="41"/>
      <c r="J200" s="46"/>
      <c r="K200" s="41"/>
      <c r="L200" s="41"/>
      <c r="M200" s="41"/>
      <c r="N200" s="41"/>
      <c r="O200" s="41"/>
      <c r="P200" s="41"/>
      <c r="Q200" s="41"/>
      <c r="R200" s="41"/>
      <c r="S200" s="41"/>
    </row>
    <row r="201" ht="78.0" customHeight="1">
      <c r="A201" s="41"/>
      <c r="B201" s="78"/>
      <c r="C201" s="78"/>
      <c r="D201" s="41"/>
      <c r="E201" s="41"/>
      <c r="F201" s="41"/>
      <c r="G201" s="41"/>
      <c r="H201" s="41"/>
      <c r="I201" s="41"/>
      <c r="J201" s="46"/>
      <c r="K201" s="41"/>
      <c r="L201" s="41"/>
      <c r="M201" s="41"/>
      <c r="N201" s="41"/>
      <c r="O201" s="41"/>
      <c r="P201" s="41"/>
      <c r="Q201" s="41"/>
      <c r="R201" s="41"/>
      <c r="S201" s="41"/>
    </row>
    <row r="202" ht="78.0" customHeight="1">
      <c r="A202" s="41"/>
      <c r="B202" s="78"/>
      <c r="C202" s="78"/>
      <c r="D202" s="41"/>
      <c r="E202" s="41"/>
      <c r="F202" s="41"/>
      <c r="G202" s="41"/>
      <c r="H202" s="41"/>
      <c r="I202" s="41"/>
      <c r="J202" s="46"/>
      <c r="K202" s="41"/>
      <c r="L202" s="41"/>
      <c r="M202" s="41"/>
      <c r="N202" s="41"/>
      <c r="O202" s="41"/>
      <c r="P202" s="41"/>
      <c r="Q202" s="41"/>
      <c r="R202" s="41"/>
      <c r="S202" s="41"/>
    </row>
    <row r="203" ht="78.0" customHeight="1">
      <c r="A203" s="41"/>
      <c r="B203" s="78"/>
      <c r="C203" s="78"/>
      <c r="D203" s="41"/>
      <c r="E203" s="41"/>
      <c r="F203" s="41"/>
      <c r="G203" s="41"/>
      <c r="H203" s="41"/>
      <c r="I203" s="41"/>
      <c r="J203" s="46"/>
      <c r="K203" s="41"/>
      <c r="L203" s="41"/>
      <c r="M203" s="41"/>
      <c r="N203" s="41"/>
      <c r="O203" s="41"/>
      <c r="P203" s="41"/>
      <c r="Q203" s="41"/>
      <c r="R203" s="41"/>
      <c r="S203" s="41"/>
    </row>
    <row r="204" ht="78.0" customHeight="1">
      <c r="A204" s="41"/>
      <c r="B204" s="78"/>
      <c r="C204" s="78"/>
      <c r="D204" s="41"/>
      <c r="E204" s="41"/>
      <c r="F204" s="41"/>
      <c r="G204" s="41"/>
      <c r="H204" s="41"/>
      <c r="I204" s="41"/>
      <c r="J204" s="46"/>
      <c r="K204" s="41"/>
      <c r="L204" s="41"/>
      <c r="M204" s="41"/>
      <c r="N204" s="41"/>
      <c r="O204" s="41"/>
      <c r="P204" s="41"/>
      <c r="Q204" s="41"/>
      <c r="R204" s="41"/>
      <c r="S204" s="41"/>
    </row>
    <row r="205" ht="78.0" customHeight="1">
      <c r="A205" s="41"/>
      <c r="B205" s="78"/>
      <c r="C205" s="78"/>
      <c r="D205" s="41"/>
      <c r="E205" s="41"/>
      <c r="F205" s="41"/>
      <c r="G205" s="41"/>
      <c r="H205" s="41"/>
      <c r="I205" s="41"/>
      <c r="J205" s="46"/>
      <c r="K205" s="41"/>
      <c r="L205" s="41"/>
      <c r="M205" s="41"/>
      <c r="N205" s="41"/>
      <c r="O205" s="41"/>
      <c r="P205" s="41"/>
      <c r="Q205" s="41"/>
      <c r="R205" s="41"/>
      <c r="S205" s="41"/>
    </row>
    <row r="206" ht="78.0" customHeight="1">
      <c r="A206" s="41"/>
      <c r="B206" s="78"/>
      <c r="C206" s="78"/>
      <c r="D206" s="41"/>
      <c r="E206" s="41"/>
      <c r="F206" s="41"/>
      <c r="G206" s="41"/>
      <c r="H206" s="41"/>
      <c r="I206" s="41"/>
      <c r="J206" s="46"/>
      <c r="K206" s="41"/>
      <c r="L206" s="41"/>
      <c r="M206" s="41"/>
      <c r="N206" s="41"/>
      <c r="O206" s="41"/>
      <c r="P206" s="41"/>
      <c r="Q206" s="41"/>
      <c r="R206" s="41"/>
      <c r="S206" s="41"/>
    </row>
    <row r="207" ht="78.0" customHeight="1">
      <c r="A207" s="41"/>
      <c r="B207" s="78"/>
      <c r="C207" s="78"/>
      <c r="D207" s="41"/>
      <c r="E207" s="41"/>
      <c r="F207" s="41"/>
      <c r="G207" s="41"/>
      <c r="H207" s="41"/>
      <c r="I207" s="41"/>
      <c r="J207" s="46"/>
      <c r="K207" s="41"/>
      <c r="L207" s="41"/>
      <c r="M207" s="41"/>
      <c r="N207" s="41"/>
      <c r="O207" s="41"/>
      <c r="P207" s="41"/>
      <c r="Q207" s="41"/>
      <c r="R207" s="41"/>
      <c r="S207" s="41"/>
    </row>
    <row r="208" ht="78.0" customHeight="1">
      <c r="A208" s="41"/>
      <c r="B208" s="78"/>
      <c r="C208" s="78"/>
      <c r="D208" s="41"/>
      <c r="E208" s="41"/>
      <c r="F208" s="41"/>
      <c r="G208" s="41"/>
      <c r="H208" s="41"/>
      <c r="I208" s="41"/>
      <c r="J208" s="46"/>
      <c r="K208" s="41"/>
      <c r="L208" s="41"/>
      <c r="M208" s="41"/>
      <c r="N208" s="41"/>
      <c r="O208" s="41"/>
      <c r="P208" s="41"/>
      <c r="Q208" s="41"/>
      <c r="R208" s="41"/>
      <c r="S208" s="41"/>
    </row>
    <row r="209" ht="78.0" customHeight="1">
      <c r="A209" s="41"/>
      <c r="B209" s="78"/>
      <c r="C209" s="78"/>
      <c r="D209" s="41"/>
      <c r="E209" s="41"/>
      <c r="F209" s="41"/>
      <c r="G209" s="41"/>
      <c r="H209" s="41"/>
      <c r="I209" s="41"/>
      <c r="J209" s="46"/>
      <c r="K209" s="41"/>
      <c r="L209" s="41"/>
      <c r="M209" s="41"/>
      <c r="N209" s="41"/>
      <c r="O209" s="41"/>
      <c r="P209" s="41"/>
      <c r="Q209" s="41"/>
      <c r="R209" s="41"/>
      <c r="S209" s="41"/>
    </row>
    <row r="210" ht="78.0" customHeight="1">
      <c r="A210" s="41"/>
      <c r="B210" s="78"/>
      <c r="C210" s="78"/>
      <c r="D210" s="41"/>
      <c r="E210" s="41"/>
      <c r="F210" s="41"/>
      <c r="G210" s="41"/>
      <c r="H210" s="41"/>
      <c r="I210" s="41"/>
      <c r="J210" s="46"/>
      <c r="K210" s="41"/>
      <c r="L210" s="41"/>
      <c r="M210" s="41"/>
      <c r="N210" s="41"/>
      <c r="O210" s="41"/>
      <c r="P210" s="41"/>
      <c r="Q210" s="41"/>
      <c r="R210" s="41"/>
      <c r="S210" s="41"/>
    </row>
    <row r="211" ht="78.0" customHeight="1">
      <c r="A211" s="41"/>
      <c r="B211" s="78"/>
      <c r="C211" s="78"/>
      <c r="D211" s="41"/>
      <c r="E211" s="41"/>
      <c r="F211" s="41"/>
      <c r="G211" s="41"/>
      <c r="H211" s="41"/>
      <c r="I211" s="41"/>
      <c r="J211" s="46"/>
      <c r="K211" s="41"/>
      <c r="L211" s="41"/>
      <c r="M211" s="41"/>
      <c r="N211" s="41"/>
      <c r="O211" s="41"/>
      <c r="P211" s="41"/>
      <c r="Q211" s="41"/>
      <c r="R211" s="41"/>
      <c r="S211" s="41"/>
    </row>
    <row r="212" ht="78.0" customHeight="1">
      <c r="A212" s="41"/>
      <c r="B212" s="78"/>
      <c r="C212" s="78"/>
      <c r="D212" s="41"/>
      <c r="E212" s="41"/>
      <c r="F212" s="41"/>
      <c r="G212" s="41"/>
      <c r="H212" s="41"/>
      <c r="I212" s="41"/>
      <c r="J212" s="46"/>
      <c r="K212" s="41"/>
      <c r="L212" s="41"/>
      <c r="M212" s="41"/>
      <c r="N212" s="41"/>
      <c r="O212" s="41"/>
      <c r="P212" s="41"/>
      <c r="Q212" s="41"/>
      <c r="R212" s="41"/>
      <c r="S212" s="41"/>
    </row>
    <row r="213" ht="78.0" customHeight="1">
      <c r="A213" s="41"/>
      <c r="B213" s="78"/>
      <c r="C213" s="78"/>
      <c r="D213" s="41"/>
      <c r="E213" s="41"/>
      <c r="F213" s="41"/>
      <c r="G213" s="41"/>
      <c r="H213" s="41"/>
      <c r="I213" s="41"/>
      <c r="J213" s="46"/>
      <c r="K213" s="41"/>
      <c r="L213" s="41"/>
      <c r="M213" s="41"/>
      <c r="N213" s="41"/>
      <c r="O213" s="41"/>
      <c r="P213" s="41"/>
      <c r="Q213" s="41"/>
      <c r="R213" s="41"/>
      <c r="S213" s="41"/>
    </row>
    <row r="214" ht="78.0" customHeight="1">
      <c r="A214" s="41"/>
      <c r="B214" s="78"/>
      <c r="C214" s="78"/>
      <c r="D214" s="41"/>
      <c r="E214" s="41"/>
      <c r="F214" s="41"/>
      <c r="G214" s="41"/>
      <c r="H214" s="41"/>
      <c r="I214" s="41"/>
      <c r="J214" s="46"/>
      <c r="K214" s="41"/>
      <c r="L214" s="41"/>
      <c r="M214" s="41"/>
      <c r="N214" s="41"/>
      <c r="O214" s="41"/>
      <c r="P214" s="41"/>
      <c r="Q214" s="41"/>
      <c r="R214" s="41"/>
      <c r="S214" s="41"/>
    </row>
    <row r="215" ht="78.0" customHeight="1">
      <c r="A215" s="41"/>
      <c r="B215" s="78"/>
      <c r="C215" s="78"/>
      <c r="D215" s="41"/>
      <c r="E215" s="41"/>
      <c r="F215" s="41"/>
      <c r="G215" s="41"/>
      <c r="H215" s="41"/>
      <c r="I215" s="41"/>
      <c r="J215" s="46"/>
      <c r="K215" s="41"/>
      <c r="L215" s="41"/>
      <c r="M215" s="41"/>
      <c r="N215" s="41"/>
      <c r="O215" s="41"/>
      <c r="P215" s="41"/>
      <c r="Q215" s="41"/>
      <c r="R215" s="41"/>
      <c r="S215" s="41"/>
    </row>
    <row r="216" ht="78.0" customHeight="1">
      <c r="A216" s="41"/>
      <c r="B216" s="78"/>
      <c r="C216" s="78"/>
      <c r="D216" s="41"/>
      <c r="E216" s="41"/>
      <c r="F216" s="41"/>
      <c r="G216" s="41"/>
      <c r="H216" s="41"/>
      <c r="I216" s="41"/>
      <c r="J216" s="46"/>
      <c r="K216" s="41"/>
      <c r="L216" s="41"/>
      <c r="M216" s="41"/>
      <c r="N216" s="41"/>
      <c r="O216" s="41"/>
      <c r="P216" s="41"/>
      <c r="Q216" s="41"/>
      <c r="R216" s="41"/>
      <c r="S216" s="41"/>
    </row>
    <row r="217" ht="78.0" customHeight="1">
      <c r="A217" s="41"/>
      <c r="B217" s="78"/>
      <c r="C217" s="78"/>
      <c r="D217" s="41"/>
      <c r="E217" s="41"/>
      <c r="F217" s="41"/>
      <c r="G217" s="41"/>
      <c r="H217" s="41"/>
      <c r="I217" s="41"/>
      <c r="J217" s="46"/>
      <c r="K217" s="41"/>
      <c r="L217" s="41"/>
      <c r="M217" s="41"/>
      <c r="N217" s="41"/>
      <c r="O217" s="41"/>
      <c r="P217" s="41"/>
      <c r="Q217" s="41"/>
      <c r="R217" s="41"/>
      <c r="S217" s="41"/>
    </row>
    <row r="218" ht="78.0" customHeight="1">
      <c r="A218" s="41"/>
      <c r="B218" s="78"/>
      <c r="C218" s="78"/>
      <c r="D218" s="41"/>
      <c r="E218" s="41"/>
      <c r="F218" s="41"/>
      <c r="G218" s="41"/>
      <c r="H218" s="41"/>
      <c r="I218" s="41"/>
      <c r="J218" s="46"/>
      <c r="K218" s="41"/>
      <c r="L218" s="41"/>
      <c r="M218" s="41"/>
      <c r="N218" s="41"/>
      <c r="O218" s="41"/>
      <c r="P218" s="41"/>
      <c r="Q218" s="41"/>
      <c r="R218" s="41"/>
      <c r="S218" s="41"/>
    </row>
    <row r="219" ht="78.0" customHeight="1">
      <c r="A219" s="41"/>
      <c r="B219" s="78"/>
      <c r="C219" s="78"/>
      <c r="D219" s="41"/>
      <c r="E219" s="41"/>
      <c r="F219" s="41"/>
      <c r="G219" s="41"/>
      <c r="H219" s="41"/>
      <c r="I219" s="41"/>
      <c r="J219" s="46"/>
      <c r="K219" s="41"/>
      <c r="L219" s="41"/>
      <c r="M219" s="41"/>
      <c r="N219" s="41"/>
      <c r="O219" s="41"/>
      <c r="P219" s="41"/>
      <c r="Q219" s="41"/>
      <c r="R219" s="41"/>
      <c r="S219" s="41"/>
    </row>
    <row r="220" ht="78.0" customHeight="1">
      <c r="A220" s="41"/>
      <c r="B220" s="78"/>
      <c r="C220" s="78"/>
      <c r="D220" s="41"/>
      <c r="E220" s="41"/>
      <c r="F220" s="41"/>
      <c r="G220" s="41"/>
      <c r="H220" s="41"/>
      <c r="I220" s="41"/>
      <c r="J220" s="46"/>
      <c r="K220" s="41"/>
      <c r="L220" s="41"/>
      <c r="M220" s="41"/>
      <c r="N220" s="41"/>
      <c r="O220" s="41"/>
      <c r="P220" s="41"/>
      <c r="Q220" s="41"/>
      <c r="R220" s="41"/>
      <c r="S220" s="41"/>
    </row>
    <row r="221" ht="78.0" customHeight="1">
      <c r="A221" s="41"/>
      <c r="B221" s="78"/>
      <c r="C221" s="78"/>
      <c r="D221" s="41"/>
      <c r="E221" s="41"/>
      <c r="F221" s="41"/>
      <c r="G221" s="41"/>
      <c r="H221" s="41"/>
      <c r="I221" s="41"/>
      <c r="J221" s="46"/>
      <c r="K221" s="41"/>
      <c r="L221" s="41"/>
      <c r="M221" s="41"/>
      <c r="N221" s="41"/>
      <c r="O221" s="41"/>
      <c r="P221" s="41"/>
      <c r="Q221" s="41"/>
      <c r="R221" s="41"/>
      <c r="S221" s="41"/>
    </row>
    <row r="222" ht="78.0" customHeight="1">
      <c r="A222" s="41"/>
      <c r="B222" s="78"/>
      <c r="C222" s="78"/>
      <c r="D222" s="41"/>
      <c r="E222" s="41"/>
      <c r="F222" s="41"/>
      <c r="G222" s="41"/>
      <c r="H222" s="41"/>
      <c r="I222" s="41"/>
      <c r="J222" s="46"/>
      <c r="K222" s="41"/>
      <c r="L222" s="41"/>
      <c r="M222" s="41"/>
      <c r="N222" s="41"/>
      <c r="O222" s="41"/>
      <c r="P222" s="41"/>
      <c r="Q222" s="41"/>
      <c r="R222" s="41"/>
      <c r="S222" s="41"/>
    </row>
    <row r="223" ht="78.0" customHeight="1">
      <c r="A223" s="41"/>
      <c r="B223" s="78"/>
      <c r="C223" s="78"/>
      <c r="D223" s="41"/>
      <c r="E223" s="41"/>
      <c r="F223" s="41"/>
      <c r="G223" s="41"/>
      <c r="H223" s="41"/>
      <c r="I223" s="41"/>
      <c r="J223" s="46"/>
      <c r="K223" s="41"/>
      <c r="L223" s="41"/>
      <c r="M223" s="41"/>
      <c r="N223" s="41"/>
      <c r="O223" s="41"/>
      <c r="P223" s="41"/>
      <c r="Q223" s="41"/>
      <c r="R223" s="41"/>
      <c r="S223" s="41"/>
    </row>
    <row r="224" ht="78.0" customHeight="1">
      <c r="A224" s="41"/>
      <c r="B224" s="78"/>
      <c r="C224" s="78"/>
      <c r="D224" s="41"/>
      <c r="E224" s="41"/>
      <c r="F224" s="41"/>
      <c r="G224" s="41"/>
      <c r="H224" s="41"/>
      <c r="I224" s="41"/>
      <c r="J224" s="46"/>
      <c r="K224" s="41"/>
      <c r="L224" s="41"/>
      <c r="M224" s="41"/>
      <c r="N224" s="41"/>
      <c r="O224" s="41"/>
      <c r="P224" s="41"/>
      <c r="Q224" s="41"/>
      <c r="R224" s="41"/>
      <c r="S224" s="41"/>
    </row>
    <row r="225" ht="78.0" customHeight="1">
      <c r="A225" s="41"/>
      <c r="B225" s="78"/>
      <c r="C225" s="78"/>
      <c r="D225" s="41"/>
      <c r="E225" s="41"/>
      <c r="F225" s="41"/>
      <c r="G225" s="41"/>
      <c r="H225" s="41"/>
      <c r="I225" s="41"/>
      <c r="J225" s="46"/>
      <c r="K225" s="41"/>
      <c r="L225" s="41"/>
      <c r="M225" s="41"/>
      <c r="N225" s="41"/>
      <c r="O225" s="41"/>
      <c r="P225" s="41"/>
      <c r="Q225" s="41"/>
      <c r="R225" s="41"/>
      <c r="S225" s="41"/>
    </row>
    <row r="226" ht="78.0" customHeight="1">
      <c r="A226" s="41"/>
      <c r="B226" s="78"/>
      <c r="C226" s="78"/>
      <c r="D226" s="41"/>
      <c r="E226" s="41"/>
      <c r="F226" s="41"/>
      <c r="G226" s="41"/>
      <c r="H226" s="41"/>
      <c r="I226" s="41"/>
      <c r="J226" s="46"/>
      <c r="K226" s="41"/>
      <c r="L226" s="41"/>
      <c r="M226" s="41"/>
      <c r="N226" s="41"/>
      <c r="O226" s="41"/>
      <c r="P226" s="41"/>
      <c r="Q226" s="41"/>
      <c r="R226" s="41"/>
      <c r="S226" s="41"/>
    </row>
    <row r="227" ht="78.0" customHeight="1">
      <c r="A227" s="41"/>
      <c r="B227" s="78"/>
      <c r="C227" s="78"/>
      <c r="D227" s="41"/>
      <c r="E227" s="41"/>
      <c r="F227" s="41"/>
      <c r="G227" s="41"/>
      <c r="H227" s="41"/>
      <c r="I227" s="41"/>
      <c r="J227" s="46"/>
      <c r="K227" s="41"/>
      <c r="L227" s="41"/>
      <c r="M227" s="41"/>
      <c r="N227" s="41"/>
      <c r="O227" s="41"/>
      <c r="P227" s="41"/>
      <c r="Q227" s="41"/>
      <c r="R227" s="41"/>
      <c r="S227" s="41"/>
    </row>
    <row r="228" ht="78.0" customHeight="1">
      <c r="A228" s="41"/>
      <c r="B228" s="78"/>
      <c r="C228" s="78"/>
      <c r="D228" s="41"/>
      <c r="E228" s="41"/>
      <c r="F228" s="41"/>
      <c r="G228" s="41"/>
      <c r="H228" s="41"/>
      <c r="I228" s="41"/>
      <c r="J228" s="46"/>
      <c r="K228" s="41"/>
      <c r="L228" s="41"/>
      <c r="M228" s="41"/>
      <c r="N228" s="41"/>
      <c r="O228" s="41"/>
      <c r="P228" s="41"/>
      <c r="Q228" s="41"/>
      <c r="R228" s="41"/>
      <c r="S228" s="41"/>
    </row>
    <row r="229" ht="78.0" customHeight="1">
      <c r="A229" s="41"/>
      <c r="B229" s="78"/>
      <c r="C229" s="78"/>
      <c r="D229" s="41"/>
      <c r="E229" s="41"/>
      <c r="F229" s="41"/>
      <c r="G229" s="41"/>
      <c r="H229" s="41"/>
      <c r="I229" s="41"/>
      <c r="J229" s="46"/>
      <c r="K229" s="41"/>
      <c r="L229" s="41"/>
      <c r="M229" s="41"/>
      <c r="N229" s="41"/>
      <c r="O229" s="41"/>
      <c r="P229" s="41"/>
      <c r="Q229" s="41"/>
      <c r="R229" s="41"/>
      <c r="S229" s="41"/>
    </row>
    <row r="230" ht="78.0" customHeight="1">
      <c r="A230" s="41"/>
      <c r="B230" s="78"/>
      <c r="C230" s="78"/>
      <c r="D230" s="41"/>
      <c r="E230" s="41"/>
      <c r="F230" s="41"/>
      <c r="G230" s="41"/>
      <c r="H230" s="41"/>
      <c r="I230" s="41"/>
      <c r="J230" s="46"/>
      <c r="K230" s="41"/>
      <c r="L230" s="41"/>
      <c r="M230" s="41"/>
      <c r="N230" s="41"/>
      <c r="O230" s="41"/>
      <c r="P230" s="41"/>
      <c r="Q230" s="41"/>
      <c r="R230" s="41"/>
      <c r="S230" s="41"/>
    </row>
    <row r="231" ht="78.0" customHeight="1">
      <c r="A231" s="41"/>
      <c r="B231" s="78"/>
      <c r="C231" s="78"/>
      <c r="D231" s="41"/>
      <c r="E231" s="41"/>
      <c r="F231" s="41"/>
      <c r="G231" s="41"/>
      <c r="H231" s="41"/>
      <c r="I231" s="41"/>
      <c r="J231" s="46"/>
      <c r="K231" s="41"/>
      <c r="L231" s="41"/>
      <c r="M231" s="41"/>
      <c r="N231" s="41"/>
      <c r="O231" s="41"/>
      <c r="P231" s="41"/>
      <c r="Q231" s="41"/>
      <c r="R231" s="41"/>
      <c r="S231" s="41"/>
    </row>
    <row r="232" ht="78.0" customHeight="1">
      <c r="A232" s="41"/>
      <c r="B232" s="78"/>
      <c r="C232" s="78"/>
      <c r="D232" s="41"/>
      <c r="E232" s="41"/>
      <c r="F232" s="41"/>
      <c r="G232" s="41"/>
      <c r="H232" s="41"/>
      <c r="I232" s="41"/>
      <c r="J232" s="46"/>
      <c r="K232" s="41"/>
      <c r="L232" s="41"/>
      <c r="M232" s="41"/>
      <c r="N232" s="41"/>
      <c r="O232" s="41"/>
      <c r="P232" s="41"/>
      <c r="Q232" s="41"/>
      <c r="R232" s="41"/>
      <c r="S232" s="41"/>
    </row>
    <row r="233" ht="78.0" customHeight="1">
      <c r="A233" s="41"/>
      <c r="B233" s="78"/>
      <c r="C233" s="78"/>
      <c r="D233" s="41"/>
      <c r="E233" s="41"/>
      <c r="F233" s="41"/>
      <c r="G233" s="41"/>
      <c r="H233" s="41"/>
      <c r="I233" s="41"/>
      <c r="J233" s="46"/>
      <c r="K233" s="41"/>
      <c r="L233" s="41"/>
      <c r="M233" s="41"/>
      <c r="N233" s="41"/>
      <c r="O233" s="41"/>
      <c r="P233" s="41"/>
      <c r="Q233" s="41"/>
      <c r="R233" s="41"/>
      <c r="S233" s="41"/>
    </row>
    <row r="234" ht="78.0" customHeight="1">
      <c r="A234" s="41"/>
      <c r="B234" s="78"/>
      <c r="C234" s="78"/>
      <c r="D234" s="41"/>
      <c r="E234" s="41"/>
      <c r="F234" s="41"/>
      <c r="G234" s="41"/>
      <c r="H234" s="41"/>
      <c r="I234" s="41"/>
      <c r="J234" s="46"/>
      <c r="K234" s="41"/>
      <c r="L234" s="41"/>
      <c r="M234" s="41"/>
      <c r="N234" s="41"/>
      <c r="O234" s="41"/>
      <c r="P234" s="41"/>
      <c r="Q234" s="41"/>
      <c r="R234" s="41"/>
      <c r="S234" s="41"/>
    </row>
    <row r="235" ht="78.0" customHeight="1">
      <c r="A235" s="41"/>
      <c r="B235" s="78"/>
      <c r="C235" s="78"/>
      <c r="D235" s="41"/>
      <c r="E235" s="41"/>
      <c r="F235" s="41"/>
      <c r="G235" s="41"/>
      <c r="H235" s="41"/>
      <c r="I235" s="41"/>
      <c r="J235" s="46"/>
      <c r="K235" s="41"/>
      <c r="L235" s="41"/>
      <c r="M235" s="41"/>
      <c r="N235" s="41"/>
      <c r="O235" s="41"/>
      <c r="P235" s="41"/>
      <c r="Q235" s="41"/>
      <c r="R235" s="41"/>
      <c r="S235" s="41"/>
    </row>
    <row r="236" ht="78.0" customHeight="1">
      <c r="A236" s="41"/>
      <c r="B236" s="78"/>
      <c r="C236" s="78"/>
      <c r="D236" s="41"/>
      <c r="E236" s="41"/>
      <c r="F236" s="41"/>
      <c r="G236" s="41"/>
      <c r="H236" s="41"/>
      <c r="I236" s="41"/>
      <c r="J236" s="46"/>
      <c r="K236" s="41"/>
      <c r="L236" s="41"/>
      <c r="M236" s="41"/>
      <c r="N236" s="41"/>
      <c r="O236" s="41"/>
      <c r="P236" s="41"/>
      <c r="Q236" s="41"/>
      <c r="R236" s="41"/>
      <c r="S236" s="41"/>
    </row>
    <row r="237" ht="78.0" customHeight="1">
      <c r="A237" s="41"/>
      <c r="B237" s="78"/>
      <c r="C237" s="78"/>
      <c r="D237" s="41"/>
      <c r="E237" s="41"/>
      <c r="F237" s="41"/>
      <c r="G237" s="41"/>
      <c r="H237" s="41"/>
      <c r="I237" s="41"/>
      <c r="J237" s="46"/>
      <c r="K237" s="41"/>
      <c r="L237" s="41"/>
      <c r="M237" s="41"/>
      <c r="N237" s="41"/>
      <c r="O237" s="41"/>
      <c r="P237" s="41"/>
      <c r="Q237" s="41"/>
      <c r="R237" s="41"/>
      <c r="S237" s="41"/>
    </row>
    <row r="238" ht="78.0" customHeight="1">
      <c r="A238" s="41"/>
      <c r="B238" s="78"/>
      <c r="C238" s="78"/>
      <c r="D238" s="41"/>
      <c r="E238" s="41"/>
      <c r="F238" s="41"/>
      <c r="G238" s="41"/>
      <c r="H238" s="41"/>
      <c r="I238" s="41"/>
      <c r="J238" s="46"/>
      <c r="K238" s="41"/>
      <c r="L238" s="41"/>
      <c r="M238" s="41"/>
      <c r="N238" s="41"/>
      <c r="O238" s="41"/>
      <c r="P238" s="41"/>
      <c r="Q238" s="41"/>
      <c r="R238" s="41"/>
      <c r="S238" s="41"/>
    </row>
    <row r="239" ht="78.0" customHeight="1">
      <c r="A239" s="41"/>
      <c r="B239" s="78"/>
      <c r="C239" s="78"/>
      <c r="D239" s="41"/>
      <c r="E239" s="41"/>
      <c r="F239" s="41"/>
      <c r="G239" s="41"/>
      <c r="H239" s="41"/>
      <c r="I239" s="41"/>
      <c r="J239" s="46"/>
      <c r="K239" s="41"/>
      <c r="L239" s="41"/>
      <c r="M239" s="41"/>
      <c r="N239" s="41"/>
      <c r="O239" s="41"/>
      <c r="P239" s="41"/>
      <c r="Q239" s="41"/>
      <c r="R239" s="41"/>
      <c r="S239" s="41"/>
    </row>
    <row r="240" ht="78.0" customHeight="1">
      <c r="A240" s="41"/>
      <c r="B240" s="78"/>
      <c r="C240" s="78"/>
      <c r="D240" s="41"/>
      <c r="E240" s="41"/>
      <c r="F240" s="41"/>
      <c r="G240" s="41"/>
      <c r="H240" s="41"/>
      <c r="I240" s="41"/>
      <c r="J240" s="46"/>
      <c r="K240" s="41"/>
      <c r="L240" s="41"/>
      <c r="M240" s="41"/>
      <c r="N240" s="41"/>
      <c r="O240" s="41"/>
      <c r="P240" s="41"/>
      <c r="Q240" s="41"/>
      <c r="R240" s="41"/>
      <c r="S240" s="41"/>
    </row>
    <row r="241" ht="78.0" customHeight="1">
      <c r="A241" s="41"/>
      <c r="B241" s="78"/>
      <c r="C241" s="78"/>
      <c r="D241" s="41"/>
      <c r="E241" s="41"/>
      <c r="F241" s="41"/>
      <c r="G241" s="41"/>
      <c r="H241" s="41"/>
      <c r="I241" s="41"/>
      <c r="J241" s="46"/>
      <c r="K241" s="41"/>
      <c r="L241" s="41"/>
      <c r="M241" s="41"/>
      <c r="N241" s="41"/>
      <c r="O241" s="41"/>
      <c r="P241" s="41"/>
      <c r="Q241" s="41"/>
      <c r="R241" s="41"/>
      <c r="S241" s="41"/>
    </row>
    <row r="242" ht="78.0" customHeight="1">
      <c r="A242" s="41"/>
      <c r="B242" s="78"/>
      <c r="C242" s="78"/>
      <c r="D242" s="41"/>
      <c r="E242" s="41"/>
      <c r="F242" s="41"/>
      <c r="G242" s="41"/>
      <c r="H242" s="41"/>
      <c r="I242" s="41"/>
      <c r="J242" s="46"/>
      <c r="K242" s="41"/>
      <c r="L242" s="41"/>
      <c r="M242" s="41"/>
      <c r="N242" s="41"/>
      <c r="O242" s="41"/>
      <c r="P242" s="41"/>
      <c r="Q242" s="41"/>
      <c r="R242" s="41"/>
      <c r="S242" s="41"/>
    </row>
    <row r="243" ht="78.0" customHeight="1">
      <c r="A243" s="41"/>
      <c r="B243" s="78"/>
      <c r="C243" s="78"/>
      <c r="D243" s="41"/>
      <c r="E243" s="41"/>
      <c r="F243" s="41"/>
      <c r="G243" s="41"/>
      <c r="H243" s="41"/>
      <c r="I243" s="41"/>
      <c r="J243" s="46"/>
      <c r="K243" s="41"/>
      <c r="L243" s="41"/>
      <c r="M243" s="41"/>
      <c r="N243" s="41"/>
      <c r="O243" s="41"/>
      <c r="P243" s="41"/>
      <c r="Q243" s="41"/>
      <c r="R243" s="41"/>
      <c r="S243" s="41"/>
    </row>
    <row r="244" ht="78.0" customHeight="1">
      <c r="A244" s="41"/>
      <c r="B244" s="78"/>
      <c r="C244" s="78"/>
      <c r="D244" s="41"/>
      <c r="E244" s="41"/>
      <c r="F244" s="41"/>
      <c r="G244" s="41"/>
      <c r="H244" s="41"/>
      <c r="I244" s="41"/>
      <c r="J244" s="46"/>
      <c r="K244" s="41"/>
      <c r="L244" s="41"/>
      <c r="M244" s="41"/>
      <c r="N244" s="41"/>
      <c r="O244" s="41"/>
      <c r="P244" s="41"/>
      <c r="Q244" s="41"/>
      <c r="R244" s="41"/>
      <c r="S244" s="41"/>
    </row>
    <row r="245" ht="78.0" customHeight="1">
      <c r="A245" s="41"/>
      <c r="B245" s="78"/>
      <c r="C245" s="78"/>
      <c r="D245" s="41"/>
      <c r="E245" s="41"/>
      <c r="F245" s="41"/>
      <c r="G245" s="41"/>
      <c r="H245" s="41"/>
      <c r="I245" s="41"/>
      <c r="J245" s="46"/>
      <c r="K245" s="41"/>
      <c r="L245" s="41"/>
      <c r="M245" s="41"/>
      <c r="N245" s="41"/>
      <c r="O245" s="41"/>
      <c r="P245" s="41"/>
      <c r="Q245" s="41"/>
      <c r="R245" s="41"/>
      <c r="S245" s="41"/>
    </row>
    <row r="246" ht="78.0" customHeight="1">
      <c r="A246" s="41"/>
      <c r="B246" s="78"/>
      <c r="C246" s="78"/>
      <c r="D246" s="41"/>
      <c r="E246" s="41"/>
      <c r="F246" s="41"/>
      <c r="G246" s="41"/>
      <c r="H246" s="41"/>
      <c r="I246" s="41"/>
      <c r="J246" s="46"/>
      <c r="K246" s="41"/>
      <c r="L246" s="41"/>
      <c r="M246" s="41"/>
      <c r="N246" s="41"/>
      <c r="O246" s="41"/>
      <c r="P246" s="41"/>
      <c r="Q246" s="41"/>
      <c r="R246" s="41"/>
      <c r="S246" s="41"/>
    </row>
    <row r="247" ht="78.0" customHeight="1">
      <c r="A247" s="41"/>
      <c r="B247" s="78"/>
      <c r="C247" s="78"/>
      <c r="D247" s="41"/>
      <c r="E247" s="41"/>
      <c r="F247" s="41"/>
      <c r="G247" s="41"/>
      <c r="H247" s="41"/>
      <c r="I247" s="41"/>
      <c r="J247" s="46"/>
      <c r="K247" s="41"/>
      <c r="L247" s="41"/>
      <c r="M247" s="41"/>
      <c r="N247" s="41"/>
      <c r="O247" s="41"/>
      <c r="P247" s="41"/>
      <c r="Q247" s="41"/>
      <c r="R247" s="41"/>
      <c r="S247" s="41"/>
    </row>
    <row r="248" ht="78.0" customHeight="1">
      <c r="A248" s="41"/>
      <c r="B248" s="78"/>
      <c r="C248" s="78"/>
      <c r="D248" s="41"/>
      <c r="E248" s="41"/>
      <c r="F248" s="41"/>
      <c r="G248" s="41"/>
      <c r="H248" s="41"/>
      <c r="I248" s="41"/>
      <c r="J248" s="46"/>
      <c r="K248" s="41"/>
      <c r="L248" s="41"/>
      <c r="M248" s="41"/>
      <c r="N248" s="41"/>
      <c r="O248" s="41"/>
      <c r="P248" s="41"/>
      <c r="Q248" s="41"/>
      <c r="R248" s="41"/>
      <c r="S248" s="41"/>
    </row>
    <row r="249" ht="78.0" customHeight="1">
      <c r="A249" s="41"/>
      <c r="B249" s="78"/>
      <c r="C249" s="78"/>
      <c r="D249" s="41"/>
      <c r="E249" s="41"/>
      <c r="F249" s="41"/>
      <c r="G249" s="41"/>
      <c r="H249" s="41"/>
      <c r="I249" s="41"/>
      <c r="J249" s="46"/>
      <c r="K249" s="41"/>
      <c r="L249" s="41"/>
      <c r="M249" s="41"/>
      <c r="N249" s="41"/>
      <c r="O249" s="41"/>
      <c r="P249" s="41"/>
      <c r="Q249" s="41"/>
      <c r="R249" s="41"/>
      <c r="S249" s="41"/>
    </row>
    <row r="250" ht="78.0" customHeight="1">
      <c r="A250" s="41"/>
      <c r="B250" s="78"/>
      <c r="C250" s="78"/>
      <c r="D250" s="41"/>
      <c r="E250" s="41"/>
      <c r="F250" s="41"/>
      <c r="G250" s="41"/>
      <c r="H250" s="41"/>
      <c r="I250" s="41"/>
      <c r="J250" s="46"/>
      <c r="K250" s="41"/>
      <c r="L250" s="41"/>
      <c r="M250" s="41"/>
      <c r="N250" s="41"/>
      <c r="O250" s="41"/>
      <c r="P250" s="41"/>
      <c r="Q250" s="41"/>
      <c r="R250" s="41"/>
      <c r="S250" s="41"/>
    </row>
    <row r="251" ht="78.0" customHeight="1">
      <c r="A251" s="41"/>
      <c r="B251" s="78"/>
      <c r="C251" s="78"/>
      <c r="D251" s="41"/>
      <c r="E251" s="41"/>
      <c r="F251" s="41"/>
      <c r="G251" s="41"/>
      <c r="H251" s="41"/>
      <c r="I251" s="41"/>
      <c r="J251" s="46"/>
      <c r="K251" s="41"/>
      <c r="L251" s="41"/>
      <c r="M251" s="41"/>
      <c r="N251" s="41"/>
      <c r="O251" s="41"/>
      <c r="P251" s="41"/>
      <c r="Q251" s="41"/>
      <c r="R251" s="41"/>
      <c r="S251" s="41"/>
    </row>
    <row r="252" ht="78.0" customHeight="1">
      <c r="A252" s="41"/>
      <c r="B252" s="78"/>
      <c r="C252" s="78"/>
      <c r="D252" s="41"/>
      <c r="E252" s="41"/>
      <c r="F252" s="41"/>
      <c r="G252" s="41"/>
      <c r="H252" s="41"/>
      <c r="I252" s="41"/>
      <c r="J252" s="46"/>
      <c r="K252" s="41"/>
      <c r="L252" s="41"/>
      <c r="M252" s="41"/>
      <c r="N252" s="41"/>
      <c r="O252" s="41"/>
      <c r="P252" s="41"/>
      <c r="Q252" s="41"/>
      <c r="R252" s="41"/>
      <c r="S252" s="41"/>
    </row>
    <row r="253" ht="78.0" customHeight="1">
      <c r="A253" s="41"/>
      <c r="B253" s="78"/>
      <c r="C253" s="78"/>
      <c r="D253" s="41"/>
      <c r="E253" s="41"/>
      <c r="F253" s="41"/>
      <c r="G253" s="41"/>
      <c r="H253" s="41"/>
      <c r="I253" s="41"/>
      <c r="J253" s="46"/>
      <c r="K253" s="41"/>
      <c r="L253" s="41"/>
      <c r="M253" s="41"/>
      <c r="N253" s="41"/>
      <c r="O253" s="41"/>
      <c r="P253" s="41"/>
      <c r="Q253" s="41"/>
      <c r="R253" s="41"/>
      <c r="S253" s="41"/>
    </row>
    <row r="254" ht="78.0" customHeight="1">
      <c r="A254" s="41"/>
      <c r="B254" s="78"/>
      <c r="C254" s="78"/>
      <c r="D254" s="41"/>
      <c r="E254" s="41"/>
      <c r="F254" s="41"/>
      <c r="G254" s="41"/>
      <c r="H254" s="41"/>
      <c r="I254" s="41"/>
      <c r="J254" s="46"/>
      <c r="K254" s="41"/>
      <c r="L254" s="41"/>
      <c r="M254" s="41"/>
      <c r="N254" s="41"/>
      <c r="O254" s="41"/>
      <c r="P254" s="41"/>
      <c r="Q254" s="41"/>
      <c r="R254" s="41"/>
      <c r="S254" s="41"/>
    </row>
    <row r="255" ht="78.0" customHeight="1">
      <c r="A255" s="41"/>
      <c r="B255" s="78"/>
      <c r="C255" s="78"/>
      <c r="D255" s="41"/>
      <c r="E255" s="41"/>
      <c r="F255" s="41"/>
      <c r="G255" s="41"/>
      <c r="H255" s="41"/>
      <c r="I255" s="41"/>
      <c r="J255" s="46"/>
      <c r="K255" s="41"/>
      <c r="L255" s="41"/>
      <c r="M255" s="41"/>
      <c r="N255" s="41"/>
      <c r="O255" s="41"/>
      <c r="P255" s="41"/>
      <c r="Q255" s="41"/>
      <c r="R255" s="41"/>
      <c r="S255" s="41"/>
    </row>
    <row r="256" ht="78.0" customHeight="1">
      <c r="A256" s="41"/>
      <c r="B256" s="78"/>
      <c r="C256" s="78"/>
      <c r="D256" s="41"/>
      <c r="E256" s="41"/>
      <c r="F256" s="41"/>
      <c r="G256" s="41"/>
      <c r="H256" s="41"/>
      <c r="I256" s="41"/>
      <c r="J256" s="46"/>
      <c r="K256" s="41"/>
      <c r="L256" s="41"/>
      <c r="M256" s="41"/>
      <c r="N256" s="41"/>
      <c r="O256" s="41"/>
      <c r="P256" s="41"/>
      <c r="Q256" s="41"/>
      <c r="R256" s="41"/>
      <c r="S256" s="41"/>
    </row>
    <row r="257" ht="78.0" customHeight="1">
      <c r="A257" s="41"/>
      <c r="B257" s="78"/>
      <c r="C257" s="78"/>
      <c r="D257" s="41"/>
      <c r="E257" s="41"/>
      <c r="F257" s="41"/>
      <c r="G257" s="41"/>
      <c r="H257" s="41"/>
      <c r="I257" s="41"/>
      <c r="J257" s="46"/>
      <c r="K257" s="41"/>
      <c r="L257" s="41"/>
      <c r="M257" s="41"/>
      <c r="N257" s="41"/>
      <c r="O257" s="41"/>
      <c r="P257" s="41"/>
      <c r="Q257" s="41"/>
      <c r="R257" s="41"/>
      <c r="S257" s="41"/>
    </row>
    <row r="258" ht="78.0" customHeight="1">
      <c r="A258" s="41"/>
      <c r="B258" s="78"/>
      <c r="C258" s="78"/>
      <c r="D258" s="41"/>
      <c r="E258" s="41"/>
      <c r="F258" s="41"/>
      <c r="G258" s="41"/>
      <c r="H258" s="41"/>
      <c r="I258" s="41"/>
      <c r="J258" s="46"/>
      <c r="K258" s="41"/>
      <c r="L258" s="41"/>
      <c r="M258" s="41"/>
      <c r="N258" s="41"/>
      <c r="O258" s="41"/>
      <c r="P258" s="41"/>
      <c r="Q258" s="41"/>
      <c r="R258" s="41"/>
      <c r="S258" s="41"/>
    </row>
    <row r="259" ht="78.0" customHeight="1">
      <c r="A259" s="41"/>
      <c r="B259" s="78"/>
      <c r="C259" s="78"/>
      <c r="D259" s="41"/>
      <c r="E259" s="41"/>
      <c r="F259" s="41"/>
      <c r="G259" s="41"/>
      <c r="H259" s="41"/>
      <c r="I259" s="41"/>
      <c r="J259" s="46"/>
      <c r="K259" s="41"/>
      <c r="L259" s="41"/>
      <c r="M259" s="41"/>
      <c r="N259" s="41"/>
      <c r="O259" s="41"/>
      <c r="P259" s="41"/>
      <c r="Q259" s="41"/>
      <c r="R259" s="41"/>
      <c r="S259" s="41"/>
    </row>
    <row r="260" ht="78.0" customHeight="1">
      <c r="A260" s="41"/>
      <c r="B260" s="78"/>
      <c r="C260" s="78"/>
      <c r="D260" s="41"/>
      <c r="E260" s="41"/>
      <c r="F260" s="41"/>
      <c r="G260" s="41"/>
      <c r="H260" s="41"/>
      <c r="I260" s="41"/>
      <c r="J260" s="46"/>
      <c r="K260" s="41"/>
      <c r="L260" s="41"/>
      <c r="M260" s="41"/>
      <c r="N260" s="41"/>
      <c r="O260" s="41"/>
      <c r="P260" s="41"/>
      <c r="Q260" s="41"/>
      <c r="R260" s="41"/>
      <c r="S260" s="41"/>
    </row>
    <row r="261" ht="78.0" customHeight="1">
      <c r="A261" s="41"/>
      <c r="B261" s="78"/>
      <c r="C261" s="78"/>
      <c r="D261" s="41"/>
      <c r="E261" s="41"/>
      <c r="F261" s="41"/>
      <c r="G261" s="41"/>
      <c r="H261" s="41"/>
      <c r="I261" s="41"/>
      <c r="J261" s="46"/>
      <c r="K261" s="41"/>
      <c r="L261" s="41"/>
      <c r="M261" s="41"/>
      <c r="N261" s="41"/>
      <c r="O261" s="41"/>
      <c r="P261" s="41"/>
      <c r="Q261" s="41"/>
      <c r="R261" s="41"/>
      <c r="S261" s="41"/>
    </row>
    <row r="262" ht="78.0" customHeight="1">
      <c r="A262" s="41"/>
      <c r="B262" s="78"/>
      <c r="C262" s="78"/>
      <c r="D262" s="41"/>
      <c r="E262" s="41"/>
      <c r="F262" s="41"/>
      <c r="G262" s="41"/>
      <c r="H262" s="41"/>
      <c r="I262" s="41"/>
      <c r="J262" s="46"/>
      <c r="K262" s="41"/>
      <c r="L262" s="41"/>
      <c r="M262" s="41"/>
      <c r="N262" s="41"/>
      <c r="O262" s="41"/>
      <c r="P262" s="41"/>
      <c r="Q262" s="41"/>
      <c r="R262" s="41"/>
      <c r="S262" s="41"/>
    </row>
    <row r="263" ht="78.0" customHeight="1">
      <c r="A263" s="41"/>
      <c r="B263" s="78"/>
      <c r="C263" s="78"/>
      <c r="D263" s="41"/>
      <c r="E263" s="41"/>
      <c r="F263" s="41"/>
      <c r="G263" s="41"/>
      <c r="H263" s="41"/>
      <c r="I263" s="41"/>
      <c r="J263" s="46"/>
      <c r="K263" s="41"/>
      <c r="L263" s="41"/>
      <c r="M263" s="41"/>
      <c r="N263" s="41"/>
      <c r="O263" s="41"/>
      <c r="P263" s="41"/>
      <c r="Q263" s="41"/>
      <c r="R263" s="41"/>
      <c r="S263" s="41"/>
    </row>
    <row r="264" ht="78.0" customHeight="1">
      <c r="A264" s="41"/>
      <c r="B264" s="78"/>
      <c r="C264" s="78"/>
      <c r="D264" s="41"/>
      <c r="E264" s="41"/>
      <c r="F264" s="41"/>
      <c r="G264" s="41"/>
      <c r="H264" s="41"/>
      <c r="I264" s="41"/>
      <c r="J264" s="46"/>
      <c r="K264" s="41"/>
      <c r="L264" s="41"/>
      <c r="M264" s="41"/>
      <c r="N264" s="41"/>
      <c r="O264" s="41"/>
      <c r="P264" s="41"/>
      <c r="Q264" s="41"/>
      <c r="R264" s="41"/>
      <c r="S264" s="41"/>
    </row>
    <row r="265" ht="78.0" customHeight="1">
      <c r="A265" s="41"/>
      <c r="B265" s="78"/>
      <c r="C265" s="78"/>
      <c r="D265" s="41"/>
      <c r="E265" s="41"/>
      <c r="F265" s="41"/>
      <c r="G265" s="41"/>
      <c r="H265" s="41"/>
      <c r="I265" s="41"/>
      <c r="J265" s="46"/>
      <c r="K265" s="41"/>
      <c r="L265" s="41"/>
      <c r="M265" s="41"/>
      <c r="N265" s="41"/>
      <c r="O265" s="41"/>
      <c r="P265" s="41"/>
      <c r="Q265" s="41"/>
      <c r="R265" s="41"/>
      <c r="S265" s="41"/>
    </row>
    <row r="266" ht="78.0" customHeight="1">
      <c r="A266" s="41"/>
      <c r="B266" s="78"/>
      <c r="C266" s="78"/>
      <c r="D266" s="41"/>
      <c r="E266" s="41"/>
      <c r="F266" s="41"/>
      <c r="G266" s="41"/>
      <c r="H266" s="41"/>
      <c r="I266" s="41"/>
      <c r="J266" s="46"/>
      <c r="K266" s="41"/>
      <c r="L266" s="41"/>
      <c r="M266" s="41"/>
      <c r="N266" s="41"/>
      <c r="O266" s="41"/>
      <c r="P266" s="41"/>
      <c r="Q266" s="41"/>
      <c r="R266" s="41"/>
      <c r="S266" s="41"/>
    </row>
    <row r="267" ht="78.0" customHeight="1">
      <c r="A267" s="41"/>
      <c r="B267" s="78"/>
      <c r="C267" s="78"/>
      <c r="D267" s="41"/>
      <c r="E267" s="41"/>
      <c r="F267" s="41"/>
      <c r="G267" s="41"/>
      <c r="H267" s="41"/>
      <c r="I267" s="41"/>
      <c r="J267" s="46"/>
      <c r="K267" s="41"/>
      <c r="L267" s="41"/>
      <c r="M267" s="41"/>
      <c r="N267" s="41"/>
      <c r="O267" s="41"/>
      <c r="P267" s="41"/>
      <c r="Q267" s="41"/>
      <c r="R267" s="41"/>
      <c r="S267" s="41"/>
    </row>
    <row r="268" ht="78.0" customHeight="1">
      <c r="A268" s="41"/>
      <c r="B268" s="78"/>
      <c r="C268" s="78"/>
      <c r="D268" s="41"/>
      <c r="E268" s="41"/>
      <c r="F268" s="41"/>
      <c r="G268" s="41"/>
      <c r="H268" s="41"/>
      <c r="I268" s="41"/>
      <c r="J268" s="46"/>
      <c r="K268" s="41"/>
      <c r="L268" s="41"/>
      <c r="M268" s="41"/>
      <c r="N268" s="41"/>
      <c r="O268" s="41"/>
      <c r="P268" s="41"/>
      <c r="Q268" s="41"/>
      <c r="R268" s="41"/>
      <c r="S268" s="41"/>
    </row>
    <row r="269" ht="78.0" customHeight="1">
      <c r="A269" s="41"/>
      <c r="B269" s="78"/>
      <c r="C269" s="78"/>
      <c r="D269" s="41"/>
      <c r="E269" s="41"/>
      <c r="F269" s="41"/>
      <c r="G269" s="41"/>
      <c r="H269" s="41"/>
      <c r="I269" s="41"/>
      <c r="J269" s="46"/>
      <c r="K269" s="41"/>
      <c r="L269" s="41"/>
      <c r="M269" s="41"/>
      <c r="N269" s="41"/>
      <c r="O269" s="41"/>
      <c r="P269" s="41"/>
      <c r="Q269" s="41"/>
      <c r="R269" s="41"/>
      <c r="S269" s="41"/>
    </row>
    <row r="270" ht="78.0" customHeight="1">
      <c r="A270" s="41"/>
      <c r="B270" s="78"/>
      <c r="C270" s="78"/>
      <c r="D270" s="41"/>
      <c r="E270" s="41"/>
      <c r="F270" s="41"/>
      <c r="G270" s="41"/>
      <c r="H270" s="41"/>
      <c r="I270" s="41"/>
      <c r="J270" s="46"/>
      <c r="K270" s="41"/>
      <c r="L270" s="41"/>
      <c r="M270" s="41"/>
      <c r="N270" s="41"/>
      <c r="O270" s="41"/>
      <c r="P270" s="41"/>
      <c r="Q270" s="41"/>
      <c r="R270" s="41"/>
      <c r="S270" s="41"/>
    </row>
    <row r="271" ht="78.0" customHeight="1">
      <c r="A271" s="41"/>
      <c r="B271" s="78"/>
      <c r="C271" s="78"/>
      <c r="D271" s="41"/>
      <c r="E271" s="41"/>
      <c r="F271" s="41"/>
      <c r="G271" s="41"/>
      <c r="H271" s="41"/>
      <c r="I271" s="41"/>
      <c r="J271" s="46"/>
      <c r="K271" s="41"/>
      <c r="L271" s="41"/>
      <c r="M271" s="41"/>
      <c r="N271" s="41"/>
      <c r="O271" s="41"/>
      <c r="P271" s="41"/>
      <c r="Q271" s="41"/>
      <c r="R271" s="41"/>
      <c r="S271" s="41"/>
    </row>
    <row r="272" ht="78.0" customHeight="1">
      <c r="A272" s="41"/>
      <c r="B272" s="78"/>
      <c r="C272" s="78"/>
      <c r="D272" s="41"/>
      <c r="E272" s="41"/>
      <c r="F272" s="41"/>
      <c r="G272" s="41"/>
      <c r="H272" s="41"/>
      <c r="I272" s="41"/>
      <c r="J272" s="46"/>
      <c r="K272" s="41"/>
      <c r="L272" s="41"/>
      <c r="M272" s="41"/>
      <c r="N272" s="41"/>
      <c r="O272" s="41"/>
      <c r="P272" s="41"/>
      <c r="Q272" s="41"/>
      <c r="R272" s="41"/>
      <c r="S272" s="41"/>
    </row>
    <row r="273" ht="78.0" customHeight="1">
      <c r="A273" s="41"/>
      <c r="B273" s="78"/>
      <c r="C273" s="78"/>
      <c r="D273" s="41"/>
      <c r="E273" s="41"/>
      <c r="F273" s="41"/>
      <c r="G273" s="41"/>
      <c r="H273" s="41"/>
      <c r="I273" s="41"/>
      <c r="J273" s="46"/>
      <c r="K273" s="41"/>
      <c r="L273" s="41"/>
      <c r="M273" s="41"/>
      <c r="N273" s="41"/>
      <c r="O273" s="41"/>
      <c r="P273" s="41"/>
      <c r="Q273" s="41"/>
      <c r="R273" s="41"/>
      <c r="S273" s="41"/>
    </row>
    <row r="274" ht="78.0" customHeight="1">
      <c r="A274" s="41"/>
      <c r="B274" s="78"/>
      <c r="C274" s="78"/>
      <c r="D274" s="41"/>
      <c r="E274" s="41"/>
      <c r="F274" s="41"/>
      <c r="G274" s="41"/>
      <c r="H274" s="41"/>
      <c r="I274" s="41"/>
      <c r="J274" s="46"/>
      <c r="K274" s="41"/>
      <c r="L274" s="41"/>
      <c r="M274" s="41"/>
      <c r="N274" s="41"/>
      <c r="O274" s="41"/>
      <c r="P274" s="41"/>
      <c r="Q274" s="41"/>
      <c r="R274" s="41"/>
      <c r="S274" s="41"/>
    </row>
    <row r="275" ht="78.0" customHeight="1">
      <c r="A275" s="41"/>
      <c r="B275" s="78"/>
      <c r="C275" s="78"/>
      <c r="D275" s="41"/>
      <c r="E275" s="41"/>
      <c r="F275" s="41"/>
      <c r="G275" s="41"/>
      <c r="H275" s="41"/>
      <c r="I275" s="41"/>
      <c r="J275" s="46"/>
      <c r="K275" s="41"/>
      <c r="L275" s="41"/>
      <c r="M275" s="41"/>
      <c r="N275" s="41"/>
      <c r="O275" s="41"/>
      <c r="P275" s="41"/>
      <c r="Q275" s="41"/>
      <c r="R275" s="41"/>
      <c r="S275" s="41"/>
    </row>
    <row r="276" ht="78.0" customHeight="1">
      <c r="A276" s="41"/>
      <c r="B276" s="78"/>
      <c r="C276" s="78"/>
      <c r="D276" s="41"/>
      <c r="E276" s="41"/>
      <c r="F276" s="41"/>
      <c r="G276" s="41"/>
      <c r="H276" s="41"/>
      <c r="I276" s="41"/>
      <c r="J276" s="46"/>
      <c r="K276" s="41"/>
      <c r="L276" s="41"/>
      <c r="M276" s="41"/>
      <c r="N276" s="41"/>
      <c r="O276" s="41"/>
      <c r="P276" s="41"/>
      <c r="Q276" s="41"/>
      <c r="R276" s="41"/>
      <c r="S276" s="41"/>
    </row>
    <row r="277" ht="78.0" customHeight="1">
      <c r="A277" s="41"/>
      <c r="B277" s="78"/>
      <c r="C277" s="78"/>
      <c r="D277" s="41"/>
      <c r="E277" s="41"/>
      <c r="F277" s="41"/>
      <c r="G277" s="41"/>
      <c r="H277" s="41"/>
      <c r="I277" s="41"/>
      <c r="J277" s="46"/>
      <c r="K277" s="41"/>
      <c r="L277" s="41"/>
      <c r="M277" s="41"/>
      <c r="N277" s="41"/>
      <c r="O277" s="41"/>
      <c r="P277" s="41"/>
      <c r="Q277" s="41"/>
      <c r="R277" s="41"/>
      <c r="S277" s="41"/>
    </row>
    <row r="278" ht="78.0" customHeight="1">
      <c r="A278" s="41"/>
      <c r="B278" s="78"/>
      <c r="C278" s="78"/>
      <c r="D278" s="41"/>
      <c r="E278" s="41"/>
      <c r="F278" s="41"/>
      <c r="G278" s="41"/>
      <c r="H278" s="41"/>
      <c r="I278" s="41"/>
      <c r="J278" s="46"/>
      <c r="K278" s="41"/>
      <c r="L278" s="41"/>
      <c r="M278" s="41"/>
      <c r="N278" s="41"/>
      <c r="O278" s="41"/>
      <c r="P278" s="41"/>
      <c r="Q278" s="41"/>
      <c r="R278" s="41"/>
      <c r="S278" s="41"/>
    </row>
    <row r="279" ht="78.0" customHeight="1">
      <c r="A279" s="41"/>
      <c r="B279" s="78"/>
      <c r="C279" s="78"/>
      <c r="D279" s="41"/>
      <c r="E279" s="41"/>
      <c r="F279" s="41"/>
      <c r="G279" s="41"/>
      <c r="H279" s="41"/>
      <c r="I279" s="41"/>
      <c r="J279" s="46"/>
      <c r="K279" s="41"/>
      <c r="L279" s="41"/>
      <c r="M279" s="41"/>
      <c r="N279" s="41"/>
      <c r="O279" s="41"/>
      <c r="P279" s="41"/>
      <c r="Q279" s="41"/>
      <c r="R279" s="41"/>
      <c r="S279" s="41"/>
    </row>
    <row r="280" ht="78.0" customHeight="1">
      <c r="A280" s="41"/>
      <c r="B280" s="78"/>
      <c r="C280" s="78"/>
      <c r="D280" s="41"/>
      <c r="E280" s="41"/>
      <c r="F280" s="41"/>
      <c r="G280" s="41"/>
      <c r="H280" s="41"/>
      <c r="I280" s="41"/>
      <c r="J280" s="46"/>
      <c r="K280" s="41"/>
      <c r="L280" s="41"/>
      <c r="M280" s="41"/>
      <c r="N280" s="41"/>
      <c r="O280" s="41"/>
      <c r="P280" s="41"/>
      <c r="Q280" s="41"/>
      <c r="R280" s="41"/>
      <c r="S280" s="41"/>
    </row>
    <row r="281" ht="78.0" customHeight="1">
      <c r="A281" s="41"/>
      <c r="B281" s="78"/>
      <c r="C281" s="78"/>
      <c r="D281" s="41"/>
      <c r="E281" s="41"/>
      <c r="F281" s="41"/>
      <c r="G281" s="41"/>
      <c r="H281" s="41"/>
      <c r="I281" s="41"/>
      <c r="J281" s="46"/>
      <c r="K281" s="41"/>
      <c r="L281" s="41"/>
      <c r="M281" s="41"/>
      <c r="N281" s="41"/>
      <c r="O281" s="41"/>
      <c r="P281" s="41"/>
      <c r="Q281" s="41"/>
      <c r="R281" s="41"/>
      <c r="S281" s="41"/>
    </row>
    <row r="282" ht="78.0" customHeight="1">
      <c r="A282" s="41"/>
      <c r="B282" s="78"/>
      <c r="C282" s="78"/>
      <c r="D282" s="41"/>
      <c r="E282" s="41"/>
      <c r="F282" s="41"/>
      <c r="G282" s="41"/>
      <c r="H282" s="41"/>
      <c r="I282" s="41"/>
      <c r="J282" s="46"/>
      <c r="K282" s="41"/>
      <c r="L282" s="41"/>
      <c r="M282" s="41"/>
      <c r="N282" s="41"/>
      <c r="O282" s="41"/>
      <c r="P282" s="41"/>
      <c r="Q282" s="41"/>
      <c r="R282" s="41"/>
      <c r="S282" s="41"/>
    </row>
    <row r="283" ht="78.0" customHeight="1">
      <c r="A283" s="41"/>
      <c r="B283" s="78"/>
      <c r="C283" s="78"/>
      <c r="D283" s="41"/>
      <c r="E283" s="41"/>
      <c r="F283" s="41"/>
      <c r="G283" s="41"/>
      <c r="H283" s="41"/>
      <c r="I283" s="41"/>
      <c r="J283" s="46"/>
      <c r="K283" s="41"/>
      <c r="L283" s="41"/>
      <c r="M283" s="41"/>
      <c r="N283" s="41"/>
      <c r="O283" s="41"/>
      <c r="P283" s="41"/>
      <c r="Q283" s="41"/>
      <c r="R283" s="41"/>
      <c r="S283" s="41"/>
    </row>
    <row r="284" ht="78.0" customHeight="1">
      <c r="A284" s="41"/>
      <c r="B284" s="78"/>
      <c r="C284" s="78"/>
      <c r="D284" s="41"/>
      <c r="E284" s="41"/>
      <c r="F284" s="41"/>
      <c r="G284" s="41"/>
      <c r="H284" s="41"/>
      <c r="I284" s="41"/>
      <c r="J284" s="46"/>
      <c r="K284" s="41"/>
      <c r="L284" s="41"/>
      <c r="M284" s="41"/>
      <c r="N284" s="41"/>
      <c r="O284" s="41"/>
      <c r="P284" s="41"/>
      <c r="Q284" s="41"/>
      <c r="R284" s="41"/>
      <c r="S284" s="41"/>
    </row>
    <row r="285" ht="78.0" customHeight="1">
      <c r="A285" s="41"/>
      <c r="B285" s="78"/>
      <c r="C285" s="78"/>
      <c r="D285" s="41"/>
      <c r="E285" s="41"/>
      <c r="F285" s="41"/>
      <c r="G285" s="41"/>
      <c r="H285" s="41"/>
      <c r="I285" s="41"/>
      <c r="J285" s="46"/>
      <c r="K285" s="41"/>
      <c r="L285" s="41"/>
      <c r="M285" s="41"/>
      <c r="N285" s="41"/>
      <c r="O285" s="41"/>
      <c r="P285" s="41"/>
      <c r="Q285" s="41"/>
      <c r="R285" s="41"/>
      <c r="S285" s="41"/>
    </row>
    <row r="286" ht="78.0" customHeight="1">
      <c r="A286" s="41"/>
      <c r="B286" s="78"/>
      <c r="C286" s="78"/>
      <c r="D286" s="41"/>
      <c r="E286" s="41"/>
      <c r="F286" s="41"/>
      <c r="G286" s="41"/>
      <c r="H286" s="41"/>
      <c r="I286" s="41"/>
      <c r="J286" s="46"/>
      <c r="K286" s="41"/>
      <c r="L286" s="41"/>
      <c r="M286" s="41"/>
      <c r="N286" s="41"/>
      <c r="O286" s="41"/>
      <c r="P286" s="41"/>
      <c r="Q286" s="41"/>
      <c r="R286" s="41"/>
      <c r="S286" s="41"/>
    </row>
    <row r="287" ht="78.0" customHeight="1">
      <c r="A287" s="41"/>
      <c r="B287" s="78"/>
      <c r="C287" s="78"/>
      <c r="D287" s="41"/>
      <c r="E287" s="41"/>
      <c r="F287" s="41"/>
      <c r="G287" s="41"/>
      <c r="H287" s="41"/>
      <c r="I287" s="41"/>
      <c r="J287" s="46"/>
      <c r="K287" s="41"/>
      <c r="L287" s="41"/>
      <c r="M287" s="41"/>
      <c r="N287" s="41"/>
      <c r="O287" s="41"/>
      <c r="P287" s="41"/>
      <c r="Q287" s="41"/>
      <c r="R287" s="41"/>
      <c r="S287" s="41"/>
    </row>
    <row r="288" ht="78.0" customHeight="1">
      <c r="A288" s="41"/>
      <c r="B288" s="78"/>
      <c r="C288" s="78"/>
      <c r="D288" s="41"/>
      <c r="E288" s="41"/>
      <c r="F288" s="41"/>
      <c r="G288" s="41"/>
      <c r="H288" s="41"/>
      <c r="I288" s="41"/>
      <c r="J288" s="46"/>
      <c r="K288" s="41"/>
      <c r="L288" s="41"/>
      <c r="M288" s="41"/>
      <c r="N288" s="41"/>
      <c r="O288" s="41"/>
      <c r="P288" s="41"/>
      <c r="Q288" s="41"/>
      <c r="R288" s="41"/>
      <c r="S288" s="41"/>
    </row>
    <row r="289" ht="78.0" customHeight="1">
      <c r="A289" s="41"/>
      <c r="B289" s="78"/>
      <c r="C289" s="78"/>
      <c r="D289" s="41"/>
      <c r="E289" s="41"/>
      <c r="F289" s="41"/>
      <c r="G289" s="41"/>
      <c r="H289" s="41"/>
      <c r="I289" s="41"/>
      <c r="J289" s="46"/>
      <c r="K289" s="41"/>
      <c r="L289" s="41"/>
      <c r="M289" s="41"/>
      <c r="N289" s="41"/>
      <c r="O289" s="41"/>
      <c r="P289" s="41"/>
      <c r="Q289" s="41"/>
      <c r="R289" s="41"/>
      <c r="S289" s="41"/>
    </row>
    <row r="290" ht="78.0" customHeight="1">
      <c r="A290" s="41"/>
      <c r="B290" s="78"/>
      <c r="C290" s="78"/>
      <c r="D290" s="41"/>
      <c r="E290" s="41"/>
      <c r="F290" s="41"/>
      <c r="G290" s="41"/>
      <c r="H290" s="41"/>
      <c r="I290" s="41"/>
      <c r="J290" s="46"/>
      <c r="K290" s="41"/>
      <c r="L290" s="41"/>
      <c r="M290" s="41"/>
      <c r="N290" s="41"/>
      <c r="O290" s="41"/>
      <c r="P290" s="41"/>
      <c r="Q290" s="41"/>
      <c r="R290" s="41"/>
      <c r="S290" s="41"/>
    </row>
    <row r="291" ht="78.0" customHeight="1">
      <c r="A291" s="41"/>
      <c r="B291" s="78"/>
      <c r="C291" s="78"/>
      <c r="D291" s="41"/>
      <c r="E291" s="41"/>
      <c r="F291" s="41"/>
      <c r="G291" s="41"/>
      <c r="H291" s="41"/>
      <c r="I291" s="41"/>
      <c r="J291" s="46"/>
      <c r="K291" s="41"/>
      <c r="L291" s="41"/>
      <c r="M291" s="41"/>
      <c r="N291" s="41"/>
      <c r="O291" s="41"/>
      <c r="P291" s="41"/>
      <c r="Q291" s="41"/>
      <c r="R291" s="41"/>
      <c r="S291" s="41"/>
    </row>
    <row r="292" ht="78.0" customHeight="1">
      <c r="A292" s="41"/>
      <c r="B292" s="78"/>
      <c r="C292" s="78"/>
      <c r="D292" s="41"/>
      <c r="E292" s="41"/>
      <c r="F292" s="41"/>
      <c r="G292" s="41"/>
      <c r="H292" s="41"/>
      <c r="I292" s="41"/>
      <c r="J292" s="46"/>
      <c r="K292" s="41"/>
      <c r="L292" s="41"/>
      <c r="M292" s="41"/>
      <c r="N292" s="41"/>
      <c r="O292" s="41"/>
      <c r="P292" s="41"/>
      <c r="Q292" s="41"/>
      <c r="R292" s="41"/>
      <c r="S292" s="41"/>
    </row>
    <row r="293" ht="78.0" customHeight="1">
      <c r="A293" s="41"/>
      <c r="B293" s="78"/>
      <c r="C293" s="78"/>
      <c r="D293" s="41"/>
      <c r="E293" s="41"/>
      <c r="F293" s="41"/>
      <c r="G293" s="41"/>
      <c r="H293" s="41"/>
      <c r="I293" s="41"/>
      <c r="J293" s="46"/>
      <c r="K293" s="41"/>
      <c r="L293" s="41"/>
      <c r="M293" s="41"/>
      <c r="N293" s="41"/>
      <c r="O293" s="41"/>
      <c r="P293" s="41"/>
      <c r="Q293" s="41"/>
      <c r="R293" s="41"/>
      <c r="S293" s="41"/>
    </row>
    <row r="294" ht="78.0" customHeight="1">
      <c r="A294" s="41"/>
      <c r="B294" s="78"/>
      <c r="C294" s="78"/>
      <c r="D294" s="41"/>
      <c r="E294" s="41"/>
      <c r="F294" s="41"/>
      <c r="G294" s="41"/>
      <c r="H294" s="41"/>
      <c r="I294" s="41"/>
      <c r="J294" s="46"/>
      <c r="K294" s="41"/>
      <c r="L294" s="41"/>
      <c r="M294" s="41"/>
      <c r="N294" s="41"/>
      <c r="O294" s="41"/>
      <c r="P294" s="41"/>
      <c r="Q294" s="41"/>
      <c r="R294" s="41"/>
      <c r="S294" s="41"/>
    </row>
    <row r="295" ht="78.0" customHeight="1">
      <c r="A295" s="41"/>
      <c r="B295" s="78"/>
      <c r="C295" s="78"/>
      <c r="D295" s="41"/>
      <c r="E295" s="41"/>
      <c r="F295" s="41"/>
      <c r="G295" s="41"/>
      <c r="H295" s="41"/>
      <c r="I295" s="41"/>
      <c r="J295" s="46"/>
      <c r="K295" s="41"/>
      <c r="L295" s="41"/>
      <c r="M295" s="41"/>
      <c r="N295" s="41"/>
      <c r="O295" s="41"/>
      <c r="P295" s="41"/>
      <c r="Q295" s="41"/>
      <c r="R295" s="41"/>
      <c r="S295" s="41"/>
    </row>
    <row r="296" ht="78.0" customHeight="1">
      <c r="A296" s="41"/>
      <c r="B296" s="78"/>
      <c r="C296" s="78"/>
      <c r="D296" s="41"/>
      <c r="E296" s="41"/>
      <c r="F296" s="41"/>
      <c r="G296" s="41"/>
      <c r="H296" s="41"/>
      <c r="I296" s="41"/>
      <c r="J296" s="46"/>
      <c r="K296" s="41"/>
      <c r="L296" s="41"/>
      <c r="M296" s="41"/>
      <c r="N296" s="41"/>
      <c r="O296" s="41"/>
      <c r="P296" s="41"/>
      <c r="Q296" s="41"/>
      <c r="R296" s="41"/>
      <c r="S296" s="41"/>
    </row>
    <row r="297" ht="78.0" customHeight="1">
      <c r="A297" s="41"/>
      <c r="B297" s="78"/>
      <c r="C297" s="78"/>
      <c r="D297" s="41"/>
      <c r="E297" s="41"/>
      <c r="F297" s="41"/>
      <c r="G297" s="41"/>
      <c r="H297" s="41"/>
      <c r="I297" s="41"/>
      <c r="J297" s="46"/>
      <c r="K297" s="41"/>
      <c r="L297" s="41"/>
      <c r="M297" s="41"/>
      <c r="N297" s="41"/>
      <c r="O297" s="41"/>
      <c r="P297" s="41"/>
      <c r="Q297" s="41"/>
      <c r="R297" s="41"/>
      <c r="S297" s="41"/>
    </row>
    <row r="298" ht="78.0" customHeight="1">
      <c r="A298" s="41"/>
      <c r="B298" s="78"/>
      <c r="C298" s="78"/>
      <c r="D298" s="41"/>
      <c r="E298" s="41"/>
      <c r="F298" s="41"/>
      <c r="G298" s="41"/>
      <c r="H298" s="41"/>
      <c r="I298" s="41"/>
      <c r="J298" s="46"/>
      <c r="K298" s="41"/>
      <c r="L298" s="41"/>
      <c r="M298" s="41"/>
      <c r="N298" s="41"/>
      <c r="O298" s="41"/>
      <c r="P298" s="41"/>
      <c r="Q298" s="41"/>
      <c r="R298" s="41"/>
      <c r="S298" s="41"/>
    </row>
    <row r="299" ht="78.0" customHeight="1">
      <c r="A299" s="41"/>
      <c r="B299" s="78"/>
      <c r="C299" s="78"/>
      <c r="D299" s="41"/>
      <c r="E299" s="41"/>
      <c r="F299" s="41"/>
      <c r="G299" s="41"/>
      <c r="H299" s="41"/>
      <c r="I299" s="41"/>
      <c r="J299" s="46"/>
      <c r="K299" s="41"/>
      <c r="L299" s="41"/>
      <c r="M299" s="41"/>
      <c r="N299" s="41"/>
      <c r="O299" s="41"/>
      <c r="P299" s="41"/>
      <c r="Q299" s="41"/>
      <c r="R299" s="41"/>
      <c r="S299" s="41"/>
    </row>
    <row r="300" ht="78.0" customHeight="1">
      <c r="A300" s="41"/>
      <c r="B300" s="78"/>
      <c r="C300" s="78"/>
      <c r="D300" s="41"/>
      <c r="E300" s="41"/>
      <c r="F300" s="41"/>
      <c r="G300" s="41"/>
      <c r="H300" s="41"/>
      <c r="I300" s="41"/>
      <c r="J300" s="46"/>
      <c r="K300" s="41"/>
      <c r="L300" s="41"/>
      <c r="M300" s="41"/>
      <c r="N300" s="41"/>
      <c r="O300" s="41"/>
      <c r="P300" s="41"/>
      <c r="Q300" s="41"/>
      <c r="R300" s="41"/>
      <c r="S300" s="41"/>
    </row>
    <row r="301" ht="78.0" customHeight="1">
      <c r="A301" s="41"/>
      <c r="B301" s="78"/>
      <c r="C301" s="78"/>
      <c r="D301" s="41"/>
      <c r="E301" s="41"/>
      <c r="F301" s="41"/>
      <c r="G301" s="41"/>
      <c r="H301" s="41"/>
      <c r="I301" s="41"/>
      <c r="J301" s="46"/>
      <c r="K301" s="41"/>
      <c r="L301" s="41"/>
      <c r="M301" s="41"/>
      <c r="N301" s="41"/>
      <c r="O301" s="41"/>
      <c r="P301" s="41"/>
      <c r="Q301" s="41"/>
      <c r="R301" s="41"/>
      <c r="S301" s="41"/>
    </row>
    <row r="302" ht="78.0" customHeight="1">
      <c r="A302" s="41"/>
      <c r="B302" s="78"/>
      <c r="C302" s="78"/>
      <c r="D302" s="41"/>
      <c r="E302" s="41"/>
      <c r="F302" s="41"/>
      <c r="G302" s="41"/>
      <c r="H302" s="41"/>
      <c r="I302" s="41"/>
      <c r="J302" s="46"/>
      <c r="K302" s="41"/>
      <c r="L302" s="41"/>
      <c r="M302" s="41"/>
      <c r="N302" s="41"/>
      <c r="O302" s="41"/>
      <c r="P302" s="41"/>
      <c r="Q302" s="41"/>
      <c r="R302" s="41"/>
      <c r="S302" s="41"/>
    </row>
    <row r="303" ht="78.0" customHeight="1">
      <c r="A303" s="41"/>
      <c r="B303" s="78"/>
      <c r="C303" s="78"/>
      <c r="D303" s="41"/>
      <c r="E303" s="41"/>
      <c r="F303" s="41"/>
      <c r="G303" s="41"/>
      <c r="H303" s="41"/>
      <c r="I303" s="41"/>
      <c r="J303" s="46"/>
      <c r="K303" s="41"/>
      <c r="L303" s="41"/>
      <c r="M303" s="41"/>
      <c r="N303" s="41"/>
      <c r="O303" s="41"/>
      <c r="P303" s="41"/>
      <c r="Q303" s="41"/>
      <c r="R303" s="41"/>
      <c r="S303" s="41"/>
    </row>
    <row r="304" ht="78.0" customHeight="1">
      <c r="A304" s="41"/>
      <c r="B304" s="78"/>
      <c r="C304" s="78"/>
      <c r="D304" s="41"/>
      <c r="E304" s="41"/>
      <c r="F304" s="41"/>
      <c r="G304" s="41"/>
      <c r="H304" s="41"/>
      <c r="I304" s="41"/>
      <c r="J304" s="46"/>
      <c r="K304" s="41"/>
      <c r="L304" s="41"/>
      <c r="M304" s="41"/>
      <c r="N304" s="41"/>
      <c r="O304" s="41"/>
      <c r="P304" s="41"/>
      <c r="Q304" s="41"/>
      <c r="R304" s="41"/>
      <c r="S304" s="41"/>
    </row>
    <row r="305" ht="78.0" customHeight="1">
      <c r="A305" s="41"/>
      <c r="B305" s="78"/>
      <c r="C305" s="78"/>
      <c r="D305" s="41"/>
      <c r="E305" s="41"/>
      <c r="F305" s="41"/>
      <c r="G305" s="41"/>
      <c r="H305" s="41"/>
      <c r="I305" s="41"/>
      <c r="J305" s="46"/>
      <c r="K305" s="41"/>
      <c r="L305" s="41"/>
      <c r="M305" s="41"/>
      <c r="N305" s="41"/>
      <c r="O305" s="41"/>
      <c r="P305" s="41"/>
      <c r="Q305" s="41"/>
      <c r="R305" s="41"/>
      <c r="S305" s="41"/>
    </row>
    <row r="306" ht="78.0" customHeight="1">
      <c r="A306" s="41"/>
      <c r="B306" s="78"/>
      <c r="C306" s="78"/>
      <c r="D306" s="41"/>
      <c r="E306" s="41"/>
      <c r="F306" s="41"/>
      <c r="G306" s="41"/>
      <c r="H306" s="41"/>
      <c r="I306" s="41"/>
      <c r="J306" s="46"/>
      <c r="K306" s="41"/>
      <c r="L306" s="41"/>
      <c r="M306" s="41"/>
      <c r="N306" s="41"/>
      <c r="O306" s="41"/>
      <c r="P306" s="41"/>
      <c r="Q306" s="41"/>
      <c r="R306" s="41"/>
      <c r="S306" s="41"/>
    </row>
    <row r="307" ht="78.0" customHeight="1">
      <c r="A307" s="41"/>
      <c r="B307" s="78"/>
      <c r="C307" s="78"/>
      <c r="D307" s="41"/>
      <c r="E307" s="41"/>
      <c r="F307" s="41"/>
      <c r="G307" s="41"/>
      <c r="H307" s="41"/>
      <c r="I307" s="41"/>
      <c r="J307" s="46"/>
      <c r="K307" s="41"/>
      <c r="L307" s="41"/>
      <c r="M307" s="41"/>
      <c r="N307" s="41"/>
      <c r="O307" s="41"/>
      <c r="P307" s="41"/>
      <c r="Q307" s="41"/>
      <c r="R307" s="41"/>
      <c r="S307" s="41"/>
    </row>
    <row r="308" ht="78.0" customHeight="1">
      <c r="A308" s="41"/>
      <c r="B308" s="78"/>
      <c r="C308" s="78"/>
      <c r="D308" s="41"/>
      <c r="E308" s="41"/>
      <c r="F308" s="41"/>
      <c r="G308" s="41"/>
      <c r="H308" s="41"/>
      <c r="I308" s="41"/>
      <c r="J308" s="46"/>
      <c r="K308" s="41"/>
      <c r="L308" s="41"/>
      <c r="M308" s="41"/>
      <c r="N308" s="41"/>
      <c r="O308" s="41"/>
      <c r="P308" s="41"/>
      <c r="Q308" s="41"/>
      <c r="R308" s="41"/>
      <c r="S308" s="41"/>
    </row>
    <row r="309" ht="78.0" customHeight="1">
      <c r="A309" s="41"/>
      <c r="B309" s="78"/>
      <c r="C309" s="78"/>
      <c r="D309" s="41"/>
      <c r="E309" s="41"/>
      <c r="F309" s="41"/>
      <c r="G309" s="41"/>
      <c r="H309" s="41"/>
      <c r="I309" s="41"/>
      <c r="J309" s="46"/>
      <c r="K309" s="41"/>
      <c r="L309" s="41"/>
      <c r="M309" s="41"/>
      <c r="N309" s="41"/>
      <c r="O309" s="41"/>
      <c r="P309" s="41"/>
      <c r="Q309" s="41"/>
      <c r="R309" s="41"/>
      <c r="S309" s="41"/>
    </row>
    <row r="310" ht="78.0" customHeight="1">
      <c r="A310" s="41"/>
      <c r="B310" s="78"/>
      <c r="C310" s="78"/>
      <c r="D310" s="41"/>
      <c r="E310" s="41"/>
      <c r="F310" s="41"/>
      <c r="G310" s="41"/>
      <c r="H310" s="41"/>
      <c r="I310" s="41"/>
      <c r="J310" s="46"/>
      <c r="K310" s="41"/>
      <c r="L310" s="41"/>
      <c r="M310" s="41"/>
      <c r="N310" s="41"/>
      <c r="O310" s="41"/>
      <c r="P310" s="41"/>
      <c r="Q310" s="41"/>
      <c r="R310" s="41"/>
      <c r="S310" s="41"/>
    </row>
    <row r="311" ht="78.0" customHeight="1">
      <c r="A311" s="41"/>
      <c r="B311" s="78"/>
      <c r="C311" s="78"/>
      <c r="D311" s="41"/>
      <c r="E311" s="41"/>
      <c r="F311" s="41"/>
      <c r="G311" s="41"/>
      <c r="H311" s="41"/>
      <c r="I311" s="41"/>
      <c r="J311" s="46"/>
      <c r="K311" s="41"/>
      <c r="L311" s="41"/>
      <c r="M311" s="41"/>
      <c r="N311" s="41"/>
      <c r="O311" s="41"/>
      <c r="P311" s="41"/>
      <c r="Q311" s="41"/>
      <c r="R311" s="41"/>
      <c r="S311" s="41"/>
    </row>
    <row r="312" ht="78.0" customHeight="1">
      <c r="A312" s="41"/>
      <c r="B312" s="78"/>
      <c r="C312" s="78"/>
      <c r="D312" s="41"/>
      <c r="E312" s="41"/>
      <c r="F312" s="41"/>
      <c r="G312" s="41"/>
      <c r="H312" s="41"/>
      <c r="I312" s="41"/>
      <c r="J312" s="46"/>
      <c r="K312" s="41"/>
      <c r="L312" s="41"/>
      <c r="M312" s="41"/>
      <c r="N312" s="41"/>
      <c r="O312" s="41"/>
      <c r="P312" s="41"/>
      <c r="Q312" s="41"/>
      <c r="R312" s="41"/>
      <c r="S312" s="41"/>
    </row>
    <row r="313" ht="78.0" customHeight="1">
      <c r="A313" s="41"/>
      <c r="B313" s="78"/>
      <c r="C313" s="78"/>
      <c r="D313" s="41"/>
      <c r="E313" s="41"/>
      <c r="F313" s="41"/>
      <c r="G313" s="41"/>
      <c r="H313" s="41"/>
      <c r="I313" s="41"/>
      <c r="J313" s="46"/>
      <c r="K313" s="41"/>
      <c r="L313" s="41"/>
      <c r="M313" s="41"/>
      <c r="N313" s="41"/>
      <c r="O313" s="41"/>
      <c r="P313" s="41"/>
      <c r="Q313" s="41"/>
      <c r="R313" s="41"/>
      <c r="S313" s="41"/>
    </row>
    <row r="314" ht="78.0" customHeight="1">
      <c r="A314" s="41"/>
      <c r="B314" s="78"/>
      <c r="C314" s="78"/>
      <c r="D314" s="41"/>
      <c r="E314" s="41"/>
      <c r="F314" s="41"/>
      <c r="G314" s="41"/>
      <c r="H314" s="41"/>
      <c r="I314" s="41"/>
      <c r="J314" s="46"/>
      <c r="K314" s="41"/>
      <c r="L314" s="41"/>
      <c r="M314" s="41"/>
      <c r="N314" s="41"/>
      <c r="O314" s="41"/>
      <c r="P314" s="41"/>
      <c r="Q314" s="41"/>
      <c r="R314" s="41"/>
      <c r="S314" s="41"/>
    </row>
    <row r="315" ht="78.0" customHeight="1">
      <c r="A315" s="41"/>
      <c r="B315" s="78"/>
      <c r="C315" s="78"/>
      <c r="D315" s="41"/>
      <c r="E315" s="41"/>
      <c r="F315" s="41"/>
      <c r="G315" s="41"/>
      <c r="H315" s="41"/>
      <c r="I315" s="41"/>
      <c r="J315" s="46"/>
      <c r="K315" s="41"/>
      <c r="L315" s="41"/>
      <c r="M315" s="41"/>
      <c r="N315" s="41"/>
      <c r="O315" s="41"/>
      <c r="P315" s="41"/>
      <c r="Q315" s="41"/>
      <c r="R315" s="41"/>
      <c r="S315" s="41"/>
    </row>
    <row r="316" ht="78.0" customHeight="1">
      <c r="A316" s="41"/>
      <c r="B316" s="78"/>
      <c r="C316" s="78"/>
      <c r="D316" s="41"/>
      <c r="E316" s="41"/>
      <c r="F316" s="41"/>
      <c r="G316" s="41"/>
      <c r="H316" s="41"/>
      <c r="I316" s="41"/>
      <c r="J316" s="46"/>
      <c r="K316" s="41"/>
      <c r="L316" s="41"/>
      <c r="M316" s="41"/>
      <c r="N316" s="41"/>
      <c r="O316" s="41"/>
      <c r="P316" s="41"/>
      <c r="Q316" s="41"/>
      <c r="R316" s="41"/>
      <c r="S316" s="41"/>
    </row>
    <row r="317" ht="78.0" customHeight="1">
      <c r="A317" s="41"/>
      <c r="B317" s="78"/>
      <c r="C317" s="78"/>
      <c r="D317" s="41"/>
      <c r="E317" s="41"/>
      <c r="F317" s="41"/>
      <c r="G317" s="41"/>
      <c r="H317" s="41"/>
      <c r="I317" s="41"/>
      <c r="J317" s="46"/>
      <c r="K317" s="41"/>
      <c r="L317" s="41"/>
      <c r="M317" s="41"/>
      <c r="N317" s="41"/>
      <c r="O317" s="41"/>
      <c r="P317" s="41"/>
      <c r="Q317" s="41"/>
      <c r="R317" s="41"/>
      <c r="S317" s="41"/>
    </row>
    <row r="318" ht="78.0" customHeight="1">
      <c r="A318" s="41"/>
      <c r="B318" s="78"/>
      <c r="C318" s="78"/>
      <c r="D318" s="41"/>
      <c r="E318" s="41"/>
      <c r="F318" s="41"/>
      <c r="G318" s="41"/>
      <c r="H318" s="41"/>
      <c r="I318" s="41"/>
      <c r="J318" s="46"/>
      <c r="K318" s="41"/>
      <c r="L318" s="41"/>
      <c r="M318" s="41"/>
      <c r="N318" s="41"/>
      <c r="O318" s="41"/>
      <c r="P318" s="41"/>
      <c r="Q318" s="41"/>
      <c r="R318" s="41"/>
      <c r="S318" s="41"/>
    </row>
    <row r="319" ht="78.0" customHeight="1">
      <c r="A319" s="41"/>
      <c r="B319" s="78"/>
      <c r="C319" s="78"/>
      <c r="D319" s="41"/>
      <c r="E319" s="41"/>
      <c r="F319" s="41"/>
      <c r="G319" s="41"/>
      <c r="H319" s="41"/>
      <c r="I319" s="41"/>
      <c r="J319" s="46"/>
      <c r="K319" s="41"/>
      <c r="L319" s="41"/>
      <c r="M319" s="41"/>
      <c r="N319" s="41"/>
      <c r="O319" s="41"/>
      <c r="P319" s="41"/>
      <c r="Q319" s="41"/>
      <c r="R319" s="41"/>
      <c r="S319" s="41"/>
    </row>
    <row r="320" ht="78.0" customHeight="1">
      <c r="A320" s="41"/>
      <c r="B320" s="78"/>
      <c r="C320" s="78"/>
      <c r="D320" s="41"/>
      <c r="E320" s="41"/>
      <c r="F320" s="41"/>
      <c r="G320" s="41"/>
      <c r="H320" s="41"/>
      <c r="I320" s="41"/>
      <c r="J320" s="46"/>
      <c r="K320" s="41"/>
      <c r="L320" s="41"/>
      <c r="M320" s="41"/>
      <c r="N320" s="41"/>
      <c r="O320" s="41"/>
      <c r="P320" s="41"/>
      <c r="Q320" s="41"/>
      <c r="R320" s="41"/>
      <c r="S320" s="41"/>
    </row>
    <row r="321" ht="78.0" customHeight="1">
      <c r="A321" s="41"/>
      <c r="B321" s="78"/>
      <c r="C321" s="78"/>
      <c r="D321" s="41"/>
      <c r="E321" s="41"/>
      <c r="F321" s="41"/>
      <c r="G321" s="41"/>
      <c r="H321" s="41"/>
      <c r="I321" s="41"/>
      <c r="J321" s="46"/>
      <c r="K321" s="41"/>
      <c r="L321" s="41"/>
      <c r="M321" s="41"/>
      <c r="N321" s="41"/>
      <c r="O321" s="41"/>
      <c r="P321" s="41"/>
      <c r="Q321" s="41"/>
      <c r="R321" s="41"/>
      <c r="S321" s="41"/>
    </row>
    <row r="322" ht="78.0" customHeight="1">
      <c r="A322" s="41"/>
      <c r="B322" s="78"/>
      <c r="C322" s="78"/>
      <c r="D322" s="41"/>
      <c r="E322" s="41"/>
      <c r="F322" s="41"/>
      <c r="G322" s="41"/>
      <c r="H322" s="41"/>
      <c r="I322" s="41"/>
      <c r="J322" s="46"/>
      <c r="K322" s="41"/>
      <c r="L322" s="41"/>
      <c r="M322" s="41"/>
      <c r="N322" s="41"/>
      <c r="O322" s="41"/>
      <c r="P322" s="41"/>
      <c r="Q322" s="41"/>
      <c r="R322" s="41"/>
      <c r="S322" s="41"/>
    </row>
    <row r="323" ht="78.0" customHeight="1">
      <c r="A323" s="41"/>
      <c r="B323" s="78"/>
      <c r="C323" s="78"/>
      <c r="D323" s="41"/>
      <c r="E323" s="41"/>
      <c r="F323" s="41"/>
      <c r="G323" s="41"/>
      <c r="H323" s="41"/>
      <c r="I323" s="41"/>
      <c r="J323" s="46"/>
      <c r="K323" s="41"/>
      <c r="L323" s="41"/>
      <c r="M323" s="41"/>
      <c r="N323" s="41"/>
      <c r="O323" s="41"/>
      <c r="P323" s="41"/>
      <c r="Q323" s="41"/>
      <c r="R323" s="41"/>
      <c r="S323" s="41"/>
    </row>
    <row r="324" ht="78.0" customHeight="1">
      <c r="A324" s="41"/>
      <c r="B324" s="78"/>
      <c r="C324" s="78"/>
      <c r="D324" s="41"/>
      <c r="E324" s="41"/>
      <c r="F324" s="41"/>
      <c r="G324" s="41"/>
      <c r="H324" s="41"/>
      <c r="I324" s="41"/>
      <c r="J324" s="46"/>
      <c r="K324" s="41"/>
      <c r="L324" s="41"/>
      <c r="M324" s="41"/>
      <c r="N324" s="41"/>
      <c r="O324" s="41"/>
      <c r="P324" s="41"/>
      <c r="Q324" s="41"/>
      <c r="R324" s="41"/>
      <c r="S324" s="41"/>
    </row>
    <row r="325" ht="78.0" customHeight="1">
      <c r="A325" s="41"/>
      <c r="B325" s="78"/>
      <c r="C325" s="78"/>
      <c r="D325" s="41"/>
      <c r="E325" s="41"/>
      <c r="F325" s="41"/>
      <c r="G325" s="41"/>
      <c r="H325" s="41"/>
      <c r="I325" s="41"/>
      <c r="J325" s="46"/>
      <c r="K325" s="41"/>
      <c r="L325" s="41"/>
      <c r="M325" s="41"/>
      <c r="N325" s="41"/>
      <c r="O325" s="41"/>
      <c r="P325" s="41"/>
      <c r="Q325" s="41"/>
      <c r="R325" s="41"/>
      <c r="S325" s="41"/>
    </row>
    <row r="326" ht="78.0" customHeight="1">
      <c r="A326" s="41"/>
      <c r="B326" s="78"/>
      <c r="C326" s="78"/>
      <c r="D326" s="41"/>
      <c r="E326" s="41"/>
      <c r="F326" s="41"/>
      <c r="G326" s="41"/>
      <c r="H326" s="41"/>
      <c r="I326" s="41"/>
      <c r="J326" s="46"/>
      <c r="K326" s="41"/>
      <c r="L326" s="41"/>
      <c r="M326" s="41"/>
      <c r="N326" s="41"/>
      <c r="O326" s="41"/>
      <c r="P326" s="41"/>
      <c r="Q326" s="41"/>
      <c r="R326" s="41"/>
      <c r="S326" s="41"/>
    </row>
    <row r="327" ht="78.0" customHeight="1">
      <c r="A327" s="41"/>
      <c r="B327" s="78"/>
      <c r="C327" s="78"/>
      <c r="D327" s="41"/>
      <c r="E327" s="41"/>
      <c r="F327" s="41"/>
      <c r="G327" s="41"/>
      <c r="H327" s="41"/>
      <c r="I327" s="41"/>
      <c r="J327" s="46"/>
      <c r="K327" s="41"/>
      <c r="L327" s="41"/>
      <c r="M327" s="41"/>
      <c r="N327" s="41"/>
      <c r="O327" s="41"/>
      <c r="P327" s="41"/>
      <c r="Q327" s="41"/>
      <c r="R327" s="41"/>
      <c r="S327" s="41"/>
    </row>
    <row r="328" ht="78.0" customHeight="1">
      <c r="A328" s="41"/>
      <c r="B328" s="78"/>
      <c r="C328" s="78"/>
      <c r="D328" s="41"/>
      <c r="E328" s="41"/>
      <c r="F328" s="41"/>
      <c r="G328" s="41"/>
      <c r="H328" s="41"/>
      <c r="I328" s="41"/>
      <c r="J328" s="46"/>
      <c r="K328" s="41"/>
      <c r="L328" s="41"/>
      <c r="M328" s="41"/>
      <c r="N328" s="41"/>
      <c r="O328" s="41"/>
      <c r="P328" s="41"/>
      <c r="Q328" s="41"/>
      <c r="R328" s="41"/>
      <c r="S328" s="41"/>
    </row>
    <row r="329" ht="78.0" customHeight="1">
      <c r="A329" s="41"/>
      <c r="B329" s="78"/>
      <c r="C329" s="78"/>
      <c r="D329" s="41"/>
      <c r="E329" s="41"/>
      <c r="F329" s="41"/>
      <c r="G329" s="41"/>
      <c r="H329" s="41"/>
      <c r="I329" s="41"/>
      <c r="J329" s="46"/>
      <c r="K329" s="41"/>
      <c r="L329" s="41"/>
      <c r="M329" s="41"/>
      <c r="N329" s="41"/>
      <c r="O329" s="41"/>
      <c r="P329" s="41"/>
      <c r="Q329" s="41"/>
      <c r="R329" s="41"/>
      <c r="S329" s="41"/>
    </row>
    <row r="330" ht="78.0" customHeight="1">
      <c r="A330" s="41"/>
      <c r="B330" s="78"/>
      <c r="C330" s="78"/>
      <c r="D330" s="41"/>
      <c r="E330" s="41"/>
      <c r="F330" s="41"/>
      <c r="G330" s="41"/>
      <c r="H330" s="41"/>
      <c r="I330" s="41"/>
      <c r="J330" s="46"/>
      <c r="K330" s="41"/>
      <c r="L330" s="41"/>
      <c r="M330" s="41"/>
      <c r="N330" s="41"/>
      <c r="O330" s="41"/>
      <c r="P330" s="41"/>
      <c r="Q330" s="41"/>
      <c r="R330" s="41"/>
      <c r="S330" s="41"/>
    </row>
    <row r="331" ht="78.0" customHeight="1">
      <c r="A331" s="41"/>
      <c r="B331" s="78"/>
      <c r="C331" s="78"/>
      <c r="D331" s="41"/>
      <c r="E331" s="41"/>
      <c r="F331" s="41"/>
      <c r="G331" s="41"/>
      <c r="H331" s="41"/>
      <c r="I331" s="41"/>
      <c r="J331" s="46"/>
      <c r="K331" s="41"/>
      <c r="L331" s="41"/>
      <c r="M331" s="41"/>
      <c r="N331" s="41"/>
      <c r="O331" s="41"/>
      <c r="P331" s="41"/>
      <c r="Q331" s="41"/>
      <c r="R331" s="41"/>
      <c r="S331" s="41"/>
    </row>
    <row r="332" ht="78.0" customHeight="1">
      <c r="A332" s="41"/>
      <c r="B332" s="78"/>
      <c r="C332" s="78"/>
      <c r="D332" s="41"/>
      <c r="E332" s="41"/>
      <c r="F332" s="41"/>
      <c r="G332" s="41"/>
      <c r="H332" s="41"/>
      <c r="I332" s="41"/>
      <c r="J332" s="46"/>
      <c r="K332" s="41"/>
      <c r="L332" s="41"/>
      <c r="M332" s="41"/>
      <c r="N332" s="41"/>
      <c r="O332" s="41"/>
      <c r="P332" s="41"/>
      <c r="Q332" s="41"/>
      <c r="R332" s="41"/>
      <c r="S332" s="41"/>
    </row>
    <row r="333" ht="78.0" customHeight="1">
      <c r="A333" s="41"/>
      <c r="B333" s="78"/>
      <c r="C333" s="78"/>
      <c r="D333" s="41"/>
      <c r="E333" s="41"/>
      <c r="F333" s="41"/>
      <c r="G333" s="41"/>
      <c r="H333" s="41"/>
      <c r="I333" s="41"/>
      <c r="J333" s="46"/>
      <c r="K333" s="41"/>
      <c r="L333" s="41"/>
      <c r="M333" s="41"/>
      <c r="N333" s="41"/>
      <c r="O333" s="41"/>
      <c r="P333" s="41"/>
      <c r="Q333" s="41"/>
      <c r="R333" s="41"/>
      <c r="S333" s="41"/>
    </row>
    <row r="334" ht="78.0" customHeight="1">
      <c r="A334" s="41"/>
      <c r="B334" s="78"/>
      <c r="C334" s="78"/>
      <c r="D334" s="41"/>
      <c r="E334" s="41"/>
      <c r="F334" s="41"/>
      <c r="G334" s="41"/>
      <c r="H334" s="41"/>
      <c r="I334" s="41"/>
      <c r="J334" s="46"/>
      <c r="K334" s="41"/>
      <c r="L334" s="41"/>
      <c r="M334" s="41"/>
      <c r="N334" s="41"/>
      <c r="O334" s="41"/>
      <c r="P334" s="41"/>
      <c r="Q334" s="41"/>
      <c r="R334" s="41"/>
      <c r="S334" s="41"/>
    </row>
    <row r="335" ht="78.0" customHeight="1">
      <c r="A335" s="41"/>
      <c r="B335" s="78"/>
      <c r="C335" s="78"/>
      <c r="D335" s="41"/>
      <c r="E335" s="41"/>
      <c r="F335" s="41"/>
      <c r="G335" s="41"/>
      <c r="H335" s="41"/>
      <c r="I335" s="41"/>
      <c r="J335" s="46"/>
      <c r="K335" s="41"/>
      <c r="L335" s="41"/>
      <c r="M335" s="41"/>
      <c r="N335" s="41"/>
      <c r="O335" s="41"/>
      <c r="P335" s="41"/>
      <c r="Q335" s="41"/>
      <c r="R335" s="41"/>
      <c r="S335" s="41"/>
    </row>
    <row r="336" ht="78.0" customHeight="1">
      <c r="A336" s="41"/>
      <c r="B336" s="78"/>
      <c r="C336" s="78"/>
      <c r="D336" s="41"/>
      <c r="E336" s="41"/>
      <c r="F336" s="41"/>
      <c r="G336" s="41"/>
      <c r="H336" s="41"/>
      <c r="I336" s="41"/>
      <c r="J336" s="46"/>
      <c r="K336" s="41"/>
      <c r="L336" s="41"/>
      <c r="M336" s="41"/>
      <c r="N336" s="41"/>
      <c r="O336" s="41"/>
      <c r="P336" s="41"/>
      <c r="Q336" s="41"/>
      <c r="R336" s="41"/>
      <c r="S336" s="41"/>
    </row>
    <row r="337" ht="78.0" customHeight="1">
      <c r="A337" s="41"/>
      <c r="B337" s="78"/>
      <c r="C337" s="78"/>
      <c r="D337" s="41"/>
      <c r="E337" s="41"/>
      <c r="F337" s="41"/>
      <c r="G337" s="41"/>
      <c r="H337" s="41"/>
      <c r="I337" s="41"/>
      <c r="J337" s="46"/>
      <c r="K337" s="41"/>
      <c r="L337" s="41"/>
      <c r="M337" s="41"/>
      <c r="N337" s="41"/>
      <c r="O337" s="41"/>
      <c r="P337" s="41"/>
      <c r="Q337" s="41"/>
      <c r="R337" s="41"/>
      <c r="S337" s="41"/>
    </row>
    <row r="338" ht="78.0" customHeight="1">
      <c r="A338" s="41"/>
      <c r="B338" s="78"/>
      <c r="C338" s="78"/>
      <c r="D338" s="41"/>
      <c r="E338" s="41"/>
      <c r="F338" s="41"/>
      <c r="G338" s="41"/>
      <c r="H338" s="41"/>
      <c r="I338" s="41"/>
      <c r="J338" s="46"/>
      <c r="K338" s="41"/>
      <c r="L338" s="41"/>
      <c r="M338" s="41"/>
      <c r="N338" s="41"/>
      <c r="O338" s="41"/>
      <c r="P338" s="41"/>
      <c r="Q338" s="41"/>
      <c r="R338" s="41"/>
      <c r="S338" s="41"/>
    </row>
    <row r="339" ht="78.0" customHeight="1">
      <c r="A339" s="41"/>
      <c r="B339" s="78"/>
      <c r="C339" s="78"/>
      <c r="D339" s="41"/>
      <c r="E339" s="41"/>
      <c r="F339" s="41"/>
      <c r="G339" s="41"/>
      <c r="H339" s="41"/>
      <c r="I339" s="41"/>
      <c r="J339" s="46"/>
      <c r="K339" s="41"/>
      <c r="L339" s="41"/>
      <c r="M339" s="41"/>
      <c r="N339" s="41"/>
      <c r="O339" s="41"/>
      <c r="P339" s="41"/>
      <c r="Q339" s="41"/>
      <c r="R339" s="41"/>
      <c r="S339" s="41"/>
    </row>
    <row r="340" ht="78.0" customHeight="1">
      <c r="A340" s="41"/>
      <c r="B340" s="78"/>
      <c r="C340" s="78"/>
      <c r="D340" s="41"/>
      <c r="E340" s="41"/>
      <c r="F340" s="41"/>
      <c r="G340" s="41"/>
      <c r="H340" s="41"/>
      <c r="I340" s="41"/>
      <c r="J340" s="46"/>
      <c r="K340" s="41"/>
      <c r="L340" s="41"/>
      <c r="M340" s="41"/>
      <c r="N340" s="41"/>
      <c r="O340" s="41"/>
      <c r="P340" s="41"/>
      <c r="Q340" s="41"/>
      <c r="R340" s="41"/>
      <c r="S340" s="41"/>
    </row>
    <row r="341" ht="78.0" customHeight="1">
      <c r="A341" s="41"/>
      <c r="B341" s="78"/>
      <c r="C341" s="78"/>
      <c r="D341" s="41"/>
      <c r="E341" s="41"/>
      <c r="F341" s="41"/>
      <c r="G341" s="41"/>
      <c r="H341" s="41"/>
      <c r="I341" s="41"/>
      <c r="J341" s="46"/>
      <c r="K341" s="41"/>
      <c r="L341" s="41"/>
      <c r="M341" s="41"/>
      <c r="N341" s="41"/>
      <c r="O341" s="41"/>
      <c r="P341" s="41"/>
      <c r="Q341" s="41"/>
      <c r="R341" s="41"/>
      <c r="S341" s="41"/>
    </row>
    <row r="342" ht="78.0" customHeight="1">
      <c r="A342" s="41"/>
      <c r="B342" s="78"/>
      <c r="C342" s="78"/>
      <c r="D342" s="41"/>
      <c r="E342" s="41"/>
      <c r="F342" s="41"/>
      <c r="G342" s="41"/>
      <c r="H342" s="41"/>
      <c r="I342" s="41"/>
      <c r="J342" s="46"/>
      <c r="K342" s="41"/>
      <c r="L342" s="41"/>
      <c r="M342" s="41"/>
      <c r="N342" s="41"/>
      <c r="O342" s="41"/>
      <c r="P342" s="41"/>
      <c r="Q342" s="41"/>
      <c r="R342" s="41"/>
      <c r="S342" s="41"/>
    </row>
    <row r="343" ht="78.0" customHeight="1">
      <c r="A343" s="41"/>
      <c r="B343" s="78"/>
      <c r="C343" s="78"/>
      <c r="D343" s="41"/>
      <c r="E343" s="41"/>
      <c r="F343" s="41"/>
      <c r="G343" s="41"/>
      <c r="H343" s="41"/>
      <c r="I343" s="41"/>
      <c r="J343" s="46"/>
      <c r="K343" s="41"/>
      <c r="L343" s="41"/>
      <c r="M343" s="41"/>
      <c r="N343" s="41"/>
      <c r="O343" s="41"/>
      <c r="P343" s="41"/>
      <c r="Q343" s="41"/>
      <c r="R343" s="41"/>
      <c r="S343" s="41"/>
    </row>
    <row r="344" ht="78.0" customHeight="1">
      <c r="A344" s="41"/>
      <c r="B344" s="78"/>
      <c r="C344" s="78"/>
      <c r="D344" s="41"/>
      <c r="E344" s="41"/>
      <c r="F344" s="41"/>
      <c r="G344" s="41"/>
      <c r="H344" s="41"/>
      <c r="I344" s="41"/>
      <c r="J344" s="46"/>
      <c r="K344" s="41"/>
      <c r="L344" s="41"/>
      <c r="M344" s="41"/>
      <c r="N344" s="41"/>
      <c r="O344" s="41"/>
      <c r="P344" s="41"/>
      <c r="Q344" s="41"/>
      <c r="R344" s="41"/>
      <c r="S344" s="41"/>
    </row>
    <row r="345" ht="78.0" customHeight="1">
      <c r="A345" s="41"/>
      <c r="B345" s="78"/>
      <c r="C345" s="78"/>
      <c r="D345" s="41"/>
      <c r="E345" s="41"/>
      <c r="F345" s="41"/>
      <c r="G345" s="41"/>
      <c r="H345" s="41"/>
      <c r="I345" s="41"/>
      <c r="J345" s="46"/>
      <c r="K345" s="41"/>
      <c r="L345" s="41"/>
      <c r="M345" s="41"/>
      <c r="N345" s="41"/>
      <c r="O345" s="41"/>
      <c r="P345" s="41"/>
      <c r="Q345" s="41"/>
      <c r="R345" s="41"/>
      <c r="S345" s="41"/>
    </row>
    <row r="346" ht="78.0" customHeight="1">
      <c r="A346" s="41"/>
      <c r="B346" s="78"/>
      <c r="C346" s="78"/>
      <c r="D346" s="41"/>
      <c r="E346" s="41"/>
      <c r="F346" s="41"/>
      <c r="G346" s="41"/>
      <c r="H346" s="41"/>
      <c r="I346" s="41"/>
      <c r="J346" s="46"/>
      <c r="K346" s="41"/>
      <c r="L346" s="41"/>
      <c r="M346" s="41"/>
      <c r="N346" s="41"/>
      <c r="O346" s="41"/>
      <c r="P346" s="41"/>
      <c r="Q346" s="41"/>
      <c r="R346" s="41"/>
      <c r="S346" s="41"/>
    </row>
    <row r="347" ht="78.0" customHeight="1">
      <c r="A347" s="41"/>
      <c r="B347" s="78"/>
      <c r="C347" s="78"/>
      <c r="D347" s="41"/>
      <c r="E347" s="41"/>
      <c r="F347" s="41"/>
      <c r="G347" s="41"/>
      <c r="H347" s="41"/>
      <c r="I347" s="41"/>
      <c r="J347" s="46"/>
      <c r="K347" s="41"/>
      <c r="L347" s="41"/>
      <c r="M347" s="41"/>
      <c r="N347" s="41"/>
      <c r="O347" s="41"/>
      <c r="P347" s="41"/>
      <c r="Q347" s="41"/>
      <c r="R347" s="41"/>
      <c r="S347" s="41"/>
    </row>
    <row r="348" ht="78.0" customHeight="1">
      <c r="A348" s="41"/>
      <c r="B348" s="78"/>
      <c r="C348" s="78"/>
      <c r="D348" s="41"/>
      <c r="E348" s="41"/>
      <c r="F348" s="41"/>
      <c r="G348" s="41"/>
      <c r="H348" s="41"/>
      <c r="I348" s="41"/>
      <c r="J348" s="46"/>
      <c r="K348" s="41"/>
      <c r="L348" s="41"/>
      <c r="M348" s="41"/>
      <c r="N348" s="41"/>
      <c r="O348" s="41"/>
      <c r="P348" s="41"/>
      <c r="Q348" s="41"/>
      <c r="R348" s="41"/>
      <c r="S348" s="41"/>
    </row>
    <row r="349" ht="78.0" customHeight="1">
      <c r="A349" s="41"/>
      <c r="B349" s="78"/>
      <c r="C349" s="78"/>
      <c r="D349" s="41"/>
      <c r="E349" s="41"/>
      <c r="F349" s="41"/>
      <c r="G349" s="41"/>
      <c r="H349" s="41"/>
      <c r="I349" s="41"/>
      <c r="J349" s="46"/>
      <c r="K349" s="41"/>
      <c r="L349" s="41"/>
      <c r="M349" s="41"/>
      <c r="N349" s="41"/>
      <c r="O349" s="41"/>
      <c r="P349" s="41"/>
      <c r="Q349" s="41"/>
      <c r="R349" s="41"/>
      <c r="S349" s="41"/>
    </row>
    <row r="350" ht="78.0" customHeight="1">
      <c r="A350" s="41"/>
      <c r="B350" s="78"/>
      <c r="C350" s="78"/>
      <c r="D350" s="41"/>
      <c r="E350" s="41"/>
      <c r="F350" s="41"/>
      <c r="G350" s="41"/>
      <c r="H350" s="41"/>
      <c r="I350" s="41"/>
      <c r="J350" s="46"/>
      <c r="K350" s="41"/>
      <c r="L350" s="41"/>
      <c r="M350" s="41"/>
      <c r="N350" s="41"/>
      <c r="O350" s="41"/>
      <c r="P350" s="41"/>
      <c r="Q350" s="41"/>
      <c r="R350" s="41"/>
      <c r="S350" s="41"/>
    </row>
    <row r="351" ht="78.0" customHeight="1">
      <c r="A351" s="41"/>
      <c r="B351" s="78"/>
      <c r="C351" s="78"/>
      <c r="D351" s="41"/>
      <c r="E351" s="41"/>
      <c r="F351" s="41"/>
      <c r="G351" s="41"/>
      <c r="H351" s="41"/>
      <c r="I351" s="41"/>
      <c r="J351" s="46"/>
      <c r="K351" s="41"/>
      <c r="L351" s="41"/>
      <c r="M351" s="41"/>
      <c r="N351" s="41"/>
      <c r="O351" s="41"/>
      <c r="P351" s="41"/>
      <c r="Q351" s="41"/>
      <c r="R351" s="41"/>
      <c r="S351" s="41"/>
    </row>
    <row r="352" ht="78.0" customHeight="1">
      <c r="A352" s="41"/>
      <c r="B352" s="78"/>
      <c r="C352" s="78"/>
      <c r="D352" s="41"/>
      <c r="E352" s="41"/>
      <c r="F352" s="41"/>
      <c r="G352" s="41"/>
      <c r="H352" s="41"/>
      <c r="I352" s="41"/>
      <c r="J352" s="46"/>
      <c r="K352" s="41"/>
      <c r="L352" s="41"/>
      <c r="M352" s="41"/>
      <c r="N352" s="41"/>
      <c r="O352" s="41"/>
      <c r="P352" s="41"/>
      <c r="Q352" s="41"/>
      <c r="R352" s="41"/>
      <c r="S352" s="41"/>
    </row>
    <row r="353" ht="78.0" customHeight="1">
      <c r="A353" s="41"/>
      <c r="B353" s="78"/>
      <c r="C353" s="78"/>
      <c r="D353" s="41"/>
      <c r="E353" s="41"/>
      <c r="F353" s="41"/>
      <c r="G353" s="41"/>
      <c r="H353" s="41"/>
      <c r="I353" s="41"/>
      <c r="J353" s="46"/>
      <c r="K353" s="41"/>
      <c r="L353" s="41"/>
      <c r="M353" s="41"/>
      <c r="N353" s="41"/>
      <c r="O353" s="41"/>
      <c r="P353" s="41"/>
      <c r="Q353" s="41"/>
      <c r="R353" s="41"/>
      <c r="S353" s="41"/>
    </row>
    <row r="354" ht="78.0" customHeight="1">
      <c r="A354" s="41"/>
      <c r="B354" s="78"/>
      <c r="C354" s="78"/>
      <c r="D354" s="41"/>
      <c r="E354" s="41"/>
      <c r="F354" s="41"/>
      <c r="G354" s="41"/>
      <c r="H354" s="41"/>
      <c r="I354" s="41"/>
      <c r="J354" s="46"/>
      <c r="K354" s="41"/>
      <c r="L354" s="41"/>
      <c r="M354" s="41"/>
      <c r="N354" s="41"/>
      <c r="O354" s="41"/>
      <c r="P354" s="41"/>
      <c r="Q354" s="41"/>
      <c r="R354" s="41"/>
      <c r="S354" s="41"/>
    </row>
    <row r="355" ht="78.0" customHeight="1">
      <c r="A355" s="41"/>
      <c r="B355" s="78"/>
      <c r="C355" s="78"/>
      <c r="D355" s="41"/>
      <c r="E355" s="41"/>
      <c r="F355" s="41"/>
      <c r="G355" s="41"/>
      <c r="H355" s="41"/>
      <c r="I355" s="41"/>
      <c r="J355" s="46"/>
      <c r="K355" s="41"/>
      <c r="L355" s="41"/>
      <c r="M355" s="41"/>
      <c r="N355" s="41"/>
      <c r="O355" s="41"/>
      <c r="P355" s="41"/>
      <c r="Q355" s="41"/>
      <c r="R355" s="41"/>
      <c r="S355" s="41"/>
    </row>
    <row r="356" ht="78.0" customHeight="1">
      <c r="A356" s="41"/>
      <c r="B356" s="78"/>
      <c r="C356" s="78"/>
      <c r="D356" s="41"/>
      <c r="E356" s="41"/>
      <c r="F356" s="41"/>
      <c r="G356" s="41"/>
      <c r="H356" s="41"/>
      <c r="I356" s="41"/>
      <c r="J356" s="46"/>
      <c r="K356" s="41"/>
      <c r="L356" s="41"/>
      <c r="M356" s="41"/>
      <c r="N356" s="41"/>
      <c r="O356" s="41"/>
      <c r="P356" s="41"/>
      <c r="Q356" s="41"/>
      <c r="R356" s="41"/>
      <c r="S356" s="41"/>
    </row>
    <row r="357" ht="78.0" customHeight="1">
      <c r="A357" s="41"/>
      <c r="B357" s="78"/>
      <c r="C357" s="78"/>
      <c r="D357" s="41"/>
      <c r="E357" s="41"/>
      <c r="F357" s="41"/>
      <c r="G357" s="41"/>
      <c r="H357" s="41"/>
      <c r="I357" s="41"/>
      <c r="J357" s="46"/>
      <c r="K357" s="41"/>
      <c r="L357" s="41"/>
      <c r="M357" s="41"/>
      <c r="N357" s="41"/>
      <c r="O357" s="41"/>
      <c r="P357" s="41"/>
      <c r="Q357" s="41"/>
      <c r="R357" s="41"/>
      <c r="S357" s="41"/>
    </row>
    <row r="358" ht="78.0" customHeight="1">
      <c r="A358" s="41"/>
      <c r="B358" s="78"/>
      <c r="C358" s="78"/>
      <c r="D358" s="41"/>
      <c r="E358" s="41"/>
      <c r="F358" s="41"/>
      <c r="G358" s="41"/>
      <c r="H358" s="41"/>
      <c r="I358" s="41"/>
      <c r="J358" s="46"/>
      <c r="K358" s="41"/>
      <c r="L358" s="41"/>
      <c r="M358" s="41"/>
      <c r="N358" s="41"/>
      <c r="O358" s="41"/>
      <c r="P358" s="41"/>
      <c r="Q358" s="41"/>
      <c r="R358" s="41"/>
      <c r="S358" s="41"/>
    </row>
    <row r="359" ht="78.0" customHeight="1">
      <c r="A359" s="41"/>
      <c r="B359" s="78"/>
      <c r="C359" s="78"/>
      <c r="D359" s="41"/>
      <c r="E359" s="41"/>
      <c r="F359" s="41"/>
      <c r="G359" s="41"/>
      <c r="H359" s="41"/>
      <c r="I359" s="41"/>
      <c r="J359" s="46"/>
      <c r="K359" s="41"/>
      <c r="L359" s="41"/>
      <c r="M359" s="41"/>
      <c r="N359" s="41"/>
      <c r="O359" s="41"/>
      <c r="P359" s="41"/>
      <c r="Q359" s="41"/>
      <c r="R359" s="41"/>
      <c r="S359" s="41"/>
    </row>
    <row r="360" ht="78.0" customHeight="1">
      <c r="A360" s="41"/>
      <c r="B360" s="78"/>
      <c r="C360" s="78"/>
      <c r="D360" s="41"/>
      <c r="E360" s="41"/>
      <c r="F360" s="41"/>
      <c r="G360" s="41"/>
      <c r="H360" s="41"/>
      <c r="I360" s="41"/>
      <c r="J360" s="46"/>
      <c r="K360" s="41"/>
      <c r="L360" s="41"/>
      <c r="M360" s="41"/>
      <c r="N360" s="41"/>
      <c r="O360" s="41"/>
      <c r="P360" s="41"/>
      <c r="Q360" s="41"/>
      <c r="R360" s="41"/>
      <c r="S360" s="41"/>
    </row>
    <row r="361" ht="78.0" customHeight="1">
      <c r="A361" s="41"/>
      <c r="B361" s="78"/>
      <c r="C361" s="78"/>
      <c r="D361" s="41"/>
      <c r="E361" s="41"/>
      <c r="F361" s="41"/>
      <c r="G361" s="41"/>
      <c r="H361" s="41"/>
      <c r="I361" s="41"/>
      <c r="J361" s="46"/>
      <c r="K361" s="41"/>
      <c r="L361" s="41"/>
      <c r="M361" s="41"/>
      <c r="N361" s="41"/>
      <c r="O361" s="41"/>
      <c r="P361" s="41"/>
      <c r="Q361" s="41"/>
      <c r="R361" s="41"/>
      <c r="S361" s="41"/>
    </row>
    <row r="362" ht="78.0" customHeight="1">
      <c r="A362" s="41"/>
      <c r="B362" s="78"/>
      <c r="C362" s="78"/>
      <c r="D362" s="41"/>
      <c r="E362" s="41"/>
      <c r="F362" s="41"/>
      <c r="G362" s="41"/>
      <c r="H362" s="41"/>
      <c r="I362" s="41"/>
      <c r="J362" s="46"/>
      <c r="K362" s="41"/>
      <c r="L362" s="41"/>
      <c r="M362" s="41"/>
      <c r="N362" s="41"/>
      <c r="O362" s="41"/>
      <c r="P362" s="41"/>
      <c r="Q362" s="41"/>
      <c r="R362" s="41"/>
      <c r="S362" s="41"/>
    </row>
    <row r="363" ht="78.0" customHeight="1">
      <c r="A363" s="41"/>
      <c r="B363" s="78"/>
      <c r="C363" s="78"/>
      <c r="D363" s="41"/>
      <c r="E363" s="41"/>
      <c r="F363" s="41"/>
      <c r="G363" s="41"/>
      <c r="H363" s="41"/>
      <c r="I363" s="41"/>
      <c r="J363" s="46"/>
      <c r="K363" s="41"/>
      <c r="L363" s="41"/>
      <c r="M363" s="41"/>
      <c r="N363" s="41"/>
      <c r="O363" s="41"/>
      <c r="P363" s="41"/>
      <c r="Q363" s="41"/>
      <c r="R363" s="41"/>
      <c r="S363" s="41"/>
    </row>
    <row r="364" ht="78.0" customHeight="1">
      <c r="A364" s="41"/>
      <c r="B364" s="78"/>
      <c r="C364" s="78"/>
      <c r="D364" s="41"/>
      <c r="E364" s="41"/>
      <c r="F364" s="41"/>
      <c r="G364" s="41"/>
      <c r="H364" s="41"/>
      <c r="I364" s="41"/>
      <c r="J364" s="46"/>
      <c r="K364" s="41"/>
      <c r="L364" s="41"/>
      <c r="M364" s="41"/>
      <c r="N364" s="41"/>
      <c r="O364" s="41"/>
      <c r="P364" s="41"/>
      <c r="Q364" s="41"/>
      <c r="R364" s="41"/>
      <c r="S364" s="41"/>
    </row>
    <row r="365" ht="78.0" customHeight="1">
      <c r="A365" s="41"/>
      <c r="B365" s="78"/>
      <c r="C365" s="78"/>
      <c r="D365" s="41"/>
      <c r="E365" s="41"/>
      <c r="F365" s="41"/>
      <c r="G365" s="41"/>
      <c r="H365" s="41"/>
      <c r="I365" s="41"/>
      <c r="J365" s="46"/>
      <c r="K365" s="41"/>
      <c r="L365" s="41"/>
      <c r="M365" s="41"/>
      <c r="N365" s="41"/>
      <c r="O365" s="41"/>
      <c r="P365" s="41"/>
      <c r="Q365" s="41"/>
      <c r="R365" s="41"/>
      <c r="S365" s="41"/>
    </row>
    <row r="366" ht="78.0" customHeight="1">
      <c r="A366" s="41"/>
      <c r="B366" s="78"/>
      <c r="C366" s="78"/>
      <c r="D366" s="41"/>
      <c r="E366" s="41"/>
      <c r="F366" s="41"/>
      <c r="G366" s="41"/>
      <c r="H366" s="41"/>
      <c r="I366" s="41"/>
      <c r="J366" s="46"/>
      <c r="K366" s="41"/>
      <c r="L366" s="41"/>
      <c r="M366" s="41"/>
      <c r="N366" s="41"/>
      <c r="O366" s="41"/>
      <c r="P366" s="41"/>
      <c r="Q366" s="41"/>
      <c r="R366" s="41"/>
      <c r="S366" s="41"/>
    </row>
    <row r="367" ht="78.0" customHeight="1">
      <c r="A367" s="41"/>
      <c r="B367" s="78"/>
      <c r="C367" s="78"/>
      <c r="D367" s="41"/>
      <c r="E367" s="41"/>
      <c r="F367" s="41"/>
      <c r="G367" s="41"/>
      <c r="H367" s="41"/>
      <c r="I367" s="41"/>
      <c r="J367" s="46"/>
      <c r="K367" s="41"/>
      <c r="L367" s="41"/>
      <c r="M367" s="41"/>
      <c r="N367" s="41"/>
      <c r="O367" s="41"/>
      <c r="P367" s="41"/>
      <c r="Q367" s="41"/>
      <c r="R367" s="41"/>
      <c r="S367" s="41"/>
    </row>
    <row r="368" ht="78.0" customHeight="1">
      <c r="A368" s="41"/>
      <c r="B368" s="78"/>
      <c r="C368" s="78"/>
      <c r="D368" s="41"/>
      <c r="E368" s="41"/>
      <c r="F368" s="41"/>
      <c r="G368" s="41"/>
      <c r="H368" s="41"/>
      <c r="I368" s="41"/>
      <c r="J368" s="46"/>
      <c r="K368" s="41"/>
      <c r="L368" s="41"/>
      <c r="M368" s="41"/>
      <c r="N368" s="41"/>
      <c r="O368" s="41"/>
      <c r="P368" s="41"/>
      <c r="Q368" s="41"/>
      <c r="R368" s="41"/>
      <c r="S368" s="41"/>
    </row>
    <row r="369" ht="78.0" customHeight="1">
      <c r="A369" s="41"/>
      <c r="B369" s="78"/>
      <c r="C369" s="78"/>
      <c r="D369" s="41"/>
      <c r="E369" s="41"/>
      <c r="F369" s="41"/>
      <c r="G369" s="41"/>
      <c r="H369" s="41"/>
      <c r="I369" s="41"/>
      <c r="J369" s="46"/>
      <c r="K369" s="41"/>
      <c r="L369" s="41"/>
      <c r="M369" s="41"/>
      <c r="N369" s="41"/>
      <c r="O369" s="41"/>
      <c r="P369" s="41"/>
      <c r="Q369" s="41"/>
      <c r="R369" s="41"/>
      <c r="S369" s="41"/>
    </row>
    <row r="370" ht="78.0" customHeight="1">
      <c r="A370" s="41"/>
      <c r="B370" s="78"/>
      <c r="C370" s="78"/>
      <c r="D370" s="41"/>
      <c r="E370" s="41"/>
      <c r="F370" s="41"/>
      <c r="G370" s="41"/>
      <c r="H370" s="41"/>
      <c r="I370" s="41"/>
      <c r="J370" s="46"/>
      <c r="K370" s="41"/>
      <c r="L370" s="41"/>
      <c r="M370" s="41"/>
      <c r="N370" s="41"/>
      <c r="O370" s="41"/>
      <c r="P370" s="41"/>
      <c r="Q370" s="41"/>
      <c r="R370" s="41"/>
      <c r="S370" s="41"/>
    </row>
    <row r="371" ht="78.0" customHeight="1">
      <c r="A371" s="41"/>
      <c r="B371" s="78"/>
      <c r="C371" s="78"/>
      <c r="D371" s="41"/>
      <c r="E371" s="41"/>
      <c r="F371" s="41"/>
      <c r="G371" s="41"/>
      <c r="H371" s="41"/>
      <c r="I371" s="41"/>
      <c r="J371" s="46"/>
      <c r="K371" s="41"/>
      <c r="L371" s="41"/>
      <c r="M371" s="41"/>
      <c r="N371" s="41"/>
      <c r="O371" s="41"/>
      <c r="P371" s="41"/>
      <c r="Q371" s="41"/>
      <c r="R371" s="41"/>
      <c r="S371" s="41"/>
    </row>
    <row r="372" ht="78.0" customHeight="1">
      <c r="A372" s="41"/>
      <c r="B372" s="78"/>
      <c r="C372" s="78"/>
      <c r="D372" s="41"/>
      <c r="E372" s="41"/>
      <c r="F372" s="41"/>
      <c r="G372" s="41"/>
      <c r="H372" s="41"/>
      <c r="I372" s="41"/>
      <c r="J372" s="46"/>
      <c r="K372" s="41"/>
      <c r="L372" s="41"/>
      <c r="M372" s="41"/>
      <c r="N372" s="41"/>
      <c r="O372" s="41"/>
      <c r="P372" s="41"/>
      <c r="Q372" s="41"/>
      <c r="R372" s="41"/>
      <c r="S372" s="41"/>
    </row>
    <row r="373" ht="78.0" customHeight="1">
      <c r="A373" s="41"/>
      <c r="B373" s="78"/>
      <c r="C373" s="78"/>
      <c r="D373" s="41"/>
      <c r="E373" s="41"/>
      <c r="F373" s="41"/>
      <c r="G373" s="41"/>
      <c r="H373" s="41"/>
      <c r="I373" s="41"/>
      <c r="J373" s="46"/>
      <c r="K373" s="41"/>
      <c r="L373" s="41"/>
      <c r="M373" s="41"/>
      <c r="N373" s="41"/>
      <c r="O373" s="41"/>
      <c r="P373" s="41"/>
      <c r="Q373" s="41"/>
      <c r="R373" s="41"/>
      <c r="S373" s="41"/>
    </row>
    <row r="374" ht="78.0" customHeight="1">
      <c r="A374" s="41"/>
      <c r="B374" s="78"/>
      <c r="C374" s="78"/>
      <c r="D374" s="41"/>
      <c r="E374" s="41"/>
      <c r="F374" s="41"/>
      <c r="G374" s="41"/>
      <c r="H374" s="41"/>
      <c r="I374" s="41"/>
      <c r="J374" s="46"/>
      <c r="K374" s="41"/>
      <c r="L374" s="41"/>
      <c r="M374" s="41"/>
      <c r="N374" s="41"/>
      <c r="O374" s="41"/>
      <c r="P374" s="41"/>
      <c r="Q374" s="41"/>
      <c r="R374" s="41"/>
      <c r="S374" s="41"/>
    </row>
    <row r="375" ht="78.0" customHeight="1">
      <c r="A375" s="41"/>
      <c r="B375" s="78"/>
      <c r="C375" s="78"/>
      <c r="D375" s="41"/>
      <c r="E375" s="41"/>
      <c r="F375" s="41"/>
      <c r="G375" s="41"/>
      <c r="H375" s="41"/>
      <c r="I375" s="41"/>
      <c r="J375" s="46"/>
      <c r="K375" s="41"/>
      <c r="L375" s="41"/>
      <c r="M375" s="41"/>
      <c r="N375" s="41"/>
      <c r="O375" s="41"/>
      <c r="P375" s="41"/>
      <c r="Q375" s="41"/>
      <c r="R375" s="41"/>
      <c r="S375" s="41"/>
    </row>
    <row r="376" ht="78.0" customHeight="1">
      <c r="A376" s="41"/>
      <c r="B376" s="78"/>
      <c r="C376" s="78"/>
      <c r="D376" s="41"/>
      <c r="E376" s="41"/>
      <c r="F376" s="41"/>
      <c r="G376" s="41"/>
      <c r="H376" s="41"/>
      <c r="I376" s="41"/>
      <c r="J376" s="46"/>
      <c r="K376" s="41"/>
      <c r="L376" s="41"/>
      <c r="M376" s="41"/>
      <c r="N376" s="41"/>
      <c r="O376" s="41"/>
      <c r="P376" s="41"/>
      <c r="Q376" s="41"/>
      <c r="R376" s="41"/>
      <c r="S376" s="41"/>
    </row>
    <row r="377" ht="78.0" customHeight="1">
      <c r="A377" s="41"/>
      <c r="B377" s="78"/>
      <c r="C377" s="78"/>
      <c r="D377" s="41"/>
      <c r="E377" s="41"/>
      <c r="F377" s="41"/>
      <c r="G377" s="41"/>
      <c r="H377" s="41"/>
      <c r="I377" s="41"/>
      <c r="J377" s="46"/>
      <c r="K377" s="41"/>
      <c r="L377" s="41"/>
      <c r="M377" s="41"/>
      <c r="N377" s="41"/>
      <c r="O377" s="41"/>
      <c r="P377" s="41"/>
      <c r="Q377" s="41"/>
      <c r="R377" s="41"/>
      <c r="S377" s="41"/>
    </row>
    <row r="378" ht="78.0" customHeight="1">
      <c r="A378" s="41"/>
      <c r="B378" s="78"/>
      <c r="C378" s="78"/>
      <c r="D378" s="41"/>
      <c r="E378" s="41"/>
      <c r="F378" s="41"/>
      <c r="G378" s="41"/>
      <c r="H378" s="41"/>
      <c r="I378" s="41"/>
      <c r="J378" s="46"/>
      <c r="K378" s="41"/>
      <c r="L378" s="41"/>
      <c r="M378" s="41"/>
      <c r="N378" s="41"/>
      <c r="O378" s="41"/>
      <c r="P378" s="41"/>
      <c r="Q378" s="41"/>
      <c r="R378" s="41"/>
      <c r="S378" s="41"/>
    </row>
    <row r="379" ht="78.0" customHeight="1">
      <c r="A379" s="41"/>
      <c r="B379" s="78"/>
      <c r="C379" s="78"/>
      <c r="D379" s="41"/>
      <c r="E379" s="41"/>
      <c r="F379" s="41"/>
      <c r="G379" s="41"/>
      <c r="H379" s="41"/>
      <c r="I379" s="41"/>
      <c r="J379" s="46"/>
      <c r="K379" s="41"/>
      <c r="L379" s="41"/>
      <c r="M379" s="41"/>
      <c r="N379" s="41"/>
      <c r="O379" s="41"/>
      <c r="P379" s="41"/>
      <c r="Q379" s="41"/>
      <c r="R379" s="41"/>
      <c r="S379" s="41"/>
    </row>
    <row r="380" ht="78.0" customHeight="1">
      <c r="A380" s="41"/>
      <c r="B380" s="78"/>
      <c r="C380" s="78"/>
      <c r="D380" s="41"/>
      <c r="E380" s="41"/>
      <c r="F380" s="41"/>
      <c r="G380" s="41"/>
      <c r="H380" s="41"/>
      <c r="I380" s="41"/>
      <c r="J380" s="46"/>
      <c r="K380" s="41"/>
      <c r="L380" s="41"/>
      <c r="M380" s="41"/>
      <c r="N380" s="41"/>
      <c r="O380" s="41"/>
      <c r="P380" s="41"/>
      <c r="Q380" s="41"/>
      <c r="R380" s="41"/>
      <c r="S380" s="41"/>
    </row>
    <row r="381" ht="78.0" customHeight="1">
      <c r="A381" s="41"/>
      <c r="B381" s="78"/>
      <c r="C381" s="78"/>
      <c r="D381" s="41"/>
      <c r="E381" s="41"/>
      <c r="F381" s="41"/>
      <c r="G381" s="41"/>
      <c r="H381" s="41"/>
      <c r="I381" s="41"/>
      <c r="J381" s="46"/>
      <c r="K381" s="41"/>
      <c r="L381" s="41"/>
      <c r="M381" s="41"/>
      <c r="N381" s="41"/>
      <c r="O381" s="41"/>
      <c r="P381" s="41"/>
      <c r="Q381" s="41"/>
      <c r="R381" s="41"/>
      <c r="S381" s="41"/>
    </row>
    <row r="382" ht="78.0" customHeight="1">
      <c r="A382" s="41"/>
      <c r="B382" s="78"/>
      <c r="C382" s="78"/>
      <c r="D382" s="41"/>
      <c r="E382" s="41"/>
      <c r="F382" s="41"/>
      <c r="G382" s="41"/>
      <c r="H382" s="41"/>
      <c r="I382" s="41"/>
      <c r="J382" s="46"/>
      <c r="K382" s="41"/>
      <c r="L382" s="41"/>
      <c r="M382" s="41"/>
      <c r="N382" s="41"/>
      <c r="O382" s="41"/>
      <c r="P382" s="41"/>
      <c r="Q382" s="41"/>
      <c r="R382" s="41"/>
      <c r="S382" s="41"/>
    </row>
    <row r="383" ht="78.0" customHeight="1">
      <c r="A383" s="41"/>
      <c r="B383" s="78"/>
      <c r="C383" s="78"/>
      <c r="D383" s="41"/>
      <c r="E383" s="41"/>
      <c r="F383" s="41"/>
      <c r="G383" s="41"/>
      <c r="H383" s="41"/>
      <c r="I383" s="41"/>
      <c r="J383" s="46"/>
      <c r="K383" s="41"/>
      <c r="L383" s="41"/>
      <c r="M383" s="41"/>
      <c r="N383" s="41"/>
      <c r="O383" s="41"/>
      <c r="P383" s="41"/>
      <c r="Q383" s="41"/>
      <c r="R383" s="41"/>
      <c r="S383" s="41"/>
    </row>
    <row r="384" ht="78.0" customHeight="1">
      <c r="A384" s="41"/>
      <c r="B384" s="78"/>
      <c r="C384" s="78"/>
      <c r="D384" s="41"/>
      <c r="E384" s="41"/>
      <c r="F384" s="41"/>
      <c r="G384" s="41"/>
      <c r="H384" s="41"/>
      <c r="I384" s="41"/>
      <c r="J384" s="46"/>
      <c r="K384" s="41"/>
      <c r="L384" s="41"/>
      <c r="M384" s="41"/>
      <c r="N384" s="41"/>
      <c r="O384" s="41"/>
      <c r="P384" s="41"/>
      <c r="Q384" s="41"/>
      <c r="R384" s="41"/>
      <c r="S384" s="41"/>
    </row>
    <row r="385" ht="78.0" customHeight="1">
      <c r="A385" s="41"/>
      <c r="B385" s="78"/>
      <c r="C385" s="78"/>
      <c r="D385" s="41"/>
      <c r="E385" s="41"/>
      <c r="F385" s="41"/>
      <c r="G385" s="41"/>
      <c r="H385" s="41"/>
      <c r="I385" s="41"/>
      <c r="J385" s="46"/>
      <c r="K385" s="41"/>
      <c r="L385" s="41"/>
      <c r="M385" s="41"/>
      <c r="N385" s="41"/>
      <c r="O385" s="41"/>
      <c r="P385" s="41"/>
      <c r="Q385" s="41"/>
      <c r="R385" s="41"/>
      <c r="S385" s="41"/>
    </row>
    <row r="386" ht="78.0" customHeight="1">
      <c r="A386" s="41"/>
      <c r="B386" s="78"/>
      <c r="C386" s="78"/>
      <c r="D386" s="41"/>
      <c r="E386" s="41"/>
      <c r="F386" s="41"/>
      <c r="G386" s="41"/>
      <c r="H386" s="41"/>
      <c r="I386" s="41"/>
      <c r="J386" s="46"/>
      <c r="K386" s="41"/>
      <c r="L386" s="41"/>
      <c r="M386" s="41"/>
      <c r="N386" s="41"/>
      <c r="O386" s="41"/>
      <c r="P386" s="41"/>
      <c r="Q386" s="41"/>
      <c r="R386" s="41"/>
      <c r="S386" s="41"/>
    </row>
    <row r="387" ht="78.0" customHeight="1">
      <c r="A387" s="41"/>
      <c r="B387" s="78"/>
      <c r="C387" s="78"/>
      <c r="D387" s="41"/>
      <c r="E387" s="41"/>
      <c r="F387" s="41"/>
      <c r="G387" s="41"/>
      <c r="H387" s="41"/>
      <c r="I387" s="41"/>
      <c r="J387" s="46"/>
      <c r="K387" s="41"/>
      <c r="L387" s="41"/>
      <c r="M387" s="41"/>
      <c r="N387" s="41"/>
      <c r="O387" s="41"/>
      <c r="P387" s="41"/>
      <c r="Q387" s="41"/>
      <c r="R387" s="41"/>
      <c r="S387" s="41"/>
    </row>
    <row r="388" ht="78.0" customHeight="1">
      <c r="A388" s="41"/>
      <c r="B388" s="78"/>
      <c r="C388" s="78"/>
      <c r="D388" s="41"/>
      <c r="E388" s="41"/>
      <c r="F388" s="41"/>
      <c r="G388" s="41"/>
      <c r="H388" s="41"/>
      <c r="I388" s="41"/>
      <c r="J388" s="46"/>
      <c r="K388" s="41"/>
      <c r="L388" s="41"/>
      <c r="M388" s="41"/>
      <c r="N388" s="41"/>
      <c r="O388" s="41"/>
      <c r="P388" s="41"/>
      <c r="Q388" s="41"/>
      <c r="R388" s="41"/>
      <c r="S388" s="41"/>
    </row>
    <row r="389" ht="78.0" customHeight="1">
      <c r="A389" s="41"/>
      <c r="B389" s="78"/>
      <c r="C389" s="78"/>
      <c r="D389" s="41"/>
      <c r="E389" s="41"/>
      <c r="F389" s="41"/>
      <c r="G389" s="41"/>
      <c r="H389" s="41"/>
      <c r="I389" s="41"/>
      <c r="J389" s="46"/>
      <c r="K389" s="41"/>
      <c r="L389" s="41"/>
      <c r="M389" s="41"/>
      <c r="N389" s="41"/>
      <c r="O389" s="41"/>
      <c r="P389" s="41"/>
      <c r="Q389" s="41"/>
      <c r="R389" s="41"/>
      <c r="S389" s="41"/>
    </row>
    <row r="390" ht="78.0" customHeight="1">
      <c r="A390" s="41"/>
      <c r="B390" s="78"/>
      <c r="C390" s="78"/>
      <c r="D390" s="41"/>
      <c r="E390" s="41"/>
      <c r="F390" s="41"/>
      <c r="G390" s="41"/>
      <c r="H390" s="41"/>
      <c r="I390" s="41"/>
      <c r="J390" s="46"/>
      <c r="K390" s="41"/>
      <c r="L390" s="41"/>
      <c r="M390" s="41"/>
      <c r="N390" s="41"/>
      <c r="O390" s="41"/>
      <c r="P390" s="41"/>
      <c r="Q390" s="41"/>
      <c r="R390" s="41"/>
      <c r="S390" s="41"/>
    </row>
    <row r="391" ht="78.0" customHeight="1">
      <c r="A391" s="41"/>
      <c r="B391" s="78"/>
      <c r="C391" s="78"/>
      <c r="D391" s="41"/>
      <c r="E391" s="41"/>
      <c r="F391" s="41"/>
      <c r="G391" s="41"/>
      <c r="H391" s="41"/>
      <c r="I391" s="41"/>
      <c r="J391" s="46"/>
      <c r="K391" s="41"/>
      <c r="L391" s="41"/>
      <c r="M391" s="41"/>
      <c r="N391" s="41"/>
      <c r="O391" s="41"/>
      <c r="P391" s="41"/>
      <c r="Q391" s="41"/>
      <c r="R391" s="41"/>
      <c r="S391" s="41"/>
    </row>
    <row r="392" ht="78.0" customHeight="1">
      <c r="A392" s="41"/>
      <c r="B392" s="78"/>
      <c r="C392" s="78"/>
      <c r="D392" s="41"/>
      <c r="E392" s="41"/>
      <c r="F392" s="41"/>
      <c r="G392" s="41"/>
      <c r="H392" s="41"/>
      <c r="I392" s="41"/>
      <c r="J392" s="46"/>
      <c r="K392" s="41"/>
      <c r="L392" s="41"/>
      <c r="M392" s="41"/>
      <c r="N392" s="41"/>
      <c r="O392" s="41"/>
      <c r="P392" s="41"/>
      <c r="Q392" s="41"/>
      <c r="R392" s="41"/>
      <c r="S392" s="41"/>
    </row>
    <row r="393" ht="78.0" customHeight="1">
      <c r="A393" s="41"/>
      <c r="B393" s="78"/>
      <c r="C393" s="78"/>
      <c r="D393" s="41"/>
      <c r="E393" s="41"/>
      <c r="F393" s="41"/>
      <c r="G393" s="41"/>
      <c r="H393" s="41"/>
      <c r="I393" s="41"/>
      <c r="J393" s="46"/>
      <c r="K393" s="41"/>
      <c r="L393" s="41"/>
      <c r="M393" s="41"/>
      <c r="N393" s="41"/>
      <c r="O393" s="41"/>
      <c r="P393" s="41"/>
      <c r="Q393" s="41"/>
      <c r="R393" s="41"/>
      <c r="S393" s="41"/>
    </row>
    <row r="394" ht="78.0" customHeight="1">
      <c r="A394" s="41"/>
      <c r="B394" s="78"/>
      <c r="C394" s="78"/>
      <c r="D394" s="41"/>
      <c r="E394" s="41"/>
      <c r="F394" s="41"/>
      <c r="G394" s="41"/>
      <c r="H394" s="41"/>
      <c r="I394" s="41"/>
      <c r="J394" s="46"/>
      <c r="K394" s="41"/>
      <c r="L394" s="41"/>
      <c r="M394" s="41"/>
      <c r="N394" s="41"/>
      <c r="O394" s="41"/>
      <c r="P394" s="41"/>
      <c r="Q394" s="41"/>
      <c r="R394" s="41"/>
      <c r="S394" s="41"/>
    </row>
    <row r="395" ht="78.0" customHeight="1">
      <c r="A395" s="41"/>
      <c r="B395" s="78"/>
      <c r="C395" s="78"/>
      <c r="D395" s="41"/>
      <c r="E395" s="41"/>
      <c r="F395" s="41"/>
      <c r="G395" s="41"/>
      <c r="H395" s="41"/>
      <c r="I395" s="41"/>
      <c r="J395" s="46"/>
      <c r="K395" s="41"/>
      <c r="L395" s="41"/>
      <c r="M395" s="41"/>
      <c r="N395" s="41"/>
      <c r="O395" s="41"/>
      <c r="P395" s="41"/>
      <c r="Q395" s="41"/>
      <c r="R395" s="41"/>
      <c r="S395" s="41"/>
    </row>
    <row r="396" ht="78.0" customHeight="1">
      <c r="A396" s="41"/>
      <c r="B396" s="78"/>
      <c r="C396" s="78"/>
      <c r="D396" s="41"/>
      <c r="E396" s="41"/>
      <c r="F396" s="41"/>
      <c r="G396" s="41"/>
      <c r="H396" s="41"/>
      <c r="I396" s="41"/>
      <c r="J396" s="46"/>
      <c r="K396" s="41"/>
      <c r="L396" s="41"/>
      <c r="M396" s="41"/>
      <c r="N396" s="41"/>
      <c r="O396" s="41"/>
      <c r="P396" s="41"/>
      <c r="Q396" s="41"/>
      <c r="R396" s="41"/>
      <c r="S396" s="41"/>
    </row>
    <row r="397" ht="78.0" customHeight="1">
      <c r="A397" s="41"/>
      <c r="B397" s="78"/>
      <c r="C397" s="78"/>
      <c r="D397" s="41"/>
      <c r="E397" s="41"/>
      <c r="F397" s="41"/>
      <c r="G397" s="41"/>
      <c r="H397" s="41"/>
      <c r="I397" s="41"/>
      <c r="J397" s="46"/>
      <c r="K397" s="41"/>
      <c r="L397" s="41"/>
      <c r="M397" s="41"/>
      <c r="N397" s="41"/>
      <c r="O397" s="41"/>
      <c r="P397" s="41"/>
      <c r="Q397" s="41"/>
      <c r="R397" s="41"/>
      <c r="S397" s="41"/>
    </row>
    <row r="398" ht="78.0" customHeight="1">
      <c r="A398" s="41"/>
      <c r="B398" s="78"/>
      <c r="C398" s="78"/>
      <c r="D398" s="41"/>
      <c r="E398" s="41"/>
      <c r="F398" s="41"/>
      <c r="G398" s="41"/>
      <c r="H398" s="41"/>
      <c r="I398" s="41"/>
      <c r="J398" s="46"/>
      <c r="K398" s="41"/>
      <c r="L398" s="41"/>
      <c r="M398" s="41"/>
      <c r="N398" s="41"/>
      <c r="O398" s="41"/>
      <c r="P398" s="41"/>
      <c r="Q398" s="41"/>
      <c r="R398" s="41"/>
      <c r="S398" s="41"/>
    </row>
    <row r="399" ht="78.0" customHeight="1">
      <c r="A399" s="41"/>
      <c r="B399" s="78"/>
      <c r="C399" s="78"/>
      <c r="D399" s="41"/>
      <c r="E399" s="41"/>
      <c r="F399" s="41"/>
      <c r="G399" s="41"/>
      <c r="H399" s="41"/>
      <c r="I399" s="41"/>
      <c r="J399" s="46"/>
      <c r="K399" s="41"/>
      <c r="L399" s="41"/>
      <c r="M399" s="41"/>
      <c r="N399" s="41"/>
      <c r="O399" s="41"/>
      <c r="P399" s="41"/>
      <c r="Q399" s="41"/>
      <c r="R399" s="41"/>
      <c r="S399" s="41"/>
    </row>
    <row r="400" ht="78.0" customHeight="1">
      <c r="A400" s="41"/>
      <c r="B400" s="78"/>
      <c r="C400" s="78"/>
      <c r="D400" s="41"/>
      <c r="E400" s="41"/>
      <c r="F400" s="41"/>
      <c r="G400" s="41"/>
      <c r="H400" s="41"/>
      <c r="I400" s="41"/>
      <c r="J400" s="46"/>
      <c r="K400" s="41"/>
      <c r="L400" s="41"/>
      <c r="M400" s="41"/>
      <c r="N400" s="41"/>
      <c r="O400" s="41"/>
      <c r="P400" s="41"/>
      <c r="Q400" s="41"/>
      <c r="R400" s="41"/>
      <c r="S400" s="41"/>
    </row>
    <row r="401" ht="78.0" customHeight="1">
      <c r="A401" s="41"/>
      <c r="B401" s="78"/>
      <c r="C401" s="78"/>
      <c r="D401" s="41"/>
      <c r="E401" s="41"/>
      <c r="F401" s="41"/>
      <c r="G401" s="41"/>
      <c r="H401" s="41"/>
      <c r="I401" s="41"/>
      <c r="J401" s="46"/>
      <c r="K401" s="41"/>
      <c r="L401" s="41"/>
      <c r="M401" s="41"/>
      <c r="N401" s="41"/>
      <c r="O401" s="41"/>
      <c r="P401" s="41"/>
      <c r="Q401" s="41"/>
      <c r="R401" s="41"/>
      <c r="S401" s="41"/>
    </row>
    <row r="402" ht="78.0" customHeight="1">
      <c r="A402" s="41"/>
      <c r="B402" s="78"/>
      <c r="C402" s="78"/>
      <c r="D402" s="41"/>
      <c r="E402" s="41"/>
      <c r="F402" s="41"/>
      <c r="G402" s="41"/>
      <c r="H402" s="41"/>
      <c r="I402" s="41"/>
      <c r="J402" s="46"/>
      <c r="K402" s="41"/>
      <c r="L402" s="41"/>
      <c r="M402" s="41"/>
      <c r="N402" s="41"/>
      <c r="O402" s="41"/>
      <c r="P402" s="41"/>
      <c r="Q402" s="41"/>
      <c r="R402" s="41"/>
      <c r="S402" s="41"/>
    </row>
    <row r="403" ht="78.0" customHeight="1">
      <c r="A403" s="41"/>
      <c r="B403" s="78"/>
      <c r="C403" s="78"/>
      <c r="D403" s="41"/>
      <c r="E403" s="41"/>
      <c r="F403" s="41"/>
      <c r="G403" s="41"/>
      <c r="H403" s="41"/>
      <c r="I403" s="41"/>
      <c r="J403" s="46"/>
      <c r="K403" s="41"/>
      <c r="L403" s="41"/>
      <c r="M403" s="41"/>
      <c r="N403" s="41"/>
      <c r="O403" s="41"/>
      <c r="P403" s="41"/>
      <c r="Q403" s="41"/>
      <c r="R403" s="41"/>
      <c r="S403" s="41"/>
    </row>
    <row r="404" ht="78.0" customHeight="1">
      <c r="A404" s="41"/>
      <c r="B404" s="78"/>
      <c r="C404" s="78"/>
      <c r="D404" s="41"/>
      <c r="E404" s="41"/>
      <c r="F404" s="41"/>
      <c r="G404" s="41"/>
      <c r="H404" s="41"/>
      <c r="I404" s="41"/>
      <c r="J404" s="46"/>
      <c r="K404" s="41"/>
      <c r="L404" s="41"/>
      <c r="M404" s="41"/>
      <c r="N404" s="41"/>
      <c r="O404" s="41"/>
      <c r="P404" s="41"/>
      <c r="Q404" s="41"/>
      <c r="R404" s="41"/>
      <c r="S404" s="41"/>
    </row>
    <row r="405" ht="78.0" customHeight="1">
      <c r="A405" s="41"/>
      <c r="B405" s="78"/>
      <c r="C405" s="78"/>
      <c r="D405" s="41"/>
      <c r="E405" s="41"/>
      <c r="F405" s="41"/>
      <c r="G405" s="41"/>
      <c r="H405" s="41"/>
      <c r="I405" s="41"/>
      <c r="J405" s="46"/>
      <c r="K405" s="41"/>
      <c r="L405" s="41"/>
      <c r="M405" s="41"/>
      <c r="N405" s="41"/>
      <c r="O405" s="41"/>
      <c r="P405" s="41"/>
      <c r="Q405" s="41"/>
      <c r="R405" s="41"/>
      <c r="S405" s="41"/>
    </row>
    <row r="406" ht="78.0" customHeight="1">
      <c r="A406" s="41"/>
      <c r="B406" s="78"/>
      <c r="C406" s="78"/>
      <c r="D406" s="41"/>
      <c r="E406" s="41"/>
      <c r="F406" s="41"/>
      <c r="G406" s="41"/>
      <c r="H406" s="41"/>
      <c r="I406" s="41"/>
      <c r="J406" s="46"/>
      <c r="K406" s="41"/>
      <c r="L406" s="41"/>
      <c r="M406" s="41"/>
      <c r="N406" s="41"/>
      <c r="O406" s="41"/>
      <c r="P406" s="41"/>
      <c r="Q406" s="41"/>
      <c r="R406" s="41"/>
      <c r="S406" s="41"/>
    </row>
    <row r="407" ht="78.0" customHeight="1">
      <c r="A407" s="41"/>
      <c r="B407" s="78"/>
      <c r="C407" s="78"/>
      <c r="D407" s="41"/>
      <c r="E407" s="41"/>
      <c r="F407" s="41"/>
      <c r="G407" s="41"/>
      <c r="H407" s="41"/>
      <c r="I407" s="41"/>
      <c r="J407" s="46"/>
      <c r="K407" s="41"/>
      <c r="L407" s="41"/>
      <c r="M407" s="41"/>
      <c r="N407" s="41"/>
      <c r="O407" s="41"/>
      <c r="P407" s="41"/>
      <c r="Q407" s="41"/>
      <c r="R407" s="41"/>
      <c r="S407" s="41"/>
    </row>
    <row r="408" ht="78.0" customHeight="1">
      <c r="A408" s="41"/>
      <c r="B408" s="78"/>
      <c r="C408" s="78"/>
      <c r="D408" s="41"/>
      <c r="E408" s="41"/>
      <c r="F408" s="41"/>
      <c r="G408" s="41"/>
      <c r="H408" s="41"/>
      <c r="I408" s="41"/>
      <c r="J408" s="46"/>
      <c r="K408" s="41"/>
      <c r="L408" s="41"/>
      <c r="M408" s="41"/>
      <c r="N408" s="41"/>
      <c r="O408" s="41"/>
      <c r="P408" s="41"/>
      <c r="Q408" s="41"/>
      <c r="R408" s="41"/>
      <c r="S408" s="41"/>
    </row>
    <row r="409" ht="78.0" customHeight="1">
      <c r="A409" s="41"/>
      <c r="B409" s="78"/>
      <c r="C409" s="78"/>
      <c r="D409" s="41"/>
      <c r="E409" s="41"/>
      <c r="F409" s="41"/>
      <c r="G409" s="41"/>
      <c r="H409" s="41"/>
      <c r="I409" s="41"/>
      <c r="J409" s="46"/>
      <c r="K409" s="41"/>
      <c r="L409" s="41"/>
      <c r="M409" s="41"/>
      <c r="N409" s="41"/>
      <c r="O409" s="41"/>
      <c r="P409" s="41"/>
      <c r="Q409" s="41"/>
      <c r="R409" s="41"/>
      <c r="S409" s="41"/>
    </row>
    <row r="410" ht="78.0" customHeight="1">
      <c r="A410" s="41"/>
      <c r="B410" s="78"/>
      <c r="C410" s="78"/>
      <c r="D410" s="41"/>
      <c r="E410" s="41"/>
      <c r="F410" s="41"/>
      <c r="G410" s="41"/>
      <c r="H410" s="41"/>
      <c r="I410" s="41"/>
      <c r="J410" s="46"/>
      <c r="K410" s="41"/>
      <c r="L410" s="41"/>
      <c r="M410" s="41"/>
      <c r="N410" s="41"/>
      <c r="O410" s="41"/>
      <c r="P410" s="41"/>
      <c r="Q410" s="41"/>
      <c r="R410" s="41"/>
      <c r="S410" s="41"/>
    </row>
    <row r="411" ht="78.0" customHeight="1">
      <c r="A411" s="41"/>
      <c r="B411" s="78"/>
      <c r="C411" s="78"/>
      <c r="D411" s="41"/>
      <c r="E411" s="41"/>
      <c r="F411" s="41"/>
      <c r="G411" s="41"/>
      <c r="H411" s="41"/>
      <c r="I411" s="41"/>
      <c r="J411" s="46"/>
      <c r="K411" s="41"/>
      <c r="L411" s="41"/>
      <c r="M411" s="41"/>
      <c r="N411" s="41"/>
      <c r="O411" s="41"/>
      <c r="P411" s="41"/>
      <c r="Q411" s="41"/>
      <c r="R411" s="41"/>
      <c r="S411" s="41"/>
    </row>
    <row r="412" ht="78.0" customHeight="1">
      <c r="A412" s="41"/>
      <c r="B412" s="78"/>
      <c r="C412" s="78"/>
      <c r="D412" s="41"/>
      <c r="E412" s="41"/>
      <c r="F412" s="41"/>
      <c r="G412" s="41"/>
      <c r="H412" s="41"/>
      <c r="I412" s="41"/>
      <c r="J412" s="46"/>
      <c r="K412" s="41"/>
      <c r="L412" s="41"/>
      <c r="M412" s="41"/>
      <c r="N412" s="41"/>
      <c r="O412" s="41"/>
      <c r="P412" s="41"/>
      <c r="Q412" s="41"/>
      <c r="R412" s="41"/>
      <c r="S412" s="41"/>
    </row>
    <row r="413" ht="78.0" customHeight="1">
      <c r="A413" s="41"/>
      <c r="B413" s="78"/>
      <c r="C413" s="78"/>
      <c r="D413" s="41"/>
      <c r="E413" s="41"/>
      <c r="F413" s="41"/>
      <c r="G413" s="41"/>
      <c r="H413" s="41"/>
      <c r="I413" s="41"/>
      <c r="J413" s="41"/>
      <c r="K413" s="41"/>
      <c r="L413" s="41"/>
      <c r="M413" s="41"/>
      <c r="N413" s="41"/>
      <c r="O413" s="41"/>
      <c r="P413" s="41"/>
      <c r="Q413" s="41"/>
      <c r="R413" s="41"/>
      <c r="S413" s="41"/>
    </row>
    <row r="414" ht="78.0" customHeight="1">
      <c r="A414" s="41"/>
      <c r="B414" s="78"/>
      <c r="C414" s="78"/>
      <c r="D414" s="41"/>
      <c r="E414" s="41"/>
      <c r="F414" s="41"/>
      <c r="G414" s="41"/>
      <c r="H414" s="41"/>
      <c r="I414" s="41"/>
      <c r="J414" s="41"/>
      <c r="K414" s="41"/>
      <c r="L414" s="41"/>
      <c r="M414" s="41"/>
      <c r="N414" s="41"/>
      <c r="O414" s="41"/>
      <c r="P414" s="41"/>
      <c r="Q414" s="41"/>
      <c r="R414" s="41"/>
      <c r="S414" s="41"/>
    </row>
    <row r="415" ht="78.0" customHeight="1">
      <c r="A415" s="41"/>
      <c r="B415" s="78"/>
      <c r="C415" s="78"/>
      <c r="D415" s="41"/>
      <c r="E415" s="41"/>
      <c r="F415" s="41"/>
      <c r="G415" s="41"/>
      <c r="H415" s="41"/>
      <c r="I415" s="41"/>
      <c r="J415" s="41"/>
      <c r="K415" s="41"/>
      <c r="L415" s="41"/>
      <c r="M415" s="41"/>
      <c r="N415" s="41"/>
      <c r="O415" s="41"/>
      <c r="P415" s="41"/>
      <c r="Q415" s="41"/>
      <c r="R415" s="41"/>
      <c r="S415" s="41"/>
    </row>
    <row r="416" ht="78.0" customHeight="1">
      <c r="A416" s="41"/>
      <c r="B416" s="78"/>
      <c r="C416" s="78"/>
      <c r="D416" s="41"/>
      <c r="E416" s="41"/>
      <c r="F416" s="41"/>
      <c r="G416" s="41"/>
      <c r="H416" s="41"/>
      <c r="I416" s="41"/>
      <c r="J416" s="41"/>
      <c r="K416" s="41"/>
      <c r="L416" s="41"/>
      <c r="M416" s="41"/>
      <c r="N416" s="41"/>
      <c r="O416" s="41"/>
      <c r="P416" s="41"/>
      <c r="Q416" s="41"/>
      <c r="R416" s="41"/>
      <c r="S416" s="41"/>
    </row>
    <row r="417" ht="78.0" customHeight="1">
      <c r="A417" s="41"/>
      <c r="B417" s="78"/>
      <c r="C417" s="78"/>
      <c r="D417" s="41"/>
      <c r="E417" s="41"/>
      <c r="F417" s="41"/>
      <c r="G417" s="41"/>
      <c r="H417" s="41"/>
      <c r="I417" s="41"/>
      <c r="J417" s="41"/>
      <c r="K417" s="41"/>
      <c r="L417" s="41"/>
      <c r="M417" s="41"/>
      <c r="N417" s="41"/>
      <c r="O417" s="41"/>
      <c r="P417" s="41"/>
      <c r="Q417" s="41"/>
      <c r="R417" s="41"/>
      <c r="S417" s="41"/>
    </row>
    <row r="418" ht="78.0" customHeight="1">
      <c r="A418" s="41"/>
      <c r="B418" s="78"/>
      <c r="C418" s="78"/>
      <c r="D418" s="41"/>
      <c r="E418" s="41"/>
      <c r="F418" s="41"/>
      <c r="G418" s="41"/>
      <c r="H418" s="41"/>
      <c r="I418" s="41"/>
      <c r="J418" s="41"/>
      <c r="K418" s="41"/>
      <c r="L418" s="41"/>
      <c r="M418" s="41"/>
      <c r="N418" s="41"/>
      <c r="O418" s="41"/>
      <c r="P418" s="41"/>
      <c r="Q418" s="41"/>
      <c r="R418" s="41"/>
      <c r="S418" s="41"/>
    </row>
    <row r="419" ht="78.0" customHeight="1">
      <c r="A419" s="41"/>
      <c r="B419" s="78"/>
      <c r="C419" s="78"/>
      <c r="D419" s="41"/>
      <c r="E419" s="41"/>
      <c r="F419" s="41"/>
      <c r="G419" s="41"/>
      <c r="H419" s="41"/>
      <c r="I419" s="41"/>
      <c r="J419" s="41"/>
      <c r="K419" s="41"/>
      <c r="L419" s="41"/>
      <c r="M419" s="41"/>
      <c r="N419" s="41"/>
      <c r="O419" s="41"/>
      <c r="P419" s="41"/>
      <c r="Q419" s="41"/>
      <c r="R419" s="41"/>
      <c r="S419" s="41"/>
    </row>
    <row r="420" ht="78.0" customHeight="1">
      <c r="A420" s="41"/>
      <c r="B420" s="78"/>
      <c r="C420" s="78"/>
      <c r="D420" s="41"/>
      <c r="E420" s="41"/>
      <c r="F420" s="41"/>
      <c r="G420" s="41"/>
      <c r="H420" s="41"/>
      <c r="I420" s="41"/>
      <c r="J420" s="41"/>
      <c r="K420" s="41"/>
      <c r="L420" s="41"/>
      <c r="M420" s="41"/>
      <c r="N420" s="41"/>
      <c r="O420" s="41"/>
      <c r="P420" s="41"/>
      <c r="Q420" s="41"/>
      <c r="R420" s="41"/>
      <c r="S420" s="41"/>
    </row>
    <row r="421" ht="78.0" customHeight="1">
      <c r="A421" s="41"/>
      <c r="B421" s="78"/>
      <c r="C421" s="78"/>
      <c r="D421" s="41"/>
      <c r="E421" s="41"/>
      <c r="F421" s="41"/>
      <c r="G421" s="41"/>
      <c r="H421" s="41"/>
      <c r="I421" s="41"/>
      <c r="J421" s="41"/>
      <c r="K421" s="41"/>
      <c r="L421" s="41"/>
      <c r="M421" s="41"/>
      <c r="N421" s="41"/>
      <c r="O421" s="41"/>
      <c r="P421" s="41"/>
      <c r="Q421" s="41"/>
      <c r="R421" s="41"/>
      <c r="S421" s="41"/>
    </row>
    <row r="422" ht="78.0" customHeight="1">
      <c r="A422" s="41"/>
      <c r="B422" s="78"/>
      <c r="C422" s="78"/>
      <c r="D422" s="41"/>
      <c r="E422" s="41"/>
      <c r="F422" s="41"/>
      <c r="G422" s="41"/>
      <c r="H422" s="41"/>
      <c r="I422" s="41"/>
      <c r="J422" s="41"/>
      <c r="K422" s="41"/>
      <c r="L422" s="41"/>
      <c r="M422" s="41"/>
      <c r="N422" s="41"/>
      <c r="O422" s="41"/>
      <c r="P422" s="41"/>
      <c r="Q422" s="41"/>
      <c r="R422" s="41"/>
      <c r="S422" s="41"/>
    </row>
    <row r="423" ht="78.0" customHeight="1">
      <c r="A423" s="41"/>
      <c r="B423" s="78"/>
      <c r="C423" s="78"/>
      <c r="D423" s="41"/>
      <c r="E423" s="41"/>
      <c r="F423" s="41"/>
      <c r="G423" s="41"/>
      <c r="H423" s="41"/>
      <c r="I423" s="41"/>
      <c r="J423" s="41"/>
      <c r="K423" s="41"/>
      <c r="L423" s="41"/>
      <c r="M423" s="41"/>
      <c r="N423" s="41"/>
      <c r="O423" s="41"/>
      <c r="P423" s="41"/>
      <c r="Q423" s="41"/>
      <c r="R423" s="41"/>
      <c r="S423" s="41"/>
    </row>
    <row r="424" ht="78.0" customHeight="1">
      <c r="A424" s="41"/>
      <c r="B424" s="78"/>
      <c r="C424" s="78"/>
      <c r="D424" s="41"/>
      <c r="E424" s="41"/>
      <c r="F424" s="41"/>
      <c r="G424" s="41"/>
      <c r="H424" s="41"/>
      <c r="I424" s="41"/>
      <c r="J424" s="41"/>
      <c r="K424" s="41"/>
      <c r="L424" s="41"/>
      <c r="M424" s="41"/>
      <c r="N424" s="41"/>
      <c r="O424" s="41"/>
      <c r="P424" s="41"/>
      <c r="Q424" s="41"/>
      <c r="R424" s="41"/>
      <c r="S424" s="41"/>
    </row>
    <row r="425" ht="78.0" customHeight="1">
      <c r="A425" s="41"/>
      <c r="B425" s="78"/>
      <c r="C425" s="78"/>
      <c r="D425" s="41"/>
      <c r="E425" s="41"/>
      <c r="F425" s="41"/>
      <c r="G425" s="41"/>
      <c r="H425" s="41"/>
      <c r="I425" s="41"/>
      <c r="J425" s="41"/>
      <c r="K425" s="41"/>
      <c r="L425" s="41"/>
      <c r="M425" s="41"/>
      <c r="N425" s="41"/>
      <c r="O425" s="41"/>
      <c r="P425" s="41"/>
      <c r="Q425" s="41"/>
      <c r="R425" s="41"/>
      <c r="S425" s="41"/>
    </row>
    <row r="426" ht="78.0" customHeight="1">
      <c r="A426" s="41"/>
      <c r="B426" s="78"/>
      <c r="C426" s="78"/>
      <c r="D426" s="41"/>
      <c r="E426" s="41"/>
      <c r="F426" s="41"/>
      <c r="G426" s="41"/>
      <c r="H426" s="41"/>
      <c r="I426" s="41"/>
      <c r="J426" s="41"/>
      <c r="K426" s="41"/>
      <c r="L426" s="41"/>
      <c r="M426" s="41"/>
      <c r="N426" s="41"/>
      <c r="O426" s="41"/>
      <c r="P426" s="41"/>
      <c r="Q426" s="41"/>
      <c r="R426" s="41"/>
      <c r="S426" s="41"/>
    </row>
    <row r="427" ht="78.0" customHeight="1">
      <c r="A427" s="41"/>
      <c r="B427" s="78"/>
      <c r="C427" s="78"/>
      <c r="D427" s="41"/>
      <c r="E427" s="41"/>
      <c r="F427" s="41"/>
      <c r="G427" s="41"/>
      <c r="H427" s="41"/>
      <c r="I427" s="41"/>
      <c r="J427" s="41"/>
      <c r="K427" s="41"/>
      <c r="L427" s="41"/>
      <c r="M427" s="41"/>
      <c r="N427" s="41"/>
      <c r="O427" s="41"/>
      <c r="P427" s="41"/>
      <c r="Q427" s="41"/>
      <c r="R427" s="41"/>
      <c r="S427" s="41"/>
    </row>
    <row r="428" ht="78.0" customHeight="1">
      <c r="A428" s="41"/>
      <c r="B428" s="78"/>
      <c r="C428" s="78"/>
      <c r="D428" s="41"/>
      <c r="E428" s="41"/>
      <c r="F428" s="41"/>
      <c r="G428" s="41"/>
      <c r="H428" s="41"/>
      <c r="I428" s="41"/>
      <c r="J428" s="41"/>
      <c r="K428" s="41"/>
      <c r="L428" s="41"/>
      <c r="M428" s="41"/>
      <c r="N428" s="41"/>
      <c r="O428" s="41"/>
      <c r="P428" s="41"/>
      <c r="Q428" s="41"/>
      <c r="R428" s="41"/>
      <c r="S428" s="41"/>
    </row>
    <row r="429" ht="78.0" customHeight="1">
      <c r="A429" s="41"/>
      <c r="B429" s="78"/>
      <c r="C429" s="78"/>
      <c r="D429" s="41"/>
      <c r="E429" s="41"/>
      <c r="F429" s="41"/>
      <c r="G429" s="41"/>
      <c r="H429" s="41"/>
      <c r="I429" s="41"/>
      <c r="J429" s="41"/>
      <c r="K429" s="41"/>
      <c r="L429" s="41"/>
      <c r="M429" s="41"/>
      <c r="N429" s="41"/>
      <c r="O429" s="41"/>
      <c r="P429" s="41"/>
      <c r="Q429" s="41"/>
      <c r="R429" s="41"/>
      <c r="S429" s="41"/>
    </row>
    <row r="430" ht="78.0" customHeight="1">
      <c r="A430" s="41"/>
      <c r="B430" s="78"/>
      <c r="C430" s="78"/>
      <c r="D430" s="41"/>
      <c r="E430" s="41"/>
      <c r="F430" s="41"/>
      <c r="G430" s="41"/>
      <c r="H430" s="41"/>
      <c r="I430" s="41"/>
      <c r="J430" s="41"/>
      <c r="K430" s="41"/>
      <c r="L430" s="41"/>
      <c r="M430" s="41"/>
      <c r="N430" s="41"/>
      <c r="O430" s="41"/>
      <c r="P430" s="41"/>
      <c r="Q430" s="41"/>
      <c r="R430" s="41"/>
      <c r="S430" s="41"/>
    </row>
    <row r="431" ht="78.0" customHeight="1">
      <c r="A431" s="41"/>
      <c r="B431" s="78"/>
      <c r="C431" s="78"/>
      <c r="D431" s="41"/>
      <c r="E431" s="41"/>
      <c r="F431" s="41"/>
      <c r="G431" s="41"/>
      <c r="H431" s="41"/>
      <c r="I431" s="41"/>
      <c r="J431" s="41"/>
      <c r="K431" s="41"/>
      <c r="L431" s="41"/>
      <c r="M431" s="41"/>
      <c r="N431" s="41"/>
      <c r="O431" s="41"/>
      <c r="P431" s="41"/>
      <c r="Q431" s="41"/>
      <c r="R431" s="41"/>
      <c r="S431" s="41"/>
    </row>
    <row r="432" ht="78.0" customHeight="1">
      <c r="A432" s="41"/>
      <c r="B432" s="78"/>
      <c r="C432" s="78"/>
      <c r="D432" s="41"/>
      <c r="E432" s="41"/>
      <c r="F432" s="41"/>
      <c r="G432" s="41"/>
      <c r="H432" s="41"/>
      <c r="I432" s="41"/>
      <c r="J432" s="41"/>
      <c r="K432" s="41"/>
      <c r="L432" s="41"/>
      <c r="M432" s="41"/>
      <c r="N432" s="41"/>
      <c r="O432" s="41"/>
      <c r="P432" s="41"/>
      <c r="Q432" s="41"/>
      <c r="R432" s="41"/>
      <c r="S432" s="41"/>
    </row>
    <row r="433" ht="78.0" customHeight="1">
      <c r="A433" s="41"/>
      <c r="B433" s="78"/>
      <c r="C433" s="78"/>
      <c r="D433" s="41"/>
      <c r="E433" s="41"/>
      <c r="F433" s="41"/>
      <c r="G433" s="41"/>
      <c r="H433" s="41"/>
      <c r="I433" s="41"/>
      <c r="J433" s="41"/>
      <c r="K433" s="41"/>
      <c r="L433" s="41"/>
      <c r="M433" s="41"/>
      <c r="N433" s="41"/>
      <c r="O433" s="41"/>
      <c r="P433" s="41"/>
      <c r="Q433" s="41"/>
      <c r="R433" s="41"/>
      <c r="S433" s="41"/>
    </row>
    <row r="434" ht="78.0" customHeight="1">
      <c r="A434" s="41"/>
      <c r="B434" s="78"/>
      <c r="C434" s="78"/>
      <c r="D434" s="41"/>
      <c r="E434" s="41"/>
      <c r="F434" s="41"/>
      <c r="G434" s="41"/>
      <c r="H434" s="41"/>
      <c r="I434" s="41"/>
      <c r="J434" s="41"/>
      <c r="K434" s="41"/>
      <c r="L434" s="41"/>
      <c r="M434" s="41"/>
      <c r="N434" s="41"/>
      <c r="O434" s="41"/>
      <c r="P434" s="41"/>
      <c r="Q434" s="41"/>
      <c r="R434" s="41"/>
      <c r="S434" s="41"/>
    </row>
    <row r="435" ht="78.0" customHeight="1">
      <c r="A435" s="41"/>
      <c r="B435" s="78"/>
      <c r="C435" s="78"/>
      <c r="D435" s="41"/>
      <c r="E435" s="41"/>
      <c r="F435" s="41"/>
      <c r="G435" s="41"/>
      <c r="H435" s="41"/>
      <c r="I435" s="41"/>
      <c r="J435" s="41"/>
      <c r="K435" s="41"/>
      <c r="L435" s="41"/>
      <c r="M435" s="41"/>
      <c r="N435" s="41"/>
      <c r="O435" s="41"/>
      <c r="P435" s="41"/>
      <c r="Q435" s="41"/>
      <c r="R435" s="41"/>
      <c r="S435" s="41"/>
    </row>
    <row r="436" ht="78.0" customHeight="1">
      <c r="A436" s="41"/>
      <c r="B436" s="78"/>
      <c r="C436" s="78"/>
      <c r="D436" s="41"/>
      <c r="E436" s="41"/>
      <c r="F436" s="41"/>
      <c r="G436" s="41"/>
      <c r="H436" s="41"/>
      <c r="I436" s="41"/>
      <c r="J436" s="41"/>
      <c r="K436" s="41"/>
      <c r="L436" s="41"/>
      <c r="M436" s="41"/>
      <c r="N436" s="41"/>
      <c r="O436" s="41"/>
      <c r="P436" s="41"/>
      <c r="Q436" s="41"/>
      <c r="R436" s="41"/>
      <c r="S436" s="41"/>
    </row>
    <row r="437" ht="78.0" customHeight="1">
      <c r="A437" s="41"/>
      <c r="B437" s="78"/>
      <c r="C437" s="78"/>
      <c r="D437" s="41"/>
      <c r="E437" s="41"/>
      <c r="F437" s="41"/>
      <c r="G437" s="41"/>
      <c r="H437" s="41"/>
      <c r="I437" s="41"/>
      <c r="J437" s="41"/>
      <c r="K437" s="41"/>
      <c r="L437" s="41"/>
      <c r="M437" s="41"/>
      <c r="N437" s="41"/>
      <c r="O437" s="41"/>
      <c r="P437" s="41"/>
      <c r="Q437" s="41"/>
      <c r="R437" s="41"/>
      <c r="S437" s="41"/>
    </row>
    <row r="438" ht="78.0" customHeight="1">
      <c r="A438" s="41"/>
      <c r="B438" s="78"/>
      <c r="C438" s="78"/>
      <c r="D438" s="41"/>
      <c r="E438" s="41"/>
      <c r="F438" s="41"/>
      <c r="G438" s="41"/>
      <c r="H438" s="41"/>
      <c r="I438" s="41"/>
      <c r="J438" s="41"/>
      <c r="K438" s="41"/>
      <c r="L438" s="41"/>
      <c r="M438" s="41"/>
      <c r="N438" s="41"/>
      <c r="O438" s="41"/>
      <c r="P438" s="41"/>
      <c r="Q438" s="41"/>
      <c r="R438" s="41"/>
      <c r="S438" s="41"/>
    </row>
    <row r="439" ht="78.0" customHeight="1">
      <c r="A439" s="41"/>
      <c r="B439" s="78"/>
      <c r="C439" s="78"/>
      <c r="D439" s="41"/>
      <c r="E439" s="41"/>
      <c r="F439" s="41"/>
      <c r="G439" s="41"/>
      <c r="H439" s="41"/>
      <c r="I439" s="41"/>
      <c r="J439" s="41"/>
      <c r="K439" s="41"/>
      <c r="L439" s="41"/>
      <c r="M439" s="41"/>
      <c r="N439" s="41"/>
      <c r="O439" s="41"/>
      <c r="P439" s="41"/>
      <c r="Q439" s="41"/>
      <c r="R439" s="41"/>
      <c r="S439" s="41"/>
    </row>
    <row r="440" ht="78.0" customHeight="1">
      <c r="A440" s="41"/>
      <c r="B440" s="78"/>
      <c r="C440" s="78"/>
      <c r="D440" s="41"/>
      <c r="E440" s="41"/>
      <c r="F440" s="41"/>
      <c r="G440" s="41"/>
      <c r="H440" s="41"/>
      <c r="I440" s="41"/>
      <c r="J440" s="41"/>
      <c r="K440" s="41"/>
      <c r="L440" s="41"/>
      <c r="M440" s="41"/>
      <c r="N440" s="41"/>
      <c r="O440" s="41"/>
      <c r="P440" s="41"/>
      <c r="Q440" s="41"/>
      <c r="R440" s="41"/>
      <c r="S440" s="41"/>
    </row>
    <row r="441" ht="78.0" customHeight="1">
      <c r="A441" s="41"/>
      <c r="B441" s="78"/>
      <c r="C441" s="78"/>
      <c r="D441" s="41"/>
      <c r="E441" s="41"/>
      <c r="F441" s="41"/>
      <c r="G441" s="41"/>
      <c r="H441" s="41"/>
      <c r="I441" s="41"/>
      <c r="J441" s="41"/>
      <c r="K441" s="41"/>
      <c r="L441" s="41"/>
      <c r="M441" s="41"/>
      <c r="N441" s="41"/>
      <c r="O441" s="41"/>
      <c r="P441" s="41"/>
      <c r="Q441" s="41"/>
      <c r="R441" s="41"/>
      <c r="S441" s="41"/>
    </row>
    <row r="442" ht="78.0" customHeight="1">
      <c r="A442" s="41"/>
      <c r="B442" s="78"/>
      <c r="C442" s="78"/>
      <c r="D442" s="41"/>
      <c r="E442" s="41"/>
      <c r="F442" s="41"/>
      <c r="G442" s="41"/>
      <c r="H442" s="41"/>
      <c r="I442" s="41"/>
      <c r="J442" s="41"/>
      <c r="K442" s="41"/>
      <c r="L442" s="41"/>
      <c r="M442" s="41"/>
      <c r="N442" s="41"/>
      <c r="O442" s="41"/>
      <c r="P442" s="41"/>
      <c r="Q442" s="41"/>
      <c r="R442" s="41"/>
      <c r="S442" s="41"/>
    </row>
    <row r="443" ht="78.0" customHeight="1">
      <c r="A443" s="41"/>
      <c r="B443" s="78"/>
      <c r="C443" s="78"/>
      <c r="D443" s="41"/>
      <c r="E443" s="41"/>
      <c r="F443" s="41"/>
      <c r="G443" s="41"/>
      <c r="H443" s="41"/>
      <c r="I443" s="41"/>
      <c r="J443" s="41"/>
      <c r="K443" s="41"/>
      <c r="L443" s="41"/>
      <c r="M443" s="41"/>
      <c r="N443" s="41"/>
      <c r="O443" s="41"/>
      <c r="P443" s="41"/>
      <c r="Q443" s="41"/>
      <c r="R443" s="41"/>
      <c r="S443" s="41"/>
    </row>
    <row r="444" ht="78.0" customHeight="1">
      <c r="A444" s="41"/>
      <c r="B444" s="78"/>
      <c r="C444" s="78"/>
      <c r="D444" s="41"/>
      <c r="E444" s="41"/>
      <c r="F444" s="41"/>
      <c r="G444" s="41"/>
      <c r="H444" s="41"/>
      <c r="I444" s="41"/>
      <c r="J444" s="41"/>
      <c r="K444" s="41"/>
      <c r="L444" s="41"/>
      <c r="M444" s="41"/>
      <c r="N444" s="41"/>
      <c r="O444" s="41"/>
      <c r="P444" s="41"/>
      <c r="Q444" s="41"/>
      <c r="R444" s="41"/>
      <c r="S444" s="41"/>
    </row>
    <row r="445" ht="78.0" customHeight="1">
      <c r="A445" s="41"/>
      <c r="B445" s="78"/>
      <c r="C445" s="78"/>
      <c r="D445" s="41"/>
      <c r="E445" s="41"/>
      <c r="F445" s="41"/>
      <c r="G445" s="41"/>
      <c r="H445" s="41"/>
      <c r="I445" s="41"/>
      <c r="J445" s="41"/>
      <c r="K445" s="41"/>
      <c r="L445" s="41"/>
      <c r="M445" s="41"/>
      <c r="N445" s="41"/>
      <c r="O445" s="41"/>
      <c r="P445" s="41"/>
      <c r="Q445" s="41"/>
      <c r="R445" s="41"/>
      <c r="S445" s="41"/>
    </row>
    <row r="446" ht="78.0" customHeight="1">
      <c r="A446" s="41"/>
      <c r="B446" s="78"/>
      <c r="C446" s="78"/>
      <c r="D446" s="41"/>
      <c r="E446" s="41"/>
      <c r="F446" s="41"/>
      <c r="G446" s="41"/>
      <c r="H446" s="41"/>
      <c r="I446" s="41"/>
      <c r="J446" s="41"/>
      <c r="K446" s="41"/>
      <c r="L446" s="41"/>
      <c r="M446" s="41"/>
      <c r="N446" s="41"/>
      <c r="O446" s="41"/>
      <c r="P446" s="41"/>
      <c r="Q446" s="41"/>
      <c r="R446" s="41"/>
      <c r="S446" s="41"/>
    </row>
    <row r="447" ht="78.0" customHeight="1">
      <c r="A447" s="41"/>
      <c r="B447" s="78"/>
      <c r="C447" s="78"/>
      <c r="D447" s="41"/>
      <c r="E447" s="41"/>
      <c r="F447" s="41"/>
      <c r="G447" s="41"/>
      <c r="H447" s="41"/>
      <c r="I447" s="41"/>
      <c r="J447" s="41"/>
      <c r="K447" s="41"/>
      <c r="L447" s="41"/>
      <c r="M447" s="41"/>
      <c r="N447" s="41"/>
      <c r="O447" s="41"/>
      <c r="P447" s="41"/>
      <c r="Q447" s="41"/>
      <c r="R447" s="41"/>
      <c r="S447" s="41"/>
    </row>
    <row r="448" ht="78.0" customHeight="1">
      <c r="A448" s="41"/>
      <c r="B448" s="78"/>
      <c r="C448" s="78"/>
      <c r="D448" s="41"/>
      <c r="E448" s="41"/>
      <c r="F448" s="41"/>
      <c r="G448" s="41"/>
      <c r="H448" s="41"/>
      <c r="I448" s="41"/>
      <c r="J448" s="41"/>
      <c r="K448" s="41"/>
      <c r="L448" s="41"/>
      <c r="M448" s="41"/>
      <c r="N448" s="41"/>
      <c r="O448" s="41"/>
      <c r="P448" s="41"/>
      <c r="Q448" s="41"/>
      <c r="R448" s="41"/>
      <c r="S448" s="41"/>
    </row>
    <row r="449" ht="78.0" customHeight="1">
      <c r="A449" s="41"/>
      <c r="B449" s="78"/>
      <c r="C449" s="78"/>
      <c r="D449" s="41"/>
      <c r="E449" s="41"/>
      <c r="F449" s="41"/>
      <c r="G449" s="41"/>
      <c r="H449" s="41"/>
      <c r="I449" s="41"/>
      <c r="J449" s="41"/>
      <c r="K449" s="41"/>
      <c r="L449" s="41"/>
      <c r="M449" s="41"/>
      <c r="N449" s="41"/>
      <c r="O449" s="41"/>
      <c r="P449" s="41"/>
      <c r="Q449" s="41"/>
      <c r="R449" s="41"/>
      <c r="S449" s="41"/>
    </row>
    <row r="450" ht="78.0" customHeight="1">
      <c r="A450" s="41"/>
      <c r="B450" s="78"/>
      <c r="C450" s="78"/>
      <c r="D450" s="41"/>
      <c r="E450" s="41"/>
      <c r="F450" s="41"/>
      <c r="G450" s="41"/>
      <c r="H450" s="41"/>
      <c r="I450" s="41"/>
      <c r="J450" s="41"/>
      <c r="K450" s="41"/>
      <c r="L450" s="41"/>
      <c r="M450" s="41"/>
      <c r="N450" s="41"/>
      <c r="O450" s="41"/>
      <c r="P450" s="41"/>
      <c r="Q450" s="41"/>
      <c r="R450" s="41"/>
      <c r="S450" s="41"/>
    </row>
    <row r="451" ht="78.0" customHeight="1">
      <c r="A451" s="41"/>
      <c r="B451" s="78"/>
      <c r="C451" s="78"/>
      <c r="D451" s="41"/>
      <c r="E451" s="41"/>
      <c r="F451" s="41"/>
      <c r="G451" s="41"/>
      <c r="H451" s="41"/>
      <c r="I451" s="41"/>
      <c r="J451" s="41"/>
      <c r="K451" s="41"/>
      <c r="L451" s="41"/>
      <c r="M451" s="41"/>
      <c r="N451" s="41"/>
      <c r="O451" s="41"/>
      <c r="P451" s="41"/>
      <c r="Q451" s="41"/>
      <c r="R451" s="41"/>
      <c r="S451" s="41"/>
    </row>
    <row r="452" ht="78.0" customHeight="1">
      <c r="A452" s="41"/>
      <c r="B452" s="78"/>
      <c r="C452" s="78"/>
      <c r="D452" s="41"/>
      <c r="E452" s="41"/>
      <c r="F452" s="41"/>
      <c r="G452" s="41"/>
      <c r="H452" s="41"/>
      <c r="I452" s="41"/>
      <c r="J452" s="41"/>
      <c r="K452" s="41"/>
      <c r="L452" s="41"/>
      <c r="M452" s="41"/>
      <c r="N452" s="41"/>
      <c r="O452" s="41"/>
      <c r="P452" s="41"/>
      <c r="Q452" s="41"/>
      <c r="R452" s="41"/>
      <c r="S452" s="41"/>
    </row>
    <row r="453" ht="78.0" customHeight="1">
      <c r="A453" s="41"/>
      <c r="B453" s="78"/>
      <c r="C453" s="78"/>
      <c r="D453" s="41"/>
      <c r="E453" s="41"/>
      <c r="F453" s="41"/>
      <c r="G453" s="41"/>
      <c r="H453" s="41"/>
      <c r="I453" s="41"/>
      <c r="J453" s="41"/>
      <c r="K453" s="41"/>
      <c r="L453" s="41"/>
      <c r="M453" s="41"/>
      <c r="N453" s="41"/>
      <c r="O453" s="41"/>
      <c r="P453" s="41"/>
      <c r="Q453" s="41"/>
      <c r="R453" s="41"/>
      <c r="S453" s="41"/>
    </row>
    <row r="454" ht="78.0" customHeight="1">
      <c r="A454" s="41"/>
      <c r="B454" s="78"/>
      <c r="C454" s="78"/>
      <c r="D454" s="41"/>
      <c r="E454" s="41"/>
      <c r="F454" s="41"/>
      <c r="G454" s="41"/>
      <c r="H454" s="41"/>
      <c r="I454" s="41"/>
      <c r="J454" s="41"/>
      <c r="K454" s="41"/>
      <c r="L454" s="41"/>
      <c r="M454" s="41"/>
      <c r="N454" s="41"/>
      <c r="O454" s="41"/>
      <c r="P454" s="41"/>
      <c r="Q454" s="41"/>
      <c r="R454" s="41"/>
      <c r="S454" s="41"/>
    </row>
    <row r="455" ht="78.0" customHeight="1">
      <c r="A455" s="41"/>
      <c r="B455" s="78"/>
      <c r="C455" s="78"/>
      <c r="D455" s="41"/>
      <c r="E455" s="41"/>
      <c r="F455" s="41"/>
      <c r="G455" s="41"/>
      <c r="H455" s="41"/>
      <c r="I455" s="41"/>
      <c r="J455" s="41"/>
      <c r="K455" s="41"/>
      <c r="L455" s="41"/>
      <c r="M455" s="41"/>
      <c r="N455" s="41"/>
      <c r="O455" s="41"/>
      <c r="P455" s="41"/>
      <c r="Q455" s="41"/>
      <c r="R455" s="41"/>
      <c r="S455" s="41"/>
    </row>
    <row r="456" ht="78.0" customHeight="1">
      <c r="A456" s="41"/>
      <c r="B456" s="78"/>
      <c r="C456" s="78"/>
      <c r="D456" s="41"/>
      <c r="E456" s="41"/>
      <c r="F456" s="41"/>
      <c r="G456" s="41"/>
      <c r="H456" s="41"/>
      <c r="I456" s="41"/>
      <c r="J456" s="41"/>
      <c r="K456" s="41"/>
      <c r="L456" s="41"/>
      <c r="M456" s="41"/>
      <c r="N456" s="41"/>
      <c r="O456" s="41"/>
      <c r="P456" s="41"/>
      <c r="Q456" s="41"/>
      <c r="R456" s="41"/>
      <c r="S456" s="41"/>
    </row>
    <row r="457" ht="78.0" customHeight="1">
      <c r="A457" s="41"/>
      <c r="B457" s="78"/>
      <c r="C457" s="78"/>
      <c r="D457" s="41"/>
      <c r="E457" s="41"/>
      <c r="F457" s="41"/>
      <c r="G457" s="41"/>
      <c r="H457" s="41"/>
      <c r="I457" s="41"/>
      <c r="J457" s="41"/>
      <c r="K457" s="41"/>
      <c r="L457" s="41"/>
      <c r="M457" s="41"/>
      <c r="N457" s="41"/>
      <c r="O457" s="41"/>
      <c r="P457" s="41"/>
      <c r="Q457" s="41"/>
      <c r="R457" s="41"/>
      <c r="S457" s="41"/>
    </row>
    <row r="458" ht="78.0" customHeight="1">
      <c r="A458" s="41"/>
      <c r="B458" s="78"/>
      <c r="C458" s="78"/>
      <c r="D458" s="41"/>
      <c r="E458" s="41"/>
      <c r="F458" s="41"/>
      <c r="G458" s="41"/>
      <c r="H458" s="41"/>
      <c r="I458" s="41"/>
      <c r="J458" s="41"/>
      <c r="K458" s="41"/>
      <c r="L458" s="41"/>
      <c r="M458" s="41"/>
      <c r="N458" s="41"/>
      <c r="O458" s="41"/>
      <c r="P458" s="41"/>
      <c r="Q458" s="41"/>
      <c r="R458" s="41"/>
      <c r="S458" s="41"/>
    </row>
    <row r="459" ht="78.0" customHeight="1">
      <c r="A459" s="41"/>
      <c r="B459" s="78"/>
      <c r="C459" s="78"/>
      <c r="D459" s="41"/>
      <c r="E459" s="41"/>
      <c r="F459" s="41"/>
      <c r="G459" s="41"/>
      <c r="H459" s="41"/>
      <c r="I459" s="41"/>
      <c r="J459" s="41"/>
      <c r="K459" s="41"/>
      <c r="L459" s="41"/>
      <c r="M459" s="41"/>
      <c r="N459" s="41"/>
      <c r="O459" s="41"/>
      <c r="P459" s="41"/>
      <c r="Q459" s="41"/>
      <c r="R459" s="41"/>
      <c r="S459" s="41"/>
    </row>
    <row r="460" ht="78.0" customHeight="1">
      <c r="A460" s="41"/>
      <c r="B460" s="78"/>
      <c r="C460" s="78"/>
      <c r="D460" s="41"/>
      <c r="E460" s="41"/>
      <c r="F460" s="41"/>
      <c r="G460" s="41"/>
      <c r="H460" s="41"/>
      <c r="I460" s="41"/>
      <c r="J460" s="41"/>
      <c r="K460" s="41"/>
      <c r="L460" s="41"/>
      <c r="M460" s="41"/>
      <c r="N460" s="41"/>
      <c r="O460" s="41"/>
      <c r="P460" s="41"/>
      <c r="Q460" s="41"/>
      <c r="R460" s="41"/>
      <c r="S460" s="41"/>
    </row>
    <row r="461" ht="78.0" customHeight="1">
      <c r="A461" s="41"/>
      <c r="B461" s="78"/>
      <c r="C461" s="78"/>
      <c r="D461" s="41"/>
      <c r="E461" s="41"/>
      <c r="F461" s="41"/>
      <c r="G461" s="41"/>
      <c r="H461" s="41"/>
      <c r="I461" s="41"/>
      <c r="J461" s="41"/>
      <c r="K461" s="41"/>
      <c r="L461" s="41"/>
      <c r="M461" s="41"/>
      <c r="N461" s="41"/>
      <c r="O461" s="41"/>
      <c r="P461" s="41"/>
      <c r="Q461" s="41"/>
      <c r="R461" s="41"/>
      <c r="S461" s="41"/>
    </row>
    <row r="462" ht="78.0" customHeight="1">
      <c r="A462" s="41"/>
      <c r="B462" s="78"/>
      <c r="C462" s="78"/>
      <c r="D462" s="41"/>
      <c r="E462" s="41"/>
      <c r="F462" s="41"/>
      <c r="G462" s="41"/>
      <c r="H462" s="41"/>
      <c r="I462" s="41"/>
      <c r="J462" s="41"/>
      <c r="K462" s="41"/>
      <c r="L462" s="41"/>
      <c r="M462" s="41"/>
      <c r="N462" s="41"/>
      <c r="O462" s="41"/>
      <c r="P462" s="41"/>
      <c r="Q462" s="41"/>
      <c r="R462" s="41"/>
      <c r="S462" s="41"/>
    </row>
    <row r="463" ht="78.0" customHeight="1">
      <c r="A463" s="41"/>
      <c r="B463" s="78"/>
      <c r="C463" s="78"/>
      <c r="D463" s="41"/>
      <c r="E463" s="41"/>
      <c r="F463" s="41"/>
      <c r="G463" s="41"/>
      <c r="H463" s="41"/>
      <c r="I463" s="41"/>
      <c r="J463" s="41"/>
      <c r="K463" s="41"/>
      <c r="L463" s="41"/>
      <c r="M463" s="41"/>
      <c r="N463" s="41"/>
      <c r="O463" s="41"/>
      <c r="P463" s="41"/>
      <c r="Q463" s="41"/>
      <c r="R463" s="41"/>
      <c r="S463" s="41"/>
    </row>
    <row r="464" ht="78.0" customHeight="1">
      <c r="A464" s="41"/>
      <c r="B464" s="78"/>
      <c r="C464" s="78"/>
      <c r="D464" s="41"/>
      <c r="E464" s="41"/>
      <c r="F464" s="41"/>
      <c r="G464" s="41"/>
      <c r="H464" s="41"/>
      <c r="I464" s="41"/>
      <c r="J464" s="41"/>
      <c r="K464" s="41"/>
      <c r="L464" s="41"/>
      <c r="M464" s="41"/>
      <c r="N464" s="41"/>
      <c r="O464" s="41"/>
      <c r="P464" s="41"/>
      <c r="Q464" s="41"/>
      <c r="R464" s="41"/>
      <c r="S464" s="41"/>
    </row>
    <row r="465" ht="78.0" customHeight="1">
      <c r="A465" s="41"/>
      <c r="B465" s="78"/>
      <c r="C465" s="78"/>
      <c r="D465" s="41"/>
      <c r="E465" s="41"/>
      <c r="F465" s="41"/>
      <c r="G465" s="41"/>
      <c r="H465" s="41"/>
      <c r="I465" s="41"/>
      <c r="J465" s="41"/>
      <c r="K465" s="41"/>
      <c r="L465" s="41"/>
      <c r="M465" s="41"/>
      <c r="N465" s="41"/>
      <c r="O465" s="41"/>
      <c r="P465" s="41"/>
      <c r="Q465" s="41"/>
      <c r="R465" s="41"/>
      <c r="S465" s="41"/>
    </row>
    <row r="466" ht="78.0" customHeight="1">
      <c r="A466" s="41"/>
      <c r="B466" s="78"/>
      <c r="C466" s="78"/>
      <c r="D466" s="41"/>
      <c r="E466" s="41"/>
      <c r="F466" s="41"/>
      <c r="G466" s="41"/>
      <c r="H466" s="41"/>
      <c r="I466" s="41"/>
      <c r="J466" s="41"/>
      <c r="K466" s="41"/>
      <c r="L466" s="41"/>
      <c r="M466" s="41"/>
      <c r="N466" s="41"/>
      <c r="O466" s="41"/>
      <c r="P466" s="41"/>
      <c r="Q466" s="41"/>
      <c r="R466" s="41"/>
      <c r="S466" s="41"/>
    </row>
    <row r="467" ht="78.0" customHeight="1">
      <c r="A467" s="41"/>
      <c r="B467" s="78"/>
      <c r="C467" s="78"/>
      <c r="D467" s="41"/>
      <c r="E467" s="41"/>
      <c r="F467" s="41"/>
      <c r="G467" s="41"/>
      <c r="H467" s="41"/>
      <c r="I467" s="41"/>
      <c r="J467" s="41"/>
      <c r="K467" s="41"/>
      <c r="L467" s="41"/>
      <c r="M467" s="41"/>
      <c r="N467" s="41"/>
      <c r="O467" s="41"/>
      <c r="P467" s="41"/>
      <c r="Q467" s="41"/>
      <c r="R467" s="41"/>
      <c r="S467" s="41"/>
    </row>
    <row r="468" ht="78.0" customHeight="1">
      <c r="A468" s="41"/>
      <c r="B468" s="78"/>
      <c r="C468" s="78"/>
      <c r="D468" s="41"/>
      <c r="E468" s="41"/>
      <c r="F468" s="41"/>
      <c r="G468" s="41"/>
      <c r="H468" s="41"/>
      <c r="I468" s="41"/>
      <c r="J468" s="41"/>
      <c r="K468" s="41"/>
      <c r="L468" s="41"/>
      <c r="M468" s="41"/>
      <c r="N468" s="41"/>
      <c r="O468" s="41"/>
      <c r="P468" s="41"/>
      <c r="Q468" s="41"/>
      <c r="R468" s="41"/>
      <c r="S468" s="41"/>
    </row>
    <row r="469" ht="78.0" customHeight="1">
      <c r="A469" s="41"/>
      <c r="B469" s="78"/>
      <c r="C469" s="78"/>
      <c r="D469" s="41"/>
      <c r="E469" s="41"/>
      <c r="F469" s="41"/>
      <c r="G469" s="41"/>
      <c r="H469" s="41"/>
      <c r="I469" s="41"/>
      <c r="J469" s="41"/>
      <c r="K469" s="41"/>
      <c r="L469" s="41"/>
      <c r="M469" s="41"/>
      <c r="N469" s="41"/>
      <c r="O469" s="41"/>
      <c r="P469" s="41"/>
      <c r="Q469" s="41"/>
      <c r="R469" s="41"/>
      <c r="S469" s="41"/>
    </row>
    <row r="470" ht="78.0" customHeight="1">
      <c r="A470" s="41"/>
      <c r="B470" s="78"/>
      <c r="C470" s="78"/>
      <c r="D470" s="41"/>
      <c r="E470" s="41"/>
      <c r="F470" s="41"/>
      <c r="G470" s="41"/>
      <c r="H470" s="41"/>
      <c r="I470" s="41"/>
      <c r="J470" s="41"/>
      <c r="K470" s="41"/>
      <c r="L470" s="41"/>
      <c r="M470" s="41"/>
      <c r="N470" s="41"/>
      <c r="O470" s="41"/>
      <c r="P470" s="41"/>
      <c r="Q470" s="41"/>
      <c r="R470" s="41"/>
      <c r="S470" s="41"/>
    </row>
    <row r="471" ht="78.0" customHeight="1">
      <c r="A471" s="41"/>
      <c r="B471" s="78"/>
      <c r="C471" s="78"/>
      <c r="D471" s="41"/>
      <c r="E471" s="41"/>
      <c r="F471" s="41"/>
      <c r="G471" s="41"/>
      <c r="H471" s="41"/>
      <c r="I471" s="41"/>
      <c r="J471" s="41"/>
      <c r="K471" s="41"/>
      <c r="L471" s="41"/>
      <c r="M471" s="41"/>
      <c r="N471" s="41"/>
      <c r="O471" s="41"/>
      <c r="P471" s="41"/>
      <c r="Q471" s="41"/>
      <c r="R471" s="41"/>
      <c r="S471" s="41"/>
    </row>
    <row r="472" ht="78.0" customHeight="1">
      <c r="A472" s="41"/>
      <c r="B472" s="78"/>
      <c r="C472" s="78"/>
      <c r="D472" s="41"/>
      <c r="E472" s="41"/>
      <c r="F472" s="41"/>
      <c r="G472" s="41"/>
      <c r="H472" s="41"/>
      <c r="I472" s="41"/>
      <c r="J472" s="41"/>
      <c r="K472" s="41"/>
      <c r="L472" s="41"/>
      <c r="M472" s="41"/>
      <c r="N472" s="41"/>
      <c r="O472" s="41"/>
      <c r="P472" s="41"/>
      <c r="Q472" s="41"/>
      <c r="R472" s="41"/>
      <c r="S472" s="41"/>
    </row>
    <row r="473" ht="78.0" customHeight="1">
      <c r="A473" s="41"/>
      <c r="B473" s="78"/>
      <c r="C473" s="78"/>
      <c r="D473" s="41"/>
      <c r="E473" s="41"/>
      <c r="F473" s="41"/>
      <c r="G473" s="41"/>
      <c r="H473" s="41"/>
      <c r="I473" s="41"/>
      <c r="J473" s="41"/>
      <c r="K473" s="41"/>
      <c r="L473" s="41"/>
      <c r="M473" s="41"/>
      <c r="N473" s="41"/>
      <c r="O473" s="41"/>
      <c r="P473" s="41"/>
      <c r="Q473" s="41"/>
      <c r="R473" s="41"/>
      <c r="S473" s="41"/>
    </row>
    <row r="474" ht="78.0" customHeight="1">
      <c r="A474" s="41"/>
      <c r="B474" s="78"/>
      <c r="C474" s="78"/>
      <c r="D474" s="41"/>
      <c r="E474" s="41"/>
      <c r="F474" s="41"/>
      <c r="G474" s="41"/>
      <c r="H474" s="41"/>
      <c r="I474" s="41"/>
      <c r="J474" s="41"/>
      <c r="K474" s="41"/>
      <c r="L474" s="41"/>
      <c r="M474" s="41"/>
      <c r="N474" s="41"/>
      <c r="O474" s="41"/>
      <c r="P474" s="41"/>
      <c r="Q474" s="41"/>
      <c r="R474" s="41"/>
      <c r="S474" s="41"/>
    </row>
    <row r="475" ht="78.0" customHeight="1">
      <c r="A475" s="41"/>
      <c r="B475" s="78"/>
      <c r="C475" s="78"/>
      <c r="D475" s="41"/>
      <c r="E475" s="41"/>
      <c r="F475" s="41"/>
      <c r="G475" s="41"/>
      <c r="H475" s="41"/>
      <c r="I475" s="41"/>
      <c r="J475" s="41"/>
      <c r="K475" s="41"/>
      <c r="L475" s="41"/>
      <c r="M475" s="41"/>
      <c r="N475" s="41"/>
      <c r="O475" s="41"/>
      <c r="P475" s="41"/>
      <c r="Q475" s="41"/>
      <c r="R475" s="41"/>
      <c r="S475" s="41"/>
    </row>
    <row r="476" ht="78.0" customHeight="1">
      <c r="A476" s="41"/>
      <c r="B476" s="78"/>
      <c r="C476" s="78"/>
      <c r="D476" s="41"/>
      <c r="E476" s="41"/>
      <c r="F476" s="41"/>
      <c r="G476" s="41"/>
      <c r="H476" s="41"/>
      <c r="I476" s="41"/>
      <c r="J476" s="41"/>
      <c r="K476" s="41"/>
      <c r="L476" s="41"/>
      <c r="M476" s="41"/>
      <c r="N476" s="41"/>
      <c r="O476" s="41"/>
      <c r="P476" s="41"/>
      <c r="Q476" s="41"/>
      <c r="R476" s="41"/>
      <c r="S476" s="41"/>
    </row>
    <row r="477" ht="78.0" customHeight="1">
      <c r="A477" s="41"/>
      <c r="B477" s="78"/>
      <c r="C477" s="78"/>
      <c r="D477" s="41"/>
      <c r="E477" s="41"/>
      <c r="F477" s="41"/>
      <c r="G477" s="41"/>
      <c r="H477" s="41"/>
      <c r="I477" s="41"/>
      <c r="J477" s="41"/>
      <c r="K477" s="41"/>
      <c r="L477" s="41"/>
      <c r="M477" s="41"/>
      <c r="N477" s="41"/>
      <c r="O477" s="41"/>
      <c r="P477" s="41"/>
      <c r="Q477" s="41"/>
      <c r="R477" s="41"/>
      <c r="S477" s="41"/>
    </row>
    <row r="478" ht="78.0" customHeight="1">
      <c r="A478" s="41"/>
      <c r="B478" s="78"/>
      <c r="C478" s="78"/>
      <c r="D478" s="41"/>
      <c r="E478" s="41"/>
      <c r="F478" s="41"/>
      <c r="G478" s="41"/>
      <c r="H478" s="41"/>
      <c r="I478" s="41"/>
      <c r="J478" s="41"/>
      <c r="K478" s="41"/>
      <c r="L478" s="41"/>
      <c r="M478" s="41"/>
      <c r="N478" s="41"/>
      <c r="O478" s="41"/>
      <c r="P478" s="41"/>
      <c r="Q478" s="41"/>
      <c r="R478" s="41"/>
      <c r="S478" s="41"/>
    </row>
    <row r="479" ht="78.0" customHeight="1">
      <c r="A479" s="41"/>
      <c r="B479" s="78"/>
      <c r="C479" s="78"/>
      <c r="D479" s="41"/>
      <c r="E479" s="41"/>
      <c r="F479" s="41"/>
      <c r="G479" s="41"/>
      <c r="H479" s="41"/>
      <c r="I479" s="41"/>
      <c r="J479" s="41"/>
      <c r="K479" s="41"/>
      <c r="L479" s="41"/>
      <c r="M479" s="41"/>
      <c r="N479" s="41"/>
      <c r="O479" s="41"/>
      <c r="P479" s="41"/>
      <c r="Q479" s="41"/>
      <c r="R479" s="41"/>
      <c r="S479" s="41"/>
    </row>
    <row r="480" ht="78.0" customHeight="1">
      <c r="A480" s="41"/>
      <c r="B480" s="78"/>
      <c r="C480" s="78"/>
      <c r="D480" s="41"/>
      <c r="E480" s="41"/>
      <c r="F480" s="41"/>
      <c r="G480" s="41"/>
      <c r="H480" s="41"/>
      <c r="I480" s="41"/>
      <c r="J480" s="41"/>
      <c r="K480" s="41"/>
      <c r="L480" s="41"/>
      <c r="M480" s="41"/>
      <c r="N480" s="41"/>
      <c r="O480" s="41"/>
      <c r="P480" s="41"/>
      <c r="Q480" s="41"/>
      <c r="R480" s="41"/>
      <c r="S480" s="41"/>
    </row>
    <row r="481" ht="78.0" customHeight="1">
      <c r="A481" s="41"/>
      <c r="B481" s="78"/>
      <c r="C481" s="78"/>
      <c r="D481" s="41"/>
      <c r="E481" s="41"/>
      <c r="F481" s="41"/>
      <c r="G481" s="41"/>
      <c r="H481" s="41"/>
      <c r="I481" s="41"/>
      <c r="J481" s="41"/>
      <c r="K481" s="41"/>
      <c r="L481" s="41"/>
      <c r="M481" s="41"/>
      <c r="N481" s="41"/>
      <c r="O481" s="41"/>
      <c r="P481" s="41"/>
      <c r="Q481" s="41"/>
      <c r="R481" s="41"/>
      <c r="S481" s="41"/>
    </row>
    <row r="482" ht="78.0" customHeight="1">
      <c r="A482" s="41"/>
      <c r="B482" s="78"/>
      <c r="C482" s="78"/>
      <c r="D482" s="41"/>
      <c r="E482" s="41"/>
      <c r="F482" s="41"/>
      <c r="G482" s="41"/>
      <c r="H482" s="41"/>
      <c r="I482" s="41"/>
      <c r="J482" s="41"/>
      <c r="K482" s="41"/>
      <c r="L482" s="41"/>
      <c r="M482" s="41"/>
      <c r="N482" s="41"/>
      <c r="O482" s="41"/>
      <c r="P482" s="41"/>
      <c r="Q482" s="41"/>
      <c r="R482" s="41"/>
      <c r="S482" s="41"/>
    </row>
    <row r="483" ht="78.0" customHeight="1">
      <c r="A483" s="41"/>
      <c r="B483" s="78"/>
      <c r="C483" s="78"/>
      <c r="D483" s="41"/>
      <c r="E483" s="41"/>
      <c r="F483" s="41"/>
      <c r="G483" s="41"/>
      <c r="H483" s="41"/>
      <c r="I483" s="41"/>
      <c r="J483" s="41"/>
      <c r="K483" s="41"/>
      <c r="L483" s="41"/>
      <c r="M483" s="41"/>
      <c r="N483" s="41"/>
      <c r="O483" s="41"/>
      <c r="P483" s="41"/>
      <c r="Q483" s="41"/>
      <c r="R483" s="41"/>
      <c r="S483" s="41"/>
    </row>
    <row r="484" ht="78.0" customHeight="1">
      <c r="A484" s="41"/>
      <c r="B484" s="78"/>
      <c r="C484" s="78"/>
      <c r="D484" s="41"/>
      <c r="E484" s="41"/>
      <c r="F484" s="41"/>
      <c r="G484" s="41"/>
      <c r="H484" s="41"/>
      <c r="I484" s="41"/>
      <c r="J484" s="41"/>
      <c r="K484" s="41"/>
      <c r="L484" s="41"/>
      <c r="M484" s="41"/>
      <c r="N484" s="41"/>
      <c r="O484" s="41"/>
      <c r="P484" s="41"/>
      <c r="Q484" s="41"/>
      <c r="R484" s="41"/>
      <c r="S484" s="41"/>
    </row>
    <row r="485" ht="78.0" customHeight="1">
      <c r="A485" s="41"/>
      <c r="B485" s="78"/>
      <c r="C485" s="78"/>
      <c r="D485" s="41"/>
      <c r="E485" s="41"/>
      <c r="F485" s="41"/>
      <c r="G485" s="41"/>
      <c r="H485" s="41"/>
      <c r="I485" s="41"/>
      <c r="J485" s="41"/>
      <c r="K485" s="41"/>
      <c r="L485" s="41"/>
      <c r="M485" s="41"/>
      <c r="N485" s="41"/>
      <c r="O485" s="41"/>
      <c r="P485" s="41"/>
      <c r="Q485" s="41"/>
      <c r="R485" s="41"/>
      <c r="S485" s="41"/>
    </row>
    <row r="486" ht="78.0" customHeight="1">
      <c r="A486" s="41"/>
      <c r="B486" s="78"/>
      <c r="C486" s="78"/>
      <c r="D486" s="41"/>
      <c r="E486" s="41"/>
      <c r="F486" s="41"/>
      <c r="G486" s="41"/>
      <c r="H486" s="41"/>
      <c r="I486" s="41"/>
      <c r="J486" s="41"/>
      <c r="K486" s="41"/>
      <c r="L486" s="41"/>
      <c r="M486" s="41"/>
      <c r="N486" s="41"/>
      <c r="O486" s="41"/>
      <c r="P486" s="41"/>
      <c r="Q486" s="41"/>
      <c r="R486" s="41"/>
      <c r="S486" s="41"/>
    </row>
    <row r="487" ht="78.0" customHeight="1">
      <c r="A487" s="41"/>
      <c r="B487" s="78"/>
      <c r="C487" s="78"/>
      <c r="D487" s="41"/>
      <c r="E487" s="41"/>
      <c r="F487" s="41"/>
      <c r="G487" s="41"/>
      <c r="H487" s="41"/>
      <c r="I487" s="41"/>
      <c r="J487" s="41"/>
      <c r="K487" s="41"/>
      <c r="L487" s="41"/>
      <c r="M487" s="41"/>
      <c r="N487" s="41"/>
      <c r="O487" s="41"/>
      <c r="P487" s="41"/>
      <c r="Q487" s="41"/>
      <c r="R487" s="41"/>
      <c r="S487" s="41"/>
    </row>
    <row r="488" ht="78.0" customHeight="1">
      <c r="A488" s="41"/>
      <c r="B488" s="78"/>
      <c r="C488" s="78"/>
      <c r="D488" s="41"/>
      <c r="E488" s="41"/>
      <c r="F488" s="41"/>
      <c r="G488" s="41"/>
      <c r="H488" s="41"/>
      <c r="I488" s="41"/>
      <c r="J488" s="41"/>
      <c r="K488" s="41"/>
      <c r="L488" s="41"/>
      <c r="M488" s="41"/>
      <c r="N488" s="41"/>
      <c r="O488" s="41"/>
      <c r="P488" s="41"/>
      <c r="Q488" s="41"/>
      <c r="R488" s="41"/>
      <c r="S488" s="41"/>
    </row>
    <row r="489" ht="78.0" customHeight="1">
      <c r="A489" s="41"/>
      <c r="B489" s="78"/>
      <c r="C489" s="78"/>
      <c r="D489" s="41"/>
      <c r="E489" s="41"/>
      <c r="F489" s="41"/>
      <c r="G489" s="41"/>
      <c r="H489" s="41"/>
      <c r="I489" s="41"/>
      <c r="J489" s="41"/>
      <c r="K489" s="41"/>
      <c r="L489" s="41"/>
      <c r="M489" s="41"/>
      <c r="N489" s="41"/>
      <c r="O489" s="41"/>
      <c r="P489" s="41"/>
      <c r="Q489" s="41"/>
      <c r="R489" s="41"/>
      <c r="S489" s="41"/>
    </row>
    <row r="490" ht="78.0" customHeight="1">
      <c r="A490" s="41"/>
      <c r="B490" s="78"/>
      <c r="C490" s="78"/>
      <c r="D490" s="41"/>
      <c r="E490" s="41"/>
      <c r="F490" s="41"/>
      <c r="G490" s="41"/>
      <c r="H490" s="41"/>
      <c r="I490" s="41"/>
      <c r="J490" s="41"/>
      <c r="K490" s="41"/>
      <c r="L490" s="41"/>
      <c r="M490" s="41"/>
      <c r="N490" s="41"/>
      <c r="O490" s="41"/>
      <c r="P490" s="41"/>
      <c r="Q490" s="41"/>
      <c r="R490" s="41"/>
      <c r="S490" s="41"/>
    </row>
    <row r="491" ht="78.0" customHeight="1">
      <c r="A491" s="41"/>
      <c r="B491" s="78"/>
      <c r="C491" s="78"/>
      <c r="D491" s="41"/>
      <c r="E491" s="41"/>
      <c r="F491" s="41"/>
      <c r="G491" s="41"/>
      <c r="H491" s="41"/>
      <c r="I491" s="41"/>
      <c r="J491" s="41"/>
      <c r="K491" s="41"/>
      <c r="L491" s="41"/>
      <c r="M491" s="41"/>
      <c r="N491" s="41"/>
      <c r="O491" s="41"/>
      <c r="P491" s="41"/>
      <c r="Q491" s="41"/>
      <c r="R491" s="41"/>
      <c r="S491" s="41"/>
    </row>
    <row r="492" ht="78.0" customHeight="1">
      <c r="A492" s="41"/>
      <c r="B492" s="78"/>
      <c r="C492" s="78"/>
      <c r="D492" s="41"/>
      <c r="E492" s="41"/>
      <c r="F492" s="41"/>
      <c r="G492" s="41"/>
      <c r="H492" s="41"/>
      <c r="I492" s="41"/>
      <c r="J492" s="41"/>
      <c r="K492" s="41"/>
      <c r="L492" s="41"/>
      <c r="M492" s="41"/>
      <c r="N492" s="41"/>
      <c r="O492" s="41"/>
      <c r="P492" s="41"/>
      <c r="Q492" s="41"/>
      <c r="R492" s="41"/>
      <c r="S492" s="41"/>
    </row>
    <row r="493" ht="78.0" customHeight="1">
      <c r="A493" s="41"/>
      <c r="B493" s="78"/>
      <c r="C493" s="78"/>
      <c r="D493" s="41"/>
      <c r="E493" s="41"/>
      <c r="F493" s="41"/>
      <c r="G493" s="41"/>
      <c r="H493" s="41"/>
      <c r="I493" s="41"/>
      <c r="J493" s="41"/>
      <c r="K493" s="41"/>
      <c r="L493" s="41"/>
      <c r="M493" s="41"/>
      <c r="N493" s="41"/>
      <c r="O493" s="41"/>
      <c r="P493" s="41"/>
      <c r="Q493" s="41"/>
      <c r="R493" s="41"/>
      <c r="S493" s="41"/>
    </row>
    <row r="494" ht="78.0" customHeight="1">
      <c r="A494" s="41"/>
      <c r="B494" s="78"/>
      <c r="C494" s="78"/>
      <c r="D494" s="41"/>
      <c r="E494" s="41"/>
      <c r="F494" s="41"/>
      <c r="G494" s="41"/>
      <c r="H494" s="41"/>
      <c r="I494" s="41"/>
      <c r="J494" s="41"/>
      <c r="K494" s="41"/>
      <c r="L494" s="41"/>
      <c r="M494" s="41"/>
      <c r="N494" s="41"/>
      <c r="O494" s="41"/>
      <c r="P494" s="41"/>
      <c r="Q494" s="41"/>
      <c r="R494" s="41"/>
      <c r="S494" s="41"/>
    </row>
    <row r="495" ht="78.0" customHeight="1">
      <c r="A495" s="41"/>
      <c r="B495" s="78"/>
      <c r="C495" s="78"/>
      <c r="D495" s="41"/>
      <c r="E495" s="41"/>
      <c r="F495" s="41"/>
      <c r="G495" s="41"/>
      <c r="H495" s="41"/>
      <c r="I495" s="41"/>
      <c r="J495" s="41"/>
      <c r="K495" s="41"/>
      <c r="L495" s="41"/>
      <c r="M495" s="41"/>
      <c r="N495" s="41"/>
      <c r="O495" s="41"/>
      <c r="P495" s="41"/>
      <c r="Q495" s="41"/>
      <c r="R495" s="41"/>
      <c r="S495" s="41"/>
    </row>
    <row r="496" ht="78.0" customHeight="1">
      <c r="A496" s="41"/>
      <c r="B496" s="78"/>
      <c r="C496" s="78"/>
      <c r="D496" s="41"/>
      <c r="E496" s="41"/>
      <c r="F496" s="41"/>
      <c r="G496" s="41"/>
      <c r="H496" s="41"/>
      <c r="I496" s="41"/>
      <c r="J496" s="41"/>
      <c r="K496" s="41"/>
      <c r="L496" s="41"/>
      <c r="M496" s="41"/>
      <c r="N496" s="41"/>
      <c r="O496" s="41"/>
      <c r="P496" s="41"/>
      <c r="Q496" s="41"/>
      <c r="R496" s="41"/>
      <c r="S496" s="41"/>
    </row>
    <row r="497" ht="78.0" customHeight="1">
      <c r="A497" s="41"/>
      <c r="B497" s="78"/>
      <c r="C497" s="78"/>
      <c r="D497" s="41"/>
      <c r="E497" s="41"/>
      <c r="F497" s="41"/>
      <c r="G497" s="41"/>
      <c r="H497" s="41"/>
      <c r="I497" s="41"/>
      <c r="J497" s="41"/>
      <c r="K497" s="41"/>
      <c r="L497" s="41"/>
      <c r="M497" s="41"/>
      <c r="N497" s="41"/>
      <c r="O497" s="41"/>
      <c r="P497" s="41"/>
      <c r="Q497" s="41"/>
      <c r="R497" s="41"/>
      <c r="S497" s="41"/>
    </row>
    <row r="498" ht="78.0" customHeight="1">
      <c r="A498" s="41"/>
      <c r="B498" s="78"/>
      <c r="C498" s="78"/>
      <c r="D498" s="41"/>
      <c r="E498" s="41"/>
      <c r="F498" s="41"/>
      <c r="G498" s="41"/>
      <c r="H498" s="41"/>
      <c r="I498" s="41"/>
      <c r="J498" s="41"/>
      <c r="K498" s="41"/>
      <c r="L498" s="41"/>
      <c r="M498" s="41"/>
      <c r="N498" s="41"/>
      <c r="O498" s="41"/>
      <c r="P498" s="41"/>
      <c r="Q498" s="41"/>
      <c r="R498" s="41"/>
      <c r="S498" s="41"/>
    </row>
    <row r="499" ht="78.0" customHeight="1">
      <c r="A499" s="41"/>
      <c r="B499" s="78"/>
      <c r="C499" s="78"/>
      <c r="D499" s="41"/>
      <c r="E499" s="41"/>
      <c r="F499" s="41"/>
      <c r="G499" s="41"/>
      <c r="H499" s="41"/>
      <c r="I499" s="41"/>
      <c r="J499" s="41"/>
      <c r="K499" s="41"/>
      <c r="L499" s="41"/>
      <c r="M499" s="41"/>
      <c r="N499" s="41"/>
      <c r="O499" s="41"/>
      <c r="P499" s="41"/>
      <c r="Q499" s="41"/>
      <c r="R499" s="41"/>
      <c r="S499" s="41"/>
    </row>
    <row r="500" ht="78.0" customHeight="1">
      <c r="A500" s="41"/>
      <c r="B500" s="78"/>
      <c r="C500" s="78"/>
      <c r="D500" s="41"/>
      <c r="E500" s="41"/>
      <c r="F500" s="41"/>
      <c r="G500" s="41"/>
      <c r="H500" s="41"/>
      <c r="I500" s="41"/>
      <c r="J500" s="41"/>
      <c r="K500" s="41"/>
      <c r="L500" s="41"/>
      <c r="M500" s="41"/>
      <c r="N500" s="41"/>
      <c r="O500" s="41"/>
      <c r="P500" s="41"/>
      <c r="Q500" s="41"/>
      <c r="R500" s="41"/>
      <c r="S500" s="41"/>
    </row>
    <row r="501" ht="78.0" customHeight="1">
      <c r="A501" s="41"/>
      <c r="B501" s="78"/>
      <c r="C501" s="78"/>
      <c r="D501" s="41"/>
      <c r="E501" s="41"/>
      <c r="F501" s="41"/>
      <c r="G501" s="41"/>
      <c r="H501" s="41"/>
      <c r="I501" s="41"/>
      <c r="J501" s="41"/>
      <c r="K501" s="41"/>
      <c r="L501" s="41"/>
      <c r="M501" s="41"/>
      <c r="N501" s="41"/>
      <c r="O501" s="41"/>
      <c r="P501" s="41"/>
      <c r="Q501" s="41"/>
      <c r="R501" s="41"/>
      <c r="S501" s="41"/>
    </row>
    <row r="502" ht="78.0" customHeight="1">
      <c r="A502" s="41"/>
      <c r="B502" s="78"/>
      <c r="C502" s="78"/>
      <c r="D502" s="41"/>
      <c r="E502" s="41"/>
      <c r="F502" s="41"/>
      <c r="G502" s="41"/>
      <c r="H502" s="41"/>
      <c r="I502" s="41"/>
      <c r="J502" s="41"/>
      <c r="K502" s="41"/>
      <c r="L502" s="41"/>
      <c r="M502" s="41"/>
      <c r="N502" s="41"/>
      <c r="O502" s="41"/>
      <c r="P502" s="41"/>
      <c r="Q502" s="41"/>
      <c r="R502" s="41"/>
      <c r="S502" s="41"/>
    </row>
    <row r="503" ht="78.0" customHeight="1">
      <c r="A503" s="41"/>
      <c r="B503" s="78"/>
      <c r="C503" s="78"/>
      <c r="D503" s="41"/>
      <c r="E503" s="41"/>
      <c r="F503" s="41"/>
      <c r="G503" s="41"/>
      <c r="H503" s="41"/>
      <c r="I503" s="41"/>
      <c r="J503" s="41"/>
      <c r="K503" s="41"/>
      <c r="L503" s="41"/>
      <c r="M503" s="41"/>
      <c r="N503" s="41"/>
      <c r="O503" s="41"/>
      <c r="P503" s="41"/>
      <c r="Q503" s="41"/>
      <c r="R503" s="41"/>
      <c r="S503" s="41"/>
    </row>
    <row r="504" ht="78.0" customHeight="1">
      <c r="A504" s="41"/>
      <c r="B504" s="78"/>
      <c r="C504" s="78"/>
      <c r="D504" s="41"/>
      <c r="E504" s="41"/>
      <c r="F504" s="41"/>
      <c r="G504" s="41"/>
      <c r="H504" s="41"/>
      <c r="I504" s="41"/>
      <c r="J504" s="41"/>
      <c r="K504" s="41"/>
      <c r="L504" s="41"/>
      <c r="M504" s="41"/>
      <c r="N504" s="41"/>
      <c r="O504" s="41"/>
      <c r="P504" s="41"/>
      <c r="Q504" s="41"/>
      <c r="R504" s="41"/>
      <c r="S504" s="41"/>
    </row>
    <row r="505" ht="78.0" customHeight="1">
      <c r="A505" s="41"/>
      <c r="B505" s="78"/>
      <c r="C505" s="78"/>
      <c r="D505" s="41"/>
      <c r="E505" s="41"/>
      <c r="F505" s="41"/>
      <c r="G505" s="41"/>
      <c r="H505" s="41"/>
      <c r="I505" s="41"/>
      <c r="J505" s="41"/>
      <c r="K505" s="41"/>
      <c r="L505" s="41"/>
      <c r="M505" s="41"/>
      <c r="N505" s="41"/>
      <c r="O505" s="41"/>
      <c r="P505" s="41"/>
      <c r="Q505" s="41"/>
      <c r="R505" s="41"/>
      <c r="S505" s="41"/>
    </row>
    <row r="506" ht="78.0" customHeight="1">
      <c r="A506" s="41"/>
      <c r="B506" s="78"/>
      <c r="C506" s="78"/>
      <c r="D506" s="41"/>
      <c r="E506" s="41"/>
      <c r="F506" s="41"/>
      <c r="G506" s="41"/>
      <c r="H506" s="41"/>
      <c r="I506" s="41"/>
      <c r="J506" s="41"/>
      <c r="K506" s="41"/>
      <c r="L506" s="41"/>
      <c r="M506" s="41"/>
      <c r="N506" s="41"/>
      <c r="O506" s="41"/>
      <c r="P506" s="41"/>
      <c r="Q506" s="41"/>
      <c r="R506" s="41"/>
      <c r="S506" s="41"/>
    </row>
    <row r="507" ht="78.0" customHeight="1">
      <c r="A507" s="41"/>
      <c r="B507" s="78"/>
      <c r="C507" s="78"/>
      <c r="D507" s="41"/>
      <c r="E507" s="41"/>
      <c r="F507" s="41"/>
      <c r="G507" s="41"/>
      <c r="H507" s="41"/>
      <c r="I507" s="41"/>
      <c r="J507" s="41"/>
      <c r="K507" s="41"/>
      <c r="L507" s="41"/>
      <c r="M507" s="41"/>
      <c r="N507" s="41"/>
      <c r="O507" s="41"/>
      <c r="P507" s="41"/>
      <c r="Q507" s="41"/>
      <c r="R507" s="41"/>
      <c r="S507" s="41"/>
    </row>
    <row r="508" ht="78.0" customHeight="1">
      <c r="A508" s="41"/>
      <c r="B508" s="78"/>
      <c r="C508" s="78"/>
      <c r="D508" s="41"/>
      <c r="E508" s="41"/>
      <c r="F508" s="41"/>
      <c r="G508" s="41"/>
      <c r="H508" s="41"/>
      <c r="I508" s="41"/>
      <c r="J508" s="41"/>
      <c r="K508" s="41"/>
      <c r="L508" s="41"/>
      <c r="M508" s="41"/>
      <c r="N508" s="41"/>
      <c r="O508" s="41"/>
      <c r="P508" s="41"/>
      <c r="Q508" s="41"/>
      <c r="R508" s="41"/>
      <c r="S508" s="41"/>
    </row>
    <row r="509" ht="78.0" customHeight="1">
      <c r="A509" s="41"/>
      <c r="B509" s="78"/>
      <c r="C509" s="78"/>
      <c r="D509" s="41"/>
      <c r="E509" s="41"/>
      <c r="F509" s="41"/>
      <c r="G509" s="41"/>
      <c r="H509" s="41"/>
      <c r="I509" s="41"/>
      <c r="J509" s="41"/>
      <c r="K509" s="41"/>
      <c r="L509" s="41"/>
      <c r="M509" s="41"/>
      <c r="N509" s="41"/>
      <c r="O509" s="41"/>
      <c r="P509" s="41"/>
      <c r="Q509" s="41"/>
      <c r="R509" s="41"/>
      <c r="S509" s="41"/>
    </row>
    <row r="510" ht="78.0" customHeight="1">
      <c r="A510" s="41"/>
      <c r="B510" s="78"/>
      <c r="C510" s="78"/>
      <c r="D510" s="41"/>
      <c r="E510" s="41"/>
      <c r="F510" s="41"/>
      <c r="G510" s="41"/>
      <c r="H510" s="41"/>
      <c r="I510" s="41"/>
      <c r="J510" s="41"/>
      <c r="K510" s="41"/>
      <c r="L510" s="41"/>
      <c r="M510" s="41"/>
      <c r="N510" s="41"/>
      <c r="O510" s="41"/>
      <c r="P510" s="41"/>
      <c r="Q510" s="41"/>
      <c r="R510" s="41"/>
      <c r="S510" s="41"/>
    </row>
    <row r="511" ht="78.0" customHeight="1">
      <c r="A511" s="41"/>
      <c r="B511" s="78"/>
      <c r="C511" s="78"/>
      <c r="D511" s="41"/>
      <c r="E511" s="41"/>
      <c r="F511" s="41"/>
      <c r="G511" s="41"/>
      <c r="H511" s="41"/>
      <c r="I511" s="41"/>
      <c r="J511" s="41"/>
      <c r="K511" s="41"/>
      <c r="L511" s="41"/>
      <c r="M511" s="41"/>
      <c r="N511" s="41"/>
      <c r="O511" s="41"/>
      <c r="P511" s="41"/>
      <c r="Q511" s="41"/>
      <c r="R511" s="41"/>
      <c r="S511" s="41"/>
    </row>
    <row r="512" ht="78.0" customHeight="1">
      <c r="A512" s="41"/>
      <c r="B512" s="78"/>
      <c r="C512" s="78"/>
      <c r="D512" s="41"/>
      <c r="E512" s="41"/>
      <c r="F512" s="41"/>
      <c r="G512" s="41"/>
      <c r="H512" s="41"/>
      <c r="I512" s="41"/>
      <c r="J512" s="41"/>
      <c r="K512" s="41"/>
      <c r="L512" s="41"/>
      <c r="M512" s="41"/>
      <c r="N512" s="41"/>
      <c r="O512" s="41"/>
      <c r="P512" s="41"/>
      <c r="Q512" s="41"/>
      <c r="R512" s="41"/>
      <c r="S512" s="41"/>
    </row>
    <row r="513" ht="78.0" customHeight="1">
      <c r="A513" s="41"/>
      <c r="B513" s="78"/>
      <c r="C513" s="78"/>
      <c r="D513" s="41"/>
      <c r="E513" s="41"/>
      <c r="F513" s="41"/>
      <c r="G513" s="41"/>
      <c r="H513" s="41"/>
      <c r="I513" s="41"/>
      <c r="J513" s="41"/>
      <c r="K513" s="41"/>
      <c r="L513" s="41"/>
      <c r="M513" s="41"/>
      <c r="N513" s="41"/>
      <c r="O513" s="41"/>
      <c r="P513" s="41"/>
      <c r="Q513" s="41"/>
      <c r="R513" s="41"/>
      <c r="S513" s="41"/>
    </row>
    <row r="514" ht="78.0" customHeight="1">
      <c r="A514" s="41"/>
      <c r="B514" s="78"/>
      <c r="C514" s="78"/>
      <c r="D514" s="41"/>
      <c r="E514" s="41"/>
      <c r="F514" s="41"/>
      <c r="G514" s="41"/>
      <c r="H514" s="41"/>
      <c r="I514" s="41"/>
      <c r="J514" s="41"/>
      <c r="K514" s="41"/>
      <c r="L514" s="41"/>
      <c r="M514" s="41"/>
      <c r="N514" s="41"/>
      <c r="O514" s="41"/>
      <c r="P514" s="41"/>
      <c r="Q514" s="41"/>
      <c r="R514" s="41"/>
      <c r="S514" s="41"/>
    </row>
    <row r="515" ht="78.0" customHeight="1">
      <c r="A515" s="41"/>
      <c r="B515" s="78"/>
      <c r="C515" s="78"/>
      <c r="D515" s="41"/>
      <c r="E515" s="41"/>
      <c r="F515" s="41"/>
      <c r="G515" s="41"/>
      <c r="H515" s="41"/>
      <c r="I515" s="41"/>
      <c r="J515" s="41"/>
      <c r="K515" s="41"/>
      <c r="L515" s="41"/>
      <c r="M515" s="41"/>
      <c r="N515" s="41"/>
      <c r="O515" s="41"/>
      <c r="P515" s="41"/>
      <c r="Q515" s="41"/>
      <c r="R515" s="41"/>
      <c r="S515" s="41"/>
    </row>
    <row r="516" ht="78.0" customHeight="1">
      <c r="A516" s="41"/>
      <c r="B516" s="78"/>
      <c r="C516" s="78"/>
      <c r="D516" s="41"/>
      <c r="E516" s="41"/>
      <c r="F516" s="41"/>
      <c r="G516" s="41"/>
      <c r="H516" s="41"/>
      <c r="I516" s="41"/>
      <c r="J516" s="41"/>
      <c r="K516" s="41"/>
      <c r="L516" s="41"/>
      <c r="M516" s="41"/>
      <c r="N516" s="41"/>
      <c r="O516" s="41"/>
      <c r="P516" s="41"/>
      <c r="Q516" s="41"/>
      <c r="R516" s="41"/>
      <c r="S516" s="41"/>
    </row>
    <row r="517" ht="78.0" customHeight="1">
      <c r="A517" s="41"/>
      <c r="B517" s="78"/>
      <c r="C517" s="78"/>
      <c r="D517" s="41"/>
      <c r="E517" s="41"/>
      <c r="F517" s="41"/>
      <c r="G517" s="41"/>
      <c r="H517" s="41"/>
      <c r="I517" s="41"/>
      <c r="J517" s="41"/>
      <c r="K517" s="41"/>
      <c r="L517" s="41"/>
      <c r="M517" s="41"/>
      <c r="N517" s="41"/>
      <c r="O517" s="41"/>
      <c r="P517" s="41"/>
      <c r="Q517" s="41"/>
      <c r="R517" s="41"/>
      <c r="S517" s="41"/>
    </row>
    <row r="518" ht="78.0" customHeight="1">
      <c r="A518" s="41"/>
      <c r="B518" s="78"/>
      <c r="C518" s="78"/>
      <c r="D518" s="41"/>
      <c r="E518" s="41"/>
      <c r="F518" s="41"/>
      <c r="G518" s="41"/>
      <c r="H518" s="41"/>
      <c r="I518" s="41"/>
      <c r="J518" s="41"/>
      <c r="K518" s="41"/>
      <c r="L518" s="41"/>
      <c r="M518" s="41"/>
      <c r="N518" s="41"/>
      <c r="O518" s="41"/>
      <c r="P518" s="41"/>
      <c r="Q518" s="41"/>
      <c r="R518" s="41"/>
      <c r="S518" s="41"/>
    </row>
    <row r="519" ht="78.0" customHeight="1">
      <c r="A519" s="41"/>
      <c r="B519" s="78"/>
      <c r="C519" s="78"/>
      <c r="D519" s="41"/>
      <c r="E519" s="41"/>
      <c r="F519" s="41"/>
      <c r="G519" s="41"/>
      <c r="H519" s="41"/>
      <c r="I519" s="41"/>
      <c r="J519" s="41"/>
      <c r="K519" s="41"/>
      <c r="L519" s="41"/>
      <c r="M519" s="41"/>
      <c r="N519" s="41"/>
      <c r="O519" s="41"/>
      <c r="P519" s="41"/>
      <c r="Q519" s="41"/>
      <c r="R519" s="41"/>
      <c r="S519" s="41"/>
    </row>
    <row r="520" ht="78.0" customHeight="1">
      <c r="A520" s="41"/>
      <c r="B520" s="78"/>
      <c r="C520" s="78"/>
      <c r="D520" s="41"/>
      <c r="E520" s="41"/>
      <c r="F520" s="41"/>
      <c r="G520" s="41"/>
      <c r="H520" s="41"/>
      <c r="I520" s="41"/>
      <c r="J520" s="41"/>
      <c r="K520" s="41"/>
      <c r="L520" s="41"/>
      <c r="M520" s="41"/>
      <c r="N520" s="41"/>
      <c r="O520" s="41"/>
      <c r="P520" s="41"/>
      <c r="Q520" s="41"/>
      <c r="R520" s="41"/>
      <c r="S520" s="41"/>
    </row>
    <row r="521" ht="78.0" customHeight="1">
      <c r="A521" s="41"/>
      <c r="B521" s="78"/>
      <c r="C521" s="78"/>
      <c r="D521" s="41"/>
      <c r="E521" s="41"/>
      <c r="F521" s="41"/>
      <c r="G521" s="41"/>
      <c r="H521" s="41"/>
      <c r="I521" s="41"/>
      <c r="J521" s="41"/>
      <c r="K521" s="41"/>
      <c r="L521" s="41"/>
      <c r="M521" s="41"/>
      <c r="N521" s="41"/>
      <c r="O521" s="41"/>
      <c r="P521" s="41"/>
      <c r="Q521" s="41"/>
      <c r="R521" s="41"/>
      <c r="S521" s="41"/>
    </row>
    <row r="522" ht="78.0" customHeight="1">
      <c r="A522" s="41"/>
      <c r="B522" s="78"/>
      <c r="C522" s="78"/>
      <c r="D522" s="41"/>
      <c r="E522" s="41"/>
      <c r="F522" s="41"/>
      <c r="G522" s="41"/>
      <c r="H522" s="41"/>
      <c r="I522" s="41"/>
      <c r="J522" s="41"/>
      <c r="K522" s="41"/>
      <c r="L522" s="41"/>
      <c r="M522" s="41"/>
      <c r="N522" s="41"/>
      <c r="O522" s="41"/>
      <c r="P522" s="41"/>
      <c r="Q522" s="41"/>
      <c r="R522" s="41"/>
      <c r="S522" s="41"/>
    </row>
    <row r="523" ht="78.0" customHeight="1">
      <c r="A523" s="41"/>
      <c r="B523" s="78"/>
      <c r="C523" s="78"/>
      <c r="D523" s="41"/>
      <c r="E523" s="41"/>
      <c r="F523" s="41"/>
      <c r="G523" s="41"/>
      <c r="H523" s="41"/>
      <c r="I523" s="41"/>
      <c r="J523" s="41"/>
      <c r="K523" s="41"/>
      <c r="L523" s="41"/>
      <c r="M523" s="41"/>
      <c r="N523" s="41"/>
      <c r="O523" s="41"/>
      <c r="P523" s="41"/>
      <c r="Q523" s="41"/>
      <c r="R523" s="41"/>
      <c r="S523" s="41"/>
    </row>
    <row r="524" ht="78.0" customHeight="1">
      <c r="A524" s="41"/>
      <c r="B524" s="78"/>
      <c r="C524" s="78"/>
      <c r="D524" s="41"/>
      <c r="E524" s="41"/>
      <c r="F524" s="41"/>
      <c r="G524" s="41"/>
      <c r="H524" s="41"/>
      <c r="I524" s="41"/>
      <c r="J524" s="41"/>
      <c r="K524" s="41"/>
      <c r="L524" s="41"/>
      <c r="M524" s="41"/>
      <c r="N524" s="41"/>
      <c r="O524" s="41"/>
      <c r="P524" s="41"/>
      <c r="Q524" s="41"/>
      <c r="R524" s="41"/>
      <c r="S524" s="41"/>
    </row>
    <row r="525" ht="78.0" customHeight="1">
      <c r="A525" s="41"/>
      <c r="B525" s="78"/>
      <c r="C525" s="78"/>
      <c r="D525" s="41"/>
      <c r="E525" s="41"/>
      <c r="F525" s="41"/>
      <c r="G525" s="41"/>
      <c r="H525" s="41"/>
      <c r="I525" s="41"/>
      <c r="J525" s="41"/>
      <c r="K525" s="41"/>
      <c r="L525" s="41"/>
      <c r="M525" s="41"/>
      <c r="N525" s="41"/>
      <c r="O525" s="41"/>
      <c r="P525" s="41"/>
      <c r="Q525" s="41"/>
      <c r="R525" s="41"/>
      <c r="S525" s="41"/>
    </row>
    <row r="526" ht="78.0" customHeight="1">
      <c r="A526" s="41"/>
      <c r="B526" s="78"/>
      <c r="C526" s="78"/>
      <c r="D526" s="41"/>
      <c r="E526" s="41"/>
      <c r="F526" s="41"/>
      <c r="G526" s="41"/>
      <c r="H526" s="41"/>
      <c r="I526" s="41"/>
      <c r="J526" s="41"/>
      <c r="K526" s="41"/>
      <c r="L526" s="41"/>
      <c r="M526" s="41"/>
      <c r="N526" s="41"/>
      <c r="O526" s="41"/>
      <c r="P526" s="41"/>
      <c r="Q526" s="41"/>
      <c r="R526" s="41"/>
      <c r="S526" s="41"/>
    </row>
    <row r="527" ht="78.0" customHeight="1">
      <c r="A527" s="41"/>
      <c r="B527" s="78"/>
      <c r="C527" s="78"/>
      <c r="D527" s="41"/>
      <c r="E527" s="41"/>
      <c r="F527" s="41"/>
      <c r="G527" s="41"/>
      <c r="H527" s="41"/>
      <c r="I527" s="41"/>
      <c r="J527" s="41"/>
      <c r="K527" s="41"/>
      <c r="L527" s="41"/>
      <c r="M527" s="41"/>
      <c r="N527" s="41"/>
      <c r="O527" s="41"/>
      <c r="P527" s="41"/>
      <c r="Q527" s="41"/>
      <c r="R527" s="41"/>
      <c r="S527" s="41"/>
    </row>
    <row r="528" ht="78.0" customHeight="1">
      <c r="A528" s="41"/>
      <c r="B528" s="78"/>
      <c r="C528" s="78"/>
      <c r="D528" s="41"/>
      <c r="E528" s="41"/>
      <c r="F528" s="41"/>
      <c r="G528" s="41"/>
      <c r="H528" s="41"/>
      <c r="I528" s="41"/>
      <c r="J528" s="41"/>
      <c r="K528" s="41"/>
      <c r="L528" s="41"/>
      <c r="M528" s="41"/>
      <c r="N528" s="41"/>
      <c r="O528" s="41"/>
      <c r="P528" s="41"/>
      <c r="Q528" s="41"/>
      <c r="R528" s="41"/>
      <c r="S528" s="41"/>
    </row>
    <row r="529" ht="78.0" customHeight="1">
      <c r="A529" s="41"/>
      <c r="B529" s="78"/>
      <c r="C529" s="78"/>
      <c r="D529" s="41"/>
      <c r="E529" s="41"/>
      <c r="F529" s="41"/>
      <c r="G529" s="41"/>
      <c r="H529" s="41"/>
      <c r="I529" s="41"/>
      <c r="J529" s="41"/>
      <c r="K529" s="41"/>
      <c r="L529" s="41"/>
      <c r="M529" s="41"/>
      <c r="N529" s="41"/>
      <c r="O529" s="41"/>
      <c r="P529" s="41"/>
      <c r="Q529" s="41"/>
      <c r="R529" s="41"/>
      <c r="S529" s="41"/>
    </row>
    <row r="530" ht="78.0" customHeight="1">
      <c r="A530" s="41"/>
      <c r="B530" s="78"/>
      <c r="C530" s="78"/>
      <c r="D530" s="41"/>
      <c r="E530" s="41"/>
      <c r="F530" s="41"/>
      <c r="G530" s="41"/>
      <c r="H530" s="41"/>
      <c r="I530" s="41"/>
      <c r="J530" s="41"/>
      <c r="K530" s="41"/>
      <c r="L530" s="41"/>
      <c r="M530" s="41"/>
      <c r="N530" s="41"/>
      <c r="O530" s="41"/>
      <c r="P530" s="41"/>
      <c r="Q530" s="41"/>
      <c r="R530" s="41"/>
      <c r="S530" s="41"/>
    </row>
    <row r="531" ht="78.0" customHeight="1">
      <c r="A531" s="41"/>
      <c r="B531" s="78"/>
      <c r="C531" s="78"/>
      <c r="D531" s="41"/>
      <c r="E531" s="41"/>
      <c r="F531" s="41"/>
      <c r="G531" s="41"/>
      <c r="H531" s="41"/>
      <c r="I531" s="41"/>
      <c r="J531" s="41"/>
      <c r="K531" s="41"/>
      <c r="L531" s="41"/>
      <c r="M531" s="41"/>
      <c r="N531" s="41"/>
      <c r="O531" s="41"/>
      <c r="P531" s="41"/>
      <c r="Q531" s="41"/>
      <c r="R531" s="41"/>
      <c r="S531" s="41"/>
    </row>
    <row r="532" ht="78.0" customHeight="1">
      <c r="A532" s="41"/>
      <c r="B532" s="78"/>
      <c r="C532" s="78"/>
      <c r="D532" s="41"/>
      <c r="E532" s="41"/>
      <c r="F532" s="41"/>
      <c r="G532" s="41"/>
      <c r="H532" s="41"/>
      <c r="I532" s="41"/>
      <c r="J532" s="41"/>
      <c r="K532" s="41"/>
      <c r="L532" s="41"/>
      <c r="M532" s="41"/>
      <c r="N532" s="41"/>
      <c r="O532" s="41"/>
      <c r="P532" s="41"/>
      <c r="Q532" s="41"/>
      <c r="R532" s="41"/>
      <c r="S532" s="41"/>
    </row>
    <row r="533" ht="78.0" customHeight="1">
      <c r="A533" s="41"/>
      <c r="B533" s="78"/>
      <c r="C533" s="78"/>
      <c r="D533" s="41"/>
      <c r="E533" s="41"/>
      <c r="F533" s="41"/>
      <c r="G533" s="41"/>
      <c r="H533" s="41"/>
      <c r="I533" s="41"/>
      <c r="J533" s="41"/>
      <c r="K533" s="41"/>
      <c r="L533" s="41"/>
      <c r="M533" s="41"/>
      <c r="N533" s="41"/>
      <c r="O533" s="41"/>
      <c r="P533" s="41"/>
      <c r="Q533" s="41"/>
      <c r="R533" s="41"/>
      <c r="S533" s="41"/>
    </row>
    <row r="534" ht="78.0" customHeight="1">
      <c r="A534" s="41"/>
      <c r="B534" s="78"/>
      <c r="C534" s="78"/>
      <c r="D534" s="41"/>
      <c r="E534" s="41"/>
      <c r="F534" s="41"/>
      <c r="G534" s="41"/>
      <c r="H534" s="41"/>
      <c r="I534" s="41"/>
      <c r="J534" s="41"/>
      <c r="K534" s="41"/>
      <c r="L534" s="41"/>
      <c r="M534" s="41"/>
      <c r="N534" s="41"/>
      <c r="O534" s="41"/>
      <c r="P534" s="41"/>
      <c r="Q534" s="41"/>
      <c r="R534" s="41"/>
      <c r="S534" s="41"/>
    </row>
    <row r="535" ht="78.0" customHeight="1">
      <c r="A535" s="41"/>
      <c r="B535" s="78"/>
      <c r="C535" s="78"/>
      <c r="D535" s="41"/>
      <c r="E535" s="41"/>
      <c r="F535" s="41"/>
      <c r="G535" s="41"/>
      <c r="H535" s="41"/>
      <c r="I535" s="41"/>
      <c r="J535" s="41"/>
      <c r="K535" s="41"/>
      <c r="L535" s="41"/>
      <c r="M535" s="41"/>
      <c r="N535" s="41"/>
      <c r="O535" s="41"/>
      <c r="P535" s="41"/>
      <c r="Q535" s="41"/>
      <c r="R535" s="41"/>
      <c r="S535" s="41"/>
    </row>
    <row r="536" ht="78.0" customHeight="1">
      <c r="A536" s="41"/>
      <c r="B536" s="78"/>
      <c r="C536" s="78"/>
      <c r="D536" s="41"/>
      <c r="E536" s="41"/>
      <c r="F536" s="41"/>
      <c r="G536" s="41"/>
      <c r="H536" s="41"/>
      <c r="I536" s="41"/>
      <c r="J536" s="41"/>
      <c r="K536" s="41"/>
      <c r="L536" s="41"/>
      <c r="M536" s="41"/>
      <c r="N536" s="41"/>
      <c r="O536" s="41"/>
      <c r="P536" s="41"/>
      <c r="Q536" s="41"/>
      <c r="R536" s="41"/>
      <c r="S536" s="41"/>
    </row>
    <row r="537" ht="78.0" customHeight="1">
      <c r="A537" s="41"/>
      <c r="B537" s="78"/>
      <c r="C537" s="78"/>
      <c r="D537" s="41"/>
      <c r="E537" s="41"/>
      <c r="F537" s="41"/>
      <c r="G537" s="41"/>
      <c r="H537" s="41"/>
      <c r="I537" s="41"/>
      <c r="J537" s="41"/>
      <c r="K537" s="41"/>
      <c r="L537" s="41"/>
      <c r="M537" s="41"/>
      <c r="N537" s="41"/>
      <c r="O537" s="41"/>
      <c r="P537" s="41"/>
      <c r="Q537" s="41"/>
      <c r="R537" s="41"/>
      <c r="S537" s="41"/>
    </row>
    <row r="538" ht="78.0" customHeight="1">
      <c r="A538" s="41"/>
      <c r="B538" s="78"/>
      <c r="C538" s="78"/>
      <c r="D538" s="41"/>
      <c r="E538" s="41"/>
      <c r="F538" s="41"/>
      <c r="G538" s="41"/>
      <c r="H538" s="41"/>
      <c r="I538" s="41"/>
      <c r="J538" s="41"/>
      <c r="K538" s="41"/>
      <c r="L538" s="41"/>
      <c r="M538" s="41"/>
      <c r="N538" s="41"/>
      <c r="O538" s="41"/>
      <c r="P538" s="41"/>
      <c r="Q538" s="41"/>
      <c r="R538" s="41"/>
      <c r="S538" s="41"/>
    </row>
    <row r="539" ht="78.0" customHeight="1">
      <c r="A539" s="41"/>
      <c r="B539" s="78"/>
      <c r="C539" s="78"/>
      <c r="D539" s="41"/>
      <c r="E539" s="41"/>
      <c r="F539" s="41"/>
      <c r="G539" s="41"/>
      <c r="H539" s="41"/>
      <c r="I539" s="41"/>
      <c r="J539" s="41"/>
      <c r="K539" s="41"/>
      <c r="L539" s="41"/>
      <c r="M539" s="41"/>
      <c r="N539" s="41"/>
      <c r="O539" s="41"/>
      <c r="P539" s="41"/>
      <c r="Q539" s="41"/>
      <c r="R539" s="41"/>
      <c r="S539" s="41"/>
    </row>
    <row r="540" ht="78.0" customHeight="1">
      <c r="A540" s="41"/>
      <c r="B540" s="78"/>
      <c r="C540" s="78"/>
      <c r="D540" s="41"/>
      <c r="E540" s="41"/>
      <c r="F540" s="41"/>
      <c r="G540" s="41"/>
      <c r="H540" s="41"/>
      <c r="I540" s="41"/>
      <c r="J540" s="41"/>
      <c r="K540" s="41"/>
      <c r="L540" s="41"/>
      <c r="M540" s="41"/>
      <c r="N540" s="41"/>
      <c r="O540" s="41"/>
      <c r="P540" s="41"/>
      <c r="Q540" s="41"/>
      <c r="R540" s="41"/>
      <c r="S540" s="41"/>
    </row>
    <row r="541" ht="78.0" customHeight="1">
      <c r="A541" s="41"/>
      <c r="B541" s="78"/>
      <c r="C541" s="78"/>
      <c r="D541" s="41"/>
      <c r="E541" s="41"/>
      <c r="F541" s="41"/>
      <c r="G541" s="41"/>
      <c r="H541" s="41"/>
      <c r="I541" s="41"/>
      <c r="J541" s="41"/>
      <c r="K541" s="41"/>
      <c r="L541" s="41"/>
      <c r="M541" s="41"/>
      <c r="N541" s="41"/>
      <c r="O541" s="41"/>
      <c r="P541" s="41"/>
      <c r="Q541" s="41"/>
      <c r="R541" s="41"/>
      <c r="S541" s="41"/>
    </row>
    <row r="542" ht="78.0" customHeight="1">
      <c r="A542" s="41"/>
      <c r="B542" s="78"/>
      <c r="C542" s="78"/>
      <c r="D542" s="41"/>
      <c r="E542" s="41"/>
      <c r="F542" s="41"/>
      <c r="G542" s="41"/>
      <c r="H542" s="41"/>
      <c r="I542" s="41"/>
      <c r="J542" s="41"/>
      <c r="K542" s="41"/>
      <c r="L542" s="41"/>
      <c r="M542" s="41"/>
      <c r="N542" s="41"/>
      <c r="O542" s="41"/>
      <c r="P542" s="41"/>
      <c r="Q542" s="41"/>
      <c r="R542" s="41"/>
      <c r="S542" s="41"/>
    </row>
    <row r="543" ht="78.0" customHeight="1">
      <c r="A543" s="41"/>
      <c r="B543" s="78"/>
      <c r="C543" s="78"/>
      <c r="D543" s="41"/>
      <c r="E543" s="41"/>
      <c r="F543" s="41"/>
      <c r="G543" s="41"/>
      <c r="H543" s="41"/>
      <c r="I543" s="41"/>
      <c r="J543" s="41"/>
      <c r="K543" s="41"/>
      <c r="L543" s="41"/>
      <c r="M543" s="41"/>
      <c r="N543" s="41"/>
      <c r="O543" s="41"/>
      <c r="P543" s="41"/>
      <c r="Q543" s="41"/>
      <c r="R543" s="41"/>
      <c r="S543" s="41"/>
    </row>
    <row r="544" ht="78.0" customHeight="1">
      <c r="A544" s="41"/>
      <c r="B544" s="78"/>
      <c r="C544" s="78"/>
      <c r="D544" s="41"/>
      <c r="E544" s="41"/>
      <c r="F544" s="41"/>
      <c r="G544" s="41"/>
      <c r="H544" s="41"/>
      <c r="I544" s="41"/>
      <c r="J544" s="41"/>
      <c r="K544" s="41"/>
      <c r="L544" s="41"/>
      <c r="M544" s="41"/>
      <c r="N544" s="41"/>
      <c r="O544" s="41"/>
      <c r="P544" s="41"/>
      <c r="Q544" s="41"/>
      <c r="R544" s="41"/>
      <c r="S544" s="41"/>
    </row>
    <row r="545" ht="78.0" customHeight="1">
      <c r="A545" s="41"/>
      <c r="B545" s="78"/>
      <c r="C545" s="78"/>
      <c r="D545" s="41"/>
      <c r="E545" s="41"/>
      <c r="F545" s="41"/>
      <c r="G545" s="41"/>
      <c r="H545" s="41"/>
      <c r="I545" s="41"/>
      <c r="J545" s="41"/>
      <c r="K545" s="41"/>
      <c r="L545" s="41"/>
      <c r="M545" s="41"/>
      <c r="N545" s="41"/>
      <c r="O545" s="41"/>
      <c r="P545" s="41"/>
      <c r="Q545" s="41"/>
      <c r="R545" s="41"/>
      <c r="S545" s="41"/>
    </row>
    <row r="546" ht="78.0" customHeight="1">
      <c r="A546" s="41"/>
      <c r="B546" s="78"/>
      <c r="C546" s="78"/>
      <c r="D546" s="41"/>
      <c r="E546" s="41"/>
      <c r="F546" s="41"/>
      <c r="G546" s="41"/>
      <c r="H546" s="41"/>
      <c r="I546" s="41"/>
      <c r="J546" s="41"/>
      <c r="K546" s="41"/>
      <c r="L546" s="41"/>
      <c r="M546" s="41"/>
      <c r="N546" s="41"/>
      <c r="O546" s="41"/>
      <c r="P546" s="41"/>
      <c r="Q546" s="41"/>
      <c r="R546" s="41"/>
      <c r="S546" s="41"/>
    </row>
    <row r="547" ht="78.0" customHeight="1">
      <c r="A547" s="41"/>
      <c r="B547" s="78"/>
      <c r="C547" s="78"/>
      <c r="D547" s="41"/>
      <c r="E547" s="41"/>
      <c r="F547" s="41"/>
      <c r="G547" s="41"/>
      <c r="H547" s="41"/>
      <c r="I547" s="41"/>
      <c r="J547" s="41"/>
      <c r="K547" s="41"/>
      <c r="L547" s="41"/>
      <c r="M547" s="41"/>
      <c r="N547" s="41"/>
      <c r="O547" s="41"/>
      <c r="P547" s="41"/>
      <c r="Q547" s="41"/>
      <c r="R547" s="41"/>
      <c r="S547" s="41"/>
    </row>
    <row r="548" ht="78.0" customHeight="1">
      <c r="A548" s="41"/>
      <c r="B548" s="78"/>
      <c r="C548" s="78"/>
      <c r="D548" s="41"/>
      <c r="E548" s="41"/>
      <c r="F548" s="41"/>
      <c r="G548" s="41"/>
      <c r="H548" s="41"/>
      <c r="I548" s="41"/>
      <c r="J548" s="41"/>
      <c r="K548" s="41"/>
      <c r="L548" s="41"/>
      <c r="M548" s="41"/>
      <c r="N548" s="41"/>
      <c r="O548" s="41"/>
      <c r="P548" s="41"/>
      <c r="Q548" s="41"/>
      <c r="R548" s="41"/>
      <c r="S548" s="41"/>
    </row>
    <row r="549" ht="78.0" customHeight="1">
      <c r="A549" s="41"/>
      <c r="B549" s="78"/>
      <c r="C549" s="78"/>
      <c r="D549" s="41"/>
      <c r="E549" s="41"/>
      <c r="F549" s="41"/>
      <c r="G549" s="41"/>
      <c r="H549" s="41"/>
      <c r="I549" s="41"/>
      <c r="J549" s="41"/>
      <c r="K549" s="41"/>
      <c r="L549" s="41"/>
      <c r="M549" s="41"/>
      <c r="N549" s="41"/>
      <c r="O549" s="41"/>
      <c r="P549" s="41"/>
      <c r="Q549" s="41"/>
      <c r="R549" s="41"/>
      <c r="S549" s="41"/>
    </row>
    <row r="550" ht="78.0" customHeight="1">
      <c r="A550" s="41"/>
      <c r="B550" s="78"/>
      <c r="C550" s="78"/>
      <c r="D550" s="41"/>
      <c r="E550" s="41"/>
      <c r="F550" s="41"/>
      <c r="G550" s="41"/>
      <c r="H550" s="41"/>
      <c r="I550" s="41"/>
      <c r="J550" s="41"/>
      <c r="K550" s="41"/>
      <c r="L550" s="41"/>
      <c r="M550" s="41"/>
      <c r="N550" s="41"/>
      <c r="O550" s="41"/>
      <c r="P550" s="41"/>
      <c r="Q550" s="41"/>
      <c r="R550" s="41"/>
      <c r="S550" s="41"/>
    </row>
    <row r="551" ht="78.0" customHeight="1">
      <c r="A551" s="41"/>
      <c r="B551" s="78"/>
      <c r="C551" s="78"/>
      <c r="D551" s="41"/>
      <c r="E551" s="41"/>
      <c r="F551" s="41"/>
      <c r="G551" s="41"/>
      <c r="H551" s="41"/>
      <c r="I551" s="41"/>
      <c r="J551" s="41"/>
      <c r="K551" s="41"/>
      <c r="L551" s="41"/>
      <c r="M551" s="41"/>
      <c r="N551" s="41"/>
      <c r="O551" s="41"/>
      <c r="P551" s="41"/>
      <c r="Q551" s="41"/>
      <c r="R551" s="41"/>
      <c r="S551" s="41"/>
    </row>
    <row r="552" ht="78.0" customHeight="1">
      <c r="A552" s="41"/>
      <c r="B552" s="78"/>
      <c r="C552" s="78"/>
      <c r="D552" s="41"/>
      <c r="E552" s="41"/>
      <c r="F552" s="41"/>
      <c r="G552" s="41"/>
      <c r="H552" s="41"/>
      <c r="I552" s="41"/>
      <c r="J552" s="41"/>
      <c r="K552" s="41"/>
      <c r="L552" s="41"/>
      <c r="M552" s="41"/>
      <c r="N552" s="41"/>
      <c r="O552" s="41"/>
      <c r="P552" s="41"/>
      <c r="Q552" s="41"/>
      <c r="R552" s="41"/>
      <c r="S552" s="41"/>
    </row>
    <row r="553" ht="78.0" customHeight="1">
      <c r="A553" s="41"/>
      <c r="B553" s="78"/>
      <c r="C553" s="78"/>
      <c r="D553" s="41"/>
      <c r="E553" s="41"/>
      <c r="F553" s="41"/>
      <c r="G553" s="41"/>
      <c r="H553" s="41"/>
      <c r="I553" s="41"/>
      <c r="J553" s="41"/>
      <c r="K553" s="41"/>
      <c r="L553" s="41"/>
      <c r="M553" s="41"/>
      <c r="N553" s="41"/>
      <c r="O553" s="41"/>
      <c r="P553" s="41"/>
      <c r="Q553" s="41"/>
      <c r="R553" s="41"/>
      <c r="S553" s="41"/>
    </row>
    <row r="554" ht="78.0" customHeight="1">
      <c r="A554" s="41"/>
      <c r="B554" s="78"/>
      <c r="C554" s="78"/>
      <c r="D554" s="41"/>
      <c r="E554" s="41"/>
      <c r="F554" s="41"/>
      <c r="G554" s="41"/>
      <c r="H554" s="41"/>
      <c r="I554" s="41"/>
      <c r="J554" s="41"/>
      <c r="K554" s="41"/>
      <c r="L554" s="41"/>
      <c r="M554" s="41"/>
      <c r="N554" s="41"/>
      <c r="O554" s="41"/>
      <c r="P554" s="41"/>
      <c r="Q554" s="41"/>
      <c r="R554" s="41"/>
      <c r="S554" s="41"/>
    </row>
    <row r="555" ht="78.0" customHeight="1">
      <c r="A555" s="41"/>
      <c r="B555" s="78"/>
      <c r="C555" s="78"/>
      <c r="D555" s="41"/>
      <c r="E555" s="41"/>
      <c r="F555" s="41"/>
      <c r="G555" s="41"/>
      <c r="H555" s="41"/>
      <c r="I555" s="41"/>
      <c r="J555" s="41"/>
      <c r="K555" s="41"/>
      <c r="L555" s="41"/>
      <c r="M555" s="41"/>
      <c r="N555" s="41"/>
      <c r="O555" s="41"/>
      <c r="P555" s="41"/>
      <c r="Q555" s="41"/>
      <c r="R555" s="41"/>
      <c r="S555" s="41"/>
    </row>
    <row r="556" ht="78.0" customHeight="1">
      <c r="A556" s="41"/>
      <c r="B556" s="78"/>
      <c r="C556" s="78"/>
      <c r="D556" s="41"/>
      <c r="E556" s="41"/>
      <c r="F556" s="41"/>
      <c r="G556" s="41"/>
      <c r="H556" s="41"/>
      <c r="I556" s="41"/>
      <c r="J556" s="41"/>
      <c r="K556" s="41"/>
      <c r="L556" s="41"/>
      <c r="M556" s="41"/>
      <c r="N556" s="41"/>
      <c r="O556" s="41"/>
      <c r="P556" s="41"/>
      <c r="Q556" s="41"/>
      <c r="R556" s="41"/>
      <c r="S556" s="41"/>
    </row>
    <row r="557" ht="78.0" customHeight="1">
      <c r="A557" s="41"/>
      <c r="B557" s="78"/>
      <c r="C557" s="78"/>
      <c r="D557" s="41"/>
      <c r="E557" s="41"/>
      <c r="F557" s="41"/>
      <c r="G557" s="41"/>
      <c r="H557" s="41"/>
      <c r="I557" s="41"/>
      <c r="J557" s="41"/>
      <c r="K557" s="41"/>
      <c r="L557" s="41"/>
      <c r="M557" s="41"/>
      <c r="N557" s="41"/>
      <c r="O557" s="41"/>
      <c r="P557" s="41"/>
      <c r="Q557" s="41"/>
      <c r="R557" s="41"/>
      <c r="S557" s="41"/>
    </row>
    <row r="558" ht="78.0" customHeight="1">
      <c r="A558" s="41"/>
      <c r="B558" s="78"/>
      <c r="C558" s="78"/>
      <c r="D558" s="41"/>
      <c r="E558" s="41"/>
      <c r="F558" s="41"/>
      <c r="G558" s="41"/>
      <c r="H558" s="41"/>
      <c r="I558" s="41"/>
      <c r="J558" s="41"/>
      <c r="K558" s="41"/>
      <c r="L558" s="41"/>
      <c r="M558" s="41"/>
      <c r="N558" s="41"/>
      <c r="O558" s="41"/>
      <c r="P558" s="41"/>
      <c r="Q558" s="41"/>
      <c r="R558" s="41"/>
      <c r="S558" s="41"/>
    </row>
    <row r="559" ht="78.0" customHeight="1">
      <c r="A559" s="41"/>
      <c r="B559" s="78"/>
      <c r="C559" s="78"/>
      <c r="D559" s="41"/>
      <c r="E559" s="41"/>
      <c r="F559" s="41"/>
      <c r="G559" s="41"/>
      <c r="H559" s="41"/>
      <c r="I559" s="41"/>
      <c r="J559" s="41"/>
      <c r="K559" s="41"/>
      <c r="L559" s="41"/>
      <c r="M559" s="41"/>
      <c r="N559" s="41"/>
      <c r="O559" s="41"/>
      <c r="P559" s="41"/>
      <c r="Q559" s="41"/>
      <c r="R559" s="41"/>
      <c r="S559" s="41"/>
    </row>
    <row r="560" ht="78.0" customHeight="1">
      <c r="A560" s="41"/>
      <c r="B560" s="78"/>
      <c r="C560" s="78"/>
      <c r="D560" s="41"/>
      <c r="E560" s="41"/>
      <c r="F560" s="41"/>
      <c r="G560" s="41"/>
      <c r="H560" s="41"/>
      <c r="I560" s="41"/>
      <c r="J560" s="41"/>
      <c r="K560" s="41"/>
      <c r="L560" s="41"/>
      <c r="M560" s="41"/>
      <c r="N560" s="41"/>
      <c r="O560" s="41"/>
      <c r="P560" s="41"/>
      <c r="Q560" s="41"/>
      <c r="R560" s="41"/>
      <c r="S560" s="41"/>
    </row>
    <row r="561" ht="78.0" customHeight="1">
      <c r="A561" s="41"/>
      <c r="B561" s="78"/>
      <c r="C561" s="78"/>
      <c r="D561" s="41"/>
      <c r="E561" s="41"/>
      <c r="F561" s="41"/>
      <c r="G561" s="41"/>
      <c r="H561" s="41"/>
      <c r="I561" s="41"/>
      <c r="J561" s="41"/>
      <c r="K561" s="41"/>
      <c r="L561" s="41"/>
      <c r="M561" s="41"/>
      <c r="N561" s="41"/>
      <c r="O561" s="41"/>
      <c r="P561" s="41"/>
      <c r="Q561" s="41"/>
      <c r="R561" s="41"/>
      <c r="S561" s="41"/>
    </row>
    <row r="562" ht="78.0" customHeight="1">
      <c r="A562" s="41"/>
      <c r="B562" s="78"/>
      <c r="C562" s="78"/>
      <c r="D562" s="41"/>
      <c r="E562" s="41"/>
      <c r="F562" s="41"/>
      <c r="G562" s="41"/>
      <c r="H562" s="41"/>
      <c r="I562" s="41"/>
      <c r="J562" s="41"/>
      <c r="K562" s="41"/>
      <c r="L562" s="41"/>
      <c r="M562" s="41"/>
      <c r="N562" s="41"/>
      <c r="O562" s="41"/>
      <c r="P562" s="41"/>
      <c r="Q562" s="41"/>
      <c r="R562" s="41"/>
      <c r="S562" s="41"/>
    </row>
    <row r="563" ht="78.0" customHeight="1">
      <c r="A563" s="41"/>
      <c r="B563" s="78"/>
      <c r="C563" s="78"/>
      <c r="D563" s="41"/>
      <c r="E563" s="41"/>
      <c r="F563" s="41"/>
      <c r="G563" s="41"/>
      <c r="H563" s="41"/>
      <c r="I563" s="41"/>
      <c r="J563" s="41"/>
      <c r="K563" s="41"/>
      <c r="L563" s="41"/>
      <c r="M563" s="41"/>
      <c r="N563" s="41"/>
      <c r="O563" s="41"/>
      <c r="P563" s="41"/>
      <c r="Q563" s="41"/>
      <c r="R563" s="41"/>
      <c r="S563" s="41"/>
    </row>
    <row r="564" ht="78.0" customHeight="1">
      <c r="A564" s="41"/>
      <c r="B564" s="78"/>
      <c r="C564" s="78"/>
      <c r="D564" s="41"/>
      <c r="E564" s="41"/>
      <c r="F564" s="41"/>
      <c r="G564" s="41"/>
      <c r="H564" s="41"/>
      <c r="I564" s="41"/>
      <c r="J564" s="41"/>
      <c r="K564" s="41"/>
      <c r="L564" s="41"/>
      <c r="M564" s="41"/>
      <c r="N564" s="41"/>
      <c r="O564" s="41"/>
      <c r="P564" s="41"/>
      <c r="Q564" s="41"/>
      <c r="R564" s="41"/>
      <c r="S564" s="41"/>
    </row>
    <row r="565" ht="78.0" customHeight="1">
      <c r="A565" s="41"/>
      <c r="B565" s="78"/>
      <c r="C565" s="78"/>
      <c r="D565" s="41"/>
      <c r="E565" s="41"/>
      <c r="F565" s="41"/>
      <c r="G565" s="41"/>
      <c r="H565" s="41"/>
      <c r="I565" s="41"/>
      <c r="J565" s="41"/>
      <c r="K565" s="41"/>
      <c r="L565" s="41"/>
      <c r="M565" s="41"/>
      <c r="N565" s="41"/>
      <c r="O565" s="41"/>
      <c r="P565" s="41"/>
      <c r="Q565" s="41"/>
      <c r="R565" s="41"/>
      <c r="S565" s="41"/>
    </row>
    <row r="566" ht="78.0" customHeight="1">
      <c r="A566" s="41"/>
      <c r="B566" s="78"/>
      <c r="C566" s="78"/>
      <c r="D566" s="41"/>
      <c r="E566" s="41"/>
      <c r="F566" s="41"/>
      <c r="G566" s="41"/>
      <c r="H566" s="41"/>
      <c r="I566" s="41"/>
      <c r="J566" s="41"/>
      <c r="K566" s="41"/>
      <c r="L566" s="41"/>
      <c r="M566" s="41"/>
      <c r="N566" s="41"/>
      <c r="O566" s="41"/>
      <c r="P566" s="41"/>
      <c r="Q566" s="41"/>
      <c r="R566" s="41"/>
      <c r="S566" s="41"/>
    </row>
    <row r="567" ht="78.0" customHeight="1">
      <c r="A567" s="41"/>
      <c r="B567" s="78"/>
      <c r="C567" s="78"/>
      <c r="D567" s="41"/>
      <c r="E567" s="41"/>
      <c r="F567" s="41"/>
      <c r="G567" s="41"/>
      <c r="H567" s="41"/>
      <c r="I567" s="41"/>
      <c r="J567" s="41"/>
      <c r="K567" s="41"/>
      <c r="L567" s="41"/>
      <c r="M567" s="41"/>
      <c r="N567" s="41"/>
      <c r="O567" s="41"/>
      <c r="P567" s="41"/>
      <c r="Q567" s="41"/>
      <c r="R567" s="41"/>
      <c r="S567" s="41"/>
    </row>
    <row r="568" ht="78.0" customHeight="1">
      <c r="A568" s="41"/>
      <c r="B568" s="78"/>
      <c r="C568" s="78"/>
      <c r="D568" s="41"/>
      <c r="E568" s="41"/>
      <c r="F568" s="41"/>
      <c r="G568" s="41"/>
      <c r="H568" s="41"/>
      <c r="I568" s="41"/>
      <c r="J568" s="41"/>
      <c r="K568" s="41"/>
      <c r="L568" s="41"/>
      <c r="M568" s="41"/>
      <c r="N568" s="41"/>
      <c r="O568" s="41"/>
      <c r="P568" s="41"/>
      <c r="Q568" s="41"/>
      <c r="R568" s="41"/>
      <c r="S568" s="41"/>
    </row>
    <row r="569" ht="78.0" customHeight="1">
      <c r="A569" s="41"/>
      <c r="B569" s="78"/>
      <c r="C569" s="78"/>
      <c r="D569" s="41"/>
      <c r="E569" s="41"/>
      <c r="F569" s="41"/>
      <c r="G569" s="41"/>
      <c r="H569" s="41"/>
      <c r="I569" s="41"/>
      <c r="J569" s="41"/>
      <c r="K569" s="41"/>
      <c r="L569" s="41"/>
      <c r="M569" s="41"/>
      <c r="N569" s="41"/>
      <c r="O569" s="41"/>
      <c r="P569" s="41"/>
      <c r="Q569" s="41"/>
      <c r="R569" s="41"/>
      <c r="S569" s="41"/>
    </row>
    <row r="570" ht="78.0" customHeight="1">
      <c r="A570" s="41"/>
      <c r="B570" s="78"/>
      <c r="C570" s="78"/>
      <c r="D570" s="41"/>
      <c r="E570" s="41"/>
      <c r="F570" s="41"/>
      <c r="G570" s="41"/>
      <c r="H570" s="41"/>
      <c r="I570" s="41"/>
      <c r="J570" s="41"/>
      <c r="K570" s="41"/>
      <c r="L570" s="41"/>
      <c r="M570" s="41"/>
      <c r="N570" s="41"/>
      <c r="O570" s="41"/>
      <c r="P570" s="41"/>
      <c r="Q570" s="41"/>
      <c r="R570" s="41"/>
      <c r="S570" s="41"/>
    </row>
    <row r="571" ht="78.0" customHeight="1">
      <c r="A571" s="41"/>
      <c r="B571" s="78"/>
      <c r="C571" s="78"/>
      <c r="D571" s="41"/>
      <c r="E571" s="41"/>
      <c r="F571" s="41"/>
      <c r="G571" s="41"/>
      <c r="H571" s="41"/>
      <c r="I571" s="41"/>
      <c r="J571" s="41"/>
      <c r="K571" s="41"/>
      <c r="L571" s="41"/>
      <c r="M571" s="41"/>
      <c r="N571" s="41"/>
      <c r="O571" s="41"/>
      <c r="P571" s="41"/>
      <c r="Q571" s="41"/>
      <c r="R571" s="41"/>
      <c r="S571" s="41"/>
    </row>
    <row r="572" ht="78.0" customHeight="1">
      <c r="A572" s="41"/>
      <c r="B572" s="78"/>
      <c r="C572" s="78"/>
      <c r="D572" s="41"/>
      <c r="E572" s="41"/>
      <c r="F572" s="41"/>
      <c r="G572" s="41"/>
      <c r="H572" s="41"/>
      <c r="I572" s="41"/>
      <c r="J572" s="41"/>
      <c r="K572" s="41"/>
      <c r="L572" s="41"/>
      <c r="M572" s="41"/>
      <c r="N572" s="41"/>
      <c r="O572" s="41"/>
      <c r="P572" s="41"/>
      <c r="Q572" s="41"/>
      <c r="R572" s="41"/>
      <c r="S572" s="41"/>
    </row>
    <row r="573" ht="78.0" customHeight="1">
      <c r="A573" s="41"/>
      <c r="B573" s="78"/>
      <c r="C573" s="78"/>
      <c r="D573" s="41"/>
      <c r="E573" s="41"/>
      <c r="F573" s="41"/>
      <c r="G573" s="41"/>
      <c r="H573" s="41"/>
      <c r="I573" s="41"/>
      <c r="J573" s="41"/>
      <c r="K573" s="41"/>
      <c r="L573" s="41"/>
      <c r="M573" s="41"/>
      <c r="N573" s="41"/>
      <c r="O573" s="41"/>
      <c r="P573" s="41"/>
      <c r="Q573" s="41"/>
      <c r="R573" s="41"/>
      <c r="S573" s="41"/>
    </row>
    <row r="574" ht="78.0" customHeight="1">
      <c r="A574" s="41"/>
      <c r="B574" s="78"/>
      <c r="C574" s="78"/>
      <c r="D574" s="41"/>
      <c r="E574" s="41"/>
      <c r="F574" s="41"/>
      <c r="G574" s="41"/>
      <c r="H574" s="41"/>
      <c r="I574" s="41"/>
      <c r="J574" s="41"/>
      <c r="K574" s="41"/>
      <c r="L574" s="41"/>
      <c r="M574" s="41"/>
      <c r="N574" s="41"/>
      <c r="O574" s="41"/>
      <c r="P574" s="41"/>
      <c r="Q574" s="41"/>
      <c r="R574" s="41"/>
      <c r="S574" s="41"/>
    </row>
    <row r="575" ht="78.0" customHeight="1">
      <c r="A575" s="41"/>
      <c r="B575" s="78"/>
      <c r="C575" s="78"/>
      <c r="D575" s="41"/>
      <c r="E575" s="41"/>
      <c r="F575" s="41"/>
      <c r="G575" s="41"/>
      <c r="H575" s="41"/>
      <c r="I575" s="41"/>
      <c r="J575" s="41"/>
      <c r="K575" s="41"/>
      <c r="L575" s="41"/>
      <c r="M575" s="41"/>
      <c r="N575" s="41"/>
      <c r="O575" s="41"/>
      <c r="P575" s="41"/>
      <c r="Q575" s="41"/>
      <c r="R575" s="41"/>
      <c r="S575" s="41"/>
    </row>
    <row r="576" ht="78.0" customHeight="1">
      <c r="A576" s="41"/>
      <c r="B576" s="78"/>
      <c r="C576" s="78"/>
      <c r="D576" s="41"/>
      <c r="E576" s="41"/>
      <c r="F576" s="41"/>
      <c r="G576" s="41"/>
      <c r="H576" s="41"/>
      <c r="I576" s="41"/>
      <c r="J576" s="41"/>
      <c r="K576" s="41"/>
      <c r="L576" s="41"/>
      <c r="M576" s="41"/>
      <c r="N576" s="41"/>
      <c r="O576" s="41"/>
      <c r="P576" s="41"/>
      <c r="Q576" s="41"/>
      <c r="R576" s="41"/>
      <c r="S576" s="41"/>
    </row>
    <row r="577" ht="78.0" customHeight="1">
      <c r="A577" s="41"/>
      <c r="B577" s="78"/>
      <c r="C577" s="78"/>
      <c r="D577" s="41"/>
      <c r="E577" s="41"/>
      <c r="F577" s="41"/>
      <c r="G577" s="41"/>
      <c r="H577" s="41"/>
      <c r="I577" s="41"/>
      <c r="J577" s="41"/>
      <c r="K577" s="41"/>
      <c r="L577" s="41"/>
      <c r="M577" s="41"/>
      <c r="N577" s="41"/>
      <c r="O577" s="41"/>
      <c r="P577" s="41"/>
      <c r="Q577" s="41"/>
      <c r="R577" s="41"/>
      <c r="S577" s="41"/>
    </row>
    <row r="578" ht="78.0" customHeight="1">
      <c r="A578" s="41"/>
      <c r="B578" s="78"/>
      <c r="C578" s="78"/>
      <c r="D578" s="41"/>
      <c r="E578" s="41"/>
      <c r="F578" s="41"/>
      <c r="G578" s="41"/>
      <c r="H578" s="41"/>
      <c r="I578" s="41"/>
      <c r="J578" s="41"/>
      <c r="K578" s="41"/>
      <c r="L578" s="41"/>
      <c r="M578" s="41"/>
      <c r="N578" s="41"/>
      <c r="O578" s="41"/>
      <c r="P578" s="41"/>
      <c r="Q578" s="41"/>
      <c r="R578" s="41"/>
      <c r="S578" s="41"/>
    </row>
    <row r="579" ht="78.0" customHeight="1">
      <c r="A579" s="41"/>
      <c r="B579" s="78"/>
      <c r="C579" s="78"/>
      <c r="D579" s="41"/>
      <c r="E579" s="41"/>
      <c r="F579" s="41"/>
      <c r="G579" s="41"/>
      <c r="H579" s="41"/>
      <c r="I579" s="41"/>
      <c r="J579" s="41"/>
      <c r="K579" s="41"/>
      <c r="L579" s="41"/>
      <c r="M579" s="41"/>
      <c r="N579" s="41"/>
      <c r="O579" s="41"/>
      <c r="P579" s="41"/>
      <c r="Q579" s="41"/>
      <c r="R579" s="41"/>
      <c r="S579" s="41"/>
    </row>
    <row r="580" ht="78.0" customHeight="1">
      <c r="A580" s="41"/>
      <c r="B580" s="78"/>
      <c r="C580" s="78"/>
      <c r="D580" s="41"/>
      <c r="E580" s="41"/>
      <c r="F580" s="41"/>
      <c r="G580" s="41"/>
      <c r="H580" s="41"/>
      <c r="I580" s="41"/>
      <c r="J580" s="41"/>
      <c r="K580" s="41"/>
      <c r="L580" s="41"/>
      <c r="M580" s="41"/>
      <c r="N580" s="41"/>
      <c r="O580" s="41"/>
      <c r="P580" s="41"/>
      <c r="Q580" s="41"/>
      <c r="R580" s="41"/>
      <c r="S580" s="41"/>
    </row>
    <row r="581" ht="78.0" customHeight="1">
      <c r="A581" s="41"/>
      <c r="B581" s="78"/>
      <c r="C581" s="78"/>
      <c r="D581" s="41"/>
      <c r="E581" s="41"/>
      <c r="F581" s="41"/>
      <c r="G581" s="41"/>
      <c r="H581" s="41"/>
      <c r="I581" s="41"/>
      <c r="J581" s="41"/>
      <c r="K581" s="41"/>
      <c r="L581" s="41"/>
      <c r="M581" s="41"/>
      <c r="N581" s="41"/>
      <c r="O581" s="41"/>
      <c r="P581" s="41"/>
      <c r="Q581" s="41"/>
      <c r="R581" s="41"/>
      <c r="S581" s="41"/>
    </row>
    <row r="582" ht="78.0" customHeight="1">
      <c r="A582" s="41"/>
      <c r="B582" s="78"/>
      <c r="C582" s="78"/>
      <c r="D582" s="41"/>
      <c r="E582" s="41"/>
      <c r="F582" s="41"/>
      <c r="G582" s="41"/>
      <c r="H582" s="41"/>
      <c r="I582" s="41"/>
      <c r="J582" s="41"/>
      <c r="K582" s="41"/>
      <c r="L582" s="41"/>
      <c r="M582" s="41"/>
      <c r="N582" s="41"/>
      <c r="O582" s="41"/>
      <c r="P582" s="41"/>
      <c r="Q582" s="41"/>
      <c r="R582" s="41"/>
      <c r="S582" s="41"/>
    </row>
    <row r="583" ht="78.0" customHeight="1">
      <c r="A583" s="41"/>
      <c r="B583" s="78"/>
      <c r="C583" s="78"/>
      <c r="D583" s="41"/>
      <c r="E583" s="41"/>
      <c r="F583" s="41"/>
      <c r="G583" s="41"/>
      <c r="H583" s="41"/>
      <c r="I583" s="41"/>
      <c r="J583" s="41"/>
      <c r="K583" s="41"/>
      <c r="L583" s="41"/>
      <c r="M583" s="41"/>
      <c r="N583" s="41"/>
      <c r="O583" s="41"/>
      <c r="P583" s="41"/>
      <c r="Q583" s="41"/>
      <c r="R583" s="41"/>
      <c r="S583" s="41"/>
    </row>
    <row r="584" ht="78.0" customHeight="1">
      <c r="A584" s="41"/>
      <c r="B584" s="78"/>
      <c r="C584" s="78"/>
      <c r="D584" s="41"/>
      <c r="E584" s="41"/>
      <c r="F584" s="41"/>
      <c r="G584" s="41"/>
      <c r="H584" s="41"/>
      <c r="I584" s="41"/>
      <c r="J584" s="41"/>
      <c r="K584" s="41"/>
      <c r="L584" s="41"/>
      <c r="M584" s="41"/>
      <c r="N584" s="41"/>
      <c r="O584" s="41"/>
      <c r="P584" s="41"/>
      <c r="Q584" s="41"/>
      <c r="R584" s="41"/>
      <c r="S584" s="41"/>
    </row>
    <row r="585" ht="78.0" customHeight="1">
      <c r="A585" s="41"/>
      <c r="B585" s="78"/>
      <c r="C585" s="78"/>
      <c r="D585" s="41"/>
      <c r="E585" s="41"/>
      <c r="F585" s="41"/>
      <c r="G585" s="41"/>
      <c r="H585" s="41"/>
      <c r="I585" s="41"/>
      <c r="J585" s="41"/>
      <c r="K585" s="41"/>
      <c r="L585" s="41"/>
      <c r="M585" s="41"/>
      <c r="N585" s="41"/>
      <c r="O585" s="41"/>
      <c r="P585" s="41"/>
      <c r="Q585" s="41"/>
      <c r="R585" s="41"/>
      <c r="S585" s="41"/>
    </row>
    <row r="586" ht="78.0" customHeight="1">
      <c r="A586" s="41"/>
      <c r="B586" s="78"/>
      <c r="C586" s="78"/>
      <c r="D586" s="41"/>
      <c r="E586" s="41"/>
      <c r="F586" s="41"/>
      <c r="G586" s="41"/>
      <c r="H586" s="41"/>
      <c r="I586" s="41"/>
      <c r="J586" s="41"/>
      <c r="K586" s="41"/>
      <c r="L586" s="41"/>
      <c r="M586" s="41"/>
      <c r="N586" s="41"/>
      <c r="O586" s="41"/>
      <c r="P586" s="41"/>
      <c r="Q586" s="41"/>
      <c r="R586" s="41"/>
      <c r="S586" s="41"/>
    </row>
    <row r="587" ht="78.0" customHeight="1">
      <c r="A587" s="41"/>
      <c r="B587" s="78"/>
      <c r="C587" s="78"/>
      <c r="D587" s="41"/>
      <c r="E587" s="41"/>
      <c r="F587" s="41"/>
      <c r="G587" s="41"/>
      <c r="H587" s="41"/>
      <c r="I587" s="41"/>
      <c r="J587" s="41"/>
      <c r="K587" s="41"/>
      <c r="L587" s="41"/>
      <c r="M587" s="41"/>
      <c r="N587" s="41"/>
      <c r="O587" s="41"/>
      <c r="P587" s="41"/>
      <c r="Q587" s="41"/>
      <c r="R587" s="41"/>
      <c r="S587" s="41"/>
    </row>
    <row r="588" ht="78.0" customHeight="1">
      <c r="A588" s="41"/>
      <c r="B588" s="78"/>
      <c r="C588" s="78"/>
      <c r="D588" s="41"/>
      <c r="E588" s="41"/>
      <c r="F588" s="41"/>
      <c r="G588" s="41"/>
      <c r="H588" s="41"/>
      <c r="I588" s="41"/>
      <c r="J588" s="41"/>
      <c r="K588" s="41"/>
      <c r="L588" s="41"/>
      <c r="M588" s="41"/>
      <c r="N588" s="41"/>
      <c r="O588" s="41"/>
      <c r="P588" s="41"/>
      <c r="Q588" s="41"/>
      <c r="R588" s="41"/>
      <c r="S588" s="41"/>
    </row>
    <row r="589" ht="78.0" customHeight="1">
      <c r="A589" s="41"/>
      <c r="B589" s="78"/>
      <c r="C589" s="78"/>
      <c r="D589" s="41"/>
      <c r="E589" s="41"/>
      <c r="F589" s="41"/>
      <c r="G589" s="41"/>
      <c r="H589" s="41"/>
      <c r="I589" s="41"/>
      <c r="J589" s="41"/>
      <c r="K589" s="41"/>
      <c r="L589" s="41"/>
      <c r="M589" s="41"/>
      <c r="N589" s="41"/>
      <c r="O589" s="41"/>
      <c r="P589" s="41"/>
      <c r="Q589" s="41"/>
      <c r="R589" s="41"/>
      <c r="S589" s="41"/>
    </row>
    <row r="590" ht="78.0" customHeight="1">
      <c r="A590" s="41"/>
      <c r="B590" s="78"/>
      <c r="C590" s="78"/>
      <c r="D590" s="41"/>
      <c r="E590" s="41"/>
      <c r="F590" s="41"/>
      <c r="G590" s="41"/>
      <c r="H590" s="41"/>
      <c r="I590" s="41"/>
      <c r="J590" s="41"/>
      <c r="K590" s="41"/>
      <c r="L590" s="41"/>
      <c r="M590" s="41"/>
      <c r="N590" s="41"/>
      <c r="O590" s="41"/>
      <c r="P590" s="41"/>
      <c r="Q590" s="41"/>
      <c r="R590" s="41"/>
      <c r="S590" s="41"/>
    </row>
    <row r="591" ht="78.0" customHeight="1">
      <c r="A591" s="41"/>
      <c r="B591" s="78"/>
      <c r="C591" s="78"/>
      <c r="D591" s="41"/>
      <c r="E591" s="41"/>
      <c r="F591" s="41"/>
      <c r="G591" s="41"/>
      <c r="H591" s="41"/>
      <c r="I591" s="41"/>
      <c r="J591" s="41"/>
      <c r="K591" s="41"/>
      <c r="L591" s="41"/>
      <c r="M591" s="41"/>
      <c r="N591" s="41"/>
      <c r="O591" s="41"/>
      <c r="P591" s="41"/>
      <c r="Q591" s="41"/>
      <c r="R591" s="41"/>
      <c r="S591" s="41"/>
    </row>
    <row r="592" ht="78.0" customHeight="1">
      <c r="A592" s="41"/>
      <c r="B592" s="78"/>
      <c r="C592" s="78"/>
      <c r="D592" s="41"/>
      <c r="E592" s="41"/>
      <c r="F592" s="41"/>
      <c r="G592" s="41"/>
      <c r="H592" s="41"/>
      <c r="I592" s="41"/>
      <c r="J592" s="41"/>
      <c r="K592" s="41"/>
      <c r="L592" s="41"/>
      <c r="M592" s="41"/>
      <c r="N592" s="41"/>
      <c r="O592" s="41"/>
      <c r="P592" s="41"/>
      <c r="Q592" s="41"/>
      <c r="R592" s="41"/>
      <c r="S592" s="41"/>
    </row>
    <row r="593" ht="78.0" customHeight="1">
      <c r="A593" s="41"/>
      <c r="B593" s="78"/>
      <c r="C593" s="78"/>
      <c r="D593" s="41"/>
      <c r="E593" s="41"/>
      <c r="F593" s="41"/>
      <c r="G593" s="41"/>
      <c r="H593" s="41"/>
      <c r="I593" s="41"/>
      <c r="J593" s="41"/>
      <c r="K593" s="41"/>
      <c r="L593" s="41"/>
      <c r="M593" s="41"/>
      <c r="N593" s="41"/>
      <c r="O593" s="41"/>
      <c r="P593" s="41"/>
      <c r="Q593" s="41"/>
      <c r="R593" s="41"/>
      <c r="S593" s="41"/>
    </row>
    <row r="594" ht="78.0" customHeight="1">
      <c r="A594" s="41"/>
      <c r="B594" s="78"/>
      <c r="C594" s="78"/>
      <c r="D594" s="41"/>
      <c r="E594" s="41"/>
      <c r="F594" s="41"/>
      <c r="G594" s="41"/>
      <c r="H594" s="41"/>
      <c r="I594" s="41"/>
      <c r="J594" s="41"/>
      <c r="K594" s="41"/>
      <c r="L594" s="41"/>
      <c r="M594" s="41"/>
      <c r="N594" s="41"/>
      <c r="O594" s="41"/>
      <c r="P594" s="41"/>
      <c r="Q594" s="41"/>
      <c r="R594" s="41"/>
      <c r="S594" s="41"/>
    </row>
    <row r="595" ht="78.0" customHeight="1">
      <c r="A595" s="41"/>
      <c r="B595" s="78"/>
      <c r="C595" s="78"/>
      <c r="D595" s="41"/>
      <c r="E595" s="41"/>
      <c r="F595" s="41"/>
      <c r="G595" s="41"/>
      <c r="H595" s="41"/>
      <c r="I595" s="41"/>
      <c r="J595" s="41"/>
      <c r="K595" s="41"/>
      <c r="L595" s="41"/>
      <c r="M595" s="41"/>
      <c r="N595" s="41"/>
      <c r="O595" s="41"/>
      <c r="P595" s="41"/>
      <c r="Q595" s="41"/>
      <c r="R595" s="41"/>
      <c r="S595" s="41"/>
    </row>
    <row r="596" ht="78.0" customHeight="1">
      <c r="A596" s="41"/>
      <c r="B596" s="78"/>
      <c r="C596" s="78"/>
      <c r="D596" s="41"/>
      <c r="E596" s="41"/>
      <c r="F596" s="41"/>
      <c r="G596" s="41"/>
      <c r="H596" s="41"/>
      <c r="I596" s="41"/>
      <c r="J596" s="41"/>
      <c r="K596" s="41"/>
      <c r="L596" s="41"/>
      <c r="M596" s="41"/>
      <c r="N596" s="41"/>
      <c r="O596" s="41"/>
      <c r="P596" s="41"/>
      <c r="Q596" s="41"/>
      <c r="R596" s="41"/>
      <c r="S596" s="41"/>
    </row>
    <row r="597" ht="78.0" customHeight="1">
      <c r="A597" s="41"/>
      <c r="B597" s="78"/>
      <c r="C597" s="78"/>
      <c r="D597" s="41"/>
      <c r="E597" s="41"/>
      <c r="F597" s="41"/>
      <c r="G597" s="41"/>
      <c r="H597" s="41"/>
      <c r="I597" s="41"/>
      <c r="J597" s="41"/>
      <c r="K597" s="41"/>
      <c r="L597" s="41"/>
      <c r="M597" s="41"/>
      <c r="N597" s="41"/>
      <c r="O597" s="41"/>
      <c r="P597" s="41"/>
      <c r="Q597" s="41"/>
      <c r="R597" s="41"/>
      <c r="S597" s="41"/>
    </row>
    <row r="598" ht="78.0" customHeight="1">
      <c r="A598" s="41"/>
      <c r="B598" s="78"/>
      <c r="C598" s="78"/>
      <c r="D598" s="41"/>
      <c r="E598" s="41"/>
      <c r="F598" s="41"/>
      <c r="G598" s="41"/>
      <c r="H598" s="41"/>
      <c r="I598" s="41"/>
      <c r="J598" s="41"/>
      <c r="K598" s="41"/>
      <c r="L598" s="41"/>
      <c r="M598" s="41"/>
      <c r="N598" s="41"/>
      <c r="O598" s="41"/>
      <c r="P598" s="41"/>
      <c r="Q598" s="41"/>
      <c r="R598" s="41"/>
      <c r="S598" s="41"/>
    </row>
    <row r="599" ht="78.0" customHeight="1">
      <c r="A599" s="41"/>
      <c r="B599" s="78"/>
      <c r="C599" s="78"/>
      <c r="D599" s="41"/>
      <c r="E599" s="41"/>
      <c r="F599" s="41"/>
      <c r="G599" s="41"/>
      <c r="H599" s="41"/>
      <c r="I599" s="41"/>
      <c r="J599" s="41"/>
      <c r="K599" s="41"/>
      <c r="L599" s="41"/>
      <c r="M599" s="41"/>
      <c r="N599" s="41"/>
      <c r="O599" s="41"/>
      <c r="P599" s="41"/>
      <c r="Q599" s="41"/>
      <c r="R599" s="41"/>
      <c r="S599" s="41"/>
    </row>
    <row r="600" ht="78.0" customHeight="1">
      <c r="A600" s="41"/>
      <c r="B600" s="78"/>
      <c r="C600" s="78"/>
      <c r="D600" s="41"/>
      <c r="E600" s="41"/>
      <c r="F600" s="41"/>
      <c r="G600" s="41"/>
      <c r="H600" s="41"/>
      <c r="I600" s="41"/>
      <c r="J600" s="41"/>
      <c r="K600" s="41"/>
      <c r="L600" s="41"/>
      <c r="M600" s="41"/>
      <c r="N600" s="41"/>
      <c r="O600" s="41"/>
      <c r="P600" s="41"/>
      <c r="Q600" s="41"/>
      <c r="R600" s="41"/>
      <c r="S600" s="41"/>
    </row>
    <row r="601" ht="78.0" customHeight="1">
      <c r="A601" s="41"/>
      <c r="B601" s="78"/>
      <c r="C601" s="78"/>
      <c r="D601" s="41"/>
      <c r="E601" s="41"/>
      <c r="F601" s="41"/>
      <c r="G601" s="41"/>
      <c r="H601" s="41"/>
      <c r="I601" s="41"/>
      <c r="J601" s="41"/>
      <c r="K601" s="41"/>
      <c r="L601" s="41"/>
      <c r="M601" s="41"/>
      <c r="N601" s="41"/>
      <c r="O601" s="41"/>
      <c r="P601" s="41"/>
      <c r="Q601" s="41"/>
      <c r="R601" s="41"/>
      <c r="S601" s="41"/>
    </row>
    <row r="602" ht="78.0" customHeight="1">
      <c r="A602" s="41"/>
      <c r="B602" s="78"/>
      <c r="C602" s="78"/>
      <c r="D602" s="41"/>
      <c r="E602" s="41"/>
      <c r="F602" s="41"/>
      <c r="G602" s="41"/>
      <c r="H602" s="41"/>
      <c r="I602" s="41"/>
      <c r="J602" s="41"/>
      <c r="K602" s="41"/>
      <c r="L602" s="41"/>
      <c r="M602" s="41"/>
      <c r="N602" s="41"/>
      <c r="O602" s="41"/>
      <c r="P602" s="41"/>
      <c r="Q602" s="41"/>
      <c r="R602" s="41"/>
      <c r="S602" s="41"/>
    </row>
    <row r="603" ht="78.0" customHeight="1">
      <c r="A603" s="41"/>
      <c r="B603" s="78"/>
      <c r="C603" s="78"/>
      <c r="D603" s="41"/>
      <c r="E603" s="41"/>
      <c r="F603" s="41"/>
      <c r="G603" s="41"/>
      <c r="H603" s="41"/>
      <c r="I603" s="41"/>
      <c r="J603" s="41"/>
      <c r="K603" s="41"/>
      <c r="L603" s="41"/>
      <c r="M603" s="41"/>
      <c r="N603" s="41"/>
      <c r="O603" s="41"/>
      <c r="P603" s="41"/>
      <c r="Q603" s="41"/>
      <c r="R603" s="41"/>
      <c r="S603" s="41"/>
    </row>
    <row r="604" ht="78.0" customHeight="1">
      <c r="A604" s="41"/>
      <c r="B604" s="78"/>
      <c r="C604" s="78"/>
      <c r="D604" s="41"/>
      <c r="E604" s="41"/>
      <c r="F604" s="41"/>
      <c r="G604" s="41"/>
      <c r="H604" s="41"/>
      <c r="I604" s="41"/>
      <c r="J604" s="41"/>
      <c r="K604" s="41"/>
      <c r="L604" s="41"/>
      <c r="M604" s="41"/>
      <c r="N604" s="41"/>
      <c r="O604" s="41"/>
      <c r="P604" s="41"/>
      <c r="Q604" s="41"/>
      <c r="R604" s="41"/>
      <c r="S604" s="41"/>
    </row>
    <row r="605" ht="78.0" customHeight="1">
      <c r="A605" s="41"/>
      <c r="B605" s="78"/>
      <c r="C605" s="78"/>
      <c r="D605" s="41"/>
      <c r="E605" s="41"/>
      <c r="F605" s="41"/>
      <c r="G605" s="41"/>
      <c r="H605" s="41"/>
      <c r="I605" s="41"/>
      <c r="J605" s="41"/>
      <c r="K605" s="41"/>
      <c r="L605" s="41"/>
      <c r="M605" s="41"/>
      <c r="N605" s="41"/>
      <c r="O605" s="41"/>
      <c r="P605" s="41"/>
      <c r="Q605" s="41"/>
      <c r="R605" s="41"/>
      <c r="S605" s="41"/>
    </row>
    <row r="606" ht="78.0" customHeight="1">
      <c r="A606" s="41"/>
      <c r="B606" s="78"/>
      <c r="C606" s="78"/>
      <c r="D606" s="41"/>
      <c r="E606" s="41"/>
      <c r="F606" s="41"/>
      <c r="G606" s="41"/>
      <c r="H606" s="41"/>
      <c r="I606" s="41"/>
      <c r="J606" s="41"/>
      <c r="K606" s="41"/>
      <c r="L606" s="41"/>
      <c r="M606" s="41"/>
      <c r="N606" s="41"/>
      <c r="O606" s="41"/>
      <c r="P606" s="41"/>
      <c r="Q606" s="41"/>
      <c r="R606" s="41"/>
      <c r="S606" s="41"/>
    </row>
    <row r="607" ht="78.0" customHeight="1">
      <c r="A607" s="41"/>
      <c r="B607" s="78"/>
      <c r="C607" s="78"/>
      <c r="D607" s="41"/>
      <c r="E607" s="41"/>
      <c r="F607" s="41"/>
      <c r="G607" s="41"/>
      <c r="H607" s="41"/>
      <c r="I607" s="41"/>
      <c r="J607" s="41"/>
      <c r="K607" s="41"/>
      <c r="L607" s="41"/>
      <c r="M607" s="41"/>
      <c r="N607" s="41"/>
      <c r="O607" s="41"/>
      <c r="P607" s="41"/>
      <c r="Q607" s="41"/>
      <c r="R607" s="41"/>
      <c r="S607" s="41"/>
    </row>
    <row r="608" ht="78.0" customHeight="1">
      <c r="A608" s="41"/>
      <c r="B608" s="78"/>
      <c r="C608" s="78"/>
      <c r="D608" s="41"/>
      <c r="E608" s="41"/>
      <c r="F608" s="41"/>
      <c r="G608" s="41"/>
      <c r="H608" s="41"/>
      <c r="I608" s="41"/>
      <c r="J608" s="41"/>
      <c r="K608" s="41"/>
      <c r="L608" s="41"/>
      <c r="M608" s="41"/>
      <c r="N608" s="41"/>
      <c r="O608" s="41"/>
      <c r="P608" s="41"/>
      <c r="Q608" s="41"/>
      <c r="R608" s="41"/>
      <c r="S608" s="41"/>
    </row>
    <row r="609" ht="78.0" customHeight="1">
      <c r="A609" s="41"/>
      <c r="B609" s="78"/>
      <c r="C609" s="78"/>
      <c r="D609" s="41"/>
      <c r="E609" s="41"/>
      <c r="F609" s="41"/>
      <c r="G609" s="41"/>
      <c r="H609" s="41"/>
      <c r="I609" s="41"/>
      <c r="J609" s="41"/>
      <c r="K609" s="41"/>
      <c r="L609" s="41"/>
      <c r="M609" s="41"/>
      <c r="N609" s="41"/>
      <c r="O609" s="41"/>
      <c r="P609" s="41"/>
      <c r="Q609" s="41"/>
      <c r="R609" s="41"/>
      <c r="S609" s="41"/>
    </row>
    <row r="610" ht="78.0" customHeight="1">
      <c r="A610" s="41"/>
      <c r="B610" s="78"/>
      <c r="C610" s="78"/>
      <c r="D610" s="41"/>
      <c r="E610" s="41"/>
      <c r="F610" s="41"/>
      <c r="G610" s="41"/>
      <c r="H610" s="41"/>
      <c r="I610" s="41"/>
      <c r="J610" s="41"/>
      <c r="K610" s="41"/>
      <c r="L610" s="41"/>
      <c r="M610" s="41"/>
      <c r="N610" s="41"/>
      <c r="O610" s="41"/>
      <c r="P610" s="41"/>
      <c r="Q610" s="41"/>
      <c r="R610" s="41"/>
      <c r="S610" s="41"/>
    </row>
    <row r="611" ht="78.0" customHeight="1">
      <c r="A611" s="41"/>
      <c r="B611" s="78"/>
      <c r="C611" s="78"/>
      <c r="D611" s="41"/>
      <c r="E611" s="41"/>
      <c r="F611" s="41"/>
      <c r="G611" s="41"/>
      <c r="H611" s="41"/>
      <c r="I611" s="41"/>
      <c r="J611" s="41"/>
      <c r="K611" s="41"/>
      <c r="L611" s="41"/>
      <c r="M611" s="41"/>
      <c r="N611" s="41"/>
      <c r="O611" s="41"/>
      <c r="P611" s="41"/>
      <c r="Q611" s="41"/>
      <c r="R611" s="41"/>
      <c r="S611" s="41"/>
    </row>
    <row r="612" ht="78.0" customHeight="1">
      <c r="A612" s="41"/>
      <c r="B612" s="78"/>
      <c r="C612" s="78"/>
      <c r="D612" s="41"/>
      <c r="E612" s="41"/>
      <c r="F612" s="41"/>
      <c r="G612" s="41"/>
      <c r="H612" s="41"/>
      <c r="I612" s="41"/>
      <c r="J612" s="41"/>
      <c r="K612" s="41"/>
      <c r="L612" s="41"/>
      <c r="M612" s="41"/>
      <c r="N612" s="41"/>
      <c r="O612" s="41"/>
      <c r="P612" s="41"/>
      <c r="Q612" s="41"/>
      <c r="R612" s="41"/>
      <c r="S612" s="41"/>
    </row>
    <row r="613" ht="78.0" customHeight="1">
      <c r="A613" s="41"/>
      <c r="B613" s="78"/>
      <c r="C613" s="78"/>
      <c r="D613" s="41"/>
      <c r="E613" s="41"/>
      <c r="F613" s="41"/>
      <c r="G613" s="41"/>
      <c r="H613" s="41"/>
      <c r="I613" s="41"/>
      <c r="J613" s="41"/>
      <c r="K613" s="41"/>
      <c r="L613" s="41"/>
      <c r="M613" s="41"/>
      <c r="N613" s="41"/>
      <c r="O613" s="41"/>
      <c r="P613" s="41"/>
      <c r="Q613" s="41"/>
      <c r="R613" s="41"/>
      <c r="S613" s="41"/>
    </row>
    <row r="614" ht="78.0" customHeight="1">
      <c r="A614" s="41"/>
      <c r="B614" s="78"/>
      <c r="C614" s="78"/>
      <c r="D614" s="41"/>
      <c r="E614" s="41"/>
      <c r="F614" s="41"/>
      <c r="G614" s="41"/>
      <c r="H614" s="41"/>
      <c r="I614" s="41"/>
      <c r="J614" s="41"/>
      <c r="K614" s="41"/>
      <c r="L614" s="41"/>
      <c r="M614" s="41"/>
      <c r="N614" s="41"/>
      <c r="O614" s="41"/>
      <c r="P614" s="41"/>
      <c r="Q614" s="41"/>
      <c r="R614" s="41"/>
      <c r="S614" s="41"/>
    </row>
    <row r="615" ht="78.0" customHeight="1">
      <c r="A615" s="41"/>
      <c r="B615" s="78"/>
      <c r="C615" s="78"/>
      <c r="D615" s="41"/>
      <c r="E615" s="41"/>
      <c r="F615" s="41"/>
      <c r="G615" s="41"/>
      <c r="H615" s="41"/>
      <c r="I615" s="41"/>
      <c r="J615" s="41"/>
      <c r="K615" s="41"/>
      <c r="L615" s="41"/>
      <c r="M615" s="41"/>
      <c r="N615" s="41"/>
      <c r="O615" s="41"/>
      <c r="P615" s="41"/>
      <c r="Q615" s="41"/>
      <c r="R615" s="41"/>
      <c r="S615" s="41"/>
    </row>
    <row r="616" ht="78.0" customHeight="1">
      <c r="A616" s="41"/>
      <c r="B616" s="78"/>
      <c r="C616" s="78"/>
      <c r="D616" s="41"/>
      <c r="E616" s="41"/>
      <c r="F616" s="41"/>
      <c r="G616" s="41"/>
      <c r="H616" s="41"/>
      <c r="I616" s="41"/>
      <c r="J616" s="41"/>
      <c r="K616" s="41"/>
      <c r="L616" s="41"/>
      <c r="M616" s="41"/>
      <c r="N616" s="41"/>
      <c r="O616" s="41"/>
      <c r="P616" s="41"/>
      <c r="Q616" s="41"/>
      <c r="R616" s="41"/>
      <c r="S616" s="41"/>
    </row>
    <row r="617" ht="78.0" customHeight="1">
      <c r="A617" s="41"/>
      <c r="B617" s="78"/>
      <c r="C617" s="78"/>
      <c r="D617" s="41"/>
      <c r="E617" s="41"/>
      <c r="F617" s="41"/>
      <c r="G617" s="41"/>
      <c r="H617" s="41"/>
      <c r="I617" s="41"/>
      <c r="J617" s="41"/>
      <c r="K617" s="41"/>
      <c r="L617" s="41"/>
      <c r="M617" s="41"/>
      <c r="N617" s="41"/>
      <c r="O617" s="41"/>
      <c r="P617" s="41"/>
      <c r="Q617" s="41"/>
      <c r="R617" s="41"/>
      <c r="S617" s="41"/>
    </row>
    <row r="618" ht="78.0" customHeight="1">
      <c r="A618" s="41"/>
      <c r="B618" s="78"/>
      <c r="C618" s="78"/>
      <c r="D618" s="41"/>
      <c r="E618" s="41"/>
      <c r="F618" s="41"/>
      <c r="G618" s="41"/>
      <c r="H618" s="41"/>
      <c r="I618" s="41"/>
      <c r="J618" s="41"/>
      <c r="K618" s="41"/>
      <c r="L618" s="41"/>
      <c r="M618" s="41"/>
      <c r="N618" s="41"/>
      <c r="O618" s="41"/>
      <c r="P618" s="41"/>
      <c r="Q618" s="41"/>
      <c r="R618" s="41"/>
      <c r="S618" s="41"/>
    </row>
    <row r="619" ht="78.0" customHeight="1">
      <c r="A619" s="41"/>
      <c r="B619" s="78"/>
      <c r="C619" s="78"/>
      <c r="D619" s="41"/>
      <c r="E619" s="41"/>
      <c r="F619" s="41"/>
      <c r="G619" s="41"/>
      <c r="H619" s="41"/>
      <c r="I619" s="41"/>
      <c r="J619" s="41"/>
      <c r="K619" s="41"/>
      <c r="L619" s="41"/>
      <c r="M619" s="41"/>
      <c r="N619" s="41"/>
      <c r="O619" s="41"/>
      <c r="P619" s="41"/>
      <c r="Q619" s="41"/>
      <c r="R619" s="41"/>
      <c r="S619" s="41"/>
    </row>
    <row r="620" ht="78.0" customHeight="1">
      <c r="A620" s="41"/>
      <c r="B620" s="78"/>
      <c r="C620" s="78"/>
      <c r="D620" s="41"/>
      <c r="E620" s="41"/>
      <c r="F620" s="41"/>
      <c r="G620" s="41"/>
      <c r="H620" s="41"/>
      <c r="I620" s="41"/>
      <c r="J620" s="41"/>
      <c r="K620" s="41"/>
      <c r="L620" s="41"/>
      <c r="M620" s="41"/>
      <c r="N620" s="41"/>
      <c r="O620" s="41"/>
      <c r="P620" s="41"/>
      <c r="Q620" s="41"/>
      <c r="R620" s="41"/>
      <c r="S620" s="41"/>
    </row>
    <row r="621" ht="78.0" customHeight="1">
      <c r="A621" s="41"/>
      <c r="B621" s="78"/>
      <c r="C621" s="78"/>
      <c r="D621" s="41"/>
      <c r="E621" s="41"/>
      <c r="F621" s="41"/>
      <c r="G621" s="41"/>
      <c r="H621" s="41"/>
      <c r="I621" s="41"/>
      <c r="J621" s="41"/>
      <c r="K621" s="41"/>
      <c r="L621" s="41"/>
      <c r="M621" s="41"/>
      <c r="N621" s="41"/>
      <c r="O621" s="41"/>
      <c r="P621" s="41"/>
      <c r="Q621" s="41"/>
      <c r="R621" s="41"/>
      <c r="S621" s="41"/>
    </row>
    <row r="622" ht="78.0" customHeight="1">
      <c r="A622" s="41"/>
      <c r="B622" s="78"/>
      <c r="C622" s="78"/>
      <c r="D622" s="41"/>
      <c r="E622" s="41"/>
      <c r="F622" s="41"/>
      <c r="G622" s="41"/>
      <c r="H622" s="41"/>
      <c r="I622" s="41"/>
      <c r="J622" s="41"/>
      <c r="K622" s="41"/>
      <c r="L622" s="41"/>
      <c r="M622" s="41"/>
      <c r="N622" s="41"/>
      <c r="O622" s="41"/>
      <c r="P622" s="41"/>
      <c r="Q622" s="41"/>
      <c r="R622" s="41"/>
      <c r="S622" s="41"/>
    </row>
    <row r="623" ht="78.0" customHeight="1">
      <c r="A623" s="41"/>
      <c r="B623" s="78"/>
      <c r="C623" s="78"/>
      <c r="D623" s="41"/>
      <c r="E623" s="41"/>
      <c r="F623" s="41"/>
      <c r="G623" s="41"/>
      <c r="H623" s="41"/>
      <c r="I623" s="41"/>
      <c r="J623" s="41"/>
      <c r="K623" s="41"/>
      <c r="L623" s="41"/>
      <c r="M623" s="41"/>
      <c r="N623" s="41"/>
      <c r="O623" s="41"/>
      <c r="P623" s="41"/>
      <c r="Q623" s="41"/>
      <c r="R623" s="41"/>
      <c r="S623" s="41"/>
    </row>
    <row r="624" ht="78.0" customHeight="1">
      <c r="A624" s="41"/>
      <c r="B624" s="78"/>
      <c r="C624" s="78"/>
      <c r="D624" s="41"/>
      <c r="E624" s="41"/>
      <c r="F624" s="41"/>
      <c r="G624" s="41"/>
      <c r="H624" s="41"/>
      <c r="I624" s="41"/>
      <c r="J624" s="41"/>
      <c r="K624" s="41"/>
      <c r="L624" s="41"/>
      <c r="M624" s="41"/>
      <c r="N624" s="41"/>
      <c r="O624" s="41"/>
      <c r="P624" s="41"/>
      <c r="Q624" s="41"/>
      <c r="R624" s="41"/>
      <c r="S624" s="41"/>
    </row>
    <row r="625" ht="78.0" customHeight="1">
      <c r="A625" s="41"/>
      <c r="B625" s="78"/>
      <c r="C625" s="78"/>
      <c r="D625" s="41"/>
      <c r="E625" s="41"/>
      <c r="F625" s="41"/>
      <c r="G625" s="41"/>
      <c r="H625" s="41"/>
      <c r="I625" s="41"/>
      <c r="J625" s="41"/>
      <c r="K625" s="41"/>
      <c r="L625" s="41"/>
      <c r="M625" s="41"/>
      <c r="N625" s="41"/>
      <c r="O625" s="41"/>
      <c r="P625" s="41"/>
      <c r="Q625" s="41"/>
      <c r="R625" s="41"/>
      <c r="S625" s="41"/>
    </row>
    <row r="626" ht="78.0" customHeight="1">
      <c r="A626" s="41"/>
      <c r="B626" s="78"/>
      <c r="C626" s="78"/>
      <c r="D626" s="41"/>
      <c r="E626" s="41"/>
      <c r="F626" s="41"/>
      <c r="G626" s="41"/>
      <c r="H626" s="41"/>
      <c r="I626" s="41"/>
      <c r="J626" s="41"/>
      <c r="K626" s="41"/>
      <c r="L626" s="41"/>
      <c r="M626" s="41"/>
      <c r="N626" s="41"/>
      <c r="O626" s="41"/>
      <c r="P626" s="41"/>
      <c r="Q626" s="41"/>
      <c r="R626" s="41"/>
      <c r="S626" s="41"/>
    </row>
    <row r="627" ht="78.0" customHeight="1">
      <c r="A627" s="41"/>
      <c r="B627" s="78"/>
      <c r="C627" s="78"/>
      <c r="D627" s="41"/>
      <c r="E627" s="41"/>
      <c r="F627" s="41"/>
      <c r="G627" s="41"/>
      <c r="H627" s="41"/>
      <c r="I627" s="41"/>
      <c r="J627" s="41"/>
      <c r="K627" s="41"/>
      <c r="L627" s="41"/>
      <c r="M627" s="41"/>
      <c r="N627" s="41"/>
      <c r="O627" s="41"/>
      <c r="P627" s="41"/>
      <c r="Q627" s="41"/>
      <c r="R627" s="41"/>
      <c r="S627" s="41"/>
    </row>
    <row r="628" ht="78.0" customHeight="1">
      <c r="A628" s="41"/>
      <c r="B628" s="78"/>
      <c r="C628" s="78"/>
      <c r="D628" s="41"/>
      <c r="E628" s="41"/>
      <c r="F628" s="41"/>
      <c r="G628" s="41"/>
      <c r="H628" s="41"/>
      <c r="I628" s="41"/>
      <c r="J628" s="41"/>
      <c r="K628" s="41"/>
      <c r="L628" s="41"/>
      <c r="M628" s="41"/>
      <c r="N628" s="41"/>
      <c r="O628" s="41"/>
      <c r="P628" s="41"/>
      <c r="Q628" s="41"/>
      <c r="R628" s="41"/>
      <c r="S628" s="41"/>
    </row>
    <row r="629" ht="78.0" customHeight="1">
      <c r="A629" s="41"/>
      <c r="B629" s="78"/>
      <c r="C629" s="78"/>
      <c r="D629" s="41"/>
      <c r="E629" s="41"/>
      <c r="F629" s="41"/>
      <c r="G629" s="41"/>
      <c r="H629" s="41"/>
      <c r="I629" s="41"/>
      <c r="J629" s="41"/>
      <c r="K629" s="41"/>
      <c r="L629" s="41"/>
      <c r="M629" s="41"/>
      <c r="N629" s="41"/>
      <c r="O629" s="41"/>
      <c r="P629" s="41"/>
      <c r="Q629" s="41"/>
      <c r="R629" s="41"/>
      <c r="S629" s="41"/>
    </row>
    <row r="630" ht="78.0" customHeight="1">
      <c r="A630" s="41"/>
      <c r="B630" s="78"/>
      <c r="C630" s="78"/>
      <c r="D630" s="41"/>
      <c r="E630" s="41"/>
      <c r="F630" s="41"/>
      <c r="G630" s="41"/>
      <c r="H630" s="41"/>
      <c r="I630" s="41"/>
      <c r="J630" s="41"/>
      <c r="K630" s="41"/>
      <c r="L630" s="41"/>
      <c r="M630" s="41"/>
      <c r="N630" s="41"/>
      <c r="O630" s="41"/>
      <c r="P630" s="41"/>
      <c r="Q630" s="41"/>
      <c r="R630" s="41"/>
      <c r="S630" s="41"/>
    </row>
    <row r="631" ht="78.0" customHeight="1">
      <c r="A631" s="41"/>
      <c r="B631" s="78"/>
      <c r="C631" s="78"/>
      <c r="D631" s="41"/>
      <c r="E631" s="41"/>
      <c r="F631" s="41"/>
      <c r="G631" s="41"/>
      <c r="H631" s="41"/>
      <c r="I631" s="41"/>
      <c r="J631" s="41"/>
      <c r="K631" s="41"/>
      <c r="L631" s="41"/>
      <c r="M631" s="41"/>
      <c r="N631" s="41"/>
      <c r="O631" s="41"/>
      <c r="P631" s="41"/>
      <c r="Q631" s="41"/>
      <c r="R631" s="41"/>
      <c r="S631" s="41"/>
    </row>
    <row r="632" ht="78.0" customHeight="1">
      <c r="A632" s="41"/>
      <c r="B632" s="78"/>
      <c r="C632" s="78"/>
      <c r="D632" s="41"/>
      <c r="E632" s="41"/>
      <c r="F632" s="41"/>
      <c r="G632" s="41"/>
      <c r="H632" s="41"/>
      <c r="I632" s="41"/>
      <c r="J632" s="41"/>
      <c r="K632" s="41"/>
      <c r="L632" s="41"/>
      <c r="M632" s="41"/>
      <c r="N632" s="41"/>
      <c r="O632" s="41"/>
      <c r="P632" s="41"/>
      <c r="Q632" s="41"/>
      <c r="R632" s="41"/>
      <c r="S632" s="41"/>
    </row>
    <row r="633" ht="78.0" customHeight="1">
      <c r="A633" s="41"/>
      <c r="B633" s="78"/>
      <c r="C633" s="78"/>
      <c r="D633" s="41"/>
      <c r="E633" s="41"/>
      <c r="F633" s="41"/>
      <c r="G633" s="41"/>
      <c r="H633" s="41"/>
      <c r="I633" s="41"/>
      <c r="J633" s="41"/>
      <c r="K633" s="41"/>
      <c r="L633" s="41"/>
      <c r="M633" s="41"/>
      <c r="N633" s="41"/>
      <c r="O633" s="41"/>
      <c r="P633" s="41"/>
      <c r="Q633" s="41"/>
      <c r="R633" s="41"/>
      <c r="S633" s="41"/>
    </row>
    <row r="634" ht="78.0" customHeight="1">
      <c r="A634" s="41"/>
      <c r="B634" s="78"/>
      <c r="C634" s="78"/>
      <c r="D634" s="41"/>
      <c r="E634" s="41"/>
      <c r="F634" s="41"/>
      <c r="G634" s="41"/>
      <c r="H634" s="41"/>
      <c r="I634" s="41"/>
      <c r="J634" s="41"/>
      <c r="K634" s="41"/>
      <c r="L634" s="41"/>
      <c r="M634" s="41"/>
      <c r="N634" s="41"/>
      <c r="O634" s="41"/>
      <c r="P634" s="41"/>
      <c r="Q634" s="41"/>
      <c r="R634" s="41"/>
      <c r="S634" s="41"/>
    </row>
    <row r="635" ht="78.0" customHeight="1">
      <c r="A635" s="41"/>
      <c r="B635" s="78"/>
      <c r="C635" s="78"/>
      <c r="D635" s="41"/>
      <c r="E635" s="41"/>
      <c r="F635" s="41"/>
      <c r="G635" s="41"/>
      <c r="H635" s="41"/>
      <c r="I635" s="41"/>
      <c r="J635" s="41"/>
      <c r="K635" s="41"/>
      <c r="L635" s="41"/>
      <c r="M635" s="41"/>
      <c r="N635" s="41"/>
      <c r="O635" s="41"/>
      <c r="P635" s="41"/>
      <c r="Q635" s="41"/>
      <c r="R635" s="41"/>
      <c r="S635" s="41"/>
    </row>
    <row r="636" ht="78.0" customHeight="1">
      <c r="A636" s="41"/>
      <c r="B636" s="78"/>
      <c r="C636" s="78"/>
      <c r="D636" s="41"/>
      <c r="E636" s="41"/>
      <c r="F636" s="41"/>
      <c r="G636" s="41"/>
      <c r="H636" s="41"/>
      <c r="I636" s="41"/>
      <c r="J636" s="41"/>
      <c r="K636" s="41"/>
      <c r="L636" s="41"/>
      <c r="M636" s="41"/>
      <c r="N636" s="41"/>
      <c r="O636" s="41"/>
      <c r="P636" s="41"/>
      <c r="Q636" s="41"/>
      <c r="R636" s="41"/>
      <c r="S636" s="41"/>
    </row>
    <row r="637" ht="78.0" customHeight="1">
      <c r="A637" s="41"/>
      <c r="B637" s="78"/>
      <c r="C637" s="78"/>
      <c r="D637" s="41"/>
      <c r="E637" s="41"/>
      <c r="F637" s="41"/>
      <c r="G637" s="41"/>
      <c r="H637" s="41"/>
      <c r="I637" s="41"/>
      <c r="J637" s="41"/>
      <c r="K637" s="41"/>
      <c r="L637" s="41"/>
      <c r="M637" s="41"/>
      <c r="N637" s="41"/>
      <c r="O637" s="41"/>
      <c r="P637" s="41"/>
      <c r="Q637" s="41"/>
      <c r="R637" s="41"/>
      <c r="S637" s="41"/>
    </row>
    <row r="638" ht="78.0" customHeight="1">
      <c r="A638" s="41"/>
      <c r="B638" s="78"/>
      <c r="C638" s="78"/>
      <c r="D638" s="41"/>
      <c r="E638" s="41"/>
      <c r="F638" s="41"/>
      <c r="G638" s="41"/>
      <c r="H638" s="41"/>
      <c r="I638" s="41"/>
      <c r="J638" s="41"/>
      <c r="K638" s="41"/>
      <c r="L638" s="41"/>
      <c r="M638" s="41"/>
      <c r="N638" s="41"/>
      <c r="O638" s="41"/>
      <c r="P638" s="41"/>
      <c r="Q638" s="41"/>
      <c r="R638" s="41"/>
      <c r="S638" s="41"/>
    </row>
    <row r="639" ht="78.0" customHeight="1">
      <c r="A639" s="41"/>
      <c r="B639" s="78"/>
      <c r="C639" s="78"/>
      <c r="D639" s="41"/>
      <c r="E639" s="41"/>
      <c r="F639" s="41"/>
      <c r="G639" s="41"/>
      <c r="H639" s="41"/>
      <c r="I639" s="41"/>
      <c r="J639" s="41"/>
      <c r="K639" s="41"/>
      <c r="L639" s="41"/>
      <c r="M639" s="41"/>
      <c r="N639" s="41"/>
      <c r="O639" s="41"/>
      <c r="P639" s="41"/>
      <c r="Q639" s="41"/>
      <c r="R639" s="41"/>
      <c r="S639" s="41"/>
    </row>
    <row r="640" ht="78.0" customHeight="1">
      <c r="A640" s="41"/>
      <c r="B640" s="78"/>
      <c r="C640" s="78"/>
      <c r="D640" s="41"/>
      <c r="E640" s="41"/>
      <c r="F640" s="41"/>
      <c r="G640" s="41"/>
      <c r="H640" s="41"/>
      <c r="I640" s="41"/>
      <c r="J640" s="41"/>
      <c r="K640" s="41"/>
      <c r="L640" s="41"/>
      <c r="M640" s="41"/>
      <c r="N640" s="41"/>
      <c r="O640" s="41"/>
      <c r="P640" s="41"/>
      <c r="Q640" s="41"/>
      <c r="R640" s="41"/>
      <c r="S640" s="41"/>
    </row>
    <row r="641" ht="78.0" customHeight="1">
      <c r="A641" s="41"/>
      <c r="B641" s="78"/>
      <c r="C641" s="78"/>
      <c r="D641" s="41"/>
      <c r="E641" s="41"/>
      <c r="F641" s="41"/>
      <c r="G641" s="41"/>
      <c r="H641" s="41"/>
      <c r="I641" s="41"/>
      <c r="J641" s="41"/>
      <c r="K641" s="41"/>
      <c r="L641" s="41"/>
      <c r="M641" s="41"/>
      <c r="N641" s="41"/>
      <c r="O641" s="41"/>
      <c r="P641" s="41"/>
      <c r="Q641" s="41"/>
      <c r="R641" s="41"/>
      <c r="S641" s="41"/>
    </row>
    <row r="642" ht="78.0" customHeight="1">
      <c r="A642" s="41"/>
      <c r="B642" s="78"/>
      <c r="C642" s="78"/>
      <c r="D642" s="41"/>
      <c r="E642" s="41"/>
      <c r="F642" s="41"/>
      <c r="G642" s="41"/>
      <c r="H642" s="41"/>
      <c r="I642" s="41"/>
      <c r="J642" s="41"/>
      <c r="K642" s="41"/>
      <c r="L642" s="41"/>
      <c r="M642" s="41"/>
      <c r="N642" s="41"/>
      <c r="O642" s="41"/>
      <c r="P642" s="41"/>
      <c r="Q642" s="41"/>
      <c r="R642" s="41"/>
      <c r="S642" s="41"/>
    </row>
    <row r="643" ht="78.0" customHeight="1">
      <c r="A643" s="41"/>
      <c r="B643" s="78"/>
      <c r="C643" s="78"/>
      <c r="D643" s="41"/>
      <c r="E643" s="41"/>
      <c r="F643" s="41"/>
      <c r="G643" s="41"/>
      <c r="H643" s="41"/>
      <c r="I643" s="41"/>
      <c r="J643" s="41"/>
      <c r="K643" s="41"/>
      <c r="L643" s="41"/>
      <c r="M643" s="41"/>
      <c r="N643" s="41"/>
      <c r="O643" s="41"/>
      <c r="P643" s="41"/>
      <c r="Q643" s="41"/>
      <c r="R643" s="41"/>
      <c r="S643" s="41"/>
    </row>
    <row r="644" ht="78.0" customHeight="1">
      <c r="A644" s="41"/>
      <c r="B644" s="78"/>
      <c r="C644" s="78"/>
      <c r="D644" s="41"/>
      <c r="E644" s="41"/>
      <c r="F644" s="41"/>
      <c r="G644" s="41"/>
      <c r="H644" s="41"/>
      <c r="I644" s="41"/>
      <c r="J644" s="41"/>
      <c r="K644" s="41"/>
      <c r="L644" s="41"/>
      <c r="M644" s="41"/>
      <c r="N644" s="41"/>
      <c r="O644" s="41"/>
      <c r="P644" s="41"/>
      <c r="Q644" s="41"/>
      <c r="R644" s="41"/>
      <c r="S644" s="41"/>
    </row>
    <row r="645" ht="78.0" customHeight="1">
      <c r="A645" s="41"/>
      <c r="B645" s="78"/>
      <c r="C645" s="78"/>
      <c r="D645" s="41"/>
      <c r="E645" s="41"/>
      <c r="F645" s="41"/>
      <c r="G645" s="41"/>
      <c r="H645" s="41"/>
      <c r="I645" s="41"/>
      <c r="J645" s="41"/>
      <c r="K645" s="41"/>
      <c r="L645" s="41"/>
      <c r="M645" s="41"/>
      <c r="N645" s="41"/>
      <c r="O645" s="41"/>
      <c r="P645" s="41"/>
      <c r="Q645" s="41"/>
      <c r="R645" s="41"/>
      <c r="S645" s="41"/>
    </row>
    <row r="646" ht="78.0" customHeight="1">
      <c r="A646" s="41"/>
      <c r="B646" s="78"/>
      <c r="C646" s="78"/>
      <c r="D646" s="41"/>
      <c r="E646" s="41"/>
      <c r="F646" s="41"/>
      <c r="G646" s="41"/>
      <c r="H646" s="41"/>
      <c r="I646" s="41"/>
      <c r="J646" s="41"/>
      <c r="K646" s="41"/>
      <c r="L646" s="41"/>
      <c r="M646" s="41"/>
      <c r="N646" s="41"/>
      <c r="O646" s="41"/>
      <c r="P646" s="41"/>
      <c r="Q646" s="41"/>
      <c r="R646" s="41"/>
      <c r="S646" s="41"/>
    </row>
    <row r="647" ht="78.0" customHeight="1">
      <c r="A647" s="41"/>
      <c r="B647" s="78"/>
      <c r="C647" s="78"/>
      <c r="D647" s="41"/>
      <c r="E647" s="41"/>
      <c r="F647" s="41"/>
      <c r="G647" s="41"/>
      <c r="H647" s="41"/>
      <c r="I647" s="41"/>
      <c r="J647" s="41"/>
      <c r="K647" s="41"/>
      <c r="L647" s="41"/>
      <c r="M647" s="41"/>
      <c r="N647" s="41"/>
      <c r="O647" s="41"/>
      <c r="P647" s="41"/>
      <c r="Q647" s="41"/>
      <c r="R647" s="41"/>
      <c r="S647" s="41"/>
    </row>
    <row r="648" ht="78.0" customHeight="1">
      <c r="A648" s="41"/>
      <c r="B648" s="78"/>
      <c r="C648" s="78"/>
      <c r="D648" s="41"/>
      <c r="E648" s="41"/>
      <c r="F648" s="41"/>
      <c r="G648" s="41"/>
      <c r="H648" s="41"/>
      <c r="I648" s="41"/>
      <c r="J648" s="41"/>
      <c r="K648" s="41"/>
      <c r="L648" s="41"/>
      <c r="M648" s="41"/>
      <c r="N648" s="41"/>
      <c r="O648" s="41"/>
      <c r="P648" s="41"/>
      <c r="Q648" s="41"/>
      <c r="R648" s="41"/>
      <c r="S648" s="41"/>
    </row>
    <row r="649" ht="78.0" customHeight="1">
      <c r="A649" s="41"/>
      <c r="B649" s="78"/>
      <c r="C649" s="78"/>
      <c r="D649" s="41"/>
      <c r="E649" s="41"/>
      <c r="F649" s="41"/>
      <c r="G649" s="41"/>
      <c r="H649" s="41"/>
      <c r="I649" s="41"/>
      <c r="J649" s="41"/>
      <c r="K649" s="41"/>
      <c r="L649" s="41"/>
      <c r="M649" s="41"/>
      <c r="N649" s="41"/>
      <c r="O649" s="41"/>
      <c r="P649" s="41"/>
      <c r="Q649" s="41"/>
      <c r="R649" s="41"/>
      <c r="S649" s="41"/>
    </row>
    <row r="650" ht="78.0" customHeight="1">
      <c r="A650" s="41"/>
      <c r="B650" s="78"/>
      <c r="C650" s="78"/>
      <c r="D650" s="41"/>
      <c r="E650" s="41"/>
      <c r="F650" s="41"/>
      <c r="G650" s="41"/>
      <c r="H650" s="41"/>
      <c r="I650" s="41"/>
      <c r="J650" s="41"/>
      <c r="K650" s="41"/>
      <c r="L650" s="41"/>
      <c r="M650" s="41"/>
      <c r="N650" s="41"/>
      <c r="O650" s="41"/>
      <c r="P650" s="41"/>
      <c r="Q650" s="41"/>
      <c r="R650" s="41"/>
      <c r="S650" s="41"/>
    </row>
    <row r="651" ht="78.0" customHeight="1">
      <c r="A651" s="41"/>
      <c r="B651" s="78"/>
      <c r="C651" s="78"/>
      <c r="D651" s="41"/>
      <c r="E651" s="41"/>
      <c r="F651" s="41"/>
      <c r="G651" s="41"/>
      <c r="H651" s="41"/>
      <c r="I651" s="41"/>
      <c r="J651" s="41"/>
      <c r="K651" s="41"/>
      <c r="L651" s="41"/>
      <c r="M651" s="41"/>
      <c r="N651" s="41"/>
      <c r="O651" s="41"/>
      <c r="P651" s="41"/>
      <c r="Q651" s="41"/>
      <c r="R651" s="41"/>
      <c r="S651" s="41"/>
    </row>
    <row r="652" ht="78.0" customHeight="1">
      <c r="A652" s="41"/>
      <c r="B652" s="78"/>
      <c r="C652" s="78"/>
      <c r="D652" s="41"/>
      <c r="E652" s="41"/>
      <c r="F652" s="41"/>
      <c r="G652" s="41"/>
      <c r="H652" s="41"/>
      <c r="I652" s="41"/>
      <c r="J652" s="41"/>
      <c r="K652" s="41"/>
      <c r="L652" s="41"/>
      <c r="M652" s="41"/>
      <c r="N652" s="41"/>
      <c r="O652" s="41"/>
      <c r="P652" s="41"/>
      <c r="Q652" s="41"/>
      <c r="R652" s="41"/>
      <c r="S652" s="41"/>
    </row>
    <row r="653" ht="78.0" customHeight="1">
      <c r="A653" s="41"/>
      <c r="B653" s="78"/>
      <c r="C653" s="78"/>
      <c r="D653" s="41"/>
      <c r="E653" s="41"/>
      <c r="F653" s="41"/>
      <c r="G653" s="41"/>
      <c r="H653" s="41"/>
      <c r="I653" s="41"/>
      <c r="J653" s="41"/>
      <c r="K653" s="41"/>
      <c r="L653" s="41"/>
      <c r="M653" s="41"/>
      <c r="N653" s="41"/>
      <c r="O653" s="41"/>
      <c r="P653" s="41"/>
      <c r="Q653" s="41"/>
      <c r="R653" s="41"/>
      <c r="S653" s="41"/>
    </row>
    <row r="654" ht="78.0" customHeight="1">
      <c r="A654" s="41"/>
      <c r="B654" s="78"/>
      <c r="C654" s="78"/>
      <c r="D654" s="41"/>
      <c r="E654" s="41"/>
      <c r="F654" s="41"/>
      <c r="G654" s="41"/>
      <c r="H654" s="41"/>
      <c r="I654" s="41"/>
      <c r="J654" s="41"/>
      <c r="K654" s="41"/>
      <c r="L654" s="41"/>
      <c r="M654" s="41"/>
      <c r="N654" s="41"/>
      <c r="O654" s="41"/>
      <c r="P654" s="41"/>
      <c r="Q654" s="41"/>
      <c r="R654" s="41"/>
      <c r="S654" s="41"/>
    </row>
    <row r="655" ht="78.0" customHeight="1">
      <c r="A655" s="41"/>
      <c r="B655" s="78"/>
      <c r="C655" s="78"/>
      <c r="D655" s="41"/>
      <c r="E655" s="41"/>
      <c r="F655" s="41"/>
      <c r="G655" s="41"/>
      <c r="H655" s="41"/>
      <c r="I655" s="41"/>
      <c r="J655" s="41"/>
      <c r="K655" s="41"/>
      <c r="L655" s="41"/>
      <c r="M655" s="41"/>
      <c r="N655" s="41"/>
      <c r="O655" s="41"/>
      <c r="P655" s="41"/>
      <c r="Q655" s="41"/>
      <c r="R655" s="41"/>
      <c r="S655" s="41"/>
    </row>
    <row r="656" ht="78.0" customHeight="1">
      <c r="A656" s="41"/>
      <c r="B656" s="78"/>
      <c r="C656" s="78"/>
      <c r="D656" s="41"/>
      <c r="E656" s="41"/>
      <c r="F656" s="41"/>
      <c r="G656" s="41"/>
      <c r="H656" s="41"/>
      <c r="I656" s="41"/>
      <c r="J656" s="41"/>
      <c r="K656" s="41"/>
      <c r="L656" s="41"/>
      <c r="M656" s="41"/>
      <c r="N656" s="41"/>
      <c r="O656" s="41"/>
      <c r="P656" s="41"/>
      <c r="Q656" s="41"/>
      <c r="R656" s="41"/>
      <c r="S656" s="41"/>
    </row>
    <row r="657" ht="78.0" customHeight="1">
      <c r="A657" s="41"/>
      <c r="B657" s="78"/>
      <c r="C657" s="78"/>
      <c r="D657" s="41"/>
      <c r="E657" s="41"/>
      <c r="F657" s="41"/>
      <c r="G657" s="41"/>
      <c r="H657" s="41"/>
      <c r="I657" s="41"/>
      <c r="J657" s="41"/>
      <c r="K657" s="41"/>
      <c r="L657" s="41"/>
      <c r="M657" s="41"/>
      <c r="N657" s="41"/>
      <c r="O657" s="41"/>
      <c r="P657" s="41"/>
      <c r="Q657" s="41"/>
      <c r="R657" s="41"/>
      <c r="S657" s="41"/>
    </row>
    <row r="658" ht="78.0" customHeight="1">
      <c r="A658" s="41"/>
      <c r="B658" s="78"/>
      <c r="C658" s="78"/>
      <c r="D658" s="41"/>
      <c r="E658" s="41"/>
      <c r="F658" s="41"/>
      <c r="G658" s="41"/>
      <c r="H658" s="41"/>
      <c r="I658" s="41"/>
      <c r="J658" s="41"/>
      <c r="K658" s="41"/>
      <c r="L658" s="41"/>
      <c r="M658" s="41"/>
      <c r="N658" s="41"/>
      <c r="O658" s="41"/>
      <c r="P658" s="41"/>
      <c r="Q658" s="41"/>
      <c r="R658" s="41"/>
      <c r="S658" s="41"/>
    </row>
    <row r="659" ht="78.0" customHeight="1">
      <c r="A659" s="41"/>
      <c r="B659" s="78"/>
      <c r="C659" s="78"/>
      <c r="D659" s="41"/>
      <c r="E659" s="41"/>
      <c r="F659" s="41"/>
      <c r="G659" s="41"/>
      <c r="H659" s="41"/>
      <c r="I659" s="41"/>
      <c r="J659" s="41"/>
      <c r="K659" s="41"/>
      <c r="L659" s="41"/>
      <c r="M659" s="41"/>
      <c r="N659" s="41"/>
      <c r="O659" s="41"/>
      <c r="P659" s="41"/>
      <c r="Q659" s="41"/>
      <c r="R659" s="41"/>
      <c r="S659" s="41"/>
    </row>
    <row r="660" ht="78.0" customHeight="1">
      <c r="A660" s="41"/>
      <c r="B660" s="78"/>
      <c r="C660" s="78"/>
      <c r="D660" s="41"/>
      <c r="E660" s="41"/>
      <c r="F660" s="41"/>
      <c r="G660" s="41"/>
      <c r="H660" s="41"/>
      <c r="I660" s="41"/>
      <c r="J660" s="41"/>
      <c r="K660" s="41"/>
      <c r="L660" s="41"/>
      <c r="M660" s="41"/>
      <c r="N660" s="41"/>
      <c r="O660" s="41"/>
      <c r="P660" s="41"/>
      <c r="Q660" s="41"/>
      <c r="R660" s="41"/>
      <c r="S660" s="41"/>
    </row>
    <row r="661" ht="78.0" customHeight="1">
      <c r="A661" s="41"/>
      <c r="B661" s="78"/>
      <c r="C661" s="78"/>
      <c r="D661" s="41"/>
      <c r="E661" s="41"/>
      <c r="F661" s="41"/>
      <c r="G661" s="41"/>
      <c r="H661" s="41"/>
      <c r="I661" s="41"/>
      <c r="J661" s="41"/>
      <c r="K661" s="41"/>
      <c r="L661" s="41"/>
      <c r="M661" s="41"/>
      <c r="N661" s="41"/>
      <c r="O661" s="41"/>
      <c r="P661" s="41"/>
      <c r="Q661" s="41"/>
      <c r="R661" s="41"/>
      <c r="S661" s="41"/>
    </row>
    <row r="662" ht="78.0" customHeight="1">
      <c r="A662" s="41"/>
      <c r="B662" s="78"/>
      <c r="C662" s="78"/>
      <c r="D662" s="41"/>
      <c r="E662" s="41"/>
      <c r="F662" s="41"/>
      <c r="G662" s="41"/>
      <c r="H662" s="41"/>
      <c r="I662" s="41"/>
      <c r="J662" s="41"/>
      <c r="K662" s="41"/>
      <c r="L662" s="41"/>
      <c r="M662" s="41"/>
      <c r="N662" s="41"/>
      <c r="O662" s="41"/>
      <c r="P662" s="41"/>
      <c r="Q662" s="41"/>
      <c r="R662" s="41"/>
      <c r="S662" s="41"/>
    </row>
    <row r="663" ht="78.0" customHeight="1">
      <c r="A663" s="41"/>
      <c r="B663" s="78"/>
      <c r="C663" s="78"/>
      <c r="D663" s="41"/>
      <c r="E663" s="41"/>
      <c r="F663" s="41"/>
      <c r="G663" s="41"/>
      <c r="H663" s="41"/>
      <c r="I663" s="41"/>
      <c r="J663" s="41"/>
      <c r="K663" s="41"/>
      <c r="L663" s="41"/>
      <c r="M663" s="41"/>
      <c r="N663" s="41"/>
      <c r="O663" s="41"/>
      <c r="P663" s="41"/>
      <c r="Q663" s="41"/>
      <c r="R663" s="41"/>
      <c r="S663" s="41"/>
    </row>
    <row r="664" ht="78.0" customHeight="1">
      <c r="A664" s="41"/>
      <c r="B664" s="78"/>
      <c r="C664" s="78"/>
      <c r="D664" s="41"/>
      <c r="E664" s="41"/>
      <c r="F664" s="41"/>
      <c r="G664" s="41"/>
      <c r="H664" s="41"/>
      <c r="I664" s="41"/>
      <c r="J664" s="41"/>
      <c r="K664" s="41"/>
      <c r="L664" s="41"/>
      <c r="M664" s="41"/>
      <c r="N664" s="41"/>
      <c r="O664" s="41"/>
      <c r="P664" s="41"/>
      <c r="Q664" s="41"/>
      <c r="R664" s="41"/>
      <c r="S664" s="41"/>
    </row>
    <row r="665" ht="78.0" customHeight="1">
      <c r="A665" s="41"/>
      <c r="B665" s="78"/>
      <c r="C665" s="78"/>
      <c r="D665" s="41"/>
      <c r="E665" s="41"/>
      <c r="F665" s="41"/>
      <c r="G665" s="41"/>
      <c r="H665" s="41"/>
      <c r="I665" s="41"/>
      <c r="J665" s="41"/>
      <c r="K665" s="41"/>
      <c r="L665" s="41"/>
      <c r="M665" s="41"/>
      <c r="N665" s="41"/>
      <c r="O665" s="41"/>
      <c r="P665" s="41"/>
      <c r="Q665" s="41"/>
      <c r="R665" s="41"/>
      <c r="S665" s="41"/>
    </row>
    <row r="666" ht="78.0" customHeight="1">
      <c r="A666" s="41"/>
      <c r="B666" s="78"/>
      <c r="C666" s="78"/>
      <c r="D666" s="41"/>
      <c r="E666" s="41"/>
      <c r="F666" s="41"/>
      <c r="G666" s="41"/>
      <c r="H666" s="41"/>
      <c r="I666" s="41"/>
      <c r="J666" s="41"/>
      <c r="K666" s="41"/>
      <c r="L666" s="41"/>
      <c r="M666" s="41"/>
      <c r="N666" s="41"/>
      <c r="O666" s="41"/>
      <c r="P666" s="41"/>
      <c r="Q666" s="41"/>
      <c r="R666" s="41"/>
      <c r="S666" s="41"/>
    </row>
    <row r="667" ht="78.0" customHeight="1">
      <c r="A667" s="41"/>
      <c r="B667" s="78"/>
      <c r="C667" s="78"/>
      <c r="D667" s="41"/>
      <c r="E667" s="41"/>
      <c r="F667" s="41"/>
      <c r="G667" s="41"/>
      <c r="H667" s="41"/>
      <c r="I667" s="41"/>
      <c r="J667" s="41"/>
      <c r="K667" s="41"/>
      <c r="L667" s="41"/>
      <c r="M667" s="41"/>
      <c r="N667" s="41"/>
      <c r="O667" s="41"/>
      <c r="P667" s="41"/>
      <c r="Q667" s="41"/>
      <c r="R667" s="41"/>
      <c r="S667" s="41"/>
    </row>
    <row r="668" ht="78.0" customHeight="1">
      <c r="A668" s="41"/>
      <c r="B668" s="78"/>
      <c r="C668" s="78"/>
      <c r="D668" s="41"/>
      <c r="E668" s="41"/>
      <c r="F668" s="41"/>
      <c r="G668" s="41"/>
      <c r="H668" s="41"/>
      <c r="I668" s="41"/>
      <c r="J668" s="41"/>
      <c r="K668" s="41"/>
      <c r="L668" s="41"/>
      <c r="M668" s="41"/>
      <c r="N668" s="41"/>
      <c r="O668" s="41"/>
      <c r="P668" s="41"/>
      <c r="Q668" s="41"/>
      <c r="R668" s="41"/>
      <c r="S668" s="41"/>
    </row>
    <row r="669" ht="78.0" customHeight="1">
      <c r="A669" s="41"/>
      <c r="B669" s="78"/>
      <c r="C669" s="78"/>
      <c r="D669" s="41"/>
      <c r="E669" s="41"/>
      <c r="F669" s="41"/>
      <c r="G669" s="41"/>
      <c r="H669" s="41"/>
      <c r="I669" s="41"/>
      <c r="J669" s="41"/>
      <c r="K669" s="41"/>
      <c r="L669" s="41"/>
      <c r="M669" s="41"/>
      <c r="N669" s="41"/>
      <c r="O669" s="41"/>
      <c r="P669" s="41"/>
      <c r="Q669" s="41"/>
      <c r="R669" s="41"/>
      <c r="S669" s="41"/>
    </row>
    <row r="670" ht="78.0" customHeight="1">
      <c r="A670" s="41"/>
      <c r="B670" s="78"/>
      <c r="C670" s="78"/>
      <c r="D670" s="41"/>
      <c r="E670" s="41"/>
      <c r="F670" s="41"/>
      <c r="G670" s="41"/>
      <c r="H670" s="41"/>
      <c r="I670" s="41"/>
      <c r="J670" s="41"/>
      <c r="K670" s="41"/>
      <c r="L670" s="41"/>
      <c r="M670" s="41"/>
      <c r="N670" s="41"/>
      <c r="O670" s="41"/>
      <c r="P670" s="41"/>
      <c r="Q670" s="41"/>
      <c r="R670" s="41"/>
      <c r="S670" s="41"/>
    </row>
    <row r="671" ht="78.0" customHeight="1">
      <c r="A671" s="41"/>
      <c r="B671" s="78"/>
      <c r="C671" s="78"/>
      <c r="D671" s="41"/>
      <c r="E671" s="41"/>
      <c r="F671" s="41"/>
      <c r="G671" s="41"/>
      <c r="H671" s="41"/>
      <c r="I671" s="41"/>
      <c r="J671" s="41"/>
      <c r="K671" s="41"/>
      <c r="L671" s="41"/>
      <c r="M671" s="41"/>
      <c r="N671" s="41"/>
      <c r="O671" s="41"/>
      <c r="P671" s="41"/>
      <c r="Q671" s="41"/>
      <c r="R671" s="41"/>
      <c r="S671" s="41"/>
    </row>
    <row r="672" ht="78.0" customHeight="1">
      <c r="A672" s="41"/>
      <c r="B672" s="78"/>
      <c r="C672" s="78"/>
      <c r="D672" s="41"/>
      <c r="E672" s="41"/>
      <c r="F672" s="41"/>
      <c r="G672" s="41"/>
      <c r="H672" s="41"/>
      <c r="I672" s="41"/>
      <c r="J672" s="41"/>
      <c r="K672" s="41"/>
      <c r="L672" s="41"/>
      <c r="M672" s="41"/>
      <c r="N672" s="41"/>
      <c r="O672" s="41"/>
      <c r="P672" s="41"/>
      <c r="Q672" s="41"/>
      <c r="R672" s="41"/>
      <c r="S672" s="41"/>
    </row>
    <row r="673" ht="78.0" customHeight="1">
      <c r="A673" s="41"/>
      <c r="B673" s="78"/>
      <c r="C673" s="78"/>
      <c r="D673" s="41"/>
      <c r="E673" s="41"/>
      <c r="F673" s="41"/>
      <c r="G673" s="41"/>
      <c r="H673" s="41"/>
      <c r="I673" s="41"/>
      <c r="J673" s="41"/>
      <c r="K673" s="41"/>
      <c r="L673" s="41"/>
      <c r="M673" s="41"/>
      <c r="N673" s="41"/>
      <c r="O673" s="41"/>
      <c r="P673" s="41"/>
      <c r="Q673" s="41"/>
      <c r="R673" s="41"/>
      <c r="S673" s="41"/>
    </row>
    <row r="674" ht="78.0" customHeight="1">
      <c r="A674" s="41"/>
      <c r="B674" s="78"/>
      <c r="C674" s="78"/>
      <c r="D674" s="41"/>
      <c r="E674" s="41"/>
      <c r="F674" s="41"/>
      <c r="G674" s="41"/>
      <c r="H674" s="41"/>
      <c r="I674" s="41"/>
      <c r="J674" s="41"/>
      <c r="K674" s="41"/>
      <c r="L674" s="41"/>
      <c r="M674" s="41"/>
      <c r="N674" s="41"/>
      <c r="O674" s="41"/>
      <c r="P674" s="41"/>
      <c r="Q674" s="41"/>
      <c r="R674" s="41"/>
      <c r="S674" s="41"/>
    </row>
    <row r="675" ht="78.0" customHeight="1">
      <c r="A675" s="41"/>
      <c r="B675" s="78"/>
      <c r="C675" s="78"/>
      <c r="D675" s="41"/>
      <c r="E675" s="41"/>
      <c r="F675" s="41"/>
      <c r="G675" s="41"/>
      <c r="H675" s="41"/>
      <c r="I675" s="41"/>
      <c r="J675" s="41"/>
      <c r="K675" s="41"/>
      <c r="L675" s="41"/>
      <c r="M675" s="41"/>
      <c r="N675" s="41"/>
      <c r="O675" s="41"/>
      <c r="P675" s="41"/>
      <c r="Q675" s="41"/>
      <c r="R675" s="41"/>
      <c r="S675" s="41"/>
    </row>
    <row r="676" ht="78.0" customHeight="1">
      <c r="A676" s="41"/>
      <c r="B676" s="78"/>
      <c r="C676" s="78"/>
      <c r="D676" s="41"/>
      <c r="E676" s="41"/>
      <c r="F676" s="41"/>
      <c r="G676" s="41"/>
      <c r="H676" s="41"/>
      <c r="I676" s="41"/>
      <c r="J676" s="41"/>
      <c r="K676" s="41"/>
      <c r="L676" s="41"/>
      <c r="M676" s="41"/>
      <c r="N676" s="41"/>
      <c r="O676" s="41"/>
      <c r="P676" s="41"/>
      <c r="Q676" s="41"/>
      <c r="R676" s="41"/>
      <c r="S676" s="41"/>
    </row>
    <row r="677" ht="78.0" customHeight="1">
      <c r="A677" s="41"/>
      <c r="B677" s="78"/>
      <c r="C677" s="78"/>
      <c r="D677" s="41"/>
      <c r="E677" s="41"/>
      <c r="F677" s="41"/>
      <c r="G677" s="41"/>
      <c r="H677" s="41"/>
      <c r="I677" s="41"/>
      <c r="J677" s="41"/>
      <c r="K677" s="41"/>
      <c r="L677" s="41"/>
      <c r="M677" s="41"/>
      <c r="N677" s="41"/>
      <c r="O677" s="41"/>
      <c r="P677" s="41"/>
      <c r="Q677" s="41"/>
      <c r="R677" s="41"/>
      <c r="S677" s="41"/>
    </row>
    <row r="678" ht="78.0" customHeight="1">
      <c r="A678" s="41"/>
      <c r="B678" s="78"/>
      <c r="C678" s="78"/>
      <c r="D678" s="41"/>
      <c r="E678" s="41"/>
      <c r="F678" s="41"/>
      <c r="G678" s="41"/>
      <c r="H678" s="41"/>
      <c r="I678" s="41"/>
      <c r="J678" s="41"/>
      <c r="K678" s="41"/>
      <c r="L678" s="41"/>
      <c r="M678" s="41"/>
      <c r="N678" s="41"/>
      <c r="O678" s="41"/>
      <c r="P678" s="41"/>
      <c r="Q678" s="41"/>
      <c r="R678" s="41"/>
      <c r="S678" s="41"/>
    </row>
    <row r="679" ht="78.0" customHeight="1">
      <c r="A679" s="41"/>
      <c r="B679" s="78"/>
      <c r="C679" s="78"/>
      <c r="D679" s="41"/>
      <c r="E679" s="41"/>
      <c r="F679" s="41"/>
      <c r="G679" s="41"/>
      <c r="H679" s="41"/>
      <c r="I679" s="41"/>
      <c r="J679" s="41"/>
      <c r="K679" s="41"/>
      <c r="L679" s="41"/>
      <c r="M679" s="41"/>
      <c r="N679" s="41"/>
      <c r="O679" s="41"/>
      <c r="P679" s="41"/>
      <c r="Q679" s="41"/>
      <c r="R679" s="41"/>
      <c r="S679" s="41"/>
    </row>
    <row r="680" ht="78.0" customHeight="1">
      <c r="A680" s="41"/>
      <c r="B680" s="78"/>
      <c r="C680" s="78"/>
      <c r="D680" s="41"/>
      <c r="E680" s="41"/>
      <c r="F680" s="41"/>
      <c r="G680" s="41"/>
      <c r="H680" s="41"/>
      <c r="I680" s="41"/>
      <c r="J680" s="41"/>
      <c r="K680" s="41"/>
      <c r="L680" s="41"/>
      <c r="M680" s="41"/>
      <c r="N680" s="41"/>
      <c r="O680" s="41"/>
      <c r="P680" s="41"/>
      <c r="Q680" s="41"/>
      <c r="R680" s="41"/>
      <c r="S680" s="41"/>
    </row>
    <row r="681" ht="78.0" customHeight="1">
      <c r="A681" s="41"/>
      <c r="B681" s="78"/>
      <c r="C681" s="78"/>
      <c r="D681" s="41"/>
      <c r="E681" s="41"/>
      <c r="F681" s="41"/>
      <c r="G681" s="41"/>
      <c r="H681" s="41"/>
      <c r="I681" s="41"/>
      <c r="J681" s="41"/>
      <c r="K681" s="41"/>
      <c r="L681" s="41"/>
      <c r="M681" s="41"/>
      <c r="N681" s="41"/>
      <c r="O681" s="41"/>
      <c r="P681" s="41"/>
      <c r="Q681" s="41"/>
      <c r="R681" s="41"/>
      <c r="S681" s="41"/>
    </row>
    <row r="682" ht="78.0" customHeight="1">
      <c r="A682" s="41"/>
      <c r="B682" s="78"/>
      <c r="C682" s="78"/>
      <c r="D682" s="41"/>
      <c r="E682" s="41"/>
      <c r="F682" s="41"/>
      <c r="G682" s="41"/>
      <c r="H682" s="41"/>
      <c r="I682" s="41"/>
      <c r="J682" s="41"/>
      <c r="K682" s="41"/>
      <c r="L682" s="41"/>
      <c r="M682" s="41"/>
      <c r="N682" s="41"/>
      <c r="O682" s="41"/>
      <c r="P682" s="41"/>
      <c r="Q682" s="41"/>
      <c r="R682" s="41"/>
      <c r="S682" s="41"/>
    </row>
    <row r="683" ht="78.0" customHeight="1">
      <c r="A683" s="41"/>
      <c r="B683" s="78"/>
      <c r="C683" s="78"/>
      <c r="D683" s="41"/>
      <c r="E683" s="41"/>
      <c r="F683" s="41"/>
      <c r="G683" s="41"/>
      <c r="H683" s="41"/>
      <c r="I683" s="41"/>
      <c r="J683" s="41"/>
      <c r="K683" s="41"/>
      <c r="L683" s="41"/>
      <c r="M683" s="41"/>
      <c r="N683" s="41"/>
      <c r="O683" s="41"/>
      <c r="P683" s="41"/>
      <c r="Q683" s="41"/>
      <c r="R683" s="41"/>
      <c r="S683" s="41"/>
    </row>
    <row r="684" ht="78.0" customHeight="1">
      <c r="A684" s="41"/>
      <c r="B684" s="78"/>
      <c r="C684" s="78"/>
      <c r="D684" s="41"/>
      <c r="E684" s="41"/>
      <c r="F684" s="41"/>
      <c r="G684" s="41"/>
      <c r="H684" s="41"/>
      <c r="I684" s="41"/>
      <c r="J684" s="41"/>
      <c r="K684" s="41"/>
      <c r="L684" s="41"/>
      <c r="M684" s="41"/>
      <c r="N684" s="41"/>
      <c r="O684" s="41"/>
      <c r="P684" s="41"/>
      <c r="Q684" s="41"/>
      <c r="R684" s="41"/>
      <c r="S684" s="41"/>
    </row>
    <row r="685" ht="78.0" customHeight="1">
      <c r="A685" s="41"/>
      <c r="B685" s="78"/>
      <c r="C685" s="78"/>
      <c r="D685" s="41"/>
      <c r="E685" s="41"/>
      <c r="F685" s="41"/>
      <c r="G685" s="41"/>
      <c r="H685" s="41"/>
      <c r="I685" s="41"/>
      <c r="J685" s="41"/>
      <c r="K685" s="41"/>
      <c r="L685" s="41"/>
      <c r="M685" s="41"/>
      <c r="N685" s="41"/>
      <c r="O685" s="41"/>
      <c r="P685" s="41"/>
      <c r="Q685" s="41"/>
      <c r="R685" s="41"/>
      <c r="S685" s="41"/>
    </row>
    <row r="686" ht="78.0" customHeight="1">
      <c r="A686" s="41"/>
      <c r="B686" s="78"/>
      <c r="C686" s="78"/>
      <c r="D686" s="41"/>
      <c r="E686" s="41"/>
      <c r="F686" s="41"/>
      <c r="G686" s="41"/>
      <c r="H686" s="41"/>
      <c r="I686" s="41"/>
      <c r="J686" s="41"/>
      <c r="K686" s="41"/>
      <c r="L686" s="41"/>
      <c r="M686" s="41"/>
      <c r="N686" s="41"/>
      <c r="O686" s="41"/>
      <c r="P686" s="41"/>
      <c r="Q686" s="41"/>
      <c r="R686" s="41"/>
      <c r="S686" s="41"/>
    </row>
    <row r="687" ht="78.0" customHeight="1">
      <c r="A687" s="41"/>
      <c r="B687" s="78"/>
      <c r="C687" s="78"/>
      <c r="D687" s="41"/>
      <c r="E687" s="41"/>
      <c r="F687" s="41"/>
      <c r="G687" s="41"/>
      <c r="H687" s="41"/>
      <c r="I687" s="41"/>
      <c r="J687" s="41"/>
      <c r="K687" s="41"/>
      <c r="L687" s="41"/>
      <c r="M687" s="41"/>
      <c r="N687" s="41"/>
      <c r="O687" s="41"/>
      <c r="P687" s="41"/>
      <c r="Q687" s="41"/>
      <c r="R687" s="41"/>
      <c r="S687" s="41"/>
    </row>
    <row r="688" ht="78.0" customHeight="1">
      <c r="A688" s="41"/>
      <c r="B688" s="78"/>
      <c r="C688" s="78"/>
      <c r="D688" s="41"/>
      <c r="E688" s="41"/>
      <c r="F688" s="41"/>
      <c r="G688" s="41"/>
      <c r="H688" s="41"/>
      <c r="I688" s="41"/>
      <c r="J688" s="41"/>
      <c r="K688" s="41"/>
      <c r="L688" s="41"/>
      <c r="M688" s="41"/>
      <c r="N688" s="41"/>
      <c r="O688" s="41"/>
      <c r="P688" s="41"/>
      <c r="Q688" s="41"/>
      <c r="R688" s="41"/>
      <c r="S688" s="41"/>
    </row>
    <row r="689" ht="78.0" customHeight="1">
      <c r="A689" s="41"/>
      <c r="B689" s="78"/>
      <c r="C689" s="78"/>
      <c r="D689" s="41"/>
      <c r="E689" s="41"/>
      <c r="F689" s="41"/>
      <c r="G689" s="41"/>
      <c r="H689" s="41"/>
      <c r="I689" s="41"/>
      <c r="J689" s="41"/>
      <c r="K689" s="41"/>
      <c r="L689" s="41"/>
      <c r="M689" s="41"/>
      <c r="N689" s="41"/>
      <c r="O689" s="41"/>
      <c r="P689" s="41"/>
      <c r="Q689" s="41"/>
      <c r="R689" s="41"/>
      <c r="S689" s="41"/>
    </row>
    <row r="690" ht="78.0" customHeight="1">
      <c r="A690" s="41"/>
      <c r="B690" s="78"/>
      <c r="C690" s="78"/>
      <c r="D690" s="41"/>
      <c r="E690" s="41"/>
      <c r="F690" s="41"/>
      <c r="G690" s="41"/>
      <c r="H690" s="41"/>
      <c r="I690" s="41"/>
      <c r="J690" s="41"/>
      <c r="K690" s="41"/>
      <c r="L690" s="41"/>
      <c r="M690" s="41"/>
      <c r="N690" s="41"/>
      <c r="O690" s="41"/>
      <c r="P690" s="41"/>
      <c r="Q690" s="41"/>
      <c r="R690" s="41"/>
      <c r="S690" s="41"/>
    </row>
    <row r="691" ht="78.0" customHeight="1">
      <c r="A691" s="41"/>
      <c r="B691" s="78"/>
      <c r="C691" s="78"/>
      <c r="D691" s="41"/>
      <c r="E691" s="41"/>
      <c r="F691" s="41"/>
      <c r="G691" s="41"/>
      <c r="H691" s="41"/>
      <c r="I691" s="41"/>
      <c r="J691" s="41"/>
      <c r="K691" s="41"/>
      <c r="L691" s="41"/>
      <c r="M691" s="41"/>
      <c r="N691" s="41"/>
      <c r="O691" s="41"/>
      <c r="P691" s="41"/>
      <c r="Q691" s="41"/>
      <c r="R691" s="41"/>
      <c r="S691" s="41"/>
    </row>
    <row r="692" ht="78.0" customHeight="1">
      <c r="A692" s="41"/>
      <c r="B692" s="78"/>
      <c r="C692" s="78"/>
      <c r="D692" s="41"/>
      <c r="E692" s="41"/>
      <c r="F692" s="41"/>
      <c r="G692" s="41"/>
      <c r="H692" s="41"/>
      <c r="I692" s="41"/>
      <c r="J692" s="41"/>
      <c r="K692" s="41"/>
      <c r="L692" s="41"/>
      <c r="M692" s="41"/>
      <c r="N692" s="41"/>
      <c r="O692" s="41"/>
      <c r="P692" s="41"/>
      <c r="Q692" s="41"/>
      <c r="R692" s="41"/>
      <c r="S692" s="41"/>
    </row>
    <row r="693" ht="78.0" customHeight="1">
      <c r="A693" s="41"/>
      <c r="B693" s="78"/>
      <c r="C693" s="78"/>
      <c r="D693" s="41"/>
      <c r="E693" s="41"/>
      <c r="F693" s="41"/>
      <c r="G693" s="41"/>
      <c r="H693" s="41"/>
      <c r="I693" s="41"/>
      <c r="J693" s="41"/>
      <c r="K693" s="41"/>
      <c r="L693" s="41"/>
      <c r="M693" s="41"/>
      <c r="N693" s="41"/>
      <c r="O693" s="41"/>
      <c r="P693" s="41"/>
      <c r="Q693" s="41"/>
      <c r="R693" s="41"/>
      <c r="S693" s="41"/>
    </row>
    <row r="694" ht="78.0" customHeight="1">
      <c r="A694" s="41"/>
      <c r="B694" s="78"/>
      <c r="C694" s="78"/>
      <c r="D694" s="41"/>
      <c r="E694" s="41"/>
      <c r="F694" s="41"/>
      <c r="G694" s="41"/>
      <c r="H694" s="41"/>
      <c r="I694" s="41"/>
      <c r="J694" s="41"/>
      <c r="K694" s="41"/>
      <c r="L694" s="41"/>
      <c r="M694" s="41"/>
      <c r="N694" s="41"/>
      <c r="O694" s="41"/>
      <c r="P694" s="41"/>
      <c r="Q694" s="41"/>
      <c r="R694" s="41"/>
      <c r="S694" s="41"/>
    </row>
    <row r="695" ht="78.0" customHeight="1">
      <c r="A695" s="41"/>
      <c r="B695" s="78"/>
      <c r="C695" s="78"/>
      <c r="D695" s="41"/>
      <c r="E695" s="41"/>
      <c r="F695" s="41"/>
      <c r="G695" s="41"/>
      <c r="H695" s="41"/>
      <c r="I695" s="41"/>
      <c r="J695" s="41"/>
      <c r="K695" s="41"/>
      <c r="L695" s="41"/>
      <c r="M695" s="41"/>
      <c r="N695" s="41"/>
      <c r="O695" s="41"/>
      <c r="P695" s="41"/>
      <c r="Q695" s="41"/>
      <c r="R695" s="41"/>
      <c r="S695" s="41"/>
    </row>
    <row r="696" ht="78.0" customHeight="1">
      <c r="A696" s="41"/>
      <c r="B696" s="78"/>
      <c r="C696" s="78"/>
      <c r="D696" s="41"/>
      <c r="E696" s="41"/>
      <c r="F696" s="41"/>
      <c r="G696" s="41"/>
      <c r="H696" s="41"/>
      <c r="I696" s="41"/>
      <c r="J696" s="41"/>
      <c r="K696" s="41"/>
      <c r="L696" s="41"/>
      <c r="M696" s="41"/>
      <c r="N696" s="41"/>
      <c r="O696" s="41"/>
      <c r="P696" s="41"/>
      <c r="Q696" s="41"/>
      <c r="R696" s="41"/>
      <c r="S696" s="41"/>
    </row>
    <row r="697" ht="78.0" customHeight="1">
      <c r="A697" s="41"/>
      <c r="B697" s="78"/>
      <c r="C697" s="78"/>
      <c r="D697" s="41"/>
      <c r="E697" s="41"/>
      <c r="F697" s="41"/>
      <c r="G697" s="41"/>
      <c r="H697" s="41"/>
      <c r="I697" s="41"/>
      <c r="J697" s="41"/>
      <c r="K697" s="41"/>
      <c r="L697" s="41"/>
      <c r="M697" s="41"/>
      <c r="N697" s="41"/>
      <c r="O697" s="41"/>
      <c r="P697" s="41"/>
      <c r="Q697" s="41"/>
      <c r="R697" s="41"/>
      <c r="S697" s="41"/>
    </row>
    <row r="698" ht="78.0" customHeight="1">
      <c r="A698" s="41"/>
      <c r="B698" s="78"/>
      <c r="C698" s="78"/>
      <c r="D698" s="41"/>
      <c r="E698" s="41"/>
      <c r="F698" s="41"/>
      <c r="G698" s="41"/>
      <c r="H698" s="41"/>
      <c r="I698" s="41"/>
      <c r="J698" s="41"/>
      <c r="K698" s="41"/>
      <c r="L698" s="41"/>
      <c r="M698" s="41"/>
      <c r="N698" s="41"/>
      <c r="O698" s="41"/>
      <c r="P698" s="41"/>
      <c r="Q698" s="41"/>
      <c r="R698" s="41"/>
      <c r="S698" s="41"/>
    </row>
    <row r="699" ht="78.0" customHeight="1">
      <c r="A699" s="41"/>
      <c r="B699" s="78"/>
      <c r="C699" s="78"/>
      <c r="D699" s="41"/>
      <c r="E699" s="41"/>
      <c r="F699" s="41"/>
      <c r="G699" s="41"/>
      <c r="H699" s="41"/>
      <c r="I699" s="41"/>
      <c r="J699" s="41"/>
      <c r="K699" s="41"/>
      <c r="L699" s="41"/>
      <c r="M699" s="41"/>
      <c r="N699" s="41"/>
      <c r="O699" s="41"/>
      <c r="P699" s="41"/>
      <c r="Q699" s="41"/>
      <c r="R699" s="41"/>
      <c r="S699" s="41"/>
    </row>
    <row r="700" ht="78.0" customHeight="1">
      <c r="A700" s="41"/>
      <c r="B700" s="78"/>
      <c r="C700" s="78"/>
      <c r="D700" s="41"/>
      <c r="E700" s="41"/>
      <c r="F700" s="41"/>
      <c r="G700" s="41"/>
      <c r="H700" s="41"/>
      <c r="I700" s="41"/>
      <c r="J700" s="41"/>
      <c r="K700" s="41"/>
      <c r="L700" s="41"/>
      <c r="M700" s="41"/>
      <c r="N700" s="41"/>
      <c r="O700" s="41"/>
      <c r="P700" s="41"/>
      <c r="Q700" s="41"/>
      <c r="R700" s="41"/>
      <c r="S700" s="41"/>
    </row>
    <row r="701" ht="78.0" customHeight="1">
      <c r="A701" s="41"/>
      <c r="B701" s="78"/>
      <c r="C701" s="78"/>
      <c r="D701" s="41"/>
      <c r="E701" s="41"/>
      <c r="F701" s="41"/>
      <c r="G701" s="41"/>
      <c r="H701" s="41"/>
      <c r="I701" s="41"/>
      <c r="J701" s="41"/>
      <c r="K701" s="41"/>
      <c r="L701" s="41"/>
      <c r="M701" s="41"/>
      <c r="N701" s="41"/>
      <c r="O701" s="41"/>
      <c r="P701" s="41"/>
      <c r="Q701" s="41"/>
      <c r="R701" s="41"/>
      <c r="S701" s="41"/>
    </row>
    <row r="702" ht="78.0" customHeight="1">
      <c r="A702" s="41"/>
      <c r="B702" s="78"/>
      <c r="C702" s="78"/>
      <c r="D702" s="41"/>
      <c r="E702" s="41"/>
      <c r="F702" s="41"/>
      <c r="G702" s="41"/>
      <c r="H702" s="41"/>
      <c r="I702" s="41"/>
      <c r="J702" s="41"/>
      <c r="K702" s="41"/>
      <c r="L702" s="41"/>
      <c r="M702" s="41"/>
      <c r="N702" s="41"/>
      <c r="O702" s="41"/>
      <c r="P702" s="41"/>
      <c r="Q702" s="41"/>
      <c r="R702" s="41"/>
      <c r="S702" s="41"/>
    </row>
    <row r="703" ht="78.0" customHeight="1">
      <c r="A703" s="41"/>
      <c r="B703" s="78"/>
      <c r="C703" s="78"/>
      <c r="D703" s="41"/>
      <c r="E703" s="41"/>
      <c r="F703" s="41"/>
      <c r="G703" s="41"/>
      <c r="H703" s="41"/>
      <c r="I703" s="41"/>
      <c r="J703" s="41"/>
      <c r="K703" s="41"/>
      <c r="L703" s="41"/>
      <c r="M703" s="41"/>
      <c r="N703" s="41"/>
      <c r="O703" s="41"/>
      <c r="P703" s="41"/>
      <c r="Q703" s="41"/>
      <c r="R703" s="41"/>
      <c r="S703" s="41"/>
    </row>
    <row r="704" ht="78.0" customHeight="1">
      <c r="A704" s="41"/>
      <c r="B704" s="78"/>
      <c r="C704" s="78"/>
      <c r="D704" s="41"/>
      <c r="E704" s="41"/>
      <c r="F704" s="41"/>
      <c r="G704" s="41"/>
      <c r="H704" s="41"/>
      <c r="I704" s="41"/>
      <c r="J704" s="41"/>
      <c r="K704" s="41"/>
      <c r="L704" s="41"/>
      <c r="M704" s="41"/>
      <c r="N704" s="41"/>
      <c r="O704" s="41"/>
      <c r="P704" s="41"/>
      <c r="Q704" s="41"/>
      <c r="R704" s="41"/>
      <c r="S704" s="41"/>
    </row>
    <row r="705" ht="78.0" customHeight="1">
      <c r="A705" s="41"/>
      <c r="B705" s="78"/>
      <c r="C705" s="78"/>
      <c r="D705" s="41"/>
      <c r="E705" s="41"/>
      <c r="F705" s="41"/>
      <c r="G705" s="41"/>
      <c r="H705" s="41"/>
      <c r="I705" s="41"/>
      <c r="J705" s="41"/>
      <c r="K705" s="41"/>
      <c r="L705" s="41"/>
      <c r="M705" s="41"/>
      <c r="N705" s="41"/>
      <c r="O705" s="41"/>
      <c r="P705" s="41"/>
      <c r="Q705" s="41"/>
      <c r="R705" s="41"/>
      <c r="S705" s="41"/>
    </row>
    <row r="706" ht="78.0" customHeight="1">
      <c r="A706" s="41"/>
      <c r="B706" s="78"/>
      <c r="C706" s="78"/>
      <c r="D706" s="41"/>
      <c r="E706" s="41"/>
      <c r="F706" s="41"/>
      <c r="G706" s="41"/>
      <c r="H706" s="41"/>
      <c r="I706" s="41"/>
      <c r="J706" s="41"/>
      <c r="K706" s="41"/>
      <c r="L706" s="41"/>
      <c r="M706" s="41"/>
      <c r="N706" s="41"/>
      <c r="O706" s="41"/>
      <c r="P706" s="41"/>
      <c r="Q706" s="41"/>
      <c r="R706" s="41"/>
      <c r="S706" s="41"/>
    </row>
    <row r="707" ht="78.0" customHeight="1">
      <c r="A707" s="41"/>
      <c r="B707" s="78"/>
      <c r="C707" s="78"/>
      <c r="D707" s="41"/>
      <c r="E707" s="41"/>
      <c r="F707" s="41"/>
      <c r="G707" s="41"/>
      <c r="H707" s="41"/>
      <c r="I707" s="41"/>
      <c r="J707" s="41"/>
      <c r="K707" s="41"/>
      <c r="L707" s="41"/>
      <c r="M707" s="41"/>
      <c r="N707" s="41"/>
      <c r="O707" s="41"/>
      <c r="P707" s="41"/>
      <c r="Q707" s="41"/>
      <c r="R707" s="41"/>
      <c r="S707" s="41"/>
    </row>
    <row r="708" ht="78.0" customHeight="1">
      <c r="A708" s="41"/>
      <c r="B708" s="78"/>
      <c r="C708" s="78"/>
      <c r="D708" s="41"/>
      <c r="E708" s="41"/>
      <c r="F708" s="41"/>
      <c r="G708" s="41"/>
      <c r="H708" s="41"/>
      <c r="I708" s="41"/>
      <c r="J708" s="41"/>
      <c r="K708" s="41"/>
      <c r="L708" s="41"/>
      <c r="M708" s="41"/>
      <c r="N708" s="41"/>
      <c r="O708" s="41"/>
      <c r="P708" s="41"/>
      <c r="Q708" s="41"/>
      <c r="R708" s="41"/>
      <c r="S708" s="41"/>
    </row>
    <row r="709" ht="78.0" customHeight="1">
      <c r="A709" s="41"/>
      <c r="B709" s="78"/>
      <c r="C709" s="78"/>
      <c r="D709" s="41"/>
      <c r="E709" s="41"/>
      <c r="F709" s="41"/>
      <c r="G709" s="41"/>
      <c r="H709" s="41"/>
      <c r="I709" s="41"/>
      <c r="J709" s="41"/>
      <c r="K709" s="41"/>
      <c r="L709" s="41"/>
      <c r="M709" s="41"/>
      <c r="N709" s="41"/>
      <c r="O709" s="41"/>
      <c r="P709" s="41"/>
      <c r="Q709" s="41"/>
      <c r="R709" s="41"/>
      <c r="S709" s="41"/>
    </row>
    <row r="710" ht="78.0" customHeight="1">
      <c r="A710" s="41"/>
      <c r="B710" s="78"/>
      <c r="C710" s="78"/>
      <c r="D710" s="41"/>
      <c r="E710" s="41"/>
      <c r="F710" s="41"/>
      <c r="G710" s="41"/>
      <c r="H710" s="41"/>
      <c r="I710" s="41"/>
      <c r="J710" s="41"/>
      <c r="K710" s="41"/>
      <c r="L710" s="41"/>
      <c r="M710" s="41"/>
      <c r="N710" s="41"/>
      <c r="O710" s="41"/>
      <c r="P710" s="41"/>
      <c r="Q710" s="41"/>
      <c r="R710" s="41"/>
      <c r="S710" s="41"/>
    </row>
    <row r="711" ht="78.0" customHeight="1">
      <c r="A711" s="41"/>
      <c r="B711" s="78"/>
      <c r="C711" s="78"/>
      <c r="D711" s="41"/>
      <c r="E711" s="41"/>
      <c r="F711" s="41"/>
      <c r="G711" s="41"/>
      <c r="H711" s="41"/>
      <c r="I711" s="41"/>
      <c r="J711" s="41"/>
      <c r="K711" s="41"/>
      <c r="L711" s="41"/>
      <c r="M711" s="41"/>
      <c r="N711" s="41"/>
      <c r="O711" s="41"/>
      <c r="P711" s="41"/>
      <c r="Q711" s="41"/>
      <c r="R711" s="41"/>
      <c r="S711" s="41"/>
    </row>
    <row r="712" ht="78.0" customHeight="1">
      <c r="A712" s="41"/>
      <c r="B712" s="78"/>
      <c r="C712" s="78"/>
      <c r="D712" s="41"/>
      <c r="E712" s="41"/>
      <c r="F712" s="41"/>
      <c r="G712" s="41"/>
      <c r="H712" s="41"/>
      <c r="I712" s="41"/>
      <c r="J712" s="41"/>
      <c r="K712" s="41"/>
      <c r="L712" s="41"/>
      <c r="M712" s="41"/>
      <c r="N712" s="41"/>
      <c r="O712" s="41"/>
      <c r="P712" s="41"/>
      <c r="Q712" s="41"/>
      <c r="R712" s="41"/>
      <c r="S712" s="41"/>
    </row>
    <row r="713" ht="78.0" customHeight="1">
      <c r="A713" s="41"/>
      <c r="B713" s="78"/>
      <c r="C713" s="78"/>
      <c r="D713" s="41"/>
      <c r="E713" s="41"/>
      <c r="F713" s="41"/>
      <c r="G713" s="41"/>
      <c r="H713" s="41"/>
      <c r="I713" s="41"/>
      <c r="J713" s="41"/>
      <c r="K713" s="41"/>
      <c r="L713" s="41"/>
      <c r="M713" s="41"/>
      <c r="N713" s="41"/>
      <c r="O713" s="41"/>
      <c r="P713" s="41"/>
      <c r="Q713" s="41"/>
      <c r="R713" s="41"/>
      <c r="S713" s="41"/>
    </row>
    <row r="714" ht="78.0" customHeight="1">
      <c r="A714" s="41"/>
      <c r="B714" s="78"/>
      <c r="C714" s="78"/>
      <c r="D714" s="41"/>
      <c r="E714" s="41"/>
      <c r="F714" s="41"/>
      <c r="G714" s="41"/>
      <c r="H714" s="41"/>
      <c r="I714" s="41"/>
      <c r="J714" s="41"/>
      <c r="K714" s="41"/>
      <c r="L714" s="41"/>
      <c r="M714" s="41"/>
      <c r="N714" s="41"/>
      <c r="O714" s="41"/>
      <c r="P714" s="41"/>
      <c r="Q714" s="41"/>
      <c r="R714" s="41"/>
      <c r="S714" s="41"/>
    </row>
    <row r="715" ht="78.0" customHeight="1">
      <c r="A715" s="41"/>
      <c r="B715" s="78"/>
      <c r="C715" s="78"/>
      <c r="D715" s="41"/>
      <c r="E715" s="41"/>
      <c r="F715" s="41"/>
      <c r="G715" s="41"/>
      <c r="H715" s="41"/>
      <c r="I715" s="41"/>
      <c r="J715" s="41"/>
      <c r="K715" s="41"/>
      <c r="L715" s="41"/>
      <c r="M715" s="41"/>
      <c r="N715" s="41"/>
      <c r="O715" s="41"/>
      <c r="P715" s="41"/>
      <c r="Q715" s="41"/>
      <c r="R715" s="41"/>
      <c r="S715" s="41"/>
    </row>
    <row r="716" ht="78.0" customHeight="1">
      <c r="A716" s="41"/>
      <c r="B716" s="78"/>
      <c r="C716" s="78"/>
      <c r="D716" s="41"/>
      <c r="E716" s="41"/>
      <c r="F716" s="41"/>
      <c r="G716" s="41"/>
      <c r="H716" s="41"/>
      <c r="I716" s="41"/>
      <c r="J716" s="41"/>
      <c r="K716" s="41"/>
      <c r="L716" s="41"/>
      <c r="M716" s="41"/>
      <c r="N716" s="41"/>
      <c r="O716" s="41"/>
      <c r="P716" s="41"/>
      <c r="Q716" s="41"/>
      <c r="R716" s="41"/>
      <c r="S716" s="41"/>
    </row>
    <row r="717" ht="78.0" customHeight="1">
      <c r="A717" s="41"/>
      <c r="B717" s="78"/>
      <c r="C717" s="78"/>
      <c r="D717" s="41"/>
      <c r="E717" s="41"/>
      <c r="F717" s="41"/>
      <c r="G717" s="41"/>
      <c r="H717" s="41"/>
      <c r="I717" s="41"/>
      <c r="J717" s="41"/>
      <c r="K717" s="41"/>
      <c r="L717" s="41"/>
      <c r="M717" s="41"/>
      <c r="N717" s="41"/>
      <c r="O717" s="41"/>
      <c r="P717" s="41"/>
      <c r="Q717" s="41"/>
      <c r="R717" s="41"/>
      <c r="S717" s="41"/>
    </row>
    <row r="718" ht="78.0" customHeight="1">
      <c r="A718" s="41"/>
      <c r="B718" s="78"/>
      <c r="C718" s="78"/>
      <c r="D718" s="41"/>
      <c r="E718" s="41"/>
      <c r="F718" s="41"/>
      <c r="G718" s="41"/>
      <c r="H718" s="41"/>
      <c r="I718" s="41"/>
      <c r="J718" s="41"/>
      <c r="K718" s="41"/>
      <c r="L718" s="41"/>
      <c r="M718" s="41"/>
      <c r="N718" s="41"/>
      <c r="O718" s="41"/>
      <c r="P718" s="41"/>
      <c r="Q718" s="41"/>
      <c r="R718" s="41"/>
      <c r="S718" s="41"/>
    </row>
    <row r="719" ht="78.0" customHeight="1">
      <c r="A719" s="41"/>
      <c r="B719" s="78"/>
      <c r="C719" s="78"/>
      <c r="D719" s="41"/>
      <c r="E719" s="41"/>
      <c r="F719" s="41"/>
      <c r="G719" s="41"/>
      <c r="H719" s="41"/>
      <c r="I719" s="41"/>
      <c r="J719" s="41"/>
      <c r="K719" s="41"/>
      <c r="L719" s="41"/>
      <c r="M719" s="41"/>
      <c r="N719" s="41"/>
      <c r="O719" s="41"/>
      <c r="P719" s="41"/>
      <c r="Q719" s="41"/>
      <c r="R719" s="41"/>
      <c r="S719" s="41"/>
    </row>
    <row r="720" ht="78.0" customHeight="1">
      <c r="A720" s="41"/>
      <c r="B720" s="78"/>
      <c r="C720" s="78"/>
      <c r="D720" s="41"/>
      <c r="E720" s="41"/>
      <c r="F720" s="41"/>
      <c r="G720" s="41"/>
      <c r="H720" s="41"/>
      <c r="I720" s="41"/>
      <c r="J720" s="41"/>
      <c r="K720" s="41"/>
      <c r="L720" s="41"/>
      <c r="M720" s="41"/>
      <c r="N720" s="41"/>
      <c r="O720" s="41"/>
      <c r="P720" s="41"/>
      <c r="Q720" s="41"/>
      <c r="R720" s="41"/>
      <c r="S720" s="41"/>
    </row>
    <row r="721" ht="78.0" customHeight="1">
      <c r="A721" s="41"/>
      <c r="B721" s="78"/>
      <c r="C721" s="78"/>
      <c r="D721" s="41"/>
      <c r="E721" s="41"/>
      <c r="F721" s="41"/>
      <c r="G721" s="41"/>
      <c r="H721" s="41"/>
      <c r="I721" s="41"/>
      <c r="J721" s="41"/>
      <c r="K721" s="41"/>
      <c r="L721" s="41"/>
      <c r="M721" s="41"/>
      <c r="N721" s="41"/>
      <c r="O721" s="41"/>
      <c r="P721" s="41"/>
      <c r="Q721" s="41"/>
      <c r="R721" s="41"/>
      <c r="S721" s="41"/>
    </row>
    <row r="722" ht="78.0" customHeight="1">
      <c r="A722" s="41"/>
      <c r="B722" s="78"/>
      <c r="C722" s="78"/>
      <c r="D722" s="41"/>
      <c r="E722" s="41"/>
      <c r="F722" s="41"/>
      <c r="G722" s="41"/>
      <c r="H722" s="41"/>
      <c r="I722" s="41"/>
      <c r="J722" s="41"/>
      <c r="K722" s="41"/>
      <c r="L722" s="41"/>
      <c r="M722" s="41"/>
      <c r="N722" s="41"/>
      <c r="O722" s="41"/>
      <c r="P722" s="41"/>
      <c r="Q722" s="41"/>
      <c r="R722" s="41"/>
      <c r="S722" s="41"/>
    </row>
    <row r="723" ht="78.0" customHeight="1">
      <c r="A723" s="41"/>
      <c r="B723" s="78"/>
      <c r="C723" s="78"/>
      <c r="D723" s="41"/>
      <c r="E723" s="41"/>
      <c r="F723" s="41"/>
      <c r="G723" s="41"/>
      <c r="H723" s="41"/>
      <c r="I723" s="41"/>
      <c r="J723" s="41"/>
      <c r="K723" s="41"/>
      <c r="L723" s="41"/>
      <c r="M723" s="41"/>
      <c r="N723" s="41"/>
      <c r="O723" s="41"/>
      <c r="P723" s="41"/>
      <c r="Q723" s="41"/>
      <c r="R723" s="41"/>
      <c r="S723" s="41"/>
    </row>
    <row r="724" ht="78.0" customHeight="1">
      <c r="A724" s="41"/>
      <c r="B724" s="78"/>
      <c r="C724" s="78"/>
      <c r="D724" s="41"/>
      <c r="E724" s="41"/>
      <c r="F724" s="41"/>
      <c r="G724" s="41"/>
      <c r="H724" s="41"/>
      <c r="I724" s="41"/>
      <c r="J724" s="41"/>
      <c r="K724" s="41"/>
      <c r="L724" s="41"/>
      <c r="M724" s="41"/>
      <c r="N724" s="41"/>
      <c r="O724" s="41"/>
      <c r="P724" s="41"/>
      <c r="Q724" s="41"/>
      <c r="R724" s="41"/>
      <c r="S724" s="41"/>
    </row>
    <row r="725" ht="78.0" customHeight="1">
      <c r="A725" s="41"/>
      <c r="B725" s="78"/>
      <c r="C725" s="78"/>
      <c r="D725" s="41"/>
      <c r="E725" s="41"/>
      <c r="F725" s="41"/>
      <c r="G725" s="41"/>
      <c r="H725" s="41"/>
      <c r="I725" s="41"/>
      <c r="J725" s="41"/>
      <c r="K725" s="41"/>
      <c r="L725" s="41"/>
      <c r="M725" s="41"/>
      <c r="N725" s="41"/>
      <c r="O725" s="41"/>
      <c r="P725" s="41"/>
      <c r="Q725" s="41"/>
      <c r="R725" s="41"/>
      <c r="S725" s="41"/>
    </row>
    <row r="726" ht="78.0" customHeight="1">
      <c r="A726" s="41"/>
      <c r="B726" s="78"/>
      <c r="C726" s="78"/>
      <c r="D726" s="41"/>
      <c r="E726" s="41"/>
      <c r="F726" s="41"/>
      <c r="G726" s="41"/>
      <c r="H726" s="41"/>
      <c r="I726" s="41"/>
      <c r="J726" s="41"/>
      <c r="K726" s="41"/>
      <c r="L726" s="41"/>
      <c r="M726" s="41"/>
      <c r="N726" s="41"/>
      <c r="O726" s="41"/>
      <c r="P726" s="41"/>
      <c r="Q726" s="41"/>
      <c r="R726" s="41"/>
      <c r="S726" s="41"/>
    </row>
    <row r="727" ht="78.0" customHeight="1">
      <c r="A727" s="41"/>
      <c r="B727" s="78"/>
      <c r="C727" s="78"/>
      <c r="D727" s="41"/>
      <c r="E727" s="41"/>
      <c r="F727" s="41"/>
      <c r="G727" s="41"/>
      <c r="H727" s="41"/>
      <c r="I727" s="41"/>
      <c r="J727" s="41"/>
      <c r="K727" s="41"/>
      <c r="L727" s="41"/>
      <c r="M727" s="41"/>
      <c r="N727" s="41"/>
      <c r="O727" s="41"/>
      <c r="P727" s="41"/>
      <c r="Q727" s="41"/>
      <c r="R727" s="41"/>
      <c r="S727" s="41"/>
    </row>
    <row r="728" ht="78.0" customHeight="1">
      <c r="A728" s="41"/>
      <c r="B728" s="78"/>
      <c r="C728" s="78"/>
      <c r="D728" s="41"/>
      <c r="E728" s="41"/>
      <c r="F728" s="41"/>
      <c r="G728" s="41"/>
      <c r="H728" s="41"/>
      <c r="I728" s="41"/>
      <c r="J728" s="41"/>
      <c r="K728" s="41"/>
      <c r="L728" s="41"/>
      <c r="M728" s="41"/>
      <c r="N728" s="41"/>
      <c r="O728" s="41"/>
      <c r="P728" s="41"/>
      <c r="Q728" s="41"/>
      <c r="R728" s="41"/>
      <c r="S728" s="41"/>
    </row>
    <row r="729" ht="78.0" customHeight="1">
      <c r="A729" s="41"/>
      <c r="B729" s="78"/>
      <c r="C729" s="78"/>
      <c r="D729" s="41"/>
      <c r="E729" s="41"/>
      <c r="F729" s="41"/>
      <c r="G729" s="41"/>
      <c r="H729" s="41"/>
      <c r="I729" s="41"/>
      <c r="J729" s="41"/>
      <c r="K729" s="41"/>
      <c r="L729" s="41"/>
      <c r="M729" s="41"/>
      <c r="N729" s="41"/>
      <c r="O729" s="41"/>
      <c r="P729" s="41"/>
      <c r="Q729" s="41"/>
      <c r="R729" s="41"/>
      <c r="S729" s="41"/>
    </row>
    <row r="730" ht="78.0" customHeight="1">
      <c r="A730" s="41"/>
      <c r="B730" s="78"/>
      <c r="C730" s="78"/>
      <c r="D730" s="41"/>
      <c r="E730" s="41"/>
      <c r="F730" s="41"/>
      <c r="G730" s="41"/>
      <c r="H730" s="41"/>
      <c r="I730" s="41"/>
      <c r="J730" s="41"/>
      <c r="K730" s="41"/>
      <c r="L730" s="41"/>
      <c r="M730" s="41"/>
      <c r="N730" s="41"/>
      <c r="O730" s="41"/>
      <c r="P730" s="41"/>
      <c r="Q730" s="41"/>
      <c r="R730" s="41"/>
      <c r="S730" s="41"/>
    </row>
    <row r="731" ht="78.0" customHeight="1">
      <c r="A731" s="41"/>
      <c r="B731" s="78"/>
      <c r="C731" s="78"/>
      <c r="D731" s="41"/>
      <c r="E731" s="41"/>
      <c r="F731" s="41"/>
      <c r="G731" s="41"/>
      <c r="H731" s="41"/>
      <c r="I731" s="41"/>
      <c r="J731" s="41"/>
      <c r="K731" s="41"/>
      <c r="L731" s="41"/>
      <c r="M731" s="41"/>
      <c r="N731" s="41"/>
      <c r="O731" s="41"/>
      <c r="P731" s="41"/>
      <c r="Q731" s="41"/>
      <c r="R731" s="41"/>
      <c r="S731" s="41"/>
    </row>
    <row r="732" ht="78.0" customHeight="1">
      <c r="A732" s="41"/>
      <c r="B732" s="78"/>
      <c r="C732" s="78"/>
      <c r="D732" s="41"/>
      <c r="E732" s="41"/>
      <c r="F732" s="41"/>
      <c r="G732" s="41"/>
      <c r="H732" s="41"/>
      <c r="I732" s="41"/>
      <c r="J732" s="41"/>
      <c r="K732" s="41"/>
      <c r="L732" s="41"/>
      <c r="M732" s="41"/>
      <c r="N732" s="41"/>
      <c r="O732" s="41"/>
      <c r="P732" s="41"/>
      <c r="Q732" s="41"/>
      <c r="R732" s="41"/>
      <c r="S732" s="41"/>
    </row>
    <row r="733" ht="78.0" customHeight="1">
      <c r="A733" s="41"/>
      <c r="B733" s="78"/>
      <c r="C733" s="78"/>
      <c r="D733" s="41"/>
      <c r="E733" s="41"/>
      <c r="F733" s="41"/>
      <c r="G733" s="41"/>
      <c r="H733" s="41"/>
      <c r="I733" s="41"/>
      <c r="J733" s="41"/>
      <c r="K733" s="41"/>
      <c r="L733" s="41"/>
      <c r="M733" s="41"/>
      <c r="N733" s="41"/>
      <c r="O733" s="41"/>
      <c r="P733" s="41"/>
      <c r="Q733" s="41"/>
      <c r="R733" s="41"/>
      <c r="S733" s="41"/>
    </row>
    <row r="734" ht="78.0" customHeight="1">
      <c r="A734" s="41"/>
      <c r="B734" s="78"/>
      <c r="C734" s="78"/>
      <c r="D734" s="41"/>
      <c r="E734" s="41"/>
      <c r="F734" s="41"/>
      <c r="G734" s="41"/>
      <c r="H734" s="41"/>
      <c r="I734" s="41"/>
      <c r="J734" s="41"/>
      <c r="K734" s="41"/>
      <c r="L734" s="41"/>
      <c r="M734" s="41"/>
      <c r="N734" s="41"/>
      <c r="O734" s="41"/>
      <c r="P734" s="41"/>
      <c r="Q734" s="41"/>
      <c r="R734" s="41"/>
      <c r="S734" s="41"/>
    </row>
    <row r="735" ht="78.0" customHeight="1">
      <c r="A735" s="41"/>
      <c r="B735" s="78"/>
      <c r="C735" s="78"/>
      <c r="D735" s="41"/>
      <c r="E735" s="41"/>
      <c r="F735" s="41"/>
      <c r="G735" s="41"/>
      <c r="H735" s="41"/>
      <c r="I735" s="41"/>
      <c r="J735" s="41"/>
      <c r="K735" s="41"/>
      <c r="L735" s="41"/>
      <c r="M735" s="41"/>
      <c r="N735" s="41"/>
      <c r="O735" s="41"/>
      <c r="P735" s="41"/>
      <c r="Q735" s="41"/>
      <c r="R735" s="41"/>
      <c r="S735" s="41"/>
    </row>
    <row r="736" ht="78.0" customHeight="1">
      <c r="A736" s="41"/>
      <c r="B736" s="78"/>
      <c r="C736" s="78"/>
      <c r="D736" s="41"/>
      <c r="E736" s="41"/>
      <c r="F736" s="41"/>
      <c r="G736" s="41"/>
      <c r="H736" s="41"/>
      <c r="I736" s="41"/>
      <c r="J736" s="41"/>
      <c r="K736" s="41"/>
      <c r="L736" s="41"/>
      <c r="M736" s="41"/>
      <c r="N736" s="41"/>
      <c r="O736" s="41"/>
      <c r="P736" s="41"/>
      <c r="Q736" s="41"/>
      <c r="R736" s="41"/>
      <c r="S736" s="41"/>
    </row>
    <row r="737" ht="78.0" customHeight="1">
      <c r="A737" s="41"/>
      <c r="B737" s="78"/>
      <c r="C737" s="78"/>
      <c r="D737" s="41"/>
      <c r="E737" s="41"/>
      <c r="F737" s="41"/>
      <c r="G737" s="41"/>
      <c r="H737" s="41"/>
      <c r="I737" s="41"/>
      <c r="J737" s="41"/>
      <c r="K737" s="41"/>
      <c r="L737" s="41"/>
      <c r="M737" s="41"/>
      <c r="N737" s="41"/>
      <c r="O737" s="41"/>
      <c r="P737" s="41"/>
      <c r="Q737" s="41"/>
      <c r="R737" s="41"/>
      <c r="S737" s="41"/>
    </row>
    <row r="738" ht="78.0" customHeight="1">
      <c r="A738" s="41"/>
      <c r="B738" s="78"/>
      <c r="C738" s="78"/>
      <c r="D738" s="41"/>
      <c r="E738" s="41"/>
      <c r="F738" s="41"/>
      <c r="G738" s="41"/>
      <c r="H738" s="41"/>
      <c r="I738" s="41"/>
      <c r="J738" s="41"/>
      <c r="K738" s="41"/>
      <c r="L738" s="41"/>
      <c r="M738" s="41"/>
      <c r="N738" s="41"/>
      <c r="O738" s="41"/>
      <c r="P738" s="41"/>
      <c r="Q738" s="41"/>
      <c r="R738" s="41"/>
      <c r="S738" s="41"/>
    </row>
    <row r="739" ht="78.0" customHeight="1">
      <c r="A739" s="41"/>
      <c r="B739" s="78"/>
      <c r="C739" s="78"/>
      <c r="D739" s="41"/>
      <c r="E739" s="41"/>
      <c r="F739" s="41"/>
      <c r="G739" s="41"/>
      <c r="H739" s="41"/>
      <c r="I739" s="41"/>
      <c r="J739" s="41"/>
      <c r="K739" s="41"/>
      <c r="L739" s="41"/>
      <c r="M739" s="41"/>
      <c r="N739" s="41"/>
      <c r="O739" s="41"/>
      <c r="P739" s="41"/>
      <c r="Q739" s="41"/>
      <c r="R739" s="41"/>
      <c r="S739" s="41"/>
    </row>
    <row r="740" ht="78.0" customHeight="1">
      <c r="A740" s="41"/>
      <c r="B740" s="78"/>
      <c r="C740" s="78"/>
      <c r="D740" s="41"/>
      <c r="E740" s="41"/>
      <c r="F740" s="41"/>
      <c r="G740" s="41"/>
      <c r="H740" s="41"/>
      <c r="I740" s="41"/>
      <c r="J740" s="41"/>
      <c r="K740" s="41"/>
      <c r="L740" s="41"/>
      <c r="M740" s="41"/>
      <c r="N740" s="41"/>
      <c r="O740" s="41"/>
      <c r="P740" s="41"/>
      <c r="Q740" s="41"/>
      <c r="R740" s="41"/>
      <c r="S740" s="41"/>
    </row>
    <row r="741" ht="78.0" customHeight="1">
      <c r="A741" s="41"/>
      <c r="B741" s="78"/>
      <c r="C741" s="78"/>
      <c r="D741" s="41"/>
      <c r="E741" s="41"/>
      <c r="F741" s="41"/>
      <c r="G741" s="41"/>
      <c r="H741" s="41"/>
      <c r="I741" s="41"/>
      <c r="J741" s="41"/>
      <c r="K741" s="41"/>
      <c r="L741" s="41"/>
      <c r="M741" s="41"/>
      <c r="N741" s="41"/>
      <c r="O741" s="41"/>
      <c r="P741" s="41"/>
      <c r="Q741" s="41"/>
      <c r="R741" s="41"/>
      <c r="S741" s="41"/>
    </row>
    <row r="742" ht="78.0" customHeight="1">
      <c r="A742" s="41"/>
      <c r="B742" s="78"/>
      <c r="C742" s="78"/>
      <c r="D742" s="41"/>
      <c r="E742" s="41"/>
      <c r="F742" s="41"/>
      <c r="G742" s="41"/>
      <c r="H742" s="41"/>
      <c r="I742" s="41"/>
      <c r="J742" s="41"/>
      <c r="K742" s="41"/>
      <c r="L742" s="41"/>
      <c r="M742" s="41"/>
      <c r="N742" s="41"/>
      <c r="O742" s="41"/>
      <c r="P742" s="41"/>
      <c r="Q742" s="41"/>
      <c r="R742" s="41"/>
      <c r="S742" s="41"/>
    </row>
    <row r="743" ht="78.0" customHeight="1">
      <c r="A743" s="41"/>
      <c r="B743" s="78"/>
      <c r="C743" s="78"/>
      <c r="D743" s="41"/>
      <c r="E743" s="41"/>
      <c r="F743" s="41"/>
      <c r="G743" s="41"/>
      <c r="H743" s="41"/>
      <c r="I743" s="41"/>
      <c r="J743" s="41"/>
      <c r="K743" s="41"/>
      <c r="L743" s="41"/>
      <c r="M743" s="41"/>
      <c r="N743" s="41"/>
      <c r="O743" s="41"/>
      <c r="P743" s="41"/>
      <c r="Q743" s="41"/>
      <c r="R743" s="41"/>
      <c r="S743" s="41"/>
    </row>
    <row r="744" ht="78.0" customHeight="1">
      <c r="A744" s="41"/>
      <c r="B744" s="78"/>
      <c r="C744" s="78"/>
      <c r="D744" s="41"/>
      <c r="E744" s="41"/>
      <c r="F744" s="41"/>
      <c r="G744" s="41"/>
      <c r="H744" s="41"/>
      <c r="I744" s="41"/>
      <c r="J744" s="41"/>
      <c r="K744" s="41"/>
      <c r="L744" s="41"/>
      <c r="M744" s="41"/>
      <c r="N744" s="41"/>
      <c r="O744" s="41"/>
      <c r="P744" s="41"/>
      <c r="Q744" s="41"/>
      <c r="R744" s="41"/>
      <c r="S744" s="41"/>
    </row>
    <row r="745" ht="78.0" customHeight="1">
      <c r="A745" s="41"/>
      <c r="B745" s="78"/>
      <c r="C745" s="78"/>
      <c r="D745" s="41"/>
      <c r="E745" s="41"/>
      <c r="F745" s="41"/>
      <c r="G745" s="41"/>
      <c r="H745" s="41"/>
      <c r="I745" s="41"/>
      <c r="J745" s="41"/>
      <c r="K745" s="41"/>
      <c r="L745" s="41"/>
      <c r="M745" s="41"/>
      <c r="N745" s="41"/>
      <c r="O745" s="41"/>
      <c r="P745" s="41"/>
      <c r="Q745" s="41"/>
      <c r="R745" s="41"/>
      <c r="S745" s="41"/>
    </row>
    <row r="746" ht="78.0" customHeight="1">
      <c r="A746" s="41"/>
      <c r="B746" s="78"/>
      <c r="C746" s="78"/>
      <c r="D746" s="41"/>
      <c r="E746" s="41"/>
      <c r="F746" s="41"/>
      <c r="G746" s="41"/>
      <c r="H746" s="41"/>
      <c r="I746" s="41"/>
      <c r="J746" s="41"/>
      <c r="K746" s="41"/>
      <c r="L746" s="41"/>
      <c r="M746" s="41"/>
      <c r="N746" s="41"/>
      <c r="O746" s="41"/>
      <c r="P746" s="41"/>
      <c r="Q746" s="41"/>
      <c r="R746" s="41"/>
      <c r="S746" s="41"/>
    </row>
    <row r="747" ht="78.0" customHeight="1">
      <c r="A747" s="41"/>
      <c r="B747" s="78"/>
      <c r="C747" s="78"/>
      <c r="D747" s="41"/>
      <c r="E747" s="41"/>
      <c r="F747" s="41"/>
      <c r="G747" s="41"/>
      <c r="H747" s="41"/>
      <c r="I747" s="41"/>
      <c r="J747" s="41"/>
      <c r="K747" s="41"/>
      <c r="L747" s="41"/>
      <c r="M747" s="41"/>
      <c r="N747" s="41"/>
      <c r="O747" s="41"/>
      <c r="P747" s="41"/>
      <c r="Q747" s="41"/>
      <c r="R747" s="41"/>
      <c r="S747" s="41"/>
    </row>
    <row r="748" ht="78.0" customHeight="1">
      <c r="A748" s="41"/>
      <c r="B748" s="78"/>
      <c r="C748" s="78"/>
      <c r="D748" s="41"/>
      <c r="E748" s="41"/>
      <c r="F748" s="41"/>
      <c r="G748" s="41"/>
      <c r="H748" s="41"/>
      <c r="I748" s="41"/>
      <c r="J748" s="41"/>
      <c r="K748" s="41"/>
      <c r="L748" s="41"/>
      <c r="M748" s="41"/>
      <c r="N748" s="41"/>
      <c r="O748" s="41"/>
      <c r="P748" s="41"/>
      <c r="Q748" s="41"/>
      <c r="R748" s="41"/>
      <c r="S748" s="41"/>
    </row>
    <row r="749" ht="78.0" customHeight="1">
      <c r="A749" s="41"/>
      <c r="B749" s="78"/>
      <c r="C749" s="78"/>
      <c r="D749" s="41"/>
      <c r="E749" s="41"/>
      <c r="F749" s="41"/>
      <c r="G749" s="41"/>
      <c r="H749" s="41"/>
      <c r="I749" s="41"/>
      <c r="J749" s="41"/>
      <c r="K749" s="41"/>
      <c r="L749" s="41"/>
      <c r="M749" s="41"/>
      <c r="N749" s="41"/>
      <c r="O749" s="41"/>
      <c r="P749" s="41"/>
      <c r="Q749" s="41"/>
      <c r="R749" s="41"/>
      <c r="S749" s="41"/>
    </row>
    <row r="750" ht="78.0" customHeight="1">
      <c r="A750" s="41"/>
      <c r="B750" s="78"/>
      <c r="C750" s="78"/>
      <c r="D750" s="41"/>
      <c r="E750" s="41"/>
      <c r="F750" s="41"/>
      <c r="G750" s="41"/>
      <c r="H750" s="41"/>
      <c r="I750" s="41"/>
      <c r="J750" s="41"/>
      <c r="K750" s="41"/>
      <c r="L750" s="41"/>
      <c r="M750" s="41"/>
      <c r="N750" s="41"/>
      <c r="O750" s="41"/>
      <c r="P750" s="41"/>
      <c r="Q750" s="41"/>
      <c r="R750" s="41"/>
      <c r="S750" s="41"/>
    </row>
    <row r="751" ht="78.0" customHeight="1">
      <c r="A751" s="41"/>
      <c r="B751" s="78"/>
      <c r="C751" s="78"/>
      <c r="D751" s="41"/>
      <c r="E751" s="41"/>
      <c r="F751" s="41"/>
      <c r="G751" s="41"/>
      <c r="H751" s="41"/>
      <c r="I751" s="41"/>
      <c r="J751" s="41"/>
      <c r="K751" s="41"/>
      <c r="L751" s="41"/>
      <c r="M751" s="41"/>
      <c r="N751" s="41"/>
      <c r="O751" s="41"/>
      <c r="P751" s="41"/>
      <c r="Q751" s="41"/>
      <c r="R751" s="41"/>
      <c r="S751" s="41"/>
    </row>
    <row r="752" ht="78.0" customHeight="1">
      <c r="A752" s="41"/>
      <c r="B752" s="78"/>
      <c r="C752" s="78"/>
      <c r="D752" s="41"/>
      <c r="E752" s="41"/>
      <c r="F752" s="41"/>
      <c r="G752" s="41"/>
      <c r="H752" s="41"/>
      <c r="I752" s="41"/>
      <c r="J752" s="41"/>
      <c r="K752" s="41"/>
      <c r="L752" s="41"/>
      <c r="M752" s="41"/>
      <c r="N752" s="41"/>
      <c r="O752" s="41"/>
      <c r="P752" s="41"/>
      <c r="Q752" s="41"/>
      <c r="R752" s="41"/>
      <c r="S752" s="41"/>
    </row>
    <row r="753" ht="78.0" customHeight="1">
      <c r="A753" s="41"/>
      <c r="B753" s="78"/>
      <c r="C753" s="78"/>
      <c r="D753" s="41"/>
      <c r="E753" s="41"/>
      <c r="F753" s="41"/>
      <c r="G753" s="41"/>
      <c r="H753" s="41"/>
      <c r="I753" s="41"/>
      <c r="J753" s="41"/>
      <c r="K753" s="41"/>
      <c r="L753" s="41"/>
      <c r="M753" s="41"/>
      <c r="N753" s="41"/>
      <c r="O753" s="41"/>
      <c r="P753" s="41"/>
      <c r="Q753" s="41"/>
      <c r="R753" s="41"/>
      <c r="S753" s="41"/>
    </row>
    <row r="754" ht="78.0" customHeight="1">
      <c r="A754" s="41"/>
      <c r="B754" s="78"/>
      <c r="C754" s="78"/>
      <c r="D754" s="41"/>
      <c r="E754" s="41"/>
      <c r="F754" s="41"/>
      <c r="G754" s="41"/>
      <c r="H754" s="41"/>
      <c r="I754" s="41"/>
      <c r="J754" s="41"/>
      <c r="K754" s="41"/>
      <c r="L754" s="41"/>
      <c r="M754" s="41"/>
      <c r="N754" s="41"/>
      <c r="O754" s="41"/>
      <c r="P754" s="41"/>
      <c r="Q754" s="41"/>
      <c r="R754" s="41"/>
      <c r="S754" s="41"/>
    </row>
    <row r="755" ht="78.0" customHeight="1">
      <c r="A755" s="41"/>
      <c r="B755" s="78"/>
      <c r="C755" s="78"/>
      <c r="D755" s="41"/>
      <c r="E755" s="41"/>
      <c r="F755" s="41"/>
      <c r="G755" s="41"/>
      <c r="H755" s="41"/>
      <c r="I755" s="41"/>
      <c r="J755" s="41"/>
      <c r="K755" s="41"/>
      <c r="L755" s="41"/>
      <c r="M755" s="41"/>
      <c r="N755" s="41"/>
      <c r="O755" s="41"/>
      <c r="P755" s="41"/>
      <c r="Q755" s="41"/>
      <c r="R755" s="41"/>
      <c r="S755" s="41"/>
    </row>
    <row r="756" ht="78.0" customHeight="1">
      <c r="A756" s="41"/>
      <c r="B756" s="78"/>
      <c r="C756" s="78"/>
      <c r="D756" s="41"/>
      <c r="E756" s="41"/>
      <c r="F756" s="41"/>
      <c r="G756" s="41"/>
      <c r="H756" s="41"/>
      <c r="I756" s="41"/>
      <c r="J756" s="41"/>
      <c r="K756" s="41"/>
      <c r="L756" s="41"/>
      <c r="M756" s="41"/>
      <c r="N756" s="41"/>
      <c r="O756" s="41"/>
      <c r="P756" s="41"/>
      <c r="Q756" s="41"/>
      <c r="R756" s="41"/>
      <c r="S756" s="41"/>
    </row>
    <row r="757" ht="78.0" customHeight="1">
      <c r="A757" s="41"/>
      <c r="B757" s="78"/>
      <c r="C757" s="78"/>
      <c r="D757" s="41"/>
      <c r="E757" s="41"/>
      <c r="F757" s="41"/>
      <c r="G757" s="41"/>
      <c r="H757" s="41"/>
      <c r="I757" s="41"/>
      <c r="J757" s="41"/>
      <c r="K757" s="41"/>
      <c r="L757" s="41"/>
      <c r="M757" s="41"/>
      <c r="N757" s="41"/>
      <c r="O757" s="41"/>
      <c r="P757" s="41"/>
      <c r="Q757" s="41"/>
      <c r="R757" s="41"/>
      <c r="S757" s="41"/>
    </row>
    <row r="758" ht="78.0" customHeight="1">
      <c r="A758" s="41"/>
      <c r="B758" s="78"/>
      <c r="C758" s="78"/>
      <c r="D758" s="41"/>
      <c r="E758" s="41"/>
      <c r="F758" s="41"/>
      <c r="G758" s="41"/>
      <c r="H758" s="41"/>
      <c r="I758" s="41"/>
      <c r="J758" s="41"/>
      <c r="K758" s="41"/>
      <c r="L758" s="41"/>
      <c r="M758" s="41"/>
      <c r="N758" s="41"/>
      <c r="O758" s="41"/>
      <c r="P758" s="41"/>
      <c r="Q758" s="41"/>
      <c r="R758" s="41"/>
      <c r="S758" s="41"/>
    </row>
    <row r="759" ht="78.0" customHeight="1">
      <c r="A759" s="41"/>
      <c r="B759" s="78"/>
      <c r="C759" s="78"/>
      <c r="D759" s="41"/>
      <c r="E759" s="41"/>
      <c r="F759" s="41"/>
      <c r="G759" s="41"/>
      <c r="H759" s="41"/>
      <c r="I759" s="41"/>
      <c r="J759" s="41"/>
      <c r="K759" s="41"/>
      <c r="L759" s="41"/>
      <c r="M759" s="41"/>
      <c r="N759" s="41"/>
      <c r="O759" s="41"/>
      <c r="P759" s="41"/>
      <c r="Q759" s="41"/>
      <c r="R759" s="41"/>
      <c r="S759" s="41"/>
    </row>
    <row r="760" ht="78.0" customHeight="1">
      <c r="A760" s="41"/>
      <c r="B760" s="78"/>
      <c r="C760" s="78"/>
      <c r="D760" s="41"/>
      <c r="E760" s="41"/>
      <c r="F760" s="41"/>
      <c r="G760" s="41"/>
      <c r="H760" s="41"/>
      <c r="I760" s="41"/>
      <c r="J760" s="41"/>
      <c r="K760" s="41"/>
      <c r="L760" s="41"/>
      <c r="M760" s="41"/>
      <c r="N760" s="41"/>
      <c r="O760" s="41"/>
      <c r="P760" s="41"/>
      <c r="Q760" s="41"/>
      <c r="R760" s="41"/>
      <c r="S760" s="41"/>
    </row>
    <row r="761" ht="78.0" customHeight="1">
      <c r="A761" s="41"/>
      <c r="B761" s="78"/>
      <c r="C761" s="78"/>
      <c r="D761" s="41"/>
      <c r="E761" s="41"/>
      <c r="F761" s="41"/>
      <c r="G761" s="41"/>
      <c r="H761" s="41"/>
      <c r="I761" s="41"/>
      <c r="J761" s="41"/>
      <c r="K761" s="41"/>
      <c r="L761" s="41"/>
      <c r="M761" s="41"/>
      <c r="N761" s="41"/>
      <c r="O761" s="41"/>
      <c r="P761" s="41"/>
      <c r="Q761" s="41"/>
      <c r="R761" s="41"/>
      <c r="S761" s="41"/>
    </row>
    <row r="762" ht="78.0" customHeight="1">
      <c r="A762" s="41"/>
      <c r="B762" s="78"/>
      <c r="C762" s="78"/>
      <c r="D762" s="41"/>
      <c r="E762" s="41"/>
      <c r="F762" s="41"/>
      <c r="G762" s="41"/>
      <c r="H762" s="41"/>
      <c r="I762" s="41"/>
      <c r="J762" s="41"/>
      <c r="K762" s="41"/>
      <c r="L762" s="41"/>
      <c r="M762" s="41"/>
      <c r="N762" s="41"/>
      <c r="O762" s="41"/>
      <c r="P762" s="41"/>
      <c r="Q762" s="41"/>
      <c r="R762" s="41"/>
      <c r="S762" s="41"/>
    </row>
    <row r="763" ht="78.0" customHeight="1">
      <c r="A763" s="41"/>
      <c r="B763" s="78"/>
      <c r="C763" s="78"/>
      <c r="D763" s="41"/>
      <c r="E763" s="41"/>
      <c r="F763" s="41"/>
      <c r="G763" s="41"/>
      <c r="H763" s="41"/>
      <c r="I763" s="41"/>
      <c r="J763" s="41"/>
      <c r="K763" s="41"/>
      <c r="L763" s="41"/>
      <c r="M763" s="41"/>
      <c r="N763" s="41"/>
      <c r="O763" s="41"/>
      <c r="P763" s="41"/>
      <c r="Q763" s="41"/>
      <c r="R763" s="41"/>
      <c r="S763" s="41"/>
    </row>
    <row r="764" ht="78.0" customHeight="1">
      <c r="A764" s="41"/>
      <c r="B764" s="78"/>
      <c r="C764" s="78"/>
      <c r="D764" s="41"/>
      <c r="E764" s="41"/>
      <c r="F764" s="41"/>
      <c r="G764" s="41"/>
      <c r="H764" s="41"/>
      <c r="I764" s="41"/>
      <c r="J764" s="41"/>
      <c r="K764" s="41"/>
      <c r="L764" s="41"/>
      <c r="M764" s="41"/>
      <c r="N764" s="41"/>
      <c r="O764" s="41"/>
      <c r="P764" s="41"/>
      <c r="Q764" s="41"/>
      <c r="R764" s="41"/>
      <c r="S764" s="41"/>
    </row>
    <row r="765" ht="78.0" customHeight="1">
      <c r="A765" s="41"/>
      <c r="B765" s="78"/>
      <c r="C765" s="78"/>
      <c r="D765" s="41"/>
      <c r="E765" s="41"/>
      <c r="F765" s="41"/>
      <c r="G765" s="41"/>
      <c r="H765" s="41"/>
      <c r="I765" s="41"/>
      <c r="J765" s="41"/>
      <c r="K765" s="41"/>
      <c r="L765" s="41"/>
      <c r="M765" s="41"/>
      <c r="N765" s="41"/>
      <c r="O765" s="41"/>
      <c r="P765" s="41"/>
      <c r="Q765" s="41"/>
      <c r="R765" s="41"/>
      <c r="S765" s="41"/>
    </row>
    <row r="766" ht="78.0" customHeight="1">
      <c r="A766" s="41"/>
      <c r="B766" s="78"/>
      <c r="C766" s="78"/>
      <c r="D766" s="41"/>
      <c r="E766" s="41"/>
      <c r="F766" s="41"/>
      <c r="G766" s="41"/>
      <c r="H766" s="41"/>
      <c r="I766" s="41"/>
      <c r="J766" s="41"/>
      <c r="K766" s="41"/>
      <c r="L766" s="41"/>
      <c r="M766" s="41"/>
      <c r="N766" s="41"/>
      <c r="O766" s="41"/>
      <c r="P766" s="41"/>
      <c r="Q766" s="41"/>
      <c r="R766" s="41"/>
      <c r="S766" s="41"/>
    </row>
    <row r="767" ht="78.0" customHeight="1">
      <c r="A767" s="41"/>
      <c r="B767" s="78"/>
      <c r="C767" s="78"/>
      <c r="D767" s="41"/>
      <c r="E767" s="41"/>
      <c r="F767" s="41"/>
      <c r="G767" s="41"/>
      <c r="H767" s="41"/>
      <c r="I767" s="41"/>
      <c r="J767" s="41"/>
      <c r="K767" s="41"/>
      <c r="L767" s="41"/>
      <c r="M767" s="41"/>
      <c r="N767" s="41"/>
      <c r="O767" s="41"/>
      <c r="P767" s="41"/>
      <c r="Q767" s="41"/>
      <c r="R767" s="41"/>
      <c r="S767" s="41"/>
    </row>
    <row r="768" ht="78.0" customHeight="1">
      <c r="A768" s="41"/>
      <c r="B768" s="78"/>
      <c r="C768" s="78"/>
      <c r="D768" s="41"/>
      <c r="E768" s="41"/>
      <c r="F768" s="41"/>
      <c r="G768" s="41"/>
      <c r="H768" s="41"/>
      <c r="I768" s="41"/>
      <c r="J768" s="41"/>
      <c r="K768" s="41"/>
      <c r="L768" s="41"/>
      <c r="M768" s="41"/>
      <c r="N768" s="41"/>
      <c r="O768" s="41"/>
      <c r="P768" s="41"/>
      <c r="Q768" s="41"/>
      <c r="R768" s="41"/>
      <c r="S768" s="41"/>
    </row>
    <row r="769" ht="78.0" customHeight="1">
      <c r="A769" s="41"/>
      <c r="B769" s="78"/>
      <c r="C769" s="78"/>
      <c r="D769" s="41"/>
      <c r="E769" s="41"/>
      <c r="F769" s="41"/>
      <c r="G769" s="41"/>
      <c r="H769" s="41"/>
      <c r="I769" s="41"/>
      <c r="J769" s="41"/>
      <c r="K769" s="41"/>
      <c r="L769" s="41"/>
      <c r="M769" s="41"/>
      <c r="N769" s="41"/>
      <c r="O769" s="41"/>
      <c r="P769" s="41"/>
      <c r="Q769" s="41"/>
      <c r="R769" s="41"/>
      <c r="S769" s="41"/>
    </row>
    <row r="770" ht="78.0" customHeight="1">
      <c r="A770" s="41"/>
      <c r="B770" s="78"/>
      <c r="C770" s="78"/>
      <c r="D770" s="41"/>
      <c r="E770" s="41"/>
      <c r="F770" s="41"/>
      <c r="G770" s="41"/>
      <c r="H770" s="41"/>
      <c r="I770" s="41"/>
      <c r="J770" s="41"/>
      <c r="K770" s="41"/>
      <c r="L770" s="41"/>
      <c r="M770" s="41"/>
      <c r="N770" s="41"/>
      <c r="O770" s="41"/>
      <c r="P770" s="41"/>
      <c r="Q770" s="41"/>
      <c r="R770" s="41"/>
      <c r="S770" s="41"/>
    </row>
    <row r="771" ht="78.0" customHeight="1">
      <c r="A771" s="41"/>
      <c r="B771" s="78"/>
      <c r="C771" s="78"/>
      <c r="D771" s="41"/>
      <c r="E771" s="41"/>
      <c r="F771" s="41"/>
      <c r="G771" s="41"/>
      <c r="H771" s="41"/>
      <c r="I771" s="41"/>
      <c r="J771" s="41"/>
      <c r="K771" s="41"/>
      <c r="L771" s="41"/>
      <c r="M771" s="41"/>
      <c r="N771" s="41"/>
      <c r="O771" s="41"/>
      <c r="P771" s="41"/>
      <c r="Q771" s="41"/>
      <c r="R771" s="41"/>
      <c r="S771" s="41"/>
    </row>
    <row r="772" ht="78.0" customHeight="1">
      <c r="A772" s="41"/>
      <c r="B772" s="78"/>
      <c r="C772" s="78"/>
      <c r="D772" s="41"/>
      <c r="E772" s="41"/>
      <c r="F772" s="41"/>
      <c r="G772" s="41"/>
      <c r="H772" s="41"/>
      <c r="I772" s="41"/>
      <c r="J772" s="41"/>
      <c r="K772" s="41"/>
      <c r="L772" s="41"/>
      <c r="M772" s="41"/>
      <c r="N772" s="41"/>
      <c r="O772" s="41"/>
      <c r="P772" s="41"/>
      <c r="Q772" s="41"/>
      <c r="R772" s="41"/>
      <c r="S772" s="41"/>
    </row>
    <row r="773" ht="78.0" customHeight="1">
      <c r="A773" s="41"/>
      <c r="B773" s="78"/>
      <c r="C773" s="78"/>
      <c r="D773" s="41"/>
      <c r="E773" s="41"/>
      <c r="F773" s="41"/>
      <c r="G773" s="41"/>
      <c r="H773" s="41"/>
      <c r="I773" s="41"/>
      <c r="J773" s="41"/>
      <c r="K773" s="41"/>
      <c r="L773" s="41"/>
      <c r="M773" s="41"/>
      <c r="N773" s="41"/>
      <c r="O773" s="41"/>
      <c r="P773" s="41"/>
      <c r="Q773" s="41"/>
      <c r="R773" s="41"/>
      <c r="S773" s="41"/>
    </row>
    <row r="774" ht="78.0" customHeight="1">
      <c r="A774" s="41"/>
      <c r="B774" s="78"/>
      <c r="C774" s="78"/>
      <c r="D774" s="41"/>
      <c r="E774" s="41"/>
      <c r="F774" s="41"/>
      <c r="G774" s="41"/>
      <c r="H774" s="41"/>
      <c r="I774" s="41"/>
      <c r="J774" s="41"/>
      <c r="K774" s="41"/>
      <c r="L774" s="41"/>
      <c r="M774" s="41"/>
      <c r="N774" s="41"/>
      <c r="O774" s="41"/>
      <c r="P774" s="41"/>
      <c r="Q774" s="41"/>
      <c r="R774" s="41"/>
      <c r="S774" s="41"/>
    </row>
    <row r="775" ht="78.0" customHeight="1">
      <c r="A775" s="41"/>
      <c r="B775" s="78"/>
      <c r="C775" s="78"/>
      <c r="D775" s="41"/>
      <c r="E775" s="41"/>
      <c r="F775" s="41"/>
      <c r="G775" s="41"/>
      <c r="H775" s="41"/>
      <c r="I775" s="41"/>
      <c r="J775" s="41"/>
      <c r="K775" s="41"/>
      <c r="L775" s="41"/>
      <c r="M775" s="41"/>
      <c r="N775" s="41"/>
      <c r="O775" s="41"/>
      <c r="P775" s="41"/>
      <c r="Q775" s="41"/>
      <c r="R775" s="41"/>
      <c r="S775" s="41"/>
    </row>
    <row r="776" ht="78.0" customHeight="1">
      <c r="A776" s="41"/>
      <c r="B776" s="78"/>
      <c r="C776" s="78"/>
      <c r="D776" s="41"/>
      <c r="E776" s="41"/>
      <c r="F776" s="41"/>
      <c r="G776" s="41"/>
      <c r="H776" s="41"/>
      <c r="I776" s="41"/>
      <c r="J776" s="41"/>
      <c r="K776" s="41"/>
      <c r="L776" s="41"/>
      <c r="M776" s="41"/>
      <c r="N776" s="41"/>
      <c r="O776" s="41"/>
      <c r="P776" s="41"/>
      <c r="Q776" s="41"/>
      <c r="R776" s="41"/>
      <c r="S776" s="41"/>
    </row>
    <row r="777" ht="78.0" customHeight="1">
      <c r="A777" s="41"/>
      <c r="B777" s="78"/>
      <c r="C777" s="78"/>
      <c r="D777" s="41"/>
      <c r="E777" s="41"/>
      <c r="F777" s="41"/>
      <c r="G777" s="41"/>
      <c r="H777" s="41"/>
      <c r="I777" s="41"/>
      <c r="J777" s="41"/>
      <c r="K777" s="41"/>
      <c r="L777" s="41"/>
      <c r="M777" s="41"/>
      <c r="N777" s="41"/>
      <c r="O777" s="41"/>
      <c r="P777" s="41"/>
      <c r="Q777" s="41"/>
      <c r="R777" s="41"/>
      <c r="S777" s="41"/>
    </row>
    <row r="778" ht="78.0" customHeight="1">
      <c r="A778" s="41"/>
      <c r="B778" s="78"/>
      <c r="C778" s="78"/>
      <c r="D778" s="41"/>
      <c r="E778" s="41"/>
      <c r="F778" s="41"/>
      <c r="G778" s="41"/>
      <c r="H778" s="41"/>
      <c r="I778" s="41"/>
      <c r="J778" s="41"/>
      <c r="K778" s="41"/>
      <c r="L778" s="41"/>
      <c r="M778" s="41"/>
      <c r="N778" s="41"/>
      <c r="O778" s="41"/>
      <c r="P778" s="41"/>
      <c r="Q778" s="41"/>
      <c r="R778" s="41"/>
      <c r="S778" s="41"/>
    </row>
    <row r="779" ht="78.0" customHeight="1">
      <c r="A779" s="41"/>
      <c r="B779" s="78"/>
      <c r="C779" s="78"/>
      <c r="D779" s="41"/>
      <c r="E779" s="41"/>
      <c r="F779" s="41"/>
      <c r="G779" s="41"/>
      <c r="H779" s="41"/>
      <c r="I779" s="41"/>
      <c r="J779" s="41"/>
      <c r="K779" s="41"/>
      <c r="L779" s="41"/>
      <c r="M779" s="41"/>
      <c r="N779" s="41"/>
      <c r="O779" s="41"/>
      <c r="P779" s="41"/>
      <c r="Q779" s="41"/>
      <c r="R779" s="41"/>
      <c r="S779" s="41"/>
    </row>
    <row r="780" ht="78.0" customHeight="1">
      <c r="A780" s="41"/>
      <c r="B780" s="78"/>
      <c r="C780" s="78"/>
      <c r="D780" s="41"/>
      <c r="E780" s="41"/>
      <c r="F780" s="41"/>
      <c r="G780" s="41"/>
      <c r="H780" s="41"/>
      <c r="I780" s="41"/>
      <c r="J780" s="41"/>
      <c r="K780" s="41"/>
      <c r="L780" s="41"/>
      <c r="M780" s="41"/>
      <c r="N780" s="41"/>
      <c r="O780" s="41"/>
      <c r="P780" s="41"/>
      <c r="Q780" s="41"/>
      <c r="R780" s="41"/>
      <c r="S780" s="41"/>
    </row>
    <row r="781" ht="78.0" customHeight="1">
      <c r="A781" s="41"/>
      <c r="B781" s="78"/>
      <c r="C781" s="78"/>
      <c r="D781" s="41"/>
      <c r="E781" s="41"/>
      <c r="F781" s="41"/>
      <c r="G781" s="41"/>
      <c r="H781" s="41"/>
      <c r="I781" s="41"/>
      <c r="J781" s="41"/>
      <c r="K781" s="41"/>
      <c r="L781" s="41"/>
      <c r="M781" s="41"/>
      <c r="N781" s="41"/>
      <c r="O781" s="41"/>
      <c r="P781" s="41"/>
      <c r="Q781" s="41"/>
      <c r="R781" s="41"/>
      <c r="S781" s="41"/>
    </row>
    <row r="782" ht="78.0" customHeight="1">
      <c r="A782" s="41"/>
      <c r="B782" s="78"/>
      <c r="C782" s="78"/>
      <c r="D782" s="41"/>
      <c r="E782" s="41"/>
      <c r="F782" s="41"/>
      <c r="G782" s="41"/>
      <c r="H782" s="41"/>
      <c r="I782" s="41"/>
      <c r="J782" s="41"/>
      <c r="K782" s="41"/>
      <c r="L782" s="41"/>
      <c r="M782" s="41"/>
      <c r="N782" s="41"/>
      <c r="O782" s="41"/>
      <c r="P782" s="41"/>
      <c r="Q782" s="41"/>
      <c r="R782" s="41"/>
      <c r="S782" s="41"/>
    </row>
    <row r="783" ht="78.0" customHeight="1">
      <c r="A783" s="41"/>
      <c r="B783" s="78"/>
      <c r="C783" s="78"/>
      <c r="D783" s="41"/>
      <c r="E783" s="41"/>
      <c r="F783" s="41"/>
      <c r="G783" s="41"/>
      <c r="H783" s="41"/>
      <c r="I783" s="41"/>
      <c r="J783" s="41"/>
      <c r="K783" s="41"/>
      <c r="L783" s="41"/>
      <c r="M783" s="41"/>
      <c r="N783" s="41"/>
      <c r="O783" s="41"/>
      <c r="P783" s="41"/>
      <c r="Q783" s="41"/>
      <c r="R783" s="41"/>
      <c r="S783" s="41"/>
    </row>
    <row r="784" ht="78.0" customHeight="1">
      <c r="A784" s="41"/>
      <c r="B784" s="78"/>
      <c r="C784" s="78"/>
      <c r="D784" s="41"/>
      <c r="E784" s="41"/>
      <c r="F784" s="41"/>
      <c r="G784" s="41"/>
      <c r="H784" s="41"/>
      <c r="I784" s="41"/>
      <c r="J784" s="41"/>
      <c r="K784" s="41"/>
      <c r="L784" s="41"/>
      <c r="M784" s="41"/>
      <c r="N784" s="41"/>
      <c r="O784" s="41"/>
      <c r="P784" s="41"/>
      <c r="Q784" s="41"/>
      <c r="R784" s="41"/>
      <c r="S784" s="41"/>
    </row>
    <row r="785" ht="78.0" customHeight="1">
      <c r="A785" s="41"/>
      <c r="B785" s="78"/>
      <c r="C785" s="78"/>
      <c r="D785" s="41"/>
      <c r="E785" s="41"/>
      <c r="F785" s="41"/>
      <c r="G785" s="41"/>
      <c r="H785" s="41"/>
      <c r="I785" s="41"/>
      <c r="J785" s="41"/>
      <c r="K785" s="41"/>
      <c r="L785" s="41"/>
      <c r="M785" s="41"/>
      <c r="N785" s="41"/>
      <c r="O785" s="41"/>
      <c r="P785" s="41"/>
      <c r="Q785" s="41"/>
      <c r="R785" s="41"/>
      <c r="S785" s="41"/>
    </row>
    <row r="786" ht="78.0" customHeight="1">
      <c r="A786" s="41"/>
      <c r="B786" s="78"/>
      <c r="C786" s="78"/>
      <c r="D786" s="41"/>
      <c r="E786" s="41"/>
      <c r="F786" s="41"/>
      <c r="G786" s="41"/>
      <c r="H786" s="41"/>
      <c r="I786" s="41"/>
      <c r="J786" s="41"/>
      <c r="K786" s="41"/>
      <c r="L786" s="41"/>
      <c r="M786" s="41"/>
      <c r="N786" s="41"/>
      <c r="O786" s="41"/>
      <c r="P786" s="41"/>
      <c r="Q786" s="41"/>
      <c r="R786" s="41"/>
      <c r="S786" s="41"/>
    </row>
    <row r="787" ht="78.0" customHeight="1">
      <c r="A787" s="41"/>
      <c r="B787" s="78"/>
      <c r="C787" s="78"/>
      <c r="D787" s="41"/>
      <c r="E787" s="41"/>
      <c r="F787" s="41"/>
      <c r="G787" s="41"/>
      <c r="H787" s="41"/>
      <c r="I787" s="41"/>
      <c r="J787" s="41"/>
      <c r="K787" s="41"/>
      <c r="L787" s="41"/>
      <c r="M787" s="41"/>
      <c r="N787" s="41"/>
      <c r="O787" s="41"/>
      <c r="P787" s="41"/>
      <c r="Q787" s="41"/>
      <c r="R787" s="41"/>
      <c r="S787" s="41"/>
    </row>
    <row r="788" ht="78.0" customHeight="1">
      <c r="A788" s="41"/>
      <c r="B788" s="78"/>
      <c r="C788" s="78"/>
      <c r="D788" s="41"/>
      <c r="E788" s="41"/>
      <c r="F788" s="41"/>
      <c r="G788" s="41"/>
      <c r="H788" s="41"/>
      <c r="I788" s="41"/>
      <c r="J788" s="41"/>
      <c r="K788" s="41"/>
      <c r="L788" s="41"/>
      <c r="M788" s="41"/>
      <c r="N788" s="41"/>
      <c r="O788" s="41"/>
      <c r="P788" s="41"/>
      <c r="Q788" s="41"/>
      <c r="R788" s="41"/>
      <c r="S788" s="41"/>
    </row>
    <row r="789" ht="78.0" customHeight="1">
      <c r="A789" s="41"/>
      <c r="B789" s="78"/>
      <c r="C789" s="78"/>
      <c r="D789" s="41"/>
      <c r="E789" s="41"/>
      <c r="F789" s="41"/>
      <c r="G789" s="41"/>
      <c r="H789" s="41"/>
      <c r="I789" s="41"/>
      <c r="J789" s="41"/>
      <c r="K789" s="41"/>
      <c r="L789" s="41"/>
      <c r="M789" s="41"/>
      <c r="N789" s="41"/>
      <c r="O789" s="41"/>
      <c r="P789" s="41"/>
      <c r="Q789" s="41"/>
      <c r="R789" s="41"/>
      <c r="S789" s="41"/>
    </row>
    <row r="790" ht="78.0" customHeight="1">
      <c r="A790" s="41"/>
      <c r="B790" s="78"/>
      <c r="C790" s="78"/>
      <c r="D790" s="41"/>
      <c r="E790" s="41"/>
      <c r="F790" s="41"/>
      <c r="G790" s="41"/>
      <c r="H790" s="41"/>
      <c r="I790" s="41"/>
      <c r="J790" s="41"/>
      <c r="K790" s="41"/>
      <c r="L790" s="41"/>
      <c r="M790" s="41"/>
      <c r="N790" s="41"/>
      <c r="O790" s="41"/>
      <c r="P790" s="41"/>
      <c r="Q790" s="41"/>
      <c r="R790" s="41"/>
      <c r="S790" s="41"/>
    </row>
    <row r="791" ht="78.0" customHeight="1">
      <c r="A791" s="41"/>
      <c r="B791" s="78"/>
      <c r="C791" s="78"/>
      <c r="D791" s="41"/>
      <c r="E791" s="41"/>
      <c r="F791" s="41"/>
      <c r="G791" s="41"/>
      <c r="H791" s="41"/>
      <c r="I791" s="41"/>
      <c r="J791" s="41"/>
      <c r="K791" s="41"/>
      <c r="L791" s="41"/>
      <c r="M791" s="41"/>
      <c r="N791" s="41"/>
      <c r="O791" s="41"/>
      <c r="P791" s="41"/>
      <c r="Q791" s="41"/>
      <c r="R791" s="41"/>
      <c r="S791" s="41"/>
    </row>
    <row r="792" ht="78.0" customHeight="1">
      <c r="A792" s="41"/>
      <c r="B792" s="78"/>
      <c r="C792" s="78"/>
      <c r="D792" s="41"/>
      <c r="E792" s="41"/>
      <c r="F792" s="41"/>
      <c r="G792" s="41"/>
      <c r="H792" s="41"/>
      <c r="I792" s="41"/>
      <c r="J792" s="41"/>
      <c r="K792" s="41"/>
      <c r="L792" s="41"/>
      <c r="M792" s="41"/>
      <c r="N792" s="41"/>
      <c r="O792" s="41"/>
      <c r="P792" s="41"/>
      <c r="Q792" s="41"/>
      <c r="R792" s="41"/>
      <c r="S792" s="41"/>
    </row>
    <row r="793" ht="78.0" customHeight="1">
      <c r="A793" s="41"/>
      <c r="B793" s="78"/>
      <c r="C793" s="78"/>
      <c r="D793" s="41"/>
      <c r="E793" s="41"/>
      <c r="F793" s="41"/>
      <c r="G793" s="41"/>
      <c r="H793" s="41"/>
      <c r="I793" s="41"/>
      <c r="J793" s="41"/>
      <c r="K793" s="41"/>
      <c r="L793" s="41"/>
      <c r="M793" s="41"/>
      <c r="N793" s="41"/>
      <c r="O793" s="41"/>
      <c r="P793" s="41"/>
      <c r="Q793" s="41"/>
      <c r="R793" s="41"/>
      <c r="S793" s="41"/>
    </row>
    <row r="794" ht="78.0" customHeight="1">
      <c r="A794" s="41"/>
      <c r="B794" s="78"/>
      <c r="C794" s="78"/>
      <c r="D794" s="41"/>
      <c r="E794" s="41"/>
      <c r="F794" s="41"/>
      <c r="G794" s="41"/>
      <c r="H794" s="41"/>
      <c r="I794" s="41"/>
      <c r="J794" s="41"/>
      <c r="K794" s="41"/>
      <c r="L794" s="41"/>
      <c r="M794" s="41"/>
      <c r="N794" s="41"/>
      <c r="O794" s="41"/>
      <c r="P794" s="41"/>
      <c r="Q794" s="41"/>
      <c r="R794" s="41"/>
      <c r="S794" s="41"/>
    </row>
    <row r="795" ht="78.0" customHeight="1">
      <c r="A795" s="41"/>
      <c r="B795" s="78"/>
      <c r="C795" s="78"/>
      <c r="D795" s="41"/>
      <c r="E795" s="41"/>
      <c r="F795" s="41"/>
      <c r="G795" s="41"/>
      <c r="H795" s="41"/>
      <c r="I795" s="41"/>
      <c r="J795" s="41"/>
      <c r="K795" s="41"/>
      <c r="L795" s="41"/>
      <c r="M795" s="41"/>
      <c r="N795" s="41"/>
      <c r="O795" s="41"/>
      <c r="P795" s="41"/>
      <c r="Q795" s="41"/>
      <c r="R795" s="41"/>
      <c r="S795" s="41"/>
    </row>
    <row r="796" ht="78.0" customHeight="1">
      <c r="A796" s="41"/>
      <c r="B796" s="78"/>
      <c r="C796" s="78"/>
      <c r="D796" s="41"/>
      <c r="E796" s="41"/>
      <c r="F796" s="41"/>
      <c r="G796" s="41"/>
      <c r="H796" s="41"/>
      <c r="I796" s="41"/>
      <c r="J796" s="41"/>
      <c r="K796" s="41"/>
      <c r="L796" s="41"/>
      <c r="M796" s="41"/>
      <c r="N796" s="41"/>
      <c r="O796" s="41"/>
      <c r="P796" s="41"/>
      <c r="Q796" s="41"/>
      <c r="R796" s="41"/>
      <c r="S796" s="41"/>
    </row>
    <row r="797" ht="78.0" customHeight="1">
      <c r="A797" s="41"/>
      <c r="B797" s="78"/>
      <c r="C797" s="78"/>
      <c r="D797" s="41"/>
      <c r="E797" s="41"/>
      <c r="F797" s="41"/>
      <c r="G797" s="41"/>
      <c r="H797" s="41"/>
      <c r="I797" s="41"/>
      <c r="J797" s="41"/>
      <c r="K797" s="41"/>
      <c r="L797" s="41"/>
      <c r="M797" s="41"/>
      <c r="N797" s="41"/>
      <c r="O797" s="41"/>
      <c r="P797" s="41"/>
      <c r="Q797" s="41"/>
      <c r="R797" s="41"/>
      <c r="S797" s="41"/>
    </row>
    <row r="798" ht="78.0" customHeight="1">
      <c r="A798" s="41"/>
      <c r="B798" s="78"/>
      <c r="C798" s="78"/>
      <c r="D798" s="41"/>
      <c r="E798" s="41"/>
      <c r="F798" s="41"/>
      <c r="G798" s="41"/>
      <c r="H798" s="41"/>
      <c r="I798" s="41"/>
      <c r="J798" s="41"/>
      <c r="K798" s="41"/>
      <c r="L798" s="41"/>
      <c r="M798" s="41"/>
      <c r="N798" s="41"/>
      <c r="O798" s="41"/>
      <c r="P798" s="41"/>
      <c r="Q798" s="41"/>
      <c r="R798" s="41"/>
      <c r="S798" s="41"/>
    </row>
    <row r="799" ht="78.0" customHeight="1">
      <c r="A799" s="41"/>
      <c r="B799" s="78"/>
      <c r="C799" s="78"/>
      <c r="D799" s="41"/>
      <c r="E799" s="41"/>
      <c r="F799" s="41"/>
      <c r="G799" s="41"/>
      <c r="H799" s="41"/>
      <c r="I799" s="41"/>
      <c r="J799" s="41"/>
      <c r="K799" s="41"/>
      <c r="L799" s="41"/>
      <c r="M799" s="41"/>
      <c r="N799" s="41"/>
      <c r="O799" s="41"/>
      <c r="P799" s="41"/>
      <c r="Q799" s="41"/>
      <c r="R799" s="41"/>
      <c r="S799" s="41"/>
    </row>
    <row r="800" ht="78.0" customHeight="1">
      <c r="A800" s="41"/>
      <c r="B800" s="78"/>
      <c r="C800" s="78"/>
      <c r="D800" s="41"/>
      <c r="E800" s="41"/>
      <c r="F800" s="41"/>
      <c r="G800" s="41"/>
      <c r="H800" s="41"/>
      <c r="I800" s="41"/>
      <c r="J800" s="41"/>
      <c r="K800" s="41"/>
      <c r="L800" s="41"/>
      <c r="M800" s="41"/>
      <c r="N800" s="41"/>
      <c r="O800" s="41"/>
      <c r="P800" s="41"/>
      <c r="Q800" s="41"/>
      <c r="R800" s="41"/>
      <c r="S800" s="41"/>
    </row>
    <row r="801" ht="78.0" customHeight="1">
      <c r="A801" s="41"/>
      <c r="B801" s="78"/>
      <c r="C801" s="78"/>
      <c r="D801" s="41"/>
      <c r="E801" s="41"/>
      <c r="F801" s="41"/>
      <c r="G801" s="41"/>
      <c r="H801" s="41"/>
      <c r="I801" s="41"/>
      <c r="J801" s="41"/>
      <c r="K801" s="41"/>
      <c r="L801" s="41"/>
      <c r="M801" s="41"/>
      <c r="N801" s="41"/>
      <c r="O801" s="41"/>
      <c r="P801" s="41"/>
      <c r="Q801" s="41"/>
      <c r="R801" s="41"/>
      <c r="S801" s="41"/>
    </row>
    <row r="802" ht="78.0" customHeight="1">
      <c r="A802" s="41"/>
      <c r="B802" s="78"/>
      <c r="C802" s="78"/>
      <c r="D802" s="41"/>
      <c r="E802" s="41"/>
      <c r="F802" s="41"/>
      <c r="G802" s="41"/>
      <c r="H802" s="41"/>
      <c r="I802" s="41"/>
      <c r="J802" s="41"/>
      <c r="K802" s="41"/>
      <c r="L802" s="41"/>
      <c r="M802" s="41"/>
      <c r="N802" s="41"/>
      <c r="O802" s="41"/>
      <c r="P802" s="41"/>
      <c r="Q802" s="41"/>
      <c r="R802" s="41"/>
      <c r="S802" s="41"/>
    </row>
    <row r="803" ht="78.0" customHeight="1">
      <c r="A803" s="41"/>
      <c r="B803" s="78"/>
      <c r="C803" s="78"/>
      <c r="D803" s="41"/>
      <c r="E803" s="41"/>
      <c r="F803" s="41"/>
      <c r="G803" s="41"/>
      <c r="H803" s="41"/>
      <c r="I803" s="41"/>
      <c r="J803" s="41"/>
      <c r="K803" s="41"/>
      <c r="L803" s="41"/>
      <c r="M803" s="41"/>
      <c r="N803" s="41"/>
      <c r="O803" s="41"/>
      <c r="P803" s="41"/>
      <c r="Q803" s="41"/>
      <c r="R803" s="41"/>
      <c r="S803" s="41"/>
    </row>
    <row r="804" ht="78.0" customHeight="1">
      <c r="A804" s="41"/>
      <c r="B804" s="78"/>
      <c r="C804" s="78"/>
      <c r="D804" s="41"/>
      <c r="E804" s="41"/>
      <c r="F804" s="41"/>
      <c r="G804" s="41"/>
      <c r="H804" s="41"/>
      <c r="I804" s="41"/>
      <c r="J804" s="41"/>
      <c r="K804" s="41"/>
      <c r="L804" s="41"/>
      <c r="M804" s="41"/>
      <c r="N804" s="41"/>
      <c r="O804" s="41"/>
      <c r="P804" s="41"/>
      <c r="Q804" s="41"/>
      <c r="R804" s="41"/>
      <c r="S804" s="41"/>
    </row>
    <row r="805" ht="78.0" customHeight="1">
      <c r="A805" s="41"/>
      <c r="B805" s="78"/>
      <c r="C805" s="78"/>
      <c r="D805" s="41"/>
      <c r="E805" s="41"/>
      <c r="F805" s="41"/>
      <c r="G805" s="41"/>
      <c r="H805" s="41"/>
      <c r="I805" s="41"/>
      <c r="J805" s="41"/>
      <c r="K805" s="41"/>
      <c r="L805" s="41"/>
      <c r="M805" s="41"/>
      <c r="N805" s="41"/>
      <c r="O805" s="41"/>
      <c r="P805" s="41"/>
      <c r="Q805" s="41"/>
      <c r="R805" s="41"/>
      <c r="S805" s="41"/>
    </row>
    <row r="806" ht="78.0" customHeight="1">
      <c r="A806" s="41"/>
      <c r="B806" s="78"/>
      <c r="C806" s="78"/>
      <c r="D806" s="41"/>
      <c r="E806" s="41"/>
      <c r="F806" s="41"/>
      <c r="G806" s="41"/>
      <c r="H806" s="41"/>
      <c r="I806" s="41"/>
      <c r="J806" s="41"/>
      <c r="K806" s="41"/>
      <c r="L806" s="41"/>
      <c r="M806" s="41"/>
      <c r="N806" s="41"/>
      <c r="O806" s="41"/>
      <c r="P806" s="41"/>
      <c r="Q806" s="41"/>
      <c r="R806" s="41"/>
      <c r="S806" s="41"/>
    </row>
    <row r="807" ht="78.0" customHeight="1">
      <c r="A807" s="41"/>
      <c r="B807" s="78"/>
      <c r="C807" s="78"/>
      <c r="D807" s="41"/>
      <c r="E807" s="41"/>
      <c r="F807" s="41"/>
      <c r="G807" s="41"/>
      <c r="H807" s="41"/>
      <c r="I807" s="41"/>
      <c r="J807" s="41"/>
      <c r="K807" s="41"/>
      <c r="L807" s="41"/>
      <c r="M807" s="41"/>
      <c r="N807" s="41"/>
      <c r="O807" s="41"/>
      <c r="P807" s="41"/>
      <c r="Q807" s="41"/>
      <c r="R807" s="41"/>
      <c r="S807" s="41"/>
    </row>
    <row r="808" ht="78.0" customHeight="1">
      <c r="A808" s="41"/>
      <c r="B808" s="78"/>
      <c r="C808" s="78"/>
      <c r="D808" s="41"/>
      <c r="E808" s="41"/>
      <c r="F808" s="41"/>
      <c r="G808" s="41"/>
      <c r="H808" s="41"/>
      <c r="I808" s="41"/>
      <c r="J808" s="41"/>
      <c r="K808" s="41"/>
      <c r="L808" s="41"/>
      <c r="M808" s="41"/>
      <c r="N808" s="41"/>
      <c r="O808" s="41"/>
      <c r="P808" s="41"/>
      <c r="Q808" s="41"/>
      <c r="R808" s="41"/>
      <c r="S808" s="41"/>
    </row>
    <row r="809" ht="78.0" customHeight="1">
      <c r="A809" s="41"/>
      <c r="B809" s="78"/>
      <c r="C809" s="78"/>
      <c r="D809" s="41"/>
      <c r="E809" s="41"/>
      <c r="F809" s="41"/>
      <c r="G809" s="41"/>
      <c r="H809" s="41"/>
      <c r="I809" s="41"/>
      <c r="J809" s="41"/>
      <c r="K809" s="41"/>
      <c r="L809" s="41"/>
      <c r="M809" s="41"/>
      <c r="N809" s="41"/>
      <c r="O809" s="41"/>
      <c r="P809" s="41"/>
      <c r="Q809" s="41"/>
      <c r="R809" s="41"/>
      <c r="S809" s="41"/>
    </row>
    <row r="810" ht="78.0" customHeight="1">
      <c r="A810" s="41"/>
      <c r="B810" s="78"/>
      <c r="C810" s="78"/>
      <c r="D810" s="41"/>
      <c r="E810" s="41"/>
      <c r="F810" s="41"/>
      <c r="G810" s="41"/>
      <c r="H810" s="41"/>
      <c r="I810" s="41"/>
      <c r="J810" s="41"/>
      <c r="K810" s="41"/>
      <c r="L810" s="41"/>
      <c r="M810" s="41"/>
      <c r="N810" s="41"/>
      <c r="O810" s="41"/>
      <c r="P810" s="41"/>
      <c r="Q810" s="41"/>
      <c r="R810" s="41"/>
      <c r="S810" s="41"/>
    </row>
    <row r="811" ht="78.0" customHeight="1">
      <c r="A811" s="41"/>
      <c r="B811" s="78"/>
      <c r="C811" s="78"/>
      <c r="D811" s="41"/>
      <c r="E811" s="41"/>
      <c r="F811" s="41"/>
      <c r="G811" s="41"/>
      <c r="H811" s="41"/>
      <c r="I811" s="41"/>
      <c r="J811" s="41"/>
      <c r="K811" s="41"/>
      <c r="L811" s="41"/>
      <c r="M811" s="41"/>
      <c r="N811" s="41"/>
      <c r="O811" s="41"/>
      <c r="P811" s="41"/>
      <c r="Q811" s="41"/>
      <c r="R811" s="41"/>
      <c r="S811" s="41"/>
    </row>
    <row r="812" ht="78.0" customHeight="1">
      <c r="A812" s="41"/>
      <c r="B812" s="78"/>
      <c r="C812" s="78"/>
      <c r="D812" s="41"/>
      <c r="E812" s="41"/>
      <c r="F812" s="41"/>
      <c r="G812" s="41"/>
      <c r="H812" s="41"/>
      <c r="I812" s="41"/>
      <c r="J812" s="41"/>
      <c r="K812" s="41"/>
      <c r="L812" s="41"/>
      <c r="M812" s="41"/>
      <c r="N812" s="41"/>
      <c r="O812" s="41"/>
      <c r="P812" s="41"/>
      <c r="Q812" s="41"/>
      <c r="R812" s="41"/>
      <c r="S812" s="41"/>
    </row>
    <row r="813" ht="78.0" customHeight="1">
      <c r="A813" s="41"/>
      <c r="B813" s="78"/>
      <c r="C813" s="78"/>
      <c r="D813" s="41"/>
      <c r="E813" s="41"/>
      <c r="F813" s="41"/>
      <c r="G813" s="41"/>
      <c r="H813" s="41"/>
      <c r="I813" s="41"/>
      <c r="J813" s="41"/>
      <c r="K813" s="41"/>
      <c r="L813" s="41"/>
      <c r="M813" s="41"/>
      <c r="N813" s="41"/>
      <c r="O813" s="41"/>
      <c r="P813" s="41"/>
      <c r="Q813" s="41"/>
      <c r="R813" s="41"/>
      <c r="S813" s="41"/>
    </row>
    <row r="814" ht="78.0" customHeight="1">
      <c r="A814" s="41"/>
      <c r="B814" s="78"/>
      <c r="C814" s="78"/>
      <c r="D814" s="41"/>
      <c r="E814" s="41"/>
      <c r="F814" s="41"/>
      <c r="G814" s="41"/>
      <c r="H814" s="41"/>
      <c r="I814" s="41"/>
      <c r="J814" s="41"/>
      <c r="K814" s="41"/>
      <c r="L814" s="41"/>
      <c r="M814" s="41"/>
      <c r="N814" s="41"/>
      <c r="O814" s="41"/>
      <c r="P814" s="41"/>
      <c r="Q814" s="41"/>
      <c r="R814" s="41"/>
      <c r="S814" s="41"/>
    </row>
    <row r="815" ht="78.0" customHeight="1">
      <c r="A815" s="41"/>
      <c r="B815" s="78"/>
      <c r="C815" s="78"/>
      <c r="D815" s="41"/>
      <c r="E815" s="41"/>
      <c r="F815" s="41"/>
      <c r="G815" s="41"/>
      <c r="H815" s="41"/>
      <c r="I815" s="41"/>
      <c r="J815" s="41"/>
      <c r="K815" s="41"/>
      <c r="L815" s="41"/>
      <c r="M815" s="41"/>
      <c r="N815" s="41"/>
      <c r="O815" s="41"/>
      <c r="P815" s="41"/>
      <c r="Q815" s="41"/>
      <c r="R815" s="41"/>
      <c r="S815" s="41"/>
    </row>
    <row r="816" ht="78.0" customHeight="1">
      <c r="A816" s="41"/>
      <c r="B816" s="78"/>
      <c r="C816" s="78"/>
      <c r="D816" s="41"/>
      <c r="E816" s="41"/>
      <c r="F816" s="41"/>
      <c r="G816" s="41"/>
      <c r="H816" s="41"/>
      <c r="I816" s="41"/>
      <c r="J816" s="41"/>
      <c r="K816" s="41"/>
      <c r="L816" s="41"/>
      <c r="M816" s="41"/>
      <c r="N816" s="41"/>
      <c r="O816" s="41"/>
      <c r="P816" s="41"/>
      <c r="Q816" s="41"/>
      <c r="R816" s="41"/>
      <c r="S816" s="41"/>
    </row>
    <row r="817" ht="78.0" customHeight="1">
      <c r="A817" s="41"/>
      <c r="B817" s="78"/>
      <c r="C817" s="78"/>
      <c r="D817" s="41"/>
      <c r="E817" s="41"/>
      <c r="F817" s="41"/>
      <c r="G817" s="41"/>
      <c r="H817" s="41"/>
      <c r="I817" s="41"/>
      <c r="J817" s="41"/>
      <c r="K817" s="41"/>
      <c r="L817" s="41"/>
      <c r="M817" s="41"/>
      <c r="N817" s="41"/>
      <c r="O817" s="41"/>
      <c r="P817" s="41"/>
      <c r="Q817" s="41"/>
      <c r="R817" s="41"/>
      <c r="S817" s="41"/>
    </row>
    <row r="818" ht="78.0" customHeight="1">
      <c r="A818" s="41"/>
      <c r="B818" s="78"/>
      <c r="C818" s="78"/>
      <c r="D818" s="41"/>
      <c r="E818" s="41"/>
      <c r="F818" s="41"/>
      <c r="G818" s="41"/>
      <c r="H818" s="41"/>
      <c r="I818" s="41"/>
      <c r="J818" s="41"/>
      <c r="K818" s="41"/>
      <c r="L818" s="41"/>
      <c r="M818" s="41"/>
      <c r="N818" s="41"/>
      <c r="O818" s="41"/>
      <c r="P818" s="41"/>
      <c r="Q818" s="41"/>
      <c r="R818" s="41"/>
      <c r="S818" s="41"/>
    </row>
    <row r="819" ht="78.0" customHeight="1">
      <c r="A819" s="41"/>
      <c r="B819" s="78"/>
      <c r="C819" s="78"/>
      <c r="D819" s="41"/>
      <c r="E819" s="41"/>
      <c r="F819" s="41"/>
      <c r="G819" s="41"/>
      <c r="H819" s="41"/>
      <c r="I819" s="41"/>
      <c r="J819" s="41"/>
      <c r="K819" s="41"/>
      <c r="L819" s="41"/>
      <c r="M819" s="41"/>
      <c r="N819" s="41"/>
      <c r="O819" s="41"/>
      <c r="P819" s="41"/>
      <c r="Q819" s="41"/>
      <c r="R819" s="41"/>
      <c r="S819" s="41"/>
    </row>
    <row r="820" ht="78.0" customHeight="1">
      <c r="A820" s="41"/>
      <c r="B820" s="78"/>
      <c r="C820" s="78"/>
      <c r="D820" s="41"/>
      <c r="E820" s="41"/>
      <c r="F820" s="41"/>
      <c r="G820" s="41"/>
      <c r="H820" s="41"/>
      <c r="I820" s="41"/>
      <c r="J820" s="41"/>
      <c r="K820" s="41"/>
      <c r="L820" s="41"/>
      <c r="M820" s="41"/>
      <c r="N820" s="41"/>
      <c r="O820" s="41"/>
      <c r="P820" s="41"/>
      <c r="Q820" s="41"/>
      <c r="R820" s="41"/>
      <c r="S820" s="41"/>
    </row>
    <row r="821" ht="78.0" customHeight="1">
      <c r="A821" s="41"/>
      <c r="B821" s="78"/>
      <c r="C821" s="78"/>
      <c r="D821" s="41"/>
      <c r="E821" s="41"/>
      <c r="F821" s="41"/>
      <c r="G821" s="41"/>
      <c r="H821" s="41"/>
      <c r="I821" s="41"/>
      <c r="J821" s="41"/>
      <c r="K821" s="41"/>
      <c r="L821" s="41"/>
      <c r="M821" s="41"/>
      <c r="N821" s="41"/>
      <c r="O821" s="41"/>
      <c r="P821" s="41"/>
      <c r="Q821" s="41"/>
      <c r="R821" s="41"/>
      <c r="S821" s="41"/>
    </row>
    <row r="822" ht="78.0" customHeight="1">
      <c r="A822" s="41"/>
      <c r="B822" s="78"/>
      <c r="C822" s="78"/>
      <c r="D822" s="41"/>
      <c r="E822" s="41"/>
      <c r="F822" s="41"/>
      <c r="G822" s="41"/>
      <c r="H822" s="41"/>
      <c r="I822" s="41"/>
      <c r="J822" s="41"/>
      <c r="K822" s="41"/>
      <c r="L822" s="41"/>
      <c r="M822" s="41"/>
      <c r="N822" s="41"/>
      <c r="O822" s="41"/>
      <c r="P822" s="41"/>
      <c r="Q822" s="41"/>
      <c r="R822" s="41"/>
      <c r="S822" s="41"/>
    </row>
    <row r="823" ht="78.0" customHeight="1">
      <c r="A823" s="41"/>
      <c r="B823" s="78"/>
      <c r="C823" s="78"/>
      <c r="D823" s="41"/>
      <c r="E823" s="41"/>
      <c r="F823" s="41"/>
      <c r="G823" s="41"/>
      <c r="H823" s="41"/>
      <c r="I823" s="41"/>
      <c r="J823" s="41"/>
      <c r="K823" s="41"/>
      <c r="L823" s="41"/>
      <c r="M823" s="41"/>
      <c r="N823" s="41"/>
      <c r="O823" s="41"/>
      <c r="P823" s="41"/>
      <c r="Q823" s="41"/>
      <c r="R823" s="41"/>
      <c r="S823" s="41"/>
    </row>
    <row r="824" ht="78.0" customHeight="1">
      <c r="A824" s="41"/>
      <c r="B824" s="78"/>
      <c r="C824" s="78"/>
      <c r="D824" s="41"/>
      <c r="E824" s="41"/>
      <c r="F824" s="41"/>
      <c r="G824" s="41"/>
      <c r="H824" s="41"/>
      <c r="I824" s="41"/>
      <c r="J824" s="41"/>
      <c r="K824" s="41"/>
      <c r="L824" s="41"/>
      <c r="M824" s="41"/>
      <c r="N824" s="41"/>
      <c r="O824" s="41"/>
      <c r="P824" s="41"/>
      <c r="Q824" s="41"/>
      <c r="R824" s="41"/>
      <c r="S824" s="41"/>
    </row>
    <row r="825" ht="78.0" customHeight="1">
      <c r="A825" s="41"/>
      <c r="B825" s="78"/>
      <c r="C825" s="78"/>
      <c r="D825" s="41"/>
      <c r="E825" s="41"/>
      <c r="F825" s="41"/>
      <c r="G825" s="41"/>
      <c r="H825" s="41"/>
      <c r="I825" s="41"/>
      <c r="J825" s="41"/>
      <c r="K825" s="41"/>
      <c r="L825" s="41"/>
      <c r="M825" s="41"/>
      <c r="N825" s="41"/>
      <c r="O825" s="41"/>
      <c r="P825" s="41"/>
      <c r="Q825" s="41"/>
      <c r="R825" s="41"/>
      <c r="S825" s="41"/>
    </row>
    <row r="826" ht="78.0" customHeight="1">
      <c r="A826" s="41"/>
      <c r="B826" s="78"/>
      <c r="C826" s="78"/>
      <c r="D826" s="41"/>
      <c r="E826" s="41"/>
      <c r="F826" s="41"/>
      <c r="G826" s="41"/>
      <c r="H826" s="41"/>
      <c r="I826" s="41"/>
      <c r="J826" s="41"/>
      <c r="K826" s="41"/>
      <c r="L826" s="41"/>
      <c r="M826" s="41"/>
      <c r="N826" s="41"/>
      <c r="O826" s="41"/>
      <c r="P826" s="41"/>
      <c r="Q826" s="41"/>
      <c r="R826" s="41"/>
      <c r="S826" s="41"/>
    </row>
    <row r="827" ht="78.0" customHeight="1">
      <c r="A827" s="41"/>
      <c r="B827" s="78"/>
      <c r="C827" s="78"/>
      <c r="D827" s="41"/>
      <c r="E827" s="41"/>
      <c r="F827" s="41"/>
      <c r="G827" s="41"/>
      <c r="H827" s="41"/>
      <c r="I827" s="41"/>
      <c r="J827" s="41"/>
      <c r="K827" s="41"/>
      <c r="L827" s="41"/>
      <c r="M827" s="41"/>
      <c r="N827" s="41"/>
      <c r="O827" s="41"/>
      <c r="P827" s="41"/>
      <c r="Q827" s="41"/>
      <c r="R827" s="41"/>
      <c r="S827" s="41"/>
    </row>
    <row r="828" ht="78.0" customHeight="1">
      <c r="A828" s="41"/>
      <c r="B828" s="78"/>
      <c r="C828" s="78"/>
      <c r="D828" s="41"/>
      <c r="E828" s="41"/>
      <c r="F828" s="41"/>
      <c r="G828" s="41"/>
      <c r="H828" s="41"/>
      <c r="I828" s="41"/>
      <c r="J828" s="41"/>
      <c r="K828" s="41"/>
      <c r="L828" s="41"/>
      <c r="M828" s="41"/>
      <c r="N828" s="41"/>
      <c r="O828" s="41"/>
      <c r="P828" s="41"/>
      <c r="Q828" s="41"/>
      <c r="R828" s="41"/>
      <c r="S828" s="41"/>
    </row>
    <row r="829" ht="78.0" customHeight="1">
      <c r="A829" s="41"/>
      <c r="B829" s="78"/>
      <c r="C829" s="78"/>
      <c r="D829" s="41"/>
      <c r="E829" s="41"/>
      <c r="F829" s="41"/>
      <c r="G829" s="41"/>
      <c r="H829" s="41"/>
      <c r="I829" s="41"/>
      <c r="J829" s="41"/>
      <c r="K829" s="41"/>
      <c r="L829" s="41"/>
      <c r="M829" s="41"/>
      <c r="N829" s="41"/>
      <c r="O829" s="41"/>
      <c r="P829" s="41"/>
      <c r="Q829" s="41"/>
      <c r="R829" s="41"/>
      <c r="S829" s="41"/>
    </row>
    <row r="830" ht="78.0" customHeight="1">
      <c r="A830" s="41"/>
      <c r="B830" s="78"/>
      <c r="C830" s="78"/>
      <c r="D830" s="41"/>
      <c r="E830" s="41"/>
      <c r="F830" s="41"/>
      <c r="G830" s="41"/>
      <c r="H830" s="41"/>
      <c r="I830" s="41"/>
      <c r="J830" s="41"/>
      <c r="K830" s="41"/>
      <c r="L830" s="41"/>
      <c r="M830" s="41"/>
      <c r="N830" s="41"/>
      <c r="O830" s="41"/>
      <c r="P830" s="41"/>
      <c r="Q830" s="41"/>
      <c r="R830" s="41"/>
      <c r="S830" s="41"/>
    </row>
    <row r="831" ht="78.0" customHeight="1">
      <c r="A831" s="41"/>
      <c r="B831" s="78"/>
      <c r="C831" s="78"/>
      <c r="D831" s="41"/>
      <c r="E831" s="41"/>
      <c r="F831" s="41"/>
      <c r="G831" s="41"/>
      <c r="H831" s="41"/>
      <c r="I831" s="41"/>
      <c r="J831" s="41"/>
      <c r="K831" s="41"/>
      <c r="L831" s="41"/>
      <c r="M831" s="41"/>
      <c r="N831" s="41"/>
      <c r="O831" s="41"/>
      <c r="P831" s="41"/>
      <c r="Q831" s="41"/>
      <c r="R831" s="41"/>
      <c r="S831" s="41"/>
    </row>
    <row r="832" ht="78.0" customHeight="1">
      <c r="A832" s="41"/>
      <c r="B832" s="78"/>
      <c r="C832" s="78"/>
      <c r="D832" s="41"/>
      <c r="E832" s="41"/>
      <c r="F832" s="41"/>
      <c r="G832" s="41"/>
      <c r="H832" s="41"/>
      <c r="I832" s="41"/>
      <c r="J832" s="41"/>
      <c r="K832" s="41"/>
      <c r="L832" s="41"/>
      <c r="M832" s="41"/>
      <c r="N832" s="41"/>
      <c r="O832" s="41"/>
      <c r="P832" s="41"/>
      <c r="Q832" s="41"/>
      <c r="R832" s="41"/>
      <c r="S832" s="41"/>
    </row>
    <row r="833" ht="78.0" customHeight="1">
      <c r="A833" s="41"/>
      <c r="B833" s="78"/>
      <c r="C833" s="78"/>
      <c r="D833" s="41"/>
      <c r="E833" s="41"/>
      <c r="F833" s="41"/>
      <c r="G833" s="41"/>
      <c r="H833" s="41"/>
      <c r="I833" s="41"/>
      <c r="J833" s="41"/>
      <c r="K833" s="41"/>
      <c r="L833" s="41"/>
      <c r="M833" s="41"/>
      <c r="N833" s="41"/>
      <c r="O833" s="41"/>
      <c r="P833" s="41"/>
      <c r="Q833" s="41"/>
      <c r="R833" s="41"/>
      <c r="S833" s="41"/>
    </row>
    <row r="834" ht="78.0" customHeight="1">
      <c r="A834" s="41"/>
      <c r="B834" s="78"/>
      <c r="C834" s="78"/>
      <c r="D834" s="41"/>
      <c r="E834" s="41"/>
      <c r="F834" s="41"/>
      <c r="G834" s="41"/>
      <c r="H834" s="41"/>
      <c r="I834" s="41"/>
      <c r="J834" s="41"/>
      <c r="K834" s="41"/>
      <c r="L834" s="41"/>
      <c r="M834" s="41"/>
      <c r="N834" s="41"/>
      <c r="O834" s="41"/>
      <c r="P834" s="41"/>
      <c r="Q834" s="41"/>
      <c r="R834" s="41"/>
      <c r="S834" s="41"/>
    </row>
    <row r="835" ht="78.0" customHeight="1">
      <c r="A835" s="41"/>
      <c r="B835" s="78"/>
      <c r="C835" s="78"/>
      <c r="D835" s="41"/>
      <c r="E835" s="41"/>
      <c r="F835" s="41"/>
      <c r="G835" s="41"/>
      <c r="H835" s="41"/>
      <c r="I835" s="41"/>
      <c r="J835" s="41"/>
      <c r="K835" s="41"/>
      <c r="L835" s="41"/>
      <c r="M835" s="41"/>
      <c r="N835" s="41"/>
      <c r="O835" s="41"/>
      <c r="P835" s="41"/>
      <c r="Q835" s="41"/>
      <c r="R835" s="41"/>
      <c r="S835" s="41"/>
    </row>
    <row r="836" ht="78.0" customHeight="1">
      <c r="A836" s="41"/>
      <c r="B836" s="78"/>
      <c r="C836" s="78"/>
      <c r="D836" s="41"/>
      <c r="E836" s="41"/>
      <c r="F836" s="41"/>
      <c r="G836" s="41"/>
      <c r="H836" s="41"/>
      <c r="I836" s="41"/>
      <c r="J836" s="41"/>
      <c r="K836" s="41"/>
      <c r="L836" s="41"/>
      <c r="M836" s="41"/>
      <c r="N836" s="41"/>
      <c r="O836" s="41"/>
      <c r="P836" s="41"/>
      <c r="Q836" s="41"/>
      <c r="R836" s="41"/>
      <c r="S836" s="41"/>
    </row>
    <row r="837" ht="78.0" customHeight="1">
      <c r="A837" s="41"/>
      <c r="B837" s="78"/>
      <c r="C837" s="78"/>
      <c r="D837" s="41"/>
      <c r="E837" s="41"/>
      <c r="F837" s="41"/>
      <c r="G837" s="41"/>
      <c r="H837" s="41"/>
      <c r="I837" s="41"/>
      <c r="J837" s="41"/>
      <c r="K837" s="41"/>
      <c r="L837" s="41"/>
      <c r="M837" s="41"/>
      <c r="N837" s="41"/>
      <c r="O837" s="41"/>
      <c r="P837" s="41"/>
      <c r="Q837" s="41"/>
      <c r="R837" s="41"/>
      <c r="S837" s="41"/>
    </row>
    <row r="838" ht="78.0" customHeight="1">
      <c r="A838" s="41"/>
      <c r="B838" s="78"/>
      <c r="C838" s="78"/>
      <c r="D838" s="41"/>
      <c r="E838" s="41"/>
      <c r="F838" s="41"/>
      <c r="G838" s="41"/>
      <c r="H838" s="41"/>
      <c r="I838" s="41"/>
      <c r="J838" s="41"/>
      <c r="K838" s="41"/>
      <c r="L838" s="41"/>
      <c r="M838" s="41"/>
      <c r="N838" s="41"/>
      <c r="O838" s="41"/>
      <c r="P838" s="41"/>
      <c r="Q838" s="41"/>
      <c r="R838" s="41"/>
      <c r="S838" s="41"/>
    </row>
    <row r="839" ht="78.0" customHeight="1">
      <c r="A839" s="41"/>
      <c r="B839" s="78"/>
      <c r="C839" s="78"/>
      <c r="D839" s="41"/>
      <c r="E839" s="41"/>
      <c r="F839" s="41"/>
      <c r="G839" s="41"/>
      <c r="H839" s="41"/>
      <c r="I839" s="41"/>
      <c r="J839" s="41"/>
      <c r="K839" s="41"/>
      <c r="L839" s="41"/>
      <c r="M839" s="41"/>
      <c r="N839" s="41"/>
      <c r="O839" s="41"/>
      <c r="P839" s="41"/>
      <c r="Q839" s="41"/>
      <c r="R839" s="41"/>
      <c r="S839" s="41"/>
    </row>
    <row r="840" ht="78.0" customHeight="1">
      <c r="A840" s="41"/>
      <c r="B840" s="78"/>
      <c r="C840" s="78"/>
      <c r="D840" s="41"/>
      <c r="E840" s="41"/>
      <c r="F840" s="41"/>
      <c r="G840" s="41"/>
      <c r="H840" s="41"/>
      <c r="I840" s="41"/>
      <c r="J840" s="41"/>
      <c r="K840" s="41"/>
      <c r="L840" s="41"/>
      <c r="M840" s="41"/>
      <c r="N840" s="41"/>
      <c r="O840" s="41"/>
      <c r="P840" s="41"/>
      <c r="Q840" s="41"/>
      <c r="R840" s="41"/>
      <c r="S840" s="41"/>
    </row>
    <row r="841" ht="78.0" customHeight="1">
      <c r="A841" s="41"/>
      <c r="B841" s="78"/>
      <c r="C841" s="78"/>
      <c r="D841" s="41"/>
      <c r="E841" s="41"/>
      <c r="F841" s="41"/>
      <c r="G841" s="41"/>
      <c r="H841" s="41"/>
      <c r="I841" s="41"/>
      <c r="J841" s="41"/>
      <c r="K841" s="41"/>
      <c r="L841" s="41"/>
      <c r="M841" s="41"/>
      <c r="N841" s="41"/>
      <c r="O841" s="41"/>
      <c r="P841" s="41"/>
      <c r="Q841" s="41"/>
      <c r="R841" s="41"/>
      <c r="S841" s="41"/>
    </row>
    <row r="842" ht="78.0" customHeight="1">
      <c r="A842" s="41"/>
      <c r="B842" s="78"/>
      <c r="C842" s="78"/>
      <c r="D842" s="41"/>
      <c r="E842" s="41"/>
      <c r="F842" s="41"/>
      <c r="G842" s="41"/>
      <c r="H842" s="41"/>
      <c r="I842" s="41"/>
      <c r="J842" s="41"/>
      <c r="K842" s="41"/>
      <c r="L842" s="41"/>
      <c r="M842" s="41"/>
      <c r="N842" s="41"/>
      <c r="O842" s="41"/>
      <c r="P842" s="41"/>
      <c r="Q842" s="41"/>
      <c r="R842" s="41"/>
      <c r="S842" s="41"/>
    </row>
    <row r="843" ht="78.0" customHeight="1">
      <c r="A843" s="41"/>
      <c r="B843" s="78"/>
      <c r="C843" s="78"/>
      <c r="D843" s="41"/>
      <c r="E843" s="41"/>
      <c r="F843" s="41"/>
      <c r="G843" s="41"/>
      <c r="H843" s="41"/>
      <c r="I843" s="41"/>
      <c r="J843" s="41"/>
      <c r="K843" s="41"/>
      <c r="L843" s="41"/>
      <c r="M843" s="41"/>
      <c r="N843" s="41"/>
      <c r="O843" s="41"/>
      <c r="P843" s="41"/>
      <c r="Q843" s="41"/>
      <c r="R843" s="41"/>
      <c r="S843" s="41"/>
    </row>
    <row r="844" ht="78.0" customHeight="1">
      <c r="A844" s="41"/>
      <c r="B844" s="78"/>
      <c r="C844" s="78"/>
      <c r="D844" s="41"/>
      <c r="E844" s="41"/>
      <c r="F844" s="41"/>
      <c r="G844" s="41"/>
      <c r="H844" s="41"/>
      <c r="I844" s="41"/>
      <c r="J844" s="41"/>
      <c r="K844" s="41"/>
      <c r="L844" s="41"/>
      <c r="M844" s="41"/>
      <c r="N844" s="41"/>
      <c r="O844" s="41"/>
      <c r="P844" s="41"/>
      <c r="Q844" s="41"/>
      <c r="R844" s="41"/>
      <c r="S844" s="41"/>
    </row>
    <row r="845" ht="78.0" customHeight="1">
      <c r="A845" s="41"/>
      <c r="B845" s="78"/>
      <c r="C845" s="78"/>
      <c r="D845" s="41"/>
      <c r="E845" s="41"/>
      <c r="F845" s="41"/>
      <c r="G845" s="41"/>
      <c r="H845" s="41"/>
      <c r="I845" s="41"/>
      <c r="J845" s="41"/>
      <c r="K845" s="41"/>
      <c r="L845" s="41"/>
      <c r="M845" s="41"/>
      <c r="N845" s="41"/>
      <c r="O845" s="41"/>
      <c r="P845" s="41"/>
      <c r="Q845" s="41"/>
      <c r="R845" s="41"/>
      <c r="S845" s="41"/>
    </row>
    <row r="846" ht="78.0" customHeight="1">
      <c r="A846" s="41"/>
      <c r="B846" s="78"/>
      <c r="C846" s="78"/>
      <c r="D846" s="41"/>
      <c r="E846" s="41"/>
      <c r="F846" s="41"/>
      <c r="G846" s="41"/>
      <c r="H846" s="41"/>
      <c r="I846" s="41"/>
      <c r="J846" s="41"/>
      <c r="K846" s="41"/>
      <c r="L846" s="41"/>
      <c r="M846" s="41"/>
      <c r="N846" s="41"/>
      <c r="O846" s="41"/>
      <c r="P846" s="41"/>
      <c r="Q846" s="41"/>
      <c r="R846" s="41"/>
      <c r="S846" s="41"/>
    </row>
    <row r="847" ht="78.0" customHeight="1">
      <c r="A847" s="41"/>
      <c r="B847" s="78"/>
      <c r="C847" s="78"/>
      <c r="D847" s="41"/>
      <c r="E847" s="41"/>
      <c r="F847" s="41"/>
      <c r="G847" s="41"/>
      <c r="H847" s="41"/>
      <c r="I847" s="41"/>
      <c r="J847" s="41"/>
      <c r="K847" s="41"/>
      <c r="L847" s="41"/>
      <c r="M847" s="41"/>
      <c r="N847" s="41"/>
      <c r="O847" s="41"/>
      <c r="P847" s="41"/>
      <c r="Q847" s="41"/>
      <c r="R847" s="41"/>
      <c r="S847" s="41"/>
    </row>
    <row r="848" ht="78.0" customHeight="1">
      <c r="A848" s="41"/>
      <c r="B848" s="78"/>
      <c r="C848" s="78"/>
      <c r="D848" s="41"/>
      <c r="E848" s="41"/>
      <c r="F848" s="41"/>
      <c r="G848" s="41"/>
      <c r="H848" s="41"/>
      <c r="I848" s="41"/>
      <c r="J848" s="41"/>
      <c r="K848" s="41"/>
      <c r="L848" s="41"/>
      <c r="M848" s="41"/>
      <c r="N848" s="41"/>
      <c r="O848" s="41"/>
      <c r="P848" s="41"/>
      <c r="Q848" s="41"/>
      <c r="R848" s="41"/>
      <c r="S848" s="41"/>
    </row>
    <row r="849" ht="78.0" customHeight="1">
      <c r="A849" s="41"/>
      <c r="B849" s="78"/>
      <c r="C849" s="78"/>
      <c r="D849" s="41"/>
      <c r="E849" s="41"/>
      <c r="F849" s="41"/>
      <c r="G849" s="41"/>
      <c r="H849" s="41"/>
      <c r="I849" s="41"/>
      <c r="J849" s="41"/>
      <c r="K849" s="41"/>
      <c r="L849" s="41"/>
      <c r="M849" s="41"/>
      <c r="N849" s="41"/>
      <c r="O849" s="41"/>
      <c r="P849" s="41"/>
      <c r="Q849" s="41"/>
      <c r="R849" s="41"/>
      <c r="S849" s="41"/>
    </row>
    <row r="850" ht="78.0" customHeight="1">
      <c r="A850" s="41"/>
      <c r="B850" s="78"/>
      <c r="C850" s="78"/>
      <c r="D850" s="41"/>
      <c r="E850" s="41"/>
      <c r="F850" s="41"/>
      <c r="G850" s="41"/>
      <c r="H850" s="41"/>
      <c r="I850" s="41"/>
      <c r="J850" s="41"/>
      <c r="K850" s="41"/>
      <c r="L850" s="41"/>
      <c r="M850" s="41"/>
      <c r="N850" s="41"/>
      <c r="O850" s="41"/>
      <c r="P850" s="41"/>
      <c r="Q850" s="41"/>
      <c r="R850" s="41"/>
      <c r="S850" s="41"/>
    </row>
    <row r="851" ht="78.0" customHeight="1">
      <c r="A851" s="41"/>
      <c r="B851" s="78"/>
      <c r="C851" s="78"/>
      <c r="D851" s="41"/>
      <c r="E851" s="41"/>
      <c r="F851" s="41"/>
      <c r="G851" s="41"/>
      <c r="H851" s="41"/>
      <c r="I851" s="41"/>
      <c r="J851" s="41"/>
      <c r="K851" s="41"/>
      <c r="L851" s="41"/>
      <c r="M851" s="41"/>
      <c r="N851" s="41"/>
      <c r="O851" s="41"/>
      <c r="P851" s="41"/>
      <c r="Q851" s="41"/>
      <c r="R851" s="41"/>
      <c r="S851" s="41"/>
    </row>
    <row r="852" ht="78.0" customHeight="1">
      <c r="A852" s="41"/>
      <c r="B852" s="78"/>
      <c r="C852" s="78"/>
      <c r="D852" s="41"/>
      <c r="E852" s="41"/>
      <c r="F852" s="41"/>
      <c r="G852" s="41"/>
      <c r="H852" s="41"/>
      <c r="I852" s="41"/>
      <c r="J852" s="41"/>
      <c r="K852" s="41"/>
      <c r="L852" s="41"/>
      <c r="M852" s="41"/>
      <c r="N852" s="41"/>
      <c r="O852" s="41"/>
      <c r="P852" s="41"/>
      <c r="Q852" s="41"/>
      <c r="R852" s="41"/>
      <c r="S852" s="41"/>
    </row>
    <row r="853" ht="78.0" customHeight="1">
      <c r="A853" s="41"/>
      <c r="B853" s="78"/>
      <c r="C853" s="78"/>
      <c r="D853" s="41"/>
      <c r="E853" s="41"/>
      <c r="F853" s="41"/>
      <c r="G853" s="41"/>
      <c r="H853" s="41"/>
      <c r="I853" s="41"/>
      <c r="J853" s="41"/>
      <c r="K853" s="41"/>
      <c r="L853" s="41"/>
      <c r="M853" s="41"/>
      <c r="N853" s="41"/>
      <c r="O853" s="41"/>
      <c r="P853" s="41"/>
      <c r="Q853" s="41"/>
      <c r="R853" s="41"/>
      <c r="S853" s="41"/>
    </row>
    <row r="854" ht="78.0" customHeight="1">
      <c r="A854" s="41"/>
      <c r="B854" s="78"/>
      <c r="C854" s="78"/>
      <c r="D854" s="41"/>
      <c r="E854" s="41"/>
      <c r="F854" s="41"/>
      <c r="G854" s="41"/>
      <c r="H854" s="41"/>
      <c r="I854" s="41"/>
      <c r="J854" s="41"/>
      <c r="K854" s="41"/>
      <c r="L854" s="41"/>
      <c r="M854" s="41"/>
      <c r="N854" s="41"/>
      <c r="O854" s="41"/>
      <c r="P854" s="41"/>
      <c r="Q854" s="41"/>
      <c r="R854" s="41"/>
      <c r="S854" s="41"/>
    </row>
    <row r="855" ht="78.0" customHeight="1">
      <c r="A855" s="41"/>
      <c r="B855" s="78"/>
      <c r="C855" s="78"/>
      <c r="D855" s="41"/>
      <c r="E855" s="41"/>
      <c r="F855" s="41"/>
      <c r="G855" s="41"/>
      <c r="H855" s="41"/>
      <c r="I855" s="41"/>
      <c r="J855" s="41"/>
      <c r="K855" s="41"/>
      <c r="L855" s="41"/>
      <c r="M855" s="41"/>
      <c r="N855" s="41"/>
      <c r="O855" s="41"/>
      <c r="P855" s="41"/>
      <c r="Q855" s="41"/>
      <c r="R855" s="41"/>
      <c r="S855" s="41"/>
    </row>
    <row r="856" ht="78.0" customHeight="1">
      <c r="A856" s="41"/>
      <c r="B856" s="78"/>
      <c r="C856" s="78"/>
      <c r="D856" s="41"/>
      <c r="E856" s="41"/>
      <c r="F856" s="41"/>
      <c r="G856" s="41"/>
      <c r="H856" s="41"/>
      <c r="I856" s="41"/>
      <c r="J856" s="41"/>
      <c r="K856" s="41"/>
      <c r="L856" s="41"/>
      <c r="M856" s="41"/>
      <c r="N856" s="41"/>
      <c r="O856" s="41"/>
      <c r="P856" s="41"/>
      <c r="Q856" s="41"/>
      <c r="R856" s="41"/>
      <c r="S856" s="41"/>
    </row>
    <row r="857" ht="78.0" customHeight="1">
      <c r="A857" s="41"/>
      <c r="B857" s="78"/>
      <c r="C857" s="78"/>
      <c r="D857" s="41"/>
      <c r="E857" s="41"/>
      <c r="F857" s="41"/>
      <c r="G857" s="41"/>
      <c r="H857" s="41"/>
      <c r="I857" s="41"/>
      <c r="J857" s="41"/>
      <c r="K857" s="41"/>
      <c r="L857" s="41"/>
      <c r="M857" s="41"/>
      <c r="N857" s="41"/>
      <c r="O857" s="41"/>
      <c r="P857" s="41"/>
      <c r="Q857" s="41"/>
      <c r="R857" s="41"/>
      <c r="S857" s="41"/>
    </row>
    <row r="858" ht="78.0" customHeight="1">
      <c r="A858" s="41"/>
      <c r="B858" s="78"/>
      <c r="C858" s="78"/>
      <c r="D858" s="41"/>
      <c r="E858" s="41"/>
      <c r="F858" s="41"/>
      <c r="G858" s="41"/>
      <c r="H858" s="41"/>
      <c r="I858" s="41"/>
      <c r="J858" s="41"/>
      <c r="K858" s="41"/>
      <c r="L858" s="41"/>
      <c r="M858" s="41"/>
      <c r="N858" s="41"/>
      <c r="O858" s="41"/>
      <c r="P858" s="41"/>
      <c r="Q858" s="41"/>
      <c r="R858" s="41"/>
      <c r="S858" s="41"/>
    </row>
    <row r="859" ht="78.0" customHeight="1">
      <c r="A859" s="41"/>
      <c r="B859" s="78"/>
      <c r="C859" s="78"/>
      <c r="D859" s="41"/>
      <c r="E859" s="41"/>
      <c r="F859" s="41"/>
      <c r="G859" s="41"/>
      <c r="H859" s="41"/>
      <c r="I859" s="41"/>
      <c r="J859" s="41"/>
      <c r="K859" s="41"/>
      <c r="L859" s="41"/>
      <c r="M859" s="41"/>
      <c r="N859" s="41"/>
      <c r="O859" s="41"/>
      <c r="P859" s="41"/>
      <c r="Q859" s="41"/>
      <c r="R859" s="41"/>
      <c r="S859" s="41"/>
    </row>
    <row r="860" ht="78.0" customHeight="1">
      <c r="A860" s="41"/>
      <c r="B860" s="78"/>
      <c r="C860" s="78"/>
      <c r="D860" s="41"/>
      <c r="E860" s="41"/>
      <c r="F860" s="41"/>
      <c r="G860" s="41"/>
      <c r="H860" s="41"/>
      <c r="I860" s="41"/>
      <c r="J860" s="41"/>
      <c r="K860" s="41"/>
      <c r="L860" s="41"/>
      <c r="M860" s="41"/>
      <c r="N860" s="41"/>
      <c r="O860" s="41"/>
      <c r="P860" s="41"/>
      <c r="Q860" s="41"/>
      <c r="R860" s="41"/>
      <c r="S860" s="41"/>
    </row>
    <row r="861" ht="78.0" customHeight="1">
      <c r="A861" s="41"/>
      <c r="B861" s="78"/>
      <c r="C861" s="78"/>
      <c r="D861" s="41"/>
      <c r="E861" s="41"/>
      <c r="F861" s="41"/>
      <c r="G861" s="41"/>
      <c r="H861" s="41"/>
      <c r="I861" s="41"/>
      <c r="J861" s="41"/>
      <c r="K861" s="41"/>
      <c r="L861" s="41"/>
      <c r="M861" s="41"/>
      <c r="N861" s="41"/>
      <c r="O861" s="41"/>
      <c r="P861" s="41"/>
      <c r="Q861" s="41"/>
      <c r="R861" s="41"/>
      <c r="S861" s="41"/>
    </row>
    <row r="862" ht="78.0" customHeight="1">
      <c r="A862" s="41"/>
      <c r="B862" s="78"/>
      <c r="C862" s="78"/>
      <c r="D862" s="41"/>
      <c r="E862" s="41"/>
      <c r="F862" s="41"/>
      <c r="G862" s="41"/>
      <c r="H862" s="41"/>
      <c r="I862" s="41"/>
      <c r="J862" s="41"/>
      <c r="K862" s="41"/>
      <c r="L862" s="41"/>
      <c r="M862" s="41"/>
      <c r="N862" s="41"/>
      <c r="O862" s="41"/>
      <c r="P862" s="41"/>
      <c r="Q862" s="41"/>
      <c r="R862" s="41"/>
      <c r="S862" s="41"/>
    </row>
    <row r="863" ht="78.0" customHeight="1">
      <c r="A863" s="41"/>
      <c r="B863" s="78"/>
      <c r="C863" s="78"/>
      <c r="D863" s="41"/>
      <c r="E863" s="41"/>
      <c r="F863" s="41"/>
      <c r="G863" s="41"/>
      <c r="H863" s="41"/>
      <c r="I863" s="41"/>
      <c r="J863" s="41"/>
      <c r="K863" s="41"/>
      <c r="L863" s="41"/>
      <c r="M863" s="41"/>
      <c r="N863" s="41"/>
      <c r="O863" s="41"/>
      <c r="P863" s="41"/>
      <c r="Q863" s="41"/>
      <c r="R863" s="41"/>
      <c r="S863" s="41"/>
    </row>
    <row r="864" ht="78.0" customHeight="1">
      <c r="A864" s="41"/>
      <c r="B864" s="78"/>
      <c r="C864" s="78"/>
      <c r="D864" s="41"/>
      <c r="E864" s="41"/>
      <c r="F864" s="41"/>
      <c r="G864" s="41"/>
      <c r="H864" s="41"/>
      <c r="I864" s="41"/>
      <c r="J864" s="41"/>
      <c r="K864" s="41"/>
      <c r="L864" s="41"/>
      <c r="M864" s="41"/>
      <c r="N864" s="41"/>
      <c r="O864" s="41"/>
      <c r="P864" s="41"/>
      <c r="Q864" s="41"/>
      <c r="R864" s="41"/>
      <c r="S864" s="41"/>
    </row>
    <row r="865" ht="78.0" customHeight="1">
      <c r="A865" s="41"/>
      <c r="B865" s="78"/>
      <c r="C865" s="78"/>
      <c r="D865" s="41"/>
      <c r="E865" s="41"/>
      <c r="F865" s="41"/>
      <c r="G865" s="41"/>
      <c r="H865" s="41"/>
      <c r="I865" s="41"/>
      <c r="J865" s="41"/>
      <c r="K865" s="41"/>
      <c r="L865" s="41"/>
      <c r="M865" s="41"/>
      <c r="N865" s="41"/>
      <c r="O865" s="41"/>
      <c r="P865" s="41"/>
      <c r="Q865" s="41"/>
      <c r="R865" s="41"/>
      <c r="S865" s="41"/>
    </row>
    <row r="866" ht="78.0" customHeight="1">
      <c r="A866" s="41"/>
      <c r="B866" s="78"/>
      <c r="C866" s="78"/>
      <c r="D866" s="41"/>
      <c r="E866" s="41"/>
      <c r="F866" s="41"/>
      <c r="G866" s="41"/>
      <c r="H866" s="41"/>
      <c r="I866" s="41"/>
      <c r="J866" s="41"/>
      <c r="K866" s="41"/>
      <c r="L866" s="41"/>
      <c r="M866" s="41"/>
      <c r="N866" s="41"/>
      <c r="O866" s="41"/>
      <c r="P866" s="41"/>
      <c r="Q866" s="41"/>
      <c r="R866" s="41"/>
      <c r="S866" s="41"/>
    </row>
    <row r="867" ht="78.0" customHeight="1">
      <c r="A867" s="41"/>
      <c r="B867" s="78"/>
      <c r="C867" s="78"/>
      <c r="D867" s="41"/>
      <c r="E867" s="41"/>
      <c r="F867" s="41"/>
      <c r="G867" s="41"/>
      <c r="H867" s="41"/>
      <c r="I867" s="41"/>
      <c r="J867" s="41"/>
      <c r="K867" s="41"/>
      <c r="L867" s="41"/>
      <c r="M867" s="41"/>
      <c r="N867" s="41"/>
      <c r="O867" s="41"/>
      <c r="P867" s="41"/>
      <c r="Q867" s="41"/>
      <c r="R867" s="41"/>
      <c r="S867" s="41"/>
    </row>
    <row r="868" ht="78.0" customHeight="1">
      <c r="A868" s="41"/>
      <c r="B868" s="78"/>
      <c r="C868" s="78"/>
      <c r="D868" s="41"/>
      <c r="E868" s="41"/>
      <c r="F868" s="41"/>
      <c r="G868" s="41"/>
      <c r="H868" s="41"/>
      <c r="I868" s="41"/>
      <c r="J868" s="41"/>
      <c r="K868" s="41"/>
      <c r="L868" s="41"/>
      <c r="M868" s="41"/>
      <c r="N868" s="41"/>
      <c r="O868" s="41"/>
      <c r="P868" s="41"/>
      <c r="Q868" s="41"/>
      <c r="R868" s="41"/>
      <c r="S868" s="41"/>
    </row>
    <row r="869" ht="78.0" customHeight="1">
      <c r="A869" s="41"/>
      <c r="B869" s="78"/>
      <c r="C869" s="78"/>
      <c r="D869" s="41"/>
      <c r="E869" s="41"/>
      <c r="F869" s="41"/>
      <c r="G869" s="41"/>
      <c r="H869" s="41"/>
      <c r="I869" s="41"/>
      <c r="J869" s="41"/>
      <c r="K869" s="41"/>
      <c r="L869" s="41"/>
      <c r="M869" s="41"/>
      <c r="N869" s="41"/>
      <c r="O869" s="41"/>
      <c r="P869" s="41"/>
      <c r="Q869" s="41"/>
      <c r="R869" s="41"/>
      <c r="S869" s="41"/>
    </row>
    <row r="870" ht="78.0" customHeight="1">
      <c r="A870" s="41"/>
      <c r="B870" s="78"/>
      <c r="C870" s="78"/>
      <c r="D870" s="41"/>
      <c r="E870" s="41"/>
      <c r="F870" s="41"/>
      <c r="G870" s="41"/>
      <c r="H870" s="41"/>
      <c r="I870" s="41"/>
      <c r="J870" s="41"/>
      <c r="K870" s="41"/>
      <c r="L870" s="41"/>
      <c r="M870" s="41"/>
      <c r="N870" s="41"/>
      <c r="O870" s="41"/>
      <c r="P870" s="41"/>
      <c r="Q870" s="41"/>
      <c r="R870" s="41"/>
      <c r="S870" s="41"/>
    </row>
    <row r="871" ht="78.0" customHeight="1">
      <c r="A871" s="41"/>
      <c r="B871" s="78"/>
      <c r="C871" s="78"/>
      <c r="D871" s="41"/>
      <c r="E871" s="41"/>
      <c r="F871" s="41"/>
      <c r="G871" s="41"/>
      <c r="H871" s="41"/>
      <c r="I871" s="41"/>
      <c r="J871" s="41"/>
      <c r="K871" s="41"/>
      <c r="L871" s="41"/>
      <c r="M871" s="41"/>
      <c r="N871" s="41"/>
      <c r="O871" s="41"/>
      <c r="P871" s="41"/>
      <c r="Q871" s="41"/>
      <c r="R871" s="41"/>
      <c r="S871" s="41"/>
    </row>
    <row r="872" ht="78.0" customHeight="1">
      <c r="A872" s="41"/>
      <c r="B872" s="78"/>
      <c r="C872" s="78"/>
      <c r="D872" s="41"/>
      <c r="E872" s="41"/>
      <c r="F872" s="41"/>
      <c r="G872" s="41"/>
      <c r="H872" s="41"/>
      <c r="I872" s="41"/>
      <c r="J872" s="41"/>
      <c r="K872" s="41"/>
      <c r="L872" s="41"/>
      <c r="M872" s="41"/>
      <c r="N872" s="41"/>
      <c r="O872" s="41"/>
      <c r="P872" s="41"/>
      <c r="Q872" s="41"/>
      <c r="R872" s="41"/>
      <c r="S872" s="41"/>
    </row>
    <row r="873" ht="78.0" customHeight="1">
      <c r="A873" s="41"/>
      <c r="B873" s="78"/>
      <c r="C873" s="78"/>
      <c r="D873" s="41"/>
      <c r="E873" s="41"/>
      <c r="F873" s="41"/>
      <c r="G873" s="41"/>
      <c r="H873" s="41"/>
      <c r="I873" s="41"/>
      <c r="J873" s="41"/>
      <c r="K873" s="41"/>
      <c r="L873" s="41"/>
      <c r="M873" s="41"/>
      <c r="N873" s="41"/>
      <c r="O873" s="41"/>
      <c r="P873" s="41"/>
      <c r="Q873" s="41"/>
      <c r="R873" s="41"/>
      <c r="S873" s="41"/>
    </row>
    <row r="874" ht="78.0" customHeight="1">
      <c r="A874" s="41"/>
      <c r="B874" s="78"/>
      <c r="C874" s="78"/>
      <c r="D874" s="41"/>
      <c r="E874" s="41"/>
      <c r="F874" s="41"/>
      <c r="G874" s="41"/>
      <c r="H874" s="41"/>
      <c r="I874" s="41"/>
      <c r="J874" s="41"/>
      <c r="K874" s="41"/>
      <c r="L874" s="41"/>
      <c r="M874" s="41"/>
      <c r="N874" s="41"/>
      <c r="O874" s="41"/>
      <c r="P874" s="41"/>
      <c r="Q874" s="41"/>
      <c r="R874" s="41"/>
      <c r="S874" s="41"/>
    </row>
    <row r="875" ht="78.0" customHeight="1">
      <c r="A875" s="41"/>
      <c r="B875" s="78"/>
      <c r="C875" s="78"/>
      <c r="D875" s="41"/>
      <c r="E875" s="41"/>
      <c r="F875" s="41"/>
      <c r="G875" s="41"/>
      <c r="H875" s="41"/>
      <c r="I875" s="41"/>
      <c r="J875" s="41"/>
      <c r="K875" s="41"/>
      <c r="L875" s="41"/>
      <c r="M875" s="41"/>
      <c r="N875" s="41"/>
      <c r="O875" s="41"/>
      <c r="P875" s="41"/>
      <c r="Q875" s="41"/>
      <c r="R875" s="41"/>
      <c r="S875" s="41"/>
    </row>
    <row r="876" ht="78.0" customHeight="1">
      <c r="A876" s="41"/>
      <c r="B876" s="78"/>
      <c r="C876" s="78"/>
      <c r="D876" s="41"/>
      <c r="E876" s="41"/>
      <c r="F876" s="41"/>
      <c r="G876" s="41"/>
      <c r="H876" s="41"/>
      <c r="I876" s="41"/>
      <c r="J876" s="41"/>
      <c r="K876" s="41"/>
      <c r="L876" s="41"/>
      <c r="M876" s="41"/>
      <c r="N876" s="41"/>
      <c r="O876" s="41"/>
      <c r="P876" s="41"/>
      <c r="Q876" s="41"/>
      <c r="R876" s="41"/>
      <c r="S876" s="41"/>
    </row>
    <row r="877" ht="78.0" customHeight="1">
      <c r="A877" s="41"/>
      <c r="B877" s="78"/>
      <c r="C877" s="78"/>
      <c r="D877" s="41"/>
      <c r="E877" s="41"/>
      <c r="F877" s="41"/>
      <c r="G877" s="41"/>
      <c r="H877" s="41"/>
      <c r="I877" s="41"/>
      <c r="J877" s="41"/>
      <c r="K877" s="41"/>
      <c r="L877" s="41"/>
      <c r="M877" s="41"/>
      <c r="N877" s="41"/>
      <c r="O877" s="41"/>
      <c r="P877" s="41"/>
      <c r="Q877" s="41"/>
      <c r="R877" s="41"/>
      <c r="S877" s="41"/>
    </row>
    <row r="878" ht="78.0" customHeight="1">
      <c r="A878" s="41"/>
      <c r="B878" s="78"/>
      <c r="C878" s="78"/>
      <c r="D878" s="41"/>
      <c r="E878" s="41"/>
      <c r="F878" s="41"/>
      <c r="G878" s="41"/>
      <c r="H878" s="41"/>
      <c r="I878" s="41"/>
      <c r="J878" s="41"/>
      <c r="K878" s="41"/>
      <c r="L878" s="41"/>
      <c r="M878" s="41"/>
      <c r="N878" s="41"/>
      <c r="O878" s="41"/>
      <c r="P878" s="41"/>
      <c r="Q878" s="41"/>
      <c r="R878" s="41"/>
      <c r="S878" s="41"/>
    </row>
    <row r="879" ht="78.0" customHeight="1">
      <c r="A879" s="41"/>
      <c r="B879" s="78"/>
      <c r="C879" s="78"/>
      <c r="D879" s="41"/>
      <c r="E879" s="41"/>
      <c r="F879" s="41"/>
      <c r="G879" s="41"/>
      <c r="H879" s="41"/>
      <c r="I879" s="41"/>
      <c r="J879" s="41"/>
      <c r="K879" s="41"/>
      <c r="L879" s="41"/>
      <c r="M879" s="41"/>
      <c r="N879" s="41"/>
      <c r="O879" s="41"/>
      <c r="P879" s="41"/>
      <c r="Q879" s="41"/>
      <c r="R879" s="41"/>
      <c r="S879" s="41"/>
    </row>
    <row r="880" ht="78.0" customHeight="1">
      <c r="A880" s="41"/>
      <c r="B880" s="78"/>
      <c r="C880" s="78"/>
      <c r="D880" s="41"/>
      <c r="E880" s="41"/>
      <c r="F880" s="41"/>
      <c r="G880" s="41"/>
      <c r="H880" s="41"/>
      <c r="I880" s="41"/>
      <c r="J880" s="41"/>
      <c r="K880" s="41"/>
      <c r="L880" s="41"/>
      <c r="M880" s="41"/>
      <c r="N880" s="41"/>
      <c r="O880" s="41"/>
      <c r="P880" s="41"/>
      <c r="Q880" s="41"/>
      <c r="R880" s="41"/>
      <c r="S880" s="41"/>
    </row>
    <row r="881" ht="78.0" customHeight="1">
      <c r="A881" s="41"/>
      <c r="B881" s="78"/>
      <c r="C881" s="78"/>
      <c r="D881" s="41"/>
      <c r="E881" s="41"/>
      <c r="F881" s="41"/>
      <c r="G881" s="41"/>
      <c r="H881" s="41"/>
      <c r="I881" s="41"/>
      <c r="J881" s="41"/>
      <c r="K881" s="41"/>
      <c r="L881" s="41"/>
      <c r="M881" s="41"/>
      <c r="N881" s="41"/>
      <c r="O881" s="41"/>
      <c r="P881" s="41"/>
      <c r="Q881" s="41"/>
      <c r="R881" s="41"/>
      <c r="S881" s="41"/>
    </row>
    <row r="882" ht="78.0" customHeight="1">
      <c r="A882" s="41"/>
      <c r="B882" s="78"/>
      <c r="C882" s="78"/>
      <c r="D882" s="41"/>
      <c r="E882" s="41"/>
      <c r="F882" s="41"/>
      <c r="G882" s="41"/>
      <c r="H882" s="41"/>
      <c r="I882" s="41"/>
      <c r="J882" s="41"/>
      <c r="K882" s="41"/>
      <c r="L882" s="41"/>
      <c r="M882" s="41"/>
      <c r="N882" s="41"/>
      <c r="O882" s="41"/>
      <c r="P882" s="41"/>
      <c r="Q882" s="41"/>
      <c r="R882" s="41"/>
      <c r="S882" s="41"/>
    </row>
    <row r="883" ht="78.0" customHeight="1">
      <c r="A883" s="41"/>
      <c r="B883" s="78"/>
      <c r="C883" s="78"/>
      <c r="D883" s="41"/>
      <c r="E883" s="41"/>
      <c r="F883" s="41"/>
      <c r="G883" s="41"/>
      <c r="H883" s="41"/>
      <c r="I883" s="41"/>
      <c r="J883" s="41"/>
      <c r="K883" s="41"/>
      <c r="L883" s="41"/>
      <c r="M883" s="41"/>
      <c r="N883" s="41"/>
      <c r="O883" s="41"/>
      <c r="P883" s="41"/>
      <c r="Q883" s="41"/>
      <c r="R883" s="41"/>
      <c r="S883" s="41"/>
    </row>
    <row r="884" ht="78.0" customHeight="1">
      <c r="A884" s="41"/>
      <c r="B884" s="78"/>
      <c r="C884" s="78"/>
      <c r="D884" s="41"/>
      <c r="E884" s="41"/>
      <c r="F884" s="41"/>
      <c r="G884" s="41"/>
      <c r="H884" s="41"/>
      <c r="I884" s="41"/>
      <c r="J884" s="41"/>
      <c r="K884" s="41"/>
      <c r="L884" s="41"/>
      <c r="M884" s="41"/>
      <c r="N884" s="41"/>
      <c r="O884" s="41"/>
      <c r="P884" s="41"/>
      <c r="Q884" s="41"/>
      <c r="R884" s="41"/>
      <c r="S884" s="41"/>
    </row>
    <row r="885" ht="78.0" customHeight="1">
      <c r="A885" s="41"/>
      <c r="B885" s="78"/>
      <c r="C885" s="78"/>
      <c r="D885" s="41"/>
      <c r="E885" s="41"/>
      <c r="F885" s="41"/>
      <c r="G885" s="41"/>
      <c r="H885" s="41"/>
      <c r="I885" s="41"/>
      <c r="J885" s="41"/>
      <c r="K885" s="41"/>
      <c r="L885" s="41"/>
      <c r="M885" s="41"/>
      <c r="N885" s="41"/>
      <c r="O885" s="41"/>
      <c r="P885" s="41"/>
      <c r="Q885" s="41"/>
      <c r="R885" s="41"/>
      <c r="S885" s="41"/>
    </row>
    <row r="886" ht="78.0" customHeight="1">
      <c r="A886" s="41"/>
      <c r="B886" s="78"/>
      <c r="C886" s="78"/>
      <c r="D886" s="41"/>
      <c r="E886" s="41"/>
      <c r="F886" s="41"/>
      <c r="G886" s="41"/>
      <c r="H886" s="41"/>
      <c r="I886" s="41"/>
      <c r="J886" s="41"/>
      <c r="K886" s="41"/>
      <c r="L886" s="41"/>
      <c r="M886" s="41"/>
      <c r="N886" s="41"/>
      <c r="O886" s="41"/>
      <c r="P886" s="41"/>
      <c r="Q886" s="41"/>
      <c r="R886" s="41"/>
      <c r="S886" s="41"/>
    </row>
    <row r="887" ht="78.0" customHeight="1">
      <c r="A887" s="41"/>
      <c r="B887" s="78"/>
      <c r="C887" s="78"/>
      <c r="D887" s="41"/>
      <c r="E887" s="41"/>
      <c r="F887" s="41"/>
      <c r="G887" s="41"/>
      <c r="H887" s="41"/>
      <c r="I887" s="41"/>
      <c r="J887" s="41"/>
      <c r="K887" s="41"/>
      <c r="L887" s="41"/>
      <c r="M887" s="41"/>
      <c r="N887" s="41"/>
      <c r="O887" s="41"/>
      <c r="P887" s="41"/>
      <c r="Q887" s="41"/>
      <c r="R887" s="41"/>
      <c r="S887" s="41"/>
    </row>
    <row r="888" ht="78.0" customHeight="1">
      <c r="A888" s="41"/>
      <c r="B888" s="78"/>
      <c r="C888" s="78"/>
      <c r="D888" s="41"/>
      <c r="E888" s="41"/>
      <c r="F888" s="41"/>
      <c r="G888" s="41"/>
      <c r="H888" s="41"/>
      <c r="I888" s="41"/>
      <c r="J888" s="41"/>
      <c r="K888" s="41"/>
      <c r="L888" s="41"/>
      <c r="M888" s="41"/>
      <c r="N888" s="41"/>
      <c r="O888" s="41"/>
      <c r="P888" s="41"/>
      <c r="Q888" s="41"/>
      <c r="R888" s="41"/>
      <c r="S888" s="41"/>
    </row>
    <row r="889" ht="78.0" customHeight="1">
      <c r="A889" s="41"/>
      <c r="B889" s="78"/>
      <c r="C889" s="78"/>
      <c r="D889" s="41"/>
      <c r="E889" s="41"/>
      <c r="F889" s="41"/>
      <c r="G889" s="41"/>
      <c r="H889" s="41"/>
      <c r="I889" s="41"/>
      <c r="J889" s="41"/>
      <c r="K889" s="41"/>
      <c r="L889" s="41"/>
      <c r="M889" s="41"/>
      <c r="N889" s="41"/>
      <c r="O889" s="41"/>
      <c r="P889" s="41"/>
      <c r="Q889" s="41"/>
      <c r="R889" s="41"/>
      <c r="S889" s="41"/>
    </row>
    <row r="890" ht="78.0" customHeight="1">
      <c r="A890" s="41"/>
      <c r="B890" s="78"/>
      <c r="C890" s="78"/>
      <c r="D890" s="41"/>
      <c r="E890" s="41"/>
      <c r="F890" s="41"/>
      <c r="G890" s="41"/>
      <c r="H890" s="41"/>
      <c r="I890" s="41"/>
      <c r="J890" s="41"/>
      <c r="K890" s="41"/>
      <c r="L890" s="41"/>
      <c r="M890" s="41"/>
      <c r="N890" s="41"/>
      <c r="O890" s="41"/>
      <c r="P890" s="41"/>
      <c r="Q890" s="41"/>
      <c r="R890" s="41"/>
      <c r="S890" s="41"/>
    </row>
    <row r="891" ht="78.0" customHeight="1">
      <c r="A891" s="41"/>
      <c r="B891" s="78"/>
      <c r="C891" s="78"/>
      <c r="D891" s="41"/>
      <c r="E891" s="41"/>
      <c r="F891" s="41"/>
      <c r="G891" s="41"/>
      <c r="H891" s="41"/>
      <c r="I891" s="41"/>
      <c r="J891" s="41"/>
      <c r="K891" s="41"/>
      <c r="L891" s="41"/>
      <c r="M891" s="41"/>
      <c r="N891" s="41"/>
      <c r="O891" s="41"/>
      <c r="P891" s="41"/>
      <c r="Q891" s="41"/>
      <c r="R891" s="41"/>
      <c r="S891" s="41"/>
    </row>
    <row r="892" ht="78.0" customHeight="1">
      <c r="A892" s="41"/>
      <c r="B892" s="78"/>
      <c r="C892" s="78"/>
      <c r="D892" s="41"/>
      <c r="E892" s="41"/>
      <c r="F892" s="41"/>
      <c r="G892" s="41"/>
      <c r="H892" s="41"/>
      <c r="I892" s="41"/>
      <c r="J892" s="41"/>
      <c r="K892" s="41"/>
      <c r="L892" s="41"/>
      <c r="M892" s="41"/>
      <c r="N892" s="41"/>
      <c r="O892" s="41"/>
      <c r="P892" s="41"/>
      <c r="Q892" s="41"/>
      <c r="R892" s="41"/>
      <c r="S892" s="41"/>
    </row>
    <row r="893" ht="78.0" customHeight="1">
      <c r="A893" s="41"/>
      <c r="B893" s="78"/>
      <c r="C893" s="78"/>
      <c r="D893" s="41"/>
      <c r="E893" s="41"/>
      <c r="F893" s="41"/>
      <c r="G893" s="41"/>
      <c r="H893" s="41"/>
      <c r="I893" s="41"/>
      <c r="J893" s="41"/>
      <c r="K893" s="41"/>
      <c r="L893" s="41"/>
      <c r="M893" s="41"/>
      <c r="N893" s="41"/>
      <c r="O893" s="41"/>
      <c r="P893" s="41"/>
      <c r="Q893" s="41"/>
      <c r="R893" s="41"/>
      <c r="S893" s="41"/>
    </row>
    <row r="894" ht="78.0" customHeight="1">
      <c r="A894" s="41"/>
      <c r="B894" s="78"/>
      <c r="C894" s="78"/>
      <c r="D894" s="41"/>
      <c r="E894" s="41"/>
      <c r="F894" s="41"/>
      <c r="G894" s="41"/>
      <c r="H894" s="41"/>
      <c r="I894" s="41"/>
      <c r="J894" s="41"/>
      <c r="K894" s="41"/>
      <c r="L894" s="41"/>
      <c r="M894" s="41"/>
      <c r="N894" s="41"/>
      <c r="O894" s="41"/>
      <c r="P894" s="41"/>
      <c r="Q894" s="41"/>
      <c r="R894" s="41"/>
      <c r="S894" s="41"/>
    </row>
    <row r="895" ht="78.0" customHeight="1">
      <c r="A895" s="41"/>
      <c r="B895" s="78"/>
      <c r="C895" s="78"/>
      <c r="D895" s="41"/>
      <c r="E895" s="41"/>
      <c r="F895" s="41"/>
      <c r="G895" s="41"/>
      <c r="H895" s="41"/>
      <c r="I895" s="41"/>
      <c r="J895" s="41"/>
      <c r="K895" s="41"/>
      <c r="L895" s="41"/>
      <c r="M895" s="41"/>
      <c r="N895" s="41"/>
      <c r="O895" s="41"/>
      <c r="P895" s="41"/>
      <c r="Q895" s="41"/>
      <c r="R895" s="41"/>
      <c r="S895" s="41"/>
    </row>
    <row r="896" ht="78.0" customHeight="1">
      <c r="A896" s="41"/>
      <c r="B896" s="78"/>
      <c r="C896" s="78"/>
      <c r="D896" s="41"/>
      <c r="E896" s="41"/>
      <c r="F896" s="41"/>
      <c r="G896" s="41"/>
      <c r="H896" s="41"/>
      <c r="I896" s="41"/>
      <c r="J896" s="41"/>
      <c r="K896" s="41"/>
      <c r="L896" s="41"/>
      <c r="M896" s="41"/>
      <c r="N896" s="41"/>
      <c r="O896" s="41"/>
      <c r="P896" s="41"/>
      <c r="Q896" s="41"/>
      <c r="R896" s="41"/>
      <c r="S896" s="41"/>
    </row>
    <row r="897" ht="78.0" customHeight="1">
      <c r="A897" s="41"/>
      <c r="B897" s="78"/>
      <c r="C897" s="78"/>
      <c r="D897" s="41"/>
      <c r="E897" s="41"/>
      <c r="F897" s="41"/>
      <c r="G897" s="41"/>
      <c r="H897" s="41"/>
      <c r="I897" s="41"/>
      <c r="J897" s="41"/>
      <c r="K897" s="41"/>
      <c r="L897" s="41"/>
      <c r="M897" s="41"/>
      <c r="N897" s="41"/>
      <c r="O897" s="41"/>
      <c r="P897" s="41"/>
      <c r="Q897" s="41"/>
      <c r="R897" s="41"/>
      <c r="S897" s="41"/>
    </row>
    <row r="898" ht="78.0" customHeight="1">
      <c r="A898" s="41"/>
      <c r="B898" s="78"/>
      <c r="C898" s="78"/>
      <c r="D898" s="41"/>
      <c r="E898" s="41"/>
      <c r="F898" s="41"/>
      <c r="G898" s="41"/>
      <c r="H898" s="41"/>
      <c r="I898" s="41"/>
      <c r="J898" s="41"/>
      <c r="K898" s="41"/>
      <c r="L898" s="41"/>
      <c r="M898" s="41"/>
      <c r="N898" s="41"/>
      <c r="O898" s="41"/>
      <c r="P898" s="41"/>
      <c r="Q898" s="41"/>
      <c r="R898" s="41"/>
      <c r="S898" s="41"/>
    </row>
    <row r="899" ht="78.0" customHeight="1">
      <c r="A899" s="41"/>
      <c r="B899" s="78"/>
      <c r="C899" s="78"/>
      <c r="D899" s="41"/>
      <c r="E899" s="41"/>
      <c r="F899" s="41"/>
      <c r="G899" s="41"/>
      <c r="H899" s="41"/>
      <c r="I899" s="41"/>
      <c r="J899" s="41"/>
      <c r="K899" s="41"/>
      <c r="L899" s="41"/>
      <c r="M899" s="41"/>
      <c r="N899" s="41"/>
      <c r="O899" s="41"/>
      <c r="P899" s="41"/>
      <c r="Q899" s="41"/>
      <c r="R899" s="41"/>
      <c r="S899" s="41"/>
    </row>
    <row r="900" ht="78.0" customHeight="1">
      <c r="A900" s="41"/>
      <c r="B900" s="78"/>
      <c r="C900" s="78"/>
      <c r="D900" s="41"/>
      <c r="E900" s="41"/>
      <c r="F900" s="41"/>
      <c r="G900" s="41"/>
      <c r="H900" s="41"/>
      <c r="I900" s="41"/>
      <c r="J900" s="41"/>
      <c r="K900" s="41"/>
      <c r="L900" s="41"/>
      <c r="M900" s="41"/>
      <c r="N900" s="41"/>
      <c r="O900" s="41"/>
      <c r="P900" s="41"/>
      <c r="Q900" s="41"/>
      <c r="R900" s="41"/>
      <c r="S900" s="41"/>
    </row>
    <row r="901" ht="78.0" customHeight="1">
      <c r="A901" s="41"/>
      <c r="B901" s="78"/>
      <c r="C901" s="78"/>
      <c r="D901" s="41"/>
      <c r="E901" s="41"/>
      <c r="F901" s="41"/>
      <c r="G901" s="41"/>
      <c r="H901" s="41"/>
      <c r="I901" s="41"/>
      <c r="J901" s="41"/>
      <c r="K901" s="41"/>
      <c r="L901" s="41"/>
      <c r="M901" s="41"/>
      <c r="N901" s="41"/>
      <c r="O901" s="41"/>
      <c r="P901" s="41"/>
      <c r="Q901" s="41"/>
      <c r="R901" s="41"/>
      <c r="S901" s="41"/>
    </row>
    <row r="902" ht="78.0" customHeight="1">
      <c r="A902" s="41"/>
      <c r="B902" s="78"/>
      <c r="C902" s="78"/>
      <c r="D902" s="41"/>
      <c r="E902" s="41"/>
      <c r="F902" s="41"/>
      <c r="G902" s="41"/>
      <c r="H902" s="41"/>
      <c r="I902" s="41"/>
      <c r="J902" s="41"/>
      <c r="K902" s="41"/>
      <c r="L902" s="41"/>
      <c r="M902" s="41"/>
      <c r="N902" s="41"/>
      <c r="O902" s="41"/>
      <c r="P902" s="41"/>
      <c r="Q902" s="41"/>
      <c r="R902" s="41"/>
      <c r="S902" s="41"/>
    </row>
    <row r="903" ht="78.0" customHeight="1">
      <c r="A903" s="41"/>
      <c r="B903" s="78"/>
      <c r="C903" s="78"/>
      <c r="D903" s="41"/>
      <c r="E903" s="41"/>
      <c r="F903" s="41"/>
      <c r="G903" s="41"/>
      <c r="H903" s="41"/>
      <c r="I903" s="41"/>
      <c r="J903" s="41"/>
      <c r="K903" s="41"/>
      <c r="L903" s="41"/>
      <c r="M903" s="41"/>
      <c r="N903" s="41"/>
      <c r="O903" s="41"/>
      <c r="P903" s="41"/>
      <c r="Q903" s="41"/>
      <c r="R903" s="41"/>
      <c r="S903" s="41"/>
    </row>
    <row r="904" ht="78.0" customHeight="1">
      <c r="A904" s="41"/>
      <c r="B904" s="78"/>
      <c r="C904" s="78"/>
      <c r="D904" s="41"/>
      <c r="E904" s="41"/>
      <c r="F904" s="41"/>
      <c r="G904" s="41"/>
      <c r="H904" s="41"/>
      <c r="I904" s="41"/>
      <c r="J904" s="41"/>
      <c r="K904" s="41"/>
      <c r="L904" s="41"/>
      <c r="M904" s="41"/>
      <c r="N904" s="41"/>
      <c r="O904" s="41"/>
      <c r="P904" s="41"/>
      <c r="Q904" s="41"/>
      <c r="R904" s="41"/>
      <c r="S904" s="41"/>
    </row>
    <row r="905" ht="78.0" customHeight="1">
      <c r="A905" s="41"/>
      <c r="B905" s="78"/>
      <c r="C905" s="78"/>
      <c r="D905" s="41"/>
      <c r="E905" s="41"/>
      <c r="F905" s="41"/>
      <c r="G905" s="41"/>
      <c r="H905" s="41"/>
      <c r="I905" s="41"/>
      <c r="J905" s="41"/>
      <c r="K905" s="41"/>
      <c r="L905" s="41"/>
      <c r="M905" s="41"/>
      <c r="N905" s="41"/>
      <c r="O905" s="41"/>
      <c r="P905" s="41"/>
      <c r="Q905" s="41"/>
      <c r="R905" s="41"/>
      <c r="S905" s="41"/>
    </row>
    <row r="906" ht="78.0" customHeight="1">
      <c r="A906" s="41"/>
      <c r="B906" s="78"/>
      <c r="C906" s="78"/>
      <c r="D906" s="41"/>
      <c r="E906" s="41"/>
      <c r="F906" s="41"/>
      <c r="G906" s="41"/>
      <c r="H906" s="41"/>
      <c r="I906" s="41"/>
      <c r="J906" s="41"/>
      <c r="K906" s="41"/>
      <c r="L906" s="41"/>
      <c r="M906" s="41"/>
      <c r="N906" s="41"/>
      <c r="O906" s="41"/>
      <c r="P906" s="41"/>
      <c r="Q906" s="41"/>
      <c r="R906" s="41"/>
      <c r="S906" s="41"/>
    </row>
    <row r="907" ht="78.0" customHeight="1">
      <c r="A907" s="41"/>
      <c r="B907" s="78"/>
      <c r="C907" s="78"/>
      <c r="D907" s="41"/>
      <c r="E907" s="41"/>
      <c r="F907" s="41"/>
      <c r="G907" s="41"/>
      <c r="H907" s="41"/>
      <c r="I907" s="41"/>
      <c r="J907" s="41"/>
      <c r="K907" s="41"/>
      <c r="L907" s="41"/>
      <c r="M907" s="41"/>
      <c r="N907" s="41"/>
      <c r="O907" s="41"/>
      <c r="P907" s="41"/>
      <c r="Q907" s="41"/>
      <c r="R907" s="41"/>
      <c r="S907" s="41"/>
    </row>
    <row r="908" ht="78.0" customHeight="1">
      <c r="A908" s="41"/>
      <c r="B908" s="78"/>
      <c r="C908" s="78"/>
      <c r="D908" s="41"/>
      <c r="E908" s="41"/>
      <c r="F908" s="41"/>
      <c r="G908" s="41"/>
      <c r="H908" s="41"/>
      <c r="I908" s="41"/>
      <c r="J908" s="41"/>
      <c r="K908" s="41"/>
      <c r="L908" s="41"/>
      <c r="M908" s="41"/>
      <c r="N908" s="41"/>
      <c r="O908" s="41"/>
      <c r="P908" s="41"/>
      <c r="Q908" s="41"/>
      <c r="R908" s="41"/>
      <c r="S908" s="41"/>
    </row>
    <row r="909" ht="78.0" customHeight="1">
      <c r="A909" s="41"/>
      <c r="B909" s="78"/>
      <c r="C909" s="78"/>
      <c r="D909" s="41"/>
      <c r="E909" s="41"/>
      <c r="F909" s="41"/>
      <c r="G909" s="41"/>
      <c r="H909" s="41"/>
      <c r="I909" s="41"/>
      <c r="J909" s="41"/>
      <c r="K909" s="41"/>
      <c r="L909" s="41"/>
      <c r="M909" s="41"/>
      <c r="N909" s="41"/>
      <c r="O909" s="41"/>
      <c r="P909" s="41"/>
      <c r="Q909" s="41"/>
      <c r="R909" s="41"/>
      <c r="S909" s="41"/>
    </row>
    <row r="910" ht="78.0" customHeight="1">
      <c r="A910" s="41"/>
      <c r="B910" s="78"/>
      <c r="C910" s="78"/>
      <c r="D910" s="41"/>
      <c r="E910" s="41"/>
      <c r="F910" s="41"/>
      <c r="G910" s="41"/>
      <c r="H910" s="41"/>
      <c r="I910" s="41"/>
      <c r="J910" s="41"/>
      <c r="K910" s="41"/>
      <c r="L910" s="41"/>
      <c r="M910" s="41"/>
      <c r="N910" s="41"/>
      <c r="O910" s="41"/>
      <c r="P910" s="41"/>
      <c r="Q910" s="41"/>
      <c r="R910" s="41"/>
      <c r="S910" s="41"/>
    </row>
    <row r="911" ht="78.0" customHeight="1">
      <c r="A911" s="41"/>
      <c r="B911" s="78"/>
      <c r="C911" s="78"/>
      <c r="D911" s="41"/>
      <c r="E911" s="41"/>
      <c r="F911" s="41"/>
      <c r="G911" s="41"/>
      <c r="H911" s="41"/>
      <c r="I911" s="41"/>
      <c r="J911" s="41"/>
      <c r="K911" s="41"/>
      <c r="L911" s="41"/>
      <c r="M911" s="41"/>
      <c r="N911" s="41"/>
      <c r="O911" s="41"/>
      <c r="P911" s="41"/>
      <c r="Q911" s="41"/>
      <c r="R911" s="41"/>
      <c r="S911" s="41"/>
    </row>
    <row r="912" ht="78.0" customHeight="1">
      <c r="A912" s="41"/>
      <c r="B912" s="78"/>
      <c r="C912" s="78"/>
      <c r="D912" s="41"/>
      <c r="E912" s="41"/>
      <c r="F912" s="41"/>
      <c r="G912" s="41"/>
      <c r="H912" s="41"/>
      <c r="I912" s="41"/>
      <c r="J912" s="41"/>
      <c r="K912" s="41"/>
      <c r="L912" s="41"/>
      <c r="M912" s="41"/>
      <c r="N912" s="41"/>
      <c r="O912" s="41"/>
      <c r="P912" s="41"/>
      <c r="Q912" s="41"/>
      <c r="R912" s="41"/>
      <c r="S912" s="41"/>
    </row>
    <row r="913" ht="78.0" customHeight="1">
      <c r="A913" s="41"/>
      <c r="B913" s="78"/>
      <c r="C913" s="78"/>
      <c r="D913" s="41"/>
      <c r="E913" s="41"/>
      <c r="F913" s="41"/>
      <c r="G913" s="41"/>
      <c r="H913" s="41"/>
      <c r="I913" s="41"/>
      <c r="J913" s="41"/>
      <c r="K913" s="41"/>
      <c r="L913" s="41"/>
      <c r="M913" s="41"/>
      <c r="N913" s="41"/>
      <c r="O913" s="41"/>
      <c r="P913" s="41"/>
      <c r="Q913" s="41"/>
      <c r="R913" s="41"/>
      <c r="S913" s="41"/>
    </row>
    <row r="914" ht="78.0" customHeight="1">
      <c r="A914" s="41"/>
      <c r="B914" s="78"/>
      <c r="C914" s="78"/>
      <c r="D914" s="41"/>
      <c r="E914" s="41"/>
      <c r="F914" s="41"/>
      <c r="G914" s="41"/>
      <c r="H914" s="41"/>
      <c r="I914" s="41"/>
      <c r="J914" s="41"/>
      <c r="K914" s="41"/>
      <c r="L914" s="41"/>
      <c r="M914" s="41"/>
      <c r="N914" s="41"/>
      <c r="O914" s="41"/>
      <c r="P914" s="41"/>
      <c r="Q914" s="41"/>
      <c r="R914" s="41"/>
      <c r="S914" s="41"/>
    </row>
    <row r="915" ht="78.0" customHeight="1">
      <c r="A915" s="41"/>
      <c r="B915" s="78"/>
      <c r="C915" s="78"/>
      <c r="D915" s="41"/>
      <c r="E915" s="41"/>
      <c r="F915" s="41"/>
      <c r="G915" s="41"/>
      <c r="H915" s="41"/>
      <c r="I915" s="41"/>
      <c r="J915" s="41"/>
      <c r="K915" s="41"/>
      <c r="L915" s="41"/>
      <c r="M915" s="41"/>
      <c r="N915" s="41"/>
      <c r="O915" s="41"/>
      <c r="P915" s="41"/>
      <c r="Q915" s="41"/>
      <c r="R915" s="41"/>
      <c r="S915" s="41"/>
    </row>
    <row r="916" ht="78.0" customHeight="1">
      <c r="A916" s="41"/>
      <c r="B916" s="78"/>
      <c r="C916" s="78"/>
      <c r="D916" s="41"/>
      <c r="E916" s="41"/>
      <c r="F916" s="41"/>
      <c r="G916" s="41"/>
      <c r="H916" s="41"/>
      <c r="I916" s="41"/>
      <c r="J916" s="41"/>
      <c r="K916" s="41"/>
      <c r="L916" s="41"/>
      <c r="M916" s="41"/>
      <c r="N916" s="41"/>
      <c r="O916" s="41"/>
      <c r="P916" s="41"/>
      <c r="Q916" s="41"/>
      <c r="R916" s="41"/>
      <c r="S916" s="41"/>
    </row>
    <row r="917" ht="78.0" customHeight="1">
      <c r="A917" s="41"/>
      <c r="B917" s="78"/>
      <c r="C917" s="78"/>
      <c r="D917" s="41"/>
      <c r="E917" s="41"/>
      <c r="F917" s="41"/>
      <c r="G917" s="41"/>
      <c r="H917" s="41"/>
      <c r="I917" s="41"/>
      <c r="J917" s="41"/>
      <c r="K917" s="41"/>
      <c r="L917" s="41"/>
      <c r="M917" s="41"/>
      <c r="N917" s="41"/>
      <c r="O917" s="41"/>
      <c r="P917" s="41"/>
      <c r="Q917" s="41"/>
      <c r="R917" s="41"/>
      <c r="S917" s="41"/>
    </row>
    <row r="918" ht="78.0" customHeight="1">
      <c r="A918" s="41"/>
      <c r="B918" s="78"/>
      <c r="C918" s="78"/>
      <c r="D918" s="41"/>
      <c r="E918" s="41"/>
      <c r="F918" s="41"/>
      <c r="G918" s="41"/>
      <c r="H918" s="41"/>
      <c r="I918" s="41"/>
      <c r="J918" s="41"/>
      <c r="K918" s="41"/>
      <c r="L918" s="41"/>
      <c r="M918" s="41"/>
      <c r="N918" s="41"/>
      <c r="O918" s="41"/>
      <c r="P918" s="41"/>
      <c r="Q918" s="41"/>
      <c r="R918" s="41"/>
      <c r="S918" s="41"/>
    </row>
    <row r="919" ht="78.0" customHeight="1">
      <c r="A919" s="41"/>
      <c r="B919" s="78"/>
      <c r="C919" s="78"/>
      <c r="D919" s="41"/>
      <c r="E919" s="41"/>
      <c r="F919" s="41"/>
      <c r="G919" s="41"/>
      <c r="H919" s="41"/>
      <c r="I919" s="41"/>
      <c r="J919" s="41"/>
      <c r="K919" s="41"/>
      <c r="L919" s="41"/>
      <c r="M919" s="41"/>
      <c r="N919" s="41"/>
      <c r="O919" s="41"/>
      <c r="P919" s="41"/>
      <c r="Q919" s="41"/>
      <c r="R919" s="41"/>
      <c r="S919" s="41"/>
    </row>
    <row r="920" ht="78.0" customHeight="1">
      <c r="A920" s="41"/>
      <c r="B920" s="78"/>
      <c r="C920" s="78"/>
      <c r="D920" s="41"/>
      <c r="E920" s="41"/>
      <c r="F920" s="41"/>
      <c r="G920" s="41"/>
      <c r="H920" s="41"/>
      <c r="I920" s="41"/>
      <c r="J920" s="41"/>
      <c r="K920" s="41"/>
      <c r="L920" s="41"/>
      <c r="M920" s="41"/>
      <c r="N920" s="41"/>
      <c r="O920" s="41"/>
      <c r="P920" s="41"/>
      <c r="Q920" s="41"/>
      <c r="R920" s="41"/>
      <c r="S920" s="41"/>
    </row>
    <row r="921" ht="78.0" customHeight="1">
      <c r="A921" s="41"/>
      <c r="B921" s="78"/>
      <c r="C921" s="78"/>
      <c r="D921" s="41"/>
      <c r="E921" s="41"/>
      <c r="F921" s="41"/>
      <c r="G921" s="41"/>
      <c r="H921" s="41"/>
      <c r="I921" s="41"/>
      <c r="J921" s="41"/>
      <c r="K921" s="41"/>
      <c r="L921" s="41"/>
      <c r="M921" s="41"/>
      <c r="N921" s="41"/>
      <c r="O921" s="41"/>
      <c r="P921" s="41"/>
      <c r="Q921" s="41"/>
      <c r="R921" s="41"/>
      <c r="S921" s="41"/>
    </row>
    <row r="922" ht="78.0" customHeight="1">
      <c r="A922" s="41"/>
      <c r="B922" s="78"/>
      <c r="C922" s="78"/>
      <c r="D922" s="41"/>
      <c r="E922" s="41"/>
      <c r="F922" s="41"/>
      <c r="G922" s="41"/>
      <c r="H922" s="41"/>
      <c r="I922" s="41"/>
      <c r="J922" s="41"/>
      <c r="K922" s="41"/>
      <c r="L922" s="41"/>
      <c r="M922" s="41"/>
      <c r="N922" s="41"/>
      <c r="O922" s="41"/>
      <c r="P922" s="41"/>
      <c r="Q922" s="41"/>
      <c r="R922" s="41"/>
      <c r="S922" s="41"/>
    </row>
    <row r="923" ht="78.0" customHeight="1">
      <c r="A923" s="41"/>
      <c r="B923" s="78"/>
      <c r="C923" s="78"/>
      <c r="D923" s="41"/>
      <c r="E923" s="41"/>
      <c r="F923" s="41"/>
      <c r="G923" s="41"/>
      <c r="H923" s="41"/>
      <c r="I923" s="41"/>
      <c r="J923" s="41"/>
      <c r="K923" s="41"/>
      <c r="L923" s="41"/>
      <c r="M923" s="41"/>
      <c r="N923" s="41"/>
      <c r="O923" s="41"/>
      <c r="P923" s="41"/>
      <c r="Q923" s="41"/>
      <c r="R923" s="41"/>
      <c r="S923" s="41"/>
    </row>
    <row r="924" ht="78.0" customHeight="1">
      <c r="A924" s="41"/>
      <c r="B924" s="78"/>
      <c r="C924" s="78"/>
      <c r="D924" s="41"/>
      <c r="E924" s="41"/>
      <c r="F924" s="41"/>
      <c r="G924" s="41"/>
      <c r="H924" s="41"/>
      <c r="I924" s="41"/>
      <c r="J924" s="41"/>
      <c r="K924" s="41"/>
      <c r="L924" s="41"/>
      <c r="M924" s="41"/>
      <c r="N924" s="41"/>
      <c r="O924" s="41"/>
      <c r="P924" s="41"/>
      <c r="Q924" s="41"/>
      <c r="R924" s="41"/>
      <c r="S924" s="41"/>
    </row>
    <row r="925" ht="78.0" customHeight="1">
      <c r="A925" s="41"/>
      <c r="B925" s="78"/>
      <c r="C925" s="78"/>
      <c r="D925" s="41"/>
      <c r="E925" s="41"/>
      <c r="F925" s="41"/>
      <c r="G925" s="41"/>
      <c r="H925" s="41"/>
      <c r="I925" s="41"/>
      <c r="J925" s="41"/>
      <c r="K925" s="41"/>
      <c r="L925" s="41"/>
      <c r="M925" s="41"/>
      <c r="N925" s="41"/>
      <c r="O925" s="41"/>
      <c r="P925" s="41"/>
      <c r="Q925" s="41"/>
      <c r="R925" s="41"/>
      <c r="S925" s="41"/>
    </row>
    <row r="926" ht="78.0" customHeight="1">
      <c r="A926" s="41"/>
      <c r="B926" s="78"/>
      <c r="C926" s="78"/>
      <c r="D926" s="41"/>
      <c r="E926" s="41"/>
      <c r="F926" s="41"/>
      <c r="G926" s="41"/>
      <c r="H926" s="41"/>
      <c r="I926" s="41"/>
      <c r="J926" s="41"/>
      <c r="K926" s="41"/>
      <c r="L926" s="41"/>
      <c r="M926" s="41"/>
      <c r="N926" s="41"/>
      <c r="O926" s="41"/>
      <c r="P926" s="41"/>
      <c r="Q926" s="41"/>
      <c r="R926" s="41"/>
      <c r="S926" s="41"/>
    </row>
    <row r="927" ht="78.0" customHeight="1">
      <c r="A927" s="41"/>
      <c r="B927" s="78"/>
      <c r="C927" s="78"/>
      <c r="D927" s="41"/>
      <c r="E927" s="41"/>
      <c r="F927" s="41"/>
      <c r="G927" s="41"/>
      <c r="H927" s="41"/>
      <c r="I927" s="41"/>
      <c r="J927" s="41"/>
      <c r="K927" s="41"/>
      <c r="L927" s="41"/>
      <c r="M927" s="41"/>
      <c r="N927" s="41"/>
      <c r="O927" s="41"/>
      <c r="P927" s="41"/>
      <c r="Q927" s="41"/>
      <c r="R927" s="41"/>
      <c r="S927" s="41"/>
    </row>
    <row r="928" ht="78.0" customHeight="1">
      <c r="A928" s="41"/>
      <c r="B928" s="78"/>
      <c r="C928" s="78"/>
      <c r="D928" s="41"/>
      <c r="E928" s="41"/>
      <c r="F928" s="41"/>
      <c r="G928" s="41"/>
      <c r="H928" s="41"/>
      <c r="I928" s="41"/>
      <c r="J928" s="41"/>
      <c r="K928" s="41"/>
      <c r="L928" s="41"/>
      <c r="M928" s="41"/>
      <c r="N928" s="41"/>
      <c r="O928" s="41"/>
      <c r="P928" s="41"/>
      <c r="Q928" s="41"/>
      <c r="R928" s="41"/>
      <c r="S928" s="41"/>
    </row>
    <row r="929" ht="78.0" customHeight="1">
      <c r="A929" s="41"/>
      <c r="B929" s="78"/>
      <c r="C929" s="78"/>
      <c r="D929" s="41"/>
      <c r="E929" s="41"/>
      <c r="F929" s="41"/>
      <c r="G929" s="41"/>
      <c r="H929" s="41"/>
      <c r="I929" s="41"/>
      <c r="J929" s="41"/>
      <c r="K929" s="41"/>
      <c r="L929" s="41"/>
      <c r="M929" s="41"/>
      <c r="N929" s="41"/>
      <c r="O929" s="41"/>
      <c r="P929" s="41"/>
      <c r="Q929" s="41"/>
      <c r="R929" s="41"/>
      <c r="S929" s="41"/>
    </row>
    <row r="930" ht="78.0" customHeight="1">
      <c r="A930" s="41"/>
      <c r="B930" s="78"/>
      <c r="C930" s="78"/>
      <c r="D930" s="41"/>
      <c r="E930" s="41"/>
      <c r="F930" s="41"/>
      <c r="G930" s="41"/>
      <c r="H930" s="41"/>
      <c r="I930" s="41"/>
      <c r="J930" s="41"/>
      <c r="K930" s="41"/>
      <c r="L930" s="41"/>
      <c r="M930" s="41"/>
      <c r="N930" s="41"/>
      <c r="O930" s="41"/>
      <c r="P930" s="41"/>
      <c r="Q930" s="41"/>
      <c r="R930" s="41"/>
      <c r="S930" s="41"/>
    </row>
    <row r="931" ht="78.0" customHeight="1">
      <c r="A931" s="41"/>
      <c r="B931" s="78"/>
      <c r="C931" s="78"/>
      <c r="D931" s="41"/>
      <c r="E931" s="41"/>
      <c r="F931" s="41"/>
      <c r="G931" s="41"/>
      <c r="H931" s="41"/>
      <c r="I931" s="41"/>
      <c r="J931" s="41"/>
      <c r="K931" s="41"/>
      <c r="L931" s="41"/>
      <c r="M931" s="41"/>
      <c r="N931" s="41"/>
      <c r="O931" s="41"/>
      <c r="P931" s="41"/>
      <c r="Q931" s="41"/>
      <c r="R931" s="41"/>
      <c r="S931" s="41"/>
    </row>
    <row r="932" ht="78.0" customHeight="1">
      <c r="A932" s="41"/>
      <c r="B932" s="78"/>
      <c r="C932" s="78"/>
      <c r="D932" s="41"/>
      <c r="E932" s="41"/>
      <c r="F932" s="41"/>
      <c r="G932" s="41"/>
      <c r="H932" s="41"/>
      <c r="I932" s="41"/>
      <c r="J932" s="41"/>
      <c r="K932" s="41"/>
      <c r="L932" s="41"/>
      <c r="M932" s="41"/>
      <c r="N932" s="41"/>
      <c r="O932" s="41"/>
      <c r="P932" s="41"/>
      <c r="Q932" s="41"/>
      <c r="R932" s="41"/>
      <c r="S932" s="41"/>
    </row>
    <row r="933" ht="78.0" customHeight="1">
      <c r="A933" s="41"/>
      <c r="B933" s="78"/>
      <c r="C933" s="78"/>
      <c r="D933" s="41"/>
      <c r="E933" s="41"/>
      <c r="F933" s="41"/>
      <c r="G933" s="41"/>
      <c r="H933" s="41"/>
      <c r="I933" s="41"/>
      <c r="J933" s="41"/>
      <c r="K933" s="41"/>
      <c r="L933" s="41"/>
      <c r="M933" s="41"/>
      <c r="N933" s="41"/>
      <c r="O933" s="41"/>
      <c r="P933" s="41"/>
      <c r="Q933" s="41"/>
      <c r="R933" s="41"/>
      <c r="S933" s="41"/>
    </row>
    <row r="934" ht="78.0" customHeight="1">
      <c r="A934" s="41"/>
      <c r="B934" s="78"/>
      <c r="C934" s="78"/>
      <c r="D934" s="41"/>
      <c r="E934" s="41"/>
      <c r="F934" s="41"/>
      <c r="G934" s="41"/>
      <c r="H934" s="41"/>
      <c r="I934" s="41"/>
      <c r="J934" s="41"/>
      <c r="K934" s="41"/>
      <c r="L934" s="41"/>
      <c r="M934" s="41"/>
      <c r="N934" s="41"/>
      <c r="O934" s="41"/>
      <c r="P934" s="41"/>
      <c r="Q934" s="41"/>
      <c r="R934" s="41"/>
      <c r="S934" s="41"/>
    </row>
    <row r="935" ht="78.0" customHeight="1">
      <c r="A935" s="41"/>
      <c r="B935" s="78"/>
      <c r="C935" s="78"/>
      <c r="D935" s="41"/>
      <c r="E935" s="41"/>
      <c r="F935" s="41"/>
      <c r="G935" s="41"/>
      <c r="H935" s="41"/>
      <c r="I935" s="41"/>
      <c r="J935" s="41"/>
      <c r="K935" s="41"/>
      <c r="L935" s="41"/>
      <c r="M935" s="41"/>
      <c r="N935" s="41"/>
      <c r="O935" s="41"/>
      <c r="P935" s="41"/>
      <c r="Q935" s="41"/>
      <c r="R935" s="41"/>
      <c r="S935" s="41"/>
    </row>
    <row r="936" ht="78.0" customHeight="1">
      <c r="A936" s="41"/>
      <c r="B936" s="78"/>
      <c r="C936" s="78"/>
      <c r="D936" s="41"/>
      <c r="E936" s="41"/>
      <c r="F936" s="41"/>
      <c r="G936" s="41"/>
      <c r="H936" s="41"/>
      <c r="I936" s="41"/>
      <c r="J936" s="41"/>
      <c r="K936" s="41"/>
      <c r="L936" s="41"/>
      <c r="M936" s="41"/>
      <c r="N936" s="41"/>
      <c r="O936" s="41"/>
      <c r="P936" s="41"/>
      <c r="Q936" s="41"/>
      <c r="R936" s="41"/>
      <c r="S936" s="41"/>
    </row>
    <row r="937" ht="78.0" customHeight="1">
      <c r="A937" s="41"/>
      <c r="B937" s="78"/>
      <c r="C937" s="78"/>
      <c r="D937" s="41"/>
      <c r="E937" s="41"/>
      <c r="F937" s="41"/>
      <c r="G937" s="41"/>
      <c r="H937" s="41"/>
      <c r="I937" s="41"/>
      <c r="J937" s="41"/>
      <c r="K937" s="41"/>
      <c r="L937" s="41"/>
      <c r="M937" s="41"/>
      <c r="N937" s="41"/>
      <c r="O937" s="41"/>
      <c r="P937" s="41"/>
      <c r="Q937" s="41"/>
      <c r="R937" s="41"/>
      <c r="S937" s="41"/>
    </row>
    <row r="938" ht="78.0" customHeight="1">
      <c r="A938" s="41"/>
      <c r="B938" s="78"/>
      <c r="C938" s="78"/>
      <c r="D938" s="41"/>
      <c r="E938" s="41"/>
      <c r="F938" s="41"/>
      <c r="G938" s="41"/>
      <c r="H938" s="41"/>
      <c r="I938" s="41"/>
      <c r="J938" s="41"/>
      <c r="K938" s="41"/>
      <c r="L938" s="41"/>
      <c r="M938" s="41"/>
      <c r="N938" s="41"/>
      <c r="O938" s="41"/>
      <c r="P938" s="41"/>
      <c r="Q938" s="41"/>
      <c r="R938" s="41"/>
      <c r="S938" s="41"/>
    </row>
    <row r="939" ht="78.0" customHeight="1">
      <c r="A939" s="41"/>
      <c r="B939" s="78"/>
      <c r="C939" s="78"/>
      <c r="D939" s="41"/>
      <c r="E939" s="41"/>
      <c r="F939" s="41"/>
      <c r="G939" s="41"/>
      <c r="H939" s="41"/>
      <c r="I939" s="41"/>
      <c r="J939" s="41"/>
      <c r="K939" s="41"/>
      <c r="L939" s="41"/>
      <c r="M939" s="41"/>
      <c r="N939" s="41"/>
      <c r="O939" s="41"/>
      <c r="P939" s="41"/>
      <c r="Q939" s="41"/>
      <c r="R939" s="41"/>
      <c r="S939" s="41"/>
    </row>
    <row r="940" ht="78.0" customHeight="1">
      <c r="A940" s="41"/>
      <c r="B940" s="78"/>
      <c r="C940" s="78"/>
      <c r="D940" s="41"/>
      <c r="E940" s="41"/>
      <c r="F940" s="41"/>
      <c r="G940" s="41"/>
      <c r="H940" s="41"/>
      <c r="I940" s="41"/>
      <c r="J940" s="41"/>
      <c r="K940" s="41"/>
      <c r="L940" s="41"/>
      <c r="M940" s="41"/>
      <c r="N940" s="41"/>
      <c r="O940" s="41"/>
      <c r="P940" s="41"/>
      <c r="Q940" s="41"/>
      <c r="R940" s="41"/>
      <c r="S940" s="41"/>
    </row>
    <row r="941" ht="78.0" customHeight="1">
      <c r="A941" s="41"/>
      <c r="B941" s="78"/>
      <c r="C941" s="78"/>
      <c r="D941" s="41"/>
      <c r="E941" s="41"/>
      <c r="F941" s="41"/>
      <c r="G941" s="41"/>
      <c r="H941" s="41"/>
      <c r="I941" s="41"/>
      <c r="J941" s="41"/>
      <c r="K941" s="41"/>
      <c r="L941" s="41"/>
      <c r="M941" s="41"/>
      <c r="N941" s="41"/>
      <c r="O941" s="41"/>
      <c r="P941" s="41"/>
      <c r="Q941" s="41"/>
      <c r="R941" s="41"/>
      <c r="S941" s="41"/>
    </row>
    <row r="942" ht="78.0" customHeight="1">
      <c r="A942" s="41"/>
      <c r="B942" s="78"/>
      <c r="C942" s="78"/>
      <c r="D942" s="41"/>
      <c r="E942" s="41"/>
      <c r="F942" s="41"/>
      <c r="G942" s="41"/>
      <c r="H942" s="41"/>
      <c r="I942" s="41"/>
      <c r="J942" s="41"/>
      <c r="K942" s="41"/>
      <c r="L942" s="41"/>
      <c r="M942" s="41"/>
      <c r="N942" s="41"/>
      <c r="O942" s="41"/>
      <c r="P942" s="41"/>
      <c r="Q942" s="41"/>
      <c r="R942" s="41"/>
      <c r="S942" s="41"/>
    </row>
    <row r="943" ht="78.0" customHeight="1">
      <c r="A943" s="41"/>
      <c r="B943" s="78"/>
      <c r="C943" s="78"/>
      <c r="D943" s="41"/>
      <c r="E943" s="41"/>
      <c r="F943" s="41"/>
      <c r="G943" s="41"/>
      <c r="H943" s="41"/>
      <c r="I943" s="41"/>
      <c r="J943" s="41"/>
      <c r="K943" s="41"/>
      <c r="L943" s="41"/>
      <c r="M943" s="41"/>
      <c r="N943" s="41"/>
      <c r="O943" s="41"/>
      <c r="P943" s="41"/>
      <c r="Q943" s="41"/>
      <c r="R943" s="41"/>
      <c r="S943" s="41"/>
    </row>
    <row r="944" ht="78.0" customHeight="1">
      <c r="A944" s="41"/>
      <c r="B944" s="78"/>
      <c r="C944" s="78"/>
      <c r="D944" s="41"/>
      <c r="E944" s="41"/>
      <c r="F944" s="41"/>
      <c r="G944" s="41"/>
      <c r="H944" s="41"/>
      <c r="I944" s="41"/>
      <c r="J944" s="41"/>
      <c r="K944" s="41"/>
      <c r="L944" s="41"/>
      <c r="M944" s="41"/>
      <c r="N944" s="41"/>
      <c r="O944" s="41"/>
      <c r="P944" s="41"/>
      <c r="Q944" s="41"/>
      <c r="R944" s="41"/>
      <c r="S944" s="41"/>
    </row>
    <row r="945" ht="78.0" customHeight="1">
      <c r="A945" s="41"/>
      <c r="B945" s="78"/>
      <c r="C945" s="78"/>
      <c r="D945" s="41"/>
      <c r="E945" s="41"/>
      <c r="F945" s="41"/>
      <c r="G945" s="41"/>
      <c r="H945" s="41"/>
      <c r="I945" s="41"/>
      <c r="J945" s="41"/>
      <c r="K945" s="41"/>
      <c r="L945" s="41"/>
      <c r="M945" s="41"/>
      <c r="N945" s="41"/>
      <c r="O945" s="41"/>
      <c r="P945" s="41"/>
      <c r="Q945" s="41"/>
      <c r="R945" s="41"/>
      <c r="S945" s="41"/>
    </row>
    <row r="946" ht="78.0" customHeight="1">
      <c r="A946" s="41"/>
      <c r="B946" s="78"/>
      <c r="C946" s="78"/>
      <c r="D946" s="41"/>
      <c r="E946" s="41"/>
      <c r="F946" s="41"/>
      <c r="G946" s="41"/>
      <c r="H946" s="41"/>
      <c r="I946" s="41"/>
      <c r="J946" s="41"/>
      <c r="K946" s="41"/>
      <c r="L946" s="41"/>
      <c r="M946" s="41"/>
      <c r="N946" s="41"/>
      <c r="O946" s="41"/>
      <c r="P946" s="41"/>
      <c r="Q946" s="41"/>
      <c r="R946" s="41"/>
      <c r="S946" s="41"/>
    </row>
    <row r="947" ht="78.0" customHeight="1">
      <c r="A947" s="41"/>
      <c r="B947" s="78"/>
      <c r="C947" s="78"/>
      <c r="D947" s="41"/>
      <c r="E947" s="41"/>
      <c r="F947" s="41"/>
      <c r="G947" s="41"/>
      <c r="H947" s="41"/>
      <c r="I947" s="41"/>
      <c r="J947" s="41"/>
      <c r="K947" s="41"/>
      <c r="L947" s="41"/>
      <c r="M947" s="41"/>
      <c r="N947" s="41"/>
      <c r="O947" s="41"/>
      <c r="P947" s="41"/>
      <c r="Q947" s="41"/>
      <c r="R947" s="41"/>
      <c r="S947" s="41"/>
    </row>
    <row r="948" ht="78.0" customHeight="1">
      <c r="A948" s="41"/>
      <c r="B948" s="78"/>
      <c r="C948" s="78"/>
      <c r="D948" s="41"/>
      <c r="E948" s="41"/>
      <c r="F948" s="41"/>
      <c r="G948" s="41"/>
      <c r="H948" s="41"/>
      <c r="I948" s="41"/>
      <c r="J948" s="41"/>
      <c r="K948" s="41"/>
      <c r="L948" s="41"/>
      <c r="M948" s="41"/>
      <c r="N948" s="41"/>
      <c r="O948" s="41"/>
      <c r="P948" s="41"/>
      <c r="Q948" s="41"/>
      <c r="R948" s="41"/>
      <c r="S948" s="41"/>
    </row>
    <row r="949" ht="78.0" customHeight="1">
      <c r="A949" s="41"/>
      <c r="B949" s="78"/>
      <c r="C949" s="78"/>
      <c r="D949" s="41"/>
      <c r="E949" s="41"/>
      <c r="F949" s="41"/>
      <c r="G949" s="41"/>
      <c r="H949" s="41"/>
      <c r="I949" s="41"/>
      <c r="J949" s="41"/>
      <c r="K949" s="41"/>
      <c r="L949" s="41"/>
      <c r="M949" s="41"/>
      <c r="N949" s="41"/>
      <c r="O949" s="41"/>
      <c r="P949" s="41"/>
      <c r="Q949" s="41"/>
      <c r="R949" s="41"/>
      <c r="S949" s="41"/>
    </row>
    <row r="950" ht="78.0" customHeight="1">
      <c r="A950" s="41"/>
      <c r="B950" s="78"/>
      <c r="C950" s="78"/>
      <c r="D950" s="41"/>
      <c r="E950" s="41"/>
      <c r="F950" s="41"/>
      <c r="G950" s="41"/>
      <c r="H950" s="41"/>
      <c r="I950" s="41"/>
      <c r="J950" s="41"/>
      <c r="K950" s="41"/>
      <c r="L950" s="41"/>
      <c r="M950" s="41"/>
      <c r="N950" s="41"/>
      <c r="O950" s="41"/>
      <c r="P950" s="41"/>
      <c r="Q950" s="41"/>
      <c r="R950" s="41"/>
      <c r="S950" s="41"/>
    </row>
    <row r="951" ht="78.0" customHeight="1">
      <c r="A951" s="41"/>
      <c r="B951" s="78"/>
      <c r="C951" s="78"/>
      <c r="D951" s="41"/>
      <c r="E951" s="41"/>
      <c r="F951" s="41"/>
      <c r="G951" s="41"/>
      <c r="H951" s="41"/>
      <c r="I951" s="41"/>
      <c r="J951" s="41"/>
      <c r="K951" s="41"/>
      <c r="L951" s="41"/>
      <c r="M951" s="41"/>
      <c r="N951" s="41"/>
      <c r="O951" s="41"/>
      <c r="P951" s="41"/>
      <c r="Q951" s="41"/>
      <c r="R951" s="41"/>
      <c r="S951" s="41"/>
    </row>
    <row r="952" ht="78.0" customHeight="1">
      <c r="A952" s="41"/>
      <c r="B952" s="78"/>
      <c r="C952" s="78"/>
      <c r="D952" s="41"/>
      <c r="E952" s="41"/>
      <c r="F952" s="41"/>
      <c r="G952" s="41"/>
      <c r="H952" s="41"/>
      <c r="I952" s="41"/>
      <c r="J952" s="41"/>
      <c r="K952" s="41"/>
      <c r="L952" s="41"/>
      <c r="M952" s="41"/>
      <c r="N952" s="41"/>
      <c r="O952" s="41"/>
      <c r="P952" s="41"/>
      <c r="Q952" s="41"/>
      <c r="R952" s="41"/>
      <c r="S952" s="41"/>
    </row>
    <row r="953" ht="78.0" customHeight="1">
      <c r="A953" s="41"/>
      <c r="B953" s="78"/>
      <c r="C953" s="78"/>
      <c r="D953" s="41"/>
      <c r="E953" s="41"/>
      <c r="F953" s="41"/>
      <c r="G953" s="41"/>
      <c r="H953" s="41"/>
      <c r="I953" s="41"/>
      <c r="J953" s="41"/>
      <c r="K953" s="41"/>
      <c r="L953" s="41"/>
      <c r="M953" s="41"/>
      <c r="N953" s="41"/>
      <c r="O953" s="41"/>
      <c r="P953" s="41"/>
      <c r="Q953" s="41"/>
      <c r="R953" s="41"/>
      <c r="S953" s="41"/>
    </row>
    <row r="954" ht="78.0" customHeight="1">
      <c r="A954" s="41"/>
      <c r="B954" s="78"/>
      <c r="C954" s="78"/>
      <c r="D954" s="41"/>
      <c r="E954" s="41"/>
      <c r="F954" s="41"/>
      <c r="G954" s="41"/>
      <c r="H954" s="41"/>
      <c r="I954" s="41"/>
      <c r="J954" s="41"/>
      <c r="K954" s="41"/>
      <c r="L954" s="41"/>
      <c r="M954" s="41"/>
      <c r="N954" s="41"/>
      <c r="O954" s="41"/>
      <c r="P954" s="41"/>
      <c r="Q954" s="41"/>
      <c r="R954" s="41"/>
      <c r="S954" s="41"/>
    </row>
    <row r="955" ht="78.0" customHeight="1">
      <c r="A955" s="41"/>
      <c r="B955" s="78"/>
      <c r="C955" s="78"/>
      <c r="D955" s="41"/>
      <c r="E955" s="41"/>
      <c r="F955" s="41"/>
      <c r="G955" s="41"/>
      <c r="H955" s="41"/>
      <c r="I955" s="41"/>
      <c r="J955" s="41"/>
      <c r="K955" s="41"/>
      <c r="L955" s="41"/>
      <c r="M955" s="41"/>
      <c r="N955" s="41"/>
      <c r="O955" s="41"/>
      <c r="P955" s="41"/>
      <c r="Q955" s="41"/>
      <c r="R955" s="41"/>
      <c r="S955" s="41"/>
    </row>
    <row r="956" ht="78.0" customHeight="1">
      <c r="A956" s="41"/>
      <c r="B956" s="78"/>
      <c r="C956" s="78"/>
      <c r="D956" s="41"/>
      <c r="E956" s="41"/>
      <c r="F956" s="41"/>
      <c r="G956" s="41"/>
      <c r="H956" s="41"/>
      <c r="I956" s="41"/>
      <c r="J956" s="41"/>
      <c r="K956" s="41"/>
      <c r="L956" s="41"/>
      <c r="M956" s="41"/>
      <c r="N956" s="41"/>
      <c r="O956" s="41"/>
      <c r="P956" s="41"/>
      <c r="Q956" s="41"/>
      <c r="R956" s="41"/>
      <c r="S956" s="41"/>
    </row>
    <row r="957" ht="78.0" customHeight="1">
      <c r="A957" s="41"/>
      <c r="B957" s="78"/>
      <c r="C957" s="78"/>
      <c r="D957" s="41"/>
      <c r="E957" s="41"/>
      <c r="F957" s="41"/>
      <c r="G957" s="41"/>
      <c r="H957" s="41"/>
      <c r="I957" s="41"/>
      <c r="J957" s="41"/>
      <c r="K957" s="41"/>
      <c r="L957" s="41"/>
      <c r="M957" s="41"/>
      <c r="N957" s="41"/>
      <c r="O957" s="41"/>
      <c r="P957" s="41"/>
      <c r="Q957" s="41"/>
      <c r="R957" s="41"/>
      <c r="S957" s="41"/>
    </row>
    <row r="958" ht="78.0" customHeight="1">
      <c r="A958" s="41"/>
      <c r="B958" s="78"/>
      <c r="C958" s="78"/>
      <c r="D958" s="41"/>
      <c r="E958" s="41"/>
      <c r="F958" s="41"/>
      <c r="G958" s="41"/>
      <c r="H958" s="41"/>
      <c r="I958" s="41"/>
      <c r="J958" s="41"/>
      <c r="K958" s="41"/>
      <c r="L958" s="41"/>
      <c r="M958" s="41"/>
      <c r="N958" s="41"/>
      <c r="O958" s="41"/>
      <c r="P958" s="41"/>
      <c r="Q958" s="41"/>
      <c r="R958" s="41"/>
      <c r="S958" s="41"/>
    </row>
    <row r="959" ht="78.0" customHeight="1">
      <c r="A959" s="41"/>
      <c r="B959" s="78"/>
      <c r="C959" s="78"/>
      <c r="D959" s="41"/>
      <c r="E959" s="41"/>
      <c r="F959" s="41"/>
      <c r="G959" s="41"/>
      <c r="H959" s="41"/>
      <c r="I959" s="41"/>
      <c r="J959" s="41"/>
      <c r="K959" s="41"/>
      <c r="L959" s="41"/>
      <c r="M959" s="41"/>
      <c r="N959" s="41"/>
      <c r="O959" s="41"/>
      <c r="P959" s="41"/>
      <c r="Q959" s="41"/>
      <c r="R959" s="41"/>
      <c r="S959" s="41"/>
    </row>
    <row r="960" ht="78.0" customHeight="1">
      <c r="A960" s="41"/>
      <c r="B960" s="78"/>
      <c r="C960" s="78"/>
      <c r="D960" s="41"/>
      <c r="E960" s="41"/>
      <c r="F960" s="41"/>
      <c r="G960" s="41"/>
      <c r="H960" s="41"/>
      <c r="I960" s="41"/>
      <c r="J960" s="41"/>
      <c r="K960" s="41"/>
      <c r="L960" s="41"/>
      <c r="M960" s="41"/>
      <c r="N960" s="41"/>
      <c r="O960" s="41"/>
      <c r="P960" s="41"/>
      <c r="Q960" s="41"/>
      <c r="R960" s="41"/>
      <c r="S960" s="41"/>
    </row>
    <row r="961" ht="78.0" customHeight="1">
      <c r="A961" s="41"/>
      <c r="B961" s="78"/>
      <c r="C961" s="78"/>
      <c r="D961" s="41"/>
      <c r="E961" s="41"/>
      <c r="F961" s="41"/>
      <c r="G961" s="41"/>
      <c r="H961" s="41"/>
      <c r="I961" s="41"/>
      <c r="J961" s="41"/>
      <c r="K961" s="41"/>
      <c r="L961" s="41"/>
      <c r="M961" s="41"/>
      <c r="N961" s="41"/>
      <c r="O961" s="41"/>
      <c r="P961" s="41"/>
      <c r="Q961" s="41"/>
      <c r="R961" s="41"/>
      <c r="S961" s="41"/>
    </row>
    <row r="962" ht="78.0" customHeight="1">
      <c r="A962" s="41"/>
      <c r="B962" s="78"/>
      <c r="C962" s="78"/>
      <c r="D962" s="41"/>
      <c r="E962" s="41"/>
      <c r="F962" s="41"/>
      <c r="G962" s="41"/>
      <c r="H962" s="41"/>
      <c r="I962" s="41"/>
      <c r="J962" s="41"/>
      <c r="K962" s="41"/>
      <c r="L962" s="41"/>
      <c r="M962" s="41"/>
      <c r="N962" s="41"/>
      <c r="O962" s="41"/>
      <c r="P962" s="41"/>
      <c r="Q962" s="41"/>
      <c r="R962" s="41"/>
      <c r="S962" s="41"/>
    </row>
    <row r="963" ht="78.0" customHeight="1">
      <c r="A963" s="41"/>
      <c r="B963" s="78"/>
      <c r="C963" s="78"/>
      <c r="D963" s="41"/>
      <c r="E963" s="41"/>
      <c r="F963" s="41"/>
      <c r="G963" s="41"/>
      <c r="H963" s="41"/>
      <c r="I963" s="41"/>
      <c r="J963" s="41"/>
      <c r="K963" s="41"/>
      <c r="L963" s="41"/>
      <c r="M963" s="41"/>
      <c r="N963" s="41"/>
      <c r="O963" s="41"/>
      <c r="P963" s="41"/>
      <c r="Q963" s="41"/>
      <c r="R963" s="41"/>
      <c r="S963" s="41"/>
    </row>
    <row r="964" ht="78.0" customHeight="1">
      <c r="A964" s="41"/>
      <c r="B964" s="78"/>
      <c r="C964" s="78"/>
      <c r="D964" s="41"/>
      <c r="E964" s="41"/>
      <c r="F964" s="41"/>
      <c r="G964" s="41"/>
      <c r="H964" s="41"/>
      <c r="I964" s="41"/>
      <c r="J964" s="41"/>
      <c r="K964" s="41"/>
      <c r="L964" s="41"/>
      <c r="M964" s="41"/>
      <c r="N964" s="41"/>
      <c r="O964" s="41"/>
      <c r="P964" s="41"/>
      <c r="Q964" s="41"/>
      <c r="R964" s="41"/>
      <c r="S964" s="41"/>
    </row>
    <row r="965" ht="78.0" customHeight="1">
      <c r="A965" s="41"/>
      <c r="B965" s="78"/>
      <c r="C965" s="78"/>
      <c r="D965" s="41"/>
      <c r="E965" s="41"/>
      <c r="F965" s="41"/>
      <c r="G965" s="41"/>
      <c r="H965" s="41"/>
      <c r="I965" s="41"/>
      <c r="J965" s="41"/>
      <c r="K965" s="41"/>
      <c r="L965" s="41"/>
      <c r="M965" s="41"/>
      <c r="N965" s="41"/>
      <c r="O965" s="41"/>
      <c r="P965" s="41"/>
      <c r="Q965" s="41"/>
      <c r="R965" s="41"/>
      <c r="S965" s="41"/>
    </row>
    <row r="966" ht="78.0" customHeight="1">
      <c r="A966" s="41"/>
      <c r="B966" s="78"/>
      <c r="C966" s="78"/>
      <c r="D966" s="41"/>
      <c r="E966" s="41"/>
      <c r="F966" s="41"/>
      <c r="G966" s="41"/>
      <c r="H966" s="41"/>
      <c r="I966" s="41"/>
      <c r="J966" s="41"/>
      <c r="K966" s="41"/>
      <c r="L966" s="41"/>
      <c r="M966" s="41"/>
      <c r="N966" s="41"/>
      <c r="O966" s="41"/>
      <c r="P966" s="41"/>
      <c r="Q966" s="41"/>
      <c r="R966" s="41"/>
      <c r="S966" s="41"/>
    </row>
    <row r="967" ht="78.0" customHeight="1">
      <c r="A967" s="41"/>
      <c r="B967" s="78"/>
      <c r="C967" s="78"/>
      <c r="D967" s="41"/>
      <c r="E967" s="41"/>
      <c r="F967" s="41"/>
      <c r="G967" s="41"/>
      <c r="H967" s="41"/>
      <c r="I967" s="41"/>
      <c r="J967" s="41"/>
      <c r="K967" s="41"/>
      <c r="L967" s="41"/>
      <c r="M967" s="41"/>
      <c r="N967" s="41"/>
      <c r="O967" s="41"/>
      <c r="P967" s="41"/>
      <c r="Q967" s="41"/>
      <c r="R967" s="41"/>
      <c r="S967" s="41"/>
    </row>
    <row r="968" ht="78.0" customHeight="1">
      <c r="A968" s="41"/>
      <c r="B968" s="78"/>
      <c r="C968" s="78"/>
      <c r="D968" s="41"/>
      <c r="E968" s="41"/>
      <c r="F968" s="41"/>
      <c r="G968" s="41"/>
      <c r="H968" s="41"/>
      <c r="I968" s="41"/>
      <c r="J968" s="41"/>
      <c r="K968" s="41"/>
      <c r="L968" s="41"/>
      <c r="M968" s="41"/>
      <c r="N968" s="41"/>
      <c r="O968" s="41"/>
      <c r="P968" s="41"/>
      <c r="Q968" s="41"/>
      <c r="R968" s="41"/>
      <c r="S968" s="41"/>
    </row>
    <row r="969" ht="78.0" customHeight="1">
      <c r="A969" s="41"/>
      <c r="B969" s="78"/>
      <c r="C969" s="78"/>
      <c r="D969" s="41"/>
      <c r="E969" s="41"/>
      <c r="F969" s="41"/>
      <c r="G969" s="41"/>
      <c r="H969" s="41"/>
      <c r="I969" s="41"/>
      <c r="J969" s="41"/>
      <c r="K969" s="41"/>
      <c r="L969" s="41"/>
      <c r="M969" s="41"/>
      <c r="N969" s="41"/>
      <c r="O969" s="41"/>
      <c r="P969" s="41"/>
      <c r="Q969" s="41"/>
      <c r="R969" s="41"/>
      <c r="S969" s="41"/>
    </row>
    <row r="970" ht="78.0" customHeight="1">
      <c r="A970" s="41"/>
      <c r="B970" s="78"/>
      <c r="C970" s="78"/>
      <c r="D970" s="41"/>
      <c r="E970" s="41"/>
      <c r="F970" s="41"/>
      <c r="G970" s="41"/>
      <c r="H970" s="41"/>
      <c r="I970" s="41"/>
      <c r="J970" s="41"/>
      <c r="K970" s="41"/>
      <c r="L970" s="41"/>
      <c r="M970" s="41"/>
      <c r="N970" s="41"/>
      <c r="O970" s="41"/>
      <c r="P970" s="41"/>
      <c r="Q970" s="41"/>
      <c r="R970" s="41"/>
      <c r="S970" s="41"/>
    </row>
    <row r="971" ht="78.0" customHeight="1">
      <c r="A971" s="41"/>
      <c r="B971" s="78"/>
      <c r="C971" s="78"/>
      <c r="D971" s="41"/>
      <c r="E971" s="41"/>
      <c r="F971" s="41"/>
      <c r="G971" s="41"/>
      <c r="H971" s="41"/>
      <c r="I971" s="41"/>
      <c r="J971" s="41"/>
      <c r="K971" s="41"/>
      <c r="L971" s="41"/>
      <c r="M971" s="41"/>
      <c r="N971" s="41"/>
      <c r="O971" s="41"/>
      <c r="P971" s="41"/>
      <c r="Q971" s="41"/>
      <c r="R971" s="41"/>
      <c r="S971" s="41"/>
    </row>
    <row r="972" ht="78.0" customHeight="1">
      <c r="A972" s="41"/>
      <c r="B972" s="78"/>
      <c r="C972" s="78"/>
      <c r="D972" s="41"/>
      <c r="E972" s="41"/>
      <c r="F972" s="41"/>
      <c r="G972" s="41"/>
      <c r="H972" s="41"/>
      <c r="I972" s="41"/>
      <c r="J972" s="41"/>
      <c r="K972" s="41"/>
      <c r="L972" s="41"/>
      <c r="M972" s="41"/>
      <c r="N972" s="41"/>
      <c r="O972" s="41"/>
      <c r="P972" s="41"/>
      <c r="Q972" s="41"/>
      <c r="R972" s="41"/>
      <c r="S972" s="41"/>
    </row>
    <row r="973" ht="78.0" customHeight="1">
      <c r="A973" s="41"/>
      <c r="B973" s="78"/>
      <c r="C973" s="78"/>
      <c r="D973" s="41"/>
      <c r="E973" s="41"/>
      <c r="F973" s="41"/>
      <c r="G973" s="41"/>
      <c r="H973" s="41"/>
      <c r="I973" s="41"/>
      <c r="J973" s="41"/>
      <c r="K973" s="41"/>
      <c r="L973" s="41"/>
      <c r="M973" s="41"/>
      <c r="N973" s="41"/>
      <c r="O973" s="41"/>
      <c r="P973" s="41"/>
      <c r="Q973" s="41"/>
      <c r="R973" s="41"/>
      <c r="S973" s="41"/>
    </row>
    <row r="974" ht="78.0" customHeight="1">
      <c r="A974" s="41"/>
      <c r="B974" s="78"/>
      <c r="C974" s="78"/>
      <c r="D974" s="41"/>
      <c r="E974" s="41"/>
      <c r="F974" s="41"/>
      <c r="G974" s="41"/>
      <c r="H974" s="41"/>
      <c r="I974" s="41"/>
      <c r="J974" s="41"/>
      <c r="K974" s="41"/>
      <c r="L974" s="41"/>
      <c r="M974" s="41"/>
      <c r="N974" s="41"/>
      <c r="O974" s="41"/>
      <c r="P974" s="41"/>
      <c r="Q974" s="41"/>
      <c r="R974" s="41"/>
      <c r="S974" s="41"/>
    </row>
    <row r="975" ht="78.0" customHeight="1">
      <c r="A975" s="41"/>
      <c r="B975" s="78"/>
      <c r="C975" s="78"/>
      <c r="D975" s="41"/>
      <c r="E975" s="41"/>
      <c r="F975" s="41"/>
      <c r="G975" s="41"/>
      <c r="H975" s="41"/>
      <c r="I975" s="41"/>
      <c r="J975" s="41"/>
      <c r="K975" s="41"/>
      <c r="L975" s="41"/>
      <c r="M975" s="41"/>
      <c r="N975" s="41"/>
      <c r="O975" s="41"/>
      <c r="P975" s="41"/>
      <c r="Q975" s="41"/>
      <c r="R975" s="41"/>
      <c r="S975" s="41"/>
    </row>
    <row r="976" ht="78.0" customHeight="1">
      <c r="A976" s="41"/>
      <c r="B976" s="78"/>
      <c r="C976" s="78"/>
      <c r="D976" s="41"/>
      <c r="E976" s="41"/>
      <c r="F976" s="41"/>
      <c r="G976" s="41"/>
      <c r="H976" s="41"/>
      <c r="I976" s="41"/>
      <c r="J976" s="41"/>
      <c r="K976" s="41"/>
      <c r="L976" s="41"/>
      <c r="M976" s="41"/>
      <c r="N976" s="41"/>
      <c r="O976" s="41"/>
      <c r="P976" s="41"/>
      <c r="Q976" s="41"/>
      <c r="R976" s="41"/>
      <c r="S976" s="41"/>
    </row>
    <row r="977" ht="78.0" customHeight="1">
      <c r="A977" s="41"/>
      <c r="B977" s="78"/>
      <c r="C977" s="78"/>
      <c r="D977" s="41"/>
      <c r="E977" s="41"/>
      <c r="F977" s="41"/>
      <c r="G977" s="41"/>
      <c r="H977" s="41"/>
      <c r="I977" s="41"/>
      <c r="J977" s="41"/>
      <c r="K977" s="41"/>
      <c r="L977" s="41"/>
      <c r="M977" s="41"/>
      <c r="N977" s="41"/>
      <c r="O977" s="41"/>
      <c r="P977" s="41"/>
      <c r="Q977" s="41"/>
      <c r="R977" s="41"/>
      <c r="S977" s="41"/>
    </row>
    <row r="978" ht="78.0" customHeight="1">
      <c r="A978" s="41"/>
      <c r="B978" s="78"/>
      <c r="C978" s="78"/>
      <c r="D978" s="41"/>
      <c r="E978" s="41"/>
      <c r="F978" s="41"/>
      <c r="G978" s="41"/>
      <c r="H978" s="41"/>
      <c r="I978" s="41"/>
      <c r="J978" s="41"/>
      <c r="K978" s="41"/>
      <c r="L978" s="41"/>
      <c r="M978" s="41"/>
      <c r="N978" s="41"/>
      <c r="O978" s="41"/>
      <c r="P978" s="41"/>
      <c r="Q978" s="41"/>
      <c r="R978" s="41"/>
      <c r="S978" s="41"/>
    </row>
    <row r="979" ht="78.0" customHeight="1">
      <c r="A979" s="41"/>
      <c r="B979" s="78"/>
      <c r="C979" s="78"/>
      <c r="D979" s="41"/>
      <c r="E979" s="41"/>
      <c r="F979" s="41"/>
      <c r="G979" s="41"/>
      <c r="H979" s="41"/>
      <c r="I979" s="41"/>
      <c r="J979" s="41"/>
      <c r="K979" s="41"/>
      <c r="L979" s="41"/>
      <c r="M979" s="41"/>
      <c r="N979" s="41"/>
      <c r="O979" s="41"/>
      <c r="P979" s="41"/>
      <c r="Q979" s="41"/>
      <c r="R979" s="41"/>
      <c r="S979" s="41"/>
    </row>
    <row r="980" ht="78.0" customHeight="1">
      <c r="A980" s="41"/>
      <c r="B980" s="78"/>
      <c r="C980" s="78"/>
      <c r="D980" s="41"/>
      <c r="E980" s="41"/>
      <c r="F980" s="41"/>
      <c r="G980" s="41"/>
      <c r="H980" s="41"/>
      <c r="I980" s="41"/>
      <c r="J980" s="41"/>
      <c r="K980" s="41"/>
      <c r="L980" s="41"/>
      <c r="M980" s="41"/>
      <c r="N980" s="41"/>
      <c r="O980" s="41"/>
      <c r="P980" s="41"/>
      <c r="Q980" s="41"/>
      <c r="R980" s="41"/>
      <c r="S980" s="41"/>
    </row>
    <row r="981" ht="78.0" customHeight="1">
      <c r="A981" s="41"/>
      <c r="B981" s="78"/>
      <c r="C981" s="78"/>
      <c r="D981" s="41"/>
      <c r="E981" s="41"/>
      <c r="F981" s="41"/>
      <c r="G981" s="41"/>
      <c r="H981" s="41"/>
      <c r="I981" s="41"/>
      <c r="J981" s="41"/>
      <c r="K981" s="41"/>
      <c r="L981" s="41"/>
      <c r="M981" s="41"/>
      <c r="N981" s="41"/>
      <c r="O981" s="41"/>
      <c r="P981" s="41"/>
      <c r="Q981" s="41"/>
      <c r="R981" s="41"/>
      <c r="S981" s="41"/>
    </row>
    <row r="982" ht="78.0" customHeight="1">
      <c r="A982" s="41"/>
      <c r="B982" s="78"/>
      <c r="C982" s="78"/>
      <c r="D982" s="41"/>
      <c r="E982" s="41"/>
      <c r="F982" s="41"/>
      <c r="G982" s="41"/>
      <c r="H982" s="41"/>
      <c r="I982" s="41"/>
      <c r="J982" s="41"/>
      <c r="K982" s="41"/>
      <c r="L982" s="41"/>
      <c r="M982" s="41"/>
      <c r="N982" s="41"/>
      <c r="O982" s="41"/>
      <c r="P982" s="41"/>
      <c r="Q982" s="41"/>
      <c r="R982" s="41"/>
      <c r="S982" s="41"/>
    </row>
    <row r="983" ht="78.0" customHeight="1">
      <c r="A983" s="41"/>
      <c r="B983" s="78"/>
      <c r="C983" s="78"/>
      <c r="D983" s="41"/>
      <c r="E983" s="41"/>
      <c r="F983" s="41"/>
      <c r="G983" s="41"/>
      <c r="H983" s="41"/>
      <c r="I983" s="41"/>
      <c r="J983" s="41"/>
      <c r="K983" s="41"/>
      <c r="L983" s="41"/>
      <c r="M983" s="41"/>
      <c r="N983" s="41"/>
      <c r="O983" s="41"/>
      <c r="P983" s="41"/>
      <c r="Q983" s="41"/>
      <c r="R983" s="41"/>
      <c r="S983" s="41"/>
    </row>
    <row r="984" ht="78.0" customHeight="1">
      <c r="A984" s="41"/>
      <c r="B984" s="78"/>
      <c r="C984" s="78"/>
      <c r="D984" s="41"/>
      <c r="E984" s="41"/>
      <c r="F984" s="41"/>
      <c r="G984" s="41"/>
      <c r="H984" s="41"/>
      <c r="I984" s="41"/>
      <c r="J984" s="41"/>
      <c r="K984" s="41"/>
      <c r="L984" s="41"/>
      <c r="M984" s="41"/>
      <c r="N984" s="41"/>
      <c r="O984" s="41"/>
      <c r="P984" s="41"/>
      <c r="Q984" s="41"/>
      <c r="R984" s="41"/>
      <c r="S984" s="41"/>
    </row>
    <row r="985" ht="78.0" customHeight="1">
      <c r="A985" s="41"/>
      <c r="B985" s="78"/>
      <c r="C985" s="78"/>
      <c r="D985" s="41"/>
      <c r="E985" s="41"/>
      <c r="F985" s="41"/>
      <c r="G985" s="41"/>
      <c r="H985" s="41"/>
      <c r="I985" s="41"/>
      <c r="J985" s="41"/>
      <c r="K985" s="41"/>
      <c r="L985" s="41"/>
      <c r="M985" s="41"/>
      <c r="N985" s="41"/>
      <c r="O985" s="41"/>
      <c r="P985" s="41"/>
      <c r="Q985" s="41"/>
      <c r="R985" s="41"/>
      <c r="S985" s="41"/>
    </row>
    <row r="986" ht="78.0" customHeight="1">
      <c r="A986" s="41"/>
      <c r="B986" s="78"/>
      <c r="C986" s="78"/>
      <c r="D986" s="41"/>
      <c r="E986" s="41"/>
      <c r="F986" s="41"/>
      <c r="G986" s="41"/>
      <c r="H986" s="41"/>
      <c r="I986" s="41"/>
      <c r="J986" s="41"/>
      <c r="K986" s="41"/>
      <c r="L986" s="41"/>
      <c r="M986" s="41"/>
      <c r="N986" s="41"/>
      <c r="O986" s="41"/>
      <c r="P986" s="41"/>
      <c r="Q986" s="41"/>
      <c r="R986" s="41"/>
      <c r="S986" s="41"/>
    </row>
    <row r="987" ht="78.0" customHeight="1">
      <c r="A987" s="41"/>
      <c r="B987" s="78"/>
      <c r="C987" s="78"/>
      <c r="D987" s="41"/>
      <c r="E987" s="41"/>
      <c r="F987" s="41"/>
      <c r="G987" s="41"/>
      <c r="H987" s="41"/>
      <c r="I987" s="41"/>
      <c r="J987" s="41"/>
      <c r="K987" s="41"/>
      <c r="L987" s="41"/>
      <c r="M987" s="41"/>
      <c r="N987" s="41"/>
      <c r="O987" s="41"/>
      <c r="P987" s="41"/>
      <c r="Q987" s="41"/>
      <c r="R987" s="41"/>
      <c r="S987" s="41"/>
    </row>
    <row r="988" ht="78.0" customHeight="1">
      <c r="A988" s="41"/>
      <c r="B988" s="78"/>
      <c r="C988" s="78"/>
      <c r="D988" s="41"/>
      <c r="E988" s="41"/>
      <c r="F988" s="41"/>
      <c r="G988" s="41"/>
      <c r="H988" s="41"/>
      <c r="I988" s="41"/>
      <c r="J988" s="41"/>
      <c r="K988" s="41"/>
      <c r="L988" s="41"/>
      <c r="M988" s="41"/>
      <c r="N988" s="41"/>
      <c r="O988" s="41"/>
      <c r="P988" s="41"/>
      <c r="Q988" s="41"/>
      <c r="R988" s="41"/>
      <c r="S988" s="41"/>
    </row>
    <row r="989" ht="78.0" customHeight="1">
      <c r="A989" s="41"/>
      <c r="B989" s="78"/>
      <c r="C989" s="78"/>
      <c r="D989" s="41"/>
      <c r="E989" s="41"/>
      <c r="F989" s="41"/>
      <c r="G989" s="41"/>
      <c r="H989" s="41"/>
      <c r="I989" s="41"/>
      <c r="J989" s="41"/>
      <c r="K989" s="41"/>
      <c r="L989" s="41"/>
      <c r="M989" s="41"/>
      <c r="N989" s="41"/>
      <c r="O989" s="41"/>
      <c r="P989" s="41"/>
      <c r="Q989" s="41"/>
      <c r="R989" s="41"/>
      <c r="S989" s="41"/>
    </row>
    <row r="990" ht="78.0" customHeight="1">
      <c r="A990" s="41"/>
      <c r="B990" s="78"/>
      <c r="C990" s="78"/>
      <c r="D990" s="41"/>
      <c r="E990" s="41"/>
      <c r="F990" s="41"/>
      <c r="G990" s="41"/>
      <c r="H990" s="41"/>
      <c r="I990" s="41"/>
      <c r="J990" s="41"/>
      <c r="K990" s="41"/>
      <c r="L990" s="41"/>
      <c r="M990" s="41"/>
      <c r="N990" s="41"/>
      <c r="O990" s="41"/>
      <c r="P990" s="41"/>
      <c r="Q990" s="41"/>
      <c r="R990" s="41"/>
      <c r="S990" s="41"/>
    </row>
    <row r="991" ht="78.0" customHeight="1">
      <c r="A991" s="41"/>
      <c r="B991" s="78"/>
      <c r="C991" s="78"/>
      <c r="D991" s="41"/>
      <c r="E991" s="41"/>
      <c r="F991" s="41"/>
      <c r="G991" s="41"/>
      <c r="H991" s="41"/>
      <c r="I991" s="41"/>
      <c r="J991" s="41"/>
      <c r="K991" s="41"/>
      <c r="L991" s="41"/>
      <c r="M991" s="41"/>
      <c r="N991" s="41"/>
      <c r="O991" s="41"/>
      <c r="P991" s="41"/>
      <c r="Q991" s="41"/>
      <c r="R991" s="41"/>
      <c r="S991" s="41"/>
    </row>
    <row r="992" ht="78.0" customHeight="1">
      <c r="A992" s="41"/>
      <c r="B992" s="78"/>
      <c r="C992" s="78"/>
      <c r="D992" s="41"/>
      <c r="E992" s="41"/>
      <c r="F992" s="41"/>
      <c r="G992" s="41"/>
      <c r="H992" s="41"/>
      <c r="I992" s="41"/>
      <c r="J992" s="41"/>
      <c r="K992" s="41"/>
      <c r="L992" s="41"/>
      <c r="M992" s="41"/>
      <c r="N992" s="41"/>
      <c r="O992" s="41"/>
      <c r="P992" s="41"/>
      <c r="Q992" s="41"/>
      <c r="R992" s="41"/>
      <c r="S992" s="41"/>
    </row>
    <row r="993" ht="78.0" customHeight="1">
      <c r="A993" s="41"/>
      <c r="B993" s="78"/>
      <c r="C993" s="78"/>
      <c r="D993" s="41"/>
      <c r="E993" s="41"/>
      <c r="F993" s="41"/>
      <c r="G993" s="41"/>
      <c r="H993" s="41"/>
      <c r="I993" s="41"/>
      <c r="J993" s="41"/>
      <c r="K993" s="41"/>
      <c r="L993" s="41"/>
      <c r="M993" s="41"/>
      <c r="N993" s="41"/>
      <c r="O993" s="41"/>
      <c r="P993" s="41"/>
      <c r="Q993" s="41"/>
      <c r="R993" s="41"/>
      <c r="S993" s="41"/>
    </row>
    <row r="994" ht="78.0" customHeight="1">
      <c r="A994" s="41"/>
      <c r="B994" s="78"/>
      <c r="C994" s="78"/>
      <c r="D994" s="41"/>
      <c r="E994" s="41"/>
      <c r="F994" s="41"/>
      <c r="G994" s="41"/>
      <c r="H994" s="41"/>
      <c r="I994" s="41"/>
      <c r="J994" s="41"/>
      <c r="K994" s="41"/>
      <c r="L994" s="41"/>
      <c r="M994" s="41"/>
      <c r="N994" s="41"/>
      <c r="O994" s="41"/>
      <c r="P994" s="41"/>
      <c r="Q994" s="41"/>
      <c r="R994" s="41"/>
      <c r="S994" s="41"/>
    </row>
    <row r="995" ht="78.0" customHeight="1">
      <c r="A995" s="41"/>
      <c r="B995" s="78"/>
      <c r="C995" s="78"/>
      <c r="D995" s="41"/>
      <c r="E995" s="41"/>
      <c r="F995" s="41"/>
      <c r="G995" s="41"/>
      <c r="H995" s="41"/>
      <c r="I995" s="41"/>
      <c r="J995" s="41"/>
      <c r="K995" s="41"/>
      <c r="L995" s="41"/>
      <c r="M995" s="41"/>
      <c r="N995" s="41"/>
      <c r="O995" s="41"/>
      <c r="P995" s="41"/>
      <c r="Q995" s="41"/>
      <c r="R995" s="41"/>
      <c r="S995" s="41"/>
    </row>
    <row r="996" ht="78.0" customHeight="1">
      <c r="A996" s="41"/>
      <c r="B996" s="78"/>
      <c r="C996" s="78"/>
      <c r="D996" s="41"/>
      <c r="E996" s="41"/>
      <c r="F996" s="41"/>
      <c r="G996" s="41"/>
      <c r="H996" s="41"/>
      <c r="I996" s="41"/>
      <c r="J996" s="41"/>
      <c r="K996" s="41"/>
      <c r="L996" s="41"/>
      <c r="M996" s="41"/>
      <c r="N996" s="41"/>
      <c r="O996" s="41"/>
      <c r="P996" s="41"/>
      <c r="Q996" s="41"/>
      <c r="R996" s="41"/>
      <c r="S996" s="41"/>
    </row>
    <row r="997" ht="78.0" customHeight="1">
      <c r="A997" s="41"/>
      <c r="B997" s="78"/>
      <c r="C997" s="78"/>
      <c r="D997" s="41"/>
      <c r="E997" s="41"/>
      <c r="F997" s="41"/>
      <c r="G997" s="41"/>
      <c r="H997" s="41"/>
      <c r="I997" s="41"/>
      <c r="J997" s="41"/>
      <c r="K997" s="41"/>
      <c r="L997" s="41"/>
      <c r="M997" s="41"/>
      <c r="N997" s="41"/>
      <c r="O997" s="41"/>
      <c r="P997" s="41"/>
      <c r="Q997" s="41"/>
      <c r="R997" s="41"/>
      <c r="S997" s="41"/>
    </row>
    <row r="998" ht="78.0" customHeight="1">
      <c r="A998" s="41"/>
      <c r="B998" s="78"/>
      <c r="C998" s="78"/>
      <c r="D998" s="41"/>
      <c r="E998" s="41"/>
      <c r="F998" s="41"/>
      <c r="G998" s="41"/>
      <c r="H998" s="41"/>
      <c r="I998" s="41"/>
      <c r="J998" s="41"/>
      <c r="K998" s="41"/>
      <c r="L998" s="41"/>
      <c r="M998" s="41"/>
      <c r="N998" s="41"/>
      <c r="O998" s="41"/>
      <c r="P998" s="41"/>
      <c r="Q998" s="41"/>
      <c r="R998" s="41"/>
      <c r="S998" s="41"/>
    </row>
    <row r="999" ht="78.0" customHeight="1">
      <c r="A999" s="41"/>
      <c r="B999" s="78"/>
      <c r="C999" s="78"/>
      <c r="D999" s="41"/>
      <c r="E999" s="41"/>
      <c r="F999" s="41"/>
      <c r="G999" s="41"/>
      <c r="H999" s="41"/>
      <c r="I999" s="41"/>
      <c r="J999" s="41"/>
      <c r="K999" s="41"/>
      <c r="L999" s="41"/>
      <c r="M999" s="41"/>
      <c r="N999" s="41"/>
      <c r="O999" s="41"/>
      <c r="P999" s="41"/>
      <c r="Q999" s="41"/>
      <c r="R999" s="41"/>
      <c r="S999" s="41"/>
    </row>
    <row r="1000" ht="78.0" customHeight="1">
      <c r="A1000" s="41"/>
      <c r="B1000" s="78"/>
      <c r="C1000" s="78"/>
      <c r="D1000" s="41"/>
      <c r="E1000" s="41"/>
      <c r="F1000" s="41"/>
      <c r="G1000" s="41"/>
      <c r="H1000" s="41"/>
      <c r="I1000" s="41"/>
      <c r="J1000" s="41"/>
      <c r="K1000" s="41"/>
      <c r="L1000" s="41"/>
      <c r="M1000" s="41"/>
      <c r="N1000" s="41"/>
      <c r="O1000" s="41"/>
      <c r="P1000" s="41"/>
      <c r="Q1000" s="41"/>
      <c r="R1000" s="41"/>
      <c r="S1000" s="41"/>
    </row>
    <row r="1001" ht="78.0" customHeight="1">
      <c r="A1001" s="41"/>
      <c r="B1001" s="78"/>
      <c r="C1001" s="78"/>
      <c r="D1001" s="41"/>
      <c r="E1001" s="41"/>
      <c r="F1001" s="41"/>
      <c r="G1001" s="41"/>
      <c r="H1001" s="41"/>
      <c r="I1001" s="41"/>
      <c r="J1001" s="41"/>
      <c r="K1001" s="41"/>
      <c r="L1001" s="41"/>
      <c r="M1001" s="41"/>
      <c r="N1001" s="41"/>
      <c r="O1001" s="41"/>
      <c r="P1001" s="41"/>
      <c r="Q1001" s="41"/>
      <c r="R1001" s="41"/>
      <c r="S1001" s="41"/>
    </row>
    <row r="1002" ht="78.0" customHeight="1">
      <c r="A1002" s="41"/>
      <c r="B1002" s="78"/>
      <c r="C1002" s="78"/>
      <c r="D1002" s="41"/>
      <c r="E1002" s="41"/>
      <c r="F1002" s="41"/>
      <c r="G1002" s="41"/>
      <c r="H1002" s="41"/>
      <c r="I1002" s="41"/>
      <c r="J1002" s="41"/>
      <c r="K1002" s="41"/>
      <c r="L1002" s="41"/>
      <c r="M1002" s="41"/>
      <c r="N1002" s="41"/>
      <c r="O1002" s="41"/>
      <c r="P1002" s="41"/>
      <c r="Q1002" s="41"/>
      <c r="R1002" s="41"/>
      <c r="S1002" s="41"/>
    </row>
    <row r="1003" ht="78.0" customHeight="1">
      <c r="A1003" s="41"/>
      <c r="B1003" s="78"/>
      <c r="C1003" s="78"/>
      <c r="D1003" s="41"/>
      <c r="E1003" s="41"/>
      <c r="F1003" s="41"/>
      <c r="G1003" s="41"/>
      <c r="H1003" s="41"/>
      <c r="I1003" s="41"/>
      <c r="J1003" s="41"/>
      <c r="K1003" s="41"/>
      <c r="L1003" s="41"/>
      <c r="M1003" s="41"/>
      <c r="N1003" s="41"/>
      <c r="O1003" s="41"/>
      <c r="P1003" s="41"/>
      <c r="Q1003" s="41"/>
      <c r="R1003" s="41"/>
      <c r="S1003" s="41"/>
    </row>
    <row r="1004" ht="78.0" customHeight="1">
      <c r="A1004" s="41"/>
      <c r="B1004" s="78"/>
      <c r="C1004" s="78"/>
      <c r="D1004" s="41"/>
      <c r="E1004" s="41"/>
      <c r="F1004" s="41"/>
      <c r="G1004" s="41"/>
      <c r="H1004" s="41"/>
      <c r="I1004" s="41"/>
      <c r="J1004" s="41"/>
      <c r="K1004" s="41"/>
      <c r="L1004" s="41"/>
      <c r="M1004" s="41"/>
      <c r="N1004" s="41"/>
      <c r="O1004" s="41"/>
      <c r="P1004" s="41"/>
      <c r="Q1004" s="41"/>
      <c r="R1004" s="41"/>
      <c r="S1004" s="41"/>
    </row>
    <row r="1005" ht="78.0" customHeight="1">
      <c r="A1005" s="41"/>
      <c r="B1005" s="78"/>
      <c r="C1005" s="78"/>
      <c r="D1005" s="41"/>
      <c r="E1005" s="41"/>
      <c r="F1005" s="41"/>
      <c r="G1005" s="41"/>
      <c r="H1005" s="41"/>
      <c r="I1005" s="41"/>
      <c r="J1005" s="41"/>
      <c r="K1005" s="41"/>
      <c r="L1005" s="41"/>
      <c r="M1005" s="41"/>
      <c r="N1005" s="41"/>
      <c r="O1005" s="41"/>
      <c r="P1005" s="41"/>
      <c r="Q1005" s="41"/>
      <c r="R1005" s="41"/>
      <c r="S1005" s="41"/>
    </row>
    <row r="1006" ht="78.0" customHeight="1">
      <c r="A1006" s="41"/>
      <c r="B1006" s="78"/>
      <c r="C1006" s="78"/>
      <c r="D1006" s="41"/>
      <c r="E1006" s="41"/>
      <c r="F1006" s="41"/>
      <c r="G1006" s="41"/>
      <c r="H1006" s="41"/>
      <c r="I1006" s="41"/>
      <c r="J1006" s="41"/>
      <c r="K1006" s="41"/>
      <c r="L1006" s="41"/>
      <c r="M1006" s="41"/>
      <c r="N1006" s="41"/>
      <c r="O1006" s="41"/>
      <c r="P1006" s="41"/>
      <c r="Q1006" s="41"/>
      <c r="R1006" s="41"/>
      <c r="S1006" s="41"/>
    </row>
    <row r="1007" ht="78.0" customHeight="1">
      <c r="A1007" s="41"/>
      <c r="B1007" s="78"/>
      <c r="C1007" s="78"/>
      <c r="D1007" s="41"/>
      <c r="E1007" s="41"/>
      <c r="F1007" s="41"/>
      <c r="G1007" s="41"/>
      <c r="H1007" s="41"/>
      <c r="I1007" s="41"/>
      <c r="J1007" s="41"/>
      <c r="K1007" s="41"/>
      <c r="L1007" s="41"/>
      <c r="M1007" s="41"/>
      <c r="N1007" s="41"/>
      <c r="O1007" s="41"/>
      <c r="P1007" s="41"/>
      <c r="Q1007" s="41"/>
      <c r="R1007" s="41"/>
      <c r="S1007" s="41"/>
    </row>
    <row r="1008" ht="78.0" customHeight="1">
      <c r="A1008" s="41"/>
      <c r="B1008" s="78"/>
      <c r="C1008" s="78"/>
      <c r="D1008" s="41"/>
      <c r="E1008" s="41"/>
      <c r="F1008" s="41"/>
      <c r="G1008" s="41"/>
      <c r="H1008" s="41"/>
      <c r="I1008" s="41"/>
      <c r="J1008" s="41"/>
      <c r="K1008" s="41"/>
      <c r="L1008" s="41"/>
      <c r="M1008" s="41"/>
      <c r="N1008" s="41"/>
      <c r="O1008" s="41"/>
      <c r="P1008" s="41"/>
      <c r="Q1008" s="41"/>
      <c r="R1008" s="41"/>
      <c r="S1008" s="41"/>
    </row>
    <row r="1009" ht="78.0" customHeight="1">
      <c r="A1009" s="41"/>
      <c r="B1009" s="78"/>
      <c r="C1009" s="78"/>
      <c r="D1009" s="41"/>
      <c r="E1009" s="41"/>
      <c r="F1009" s="41"/>
      <c r="G1009" s="41"/>
      <c r="H1009" s="41"/>
      <c r="I1009" s="41"/>
      <c r="J1009" s="41"/>
      <c r="K1009" s="41"/>
      <c r="L1009" s="41"/>
      <c r="M1009" s="41"/>
      <c r="N1009" s="41"/>
      <c r="O1009" s="41"/>
      <c r="P1009" s="41"/>
      <c r="Q1009" s="41"/>
      <c r="R1009" s="41"/>
      <c r="S1009" s="41"/>
    </row>
    <row r="1010" ht="78.0" customHeight="1">
      <c r="A1010" s="41"/>
      <c r="B1010" s="78"/>
      <c r="C1010" s="78"/>
      <c r="D1010" s="41"/>
      <c r="E1010" s="41"/>
      <c r="F1010" s="41"/>
      <c r="G1010" s="41"/>
      <c r="H1010" s="41"/>
      <c r="I1010" s="41"/>
      <c r="J1010" s="41"/>
      <c r="K1010" s="41"/>
      <c r="L1010" s="41"/>
      <c r="M1010" s="41"/>
      <c r="N1010" s="41"/>
      <c r="O1010" s="41"/>
      <c r="P1010" s="41"/>
      <c r="Q1010" s="41"/>
      <c r="R1010" s="41"/>
      <c r="S1010" s="41"/>
    </row>
    <row r="1011" ht="78.0" customHeight="1">
      <c r="A1011" s="41"/>
      <c r="B1011" s="78"/>
      <c r="C1011" s="78"/>
      <c r="D1011" s="41"/>
      <c r="E1011" s="41"/>
      <c r="F1011" s="41"/>
      <c r="G1011" s="41"/>
      <c r="H1011" s="41"/>
      <c r="I1011" s="41"/>
      <c r="J1011" s="41"/>
      <c r="K1011" s="41"/>
      <c r="L1011" s="41"/>
      <c r="M1011" s="41"/>
      <c r="N1011" s="41"/>
      <c r="O1011" s="41"/>
      <c r="P1011" s="41"/>
      <c r="Q1011" s="41"/>
      <c r="R1011" s="41"/>
      <c r="S1011" s="41"/>
    </row>
    <row r="1012" ht="78.0" customHeight="1">
      <c r="A1012" s="41"/>
      <c r="B1012" s="78"/>
      <c r="C1012" s="78"/>
      <c r="D1012" s="41"/>
      <c r="E1012" s="41"/>
      <c r="F1012" s="41"/>
      <c r="G1012" s="41"/>
      <c r="H1012" s="41"/>
      <c r="I1012" s="41"/>
      <c r="J1012" s="41"/>
      <c r="K1012" s="41"/>
      <c r="L1012" s="41"/>
      <c r="M1012" s="41"/>
      <c r="N1012" s="41"/>
      <c r="O1012" s="41"/>
      <c r="P1012" s="41"/>
      <c r="Q1012" s="41"/>
      <c r="R1012" s="41"/>
      <c r="S1012" s="41"/>
    </row>
    <row r="1013" ht="78.0" customHeight="1">
      <c r="A1013" s="41"/>
      <c r="B1013" s="78"/>
      <c r="C1013" s="78"/>
      <c r="D1013" s="41"/>
      <c r="E1013" s="41"/>
      <c r="F1013" s="41"/>
      <c r="G1013" s="41"/>
      <c r="H1013" s="41"/>
      <c r="I1013" s="41"/>
      <c r="J1013" s="41"/>
      <c r="K1013" s="41"/>
      <c r="L1013" s="41"/>
      <c r="M1013" s="41"/>
      <c r="N1013" s="41"/>
      <c r="O1013" s="41"/>
      <c r="P1013" s="41"/>
      <c r="Q1013" s="41"/>
      <c r="R1013" s="41"/>
      <c r="S1013" s="41"/>
    </row>
    <row r="1014" ht="78.0" customHeight="1">
      <c r="A1014" s="41"/>
      <c r="B1014" s="78"/>
      <c r="C1014" s="78"/>
      <c r="D1014" s="41"/>
      <c r="E1014" s="41"/>
      <c r="F1014" s="41"/>
      <c r="G1014" s="41"/>
      <c r="H1014" s="41"/>
      <c r="I1014" s="41"/>
      <c r="J1014" s="41"/>
      <c r="K1014" s="41"/>
      <c r="L1014" s="41"/>
      <c r="M1014" s="41"/>
      <c r="N1014" s="41"/>
      <c r="O1014" s="41"/>
      <c r="P1014" s="41"/>
      <c r="Q1014" s="41"/>
      <c r="R1014" s="41"/>
      <c r="S1014" s="41"/>
    </row>
    <row r="1015" ht="78.0" customHeight="1">
      <c r="A1015" s="41"/>
      <c r="B1015" s="78"/>
      <c r="C1015" s="78"/>
      <c r="D1015" s="41"/>
      <c r="E1015" s="41"/>
      <c r="F1015" s="41"/>
      <c r="G1015" s="41"/>
      <c r="H1015" s="41"/>
      <c r="I1015" s="41"/>
      <c r="J1015" s="41"/>
      <c r="K1015" s="41"/>
      <c r="L1015" s="41"/>
      <c r="M1015" s="41"/>
      <c r="N1015" s="41"/>
      <c r="O1015" s="41"/>
      <c r="P1015" s="41"/>
      <c r="Q1015" s="41"/>
      <c r="R1015" s="41"/>
      <c r="S1015" s="41"/>
    </row>
    <row r="1016" ht="78.0" customHeight="1">
      <c r="A1016" s="41"/>
      <c r="B1016" s="78"/>
      <c r="C1016" s="78"/>
      <c r="D1016" s="41"/>
      <c r="E1016" s="41"/>
      <c r="F1016" s="41"/>
      <c r="G1016" s="41"/>
      <c r="H1016" s="41"/>
      <c r="I1016" s="41"/>
      <c r="J1016" s="41"/>
      <c r="K1016" s="41"/>
      <c r="L1016" s="41"/>
      <c r="M1016" s="41"/>
      <c r="N1016" s="41"/>
      <c r="O1016" s="41"/>
      <c r="P1016" s="41"/>
      <c r="Q1016" s="41"/>
      <c r="R1016" s="41"/>
      <c r="S1016" s="41"/>
    </row>
    <row r="1017" ht="78.0" customHeight="1">
      <c r="A1017" s="41"/>
      <c r="B1017" s="78"/>
      <c r="C1017" s="78"/>
      <c r="D1017" s="41"/>
      <c r="E1017" s="41"/>
      <c r="F1017" s="41"/>
      <c r="G1017" s="41"/>
      <c r="H1017" s="41"/>
      <c r="I1017" s="41"/>
      <c r="J1017" s="41"/>
      <c r="K1017" s="41"/>
      <c r="L1017" s="41"/>
      <c r="M1017" s="41"/>
      <c r="N1017" s="41"/>
      <c r="O1017" s="41"/>
      <c r="P1017" s="41"/>
      <c r="Q1017" s="41"/>
      <c r="R1017" s="41"/>
      <c r="S1017" s="41"/>
    </row>
    <row r="1018" ht="78.0" customHeight="1">
      <c r="A1018" s="41"/>
      <c r="B1018" s="78"/>
      <c r="C1018" s="78"/>
      <c r="D1018" s="41"/>
      <c r="E1018" s="41"/>
      <c r="F1018" s="41"/>
      <c r="G1018" s="41"/>
      <c r="H1018" s="41"/>
      <c r="I1018" s="41"/>
      <c r="J1018" s="41"/>
      <c r="K1018" s="41"/>
      <c r="L1018" s="41"/>
      <c r="M1018" s="41"/>
      <c r="N1018" s="41"/>
      <c r="O1018" s="41"/>
      <c r="P1018" s="41"/>
      <c r="Q1018" s="41"/>
      <c r="R1018" s="41"/>
      <c r="S1018" s="41"/>
    </row>
    <row r="1019" ht="78.0" customHeight="1">
      <c r="A1019" s="41"/>
      <c r="B1019" s="78"/>
      <c r="C1019" s="78"/>
      <c r="D1019" s="41"/>
      <c r="E1019" s="41"/>
      <c r="F1019" s="41"/>
      <c r="G1019" s="41"/>
      <c r="H1019" s="41"/>
      <c r="I1019" s="41"/>
      <c r="J1019" s="41"/>
      <c r="K1019" s="41"/>
      <c r="L1019" s="41"/>
      <c r="M1019" s="41"/>
      <c r="N1019" s="41"/>
      <c r="O1019" s="41"/>
      <c r="P1019" s="41"/>
      <c r="Q1019" s="41"/>
      <c r="R1019" s="41"/>
      <c r="S1019" s="41"/>
    </row>
    <row r="1020" ht="78.0" customHeight="1">
      <c r="A1020" s="41"/>
      <c r="B1020" s="78"/>
      <c r="C1020" s="78"/>
      <c r="D1020" s="41"/>
      <c r="E1020" s="41"/>
      <c r="F1020" s="41"/>
      <c r="G1020" s="41"/>
      <c r="H1020" s="41"/>
      <c r="I1020" s="41"/>
      <c r="J1020" s="41"/>
      <c r="K1020" s="41"/>
      <c r="L1020" s="41"/>
      <c r="M1020" s="41"/>
      <c r="N1020" s="41"/>
      <c r="O1020" s="41"/>
      <c r="P1020" s="41"/>
      <c r="Q1020" s="41"/>
      <c r="R1020" s="41"/>
      <c r="S1020" s="41"/>
    </row>
    <row r="1021" ht="78.0" customHeight="1">
      <c r="A1021" s="41"/>
      <c r="B1021" s="78"/>
      <c r="C1021" s="78"/>
      <c r="D1021" s="41"/>
      <c r="E1021" s="41"/>
      <c r="F1021" s="41"/>
      <c r="G1021" s="41"/>
      <c r="H1021" s="41"/>
      <c r="I1021" s="41"/>
      <c r="J1021" s="41"/>
      <c r="K1021" s="41"/>
      <c r="L1021" s="41"/>
      <c r="M1021" s="41"/>
      <c r="N1021" s="41"/>
      <c r="O1021" s="41"/>
      <c r="P1021" s="41"/>
      <c r="Q1021" s="41"/>
      <c r="R1021" s="41"/>
      <c r="S1021" s="41"/>
    </row>
    <row r="1022" ht="78.0" customHeight="1">
      <c r="A1022" s="41"/>
      <c r="B1022" s="78"/>
      <c r="C1022" s="78"/>
      <c r="D1022" s="41"/>
      <c r="E1022" s="41"/>
      <c r="F1022" s="41"/>
      <c r="G1022" s="41"/>
      <c r="H1022" s="41"/>
      <c r="I1022" s="41"/>
      <c r="J1022" s="41"/>
      <c r="K1022" s="41"/>
      <c r="L1022" s="41"/>
      <c r="M1022" s="41"/>
      <c r="N1022" s="41"/>
      <c r="O1022" s="41"/>
      <c r="P1022" s="41"/>
      <c r="Q1022" s="41"/>
      <c r="R1022" s="41"/>
      <c r="S1022" s="41"/>
    </row>
    <row r="1023" ht="78.0" customHeight="1">
      <c r="A1023" s="41"/>
      <c r="B1023" s="78"/>
      <c r="C1023" s="78"/>
      <c r="D1023" s="41"/>
      <c r="E1023" s="41"/>
      <c r="F1023" s="41"/>
      <c r="G1023" s="41"/>
      <c r="H1023" s="41"/>
      <c r="I1023" s="41"/>
      <c r="J1023" s="41"/>
      <c r="K1023" s="41"/>
      <c r="L1023" s="41"/>
      <c r="M1023" s="41"/>
      <c r="N1023" s="41"/>
      <c r="O1023" s="41"/>
      <c r="P1023" s="41"/>
      <c r="Q1023" s="41"/>
      <c r="R1023" s="41"/>
      <c r="S1023" s="41"/>
    </row>
    <row r="1024" ht="78.0" customHeight="1">
      <c r="A1024" s="41"/>
      <c r="B1024" s="78"/>
      <c r="C1024" s="78"/>
      <c r="D1024" s="41"/>
      <c r="E1024" s="41"/>
      <c r="F1024" s="41"/>
      <c r="G1024" s="41"/>
      <c r="H1024" s="41"/>
      <c r="I1024" s="41"/>
      <c r="J1024" s="41"/>
      <c r="K1024" s="41"/>
      <c r="L1024" s="41"/>
      <c r="M1024" s="41"/>
      <c r="N1024" s="41"/>
      <c r="O1024" s="41"/>
      <c r="P1024" s="41"/>
      <c r="Q1024" s="41"/>
      <c r="R1024" s="41"/>
      <c r="S1024" s="41"/>
    </row>
    <row r="1025" ht="78.0" customHeight="1">
      <c r="A1025" s="41"/>
      <c r="B1025" s="78"/>
      <c r="C1025" s="78"/>
      <c r="D1025" s="41"/>
      <c r="E1025" s="41"/>
      <c r="F1025" s="41"/>
      <c r="G1025" s="41"/>
      <c r="H1025" s="41"/>
      <c r="I1025" s="41"/>
      <c r="J1025" s="41"/>
      <c r="K1025" s="41"/>
      <c r="L1025" s="41"/>
      <c r="M1025" s="41"/>
      <c r="N1025" s="41"/>
      <c r="O1025" s="41"/>
      <c r="P1025" s="41"/>
      <c r="Q1025" s="41"/>
      <c r="R1025" s="41"/>
      <c r="S1025" s="41"/>
    </row>
    <row r="1026" ht="78.0" customHeight="1">
      <c r="A1026" s="41"/>
      <c r="B1026" s="78"/>
      <c r="C1026" s="78"/>
      <c r="D1026" s="41"/>
      <c r="E1026" s="41"/>
      <c r="F1026" s="41"/>
      <c r="G1026" s="41"/>
      <c r="H1026" s="41"/>
      <c r="I1026" s="41"/>
      <c r="J1026" s="41"/>
      <c r="K1026" s="41"/>
      <c r="L1026" s="41"/>
      <c r="M1026" s="41"/>
      <c r="N1026" s="41"/>
      <c r="O1026" s="41"/>
      <c r="P1026" s="41"/>
      <c r="Q1026" s="41"/>
      <c r="R1026" s="41"/>
      <c r="S1026" s="41"/>
    </row>
    <row r="1027" ht="78.0" customHeight="1">
      <c r="A1027" s="41"/>
      <c r="B1027" s="78"/>
      <c r="C1027" s="78"/>
      <c r="D1027" s="41"/>
      <c r="E1027" s="41"/>
      <c r="F1027" s="41"/>
      <c r="G1027" s="41"/>
      <c r="H1027" s="41"/>
      <c r="I1027" s="41"/>
      <c r="J1027" s="41"/>
      <c r="K1027" s="41"/>
      <c r="L1027" s="41"/>
      <c r="M1027" s="41"/>
      <c r="N1027" s="41"/>
      <c r="O1027" s="41"/>
      <c r="P1027" s="41"/>
      <c r="Q1027" s="41"/>
      <c r="R1027" s="41"/>
      <c r="S1027" s="41"/>
    </row>
    <row r="1028" ht="78.0" customHeight="1">
      <c r="A1028" s="41"/>
      <c r="B1028" s="78"/>
      <c r="C1028" s="78"/>
      <c r="D1028" s="41"/>
      <c r="E1028" s="41"/>
      <c r="F1028" s="41"/>
      <c r="G1028" s="41"/>
      <c r="H1028" s="41"/>
      <c r="I1028" s="41"/>
      <c r="J1028" s="41"/>
      <c r="K1028" s="41"/>
      <c r="L1028" s="41"/>
      <c r="M1028" s="41"/>
      <c r="N1028" s="41"/>
      <c r="O1028" s="41"/>
      <c r="P1028" s="41"/>
      <c r="Q1028" s="41"/>
      <c r="R1028" s="41"/>
      <c r="S1028" s="41"/>
    </row>
    <row r="1029" ht="78.0" customHeight="1">
      <c r="A1029" s="41"/>
      <c r="B1029" s="78"/>
      <c r="C1029" s="78"/>
      <c r="D1029" s="41"/>
      <c r="E1029" s="41"/>
      <c r="F1029" s="41"/>
      <c r="G1029" s="41"/>
      <c r="H1029" s="41"/>
      <c r="I1029" s="41"/>
      <c r="J1029" s="41"/>
      <c r="K1029" s="41"/>
      <c r="L1029" s="41"/>
      <c r="M1029" s="41"/>
      <c r="N1029" s="41"/>
      <c r="O1029" s="41"/>
      <c r="P1029" s="41"/>
      <c r="Q1029" s="41"/>
      <c r="R1029" s="41"/>
      <c r="S1029" s="41"/>
    </row>
    <row r="1030" ht="78.0" customHeight="1">
      <c r="A1030" s="41"/>
      <c r="B1030" s="78"/>
      <c r="C1030" s="78"/>
      <c r="D1030" s="41"/>
      <c r="E1030" s="41"/>
      <c r="F1030" s="41"/>
      <c r="G1030" s="41"/>
      <c r="H1030" s="41"/>
      <c r="I1030" s="41"/>
      <c r="J1030" s="41"/>
      <c r="K1030" s="41"/>
      <c r="L1030" s="41"/>
      <c r="M1030" s="41"/>
      <c r="N1030" s="41"/>
      <c r="O1030" s="41"/>
      <c r="P1030" s="41"/>
      <c r="Q1030" s="41"/>
      <c r="R1030" s="41"/>
      <c r="S1030" s="41"/>
    </row>
    <row r="1031" ht="78.0" customHeight="1">
      <c r="A1031" s="41"/>
      <c r="B1031" s="78"/>
      <c r="C1031" s="78"/>
      <c r="D1031" s="41"/>
      <c r="E1031" s="41"/>
      <c r="F1031" s="41"/>
      <c r="G1031" s="41"/>
      <c r="H1031" s="41"/>
      <c r="I1031" s="41"/>
      <c r="J1031" s="41"/>
      <c r="K1031" s="41"/>
      <c r="L1031" s="41"/>
      <c r="M1031" s="41"/>
      <c r="N1031" s="41"/>
      <c r="O1031" s="41"/>
      <c r="P1031" s="41"/>
      <c r="Q1031" s="41"/>
      <c r="R1031" s="41"/>
      <c r="S1031" s="41"/>
    </row>
    <row r="1032" ht="78.0" customHeight="1">
      <c r="A1032" s="41"/>
      <c r="B1032" s="78"/>
      <c r="C1032" s="78"/>
      <c r="D1032" s="41"/>
      <c r="E1032" s="41"/>
      <c r="F1032" s="41"/>
      <c r="G1032" s="41"/>
      <c r="H1032" s="41"/>
      <c r="I1032" s="41"/>
      <c r="J1032" s="41"/>
      <c r="K1032" s="41"/>
      <c r="L1032" s="41"/>
      <c r="M1032" s="41"/>
      <c r="N1032" s="41"/>
      <c r="O1032" s="41"/>
      <c r="P1032" s="41"/>
      <c r="Q1032" s="41"/>
      <c r="R1032" s="41"/>
      <c r="S1032" s="41"/>
    </row>
    <row r="1033" ht="78.0" customHeight="1">
      <c r="A1033" s="41"/>
      <c r="B1033" s="78"/>
      <c r="C1033" s="78"/>
      <c r="D1033" s="41"/>
      <c r="E1033" s="41"/>
      <c r="F1033" s="41"/>
      <c r="G1033" s="41"/>
      <c r="H1033" s="41"/>
      <c r="I1033" s="41"/>
      <c r="J1033" s="41"/>
      <c r="K1033" s="41"/>
      <c r="L1033" s="41"/>
      <c r="M1033" s="41"/>
      <c r="N1033" s="41"/>
      <c r="O1033" s="41"/>
      <c r="P1033" s="41"/>
      <c r="Q1033" s="41"/>
      <c r="R1033" s="41"/>
      <c r="S1033" s="41"/>
    </row>
    <row r="1034" ht="78.0" customHeight="1">
      <c r="A1034" s="41"/>
      <c r="B1034" s="78"/>
      <c r="C1034" s="78"/>
      <c r="D1034" s="41"/>
      <c r="E1034" s="41"/>
      <c r="F1034" s="41"/>
      <c r="G1034" s="41"/>
      <c r="H1034" s="41"/>
      <c r="I1034" s="41"/>
      <c r="J1034" s="41"/>
      <c r="K1034" s="41"/>
      <c r="L1034" s="41"/>
      <c r="M1034" s="41"/>
      <c r="N1034" s="41"/>
      <c r="O1034" s="41"/>
      <c r="P1034" s="41"/>
      <c r="Q1034" s="41"/>
      <c r="R1034" s="41"/>
      <c r="S1034" s="41"/>
    </row>
    <row r="1035" ht="78.0" customHeight="1">
      <c r="A1035" s="41"/>
      <c r="B1035" s="78"/>
      <c r="C1035" s="78"/>
      <c r="D1035" s="41"/>
      <c r="E1035" s="41"/>
      <c r="F1035" s="41"/>
      <c r="G1035" s="41"/>
      <c r="H1035" s="41"/>
      <c r="I1035" s="41"/>
      <c r="J1035" s="41"/>
      <c r="K1035" s="41"/>
      <c r="L1035" s="41"/>
      <c r="M1035" s="41"/>
      <c r="N1035" s="41"/>
      <c r="O1035" s="41"/>
      <c r="P1035" s="41"/>
      <c r="Q1035" s="41"/>
      <c r="R1035" s="41"/>
      <c r="S1035" s="41"/>
    </row>
    <row r="1036" ht="78.0" customHeight="1">
      <c r="A1036" s="41"/>
      <c r="B1036" s="78"/>
      <c r="C1036" s="78"/>
      <c r="D1036" s="41"/>
      <c r="E1036" s="41"/>
      <c r="F1036" s="41"/>
      <c r="G1036" s="41"/>
      <c r="H1036" s="41"/>
      <c r="I1036" s="41"/>
      <c r="J1036" s="41"/>
      <c r="K1036" s="41"/>
      <c r="L1036" s="41"/>
      <c r="M1036" s="41"/>
      <c r="N1036" s="41"/>
      <c r="O1036" s="41"/>
      <c r="P1036" s="41"/>
      <c r="Q1036" s="41"/>
      <c r="R1036" s="41"/>
      <c r="S1036" s="41"/>
    </row>
    <row r="1037" ht="78.0" customHeight="1">
      <c r="A1037" s="41"/>
      <c r="B1037" s="78"/>
      <c r="C1037" s="78"/>
      <c r="D1037" s="41"/>
      <c r="E1037" s="41"/>
      <c r="F1037" s="41"/>
      <c r="G1037" s="41"/>
      <c r="H1037" s="41"/>
      <c r="I1037" s="41"/>
      <c r="J1037" s="41"/>
      <c r="K1037" s="41"/>
      <c r="L1037" s="41"/>
      <c r="M1037" s="41"/>
      <c r="N1037" s="41"/>
      <c r="O1037" s="41"/>
      <c r="P1037" s="41"/>
      <c r="Q1037" s="41"/>
      <c r="R1037" s="41"/>
      <c r="S1037" s="41"/>
    </row>
    <row r="1038" ht="78.0" customHeight="1">
      <c r="A1038" s="41"/>
      <c r="B1038" s="78"/>
      <c r="C1038" s="78"/>
      <c r="D1038" s="41"/>
      <c r="E1038" s="41"/>
      <c r="F1038" s="41"/>
      <c r="G1038" s="41"/>
      <c r="H1038" s="41"/>
      <c r="I1038" s="41"/>
      <c r="J1038" s="41"/>
      <c r="K1038" s="41"/>
      <c r="L1038" s="41"/>
      <c r="M1038" s="41"/>
      <c r="N1038" s="41"/>
      <c r="O1038" s="41"/>
      <c r="P1038" s="41"/>
      <c r="Q1038" s="41"/>
      <c r="R1038" s="41"/>
      <c r="S1038" s="41"/>
    </row>
    <row r="1039" ht="78.0" customHeight="1">
      <c r="A1039" s="41"/>
      <c r="B1039" s="78"/>
      <c r="C1039" s="78"/>
      <c r="D1039" s="41"/>
      <c r="E1039" s="41"/>
      <c r="F1039" s="41"/>
      <c r="G1039" s="41"/>
      <c r="H1039" s="41"/>
      <c r="I1039" s="41"/>
      <c r="J1039" s="41"/>
      <c r="K1039" s="41"/>
      <c r="L1039" s="41"/>
      <c r="M1039" s="41"/>
      <c r="N1039" s="41"/>
      <c r="O1039" s="41"/>
      <c r="P1039" s="41"/>
      <c r="Q1039" s="41"/>
      <c r="R1039" s="41"/>
      <c r="S1039" s="41"/>
    </row>
    <row r="1040" ht="78.0" customHeight="1">
      <c r="A1040" s="41"/>
      <c r="B1040" s="78"/>
      <c r="C1040" s="78"/>
      <c r="D1040" s="41"/>
      <c r="E1040" s="41"/>
      <c r="F1040" s="41"/>
      <c r="G1040" s="41"/>
      <c r="H1040" s="41"/>
      <c r="I1040" s="41"/>
      <c r="J1040" s="41"/>
      <c r="K1040" s="41"/>
      <c r="L1040" s="41"/>
      <c r="M1040" s="41"/>
      <c r="N1040" s="41"/>
      <c r="O1040" s="41"/>
      <c r="P1040" s="41"/>
      <c r="Q1040" s="41"/>
      <c r="R1040" s="41"/>
      <c r="S1040" s="41"/>
    </row>
    <row r="1041" ht="78.0" customHeight="1">
      <c r="A1041" s="41"/>
      <c r="B1041" s="78"/>
      <c r="C1041" s="78"/>
      <c r="D1041" s="41"/>
      <c r="E1041" s="41"/>
      <c r="F1041" s="41"/>
      <c r="G1041" s="41"/>
      <c r="H1041" s="41"/>
      <c r="I1041" s="41"/>
      <c r="J1041" s="41"/>
      <c r="K1041" s="41"/>
      <c r="L1041" s="41"/>
      <c r="M1041" s="41"/>
      <c r="N1041" s="41"/>
      <c r="O1041" s="41"/>
      <c r="P1041" s="41"/>
      <c r="Q1041" s="41"/>
      <c r="R1041" s="41"/>
      <c r="S1041" s="41"/>
    </row>
    <row r="1042" ht="78.0" customHeight="1">
      <c r="A1042" s="41"/>
      <c r="B1042" s="78"/>
      <c r="C1042" s="78"/>
      <c r="D1042" s="41"/>
      <c r="E1042" s="41"/>
      <c r="F1042" s="41"/>
      <c r="G1042" s="41"/>
      <c r="H1042" s="41"/>
      <c r="I1042" s="41"/>
      <c r="J1042" s="41"/>
      <c r="K1042" s="41"/>
      <c r="L1042" s="41"/>
      <c r="M1042" s="41"/>
      <c r="N1042" s="41"/>
      <c r="O1042" s="41"/>
      <c r="P1042" s="41"/>
      <c r="Q1042" s="41"/>
      <c r="R1042" s="41"/>
      <c r="S1042" s="41"/>
    </row>
    <row r="1043" ht="78.0" customHeight="1">
      <c r="A1043" s="41"/>
      <c r="B1043" s="78"/>
      <c r="C1043" s="78"/>
      <c r="D1043" s="41"/>
      <c r="E1043" s="41"/>
      <c r="F1043" s="41"/>
      <c r="G1043" s="41"/>
      <c r="H1043" s="41"/>
      <c r="I1043" s="41"/>
      <c r="J1043" s="41"/>
      <c r="K1043" s="41"/>
      <c r="L1043" s="41"/>
      <c r="M1043" s="41"/>
      <c r="N1043" s="41"/>
      <c r="O1043" s="41"/>
      <c r="P1043" s="41"/>
      <c r="Q1043" s="41"/>
      <c r="R1043" s="41"/>
      <c r="S1043" s="41"/>
    </row>
    <row r="1044" ht="78.0" customHeight="1">
      <c r="A1044" s="41"/>
      <c r="B1044" s="78"/>
      <c r="C1044" s="78"/>
      <c r="D1044" s="41"/>
      <c r="E1044" s="41"/>
      <c r="F1044" s="41"/>
      <c r="G1044" s="41"/>
      <c r="H1044" s="41"/>
      <c r="I1044" s="41"/>
      <c r="J1044" s="41"/>
      <c r="K1044" s="41"/>
      <c r="L1044" s="41"/>
      <c r="M1044" s="41"/>
      <c r="N1044" s="41"/>
      <c r="O1044" s="41"/>
      <c r="P1044" s="41"/>
      <c r="Q1044" s="41"/>
      <c r="R1044" s="41"/>
      <c r="S1044" s="41"/>
    </row>
    <row r="1045" ht="78.0" customHeight="1">
      <c r="A1045" s="41"/>
      <c r="B1045" s="78"/>
      <c r="C1045" s="78"/>
      <c r="D1045" s="41"/>
      <c r="E1045" s="41"/>
      <c r="F1045" s="41"/>
      <c r="G1045" s="41"/>
      <c r="H1045" s="41"/>
      <c r="I1045" s="41"/>
      <c r="J1045" s="41"/>
      <c r="K1045" s="41"/>
      <c r="L1045" s="41"/>
      <c r="M1045" s="41"/>
      <c r="N1045" s="41"/>
      <c r="O1045" s="41"/>
      <c r="P1045" s="41"/>
      <c r="Q1045" s="41"/>
      <c r="R1045" s="41"/>
      <c r="S1045" s="41"/>
    </row>
    <row r="1046" ht="78.0" customHeight="1">
      <c r="A1046" s="41"/>
      <c r="B1046" s="78"/>
      <c r="C1046" s="78"/>
      <c r="D1046" s="41"/>
      <c r="E1046" s="41"/>
      <c r="F1046" s="41"/>
      <c r="G1046" s="41"/>
      <c r="H1046" s="41"/>
      <c r="I1046" s="41"/>
      <c r="J1046" s="41"/>
      <c r="K1046" s="41"/>
      <c r="L1046" s="41"/>
      <c r="M1046" s="41"/>
      <c r="N1046" s="41"/>
      <c r="O1046" s="41"/>
      <c r="P1046" s="41"/>
      <c r="Q1046" s="41"/>
      <c r="R1046" s="41"/>
      <c r="S1046" s="41"/>
    </row>
    <row r="1047" ht="78.0" customHeight="1">
      <c r="A1047" s="41"/>
      <c r="B1047" s="78"/>
      <c r="C1047" s="78"/>
      <c r="D1047" s="41"/>
      <c r="E1047" s="41"/>
      <c r="F1047" s="41"/>
      <c r="G1047" s="41"/>
      <c r="H1047" s="41"/>
      <c r="I1047" s="41"/>
      <c r="J1047" s="41"/>
      <c r="K1047" s="41"/>
      <c r="L1047" s="41"/>
      <c r="M1047" s="41"/>
      <c r="N1047" s="41"/>
      <c r="O1047" s="41"/>
      <c r="P1047" s="41"/>
      <c r="Q1047" s="41"/>
      <c r="R1047" s="41"/>
      <c r="S1047" s="41"/>
    </row>
    <row r="1048" ht="78.0" customHeight="1">
      <c r="A1048" s="41"/>
      <c r="B1048" s="78"/>
      <c r="C1048" s="78"/>
      <c r="D1048" s="41"/>
      <c r="E1048" s="41"/>
      <c r="F1048" s="41"/>
      <c r="G1048" s="41"/>
      <c r="H1048" s="41"/>
      <c r="I1048" s="41"/>
      <c r="J1048" s="41"/>
      <c r="K1048" s="41"/>
      <c r="L1048" s="41"/>
      <c r="M1048" s="41"/>
      <c r="N1048" s="41"/>
      <c r="O1048" s="41"/>
      <c r="P1048" s="41"/>
      <c r="Q1048" s="41"/>
      <c r="R1048" s="41"/>
      <c r="S1048" s="41"/>
    </row>
    <row r="1049" ht="78.0" customHeight="1">
      <c r="A1049" s="41"/>
      <c r="B1049" s="78"/>
      <c r="C1049" s="78"/>
      <c r="D1049" s="41"/>
      <c r="E1049" s="41"/>
      <c r="F1049" s="41"/>
      <c r="G1049" s="41"/>
      <c r="H1049" s="41"/>
      <c r="I1049" s="41"/>
      <c r="J1049" s="41"/>
      <c r="K1049" s="41"/>
      <c r="L1049" s="41"/>
      <c r="M1049" s="41"/>
      <c r="N1049" s="41"/>
      <c r="O1049" s="41"/>
      <c r="P1049" s="41"/>
      <c r="Q1049" s="41"/>
      <c r="R1049" s="41"/>
      <c r="S1049" s="41"/>
    </row>
    <row r="1050" ht="78.0" customHeight="1">
      <c r="A1050" s="41"/>
      <c r="B1050" s="78"/>
      <c r="C1050" s="78"/>
      <c r="D1050" s="41"/>
      <c r="E1050" s="41"/>
      <c r="F1050" s="41"/>
      <c r="G1050" s="41"/>
      <c r="H1050" s="41"/>
      <c r="I1050" s="41"/>
      <c r="J1050" s="41"/>
      <c r="K1050" s="41"/>
      <c r="L1050" s="41"/>
      <c r="M1050" s="41"/>
      <c r="N1050" s="41"/>
      <c r="O1050" s="41"/>
      <c r="P1050" s="41"/>
      <c r="Q1050" s="41"/>
      <c r="R1050" s="41"/>
      <c r="S1050" s="41"/>
    </row>
    <row r="1051" ht="78.0" customHeight="1">
      <c r="A1051" s="41"/>
      <c r="B1051" s="78"/>
      <c r="C1051" s="78"/>
      <c r="D1051" s="41"/>
      <c r="E1051" s="41"/>
      <c r="F1051" s="41"/>
      <c r="G1051" s="41"/>
      <c r="H1051" s="41"/>
      <c r="I1051" s="41"/>
      <c r="J1051" s="41"/>
      <c r="K1051" s="41"/>
      <c r="L1051" s="41"/>
      <c r="M1051" s="41"/>
      <c r="N1051" s="41"/>
      <c r="O1051" s="41"/>
      <c r="P1051" s="41"/>
      <c r="Q1051" s="41"/>
      <c r="R1051" s="41"/>
      <c r="S1051" s="41"/>
    </row>
    <row r="1052" ht="78.0" customHeight="1">
      <c r="A1052" s="41"/>
      <c r="B1052" s="78"/>
      <c r="C1052" s="78"/>
      <c r="D1052" s="41"/>
      <c r="E1052" s="41"/>
      <c r="F1052" s="41"/>
      <c r="G1052" s="41"/>
      <c r="H1052" s="41"/>
      <c r="I1052" s="41"/>
      <c r="J1052" s="41"/>
      <c r="K1052" s="41"/>
      <c r="L1052" s="41"/>
      <c r="M1052" s="41"/>
      <c r="N1052" s="41"/>
      <c r="O1052" s="41"/>
      <c r="P1052" s="41"/>
      <c r="Q1052" s="41"/>
      <c r="R1052" s="41"/>
      <c r="S1052" s="41"/>
    </row>
    <row r="1053" ht="78.0" customHeight="1">
      <c r="A1053" s="41"/>
      <c r="B1053" s="78"/>
      <c r="C1053" s="78"/>
      <c r="D1053" s="41"/>
      <c r="E1053" s="41"/>
      <c r="F1053" s="41"/>
      <c r="G1053" s="41"/>
      <c r="H1053" s="41"/>
      <c r="I1053" s="41"/>
      <c r="J1053" s="41"/>
      <c r="K1053" s="41"/>
      <c r="L1053" s="41"/>
      <c r="M1053" s="41"/>
      <c r="N1053" s="41"/>
      <c r="O1053" s="41"/>
      <c r="P1053" s="41"/>
      <c r="Q1053" s="41"/>
      <c r="R1053" s="41"/>
      <c r="S1053" s="41"/>
    </row>
    <row r="1054" ht="78.0" customHeight="1">
      <c r="A1054" s="41"/>
      <c r="B1054" s="78"/>
      <c r="C1054" s="78"/>
      <c r="D1054" s="41"/>
      <c r="E1054" s="41"/>
      <c r="F1054" s="41"/>
      <c r="G1054" s="41"/>
      <c r="H1054" s="41"/>
      <c r="I1054" s="41"/>
      <c r="J1054" s="41"/>
      <c r="K1054" s="41"/>
      <c r="L1054" s="41"/>
      <c r="M1054" s="41"/>
      <c r="N1054" s="41"/>
      <c r="O1054" s="41"/>
      <c r="P1054" s="41"/>
      <c r="Q1054" s="41"/>
      <c r="R1054" s="41"/>
      <c r="S1054" s="41"/>
    </row>
    <row r="1055" ht="78.0" customHeight="1">
      <c r="A1055" s="41"/>
      <c r="B1055" s="78"/>
      <c r="C1055" s="78"/>
      <c r="D1055" s="41"/>
      <c r="E1055" s="41"/>
      <c r="F1055" s="41"/>
      <c r="G1055" s="41"/>
      <c r="H1055" s="41"/>
      <c r="I1055" s="41"/>
      <c r="J1055" s="41"/>
      <c r="K1055" s="41"/>
      <c r="L1055" s="41"/>
      <c r="M1055" s="41"/>
      <c r="N1055" s="41"/>
      <c r="O1055" s="41"/>
      <c r="P1055" s="41"/>
      <c r="Q1055" s="41"/>
      <c r="R1055" s="41"/>
      <c r="S1055" s="41"/>
    </row>
    <row r="1056" ht="78.0" customHeight="1">
      <c r="A1056" s="41"/>
      <c r="B1056" s="78"/>
      <c r="C1056" s="78"/>
      <c r="D1056" s="41"/>
      <c r="E1056" s="41"/>
      <c r="F1056" s="41"/>
      <c r="G1056" s="41"/>
      <c r="H1056" s="41"/>
      <c r="I1056" s="41"/>
      <c r="J1056" s="41"/>
      <c r="K1056" s="41"/>
      <c r="L1056" s="41"/>
      <c r="M1056" s="41"/>
      <c r="N1056" s="41"/>
      <c r="O1056" s="41"/>
      <c r="P1056" s="41"/>
      <c r="Q1056" s="41"/>
      <c r="R1056" s="41"/>
      <c r="S1056" s="41"/>
    </row>
    <row r="1057" ht="78.0" customHeight="1">
      <c r="A1057" s="41"/>
      <c r="B1057" s="78"/>
      <c r="C1057" s="78"/>
      <c r="D1057" s="41"/>
      <c r="E1057" s="41"/>
      <c r="F1057" s="41"/>
      <c r="G1057" s="41"/>
      <c r="H1057" s="41"/>
      <c r="I1057" s="41"/>
      <c r="J1057" s="41"/>
      <c r="K1057" s="41"/>
      <c r="L1057" s="41"/>
      <c r="M1057" s="41"/>
      <c r="N1057" s="41"/>
      <c r="O1057" s="41"/>
      <c r="P1057" s="41"/>
      <c r="Q1057" s="41"/>
      <c r="R1057" s="41"/>
      <c r="S1057" s="41"/>
    </row>
    <row r="1058" ht="78.0" customHeight="1">
      <c r="A1058" s="41"/>
      <c r="B1058" s="78"/>
      <c r="C1058" s="78"/>
      <c r="D1058" s="41"/>
      <c r="E1058" s="41"/>
      <c r="F1058" s="41"/>
      <c r="G1058" s="41"/>
      <c r="H1058" s="41"/>
      <c r="I1058" s="41"/>
      <c r="J1058" s="41"/>
      <c r="K1058" s="41"/>
      <c r="L1058" s="41"/>
      <c r="M1058" s="41"/>
      <c r="N1058" s="41"/>
      <c r="O1058" s="41"/>
      <c r="P1058" s="41"/>
      <c r="Q1058" s="41"/>
      <c r="R1058" s="41"/>
      <c r="S1058" s="41"/>
    </row>
    <row r="1059" ht="78.0" customHeight="1">
      <c r="A1059" s="41"/>
      <c r="B1059" s="78"/>
      <c r="C1059" s="78"/>
      <c r="D1059" s="41"/>
      <c r="E1059" s="41"/>
      <c r="F1059" s="41"/>
      <c r="G1059" s="41"/>
      <c r="H1059" s="41"/>
      <c r="I1059" s="41"/>
      <c r="J1059" s="41"/>
      <c r="K1059" s="41"/>
      <c r="L1059" s="41"/>
      <c r="M1059" s="41"/>
      <c r="N1059" s="41"/>
      <c r="O1059" s="41"/>
      <c r="P1059" s="41"/>
      <c r="Q1059" s="41"/>
      <c r="R1059" s="41"/>
      <c r="S1059" s="41"/>
    </row>
    <row r="1060" ht="78.0" customHeight="1">
      <c r="A1060" s="41"/>
      <c r="B1060" s="78"/>
      <c r="C1060" s="78"/>
      <c r="D1060" s="41"/>
      <c r="E1060" s="41"/>
      <c r="F1060" s="41"/>
      <c r="G1060" s="41"/>
      <c r="H1060" s="41"/>
      <c r="I1060" s="41"/>
      <c r="J1060" s="41"/>
      <c r="K1060" s="41"/>
      <c r="L1060" s="41"/>
      <c r="M1060" s="41"/>
      <c r="N1060" s="41"/>
      <c r="O1060" s="41"/>
      <c r="P1060" s="41"/>
      <c r="Q1060" s="41"/>
      <c r="R1060" s="41"/>
      <c r="S1060" s="41"/>
    </row>
    <row r="1061" ht="78.0" customHeight="1">
      <c r="A1061" s="41"/>
      <c r="B1061" s="78"/>
      <c r="C1061" s="78"/>
      <c r="D1061" s="41"/>
      <c r="E1061" s="41"/>
      <c r="F1061" s="41"/>
      <c r="G1061" s="41"/>
      <c r="H1061" s="41"/>
      <c r="I1061" s="41"/>
      <c r="J1061" s="41"/>
      <c r="K1061" s="41"/>
      <c r="L1061" s="41"/>
      <c r="M1061" s="41"/>
      <c r="N1061" s="41"/>
      <c r="O1061" s="41"/>
      <c r="P1061" s="41"/>
      <c r="Q1061" s="41"/>
      <c r="R1061" s="41"/>
      <c r="S1061" s="41"/>
    </row>
    <row r="1062" ht="78.0" customHeight="1">
      <c r="A1062" s="41"/>
      <c r="B1062" s="78"/>
      <c r="C1062" s="78"/>
      <c r="D1062" s="41"/>
      <c r="E1062" s="41"/>
      <c r="F1062" s="41"/>
      <c r="G1062" s="41"/>
      <c r="H1062" s="41"/>
      <c r="I1062" s="41"/>
      <c r="J1062" s="41"/>
      <c r="K1062" s="41"/>
      <c r="L1062" s="41"/>
      <c r="M1062" s="41"/>
      <c r="N1062" s="41"/>
      <c r="O1062" s="41"/>
      <c r="P1062" s="41"/>
      <c r="Q1062" s="41"/>
      <c r="R1062" s="41"/>
      <c r="S1062" s="41"/>
    </row>
    <row r="1063" ht="78.0" customHeight="1">
      <c r="A1063" s="41"/>
      <c r="B1063" s="78"/>
      <c r="C1063" s="78"/>
      <c r="D1063" s="41"/>
      <c r="E1063" s="41"/>
      <c r="F1063" s="41"/>
      <c r="G1063" s="41"/>
      <c r="H1063" s="41"/>
      <c r="I1063" s="41"/>
      <c r="J1063" s="41"/>
      <c r="K1063" s="41"/>
      <c r="L1063" s="41"/>
      <c r="M1063" s="41"/>
      <c r="N1063" s="41"/>
      <c r="O1063" s="41"/>
      <c r="P1063" s="41"/>
      <c r="Q1063" s="41"/>
      <c r="R1063" s="41"/>
      <c r="S1063" s="41"/>
    </row>
    <row r="1064" ht="78.0" customHeight="1">
      <c r="A1064" s="41"/>
      <c r="B1064" s="78"/>
      <c r="C1064" s="78"/>
      <c r="D1064" s="41"/>
      <c r="E1064" s="41"/>
      <c r="F1064" s="41"/>
      <c r="G1064" s="41"/>
      <c r="H1064" s="41"/>
      <c r="I1064" s="41"/>
      <c r="J1064" s="41"/>
      <c r="K1064" s="41"/>
      <c r="L1064" s="41"/>
      <c r="M1064" s="41"/>
      <c r="N1064" s="41"/>
      <c r="O1064" s="41"/>
      <c r="P1064" s="41"/>
      <c r="Q1064" s="41"/>
      <c r="R1064" s="41"/>
      <c r="S1064" s="41"/>
    </row>
    <row r="1065" ht="78.0" customHeight="1">
      <c r="A1065" s="41"/>
      <c r="B1065" s="78"/>
      <c r="C1065" s="78"/>
      <c r="D1065" s="41"/>
      <c r="E1065" s="41"/>
      <c r="F1065" s="41"/>
      <c r="G1065" s="41"/>
      <c r="H1065" s="41"/>
      <c r="I1065" s="41"/>
      <c r="J1065" s="41"/>
      <c r="K1065" s="41"/>
      <c r="L1065" s="41"/>
      <c r="M1065" s="41"/>
      <c r="N1065" s="41"/>
      <c r="O1065" s="41"/>
      <c r="P1065" s="41"/>
      <c r="Q1065" s="41"/>
      <c r="R1065" s="41"/>
      <c r="S1065" s="41"/>
    </row>
    <row r="1066" ht="78.0" customHeight="1">
      <c r="A1066" s="41"/>
      <c r="B1066" s="78"/>
      <c r="C1066" s="78"/>
      <c r="D1066" s="41"/>
      <c r="E1066" s="41"/>
      <c r="F1066" s="41"/>
      <c r="G1066" s="41"/>
      <c r="H1066" s="41"/>
      <c r="I1066" s="41"/>
      <c r="J1066" s="41"/>
      <c r="K1066" s="41"/>
      <c r="L1066" s="41"/>
      <c r="M1066" s="41"/>
      <c r="N1066" s="41"/>
      <c r="O1066" s="41"/>
      <c r="P1066" s="41"/>
      <c r="Q1066" s="41"/>
      <c r="R1066" s="41"/>
      <c r="S1066" s="41"/>
    </row>
    <row r="1067" ht="78.0" customHeight="1">
      <c r="A1067" s="41"/>
      <c r="B1067" s="78"/>
      <c r="C1067" s="78"/>
      <c r="D1067" s="41"/>
      <c r="E1067" s="41"/>
      <c r="F1067" s="41"/>
      <c r="G1067" s="41"/>
      <c r="H1067" s="41"/>
      <c r="I1067" s="41"/>
      <c r="J1067" s="41"/>
      <c r="K1067" s="41"/>
      <c r="L1067" s="41"/>
      <c r="M1067" s="41"/>
      <c r="N1067" s="41"/>
      <c r="O1067" s="41"/>
      <c r="P1067" s="41"/>
      <c r="Q1067" s="41"/>
      <c r="R1067" s="41"/>
      <c r="S1067" s="41"/>
    </row>
    <row r="1068" ht="78.0" customHeight="1">
      <c r="A1068" s="41"/>
      <c r="B1068" s="78"/>
      <c r="C1068" s="78"/>
      <c r="D1068" s="41"/>
      <c r="E1068" s="41"/>
      <c r="F1068" s="41"/>
      <c r="G1068" s="41"/>
      <c r="H1068" s="41"/>
      <c r="I1068" s="41"/>
      <c r="J1068" s="41"/>
      <c r="K1068" s="41"/>
      <c r="L1068" s="41"/>
      <c r="M1068" s="41"/>
      <c r="N1068" s="41"/>
      <c r="O1068" s="41"/>
      <c r="P1068" s="41"/>
      <c r="Q1068" s="41"/>
      <c r="R1068" s="41"/>
      <c r="S1068" s="41"/>
    </row>
    <row r="1069" ht="78.0" customHeight="1">
      <c r="A1069" s="41"/>
      <c r="B1069" s="78"/>
      <c r="C1069" s="78"/>
      <c r="D1069" s="41"/>
      <c r="E1069" s="41"/>
      <c r="F1069" s="41"/>
      <c r="G1069" s="41"/>
      <c r="H1069" s="41"/>
      <c r="I1069" s="41"/>
      <c r="J1069" s="41"/>
      <c r="K1069" s="41"/>
      <c r="L1069" s="41"/>
      <c r="M1069" s="41"/>
      <c r="N1069" s="41"/>
      <c r="O1069" s="41"/>
      <c r="P1069" s="41"/>
      <c r="Q1069" s="41"/>
      <c r="R1069" s="41"/>
      <c r="S1069" s="41"/>
    </row>
    <row r="1070" ht="78.0" customHeight="1">
      <c r="A1070" s="41"/>
      <c r="B1070" s="78"/>
      <c r="C1070" s="78"/>
      <c r="D1070" s="41"/>
      <c r="E1070" s="41"/>
      <c r="F1070" s="41"/>
      <c r="G1070" s="41"/>
      <c r="H1070" s="41"/>
      <c r="I1070" s="41"/>
      <c r="J1070" s="41"/>
      <c r="K1070" s="41"/>
      <c r="L1070" s="41"/>
      <c r="M1070" s="41"/>
      <c r="N1070" s="41"/>
      <c r="O1070" s="41"/>
      <c r="P1070" s="41"/>
      <c r="Q1070" s="41"/>
      <c r="R1070" s="41"/>
      <c r="S1070" s="41"/>
    </row>
    <row r="1071" ht="78.0" customHeight="1">
      <c r="A1071" s="41"/>
      <c r="B1071" s="78"/>
      <c r="C1071" s="78"/>
      <c r="D1071" s="41"/>
      <c r="E1071" s="41"/>
      <c r="F1071" s="41"/>
      <c r="G1071" s="41"/>
      <c r="H1071" s="41"/>
      <c r="I1071" s="41"/>
      <c r="J1071" s="41"/>
      <c r="K1071" s="41"/>
      <c r="L1071" s="41"/>
      <c r="M1071" s="41"/>
      <c r="N1071" s="41"/>
      <c r="O1071" s="41"/>
      <c r="P1071" s="41"/>
      <c r="Q1071" s="41"/>
      <c r="R1071" s="41"/>
      <c r="S1071" s="41"/>
    </row>
    <row r="1072" ht="78.0" customHeight="1">
      <c r="A1072" s="41"/>
      <c r="B1072" s="78"/>
      <c r="C1072" s="78"/>
      <c r="D1072" s="41"/>
      <c r="E1072" s="41"/>
      <c r="F1072" s="41"/>
      <c r="G1072" s="41"/>
      <c r="H1072" s="41"/>
      <c r="I1072" s="41"/>
      <c r="J1072" s="41"/>
      <c r="K1072" s="41"/>
      <c r="L1072" s="41"/>
      <c r="M1072" s="41"/>
      <c r="N1072" s="41"/>
      <c r="O1072" s="41"/>
      <c r="P1072" s="41"/>
      <c r="Q1072" s="41"/>
      <c r="R1072" s="41"/>
      <c r="S1072" s="41"/>
    </row>
    <row r="1073" ht="78.0" customHeight="1">
      <c r="A1073" s="41"/>
      <c r="B1073" s="78"/>
      <c r="C1073" s="78"/>
      <c r="D1073" s="41"/>
      <c r="E1073" s="41"/>
      <c r="F1073" s="41"/>
      <c r="G1073" s="41"/>
      <c r="H1073" s="41"/>
      <c r="I1073" s="41"/>
      <c r="J1073" s="41"/>
      <c r="K1073" s="41"/>
      <c r="L1073" s="41"/>
      <c r="M1073" s="41"/>
      <c r="N1073" s="41"/>
      <c r="O1073" s="41"/>
      <c r="P1073" s="41"/>
      <c r="Q1073" s="41"/>
      <c r="R1073" s="41"/>
      <c r="S1073" s="41"/>
    </row>
    <row r="1074" ht="78.0" customHeight="1">
      <c r="A1074" s="41"/>
      <c r="B1074" s="78"/>
      <c r="C1074" s="78"/>
      <c r="D1074" s="41"/>
      <c r="E1074" s="41"/>
      <c r="F1074" s="41"/>
      <c r="G1074" s="41"/>
      <c r="H1074" s="41"/>
      <c r="I1074" s="41"/>
      <c r="J1074" s="41"/>
      <c r="K1074" s="41"/>
      <c r="L1074" s="41"/>
      <c r="M1074" s="41"/>
      <c r="N1074" s="41"/>
      <c r="O1074" s="41"/>
      <c r="P1074" s="41"/>
      <c r="Q1074" s="41"/>
      <c r="R1074" s="41"/>
      <c r="S1074" s="41"/>
    </row>
    <row r="1075" ht="78.0" customHeight="1">
      <c r="A1075" s="41"/>
      <c r="B1075" s="78"/>
      <c r="C1075" s="78"/>
      <c r="D1075" s="41"/>
      <c r="E1075" s="41"/>
      <c r="F1075" s="41"/>
      <c r="G1075" s="41"/>
      <c r="H1075" s="41"/>
      <c r="I1075" s="41"/>
      <c r="J1075" s="41"/>
      <c r="K1075" s="41"/>
      <c r="L1075" s="41"/>
      <c r="M1075" s="41"/>
      <c r="N1075" s="41"/>
      <c r="O1075" s="41"/>
      <c r="P1075" s="41"/>
      <c r="Q1075" s="41"/>
      <c r="R1075" s="41"/>
      <c r="S1075" s="41"/>
    </row>
    <row r="1076" ht="78.0" customHeight="1">
      <c r="A1076" s="41"/>
      <c r="B1076" s="78"/>
      <c r="C1076" s="78"/>
      <c r="D1076" s="41"/>
      <c r="E1076" s="41"/>
      <c r="F1076" s="41"/>
      <c r="G1076" s="41"/>
      <c r="H1076" s="41"/>
      <c r="I1076" s="41"/>
      <c r="J1076" s="41"/>
      <c r="K1076" s="41"/>
      <c r="L1076" s="41"/>
      <c r="M1076" s="41"/>
      <c r="N1076" s="41"/>
      <c r="O1076" s="41"/>
      <c r="P1076" s="41"/>
      <c r="Q1076" s="41"/>
      <c r="R1076" s="41"/>
      <c r="S1076" s="41"/>
    </row>
    <row r="1077" ht="78.0" customHeight="1">
      <c r="A1077" s="41"/>
      <c r="B1077" s="78"/>
      <c r="C1077" s="78"/>
      <c r="D1077" s="41"/>
      <c r="E1077" s="41"/>
      <c r="F1077" s="41"/>
      <c r="G1077" s="41"/>
      <c r="H1077" s="41"/>
      <c r="I1077" s="41"/>
      <c r="J1077" s="41"/>
      <c r="K1077" s="41"/>
      <c r="L1077" s="41"/>
      <c r="M1077" s="41"/>
      <c r="N1077" s="41"/>
      <c r="O1077" s="41"/>
      <c r="P1077" s="41"/>
      <c r="Q1077" s="41"/>
      <c r="R1077" s="41"/>
      <c r="S1077" s="41"/>
    </row>
    <row r="1078" ht="78.0" customHeight="1">
      <c r="A1078" s="41"/>
      <c r="B1078" s="78"/>
      <c r="C1078" s="78"/>
      <c r="D1078" s="41"/>
      <c r="E1078" s="41"/>
      <c r="F1078" s="41"/>
      <c r="G1078" s="41"/>
      <c r="H1078" s="41"/>
      <c r="I1078" s="41"/>
      <c r="J1078" s="41"/>
      <c r="K1078" s="41"/>
      <c r="L1078" s="41"/>
      <c r="M1078" s="41"/>
      <c r="N1078" s="41"/>
      <c r="O1078" s="41"/>
      <c r="P1078" s="41"/>
      <c r="Q1078" s="41"/>
      <c r="R1078" s="41"/>
      <c r="S1078" s="41"/>
    </row>
    <row r="1079" ht="78.0" customHeight="1">
      <c r="A1079" s="41"/>
      <c r="B1079" s="78"/>
      <c r="C1079" s="78"/>
      <c r="D1079" s="41"/>
      <c r="E1079" s="41"/>
      <c r="F1079" s="41"/>
      <c r="G1079" s="41"/>
      <c r="H1079" s="41"/>
      <c r="I1079" s="41"/>
      <c r="J1079" s="41"/>
      <c r="K1079" s="41"/>
      <c r="L1079" s="41"/>
      <c r="M1079" s="41"/>
      <c r="N1079" s="41"/>
      <c r="O1079" s="41"/>
      <c r="P1079" s="41"/>
      <c r="Q1079" s="41"/>
      <c r="R1079" s="41"/>
      <c r="S1079" s="41"/>
    </row>
    <row r="1080" ht="78.0" customHeight="1">
      <c r="A1080" s="41"/>
      <c r="B1080" s="78"/>
      <c r="C1080" s="78"/>
      <c r="D1080" s="41"/>
      <c r="E1080" s="41"/>
      <c r="F1080" s="41"/>
      <c r="G1080" s="41"/>
      <c r="H1080" s="41"/>
      <c r="I1080" s="41"/>
      <c r="J1080" s="41"/>
      <c r="K1080" s="41"/>
      <c r="L1080" s="41"/>
      <c r="M1080" s="41"/>
      <c r="N1080" s="41"/>
      <c r="O1080" s="41"/>
      <c r="P1080" s="41"/>
      <c r="Q1080" s="41"/>
      <c r="R1080" s="41"/>
      <c r="S1080" s="41"/>
    </row>
    <row r="1081" ht="78.0" customHeight="1">
      <c r="A1081" s="41"/>
      <c r="B1081" s="78"/>
      <c r="C1081" s="78"/>
      <c r="D1081" s="41"/>
      <c r="E1081" s="41"/>
      <c r="F1081" s="41"/>
      <c r="G1081" s="41"/>
      <c r="H1081" s="41"/>
      <c r="I1081" s="41"/>
      <c r="J1081" s="41"/>
      <c r="K1081" s="41"/>
      <c r="L1081" s="41"/>
      <c r="M1081" s="41"/>
      <c r="N1081" s="41"/>
      <c r="O1081" s="41"/>
      <c r="P1081" s="41"/>
      <c r="Q1081" s="41"/>
      <c r="R1081" s="41"/>
      <c r="S1081" s="41"/>
    </row>
    <row r="1082" ht="78.0" customHeight="1">
      <c r="A1082" s="41"/>
      <c r="B1082" s="78"/>
      <c r="C1082" s="78"/>
      <c r="D1082" s="41"/>
      <c r="E1082" s="41"/>
      <c r="F1082" s="41"/>
      <c r="G1082" s="41"/>
      <c r="H1082" s="41"/>
      <c r="I1082" s="41"/>
      <c r="J1082" s="41"/>
      <c r="K1082" s="41"/>
      <c r="L1082" s="41"/>
      <c r="M1082" s="41"/>
      <c r="N1082" s="41"/>
      <c r="O1082" s="41"/>
      <c r="P1082" s="41"/>
      <c r="Q1082" s="41"/>
      <c r="R1082" s="41"/>
      <c r="S1082" s="41"/>
    </row>
    <row r="1083" ht="78.0" customHeight="1">
      <c r="A1083" s="41"/>
      <c r="B1083" s="78"/>
      <c r="C1083" s="78"/>
      <c r="D1083" s="41"/>
      <c r="E1083" s="41"/>
      <c r="F1083" s="41"/>
      <c r="G1083" s="41"/>
      <c r="H1083" s="41"/>
      <c r="I1083" s="41"/>
      <c r="J1083" s="41"/>
      <c r="K1083" s="41"/>
      <c r="L1083" s="41"/>
      <c r="M1083" s="41"/>
      <c r="N1083" s="41"/>
      <c r="O1083" s="41"/>
      <c r="P1083" s="41"/>
      <c r="Q1083" s="41"/>
      <c r="R1083" s="41"/>
      <c r="S1083" s="41"/>
    </row>
    <row r="1084" ht="78.0" customHeight="1">
      <c r="A1084" s="41"/>
      <c r="B1084" s="78"/>
      <c r="C1084" s="78"/>
      <c r="D1084" s="41"/>
      <c r="E1084" s="41"/>
      <c r="F1084" s="41"/>
      <c r="G1084" s="41"/>
      <c r="H1084" s="41"/>
      <c r="I1084" s="41"/>
      <c r="J1084" s="41"/>
      <c r="K1084" s="41"/>
      <c r="L1084" s="41"/>
      <c r="M1084" s="41"/>
      <c r="N1084" s="41"/>
      <c r="O1084" s="41"/>
      <c r="P1084" s="41"/>
      <c r="Q1084" s="41"/>
      <c r="R1084" s="41"/>
      <c r="S1084" s="41"/>
    </row>
    <row r="1085" ht="78.0" customHeight="1">
      <c r="A1085" s="41"/>
      <c r="B1085" s="78"/>
      <c r="C1085" s="78"/>
      <c r="D1085" s="41"/>
      <c r="E1085" s="41"/>
      <c r="F1085" s="41"/>
      <c r="G1085" s="41"/>
      <c r="H1085" s="41"/>
      <c r="I1085" s="41"/>
      <c r="J1085" s="41"/>
      <c r="K1085" s="41"/>
      <c r="L1085" s="41"/>
      <c r="M1085" s="41"/>
      <c r="N1085" s="41"/>
      <c r="O1085" s="41"/>
      <c r="P1085" s="41"/>
      <c r="Q1085" s="41"/>
      <c r="R1085" s="41"/>
      <c r="S1085" s="41"/>
    </row>
    <row r="1086" ht="78.0" customHeight="1">
      <c r="A1086" s="41"/>
      <c r="B1086" s="78"/>
      <c r="C1086" s="78"/>
      <c r="D1086" s="41"/>
      <c r="E1086" s="41"/>
      <c r="F1086" s="41"/>
      <c r="G1086" s="41"/>
      <c r="H1086" s="41"/>
      <c r="I1086" s="41"/>
      <c r="J1086" s="41"/>
      <c r="K1086" s="41"/>
      <c r="L1086" s="41"/>
      <c r="M1086" s="41"/>
      <c r="N1086" s="41"/>
      <c r="O1086" s="41"/>
      <c r="P1086" s="41"/>
      <c r="Q1086" s="41"/>
      <c r="R1086" s="41"/>
      <c r="S1086" s="41"/>
    </row>
    <row r="1087" ht="78.0" customHeight="1">
      <c r="A1087" s="41"/>
      <c r="B1087" s="78"/>
      <c r="C1087" s="78"/>
      <c r="D1087" s="41"/>
      <c r="E1087" s="41"/>
      <c r="F1087" s="41"/>
      <c r="G1087" s="41"/>
      <c r="H1087" s="41"/>
      <c r="I1087" s="41"/>
      <c r="J1087" s="41"/>
      <c r="K1087" s="41"/>
      <c r="L1087" s="41"/>
      <c r="M1087" s="41"/>
      <c r="N1087" s="41"/>
      <c r="O1087" s="41"/>
      <c r="P1087" s="41"/>
      <c r="Q1087" s="41"/>
      <c r="R1087" s="41"/>
      <c r="S1087" s="41"/>
    </row>
    <row r="1088" ht="78.0" customHeight="1">
      <c r="A1088" s="41"/>
      <c r="B1088" s="78"/>
      <c r="C1088" s="78"/>
      <c r="D1088" s="41"/>
      <c r="E1088" s="41"/>
      <c r="F1088" s="41"/>
      <c r="G1088" s="41"/>
      <c r="H1088" s="41"/>
      <c r="I1088" s="41"/>
      <c r="J1088" s="41"/>
      <c r="K1088" s="41"/>
      <c r="L1088" s="41"/>
      <c r="M1088" s="41"/>
      <c r="N1088" s="41"/>
      <c r="O1088" s="41"/>
      <c r="P1088" s="41"/>
      <c r="Q1088" s="41"/>
      <c r="R1088" s="41"/>
      <c r="S1088" s="41"/>
    </row>
    <row r="1089" ht="78.0" customHeight="1">
      <c r="A1089" s="41"/>
      <c r="B1089" s="78"/>
      <c r="C1089" s="78"/>
      <c r="D1089" s="41"/>
      <c r="E1089" s="41"/>
      <c r="F1089" s="41"/>
      <c r="G1089" s="41"/>
      <c r="H1089" s="41"/>
      <c r="I1089" s="41"/>
      <c r="J1089" s="41"/>
      <c r="K1089" s="41"/>
      <c r="L1089" s="41"/>
      <c r="M1089" s="41"/>
      <c r="N1089" s="41"/>
      <c r="O1089" s="41"/>
      <c r="P1089" s="41"/>
      <c r="Q1089" s="41"/>
      <c r="R1089" s="41"/>
      <c r="S1089" s="41"/>
    </row>
    <row r="1090" ht="78.0" customHeight="1">
      <c r="A1090" s="41"/>
      <c r="B1090" s="78"/>
      <c r="C1090" s="78"/>
      <c r="D1090" s="41"/>
      <c r="E1090" s="41"/>
      <c r="F1090" s="41"/>
      <c r="G1090" s="41"/>
      <c r="H1090" s="41"/>
      <c r="I1090" s="41"/>
      <c r="J1090" s="41"/>
      <c r="K1090" s="41"/>
      <c r="L1090" s="41"/>
      <c r="M1090" s="41"/>
      <c r="N1090" s="41"/>
      <c r="O1090" s="41"/>
      <c r="P1090" s="41"/>
      <c r="Q1090" s="41"/>
      <c r="R1090" s="41"/>
      <c r="S1090" s="41"/>
    </row>
    <row r="1091" ht="78.0" customHeight="1">
      <c r="A1091" s="41"/>
      <c r="B1091" s="78"/>
      <c r="C1091" s="78"/>
      <c r="D1091" s="41"/>
      <c r="E1091" s="41"/>
      <c r="F1091" s="41"/>
      <c r="G1091" s="41"/>
      <c r="H1091" s="41"/>
      <c r="I1091" s="41"/>
      <c r="J1091" s="41"/>
      <c r="K1091" s="41"/>
      <c r="L1091" s="41"/>
      <c r="M1091" s="41"/>
      <c r="N1091" s="41"/>
      <c r="O1091" s="41"/>
      <c r="P1091" s="41"/>
      <c r="Q1091" s="41"/>
      <c r="R1091" s="41"/>
      <c r="S1091" s="41"/>
    </row>
    <row r="1092" ht="78.0" customHeight="1">
      <c r="A1092" s="41"/>
      <c r="B1092" s="78"/>
      <c r="C1092" s="78"/>
      <c r="D1092" s="41"/>
      <c r="E1092" s="41"/>
      <c r="F1092" s="41"/>
      <c r="G1092" s="41"/>
      <c r="H1092" s="41"/>
      <c r="I1092" s="41"/>
      <c r="J1092" s="41"/>
      <c r="K1092" s="41"/>
      <c r="L1092" s="41"/>
      <c r="M1092" s="41"/>
      <c r="N1092" s="41"/>
      <c r="O1092" s="41"/>
      <c r="P1092" s="41"/>
      <c r="Q1092" s="41"/>
      <c r="R1092" s="41"/>
      <c r="S1092" s="41"/>
    </row>
    <row r="1093" ht="78.0" customHeight="1">
      <c r="A1093" s="41"/>
      <c r="B1093" s="78"/>
      <c r="C1093" s="78"/>
      <c r="D1093" s="41"/>
      <c r="E1093" s="41"/>
      <c r="F1093" s="41"/>
      <c r="G1093" s="41"/>
      <c r="H1093" s="41"/>
      <c r="I1093" s="41"/>
      <c r="J1093" s="41"/>
      <c r="K1093" s="41"/>
      <c r="L1093" s="41"/>
      <c r="M1093" s="41"/>
      <c r="N1093" s="41"/>
      <c r="O1093" s="41"/>
      <c r="P1093" s="41"/>
      <c r="Q1093" s="41"/>
      <c r="R1093" s="41"/>
      <c r="S1093" s="41"/>
    </row>
    <row r="1094" ht="78.0" customHeight="1">
      <c r="A1094" s="41"/>
      <c r="B1094" s="78"/>
      <c r="C1094" s="78"/>
      <c r="D1094" s="41"/>
      <c r="E1094" s="41"/>
      <c r="F1094" s="41"/>
      <c r="G1094" s="41"/>
      <c r="H1094" s="41"/>
      <c r="I1094" s="41"/>
      <c r="J1094" s="41"/>
      <c r="K1094" s="41"/>
      <c r="L1094" s="41"/>
      <c r="M1094" s="41"/>
      <c r="N1094" s="41"/>
      <c r="O1094" s="41"/>
      <c r="P1094" s="41"/>
      <c r="Q1094" s="41"/>
      <c r="R1094" s="41"/>
      <c r="S1094" s="41"/>
    </row>
    <row r="1095" ht="78.0" customHeight="1">
      <c r="A1095" s="41"/>
      <c r="B1095" s="78"/>
      <c r="C1095" s="78"/>
      <c r="D1095" s="41"/>
      <c r="E1095" s="41"/>
      <c r="F1095" s="41"/>
      <c r="G1095" s="41"/>
      <c r="H1095" s="41"/>
      <c r="I1095" s="41"/>
      <c r="J1095" s="41"/>
      <c r="K1095" s="41"/>
      <c r="L1095" s="41"/>
      <c r="M1095" s="41"/>
      <c r="N1095" s="41"/>
      <c r="O1095" s="41"/>
      <c r="P1095" s="41"/>
      <c r="Q1095" s="41"/>
      <c r="R1095" s="41"/>
      <c r="S1095" s="41"/>
    </row>
    <row r="1096" ht="78.0" customHeight="1">
      <c r="A1096" s="41"/>
      <c r="B1096" s="78"/>
      <c r="C1096" s="78"/>
      <c r="D1096" s="41"/>
      <c r="E1096" s="41"/>
      <c r="F1096" s="41"/>
      <c r="G1096" s="41"/>
      <c r="H1096" s="41"/>
      <c r="I1096" s="41"/>
      <c r="J1096" s="41"/>
      <c r="K1096" s="41"/>
      <c r="L1096" s="41"/>
      <c r="M1096" s="41"/>
      <c r="N1096" s="41"/>
      <c r="O1096" s="41"/>
      <c r="P1096" s="41"/>
      <c r="Q1096" s="41"/>
      <c r="R1096" s="41"/>
      <c r="S1096" s="41"/>
    </row>
    <row r="1097" ht="78.0" customHeight="1">
      <c r="A1097" s="41"/>
      <c r="B1097" s="78"/>
      <c r="C1097" s="78"/>
      <c r="D1097" s="41"/>
      <c r="E1097" s="41"/>
      <c r="F1097" s="41"/>
      <c r="G1097" s="41"/>
      <c r="H1097" s="41"/>
      <c r="I1097" s="41"/>
      <c r="J1097" s="41"/>
      <c r="K1097" s="41"/>
      <c r="L1097" s="41"/>
      <c r="M1097" s="41"/>
      <c r="N1097" s="41"/>
      <c r="O1097" s="41"/>
      <c r="P1097" s="41"/>
      <c r="Q1097" s="41"/>
      <c r="R1097" s="41"/>
      <c r="S1097" s="41"/>
    </row>
    <row r="1098" ht="78.0" customHeight="1">
      <c r="A1098" s="41"/>
      <c r="B1098" s="78"/>
      <c r="C1098" s="78"/>
      <c r="D1098" s="41"/>
      <c r="E1098" s="41"/>
      <c r="F1098" s="41"/>
      <c r="G1098" s="41"/>
      <c r="H1098" s="41"/>
      <c r="I1098" s="41"/>
      <c r="J1098" s="41"/>
      <c r="K1098" s="41"/>
      <c r="L1098" s="41"/>
      <c r="M1098" s="41"/>
      <c r="N1098" s="41"/>
      <c r="O1098" s="41"/>
      <c r="P1098" s="41"/>
      <c r="Q1098" s="41"/>
      <c r="R1098" s="41"/>
      <c r="S1098" s="41"/>
    </row>
    <row r="1099" ht="78.0" customHeight="1">
      <c r="A1099" s="41"/>
      <c r="B1099" s="78"/>
      <c r="C1099" s="78"/>
      <c r="D1099" s="41"/>
      <c r="E1099" s="41"/>
      <c r="F1099" s="41"/>
      <c r="G1099" s="41"/>
      <c r="H1099" s="41"/>
      <c r="I1099" s="41"/>
      <c r="J1099" s="41"/>
      <c r="K1099" s="41"/>
      <c r="L1099" s="41"/>
      <c r="M1099" s="41"/>
      <c r="N1099" s="41"/>
      <c r="O1099" s="41"/>
      <c r="P1099" s="41"/>
      <c r="Q1099" s="41"/>
      <c r="R1099" s="41"/>
      <c r="S1099" s="41"/>
    </row>
    <row r="1100" ht="78.0" customHeight="1">
      <c r="A1100" s="41"/>
      <c r="B1100" s="78"/>
      <c r="C1100" s="78"/>
      <c r="D1100" s="41"/>
      <c r="E1100" s="41"/>
      <c r="F1100" s="41"/>
      <c r="G1100" s="41"/>
      <c r="H1100" s="41"/>
      <c r="I1100" s="41"/>
      <c r="J1100" s="41"/>
      <c r="K1100" s="41"/>
      <c r="L1100" s="41"/>
      <c r="M1100" s="41"/>
      <c r="N1100" s="41"/>
      <c r="O1100" s="41"/>
      <c r="P1100" s="41"/>
      <c r="Q1100" s="41"/>
      <c r="R1100" s="41"/>
      <c r="S1100" s="41"/>
    </row>
    <row r="1101" ht="78.0" customHeight="1">
      <c r="A1101" s="41"/>
      <c r="B1101" s="78"/>
      <c r="C1101" s="78"/>
      <c r="D1101" s="41"/>
      <c r="E1101" s="41"/>
      <c r="F1101" s="41"/>
      <c r="G1101" s="41"/>
      <c r="H1101" s="41"/>
      <c r="I1101" s="41"/>
      <c r="J1101" s="41"/>
      <c r="K1101" s="41"/>
      <c r="L1101" s="41"/>
      <c r="M1101" s="41"/>
      <c r="N1101" s="41"/>
      <c r="O1101" s="41"/>
      <c r="P1101" s="41"/>
      <c r="Q1101" s="41"/>
      <c r="R1101" s="41"/>
      <c r="S1101" s="41"/>
    </row>
    <row r="1102" ht="78.0" customHeight="1">
      <c r="A1102" s="41"/>
      <c r="B1102" s="78"/>
      <c r="C1102" s="78"/>
      <c r="D1102" s="41"/>
      <c r="E1102" s="41"/>
      <c r="F1102" s="41"/>
      <c r="G1102" s="41"/>
      <c r="H1102" s="41"/>
      <c r="I1102" s="41"/>
      <c r="J1102" s="41"/>
      <c r="K1102" s="41"/>
      <c r="L1102" s="41"/>
      <c r="M1102" s="41"/>
      <c r="N1102" s="41"/>
      <c r="O1102" s="41"/>
      <c r="P1102" s="41"/>
      <c r="Q1102" s="41"/>
      <c r="R1102" s="41"/>
      <c r="S1102" s="41"/>
    </row>
    <row r="1103" ht="78.0" customHeight="1">
      <c r="A1103" s="41"/>
      <c r="B1103" s="78"/>
      <c r="C1103" s="78"/>
      <c r="D1103" s="41"/>
      <c r="E1103" s="41"/>
      <c r="F1103" s="41"/>
      <c r="G1103" s="41"/>
      <c r="H1103" s="41"/>
      <c r="I1103" s="41"/>
      <c r="J1103" s="41"/>
      <c r="K1103" s="41"/>
      <c r="L1103" s="41"/>
      <c r="M1103" s="41"/>
      <c r="N1103" s="41"/>
      <c r="O1103" s="41"/>
      <c r="P1103" s="41"/>
      <c r="Q1103" s="41"/>
      <c r="R1103" s="41"/>
      <c r="S1103" s="41"/>
    </row>
    <row r="1104" ht="78.0" customHeight="1">
      <c r="A1104" s="41"/>
      <c r="B1104" s="78"/>
      <c r="C1104" s="78"/>
      <c r="D1104" s="41"/>
      <c r="E1104" s="41"/>
      <c r="F1104" s="41"/>
      <c r="G1104" s="41"/>
      <c r="H1104" s="41"/>
      <c r="I1104" s="41"/>
      <c r="J1104" s="41"/>
      <c r="K1104" s="41"/>
      <c r="L1104" s="41"/>
      <c r="M1104" s="41"/>
      <c r="N1104" s="41"/>
      <c r="O1104" s="41"/>
      <c r="P1104" s="41"/>
      <c r="Q1104" s="41"/>
      <c r="R1104" s="41"/>
      <c r="S1104" s="41"/>
    </row>
    <row r="1105" ht="78.0" customHeight="1">
      <c r="A1105" s="41"/>
      <c r="B1105" s="78"/>
      <c r="C1105" s="78"/>
      <c r="D1105" s="41"/>
      <c r="E1105" s="41"/>
      <c r="F1105" s="41"/>
      <c r="G1105" s="41"/>
      <c r="H1105" s="41"/>
      <c r="I1105" s="41"/>
      <c r="J1105" s="41"/>
      <c r="K1105" s="41"/>
      <c r="L1105" s="41"/>
      <c r="M1105" s="41"/>
      <c r="N1105" s="41"/>
      <c r="O1105" s="41"/>
      <c r="P1105" s="41"/>
      <c r="Q1105" s="41"/>
      <c r="R1105" s="41"/>
      <c r="S1105" s="41"/>
    </row>
    <row r="1106" ht="78.0" customHeight="1">
      <c r="A1106" s="41"/>
      <c r="B1106" s="78"/>
      <c r="C1106" s="78"/>
      <c r="D1106" s="41"/>
      <c r="E1106" s="41"/>
      <c r="F1106" s="41"/>
      <c r="G1106" s="41"/>
      <c r="H1106" s="41"/>
      <c r="I1106" s="41"/>
      <c r="J1106" s="41"/>
      <c r="K1106" s="41"/>
      <c r="L1106" s="41"/>
      <c r="M1106" s="41"/>
      <c r="N1106" s="41"/>
      <c r="O1106" s="41"/>
      <c r="P1106" s="41"/>
      <c r="Q1106" s="41"/>
      <c r="R1106" s="41"/>
      <c r="S1106" s="41"/>
    </row>
    <row r="1107" ht="78.0" customHeight="1">
      <c r="A1107" s="41"/>
      <c r="B1107" s="78"/>
      <c r="C1107" s="78"/>
      <c r="D1107" s="41"/>
      <c r="E1107" s="41"/>
      <c r="F1107" s="41"/>
      <c r="G1107" s="41"/>
      <c r="H1107" s="41"/>
      <c r="I1107" s="41"/>
      <c r="J1107" s="41"/>
      <c r="K1107" s="41"/>
      <c r="L1107" s="41"/>
      <c r="M1107" s="41"/>
      <c r="N1107" s="41"/>
      <c r="O1107" s="41"/>
      <c r="P1107" s="41"/>
      <c r="Q1107" s="41"/>
      <c r="R1107" s="41"/>
      <c r="S1107" s="41"/>
    </row>
    <row r="1108" ht="78.0" customHeight="1">
      <c r="A1108" s="41"/>
      <c r="B1108" s="78"/>
      <c r="C1108" s="78"/>
      <c r="D1108" s="41"/>
      <c r="E1108" s="41"/>
      <c r="F1108" s="41"/>
      <c r="G1108" s="41"/>
      <c r="H1108" s="41"/>
      <c r="I1108" s="41"/>
      <c r="J1108" s="41"/>
      <c r="K1108" s="41"/>
      <c r="L1108" s="41"/>
      <c r="M1108" s="41"/>
      <c r="N1108" s="41"/>
      <c r="O1108" s="41"/>
      <c r="P1108" s="41"/>
      <c r="Q1108" s="41"/>
      <c r="R1108" s="41"/>
      <c r="S1108" s="41"/>
    </row>
    <row r="1109" ht="78.0" customHeight="1">
      <c r="A1109" s="41"/>
      <c r="B1109" s="78"/>
      <c r="C1109" s="78"/>
      <c r="D1109" s="41"/>
      <c r="E1109" s="41"/>
      <c r="F1109" s="41"/>
      <c r="G1109" s="41"/>
      <c r="H1109" s="41"/>
      <c r="I1109" s="41"/>
      <c r="J1109" s="41"/>
      <c r="K1109" s="41"/>
      <c r="L1109" s="41"/>
      <c r="M1109" s="41"/>
      <c r="N1109" s="41"/>
      <c r="O1109" s="41"/>
      <c r="P1109" s="41"/>
      <c r="Q1109" s="41"/>
      <c r="R1109" s="41"/>
      <c r="S1109" s="41"/>
    </row>
    <row r="1110" ht="78.0" customHeight="1">
      <c r="A1110" s="41"/>
      <c r="B1110" s="78"/>
      <c r="C1110" s="78"/>
      <c r="D1110" s="41"/>
      <c r="E1110" s="41"/>
      <c r="F1110" s="41"/>
      <c r="G1110" s="41"/>
      <c r="H1110" s="41"/>
      <c r="I1110" s="41"/>
      <c r="J1110" s="41"/>
      <c r="K1110" s="41"/>
      <c r="L1110" s="41"/>
      <c r="M1110" s="41"/>
      <c r="N1110" s="41"/>
      <c r="O1110" s="41"/>
      <c r="P1110" s="41"/>
      <c r="Q1110" s="41"/>
      <c r="R1110" s="41"/>
      <c r="S1110" s="41"/>
    </row>
    <row r="1111" ht="78.0" customHeight="1">
      <c r="A1111" s="41"/>
      <c r="B1111" s="78"/>
      <c r="C1111" s="78"/>
      <c r="D1111" s="41"/>
      <c r="E1111" s="41"/>
      <c r="F1111" s="41"/>
      <c r="G1111" s="41"/>
      <c r="H1111" s="41"/>
      <c r="I1111" s="41"/>
      <c r="J1111" s="41"/>
      <c r="K1111" s="41"/>
      <c r="L1111" s="41"/>
      <c r="M1111" s="41"/>
      <c r="N1111" s="41"/>
      <c r="O1111" s="41"/>
      <c r="P1111" s="41"/>
      <c r="Q1111" s="41"/>
      <c r="R1111" s="41"/>
      <c r="S1111" s="41"/>
    </row>
    <row r="1112" ht="78.0" customHeight="1">
      <c r="A1112" s="41"/>
      <c r="B1112" s="78"/>
      <c r="C1112" s="78"/>
      <c r="D1112" s="41"/>
      <c r="E1112" s="41"/>
      <c r="F1112" s="41"/>
      <c r="G1112" s="41"/>
      <c r="H1112" s="41"/>
      <c r="I1112" s="41"/>
      <c r="J1112" s="41"/>
      <c r="K1112" s="41"/>
      <c r="L1112" s="41"/>
      <c r="M1112" s="41"/>
      <c r="N1112" s="41"/>
      <c r="O1112" s="41"/>
      <c r="P1112" s="41"/>
      <c r="Q1112" s="41"/>
      <c r="R1112" s="41"/>
      <c r="S1112" s="41"/>
    </row>
    <row r="1113" ht="78.0" customHeight="1">
      <c r="A1113" s="41"/>
      <c r="B1113" s="78"/>
      <c r="C1113" s="78"/>
      <c r="D1113" s="41"/>
      <c r="E1113" s="41"/>
      <c r="F1113" s="41"/>
      <c r="G1113" s="41"/>
      <c r="H1113" s="41"/>
      <c r="I1113" s="41"/>
      <c r="J1113" s="41"/>
      <c r="K1113" s="41"/>
      <c r="L1113" s="41"/>
      <c r="M1113" s="41"/>
      <c r="N1113" s="41"/>
      <c r="O1113" s="41"/>
      <c r="P1113" s="41"/>
      <c r="Q1113" s="41"/>
      <c r="R1113" s="41"/>
      <c r="S1113" s="41"/>
    </row>
    <row r="1114" ht="78.0" customHeight="1">
      <c r="A1114" s="41"/>
      <c r="B1114" s="78"/>
      <c r="C1114" s="78"/>
      <c r="D1114" s="41"/>
      <c r="E1114" s="41"/>
      <c r="F1114" s="41"/>
      <c r="G1114" s="41"/>
      <c r="H1114" s="41"/>
      <c r="I1114" s="41"/>
      <c r="J1114" s="41"/>
      <c r="K1114" s="41"/>
      <c r="L1114" s="41"/>
      <c r="M1114" s="41"/>
      <c r="N1114" s="41"/>
      <c r="O1114" s="41"/>
      <c r="P1114" s="41"/>
      <c r="Q1114" s="41"/>
      <c r="R1114" s="41"/>
      <c r="S1114" s="41"/>
    </row>
    <row r="1115" ht="78.0" customHeight="1">
      <c r="A1115" s="41"/>
      <c r="B1115" s="78"/>
      <c r="C1115" s="78"/>
      <c r="D1115" s="41"/>
      <c r="E1115" s="41"/>
      <c r="F1115" s="41"/>
      <c r="G1115" s="41"/>
      <c r="H1115" s="41"/>
      <c r="I1115" s="41"/>
      <c r="J1115" s="41"/>
      <c r="K1115" s="41"/>
      <c r="L1115" s="41"/>
      <c r="M1115" s="41"/>
      <c r="N1115" s="41"/>
      <c r="O1115" s="41"/>
      <c r="P1115" s="41"/>
      <c r="Q1115" s="41"/>
      <c r="R1115" s="41"/>
      <c r="S1115" s="41"/>
    </row>
    <row r="1116" ht="78.0" customHeight="1">
      <c r="A1116" s="41"/>
      <c r="B1116" s="78"/>
      <c r="C1116" s="78"/>
      <c r="D1116" s="41"/>
      <c r="E1116" s="41"/>
      <c r="F1116" s="41"/>
      <c r="G1116" s="41"/>
      <c r="H1116" s="41"/>
      <c r="I1116" s="41"/>
      <c r="J1116" s="41"/>
      <c r="K1116" s="41"/>
      <c r="L1116" s="41"/>
      <c r="M1116" s="41"/>
      <c r="N1116" s="41"/>
      <c r="O1116" s="41"/>
      <c r="P1116" s="41"/>
      <c r="Q1116" s="41"/>
      <c r="R1116" s="41"/>
      <c r="S1116" s="41"/>
    </row>
    <row r="1117" ht="78.0" customHeight="1">
      <c r="A1117" s="41"/>
      <c r="B1117" s="78"/>
      <c r="C1117" s="78"/>
      <c r="D1117" s="41"/>
      <c r="E1117" s="41"/>
      <c r="F1117" s="41"/>
      <c r="G1117" s="41"/>
      <c r="H1117" s="41"/>
      <c r="I1117" s="41"/>
      <c r="J1117" s="41"/>
      <c r="K1117" s="41"/>
      <c r="L1117" s="41"/>
      <c r="M1117" s="41"/>
      <c r="N1117" s="41"/>
      <c r="O1117" s="41"/>
      <c r="P1117" s="41"/>
      <c r="Q1117" s="41"/>
      <c r="R1117" s="41"/>
      <c r="S1117" s="41"/>
    </row>
    <row r="1118" ht="78.0" customHeight="1">
      <c r="A1118" s="41"/>
      <c r="B1118" s="78"/>
      <c r="C1118" s="78"/>
      <c r="D1118" s="41"/>
      <c r="E1118" s="41"/>
      <c r="F1118" s="41"/>
      <c r="G1118" s="41"/>
      <c r="H1118" s="41"/>
      <c r="I1118" s="41"/>
      <c r="J1118" s="41"/>
      <c r="K1118" s="41"/>
      <c r="L1118" s="41"/>
      <c r="M1118" s="41"/>
      <c r="N1118" s="41"/>
      <c r="O1118" s="41"/>
      <c r="P1118" s="41"/>
      <c r="Q1118" s="41"/>
      <c r="R1118" s="41"/>
      <c r="S1118" s="41"/>
    </row>
    <row r="1119" ht="78.0" customHeight="1">
      <c r="A1119" s="41"/>
      <c r="B1119" s="78"/>
      <c r="C1119" s="78"/>
      <c r="D1119" s="41"/>
      <c r="E1119" s="41"/>
      <c r="F1119" s="41"/>
      <c r="G1119" s="41"/>
      <c r="H1119" s="41"/>
      <c r="I1119" s="41"/>
      <c r="J1119" s="41"/>
      <c r="K1119" s="41"/>
      <c r="L1119" s="41"/>
      <c r="M1119" s="41"/>
      <c r="N1119" s="41"/>
      <c r="O1119" s="41"/>
      <c r="P1119" s="41"/>
      <c r="Q1119" s="41"/>
      <c r="R1119" s="41"/>
      <c r="S1119" s="41"/>
    </row>
    <row r="1120" ht="78.0" customHeight="1">
      <c r="A1120" s="41"/>
      <c r="B1120" s="78"/>
      <c r="C1120" s="78"/>
      <c r="D1120" s="41"/>
      <c r="E1120" s="41"/>
      <c r="F1120" s="41"/>
      <c r="G1120" s="41"/>
      <c r="H1120" s="41"/>
      <c r="I1120" s="41"/>
      <c r="J1120" s="41"/>
      <c r="K1120" s="41"/>
      <c r="L1120" s="41"/>
      <c r="M1120" s="41"/>
      <c r="N1120" s="41"/>
      <c r="O1120" s="41"/>
      <c r="P1120" s="41"/>
      <c r="Q1120" s="41"/>
      <c r="R1120" s="41"/>
      <c r="S1120" s="41"/>
    </row>
    <row r="1121" ht="78.0" customHeight="1">
      <c r="A1121" s="41"/>
      <c r="B1121" s="78"/>
      <c r="C1121" s="78"/>
      <c r="D1121" s="41"/>
      <c r="E1121" s="41"/>
      <c r="F1121" s="41"/>
      <c r="G1121" s="41"/>
      <c r="H1121" s="41"/>
      <c r="I1121" s="41"/>
      <c r="J1121" s="41"/>
      <c r="K1121" s="41"/>
      <c r="L1121" s="41"/>
      <c r="M1121" s="41"/>
      <c r="N1121" s="41"/>
      <c r="O1121" s="41"/>
      <c r="P1121" s="41"/>
      <c r="Q1121" s="41"/>
      <c r="R1121" s="41"/>
      <c r="S1121" s="41"/>
    </row>
    <row r="1122" ht="78.0" customHeight="1">
      <c r="A1122" s="41"/>
      <c r="B1122" s="78"/>
      <c r="C1122" s="78"/>
      <c r="D1122" s="41"/>
      <c r="E1122" s="41"/>
      <c r="F1122" s="41"/>
      <c r="G1122" s="41"/>
      <c r="H1122" s="41"/>
      <c r="I1122" s="41"/>
      <c r="J1122" s="41"/>
      <c r="K1122" s="41"/>
      <c r="L1122" s="41"/>
      <c r="M1122" s="41"/>
      <c r="N1122" s="41"/>
      <c r="O1122" s="41"/>
      <c r="P1122" s="41"/>
      <c r="Q1122" s="41"/>
      <c r="R1122" s="41"/>
      <c r="S1122" s="41"/>
    </row>
    <row r="1123" ht="78.0" customHeight="1">
      <c r="A1123" s="41"/>
      <c r="B1123" s="78"/>
      <c r="C1123" s="78"/>
      <c r="D1123" s="41"/>
      <c r="E1123" s="41"/>
      <c r="F1123" s="41"/>
      <c r="G1123" s="41"/>
      <c r="H1123" s="41"/>
      <c r="I1123" s="41"/>
      <c r="J1123" s="41"/>
      <c r="K1123" s="41"/>
      <c r="L1123" s="41"/>
      <c r="M1123" s="41"/>
      <c r="N1123" s="41"/>
      <c r="O1123" s="41"/>
      <c r="P1123" s="41"/>
      <c r="Q1123" s="41"/>
      <c r="R1123" s="41"/>
      <c r="S1123" s="41"/>
    </row>
    <row r="1124" ht="78.0" customHeight="1">
      <c r="A1124" s="41"/>
      <c r="B1124" s="78"/>
      <c r="C1124" s="78"/>
      <c r="D1124" s="41"/>
      <c r="E1124" s="41"/>
      <c r="F1124" s="41"/>
      <c r="G1124" s="41"/>
      <c r="H1124" s="41"/>
      <c r="I1124" s="41"/>
      <c r="J1124" s="41"/>
      <c r="K1124" s="41"/>
      <c r="L1124" s="41"/>
      <c r="M1124" s="41"/>
      <c r="N1124" s="41"/>
      <c r="O1124" s="41"/>
      <c r="P1124" s="41"/>
      <c r="Q1124" s="41"/>
      <c r="R1124" s="41"/>
      <c r="S1124" s="41"/>
    </row>
    <row r="1125" ht="78.0" customHeight="1">
      <c r="A1125" s="41"/>
      <c r="B1125" s="78"/>
      <c r="C1125" s="78"/>
      <c r="D1125" s="41"/>
      <c r="E1125" s="41"/>
      <c r="F1125" s="41"/>
      <c r="G1125" s="41"/>
      <c r="H1125" s="41"/>
      <c r="I1125" s="41"/>
      <c r="J1125" s="41"/>
      <c r="K1125" s="41"/>
      <c r="L1125" s="41"/>
      <c r="M1125" s="41"/>
      <c r="N1125" s="41"/>
      <c r="O1125" s="41"/>
      <c r="P1125" s="41"/>
      <c r="Q1125" s="41"/>
      <c r="R1125" s="41"/>
      <c r="S1125" s="41"/>
    </row>
    <row r="1126" ht="78.0" customHeight="1">
      <c r="A1126" s="41"/>
      <c r="B1126" s="78"/>
      <c r="C1126" s="78"/>
      <c r="D1126" s="41"/>
      <c r="E1126" s="41"/>
      <c r="F1126" s="41"/>
      <c r="G1126" s="41"/>
      <c r="H1126" s="41"/>
      <c r="I1126" s="41"/>
      <c r="J1126" s="41"/>
      <c r="K1126" s="41"/>
      <c r="L1126" s="41"/>
      <c r="M1126" s="41"/>
      <c r="N1126" s="41"/>
      <c r="O1126" s="41"/>
      <c r="P1126" s="41"/>
      <c r="Q1126" s="41"/>
      <c r="R1126" s="41"/>
      <c r="S1126" s="41"/>
    </row>
    <row r="1127" ht="78.0" customHeight="1">
      <c r="A1127" s="41"/>
      <c r="B1127" s="78"/>
      <c r="C1127" s="78"/>
      <c r="D1127" s="41"/>
      <c r="E1127" s="41"/>
      <c r="F1127" s="41"/>
      <c r="G1127" s="41"/>
      <c r="H1127" s="41"/>
      <c r="I1127" s="41"/>
      <c r="J1127" s="41"/>
      <c r="K1127" s="41"/>
      <c r="L1127" s="41"/>
      <c r="M1127" s="41"/>
      <c r="N1127" s="41"/>
      <c r="O1127" s="41"/>
      <c r="P1127" s="41"/>
      <c r="Q1127" s="41"/>
      <c r="R1127" s="41"/>
      <c r="S1127" s="41"/>
    </row>
    <row r="1128" ht="78.0" customHeight="1">
      <c r="A1128" s="41"/>
      <c r="B1128" s="78"/>
      <c r="C1128" s="78"/>
      <c r="D1128" s="41"/>
      <c r="E1128" s="41"/>
      <c r="F1128" s="41"/>
      <c r="G1128" s="41"/>
      <c r="H1128" s="41"/>
      <c r="I1128" s="41"/>
      <c r="J1128" s="41"/>
      <c r="K1128" s="41"/>
      <c r="L1128" s="41"/>
      <c r="M1128" s="41"/>
      <c r="N1128" s="41"/>
      <c r="O1128" s="41"/>
      <c r="P1128" s="41"/>
      <c r="Q1128" s="41"/>
      <c r="R1128" s="41"/>
      <c r="S1128" s="41"/>
    </row>
    <row r="1129" ht="78.0" customHeight="1">
      <c r="A1129" s="41"/>
      <c r="B1129" s="78"/>
      <c r="C1129" s="78"/>
      <c r="D1129" s="41"/>
      <c r="E1129" s="41"/>
      <c r="F1129" s="41"/>
      <c r="G1129" s="41"/>
      <c r="H1129" s="41"/>
      <c r="I1129" s="41"/>
      <c r="J1129" s="41"/>
      <c r="K1129" s="41"/>
      <c r="L1129" s="41"/>
      <c r="M1129" s="41"/>
      <c r="N1129" s="41"/>
      <c r="O1129" s="41"/>
      <c r="P1129" s="41"/>
      <c r="Q1129" s="41"/>
      <c r="R1129" s="41"/>
      <c r="S1129" s="41"/>
    </row>
    <row r="1130" ht="78.0" customHeight="1">
      <c r="A1130" s="41"/>
      <c r="B1130" s="78"/>
      <c r="C1130" s="78"/>
      <c r="D1130" s="41"/>
      <c r="E1130" s="41"/>
      <c r="F1130" s="41"/>
      <c r="G1130" s="41"/>
      <c r="H1130" s="41"/>
      <c r="I1130" s="41"/>
      <c r="J1130" s="41"/>
      <c r="K1130" s="41"/>
      <c r="L1130" s="41"/>
      <c r="M1130" s="41"/>
      <c r="N1130" s="41"/>
      <c r="O1130" s="41"/>
      <c r="P1130" s="41"/>
      <c r="Q1130" s="41"/>
      <c r="R1130" s="41"/>
      <c r="S1130" s="41"/>
    </row>
    <row r="1131" ht="78.0" customHeight="1">
      <c r="A1131" s="41"/>
      <c r="B1131" s="78"/>
      <c r="C1131" s="78"/>
      <c r="D1131" s="41"/>
      <c r="E1131" s="41"/>
      <c r="F1131" s="41"/>
      <c r="G1131" s="41"/>
      <c r="H1131" s="41"/>
      <c r="I1131" s="41"/>
      <c r="J1131" s="41"/>
      <c r="K1131" s="41"/>
      <c r="L1131" s="41"/>
      <c r="M1131" s="41"/>
      <c r="N1131" s="41"/>
      <c r="O1131" s="41"/>
      <c r="P1131" s="41"/>
      <c r="Q1131" s="41"/>
      <c r="R1131" s="41"/>
      <c r="S1131" s="41"/>
    </row>
    <row r="1132" ht="78.0" customHeight="1">
      <c r="A1132" s="41"/>
      <c r="B1132" s="78"/>
      <c r="C1132" s="78"/>
      <c r="D1132" s="41"/>
      <c r="E1132" s="41"/>
      <c r="F1132" s="41"/>
      <c r="G1132" s="41"/>
      <c r="H1132" s="41"/>
      <c r="I1132" s="41"/>
      <c r="J1132" s="41"/>
      <c r="K1132" s="41"/>
      <c r="L1132" s="41"/>
      <c r="M1132" s="41"/>
      <c r="N1132" s="41"/>
      <c r="O1132" s="41"/>
      <c r="P1132" s="41"/>
      <c r="Q1132" s="41"/>
      <c r="R1132" s="41"/>
      <c r="S1132" s="41"/>
    </row>
    <row r="1133" ht="78.0" customHeight="1">
      <c r="A1133" s="41"/>
      <c r="B1133" s="78"/>
      <c r="C1133" s="78"/>
      <c r="D1133" s="41"/>
      <c r="E1133" s="41"/>
      <c r="F1133" s="41"/>
      <c r="G1133" s="41"/>
      <c r="H1133" s="41"/>
      <c r="I1133" s="41"/>
      <c r="J1133" s="41"/>
      <c r="K1133" s="41"/>
      <c r="L1133" s="41"/>
      <c r="M1133" s="41"/>
      <c r="N1133" s="41"/>
      <c r="O1133" s="41"/>
      <c r="P1133" s="41"/>
      <c r="Q1133" s="41"/>
      <c r="R1133" s="41"/>
      <c r="S1133" s="41"/>
    </row>
    <row r="1134" ht="78.0" customHeight="1">
      <c r="A1134" s="41"/>
      <c r="B1134" s="78"/>
      <c r="C1134" s="78"/>
      <c r="D1134" s="41"/>
      <c r="E1134" s="41"/>
      <c r="F1134" s="41"/>
      <c r="G1134" s="41"/>
      <c r="H1134" s="41"/>
      <c r="I1134" s="41"/>
      <c r="J1134" s="41"/>
      <c r="K1134" s="41"/>
      <c r="L1134" s="41"/>
      <c r="M1134" s="41"/>
      <c r="N1134" s="41"/>
      <c r="O1134" s="41"/>
      <c r="P1134" s="41"/>
      <c r="Q1134" s="41"/>
      <c r="R1134" s="41"/>
      <c r="S1134" s="41"/>
    </row>
    <row r="1135" ht="78.0" customHeight="1">
      <c r="A1135" s="41"/>
      <c r="B1135" s="78"/>
      <c r="C1135" s="78"/>
      <c r="D1135" s="41"/>
      <c r="E1135" s="41"/>
      <c r="F1135" s="41"/>
      <c r="G1135" s="41"/>
      <c r="H1135" s="41"/>
      <c r="I1135" s="41"/>
      <c r="J1135" s="41"/>
      <c r="K1135" s="41"/>
      <c r="L1135" s="41"/>
      <c r="M1135" s="41"/>
      <c r="N1135" s="41"/>
      <c r="O1135" s="41"/>
      <c r="P1135" s="41"/>
      <c r="Q1135" s="41"/>
      <c r="R1135" s="41"/>
      <c r="S1135" s="41"/>
    </row>
    <row r="1136" ht="78.0" customHeight="1">
      <c r="A1136" s="41"/>
      <c r="B1136" s="78"/>
      <c r="C1136" s="78"/>
      <c r="D1136" s="41"/>
      <c r="E1136" s="41"/>
      <c r="F1136" s="41"/>
      <c r="G1136" s="41"/>
      <c r="H1136" s="41"/>
      <c r="I1136" s="41"/>
      <c r="J1136" s="41"/>
      <c r="K1136" s="41"/>
      <c r="L1136" s="41"/>
      <c r="M1136" s="41"/>
      <c r="N1136" s="41"/>
      <c r="O1136" s="41"/>
      <c r="P1136" s="41"/>
      <c r="Q1136" s="41"/>
      <c r="R1136" s="41"/>
      <c r="S1136" s="41"/>
    </row>
    <row r="1137" ht="78.0" customHeight="1">
      <c r="A1137" s="41"/>
      <c r="B1137" s="78"/>
      <c r="C1137" s="78"/>
      <c r="D1137" s="41"/>
      <c r="E1137" s="41"/>
      <c r="F1137" s="41"/>
      <c r="G1137" s="41"/>
      <c r="H1137" s="41"/>
      <c r="I1137" s="41"/>
      <c r="J1137" s="41"/>
      <c r="K1137" s="41"/>
      <c r="L1137" s="41"/>
      <c r="M1137" s="41"/>
      <c r="N1137" s="41"/>
      <c r="O1137" s="41"/>
      <c r="P1137" s="41"/>
      <c r="Q1137" s="41"/>
      <c r="R1137" s="41"/>
      <c r="S1137" s="41"/>
    </row>
    <row r="1138" ht="78.0" customHeight="1">
      <c r="A1138" s="41"/>
      <c r="B1138" s="78"/>
      <c r="C1138" s="78"/>
      <c r="D1138" s="41"/>
      <c r="E1138" s="41"/>
      <c r="F1138" s="41"/>
      <c r="G1138" s="41"/>
      <c r="H1138" s="41"/>
      <c r="I1138" s="41"/>
      <c r="J1138" s="41"/>
      <c r="K1138" s="41"/>
      <c r="L1138" s="41"/>
      <c r="M1138" s="41"/>
      <c r="N1138" s="41"/>
      <c r="O1138" s="41"/>
      <c r="P1138" s="41"/>
      <c r="Q1138" s="41"/>
      <c r="R1138" s="41"/>
      <c r="S1138" s="41"/>
    </row>
    <row r="1139" ht="78.0" customHeight="1">
      <c r="A1139" s="41"/>
      <c r="B1139" s="78"/>
      <c r="C1139" s="78"/>
      <c r="D1139" s="41"/>
      <c r="E1139" s="41"/>
      <c r="F1139" s="41"/>
      <c r="G1139" s="41"/>
      <c r="H1139" s="41"/>
      <c r="I1139" s="41"/>
      <c r="J1139" s="41"/>
      <c r="K1139" s="41"/>
      <c r="L1139" s="41"/>
      <c r="M1139" s="41"/>
      <c r="N1139" s="41"/>
      <c r="O1139" s="41"/>
      <c r="P1139" s="41"/>
      <c r="Q1139" s="41"/>
      <c r="R1139" s="41"/>
      <c r="S1139" s="41"/>
    </row>
    <row r="1140" ht="78.0" customHeight="1">
      <c r="A1140" s="41"/>
      <c r="B1140" s="78"/>
      <c r="C1140" s="78"/>
      <c r="D1140" s="41"/>
      <c r="E1140" s="41"/>
      <c r="F1140" s="41"/>
      <c r="G1140" s="41"/>
      <c r="H1140" s="41"/>
      <c r="I1140" s="41"/>
      <c r="J1140" s="41"/>
      <c r="K1140" s="41"/>
      <c r="L1140" s="41"/>
      <c r="M1140" s="41"/>
      <c r="N1140" s="41"/>
      <c r="O1140" s="41"/>
      <c r="P1140" s="41"/>
      <c r="Q1140" s="41"/>
      <c r="R1140" s="41"/>
      <c r="S1140" s="41"/>
    </row>
    <row r="1141" ht="78.0" customHeight="1">
      <c r="A1141" s="41"/>
      <c r="B1141" s="78"/>
      <c r="C1141" s="78"/>
      <c r="D1141" s="41"/>
      <c r="E1141" s="41"/>
      <c r="F1141" s="41"/>
      <c r="G1141" s="41"/>
      <c r="H1141" s="41"/>
      <c r="I1141" s="41"/>
      <c r="J1141" s="41"/>
      <c r="K1141" s="41"/>
      <c r="L1141" s="41"/>
      <c r="M1141" s="41"/>
      <c r="N1141" s="41"/>
      <c r="O1141" s="41"/>
      <c r="P1141" s="41"/>
      <c r="Q1141" s="41"/>
      <c r="R1141" s="41"/>
      <c r="S1141" s="41"/>
    </row>
    <row r="1142" ht="78.0" customHeight="1">
      <c r="A1142" s="41"/>
      <c r="B1142" s="78"/>
      <c r="C1142" s="78"/>
      <c r="D1142" s="41"/>
      <c r="E1142" s="41"/>
      <c r="F1142" s="41"/>
      <c r="G1142" s="41"/>
      <c r="H1142" s="41"/>
      <c r="I1142" s="41"/>
      <c r="J1142" s="41"/>
      <c r="K1142" s="41"/>
      <c r="L1142" s="41"/>
      <c r="M1142" s="41"/>
      <c r="N1142" s="41"/>
      <c r="O1142" s="41"/>
      <c r="P1142" s="41"/>
      <c r="Q1142" s="41"/>
      <c r="R1142" s="41"/>
      <c r="S1142" s="41"/>
    </row>
    <row r="1143" ht="78.0" customHeight="1">
      <c r="A1143" s="41"/>
      <c r="B1143" s="78"/>
      <c r="C1143" s="78"/>
      <c r="D1143" s="41"/>
      <c r="E1143" s="41"/>
      <c r="F1143" s="41"/>
      <c r="G1143" s="41"/>
      <c r="H1143" s="41"/>
      <c r="I1143" s="41"/>
      <c r="J1143" s="41"/>
      <c r="K1143" s="41"/>
      <c r="L1143" s="41"/>
      <c r="M1143" s="41"/>
      <c r="N1143" s="41"/>
      <c r="O1143" s="41"/>
      <c r="P1143" s="41"/>
      <c r="Q1143" s="41"/>
      <c r="R1143" s="41"/>
      <c r="S1143" s="41"/>
    </row>
    <row r="1144" ht="78.0" customHeight="1">
      <c r="A1144" s="41"/>
      <c r="B1144" s="78"/>
      <c r="C1144" s="78"/>
      <c r="D1144" s="41"/>
      <c r="E1144" s="41"/>
      <c r="F1144" s="41"/>
      <c r="G1144" s="41"/>
      <c r="H1144" s="41"/>
      <c r="I1144" s="41"/>
      <c r="J1144" s="41"/>
      <c r="K1144" s="41"/>
      <c r="L1144" s="41"/>
      <c r="M1144" s="41"/>
      <c r="N1144" s="41"/>
      <c r="O1144" s="41"/>
      <c r="P1144" s="41"/>
      <c r="Q1144" s="41"/>
      <c r="R1144" s="41"/>
      <c r="S1144" s="41"/>
    </row>
    <row r="1145" ht="78.0" customHeight="1">
      <c r="A1145" s="41"/>
      <c r="B1145" s="78"/>
      <c r="C1145" s="78"/>
      <c r="D1145" s="41"/>
      <c r="E1145" s="41"/>
      <c r="F1145" s="41"/>
      <c r="G1145" s="41"/>
      <c r="H1145" s="41"/>
      <c r="I1145" s="41"/>
      <c r="J1145" s="41"/>
      <c r="K1145" s="41"/>
      <c r="L1145" s="41"/>
      <c r="M1145" s="41"/>
      <c r="N1145" s="41"/>
      <c r="O1145" s="41"/>
      <c r="P1145" s="41"/>
      <c r="Q1145" s="41"/>
      <c r="R1145" s="41"/>
      <c r="S1145" s="41"/>
    </row>
    <row r="1146" ht="78.0" customHeight="1">
      <c r="A1146" s="41"/>
      <c r="B1146" s="78"/>
      <c r="C1146" s="78"/>
      <c r="D1146" s="41"/>
      <c r="E1146" s="41"/>
      <c r="F1146" s="41"/>
      <c r="G1146" s="41"/>
      <c r="H1146" s="41"/>
      <c r="I1146" s="41"/>
      <c r="J1146" s="41"/>
      <c r="K1146" s="41"/>
      <c r="L1146" s="41"/>
      <c r="M1146" s="41"/>
      <c r="N1146" s="41"/>
      <c r="O1146" s="41"/>
      <c r="P1146" s="41"/>
      <c r="Q1146" s="41"/>
      <c r="R1146" s="41"/>
      <c r="S1146" s="41"/>
    </row>
    <row r="1147" ht="78.0" customHeight="1">
      <c r="A1147" s="41"/>
      <c r="B1147" s="78"/>
      <c r="C1147" s="78"/>
      <c r="D1147" s="41"/>
      <c r="E1147" s="41"/>
      <c r="F1147" s="41"/>
      <c r="G1147" s="41"/>
      <c r="H1147" s="41"/>
      <c r="I1147" s="41"/>
      <c r="J1147" s="41"/>
      <c r="K1147" s="41"/>
      <c r="L1147" s="41"/>
      <c r="M1147" s="41"/>
      <c r="N1147" s="41"/>
      <c r="O1147" s="41"/>
      <c r="P1147" s="41"/>
      <c r="Q1147" s="41"/>
      <c r="R1147" s="41"/>
      <c r="S1147" s="41"/>
    </row>
    <row r="1148" ht="78.0" customHeight="1">
      <c r="A1148" s="41"/>
      <c r="B1148" s="78"/>
      <c r="C1148" s="78"/>
      <c r="D1148" s="41"/>
      <c r="E1148" s="41"/>
      <c r="F1148" s="41"/>
      <c r="G1148" s="41"/>
      <c r="H1148" s="41"/>
      <c r="I1148" s="41"/>
      <c r="J1148" s="41"/>
      <c r="K1148" s="41"/>
      <c r="L1148" s="41"/>
      <c r="M1148" s="41"/>
      <c r="N1148" s="41"/>
      <c r="O1148" s="41"/>
      <c r="P1148" s="41"/>
      <c r="Q1148" s="41"/>
      <c r="R1148" s="41"/>
      <c r="S1148" s="41"/>
    </row>
    <row r="1149" ht="78.0" customHeight="1">
      <c r="A1149" s="41"/>
      <c r="B1149" s="78"/>
      <c r="C1149" s="78"/>
      <c r="D1149" s="41"/>
      <c r="E1149" s="41"/>
      <c r="F1149" s="41"/>
      <c r="G1149" s="41"/>
      <c r="H1149" s="41"/>
      <c r="I1149" s="41"/>
      <c r="J1149" s="41"/>
      <c r="K1149" s="41"/>
      <c r="L1149" s="41"/>
      <c r="M1149" s="41"/>
      <c r="N1149" s="41"/>
      <c r="O1149" s="41"/>
      <c r="P1149" s="41"/>
      <c r="Q1149" s="41"/>
      <c r="R1149" s="41"/>
      <c r="S1149" s="41"/>
    </row>
    <row r="1150" ht="78.0" customHeight="1">
      <c r="A1150" s="41"/>
      <c r="B1150" s="78"/>
      <c r="C1150" s="78"/>
      <c r="D1150" s="41"/>
      <c r="E1150" s="41"/>
      <c r="F1150" s="41"/>
      <c r="G1150" s="41"/>
      <c r="H1150" s="41"/>
      <c r="I1150" s="41"/>
      <c r="J1150" s="41"/>
      <c r="K1150" s="41"/>
      <c r="L1150" s="41"/>
      <c r="M1150" s="41"/>
      <c r="N1150" s="41"/>
      <c r="O1150" s="41"/>
      <c r="P1150" s="41"/>
      <c r="Q1150" s="41"/>
      <c r="R1150" s="41"/>
      <c r="S1150" s="41"/>
    </row>
    <row r="1151" ht="78.0" customHeight="1">
      <c r="A1151" s="41"/>
      <c r="B1151" s="78"/>
      <c r="C1151" s="78"/>
      <c r="D1151" s="41"/>
      <c r="E1151" s="41"/>
      <c r="F1151" s="41"/>
      <c r="G1151" s="41"/>
      <c r="H1151" s="41"/>
      <c r="I1151" s="41"/>
      <c r="J1151" s="41"/>
      <c r="K1151" s="41"/>
      <c r="L1151" s="41"/>
      <c r="M1151" s="41"/>
      <c r="N1151" s="41"/>
      <c r="O1151" s="41"/>
      <c r="P1151" s="41"/>
      <c r="Q1151" s="41"/>
      <c r="R1151" s="41"/>
      <c r="S1151" s="41"/>
    </row>
    <row r="1152" ht="78.0" customHeight="1">
      <c r="A1152" s="41"/>
      <c r="B1152" s="78"/>
      <c r="C1152" s="78"/>
      <c r="D1152" s="41"/>
      <c r="E1152" s="41"/>
      <c r="F1152" s="41"/>
      <c r="G1152" s="41"/>
      <c r="H1152" s="41"/>
      <c r="I1152" s="41"/>
      <c r="J1152" s="41"/>
      <c r="K1152" s="41"/>
      <c r="L1152" s="41"/>
      <c r="M1152" s="41"/>
      <c r="N1152" s="41"/>
      <c r="O1152" s="41"/>
      <c r="P1152" s="41"/>
      <c r="Q1152" s="41"/>
      <c r="R1152" s="41"/>
      <c r="S1152" s="41"/>
    </row>
    <row r="1153" ht="78.0" customHeight="1">
      <c r="A1153" s="41"/>
      <c r="B1153" s="78"/>
      <c r="C1153" s="78"/>
      <c r="D1153" s="41"/>
      <c r="E1153" s="41"/>
      <c r="F1153" s="41"/>
      <c r="G1153" s="41"/>
      <c r="H1153" s="41"/>
      <c r="I1153" s="41"/>
      <c r="J1153" s="41"/>
      <c r="K1153" s="41"/>
      <c r="L1153" s="41"/>
      <c r="M1153" s="41"/>
      <c r="N1153" s="41"/>
      <c r="O1153" s="41"/>
      <c r="P1153" s="41"/>
      <c r="Q1153" s="41"/>
      <c r="R1153" s="41"/>
      <c r="S1153" s="41"/>
    </row>
    <row r="1154" ht="78.0" customHeight="1">
      <c r="A1154" s="41"/>
      <c r="B1154" s="78"/>
      <c r="C1154" s="78"/>
      <c r="D1154" s="41"/>
      <c r="E1154" s="41"/>
      <c r="F1154" s="41"/>
      <c r="G1154" s="41"/>
      <c r="H1154" s="41"/>
      <c r="I1154" s="41"/>
      <c r="J1154" s="41"/>
      <c r="K1154" s="41"/>
      <c r="L1154" s="41"/>
      <c r="M1154" s="41"/>
      <c r="N1154" s="41"/>
      <c r="O1154" s="41"/>
      <c r="P1154" s="41"/>
      <c r="Q1154" s="41"/>
      <c r="R1154" s="41"/>
      <c r="S1154" s="41"/>
    </row>
    <row r="1155" ht="78.0" customHeight="1">
      <c r="A1155" s="41"/>
      <c r="B1155" s="78"/>
      <c r="C1155" s="78"/>
      <c r="D1155" s="41"/>
      <c r="E1155" s="41"/>
      <c r="F1155" s="41"/>
      <c r="G1155" s="41"/>
      <c r="H1155" s="41"/>
      <c r="I1155" s="41"/>
      <c r="J1155" s="41"/>
      <c r="K1155" s="41"/>
      <c r="L1155" s="41"/>
      <c r="M1155" s="41"/>
      <c r="N1155" s="41"/>
      <c r="O1155" s="41"/>
      <c r="P1155" s="41"/>
      <c r="Q1155" s="41"/>
      <c r="R1155" s="41"/>
      <c r="S1155" s="41"/>
    </row>
    <row r="1156" ht="78.0" customHeight="1">
      <c r="A1156" s="41"/>
      <c r="B1156" s="78"/>
      <c r="C1156" s="78"/>
      <c r="D1156" s="41"/>
      <c r="E1156" s="41"/>
      <c r="F1156" s="41"/>
      <c r="G1156" s="41"/>
      <c r="H1156" s="41"/>
      <c r="I1156" s="41"/>
      <c r="J1156" s="41"/>
      <c r="K1156" s="41"/>
      <c r="L1156" s="41"/>
      <c r="M1156" s="41"/>
      <c r="N1156" s="41"/>
      <c r="O1156" s="41"/>
      <c r="P1156" s="41"/>
      <c r="Q1156" s="41"/>
      <c r="R1156" s="41"/>
      <c r="S1156" s="41"/>
    </row>
    <row r="1157" ht="78.0" customHeight="1">
      <c r="A1157" s="41"/>
      <c r="B1157" s="78"/>
      <c r="C1157" s="78"/>
      <c r="D1157" s="41"/>
      <c r="E1157" s="41"/>
      <c r="F1157" s="41"/>
      <c r="G1157" s="41"/>
      <c r="H1157" s="41"/>
      <c r="I1157" s="41"/>
      <c r="J1157" s="41"/>
      <c r="K1157" s="41"/>
      <c r="L1157" s="41"/>
      <c r="M1157" s="41"/>
      <c r="N1157" s="41"/>
      <c r="O1157" s="41"/>
      <c r="P1157" s="41"/>
      <c r="Q1157" s="41"/>
      <c r="R1157" s="41"/>
      <c r="S1157" s="41"/>
    </row>
    <row r="1158" ht="78.0" customHeight="1">
      <c r="A1158" s="41"/>
      <c r="B1158" s="78"/>
      <c r="C1158" s="78"/>
      <c r="D1158" s="41"/>
      <c r="E1158" s="41"/>
      <c r="F1158" s="41"/>
      <c r="G1158" s="41"/>
      <c r="H1158" s="41"/>
      <c r="I1158" s="41"/>
      <c r="J1158" s="41"/>
      <c r="K1158" s="41"/>
      <c r="L1158" s="41"/>
      <c r="M1158" s="41"/>
      <c r="N1158" s="41"/>
      <c r="O1158" s="41"/>
      <c r="P1158" s="41"/>
      <c r="Q1158" s="41"/>
      <c r="R1158" s="41"/>
      <c r="S1158" s="41"/>
    </row>
    <row r="1159" ht="78.0" customHeight="1">
      <c r="A1159" s="41"/>
      <c r="B1159" s="78"/>
      <c r="C1159" s="78"/>
      <c r="D1159" s="41"/>
      <c r="E1159" s="41"/>
      <c r="F1159" s="41"/>
      <c r="G1159" s="41"/>
      <c r="H1159" s="41"/>
      <c r="I1159" s="41"/>
      <c r="J1159" s="41"/>
      <c r="K1159" s="41"/>
      <c r="L1159" s="41"/>
      <c r="M1159" s="41"/>
      <c r="N1159" s="41"/>
      <c r="O1159" s="41"/>
      <c r="P1159" s="41"/>
      <c r="Q1159" s="41"/>
      <c r="R1159" s="41"/>
      <c r="S1159" s="41"/>
    </row>
    <row r="1160" ht="78.0" customHeight="1">
      <c r="A1160" s="41"/>
      <c r="B1160" s="78"/>
      <c r="C1160" s="78"/>
      <c r="D1160" s="41"/>
      <c r="E1160" s="41"/>
      <c r="F1160" s="41"/>
      <c r="G1160" s="41"/>
      <c r="H1160" s="41"/>
      <c r="I1160" s="41"/>
      <c r="J1160" s="41"/>
      <c r="K1160" s="41"/>
      <c r="L1160" s="41"/>
      <c r="M1160" s="41"/>
      <c r="N1160" s="41"/>
      <c r="O1160" s="41"/>
      <c r="P1160" s="41"/>
      <c r="Q1160" s="41"/>
      <c r="R1160" s="41"/>
      <c r="S1160" s="41"/>
    </row>
    <row r="1161" ht="78.0" customHeight="1">
      <c r="A1161" s="41"/>
      <c r="B1161" s="78"/>
      <c r="C1161" s="78"/>
      <c r="D1161" s="41"/>
      <c r="E1161" s="41"/>
      <c r="F1161" s="41"/>
      <c r="G1161" s="41"/>
      <c r="H1161" s="41"/>
      <c r="I1161" s="41"/>
      <c r="J1161" s="41"/>
      <c r="K1161" s="41"/>
      <c r="L1161" s="41"/>
      <c r="M1161" s="41"/>
      <c r="N1161" s="41"/>
      <c r="O1161" s="41"/>
      <c r="P1161" s="41"/>
      <c r="Q1161" s="41"/>
      <c r="R1161" s="41"/>
      <c r="S1161" s="41"/>
    </row>
    <row r="1162" ht="78.0" customHeight="1">
      <c r="A1162" s="41"/>
      <c r="B1162" s="78"/>
      <c r="C1162" s="78"/>
      <c r="D1162" s="41"/>
      <c r="E1162" s="41"/>
      <c r="F1162" s="41"/>
      <c r="G1162" s="41"/>
      <c r="H1162" s="41"/>
      <c r="I1162" s="41"/>
      <c r="J1162" s="41"/>
      <c r="K1162" s="41"/>
      <c r="L1162" s="41"/>
      <c r="M1162" s="41"/>
      <c r="N1162" s="41"/>
      <c r="O1162" s="41"/>
      <c r="P1162" s="41"/>
      <c r="Q1162" s="41"/>
      <c r="R1162" s="41"/>
      <c r="S1162" s="41"/>
    </row>
    <row r="1163" ht="78.0" customHeight="1">
      <c r="A1163" s="41"/>
      <c r="B1163" s="78"/>
      <c r="C1163" s="78"/>
      <c r="D1163" s="41"/>
      <c r="E1163" s="41"/>
      <c r="F1163" s="41"/>
      <c r="G1163" s="41"/>
      <c r="H1163" s="41"/>
      <c r="I1163" s="41"/>
      <c r="J1163" s="41"/>
      <c r="K1163" s="41"/>
      <c r="L1163" s="41"/>
      <c r="M1163" s="41"/>
      <c r="N1163" s="41"/>
      <c r="O1163" s="41"/>
      <c r="P1163" s="41"/>
      <c r="Q1163" s="41"/>
      <c r="R1163" s="41"/>
      <c r="S1163" s="41"/>
    </row>
    <row r="1164" ht="78.0" customHeight="1">
      <c r="A1164" s="41"/>
      <c r="B1164" s="78"/>
      <c r="C1164" s="78"/>
      <c r="D1164" s="41"/>
      <c r="E1164" s="41"/>
      <c r="F1164" s="41"/>
      <c r="G1164" s="41"/>
      <c r="H1164" s="41"/>
      <c r="I1164" s="41"/>
      <c r="J1164" s="41"/>
      <c r="K1164" s="41"/>
      <c r="L1164" s="41"/>
      <c r="M1164" s="41"/>
      <c r="N1164" s="41"/>
      <c r="O1164" s="41"/>
      <c r="P1164" s="41"/>
      <c r="Q1164" s="41"/>
      <c r="R1164" s="41"/>
      <c r="S1164" s="41"/>
    </row>
    <row r="1165" ht="78.0" customHeight="1">
      <c r="A1165" s="41"/>
      <c r="B1165" s="78"/>
      <c r="C1165" s="78"/>
      <c r="D1165" s="41"/>
      <c r="E1165" s="41"/>
      <c r="F1165" s="41"/>
      <c r="G1165" s="41"/>
      <c r="H1165" s="41"/>
      <c r="I1165" s="41"/>
      <c r="J1165" s="41"/>
      <c r="K1165" s="41"/>
      <c r="L1165" s="41"/>
      <c r="M1165" s="41"/>
      <c r="N1165" s="41"/>
      <c r="O1165" s="41"/>
      <c r="P1165" s="41"/>
      <c r="Q1165" s="41"/>
      <c r="R1165" s="41"/>
      <c r="S1165" s="41"/>
    </row>
    <row r="1166" ht="78.0" customHeight="1">
      <c r="A1166" s="41"/>
      <c r="B1166" s="78"/>
      <c r="C1166" s="78"/>
      <c r="D1166" s="41"/>
      <c r="E1166" s="41"/>
      <c r="F1166" s="41"/>
      <c r="G1166" s="41"/>
      <c r="H1166" s="41"/>
      <c r="I1166" s="41"/>
      <c r="J1166" s="41"/>
      <c r="K1166" s="41"/>
      <c r="L1166" s="41"/>
      <c r="M1166" s="41"/>
      <c r="N1166" s="41"/>
      <c r="O1166" s="41"/>
      <c r="P1166" s="41"/>
      <c r="Q1166" s="41"/>
      <c r="R1166" s="41"/>
      <c r="S1166" s="41"/>
    </row>
    <row r="1167" ht="78.0" customHeight="1">
      <c r="A1167" s="41"/>
      <c r="B1167" s="78"/>
      <c r="C1167" s="78"/>
      <c r="D1167" s="41"/>
      <c r="E1167" s="41"/>
      <c r="F1167" s="41"/>
      <c r="G1167" s="41"/>
      <c r="H1167" s="41"/>
      <c r="I1167" s="41"/>
      <c r="J1167" s="41"/>
      <c r="K1167" s="41"/>
      <c r="L1167" s="41"/>
      <c r="M1167" s="41"/>
      <c r="N1167" s="41"/>
      <c r="O1167" s="41"/>
      <c r="P1167" s="41"/>
      <c r="Q1167" s="41"/>
      <c r="R1167" s="41"/>
      <c r="S1167" s="41"/>
    </row>
    <row r="1168" ht="78.0" customHeight="1">
      <c r="A1168" s="41"/>
      <c r="B1168" s="78"/>
      <c r="C1168" s="78"/>
      <c r="D1168" s="41"/>
      <c r="E1168" s="41"/>
      <c r="F1168" s="41"/>
      <c r="G1168" s="41"/>
      <c r="H1168" s="41"/>
      <c r="I1168" s="41"/>
      <c r="J1168" s="41"/>
      <c r="K1168" s="41"/>
      <c r="L1168" s="41"/>
      <c r="M1168" s="41"/>
      <c r="N1168" s="41"/>
      <c r="O1168" s="41"/>
      <c r="P1168" s="41"/>
      <c r="Q1168" s="41"/>
      <c r="R1168" s="41"/>
      <c r="S1168" s="41"/>
    </row>
    <row r="1169" ht="78.0" customHeight="1">
      <c r="A1169" s="41"/>
      <c r="B1169" s="78"/>
      <c r="C1169" s="78"/>
      <c r="D1169" s="41"/>
      <c r="E1169" s="41"/>
      <c r="F1169" s="41"/>
      <c r="G1169" s="41"/>
      <c r="H1169" s="41"/>
      <c r="I1169" s="41"/>
      <c r="J1169" s="41"/>
      <c r="K1169" s="41"/>
      <c r="L1169" s="41"/>
      <c r="M1169" s="41"/>
      <c r="N1169" s="41"/>
      <c r="O1169" s="41"/>
      <c r="P1169" s="41"/>
      <c r="Q1169" s="41"/>
      <c r="R1169" s="41"/>
      <c r="S1169" s="41"/>
    </row>
    <row r="1170" ht="78.0" customHeight="1">
      <c r="A1170" s="41"/>
      <c r="B1170" s="78"/>
      <c r="C1170" s="78"/>
      <c r="D1170" s="41"/>
      <c r="E1170" s="41"/>
      <c r="F1170" s="41"/>
      <c r="G1170" s="41"/>
      <c r="H1170" s="41"/>
      <c r="I1170" s="41"/>
      <c r="J1170" s="41"/>
      <c r="K1170" s="41"/>
      <c r="L1170" s="41"/>
      <c r="M1170" s="41"/>
      <c r="N1170" s="41"/>
      <c r="O1170" s="41"/>
      <c r="P1170" s="41"/>
      <c r="Q1170" s="41"/>
      <c r="R1170" s="41"/>
      <c r="S1170" s="41"/>
    </row>
    <row r="1171" ht="78.0" customHeight="1">
      <c r="A1171" s="41"/>
      <c r="B1171" s="78"/>
      <c r="C1171" s="78"/>
      <c r="D1171" s="41"/>
      <c r="E1171" s="41"/>
      <c r="F1171" s="41"/>
      <c r="G1171" s="41"/>
      <c r="H1171" s="41"/>
      <c r="I1171" s="41"/>
      <c r="J1171" s="41"/>
      <c r="K1171" s="41"/>
      <c r="L1171" s="41"/>
      <c r="M1171" s="41"/>
      <c r="N1171" s="41"/>
      <c r="O1171" s="41"/>
      <c r="P1171" s="41"/>
      <c r="Q1171" s="41"/>
      <c r="R1171" s="41"/>
      <c r="S1171" s="41"/>
    </row>
    <row r="1172" ht="78.0" customHeight="1">
      <c r="A1172" s="41"/>
      <c r="B1172" s="78"/>
      <c r="C1172" s="78"/>
      <c r="D1172" s="41"/>
      <c r="E1172" s="41"/>
      <c r="F1172" s="41"/>
      <c r="G1172" s="41"/>
      <c r="H1172" s="41"/>
      <c r="I1172" s="41"/>
      <c r="J1172" s="41"/>
      <c r="K1172" s="41"/>
      <c r="L1172" s="41"/>
      <c r="M1172" s="41"/>
      <c r="N1172" s="41"/>
      <c r="O1172" s="41"/>
      <c r="P1172" s="41"/>
      <c r="Q1172" s="41"/>
      <c r="R1172" s="41"/>
      <c r="S1172" s="41"/>
    </row>
    <row r="1173" ht="78.0" customHeight="1">
      <c r="A1173" s="41"/>
      <c r="B1173" s="78"/>
      <c r="C1173" s="78"/>
      <c r="D1173" s="41"/>
      <c r="E1173" s="41"/>
      <c r="F1173" s="41"/>
      <c r="G1173" s="41"/>
      <c r="H1173" s="41"/>
      <c r="I1173" s="41"/>
      <c r="J1173" s="41"/>
      <c r="K1173" s="41"/>
      <c r="L1173" s="41"/>
      <c r="M1173" s="41"/>
      <c r="N1173" s="41"/>
      <c r="O1173" s="41"/>
      <c r="P1173" s="41"/>
      <c r="Q1173" s="41"/>
      <c r="R1173" s="41"/>
      <c r="S1173" s="41"/>
    </row>
    <row r="1174" ht="78.0" customHeight="1">
      <c r="A1174" s="41"/>
      <c r="B1174" s="78"/>
      <c r="C1174" s="78"/>
      <c r="D1174" s="41"/>
      <c r="E1174" s="41"/>
      <c r="F1174" s="41"/>
      <c r="G1174" s="41"/>
      <c r="H1174" s="41"/>
      <c r="I1174" s="41"/>
      <c r="J1174" s="41"/>
      <c r="K1174" s="41"/>
      <c r="L1174" s="41"/>
      <c r="M1174" s="41"/>
      <c r="N1174" s="41"/>
      <c r="O1174" s="41"/>
      <c r="P1174" s="41"/>
      <c r="Q1174" s="41"/>
      <c r="R1174" s="41"/>
      <c r="S1174" s="41"/>
    </row>
    <row r="1175" ht="78.0" customHeight="1">
      <c r="A1175" s="41"/>
      <c r="B1175" s="78"/>
      <c r="C1175" s="78"/>
      <c r="D1175" s="41"/>
      <c r="E1175" s="41"/>
      <c r="F1175" s="41"/>
      <c r="G1175" s="41"/>
      <c r="H1175" s="41"/>
      <c r="I1175" s="41"/>
      <c r="J1175" s="41"/>
      <c r="K1175" s="41"/>
      <c r="L1175" s="41"/>
      <c r="M1175" s="41"/>
      <c r="N1175" s="41"/>
      <c r="O1175" s="41"/>
      <c r="P1175" s="41"/>
      <c r="Q1175" s="41"/>
      <c r="R1175" s="41"/>
      <c r="S1175" s="41"/>
    </row>
    <row r="1176" ht="78.0" customHeight="1">
      <c r="A1176" s="41"/>
      <c r="B1176" s="78"/>
      <c r="C1176" s="78"/>
      <c r="D1176" s="41"/>
      <c r="E1176" s="41"/>
      <c r="F1176" s="41"/>
      <c r="G1176" s="41"/>
      <c r="H1176" s="41"/>
      <c r="I1176" s="41"/>
      <c r="J1176" s="41"/>
      <c r="K1176" s="41"/>
      <c r="L1176" s="41"/>
      <c r="M1176" s="41"/>
      <c r="N1176" s="41"/>
      <c r="O1176" s="41"/>
      <c r="P1176" s="41"/>
      <c r="Q1176" s="41"/>
      <c r="R1176" s="41"/>
      <c r="S1176" s="41"/>
    </row>
    <row r="1177" ht="78.0" customHeight="1">
      <c r="A1177" s="41"/>
      <c r="B1177" s="78"/>
      <c r="C1177" s="78"/>
      <c r="D1177" s="41"/>
      <c r="E1177" s="41"/>
      <c r="F1177" s="41"/>
      <c r="G1177" s="41"/>
      <c r="H1177" s="41"/>
      <c r="I1177" s="41"/>
      <c r="J1177" s="41"/>
      <c r="K1177" s="41"/>
      <c r="L1177" s="41"/>
      <c r="M1177" s="41"/>
      <c r="N1177" s="41"/>
      <c r="O1177" s="41"/>
      <c r="P1177" s="41"/>
      <c r="Q1177" s="41"/>
      <c r="R1177" s="41"/>
      <c r="S1177" s="41"/>
    </row>
    <row r="1178" ht="78.0" customHeight="1">
      <c r="A1178" s="41"/>
      <c r="B1178" s="78"/>
      <c r="C1178" s="78"/>
      <c r="D1178" s="41"/>
      <c r="E1178" s="41"/>
      <c r="F1178" s="41"/>
      <c r="G1178" s="41"/>
      <c r="H1178" s="41"/>
      <c r="I1178" s="41"/>
      <c r="J1178" s="41"/>
      <c r="K1178" s="41"/>
      <c r="L1178" s="41"/>
      <c r="M1178" s="41"/>
      <c r="N1178" s="41"/>
      <c r="O1178" s="41"/>
      <c r="P1178" s="41"/>
      <c r="Q1178" s="41"/>
      <c r="R1178" s="41"/>
      <c r="S1178" s="41"/>
    </row>
    <row r="1179" ht="78.0" customHeight="1">
      <c r="A1179" s="41"/>
      <c r="B1179" s="78"/>
      <c r="C1179" s="78"/>
      <c r="D1179" s="41"/>
      <c r="E1179" s="41"/>
      <c r="F1179" s="41"/>
      <c r="G1179" s="41"/>
      <c r="H1179" s="41"/>
      <c r="I1179" s="41"/>
      <c r="J1179" s="41"/>
      <c r="K1179" s="41"/>
      <c r="L1179" s="41"/>
      <c r="M1179" s="41"/>
      <c r="N1179" s="41"/>
      <c r="O1179" s="41"/>
      <c r="P1179" s="41"/>
      <c r="Q1179" s="41"/>
      <c r="R1179" s="41"/>
      <c r="S1179" s="41"/>
    </row>
    <row r="1180" ht="78.0" customHeight="1">
      <c r="A1180" s="41"/>
      <c r="B1180" s="78"/>
      <c r="C1180" s="78"/>
      <c r="D1180" s="41"/>
      <c r="E1180" s="41"/>
      <c r="F1180" s="41"/>
      <c r="G1180" s="41"/>
      <c r="H1180" s="41"/>
      <c r="I1180" s="41"/>
      <c r="J1180" s="41"/>
      <c r="K1180" s="41"/>
      <c r="L1180" s="41"/>
      <c r="M1180" s="41"/>
      <c r="N1180" s="41"/>
      <c r="O1180" s="41"/>
      <c r="P1180" s="41"/>
      <c r="Q1180" s="41"/>
      <c r="R1180" s="41"/>
      <c r="S1180" s="41"/>
    </row>
    <row r="1181" ht="78.0" customHeight="1">
      <c r="A1181" s="41"/>
      <c r="B1181" s="78"/>
      <c r="C1181" s="78"/>
      <c r="D1181" s="41"/>
      <c r="E1181" s="41"/>
      <c r="F1181" s="41"/>
      <c r="G1181" s="41"/>
      <c r="H1181" s="41"/>
      <c r="I1181" s="41"/>
      <c r="J1181" s="41"/>
      <c r="K1181" s="41"/>
      <c r="L1181" s="41"/>
      <c r="M1181" s="41"/>
      <c r="N1181" s="41"/>
      <c r="O1181" s="41"/>
      <c r="P1181" s="41"/>
      <c r="Q1181" s="41"/>
      <c r="R1181" s="41"/>
      <c r="S1181" s="41"/>
    </row>
    <row r="1182" ht="78.0" customHeight="1">
      <c r="A1182" s="41"/>
      <c r="B1182" s="78"/>
      <c r="C1182" s="78"/>
      <c r="D1182" s="41"/>
      <c r="E1182" s="41"/>
      <c r="F1182" s="41"/>
      <c r="G1182" s="41"/>
      <c r="H1182" s="41"/>
      <c r="I1182" s="41"/>
      <c r="J1182" s="41"/>
      <c r="K1182" s="41"/>
      <c r="L1182" s="41"/>
      <c r="M1182" s="41"/>
      <c r="N1182" s="41"/>
      <c r="O1182" s="41"/>
      <c r="P1182" s="41"/>
      <c r="Q1182" s="41"/>
      <c r="R1182" s="41"/>
      <c r="S1182" s="41"/>
    </row>
    <row r="1183" ht="78.0" customHeight="1">
      <c r="A1183" s="41"/>
      <c r="B1183" s="78"/>
      <c r="C1183" s="78"/>
      <c r="D1183" s="41"/>
      <c r="E1183" s="41"/>
      <c r="F1183" s="41"/>
      <c r="G1183" s="41"/>
      <c r="H1183" s="41"/>
      <c r="I1183" s="41"/>
      <c r="J1183" s="41"/>
      <c r="K1183" s="41"/>
      <c r="L1183" s="41"/>
      <c r="M1183" s="41"/>
      <c r="N1183" s="41"/>
      <c r="O1183" s="41"/>
      <c r="P1183" s="41"/>
      <c r="Q1183" s="41"/>
      <c r="R1183" s="41"/>
      <c r="S1183" s="41"/>
    </row>
    <row r="1184" ht="78.0" customHeight="1">
      <c r="A1184" s="41"/>
      <c r="B1184" s="78"/>
      <c r="C1184" s="78"/>
      <c r="D1184" s="41"/>
      <c r="E1184" s="41"/>
      <c r="F1184" s="41"/>
      <c r="G1184" s="41"/>
      <c r="H1184" s="41"/>
      <c r="I1184" s="41"/>
      <c r="J1184" s="41"/>
      <c r="K1184" s="41"/>
      <c r="L1184" s="41"/>
      <c r="M1184" s="41"/>
      <c r="N1184" s="41"/>
      <c r="O1184" s="41"/>
      <c r="P1184" s="41"/>
      <c r="Q1184" s="41"/>
      <c r="R1184" s="41"/>
      <c r="S1184" s="41"/>
    </row>
    <row r="1185" ht="78.0" customHeight="1">
      <c r="A1185" s="41"/>
      <c r="B1185" s="78"/>
      <c r="C1185" s="78"/>
      <c r="D1185" s="41"/>
      <c r="E1185" s="41"/>
      <c r="F1185" s="41"/>
      <c r="G1185" s="41"/>
      <c r="H1185" s="41"/>
      <c r="I1185" s="41"/>
      <c r="J1185" s="41"/>
      <c r="K1185" s="41"/>
      <c r="L1185" s="41"/>
      <c r="M1185" s="41"/>
      <c r="N1185" s="41"/>
      <c r="O1185" s="41"/>
      <c r="P1185" s="41"/>
      <c r="Q1185" s="41"/>
      <c r="R1185" s="41"/>
      <c r="S1185" s="41"/>
    </row>
    <row r="1186" ht="78.0" customHeight="1">
      <c r="A1186" s="41"/>
      <c r="B1186" s="78"/>
      <c r="C1186" s="78"/>
      <c r="D1186" s="41"/>
      <c r="E1186" s="41"/>
      <c r="F1186" s="41"/>
      <c r="G1186" s="41"/>
      <c r="H1186" s="41"/>
      <c r="I1186" s="41"/>
      <c r="J1186" s="41"/>
      <c r="K1186" s="41"/>
      <c r="L1186" s="41"/>
      <c r="M1186" s="41"/>
      <c r="N1186" s="41"/>
      <c r="O1186" s="41"/>
      <c r="P1186" s="41"/>
      <c r="Q1186" s="41"/>
      <c r="R1186" s="41"/>
      <c r="S1186" s="41"/>
    </row>
    <row r="1187" ht="78.0" customHeight="1">
      <c r="A1187" s="41"/>
      <c r="B1187" s="78"/>
      <c r="C1187" s="78"/>
      <c r="D1187" s="41"/>
      <c r="E1187" s="41"/>
      <c r="F1187" s="41"/>
      <c r="G1187" s="41"/>
      <c r="H1187" s="41"/>
      <c r="I1187" s="41"/>
      <c r="J1187" s="41"/>
      <c r="K1187" s="41"/>
      <c r="L1187" s="41"/>
      <c r="M1187" s="41"/>
      <c r="N1187" s="41"/>
      <c r="O1187" s="41"/>
      <c r="P1187" s="41"/>
      <c r="Q1187" s="41"/>
      <c r="R1187" s="41"/>
      <c r="S1187" s="41"/>
    </row>
    <row r="1188" ht="78.0" customHeight="1">
      <c r="A1188" s="41"/>
      <c r="B1188" s="78"/>
      <c r="C1188" s="78"/>
      <c r="D1188" s="41"/>
      <c r="E1188" s="41"/>
      <c r="F1188" s="41"/>
      <c r="G1188" s="41"/>
      <c r="H1188" s="41"/>
      <c r="I1188" s="41"/>
      <c r="J1188" s="41"/>
      <c r="K1188" s="41"/>
      <c r="L1188" s="41"/>
      <c r="M1188" s="41"/>
      <c r="N1188" s="41"/>
      <c r="O1188" s="41"/>
      <c r="P1188" s="41"/>
      <c r="Q1188" s="41"/>
      <c r="R1188" s="41"/>
      <c r="S1188" s="41"/>
    </row>
    <row r="1189" ht="78.0" customHeight="1">
      <c r="A1189" s="41"/>
      <c r="B1189" s="78"/>
      <c r="C1189" s="78"/>
      <c r="D1189" s="41"/>
      <c r="E1189" s="41"/>
      <c r="F1189" s="41"/>
      <c r="G1189" s="41"/>
      <c r="H1189" s="41"/>
      <c r="I1189" s="41"/>
      <c r="J1189" s="41"/>
      <c r="K1189" s="41"/>
      <c r="L1189" s="41"/>
      <c r="M1189" s="41"/>
      <c r="N1189" s="41"/>
      <c r="O1189" s="41"/>
      <c r="P1189" s="41"/>
      <c r="Q1189" s="41"/>
      <c r="R1189" s="41"/>
      <c r="S1189" s="41"/>
    </row>
    <row r="1190" ht="78.0" customHeight="1">
      <c r="A1190" s="41"/>
      <c r="B1190" s="78"/>
      <c r="C1190" s="78"/>
      <c r="D1190" s="41"/>
      <c r="E1190" s="41"/>
      <c r="F1190" s="41"/>
      <c r="G1190" s="41"/>
      <c r="H1190" s="41"/>
      <c r="I1190" s="41"/>
      <c r="J1190" s="41"/>
      <c r="K1190" s="41"/>
      <c r="L1190" s="41"/>
      <c r="M1190" s="41"/>
      <c r="N1190" s="41"/>
      <c r="O1190" s="41"/>
      <c r="P1190" s="41"/>
      <c r="Q1190" s="41"/>
      <c r="R1190" s="41"/>
      <c r="S1190" s="41"/>
    </row>
    <row r="1191" ht="78.0" customHeight="1">
      <c r="A1191" s="41"/>
      <c r="B1191" s="78"/>
      <c r="C1191" s="78"/>
      <c r="D1191" s="41"/>
      <c r="E1191" s="41"/>
      <c r="F1191" s="41"/>
      <c r="G1191" s="41"/>
      <c r="H1191" s="41"/>
      <c r="I1191" s="41"/>
      <c r="J1191" s="41"/>
      <c r="K1191" s="41"/>
      <c r="L1191" s="41"/>
      <c r="M1191" s="41"/>
      <c r="N1191" s="41"/>
      <c r="O1191" s="41"/>
      <c r="P1191" s="41"/>
      <c r="Q1191" s="41"/>
      <c r="R1191" s="41"/>
      <c r="S1191" s="41"/>
    </row>
    <row r="1192" ht="78.0" customHeight="1">
      <c r="A1192" s="41"/>
      <c r="B1192" s="78"/>
      <c r="C1192" s="78"/>
      <c r="D1192" s="41"/>
      <c r="E1192" s="41"/>
      <c r="F1192" s="41"/>
      <c r="G1192" s="41"/>
      <c r="H1192" s="41"/>
      <c r="I1192" s="41"/>
      <c r="J1192" s="41"/>
      <c r="K1192" s="41"/>
      <c r="L1192" s="41"/>
      <c r="M1192" s="41"/>
      <c r="N1192" s="41"/>
      <c r="O1192" s="41"/>
      <c r="P1192" s="41"/>
      <c r="Q1192" s="41"/>
      <c r="R1192" s="41"/>
      <c r="S1192" s="41"/>
    </row>
    <row r="1193" ht="78.0" customHeight="1">
      <c r="A1193" s="41"/>
      <c r="B1193" s="78"/>
      <c r="C1193" s="78"/>
      <c r="D1193" s="41"/>
      <c r="E1193" s="41"/>
      <c r="F1193" s="41"/>
      <c r="G1193" s="41"/>
      <c r="H1193" s="41"/>
      <c r="I1193" s="41"/>
      <c r="J1193" s="41"/>
      <c r="K1193" s="41"/>
      <c r="L1193" s="41"/>
      <c r="M1193" s="41"/>
      <c r="N1193" s="41"/>
      <c r="O1193" s="41"/>
      <c r="P1193" s="41"/>
      <c r="Q1193" s="41"/>
      <c r="R1193" s="41"/>
      <c r="S1193" s="41"/>
    </row>
    <row r="1194" ht="78.0" customHeight="1">
      <c r="A1194" s="41"/>
      <c r="B1194" s="78"/>
      <c r="C1194" s="78"/>
      <c r="D1194" s="41"/>
      <c r="E1194" s="41"/>
      <c r="F1194" s="41"/>
      <c r="G1194" s="41"/>
      <c r="H1194" s="41"/>
      <c r="I1194" s="41"/>
      <c r="J1194" s="41"/>
      <c r="K1194" s="41"/>
      <c r="L1194" s="41"/>
      <c r="M1194" s="41"/>
      <c r="N1194" s="41"/>
      <c r="O1194" s="41"/>
      <c r="P1194" s="41"/>
      <c r="Q1194" s="41"/>
      <c r="R1194" s="41"/>
      <c r="S1194" s="41"/>
    </row>
    <row r="1195" ht="78.0" customHeight="1">
      <c r="A1195" s="41"/>
      <c r="B1195" s="78"/>
      <c r="C1195" s="78"/>
      <c r="D1195" s="41"/>
      <c r="E1195" s="41"/>
      <c r="F1195" s="41"/>
      <c r="G1195" s="41"/>
      <c r="H1195" s="41"/>
      <c r="I1195" s="41"/>
      <c r="J1195" s="41"/>
      <c r="K1195" s="41"/>
      <c r="L1195" s="41"/>
      <c r="M1195" s="41"/>
      <c r="N1195" s="41"/>
      <c r="O1195" s="41"/>
      <c r="P1195" s="41"/>
      <c r="Q1195" s="41"/>
      <c r="R1195" s="41"/>
      <c r="S1195" s="41"/>
    </row>
    <row r="1196" ht="78.0" customHeight="1">
      <c r="A1196" s="41"/>
      <c r="B1196" s="78"/>
      <c r="C1196" s="78"/>
      <c r="D1196" s="41"/>
      <c r="E1196" s="41"/>
      <c r="F1196" s="41"/>
      <c r="G1196" s="41"/>
      <c r="H1196" s="41"/>
      <c r="I1196" s="41"/>
      <c r="J1196" s="41"/>
      <c r="K1196" s="41"/>
      <c r="L1196" s="41"/>
      <c r="M1196" s="41"/>
      <c r="N1196" s="41"/>
      <c r="O1196" s="41"/>
      <c r="P1196" s="41"/>
      <c r="Q1196" s="41"/>
      <c r="R1196" s="41"/>
      <c r="S1196" s="41"/>
    </row>
    <row r="1197" ht="78.0" customHeight="1">
      <c r="A1197" s="41"/>
      <c r="B1197" s="78"/>
      <c r="C1197" s="78"/>
      <c r="D1197" s="41"/>
      <c r="E1197" s="41"/>
      <c r="F1197" s="41"/>
      <c r="G1197" s="41"/>
      <c r="H1197" s="41"/>
      <c r="I1197" s="41"/>
      <c r="J1197" s="41"/>
      <c r="K1197" s="41"/>
      <c r="L1197" s="41"/>
      <c r="M1197" s="41"/>
      <c r="N1197" s="41"/>
      <c r="O1197" s="41"/>
      <c r="P1197" s="41"/>
      <c r="Q1197" s="41"/>
      <c r="R1197" s="41"/>
      <c r="S1197" s="41"/>
    </row>
    <row r="1198" ht="78.0" customHeight="1">
      <c r="A1198" s="41"/>
      <c r="B1198" s="78"/>
      <c r="C1198" s="78"/>
      <c r="D1198" s="41"/>
      <c r="E1198" s="41"/>
      <c r="F1198" s="41"/>
      <c r="G1198" s="41"/>
      <c r="H1198" s="41"/>
      <c r="I1198" s="41"/>
      <c r="J1198" s="41"/>
      <c r="K1198" s="41"/>
      <c r="L1198" s="41"/>
      <c r="M1198" s="41"/>
      <c r="N1198" s="41"/>
      <c r="O1198" s="41"/>
      <c r="P1198" s="41"/>
      <c r="Q1198" s="41"/>
      <c r="R1198" s="41"/>
      <c r="S1198" s="41"/>
    </row>
    <row r="1199" ht="78.0" customHeight="1">
      <c r="A1199" s="41"/>
      <c r="B1199" s="78"/>
      <c r="C1199" s="78"/>
      <c r="D1199" s="41"/>
      <c r="E1199" s="41"/>
      <c r="F1199" s="41"/>
      <c r="G1199" s="41"/>
      <c r="H1199" s="41"/>
      <c r="I1199" s="41"/>
      <c r="J1199" s="41"/>
      <c r="K1199" s="41"/>
      <c r="L1199" s="41"/>
      <c r="M1199" s="41"/>
      <c r="N1199" s="41"/>
      <c r="O1199" s="41"/>
      <c r="P1199" s="41"/>
      <c r="Q1199" s="41"/>
      <c r="R1199" s="41"/>
      <c r="S1199" s="41"/>
    </row>
    <row r="1200" ht="78.0" customHeight="1">
      <c r="A1200" s="41"/>
      <c r="B1200" s="78"/>
      <c r="C1200" s="78"/>
      <c r="D1200" s="41"/>
      <c r="E1200" s="41"/>
      <c r="F1200" s="41"/>
      <c r="G1200" s="41"/>
      <c r="H1200" s="41"/>
      <c r="I1200" s="41"/>
      <c r="J1200" s="41"/>
      <c r="K1200" s="41"/>
      <c r="L1200" s="41"/>
      <c r="M1200" s="41"/>
      <c r="N1200" s="41"/>
      <c r="O1200" s="41"/>
      <c r="P1200" s="41"/>
      <c r="Q1200" s="41"/>
      <c r="R1200" s="41"/>
      <c r="S1200" s="41"/>
    </row>
    <row r="1201" ht="78.0" customHeight="1">
      <c r="A1201" s="41"/>
      <c r="B1201" s="78"/>
      <c r="C1201" s="78"/>
      <c r="D1201" s="41"/>
      <c r="E1201" s="41"/>
      <c r="F1201" s="41"/>
      <c r="G1201" s="41"/>
      <c r="H1201" s="41"/>
      <c r="I1201" s="41"/>
      <c r="J1201" s="41"/>
      <c r="K1201" s="41"/>
      <c r="L1201" s="41"/>
      <c r="M1201" s="41"/>
      <c r="N1201" s="41"/>
      <c r="O1201" s="41"/>
      <c r="P1201" s="41"/>
      <c r="Q1201" s="41"/>
      <c r="R1201" s="41"/>
      <c r="S1201" s="41"/>
    </row>
    <row r="1202" ht="78.0" customHeight="1">
      <c r="A1202" s="41"/>
      <c r="B1202" s="78"/>
      <c r="C1202" s="78"/>
      <c r="D1202" s="41"/>
      <c r="E1202" s="41"/>
      <c r="F1202" s="41"/>
      <c r="G1202" s="41"/>
      <c r="H1202" s="41"/>
      <c r="I1202" s="41"/>
      <c r="J1202" s="41"/>
      <c r="K1202" s="41"/>
      <c r="L1202" s="41"/>
      <c r="M1202" s="41"/>
      <c r="N1202" s="41"/>
      <c r="O1202" s="41"/>
      <c r="P1202" s="41"/>
      <c r="Q1202" s="41"/>
      <c r="R1202" s="41"/>
      <c r="S1202" s="41"/>
    </row>
    <row r="1203" ht="78.0" customHeight="1">
      <c r="A1203" s="41"/>
      <c r="B1203" s="78"/>
      <c r="C1203" s="78"/>
      <c r="D1203" s="41"/>
      <c r="E1203" s="41"/>
      <c r="F1203" s="41"/>
      <c r="G1203" s="41"/>
      <c r="H1203" s="41"/>
      <c r="I1203" s="41"/>
      <c r="J1203" s="41"/>
      <c r="K1203" s="41"/>
      <c r="L1203" s="41"/>
      <c r="M1203" s="41"/>
      <c r="N1203" s="41"/>
      <c r="O1203" s="41"/>
      <c r="P1203" s="41"/>
      <c r="Q1203" s="41"/>
      <c r="R1203" s="41"/>
      <c r="S1203" s="41"/>
    </row>
    <row r="1204" ht="78.0" customHeight="1">
      <c r="A1204" s="41"/>
      <c r="B1204" s="78"/>
      <c r="C1204" s="78"/>
      <c r="D1204" s="41"/>
      <c r="E1204" s="41"/>
      <c r="F1204" s="41"/>
      <c r="G1204" s="41"/>
      <c r="H1204" s="41"/>
      <c r="I1204" s="41"/>
      <c r="J1204" s="41"/>
      <c r="K1204" s="41"/>
      <c r="L1204" s="41"/>
      <c r="M1204" s="41"/>
      <c r="N1204" s="41"/>
      <c r="O1204" s="41"/>
      <c r="P1204" s="41"/>
      <c r="Q1204" s="41"/>
      <c r="R1204" s="41"/>
      <c r="S1204" s="41"/>
    </row>
    <row r="1205" ht="78.0" customHeight="1">
      <c r="A1205" s="41"/>
      <c r="B1205" s="78"/>
      <c r="C1205" s="78"/>
      <c r="D1205" s="41"/>
      <c r="E1205" s="41"/>
      <c r="F1205" s="41"/>
      <c r="G1205" s="41"/>
      <c r="H1205" s="41"/>
      <c r="I1205" s="41"/>
      <c r="J1205" s="41"/>
      <c r="K1205" s="41"/>
      <c r="L1205" s="41"/>
      <c r="M1205" s="41"/>
      <c r="N1205" s="41"/>
      <c r="O1205" s="41"/>
      <c r="P1205" s="41"/>
      <c r="Q1205" s="41"/>
      <c r="R1205" s="41"/>
      <c r="S1205" s="41"/>
    </row>
    <row r="1206" ht="78.0" customHeight="1">
      <c r="A1206" s="41"/>
      <c r="B1206" s="78"/>
      <c r="C1206" s="78"/>
      <c r="D1206" s="41"/>
      <c r="E1206" s="41"/>
      <c r="F1206" s="41"/>
      <c r="G1206" s="41"/>
      <c r="H1206" s="41"/>
      <c r="I1206" s="41"/>
      <c r="J1206" s="41"/>
      <c r="K1206" s="41"/>
      <c r="L1206" s="41"/>
      <c r="M1206" s="41"/>
      <c r="N1206" s="41"/>
      <c r="O1206" s="41"/>
      <c r="P1206" s="41"/>
      <c r="Q1206" s="41"/>
      <c r="R1206" s="41"/>
      <c r="S1206" s="41"/>
    </row>
    <row r="1207" ht="78.0" customHeight="1">
      <c r="A1207" s="41"/>
      <c r="B1207" s="78"/>
      <c r="C1207" s="78"/>
      <c r="D1207" s="41"/>
      <c r="E1207" s="41"/>
      <c r="F1207" s="41"/>
      <c r="G1207" s="41"/>
      <c r="H1207" s="41"/>
      <c r="I1207" s="41"/>
      <c r="J1207" s="41"/>
      <c r="K1207" s="41"/>
      <c r="L1207" s="41"/>
      <c r="M1207" s="41"/>
      <c r="N1207" s="41"/>
      <c r="O1207" s="41"/>
      <c r="P1207" s="41"/>
      <c r="Q1207" s="41"/>
      <c r="R1207" s="41"/>
      <c r="S1207" s="41"/>
    </row>
    <row r="1208" ht="78.0" customHeight="1">
      <c r="A1208" s="41"/>
      <c r="B1208" s="78"/>
      <c r="C1208" s="78"/>
      <c r="D1208" s="41"/>
      <c r="E1208" s="41"/>
      <c r="F1208" s="41"/>
      <c r="G1208" s="41"/>
      <c r="H1208" s="41"/>
      <c r="I1208" s="41"/>
      <c r="J1208" s="41"/>
      <c r="K1208" s="41"/>
      <c r="L1208" s="41"/>
      <c r="M1208" s="41"/>
      <c r="N1208" s="41"/>
      <c r="O1208" s="41"/>
      <c r="P1208" s="41"/>
      <c r="Q1208" s="41"/>
      <c r="R1208" s="41"/>
      <c r="S1208" s="41"/>
    </row>
    <row r="1209" ht="78.0" customHeight="1">
      <c r="A1209" s="41"/>
      <c r="B1209" s="78"/>
      <c r="C1209" s="78"/>
      <c r="D1209" s="41"/>
      <c r="E1209" s="41"/>
      <c r="F1209" s="41"/>
      <c r="G1209" s="41"/>
      <c r="H1209" s="41"/>
      <c r="I1209" s="41"/>
      <c r="J1209" s="41"/>
      <c r="K1209" s="41"/>
      <c r="L1209" s="41"/>
      <c r="M1209" s="41"/>
      <c r="N1209" s="41"/>
      <c r="O1209" s="41"/>
      <c r="P1209" s="41"/>
      <c r="Q1209" s="41"/>
      <c r="R1209" s="41"/>
      <c r="S1209" s="41"/>
    </row>
    <row r="1210" ht="78.0" customHeight="1">
      <c r="A1210" s="41"/>
      <c r="B1210" s="78"/>
      <c r="C1210" s="78"/>
      <c r="D1210" s="41"/>
      <c r="E1210" s="41"/>
      <c r="F1210" s="41"/>
      <c r="G1210" s="41"/>
      <c r="H1210" s="41"/>
      <c r="I1210" s="41"/>
      <c r="J1210" s="41"/>
      <c r="K1210" s="41"/>
      <c r="L1210" s="41"/>
      <c r="M1210" s="41"/>
      <c r="N1210" s="41"/>
      <c r="O1210" s="41"/>
      <c r="P1210" s="41"/>
      <c r="Q1210" s="41"/>
      <c r="R1210" s="41"/>
      <c r="S1210" s="41"/>
    </row>
    <row r="1211" ht="78.0" customHeight="1">
      <c r="A1211" s="41"/>
      <c r="B1211" s="78"/>
      <c r="C1211" s="78"/>
      <c r="D1211" s="41"/>
      <c r="E1211" s="41"/>
      <c r="F1211" s="41"/>
      <c r="G1211" s="41"/>
      <c r="H1211" s="41"/>
      <c r="I1211" s="41"/>
      <c r="J1211" s="41"/>
      <c r="K1211" s="41"/>
      <c r="L1211" s="41"/>
      <c r="M1211" s="41"/>
      <c r="N1211" s="41"/>
      <c r="O1211" s="41"/>
      <c r="P1211" s="41"/>
      <c r="Q1211" s="41"/>
      <c r="R1211" s="41"/>
      <c r="S1211" s="41"/>
    </row>
    <row r="1212" ht="78.0" customHeight="1">
      <c r="A1212" s="41"/>
      <c r="B1212" s="78"/>
      <c r="C1212" s="78"/>
      <c r="D1212" s="41"/>
      <c r="E1212" s="41"/>
      <c r="F1212" s="41"/>
      <c r="G1212" s="41"/>
      <c r="H1212" s="41"/>
      <c r="I1212" s="41"/>
      <c r="J1212" s="41"/>
      <c r="K1212" s="41"/>
      <c r="L1212" s="41"/>
      <c r="M1212" s="41"/>
      <c r="N1212" s="41"/>
      <c r="O1212" s="41"/>
      <c r="P1212" s="41"/>
      <c r="Q1212" s="41"/>
      <c r="R1212" s="41"/>
      <c r="S1212" s="41"/>
    </row>
    <row r="1213" ht="78.0" customHeight="1">
      <c r="A1213" s="41"/>
      <c r="B1213" s="78"/>
      <c r="C1213" s="78"/>
      <c r="D1213" s="41"/>
      <c r="E1213" s="41"/>
      <c r="F1213" s="41"/>
      <c r="G1213" s="41"/>
      <c r="H1213" s="41"/>
      <c r="I1213" s="41"/>
      <c r="J1213" s="41"/>
      <c r="K1213" s="41"/>
      <c r="L1213" s="41"/>
      <c r="M1213" s="41"/>
      <c r="N1213" s="41"/>
      <c r="O1213" s="41"/>
      <c r="P1213" s="41"/>
      <c r="Q1213" s="41"/>
      <c r="R1213" s="41"/>
      <c r="S1213" s="41"/>
    </row>
    <row r="1214" ht="78.0" customHeight="1">
      <c r="A1214" s="41"/>
      <c r="B1214" s="78"/>
      <c r="C1214" s="78"/>
      <c r="D1214" s="41"/>
      <c r="E1214" s="41"/>
      <c r="F1214" s="41"/>
      <c r="G1214" s="41"/>
      <c r="H1214" s="41"/>
      <c r="I1214" s="41"/>
      <c r="J1214" s="41"/>
      <c r="K1214" s="41"/>
      <c r="L1214" s="41"/>
      <c r="M1214" s="41"/>
      <c r="N1214" s="41"/>
      <c r="O1214" s="41"/>
      <c r="P1214" s="41"/>
      <c r="Q1214" s="41"/>
      <c r="R1214" s="41"/>
      <c r="S1214" s="41"/>
    </row>
    <row r="1215" ht="78.0" customHeight="1">
      <c r="A1215" s="41"/>
      <c r="B1215" s="78"/>
      <c r="C1215" s="78"/>
      <c r="D1215" s="41"/>
      <c r="E1215" s="41"/>
      <c r="F1215" s="41"/>
      <c r="G1215" s="41"/>
      <c r="H1215" s="41"/>
      <c r="I1215" s="41"/>
      <c r="J1215" s="41"/>
      <c r="K1215" s="41"/>
      <c r="L1215" s="41"/>
      <c r="M1215" s="41"/>
      <c r="N1215" s="41"/>
      <c r="O1215" s="41"/>
      <c r="P1215" s="41"/>
      <c r="Q1215" s="41"/>
      <c r="R1215" s="41"/>
      <c r="S1215" s="41"/>
    </row>
    <row r="1216" ht="78.0" customHeight="1">
      <c r="A1216" s="41"/>
      <c r="B1216" s="78"/>
      <c r="C1216" s="78"/>
      <c r="D1216" s="41"/>
      <c r="E1216" s="41"/>
      <c r="F1216" s="41"/>
      <c r="G1216" s="41"/>
      <c r="H1216" s="41"/>
      <c r="I1216" s="41"/>
      <c r="J1216" s="41"/>
      <c r="K1216" s="41"/>
      <c r="L1216" s="41"/>
      <c r="M1216" s="41"/>
      <c r="N1216" s="41"/>
      <c r="O1216" s="41"/>
      <c r="P1216" s="41"/>
      <c r="Q1216" s="41"/>
      <c r="R1216" s="41"/>
      <c r="S1216" s="41"/>
    </row>
    <row r="1217" ht="78.0" customHeight="1">
      <c r="A1217" s="41"/>
      <c r="B1217" s="78"/>
      <c r="C1217" s="78"/>
      <c r="D1217" s="41"/>
      <c r="E1217" s="41"/>
      <c r="F1217" s="41"/>
      <c r="G1217" s="41"/>
      <c r="H1217" s="41"/>
      <c r="I1217" s="41"/>
      <c r="J1217" s="41"/>
      <c r="K1217" s="41"/>
      <c r="L1217" s="41"/>
      <c r="M1217" s="41"/>
      <c r="N1217" s="41"/>
      <c r="O1217" s="41"/>
      <c r="P1217" s="41"/>
      <c r="Q1217" s="41"/>
      <c r="R1217" s="41"/>
      <c r="S1217" s="41"/>
    </row>
    <row r="1218" ht="78.0" customHeight="1">
      <c r="A1218" s="41"/>
      <c r="B1218" s="78"/>
      <c r="C1218" s="78"/>
      <c r="D1218" s="41"/>
      <c r="E1218" s="41"/>
      <c r="F1218" s="41"/>
      <c r="G1218" s="41"/>
      <c r="H1218" s="41"/>
      <c r="I1218" s="41"/>
      <c r="J1218" s="41"/>
      <c r="K1218" s="41"/>
      <c r="L1218" s="41"/>
      <c r="M1218" s="41"/>
      <c r="N1218" s="41"/>
      <c r="O1218" s="41"/>
      <c r="P1218" s="41"/>
      <c r="Q1218" s="41"/>
      <c r="R1218" s="41"/>
      <c r="S1218" s="41"/>
    </row>
    <row r="1219" ht="78.0" customHeight="1">
      <c r="A1219" s="41"/>
      <c r="B1219" s="78"/>
      <c r="C1219" s="78"/>
      <c r="D1219" s="41"/>
      <c r="E1219" s="41"/>
      <c r="F1219" s="41"/>
      <c r="G1219" s="41"/>
      <c r="H1219" s="41"/>
      <c r="I1219" s="41"/>
      <c r="J1219" s="41"/>
      <c r="K1219" s="41"/>
      <c r="L1219" s="41"/>
      <c r="M1219" s="41"/>
      <c r="N1219" s="41"/>
      <c r="O1219" s="41"/>
      <c r="P1219" s="41"/>
      <c r="Q1219" s="41"/>
      <c r="R1219" s="41"/>
      <c r="S1219" s="41"/>
    </row>
    <row r="1220" ht="78.0" customHeight="1">
      <c r="A1220" s="41"/>
      <c r="B1220" s="78"/>
      <c r="C1220" s="78"/>
      <c r="D1220" s="41"/>
      <c r="E1220" s="41"/>
      <c r="F1220" s="41"/>
      <c r="G1220" s="41"/>
      <c r="H1220" s="41"/>
      <c r="I1220" s="41"/>
      <c r="J1220" s="41"/>
      <c r="K1220" s="41"/>
      <c r="L1220" s="41"/>
      <c r="M1220" s="41"/>
      <c r="N1220" s="41"/>
      <c r="O1220" s="41"/>
      <c r="P1220" s="41"/>
      <c r="Q1220" s="41"/>
      <c r="R1220" s="41"/>
      <c r="S1220" s="41"/>
    </row>
    <row r="1221" ht="78.0" customHeight="1">
      <c r="A1221" s="41"/>
      <c r="B1221" s="78"/>
      <c r="C1221" s="78"/>
      <c r="D1221" s="41"/>
      <c r="E1221" s="41"/>
      <c r="F1221" s="41"/>
      <c r="G1221" s="41"/>
      <c r="H1221" s="41"/>
      <c r="I1221" s="41"/>
      <c r="J1221" s="41"/>
      <c r="K1221" s="41"/>
      <c r="L1221" s="41"/>
      <c r="M1221" s="41"/>
      <c r="N1221" s="41"/>
      <c r="O1221" s="41"/>
      <c r="P1221" s="41"/>
      <c r="Q1221" s="41"/>
      <c r="R1221" s="41"/>
      <c r="S1221" s="41"/>
    </row>
    <row r="1222" ht="78.0" customHeight="1">
      <c r="A1222" s="41"/>
      <c r="B1222" s="78"/>
      <c r="C1222" s="78"/>
      <c r="D1222" s="41"/>
      <c r="E1222" s="41"/>
      <c r="F1222" s="41"/>
      <c r="G1222" s="41"/>
      <c r="H1222" s="41"/>
      <c r="I1222" s="41"/>
      <c r="J1222" s="41"/>
      <c r="K1222" s="41"/>
      <c r="L1222" s="41"/>
      <c r="M1222" s="41"/>
      <c r="N1222" s="41"/>
      <c r="O1222" s="41"/>
      <c r="P1222" s="41"/>
      <c r="Q1222" s="41"/>
      <c r="R1222" s="41"/>
      <c r="S1222" s="41"/>
    </row>
    <row r="1223" ht="78.0" customHeight="1">
      <c r="A1223" s="41"/>
      <c r="B1223" s="78"/>
      <c r="C1223" s="78"/>
      <c r="D1223" s="41"/>
      <c r="E1223" s="41"/>
      <c r="F1223" s="41"/>
      <c r="G1223" s="41"/>
      <c r="H1223" s="41"/>
      <c r="I1223" s="41"/>
      <c r="J1223" s="41"/>
      <c r="K1223" s="41"/>
      <c r="L1223" s="41"/>
      <c r="M1223" s="41"/>
      <c r="N1223" s="41"/>
      <c r="O1223" s="41"/>
      <c r="P1223" s="41"/>
      <c r="Q1223" s="41"/>
      <c r="R1223" s="41"/>
      <c r="S1223" s="41"/>
    </row>
    <row r="1224" ht="78.0" customHeight="1">
      <c r="A1224" s="41"/>
      <c r="B1224" s="78"/>
      <c r="C1224" s="78"/>
      <c r="D1224" s="41"/>
      <c r="E1224" s="41"/>
      <c r="F1224" s="41"/>
      <c r="G1224" s="41"/>
      <c r="H1224" s="41"/>
      <c r="I1224" s="41"/>
      <c r="J1224" s="41"/>
      <c r="K1224" s="41"/>
      <c r="L1224" s="41"/>
      <c r="M1224" s="41"/>
      <c r="N1224" s="41"/>
      <c r="O1224" s="41"/>
      <c r="P1224" s="41"/>
      <c r="Q1224" s="41"/>
      <c r="R1224" s="41"/>
      <c r="S1224" s="41"/>
    </row>
    <row r="1225" ht="78.0" customHeight="1">
      <c r="A1225" s="41"/>
      <c r="B1225" s="78"/>
      <c r="C1225" s="78"/>
      <c r="D1225" s="41"/>
      <c r="E1225" s="41"/>
      <c r="F1225" s="41"/>
      <c r="G1225" s="41"/>
      <c r="H1225" s="41"/>
      <c r="I1225" s="41"/>
      <c r="J1225" s="41"/>
      <c r="K1225" s="41"/>
      <c r="L1225" s="41"/>
      <c r="M1225" s="41"/>
      <c r="N1225" s="41"/>
      <c r="O1225" s="41"/>
      <c r="P1225" s="41"/>
      <c r="Q1225" s="41"/>
      <c r="R1225" s="41"/>
      <c r="S1225" s="41"/>
    </row>
    <row r="1226" ht="78.0" customHeight="1">
      <c r="A1226" s="41"/>
      <c r="B1226" s="78"/>
      <c r="C1226" s="78"/>
      <c r="D1226" s="41"/>
      <c r="E1226" s="41"/>
      <c r="F1226" s="41"/>
      <c r="G1226" s="41"/>
      <c r="H1226" s="41"/>
      <c r="I1226" s="41"/>
      <c r="J1226" s="41"/>
      <c r="K1226" s="41"/>
      <c r="L1226" s="41"/>
      <c r="M1226" s="41"/>
      <c r="N1226" s="41"/>
      <c r="O1226" s="41"/>
      <c r="P1226" s="41"/>
      <c r="Q1226" s="41"/>
      <c r="R1226" s="41"/>
      <c r="S1226" s="41"/>
    </row>
    <row r="1227" ht="78.0" customHeight="1">
      <c r="A1227" s="41"/>
      <c r="B1227" s="78"/>
      <c r="C1227" s="78"/>
      <c r="D1227" s="41"/>
      <c r="E1227" s="41"/>
      <c r="F1227" s="41"/>
      <c r="G1227" s="41"/>
      <c r="H1227" s="41"/>
      <c r="I1227" s="41"/>
      <c r="J1227" s="41"/>
      <c r="K1227" s="41"/>
      <c r="L1227" s="41"/>
      <c r="M1227" s="41"/>
      <c r="N1227" s="41"/>
      <c r="O1227" s="41"/>
      <c r="P1227" s="41"/>
      <c r="Q1227" s="41"/>
      <c r="R1227" s="41"/>
      <c r="S1227" s="41"/>
    </row>
    <row r="1228" ht="78.0" customHeight="1">
      <c r="A1228" s="41"/>
      <c r="B1228" s="78"/>
      <c r="C1228" s="78"/>
      <c r="D1228" s="41"/>
      <c r="E1228" s="41"/>
      <c r="F1228" s="41"/>
      <c r="G1228" s="41"/>
      <c r="H1228" s="41"/>
      <c r="I1228" s="41"/>
      <c r="J1228" s="41"/>
      <c r="K1228" s="41"/>
      <c r="L1228" s="41"/>
      <c r="M1228" s="41"/>
      <c r="N1228" s="41"/>
      <c r="O1228" s="41"/>
      <c r="P1228" s="41"/>
      <c r="Q1228" s="41"/>
      <c r="R1228" s="41"/>
      <c r="S1228" s="41"/>
    </row>
    <row r="1229" ht="78.0" customHeight="1">
      <c r="A1229" s="41"/>
      <c r="B1229" s="78"/>
      <c r="C1229" s="78"/>
      <c r="D1229" s="41"/>
      <c r="E1229" s="41"/>
      <c r="F1229" s="41"/>
      <c r="G1229" s="41"/>
      <c r="H1229" s="41"/>
      <c r="I1229" s="41"/>
      <c r="J1229" s="41"/>
      <c r="K1229" s="41"/>
      <c r="L1229" s="41"/>
      <c r="M1229" s="41"/>
      <c r="N1229" s="41"/>
      <c r="O1229" s="41"/>
      <c r="P1229" s="41"/>
      <c r="Q1229" s="41"/>
      <c r="R1229" s="41"/>
      <c r="S1229" s="41"/>
    </row>
    <row r="1230" ht="78.0" customHeight="1">
      <c r="A1230" s="41"/>
      <c r="B1230" s="78"/>
      <c r="C1230" s="78"/>
      <c r="D1230" s="41"/>
      <c r="E1230" s="41"/>
      <c r="F1230" s="41"/>
      <c r="G1230" s="41"/>
      <c r="H1230" s="41"/>
      <c r="I1230" s="41"/>
      <c r="J1230" s="41"/>
      <c r="K1230" s="41"/>
      <c r="L1230" s="41"/>
      <c r="M1230" s="41"/>
      <c r="N1230" s="41"/>
      <c r="O1230" s="41"/>
      <c r="P1230" s="41"/>
      <c r="Q1230" s="41"/>
      <c r="R1230" s="41"/>
      <c r="S1230" s="41"/>
    </row>
    <row r="1231" ht="78.0" customHeight="1">
      <c r="A1231" s="41"/>
      <c r="B1231" s="78"/>
      <c r="C1231" s="78"/>
      <c r="D1231" s="41"/>
      <c r="E1231" s="41"/>
      <c r="F1231" s="41"/>
      <c r="G1231" s="41"/>
      <c r="H1231" s="41"/>
      <c r="I1231" s="41"/>
      <c r="J1231" s="41"/>
      <c r="K1231" s="41"/>
      <c r="L1231" s="41"/>
      <c r="M1231" s="41"/>
      <c r="N1231" s="41"/>
      <c r="O1231" s="41"/>
      <c r="P1231" s="41"/>
      <c r="Q1231" s="41"/>
      <c r="R1231" s="41"/>
      <c r="S1231" s="41"/>
    </row>
    <row r="1232" ht="78.0" customHeight="1">
      <c r="A1232" s="41"/>
      <c r="B1232" s="78"/>
      <c r="C1232" s="78"/>
      <c r="D1232" s="41"/>
      <c r="E1232" s="41"/>
      <c r="F1232" s="41"/>
      <c r="G1232" s="41"/>
      <c r="H1232" s="41"/>
      <c r="I1232" s="41"/>
      <c r="J1232" s="41"/>
      <c r="K1232" s="41"/>
      <c r="L1232" s="41"/>
      <c r="M1232" s="41"/>
      <c r="N1232" s="41"/>
      <c r="O1232" s="41"/>
      <c r="P1232" s="41"/>
      <c r="Q1232" s="41"/>
      <c r="R1232" s="41"/>
      <c r="S1232" s="41"/>
    </row>
    <row r="1233" ht="78.0" customHeight="1">
      <c r="A1233" s="41"/>
      <c r="B1233" s="78"/>
      <c r="C1233" s="78"/>
      <c r="D1233" s="41"/>
      <c r="E1233" s="41"/>
      <c r="F1233" s="41"/>
      <c r="G1233" s="41"/>
      <c r="H1233" s="41"/>
      <c r="I1233" s="41"/>
      <c r="J1233" s="41"/>
      <c r="K1233" s="41"/>
      <c r="L1233" s="41"/>
      <c r="M1233" s="41"/>
      <c r="N1233" s="41"/>
      <c r="O1233" s="41"/>
      <c r="P1233" s="41"/>
      <c r="Q1233" s="41"/>
      <c r="R1233" s="41"/>
      <c r="S1233" s="41"/>
    </row>
    <row r="1234" ht="78.0" customHeight="1">
      <c r="A1234" s="41"/>
      <c r="B1234" s="78"/>
      <c r="C1234" s="78"/>
      <c r="D1234" s="41"/>
      <c r="E1234" s="41"/>
      <c r="F1234" s="41"/>
      <c r="G1234" s="41"/>
      <c r="H1234" s="41"/>
      <c r="I1234" s="41"/>
      <c r="J1234" s="41"/>
      <c r="K1234" s="41"/>
      <c r="L1234" s="41"/>
      <c r="M1234" s="41"/>
      <c r="N1234" s="41"/>
      <c r="O1234" s="41"/>
      <c r="P1234" s="41"/>
      <c r="Q1234" s="41"/>
      <c r="R1234" s="41"/>
      <c r="S1234" s="41"/>
    </row>
    <row r="1235" ht="78.0" customHeight="1">
      <c r="A1235" s="41"/>
      <c r="B1235" s="78"/>
      <c r="C1235" s="78"/>
      <c r="D1235" s="41"/>
      <c r="E1235" s="41"/>
      <c r="F1235" s="41"/>
      <c r="G1235" s="41"/>
      <c r="H1235" s="41"/>
      <c r="I1235" s="41"/>
      <c r="J1235" s="41"/>
      <c r="K1235" s="41"/>
      <c r="L1235" s="41"/>
      <c r="M1235" s="41"/>
      <c r="N1235" s="41"/>
      <c r="O1235" s="41"/>
      <c r="P1235" s="41"/>
      <c r="Q1235" s="41"/>
      <c r="R1235" s="41"/>
      <c r="S1235" s="41"/>
    </row>
    <row r="1236" ht="78.0" customHeight="1">
      <c r="A1236" s="41"/>
      <c r="B1236" s="78"/>
      <c r="C1236" s="78"/>
      <c r="D1236" s="41"/>
      <c r="E1236" s="41"/>
      <c r="F1236" s="41"/>
      <c r="G1236" s="41"/>
      <c r="H1236" s="41"/>
      <c r="I1236" s="41"/>
      <c r="J1236" s="41"/>
      <c r="K1236" s="41"/>
      <c r="L1236" s="41"/>
      <c r="M1236" s="41"/>
      <c r="N1236" s="41"/>
      <c r="O1236" s="41"/>
      <c r="P1236" s="41"/>
      <c r="Q1236" s="41"/>
      <c r="R1236" s="41"/>
      <c r="S1236" s="41"/>
    </row>
    <row r="1237" ht="78.0" customHeight="1">
      <c r="A1237" s="41"/>
      <c r="B1237" s="78"/>
      <c r="C1237" s="78"/>
      <c r="D1237" s="41"/>
      <c r="E1237" s="41"/>
      <c r="F1237" s="41"/>
      <c r="G1237" s="41"/>
      <c r="H1237" s="41"/>
      <c r="I1237" s="41"/>
      <c r="J1237" s="41"/>
      <c r="K1237" s="41"/>
      <c r="L1237" s="41"/>
      <c r="M1237" s="41"/>
      <c r="N1237" s="41"/>
      <c r="O1237" s="41"/>
      <c r="P1237" s="41"/>
      <c r="Q1237" s="41"/>
      <c r="R1237" s="41"/>
      <c r="S1237" s="41"/>
    </row>
    <row r="1238" ht="78.0" customHeight="1">
      <c r="A1238" s="41"/>
      <c r="B1238" s="78"/>
      <c r="C1238" s="78"/>
      <c r="D1238" s="41"/>
      <c r="E1238" s="41"/>
      <c r="F1238" s="41"/>
      <c r="G1238" s="41"/>
      <c r="H1238" s="41"/>
      <c r="I1238" s="41"/>
      <c r="J1238" s="41"/>
      <c r="K1238" s="41"/>
      <c r="L1238" s="41"/>
      <c r="M1238" s="41"/>
      <c r="N1238" s="41"/>
      <c r="O1238" s="41"/>
      <c r="P1238" s="41"/>
      <c r="Q1238" s="41"/>
      <c r="R1238" s="41"/>
      <c r="S1238" s="41"/>
    </row>
    <row r="1239" ht="78.0" customHeight="1">
      <c r="A1239" s="41"/>
      <c r="B1239" s="78"/>
      <c r="C1239" s="78"/>
      <c r="D1239" s="41"/>
      <c r="E1239" s="41"/>
      <c r="F1239" s="41"/>
      <c r="G1239" s="41"/>
      <c r="H1239" s="41"/>
      <c r="I1239" s="41"/>
      <c r="J1239" s="41"/>
      <c r="K1239" s="41"/>
      <c r="L1239" s="41"/>
      <c r="M1239" s="41"/>
      <c r="N1239" s="41"/>
      <c r="O1239" s="41"/>
      <c r="P1239" s="41"/>
      <c r="Q1239" s="41"/>
      <c r="R1239" s="41"/>
      <c r="S1239" s="41"/>
    </row>
    <row r="1240" ht="78.0" customHeight="1">
      <c r="A1240" s="41"/>
      <c r="B1240" s="78"/>
      <c r="C1240" s="78"/>
      <c r="D1240" s="41"/>
      <c r="E1240" s="41"/>
      <c r="F1240" s="41"/>
      <c r="G1240" s="41"/>
      <c r="H1240" s="41"/>
      <c r="I1240" s="41"/>
      <c r="J1240" s="41"/>
      <c r="K1240" s="41"/>
      <c r="L1240" s="41"/>
      <c r="M1240" s="41"/>
      <c r="N1240" s="41"/>
      <c r="O1240" s="41"/>
      <c r="P1240" s="41"/>
      <c r="Q1240" s="41"/>
      <c r="R1240" s="41"/>
      <c r="S1240" s="41"/>
    </row>
    <row r="1241" ht="78.0" customHeight="1">
      <c r="A1241" s="41"/>
      <c r="B1241" s="78"/>
      <c r="C1241" s="78"/>
      <c r="D1241" s="41"/>
      <c r="E1241" s="41"/>
      <c r="F1241" s="41"/>
      <c r="G1241" s="41"/>
      <c r="H1241" s="41"/>
      <c r="I1241" s="41"/>
      <c r="J1241" s="41"/>
      <c r="K1241" s="41"/>
      <c r="L1241" s="41"/>
      <c r="M1241" s="41"/>
      <c r="N1241" s="41"/>
      <c r="O1241" s="41"/>
      <c r="P1241" s="41"/>
      <c r="Q1241" s="41"/>
      <c r="R1241" s="41"/>
      <c r="S1241" s="41"/>
    </row>
    <row r="1242" ht="78.0" customHeight="1">
      <c r="A1242" s="41"/>
      <c r="B1242" s="78"/>
      <c r="C1242" s="78"/>
      <c r="D1242" s="41"/>
      <c r="E1242" s="41"/>
      <c r="F1242" s="41"/>
      <c r="G1242" s="41"/>
      <c r="H1242" s="41"/>
      <c r="I1242" s="41"/>
      <c r="J1242" s="41"/>
      <c r="K1242" s="41"/>
      <c r="L1242" s="41"/>
      <c r="M1242" s="41"/>
      <c r="N1242" s="41"/>
      <c r="O1242" s="41"/>
      <c r="P1242" s="41"/>
      <c r="Q1242" s="41"/>
      <c r="R1242" s="41"/>
      <c r="S1242" s="41"/>
    </row>
    <row r="1243" ht="78.0" customHeight="1">
      <c r="A1243" s="41"/>
      <c r="B1243" s="78"/>
      <c r="C1243" s="78"/>
      <c r="D1243" s="41"/>
      <c r="E1243" s="41"/>
      <c r="F1243" s="41"/>
      <c r="G1243" s="41"/>
      <c r="H1243" s="41"/>
      <c r="I1243" s="41"/>
      <c r="J1243" s="41"/>
      <c r="K1243" s="41"/>
      <c r="L1243" s="41"/>
      <c r="M1243" s="41"/>
      <c r="N1243" s="41"/>
      <c r="O1243" s="41"/>
      <c r="P1243" s="41"/>
      <c r="Q1243" s="41"/>
      <c r="R1243" s="41"/>
      <c r="S1243" s="41"/>
    </row>
    <row r="1244" ht="78.0" customHeight="1">
      <c r="A1244" s="41"/>
      <c r="B1244" s="78"/>
      <c r="C1244" s="78"/>
      <c r="D1244" s="41"/>
      <c r="E1244" s="41"/>
      <c r="F1244" s="41"/>
      <c r="G1244" s="41"/>
      <c r="H1244" s="41"/>
      <c r="I1244" s="41"/>
      <c r="J1244" s="41"/>
      <c r="K1244" s="41"/>
      <c r="L1244" s="41"/>
      <c r="M1244" s="41"/>
      <c r="N1244" s="41"/>
      <c r="O1244" s="41"/>
      <c r="P1244" s="41"/>
      <c r="Q1244" s="41"/>
      <c r="R1244" s="41"/>
      <c r="S1244" s="41"/>
    </row>
    <row r="1245" ht="78.0" customHeight="1">
      <c r="A1245" s="41"/>
      <c r="B1245" s="78"/>
      <c r="C1245" s="78"/>
      <c r="D1245" s="41"/>
      <c r="E1245" s="41"/>
      <c r="F1245" s="41"/>
      <c r="G1245" s="41"/>
      <c r="H1245" s="41"/>
      <c r="I1245" s="41"/>
      <c r="J1245" s="41"/>
      <c r="K1245" s="41"/>
      <c r="L1245" s="41"/>
      <c r="M1245" s="41"/>
      <c r="N1245" s="41"/>
      <c r="O1245" s="41"/>
      <c r="P1245" s="41"/>
      <c r="Q1245" s="41"/>
      <c r="R1245" s="41"/>
      <c r="S1245" s="41"/>
    </row>
    <row r="1246" ht="78.0" customHeight="1">
      <c r="A1246" s="41"/>
      <c r="B1246" s="78"/>
      <c r="C1246" s="78"/>
      <c r="D1246" s="41"/>
      <c r="E1246" s="41"/>
      <c r="F1246" s="41"/>
      <c r="G1246" s="41"/>
      <c r="H1246" s="41"/>
      <c r="I1246" s="41"/>
      <c r="J1246" s="41"/>
      <c r="K1246" s="41"/>
      <c r="L1246" s="41"/>
      <c r="M1246" s="41"/>
      <c r="N1246" s="41"/>
      <c r="O1246" s="41"/>
      <c r="P1246" s="41"/>
      <c r="Q1246" s="41"/>
      <c r="R1246" s="41"/>
      <c r="S1246" s="41"/>
    </row>
    <row r="1247" ht="78.0" customHeight="1">
      <c r="A1247" s="41"/>
      <c r="B1247" s="78"/>
      <c r="C1247" s="78"/>
      <c r="D1247" s="41"/>
      <c r="E1247" s="41"/>
      <c r="F1247" s="41"/>
      <c r="G1247" s="41"/>
      <c r="H1247" s="41"/>
      <c r="I1247" s="41"/>
      <c r="J1247" s="41"/>
      <c r="K1247" s="41"/>
      <c r="L1247" s="41"/>
      <c r="M1247" s="41"/>
      <c r="N1247" s="41"/>
      <c r="O1247" s="41"/>
      <c r="P1247" s="41"/>
      <c r="Q1247" s="41"/>
      <c r="R1247" s="41"/>
      <c r="S1247" s="41"/>
    </row>
    <row r="1248" ht="78.0" customHeight="1">
      <c r="A1248" s="41"/>
      <c r="B1248" s="78"/>
      <c r="C1248" s="78"/>
      <c r="D1248" s="41"/>
      <c r="E1248" s="41"/>
      <c r="F1248" s="41"/>
      <c r="G1248" s="41"/>
      <c r="H1248" s="41"/>
      <c r="I1248" s="41"/>
      <c r="J1248" s="41"/>
      <c r="K1248" s="41"/>
      <c r="L1248" s="41"/>
      <c r="M1248" s="41"/>
      <c r="N1248" s="41"/>
      <c r="O1248" s="41"/>
      <c r="P1248" s="41"/>
      <c r="Q1248" s="41"/>
      <c r="R1248" s="41"/>
      <c r="S1248" s="41"/>
    </row>
    <row r="1249" ht="78.0" customHeight="1">
      <c r="A1249" s="41"/>
      <c r="B1249" s="78"/>
      <c r="C1249" s="78"/>
      <c r="D1249" s="41"/>
      <c r="E1249" s="41"/>
      <c r="F1249" s="41"/>
      <c r="G1249" s="41"/>
      <c r="H1249" s="41"/>
      <c r="I1249" s="41"/>
      <c r="J1249" s="41"/>
      <c r="K1249" s="41"/>
      <c r="L1249" s="41"/>
      <c r="M1249" s="41"/>
      <c r="N1249" s="41"/>
      <c r="O1249" s="41"/>
      <c r="P1249" s="41"/>
      <c r="Q1249" s="41"/>
      <c r="R1249" s="41"/>
      <c r="S1249" s="41"/>
    </row>
    <row r="1250" ht="78.0" customHeight="1">
      <c r="A1250" s="41"/>
      <c r="B1250" s="78"/>
      <c r="C1250" s="78"/>
      <c r="D1250" s="41"/>
      <c r="E1250" s="41"/>
      <c r="F1250" s="41"/>
      <c r="G1250" s="41"/>
      <c r="H1250" s="41"/>
      <c r="I1250" s="41"/>
      <c r="J1250" s="41"/>
      <c r="K1250" s="41"/>
      <c r="L1250" s="41"/>
      <c r="M1250" s="41"/>
      <c r="N1250" s="41"/>
      <c r="O1250" s="41"/>
      <c r="P1250" s="41"/>
      <c r="Q1250" s="41"/>
      <c r="R1250" s="41"/>
      <c r="S1250" s="41"/>
    </row>
    <row r="1251" ht="78.0" customHeight="1">
      <c r="A1251" s="41"/>
      <c r="B1251" s="78"/>
      <c r="C1251" s="78"/>
      <c r="D1251" s="41"/>
      <c r="E1251" s="41"/>
      <c r="F1251" s="41"/>
      <c r="G1251" s="41"/>
      <c r="H1251" s="41"/>
      <c r="I1251" s="41"/>
      <c r="J1251" s="41"/>
      <c r="K1251" s="41"/>
      <c r="L1251" s="41"/>
      <c r="M1251" s="41"/>
      <c r="N1251" s="41"/>
      <c r="O1251" s="41"/>
      <c r="P1251" s="41"/>
      <c r="Q1251" s="41"/>
      <c r="R1251" s="41"/>
      <c r="S1251" s="41"/>
    </row>
    <row r="1252" ht="78.0" customHeight="1">
      <c r="A1252" s="41"/>
      <c r="B1252" s="78"/>
      <c r="C1252" s="78"/>
      <c r="D1252" s="41"/>
      <c r="E1252" s="41"/>
      <c r="F1252" s="41"/>
      <c r="G1252" s="41"/>
      <c r="H1252" s="41"/>
      <c r="I1252" s="41"/>
      <c r="J1252" s="41"/>
      <c r="K1252" s="41"/>
      <c r="L1252" s="41"/>
      <c r="M1252" s="41"/>
      <c r="N1252" s="41"/>
      <c r="O1252" s="41"/>
      <c r="P1252" s="41"/>
      <c r="Q1252" s="41"/>
      <c r="R1252" s="41"/>
      <c r="S1252" s="41"/>
    </row>
    <row r="1253" ht="78.0" customHeight="1">
      <c r="A1253" s="41"/>
      <c r="B1253" s="78"/>
      <c r="C1253" s="78"/>
      <c r="D1253" s="41"/>
      <c r="E1253" s="41"/>
      <c r="F1253" s="41"/>
      <c r="G1253" s="41"/>
      <c r="H1253" s="41"/>
      <c r="I1253" s="41"/>
      <c r="J1253" s="41"/>
      <c r="K1253" s="41"/>
      <c r="L1253" s="41"/>
      <c r="M1253" s="41"/>
      <c r="N1253" s="41"/>
      <c r="O1253" s="41"/>
      <c r="P1253" s="41"/>
      <c r="Q1253" s="41"/>
      <c r="R1253" s="41"/>
      <c r="S1253" s="41"/>
    </row>
    <row r="1254" ht="78.0" customHeight="1">
      <c r="A1254" s="41"/>
      <c r="B1254" s="78"/>
      <c r="C1254" s="78"/>
      <c r="D1254" s="41"/>
      <c r="E1254" s="41"/>
      <c r="F1254" s="41"/>
      <c r="G1254" s="41"/>
      <c r="H1254" s="41"/>
      <c r="I1254" s="41"/>
      <c r="J1254" s="41"/>
      <c r="K1254" s="41"/>
      <c r="L1254" s="41"/>
      <c r="M1254" s="41"/>
      <c r="N1254" s="41"/>
      <c r="O1254" s="41"/>
      <c r="P1254" s="41"/>
      <c r="Q1254" s="41"/>
      <c r="R1254" s="41"/>
      <c r="S1254" s="41"/>
    </row>
    <row r="1255" ht="78.0" customHeight="1">
      <c r="A1255" s="41"/>
      <c r="B1255" s="78"/>
      <c r="C1255" s="78"/>
      <c r="D1255" s="41"/>
      <c r="E1255" s="41"/>
      <c r="F1255" s="41"/>
      <c r="G1255" s="41"/>
      <c r="H1255" s="41"/>
      <c r="I1255" s="41"/>
      <c r="J1255" s="41"/>
      <c r="K1255" s="41"/>
      <c r="L1255" s="41"/>
      <c r="M1255" s="41"/>
      <c r="N1255" s="41"/>
      <c r="O1255" s="41"/>
      <c r="P1255" s="41"/>
      <c r="Q1255" s="41"/>
      <c r="R1255" s="41"/>
      <c r="S1255" s="41"/>
    </row>
    <row r="1256" ht="78.0" customHeight="1">
      <c r="A1256" s="41"/>
      <c r="B1256" s="78"/>
      <c r="C1256" s="78"/>
      <c r="D1256" s="41"/>
      <c r="E1256" s="41"/>
      <c r="F1256" s="41"/>
      <c r="G1256" s="41"/>
      <c r="H1256" s="41"/>
      <c r="I1256" s="41"/>
      <c r="J1256" s="41"/>
      <c r="K1256" s="41"/>
      <c r="L1256" s="41"/>
      <c r="M1256" s="41"/>
      <c r="N1256" s="41"/>
      <c r="O1256" s="41"/>
      <c r="P1256" s="41"/>
      <c r="Q1256" s="41"/>
      <c r="R1256" s="41"/>
      <c r="S1256" s="41"/>
    </row>
    <row r="1257" ht="78.0" customHeight="1">
      <c r="A1257" s="41"/>
      <c r="B1257" s="78"/>
      <c r="C1257" s="78"/>
      <c r="D1257" s="41"/>
      <c r="E1257" s="41"/>
      <c r="F1257" s="41"/>
      <c r="G1257" s="41"/>
      <c r="H1257" s="41"/>
      <c r="I1257" s="41"/>
      <c r="J1257" s="41"/>
      <c r="K1257" s="41"/>
      <c r="L1257" s="41"/>
      <c r="M1257" s="41"/>
      <c r="N1257" s="41"/>
      <c r="O1257" s="41"/>
      <c r="P1257" s="41"/>
      <c r="Q1257" s="41"/>
      <c r="R1257" s="41"/>
      <c r="S1257" s="41"/>
    </row>
    <row r="1258" ht="78.0" customHeight="1">
      <c r="A1258" s="41"/>
      <c r="B1258" s="78"/>
      <c r="C1258" s="78"/>
      <c r="D1258" s="41"/>
      <c r="E1258" s="41"/>
      <c r="F1258" s="41"/>
      <c r="G1258" s="41"/>
      <c r="H1258" s="41"/>
      <c r="I1258" s="41"/>
      <c r="J1258" s="41"/>
      <c r="K1258" s="41"/>
      <c r="L1258" s="41"/>
      <c r="M1258" s="41"/>
      <c r="N1258" s="41"/>
      <c r="O1258" s="41"/>
      <c r="P1258" s="41"/>
      <c r="Q1258" s="41"/>
      <c r="R1258" s="41"/>
      <c r="S1258" s="41"/>
    </row>
    <row r="1259" ht="78.0" customHeight="1">
      <c r="A1259" s="41"/>
      <c r="B1259" s="78"/>
      <c r="C1259" s="78"/>
      <c r="D1259" s="41"/>
      <c r="E1259" s="41"/>
      <c r="F1259" s="41"/>
      <c r="G1259" s="41"/>
      <c r="H1259" s="41"/>
      <c r="I1259" s="41"/>
      <c r="J1259" s="41"/>
      <c r="K1259" s="41"/>
      <c r="L1259" s="41"/>
      <c r="M1259" s="41"/>
      <c r="N1259" s="41"/>
      <c r="O1259" s="41"/>
      <c r="P1259" s="41"/>
      <c r="Q1259" s="41"/>
      <c r="R1259" s="41"/>
      <c r="S1259" s="41"/>
    </row>
    <row r="1260" ht="78.0" customHeight="1">
      <c r="A1260" s="41"/>
      <c r="B1260" s="78"/>
      <c r="C1260" s="78"/>
      <c r="D1260" s="41"/>
      <c r="E1260" s="41"/>
      <c r="F1260" s="41"/>
      <c r="G1260" s="41"/>
      <c r="H1260" s="41"/>
      <c r="I1260" s="41"/>
      <c r="J1260" s="41"/>
      <c r="K1260" s="41"/>
      <c r="L1260" s="41"/>
      <c r="M1260" s="41"/>
      <c r="N1260" s="41"/>
      <c r="O1260" s="41"/>
      <c r="P1260" s="41"/>
      <c r="Q1260" s="41"/>
      <c r="R1260" s="41"/>
      <c r="S1260" s="41"/>
    </row>
    <row r="1261" ht="78.0" customHeight="1">
      <c r="A1261" s="41"/>
      <c r="B1261" s="78"/>
      <c r="C1261" s="78"/>
      <c r="D1261" s="41"/>
      <c r="E1261" s="41"/>
      <c r="F1261" s="41"/>
      <c r="G1261" s="41"/>
      <c r="H1261" s="41"/>
      <c r="I1261" s="41"/>
      <c r="J1261" s="41"/>
      <c r="K1261" s="41"/>
      <c r="L1261" s="41"/>
      <c r="M1261" s="41"/>
      <c r="N1261" s="41"/>
      <c r="O1261" s="41"/>
      <c r="P1261" s="41"/>
      <c r="Q1261" s="41"/>
      <c r="R1261" s="41"/>
      <c r="S1261" s="41"/>
    </row>
    <row r="1262" ht="78.0" customHeight="1">
      <c r="A1262" s="41"/>
      <c r="B1262" s="78"/>
      <c r="C1262" s="78"/>
      <c r="D1262" s="41"/>
      <c r="E1262" s="41"/>
      <c r="F1262" s="41"/>
      <c r="G1262" s="41"/>
      <c r="H1262" s="41"/>
      <c r="I1262" s="41"/>
      <c r="J1262" s="41"/>
      <c r="K1262" s="41"/>
      <c r="L1262" s="41"/>
      <c r="M1262" s="41"/>
      <c r="N1262" s="41"/>
      <c r="O1262" s="41"/>
      <c r="P1262" s="41"/>
      <c r="Q1262" s="41"/>
      <c r="R1262" s="41"/>
      <c r="S1262" s="41"/>
    </row>
    <row r="1263" ht="78.0" customHeight="1">
      <c r="A1263" s="41"/>
      <c r="B1263" s="78"/>
      <c r="C1263" s="78"/>
      <c r="D1263" s="41"/>
      <c r="E1263" s="41"/>
      <c r="F1263" s="41"/>
      <c r="G1263" s="41"/>
      <c r="H1263" s="41"/>
      <c r="I1263" s="41"/>
      <c r="J1263" s="41"/>
      <c r="K1263" s="41"/>
      <c r="L1263" s="41"/>
      <c r="M1263" s="41"/>
      <c r="N1263" s="41"/>
      <c r="O1263" s="41"/>
      <c r="P1263" s="41"/>
      <c r="Q1263" s="41"/>
      <c r="R1263" s="41"/>
      <c r="S1263" s="41"/>
    </row>
    <row r="1264" ht="78.0" customHeight="1">
      <c r="A1264" s="41"/>
      <c r="B1264" s="78"/>
      <c r="C1264" s="78"/>
      <c r="D1264" s="41"/>
      <c r="E1264" s="41"/>
      <c r="F1264" s="41"/>
      <c r="G1264" s="41"/>
      <c r="H1264" s="41"/>
      <c r="I1264" s="41"/>
      <c r="J1264" s="41"/>
      <c r="K1264" s="41"/>
      <c r="L1264" s="41"/>
      <c r="M1264" s="41"/>
      <c r="N1264" s="41"/>
      <c r="O1264" s="41"/>
      <c r="P1264" s="41"/>
      <c r="Q1264" s="41"/>
      <c r="R1264" s="41"/>
      <c r="S1264" s="41"/>
    </row>
    <row r="1265" ht="78.0" customHeight="1">
      <c r="A1265" s="41"/>
      <c r="B1265" s="78"/>
      <c r="C1265" s="78"/>
      <c r="D1265" s="41"/>
      <c r="E1265" s="41"/>
      <c r="F1265" s="41"/>
      <c r="G1265" s="41"/>
      <c r="H1265" s="41"/>
      <c r="I1265" s="41"/>
      <c r="J1265" s="41"/>
      <c r="K1265" s="41"/>
      <c r="L1265" s="41"/>
      <c r="M1265" s="41"/>
      <c r="N1265" s="41"/>
      <c r="O1265" s="41"/>
      <c r="P1265" s="41"/>
      <c r="Q1265" s="41"/>
      <c r="R1265" s="41"/>
      <c r="S1265" s="41"/>
    </row>
    <row r="1266" ht="78.0" customHeight="1">
      <c r="A1266" s="41"/>
      <c r="B1266" s="78"/>
      <c r="C1266" s="78"/>
      <c r="D1266" s="41"/>
      <c r="E1266" s="41"/>
      <c r="F1266" s="41"/>
      <c r="G1266" s="41"/>
      <c r="H1266" s="41"/>
      <c r="I1266" s="41"/>
      <c r="J1266" s="41"/>
      <c r="K1266" s="41"/>
      <c r="L1266" s="41"/>
      <c r="M1266" s="41"/>
      <c r="N1266" s="41"/>
      <c r="O1266" s="41"/>
      <c r="P1266" s="41"/>
      <c r="Q1266" s="41"/>
      <c r="R1266" s="41"/>
      <c r="S1266" s="41"/>
    </row>
    <row r="1267" ht="78.0" customHeight="1">
      <c r="A1267" s="41"/>
      <c r="B1267" s="78"/>
      <c r="C1267" s="78"/>
      <c r="D1267" s="41"/>
      <c r="E1267" s="41"/>
      <c r="F1267" s="41"/>
      <c r="G1267" s="41"/>
      <c r="H1267" s="41"/>
      <c r="I1267" s="41"/>
      <c r="J1267" s="41"/>
      <c r="K1267" s="41"/>
      <c r="L1267" s="41"/>
      <c r="M1267" s="41"/>
      <c r="N1267" s="41"/>
      <c r="O1267" s="41"/>
      <c r="P1267" s="41"/>
      <c r="Q1267" s="41"/>
      <c r="R1267" s="41"/>
      <c r="S1267" s="41"/>
    </row>
    <row r="1268" ht="78.0" customHeight="1">
      <c r="A1268" s="41"/>
      <c r="B1268" s="78"/>
      <c r="C1268" s="78"/>
      <c r="D1268" s="41"/>
      <c r="E1268" s="41"/>
      <c r="F1268" s="41"/>
      <c r="G1268" s="41"/>
      <c r="H1268" s="41"/>
      <c r="I1268" s="41"/>
      <c r="J1268" s="41"/>
      <c r="K1268" s="41"/>
      <c r="L1268" s="41"/>
      <c r="M1268" s="41"/>
      <c r="N1268" s="41"/>
      <c r="O1268" s="41"/>
      <c r="P1268" s="41"/>
      <c r="Q1268" s="41"/>
      <c r="R1268" s="41"/>
      <c r="S1268" s="41"/>
    </row>
    <row r="1269" ht="78.0" customHeight="1">
      <c r="A1269" s="41"/>
      <c r="B1269" s="78"/>
      <c r="C1269" s="78"/>
      <c r="D1269" s="41"/>
      <c r="E1269" s="41"/>
      <c r="F1269" s="41"/>
      <c r="G1269" s="41"/>
      <c r="H1269" s="41"/>
      <c r="I1269" s="41"/>
      <c r="J1269" s="41"/>
      <c r="K1269" s="41"/>
      <c r="L1269" s="41"/>
      <c r="M1269" s="41"/>
      <c r="N1269" s="41"/>
      <c r="O1269" s="41"/>
      <c r="P1269" s="41"/>
      <c r="Q1269" s="41"/>
      <c r="R1269" s="41"/>
      <c r="S1269" s="41"/>
    </row>
    <row r="1270" ht="78.0" customHeight="1">
      <c r="A1270" s="41"/>
      <c r="B1270" s="78"/>
      <c r="C1270" s="78"/>
      <c r="D1270" s="41"/>
      <c r="E1270" s="41"/>
      <c r="F1270" s="41"/>
      <c r="G1270" s="41"/>
      <c r="H1270" s="41"/>
      <c r="I1270" s="41"/>
      <c r="J1270" s="41"/>
      <c r="K1270" s="41"/>
      <c r="L1270" s="41"/>
      <c r="M1270" s="41"/>
      <c r="N1270" s="41"/>
      <c r="O1270" s="41"/>
      <c r="P1270" s="41"/>
      <c r="Q1270" s="41"/>
      <c r="R1270" s="41"/>
      <c r="S1270" s="41"/>
    </row>
    <row r="1271" ht="78.0" customHeight="1">
      <c r="A1271" s="41"/>
      <c r="B1271" s="78"/>
      <c r="C1271" s="78"/>
      <c r="D1271" s="41"/>
      <c r="E1271" s="41"/>
      <c r="F1271" s="41"/>
      <c r="G1271" s="41"/>
      <c r="H1271" s="41"/>
      <c r="I1271" s="41"/>
      <c r="J1271" s="41"/>
      <c r="K1271" s="41"/>
      <c r="L1271" s="41"/>
      <c r="M1271" s="41"/>
      <c r="N1271" s="41"/>
      <c r="O1271" s="41"/>
      <c r="P1271" s="41"/>
      <c r="Q1271" s="41"/>
      <c r="R1271" s="41"/>
      <c r="S1271" s="41"/>
    </row>
    <row r="1272" ht="78.0" customHeight="1">
      <c r="A1272" s="41"/>
      <c r="B1272" s="78"/>
      <c r="C1272" s="78"/>
      <c r="D1272" s="41"/>
      <c r="E1272" s="41"/>
      <c r="F1272" s="41"/>
      <c r="G1272" s="41"/>
      <c r="H1272" s="41"/>
      <c r="I1272" s="41"/>
      <c r="J1272" s="41"/>
      <c r="K1272" s="41"/>
      <c r="L1272" s="41"/>
      <c r="M1272" s="41"/>
      <c r="N1272" s="41"/>
      <c r="O1272" s="41"/>
      <c r="P1272" s="41"/>
      <c r="Q1272" s="41"/>
      <c r="R1272" s="41"/>
      <c r="S1272" s="41"/>
    </row>
    <row r="1273" ht="78.0" customHeight="1">
      <c r="A1273" s="41"/>
      <c r="B1273" s="78"/>
      <c r="C1273" s="78"/>
      <c r="D1273" s="41"/>
      <c r="E1273" s="41"/>
      <c r="F1273" s="41"/>
      <c r="G1273" s="41"/>
      <c r="H1273" s="41"/>
      <c r="I1273" s="41"/>
      <c r="J1273" s="41"/>
      <c r="K1273" s="41"/>
      <c r="L1273" s="41"/>
      <c r="M1273" s="41"/>
      <c r="N1273" s="41"/>
      <c r="O1273" s="41"/>
      <c r="P1273" s="41"/>
      <c r="Q1273" s="41"/>
      <c r="R1273" s="41"/>
      <c r="S1273" s="41"/>
    </row>
    <row r="1274" ht="78.0" customHeight="1">
      <c r="A1274" s="41"/>
      <c r="B1274" s="78"/>
      <c r="C1274" s="78"/>
      <c r="D1274" s="41"/>
      <c r="E1274" s="41"/>
      <c r="F1274" s="41"/>
      <c r="G1274" s="41"/>
      <c r="H1274" s="41"/>
      <c r="I1274" s="41"/>
      <c r="J1274" s="41"/>
      <c r="K1274" s="41"/>
      <c r="L1274" s="41"/>
      <c r="M1274" s="41"/>
      <c r="N1274" s="41"/>
      <c r="O1274" s="41"/>
      <c r="P1274" s="41"/>
      <c r="Q1274" s="41"/>
      <c r="R1274" s="41"/>
      <c r="S1274" s="41"/>
    </row>
    <row r="1275" ht="78.0" customHeight="1">
      <c r="A1275" s="41"/>
      <c r="B1275" s="78"/>
      <c r="C1275" s="78"/>
      <c r="D1275" s="41"/>
      <c r="E1275" s="41"/>
      <c r="F1275" s="41"/>
      <c r="G1275" s="41"/>
      <c r="H1275" s="41"/>
      <c r="I1275" s="41"/>
      <c r="J1275" s="41"/>
      <c r="K1275" s="41"/>
      <c r="L1275" s="41"/>
      <c r="M1275" s="41"/>
      <c r="N1275" s="41"/>
      <c r="O1275" s="41"/>
      <c r="P1275" s="41"/>
      <c r="Q1275" s="41"/>
      <c r="R1275" s="41"/>
      <c r="S1275" s="41"/>
    </row>
    <row r="1276" ht="78.0" customHeight="1">
      <c r="A1276" s="41"/>
      <c r="B1276" s="78"/>
      <c r="C1276" s="78"/>
      <c r="D1276" s="41"/>
      <c r="E1276" s="41"/>
      <c r="F1276" s="41"/>
      <c r="G1276" s="41"/>
      <c r="H1276" s="41"/>
      <c r="I1276" s="41"/>
      <c r="J1276" s="41"/>
      <c r="K1276" s="41"/>
      <c r="L1276" s="41"/>
      <c r="M1276" s="41"/>
      <c r="N1276" s="41"/>
      <c r="O1276" s="41"/>
      <c r="P1276" s="41"/>
      <c r="Q1276" s="41"/>
      <c r="R1276" s="41"/>
      <c r="S1276" s="41"/>
    </row>
    <row r="1277" ht="78.0" customHeight="1">
      <c r="A1277" s="41"/>
      <c r="B1277" s="78"/>
      <c r="C1277" s="78"/>
      <c r="D1277" s="41"/>
      <c r="E1277" s="41"/>
      <c r="F1277" s="41"/>
      <c r="G1277" s="41"/>
      <c r="H1277" s="41"/>
      <c r="I1277" s="41"/>
      <c r="J1277" s="41"/>
      <c r="K1277" s="41"/>
      <c r="L1277" s="41"/>
      <c r="M1277" s="41"/>
      <c r="N1277" s="41"/>
      <c r="O1277" s="41"/>
      <c r="P1277" s="41"/>
      <c r="Q1277" s="41"/>
      <c r="R1277" s="41"/>
      <c r="S1277" s="41"/>
    </row>
    <row r="1278" ht="78.0" customHeight="1">
      <c r="A1278" s="41"/>
      <c r="B1278" s="78"/>
      <c r="C1278" s="78"/>
      <c r="D1278" s="41"/>
      <c r="E1278" s="41"/>
      <c r="F1278" s="41"/>
      <c r="G1278" s="41"/>
      <c r="H1278" s="41"/>
      <c r="I1278" s="41"/>
      <c r="J1278" s="41"/>
      <c r="K1278" s="41"/>
      <c r="L1278" s="41"/>
      <c r="M1278" s="41"/>
      <c r="N1278" s="41"/>
      <c r="O1278" s="41"/>
      <c r="P1278" s="41"/>
      <c r="Q1278" s="41"/>
      <c r="R1278" s="41"/>
      <c r="S1278" s="41"/>
    </row>
    <row r="1279" ht="78.0" customHeight="1">
      <c r="A1279" s="41"/>
      <c r="B1279" s="78"/>
      <c r="C1279" s="78"/>
      <c r="D1279" s="41"/>
      <c r="E1279" s="41"/>
      <c r="F1279" s="41"/>
      <c r="G1279" s="41"/>
      <c r="H1279" s="41"/>
      <c r="I1279" s="41"/>
      <c r="J1279" s="41"/>
      <c r="K1279" s="41"/>
      <c r="L1279" s="41"/>
      <c r="M1279" s="41"/>
      <c r="N1279" s="41"/>
      <c r="O1279" s="41"/>
      <c r="P1279" s="41"/>
      <c r="Q1279" s="41"/>
      <c r="R1279" s="41"/>
      <c r="S1279" s="41"/>
    </row>
    <row r="1280" ht="78.0" customHeight="1">
      <c r="A1280" s="41"/>
      <c r="B1280" s="78"/>
      <c r="C1280" s="78"/>
      <c r="D1280" s="41"/>
      <c r="E1280" s="41"/>
      <c r="F1280" s="41"/>
      <c r="G1280" s="41"/>
      <c r="H1280" s="41"/>
      <c r="I1280" s="41"/>
      <c r="J1280" s="41"/>
      <c r="K1280" s="41"/>
      <c r="L1280" s="41"/>
      <c r="M1280" s="41"/>
      <c r="N1280" s="41"/>
      <c r="O1280" s="41"/>
      <c r="P1280" s="41"/>
      <c r="Q1280" s="41"/>
      <c r="R1280" s="41"/>
      <c r="S1280" s="41"/>
    </row>
    <row r="1281" ht="78.0" customHeight="1">
      <c r="A1281" s="41"/>
      <c r="B1281" s="78"/>
      <c r="C1281" s="78"/>
      <c r="D1281" s="41"/>
      <c r="E1281" s="41"/>
      <c r="F1281" s="41"/>
      <c r="G1281" s="41"/>
      <c r="H1281" s="41"/>
      <c r="I1281" s="41"/>
      <c r="J1281" s="41"/>
      <c r="K1281" s="41"/>
      <c r="L1281" s="41"/>
      <c r="M1281" s="41"/>
      <c r="N1281" s="41"/>
      <c r="O1281" s="41"/>
      <c r="P1281" s="41"/>
      <c r="Q1281" s="41"/>
      <c r="R1281" s="41"/>
      <c r="S1281" s="41"/>
    </row>
    <row r="1282" ht="78.0" customHeight="1">
      <c r="A1282" s="41"/>
      <c r="B1282" s="78"/>
      <c r="C1282" s="78"/>
      <c r="D1282" s="41"/>
      <c r="E1282" s="41"/>
      <c r="F1282" s="41"/>
      <c r="G1282" s="41"/>
      <c r="H1282" s="41"/>
      <c r="I1282" s="41"/>
      <c r="J1282" s="41"/>
      <c r="K1282" s="41"/>
      <c r="L1282" s="41"/>
      <c r="M1282" s="41"/>
      <c r="N1282" s="41"/>
      <c r="O1282" s="41"/>
      <c r="P1282" s="41"/>
      <c r="Q1282" s="41"/>
      <c r="R1282" s="41"/>
      <c r="S1282" s="41"/>
    </row>
    <row r="1283" ht="78.0" customHeight="1">
      <c r="A1283" s="41"/>
      <c r="B1283" s="78"/>
      <c r="C1283" s="78"/>
      <c r="D1283" s="41"/>
      <c r="E1283" s="41"/>
      <c r="F1283" s="41"/>
      <c r="G1283" s="41"/>
      <c r="H1283" s="41"/>
      <c r="I1283" s="41"/>
      <c r="J1283" s="41"/>
      <c r="K1283" s="41"/>
      <c r="L1283" s="41"/>
      <c r="M1283" s="41"/>
      <c r="N1283" s="41"/>
      <c r="O1283" s="41"/>
      <c r="P1283" s="41"/>
      <c r="Q1283" s="41"/>
      <c r="R1283" s="41"/>
      <c r="S1283" s="41"/>
    </row>
    <row r="1284" ht="78.0" customHeight="1">
      <c r="A1284" s="41"/>
      <c r="B1284" s="78"/>
      <c r="C1284" s="78"/>
      <c r="D1284" s="41"/>
      <c r="E1284" s="41"/>
      <c r="F1284" s="41"/>
      <c r="G1284" s="41"/>
      <c r="H1284" s="41"/>
      <c r="I1284" s="41"/>
      <c r="J1284" s="41"/>
      <c r="K1284" s="41"/>
      <c r="L1284" s="41"/>
      <c r="M1284" s="41"/>
      <c r="N1284" s="41"/>
      <c r="O1284" s="41"/>
      <c r="P1284" s="41"/>
      <c r="Q1284" s="41"/>
      <c r="R1284" s="41"/>
      <c r="S1284" s="41"/>
    </row>
    <row r="1285" ht="78.0" customHeight="1">
      <c r="A1285" s="41"/>
      <c r="B1285" s="78"/>
      <c r="C1285" s="78"/>
      <c r="D1285" s="41"/>
      <c r="E1285" s="41"/>
      <c r="F1285" s="41"/>
      <c r="G1285" s="41"/>
      <c r="H1285" s="41"/>
      <c r="I1285" s="41"/>
      <c r="J1285" s="41"/>
      <c r="K1285" s="41"/>
      <c r="L1285" s="41"/>
      <c r="M1285" s="41"/>
      <c r="N1285" s="41"/>
      <c r="O1285" s="41"/>
      <c r="P1285" s="41"/>
      <c r="Q1285" s="41"/>
      <c r="R1285" s="41"/>
      <c r="S1285" s="41"/>
    </row>
    <row r="1286" ht="78.0" customHeight="1">
      <c r="A1286" s="41"/>
      <c r="B1286" s="78"/>
      <c r="C1286" s="78"/>
      <c r="D1286" s="41"/>
      <c r="E1286" s="41"/>
      <c r="F1286" s="41"/>
      <c r="G1286" s="41"/>
      <c r="H1286" s="41"/>
      <c r="I1286" s="41"/>
      <c r="J1286" s="41"/>
      <c r="K1286" s="41"/>
      <c r="L1286" s="41"/>
      <c r="M1286" s="41"/>
      <c r="N1286" s="41"/>
      <c r="O1286" s="41"/>
      <c r="P1286" s="41"/>
      <c r="Q1286" s="41"/>
      <c r="R1286" s="41"/>
      <c r="S1286" s="41"/>
    </row>
    <row r="1287" ht="78.0" customHeight="1">
      <c r="A1287" s="41"/>
      <c r="B1287" s="78"/>
      <c r="C1287" s="78"/>
      <c r="D1287" s="41"/>
      <c r="E1287" s="41"/>
      <c r="F1287" s="41"/>
      <c r="G1287" s="41"/>
      <c r="H1287" s="41"/>
      <c r="I1287" s="41"/>
      <c r="J1287" s="41"/>
      <c r="K1287" s="41"/>
      <c r="L1287" s="41"/>
      <c r="M1287" s="41"/>
      <c r="N1287" s="41"/>
      <c r="O1287" s="41"/>
      <c r="P1287" s="41"/>
      <c r="Q1287" s="41"/>
      <c r="R1287" s="41"/>
      <c r="S1287" s="41"/>
    </row>
    <row r="1288" ht="78.0" customHeight="1">
      <c r="A1288" s="41"/>
      <c r="B1288" s="78"/>
      <c r="C1288" s="78"/>
      <c r="D1288" s="41"/>
      <c r="E1288" s="41"/>
      <c r="F1288" s="41"/>
      <c r="G1288" s="41"/>
      <c r="H1288" s="41"/>
      <c r="I1288" s="41"/>
      <c r="J1288" s="41"/>
      <c r="K1288" s="41"/>
      <c r="L1288" s="41"/>
      <c r="M1288" s="41"/>
      <c r="N1288" s="41"/>
      <c r="O1288" s="41"/>
      <c r="P1288" s="41"/>
      <c r="Q1288" s="41"/>
      <c r="R1288" s="41"/>
      <c r="S1288" s="41"/>
    </row>
    <row r="1289" ht="78.0" customHeight="1">
      <c r="A1289" s="41"/>
      <c r="B1289" s="78"/>
      <c r="C1289" s="78"/>
      <c r="D1289" s="41"/>
      <c r="E1289" s="41"/>
      <c r="F1289" s="41"/>
      <c r="G1289" s="41"/>
      <c r="H1289" s="41"/>
      <c r="I1289" s="41"/>
      <c r="J1289" s="41"/>
      <c r="K1289" s="41"/>
      <c r="L1289" s="41"/>
      <c r="M1289" s="41"/>
      <c r="N1289" s="41"/>
      <c r="O1289" s="41"/>
      <c r="P1289" s="41"/>
      <c r="Q1289" s="41"/>
      <c r="R1289" s="41"/>
      <c r="S1289" s="41"/>
    </row>
    <row r="1290" ht="78.0" customHeight="1">
      <c r="A1290" s="41"/>
      <c r="B1290" s="78"/>
      <c r="C1290" s="78"/>
      <c r="D1290" s="41"/>
      <c r="E1290" s="41"/>
      <c r="F1290" s="41"/>
      <c r="G1290" s="41"/>
      <c r="H1290" s="41"/>
      <c r="I1290" s="41"/>
      <c r="J1290" s="41"/>
      <c r="K1290" s="41"/>
      <c r="L1290" s="41"/>
      <c r="M1290" s="41"/>
      <c r="N1290" s="41"/>
      <c r="O1290" s="41"/>
      <c r="P1290" s="41"/>
      <c r="Q1290" s="41"/>
      <c r="R1290" s="41"/>
      <c r="S1290" s="41"/>
    </row>
    <row r="1291" ht="78.0" customHeight="1">
      <c r="A1291" s="41"/>
      <c r="B1291" s="78"/>
      <c r="C1291" s="78"/>
      <c r="D1291" s="41"/>
      <c r="E1291" s="41"/>
      <c r="F1291" s="41"/>
      <c r="G1291" s="41"/>
      <c r="H1291" s="41"/>
      <c r="I1291" s="41"/>
      <c r="J1291" s="41"/>
      <c r="K1291" s="41"/>
      <c r="L1291" s="41"/>
      <c r="M1291" s="41"/>
      <c r="N1291" s="41"/>
      <c r="O1291" s="41"/>
      <c r="P1291" s="41"/>
      <c r="Q1291" s="41"/>
      <c r="R1291" s="41"/>
      <c r="S1291" s="41"/>
    </row>
    <row r="1292" ht="78.0" customHeight="1">
      <c r="A1292" s="41"/>
      <c r="B1292" s="78"/>
      <c r="C1292" s="78"/>
      <c r="D1292" s="41"/>
      <c r="E1292" s="41"/>
      <c r="F1292" s="41"/>
      <c r="G1292" s="41"/>
      <c r="H1292" s="41"/>
      <c r="I1292" s="41"/>
      <c r="J1292" s="41"/>
      <c r="K1292" s="41"/>
      <c r="L1292" s="41"/>
      <c r="M1292" s="41"/>
      <c r="N1292" s="41"/>
      <c r="O1292" s="41"/>
      <c r="P1292" s="41"/>
      <c r="Q1292" s="41"/>
      <c r="R1292" s="41"/>
      <c r="S1292" s="41"/>
    </row>
    <row r="1293" ht="78.0" customHeight="1">
      <c r="A1293" s="41"/>
      <c r="B1293" s="78"/>
      <c r="C1293" s="78"/>
      <c r="D1293" s="41"/>
      <c r="E1293" s="41"/>
      <c r="F1293" s="41"/>
      <c r="G1293" s="41"/>
      <c r="H1293" s="41"/>
      <c r="I1293" s="41"/>
      <c r="J1293" s="41"/>
      <c r="K1293" s="41"/>
      <c r="L1293" s="41"/>
      <c r="M1293" s="41"/>
      <c r="N1293" s="41"/>
      <c r="O1293" s="41"/>
      <c r="P1293" s="41"/>
      <c r="Q1293" s="41"/>
      <c r="R1293" s="41"/>
      <c r="S1293" s="41"/>
    </row>
    <row r="1294" ht="78.0" customHeight="1">
      <c r="A1294" s="41"/>
      <c r="B1294" s="78"/>
      <c r="C1294" s="78"/>
      <c r="D1294" s="41"/>
      <c r="E1294" s="41"/>
      <c r="F1294" s="41"/>
      <c r="G1294" s="41"/>
      <c r="H1294" s="41"/>
      <c r="I1294" s="41"/>
      <c r="J1294" s="41"/>
      <c r="K1294" s="41"/>
      <c r="L1294" s="41"/>
      <c r="M1294" s="41"/>
      <c r="N1294" s="41"/>
      <c r="O1294" s="41"/>
      <c r="P1294" s="41"/>
      <c r="Q1294" s="41"/>
      <c r="R1294" s="41"/>
      <c r="S1294" s="41"/>
    </row>
    <row r="1295" ht="78.0" customHeight="1">
      <c r="A1295" s="41"/>
      <c r="B1295" s="78"/>
      <c r="C1295" s="78"/>
      <c r="D1295" s="41"/>
      <c r="E1295" s="41"/>
      <c r="F1295" s="41"/>
      <c r="G1295" s="41"/>
      <c r="H1295" s="41"/>
      <c r="I1295" s="41"/>
      <c r="J1295" s="41"/>
      <c r="K1295" s="41"/>
      <c r="L1295" s="41"/>
      <c r="M1295" s="41"/>
      <c r="N1295" s="41"/>
      <c r="O1295" s="41"/>
      <c r="P1295" s="41"/>
      <c r="Q1295" s="41"/>
      <c r="R1295" s="41"/>
      <c r="S1295" s="41"/>
    </row>
    <row r="1296" ht="78.0" customHeight="1">
      <c r="A1296" s="41"/>
      <c r="B1296" s="78"/>
      <c r="C1296" s="78"/>
      <c r="D1296" s="41"/>
      <c r="E1296" s="41"/>
      <c r="F1296" s="41"/>
      <c r="G1296" s="41"/>
      <c r="H1296" s="41"/>
      <c r="I1296" s="41"/>
      <c r="J1296" s="41"/>
      <c r="K1296" s="41"/>
      <c r="L1296" s="41"/>
      <c r="M1296" s="41"/>
      <c r="N1296" s="41"/>
      <c r="O1296" s="41"/>
      <c r="P1296" s="41"/>
      <c r="Q1296" s="41"/>
      <c r="R1296" s="41"/>
      <c r="S1296" s="41"/>
    </row>
    <row r="1297" ht="78.0" customHeight="1">
      <c r="A1297" s="41"/>
      <c r="B1297" s="78"/>
      <c r="C1297" s="78"/>
      <c r="D1297" s="41"/>
      <c r="E1297" s="41"/>
      <c r="F1297" s="41"/>
      <c r="G1297" s="41"/>
      <c r="H1297" s="41"/>
      <c r="I1297" s="41"/>
      <c r="J1297" s="41"/>
      <c r="K1297" s="41"/>
      <c r="L1297" s="41"/>
      <c r="M1297" s="41"/>
      <c r="N1297" s="41"/>
      <c r="O1297" s="41"/>
      <c r="P1297" s="41"/>
      <c r="Q1297" s="41"/>
      <c r="R1297" s="41"/>
      <c r="S1297" s="41"/>
    </row>
    <row r="1298" ht="78.0" customHeight="1">
      <c r="A1298" s="41"/>
      <c r="B1298" s="78"/>
      <c r="C1298" s="78"/>
      <c r="D1298" s="41"/>
      <c r="E1298" s="41"/>
      <c r="F1298" s="41"/>
      <c r="G1298" s="41"/>
      <c r="H1298" s="41"/>
      <c r="I1298" s="41"/>
      <c r="J1298" s="41"/>
      <c r="K1298" s="41"/>
      <c r="L1298" s="41"/>
      <c r="M1298" s="41"/>
      <c r="N1298" s="41"/>
      <c r="O1298" s="41"/>
      <c r="P1298" s="41"/>
      <c r="Q1298" s="41"/>
      <c r="R1298" s="41"/>
      <c r="S1298" s="41"/>
    </row>
    <row r="1299" ht="78.0" customHeight="1">
      <c r="A1299" s="41"/>
      <c r="B1299" s="78"/>
      <c r="C1299" s="78"/>
      <c r="D1299" s="41"/>
      <c r="E1299" s="41"/>
      <c r="F1299" s="41"/>
      <c r="G1299" s="41"/>
      <c r="H1299" s="41"/>
      <c r="I1299" s="41"/>
      <c r="J1299" s="41"/>
      <c r="K1299" s="41"/>
      <c r="L1299" s="41"/>
      <c r="M1299" s="41"/>
      <c r="N1299" s="41"/>
      <c r="O1299" s="41"/>
      <c r="P1299" s="41"/>
      <c r="Q1299" s="41"/>
      <c r="R1299" s="41"/>
      <c r="S1299" s="41"/>
    </row>
    <row r="1300" ht="78.0" customHeight="1">
      <c r="A1300" s="41"/>
      <c r="B1300" s="78"/>
      <c r="C1300" s="78"/>
      <c r="D1300" s="41"/>
      <c r="E1300" s="41"/>
      <c r="F1300" s="41"/>
      <c r="G1300" s="41"/>
      <c r="H1300" s="41"/>
      <c r="I1300" s="41"/>
      <c r="J1300" s="41"/>
      <c r="K1300" s="41"/>
      <c r="L1300" s="41"/>
      <c r="M1300" s="41"/>
      <c r="N1300" s="41"/>
      <c r="O1300" s="41"/>
      <c r="P1300" s="41"/>
      <c r="Q1300" s="41"/>
      <c r="R1300" s="41"/>
      <c r="S1300" s="41"/>
    </row>
    <row r="1301" ht="78.0" customHeight="1">
      <c r="A1301" s="41"/>
      <c r="B1301" s="78"/>
      <c r="C1301" s="78"/>
      <c r="D1301" s="41"/>
      <c r="E1301" s="41"/>
      <c r="F1301" s="41"/>
      <c r="G1301" s="41"/>
      <c r="H1301" s="41"/>
      <c r="I1301" s="41"/>
      <c r="J1301" s="41"/>
      <c r="K1301" s="41"/>
      <c r="L1301" s="41"/>
      <c r="M1301" s="41"/>
      <c r="N1301" s="41"/>
      <c r="O1301" s="41"/>
      <c r="P1301" s="41"/>
      <c r="Q1301" s="41"/>
      <c r="R1301" s="41"/>
      <c r="S1301" s="41"/>
    </row>
    <row r="1302" ht="78.0" customHeight="1">
      <c r="A1302" s="41"/>
      <c r="B1302" s="78"/>
      <c r="C1302" s="78"/>
      <c r="D1302" s="41"/>
      <c r="E1302" s="41"/>
      <c r="F1302" s="41"/>
      <c r="G1302" s="41"/>
      <c r="H1302" s="41"/>
      <c r="I1302" s="41"/>
      <c r="J1302" s="41"/>
      <c r="K1302" s="41"/>
      <c r="L1302" s="41"/>
      <c r="M1302" s="41"/>
      <c r="N1302" s="41"/>
      <c r="O1302" s="41"/>
      <c r="P1302" s="41"/>
      <c r="Q1302" s="41"/>
      <c r="R1302" s="41"/>
      <c r="S1302" s="41"/>
    </row>
    <row r="1303" ht="78.0" customHeight="1">
      <c r="A1303" s="41"/>
      <c r="B1303" s="78"/>
      <c r="C1303" s="78"/>
      <c r="D1303" s="41"/>
      <c r="E1303" s="41"/>
      <c r="F1303" s="41"/>
      <c r="G1303" s="41"/>
      <c r="H1303" s="41"/>
      <c r="I1303" s="41"/>
      <c r="J1303" s="41"/>
      <c r="K1303" s="41"/>
      <c r="L1303" s="41"/>
      <c r="M1303" s="41"/>
      <c r="N1303" s="41"/>
      <c r="O1303" s="41"/>
      <c r="P1303" s="41"/>
      <c r="Q1303" s="41"/>
      <c r="R1303" s="41"/>
      <c r="S1303" s="41"/>
    </row>
    <row r="1304" ht="78.0" customHeight="1">
      <c r="A1304" s="41"/>
      <c r="B1304" s="78"/>
      <c r="C1304" s="78"/>
      <c r="D1304" s="41"/>
      <c r="E1304" s="41"/>
      <c r="F1304" s="41"/>
      <c r="G1304" s="41"/>
      <c r="H1304" s="41"/>
      <c r="I1304" s="41"/>
      <c r="J1304" s="41"/>
      <c r="K1304" s="41"/>
      <c r="L1304" s="41"/>
      <c r="M1304" s="41"/>
      <c r="N1304" s="41"/>
      <c r="O1304" s="41"/>
      <c r="P1304" s="41"/>
      <c r="Q1304" s="41"/>
      <c r="R1304" s="41"/>
      <c r="S1304" s="41"/>
    </row>
    <row r="1305" ht="78.0" customHeight="1">
      <c r="A1305" s="41"/>
      <c r="B1305" s="78"/>
      <c r="C1305" s="78"/>
      <c r="D1305" s="41"/>
      <c r="E1305" s="41"/>
      <c r="F1305" s="41"/>
      <c r="G1305" s="41"/>
      <c r="H1305" s="41"/>
      <c r="I1305" s="41"/>
      <c r="J1305" s="41"/>
      <c r="K1305" s="41"/>
      <c r="L1305" s="41"/>
      <c r="M1305" s="41"/>
      <c r="N1305" s="41"/>
      <c r="O1305" s="41"/>
      <c r="P1305" s="41"/>
      <c r="Q1305" s="41"/>
      <c r="R1305" s="41"/>
      <c r="S1305" s="41"/>
    </row>
    <row r="1306" ht="78.0" customHeight="1">
      <c r="A1306" s="41"/>
      <c r="B1306" s="78"/>
      <c r="C1306" s="78"/>
      <c r="D1306" s="41"/>
      <c r="E1306" s="41"/>
      <c r="F1306" s="41"/>
      <c r="G1306" s="41"/>
      <c r="H1306" s="41"/>
      <c r="I1306" s="41"/>
      <c r="J1306" s="41"/>
      <c r="K1306" s="41"/>
      <c r="L1306" s="41"/>
      <c r="M1306" s="41"/>
      <c r="N1306" s="41"/>
      <c r="O1306" s="41"/>
      <c r="P1306" s="41"/>
      <c r="Q1306" s="41"/>
      <c r="R1306" s="41"/>
      <c r="S1306" s="41"/>
    </row>
    <row r="1307" ht="78.0" customHeight="1">
      <c r="A1307" s="41"/>
      <c r="B1307" s="78"/>
      <c r="C1307" s="78"/>
      <c r="D1307" s="41"/>
      <c r="E1307" s="41"/>
      <c r="F1307" s="41"/>
      <c r="G1307" s="41"/>
      <c r="H1307" s="41"/>
      <c r="I1307" s="41"/>
      <c r="J1307" s="41"/>
      <c r="K1307" s="41"/>
      <c r="L1307" s="41"/>
      <c r="M1307" s="41"/>
      <c r="N1307" s="41"/>
      <c r="O1307" s="41"/>
      <c r="P1307" s="41"/>
      <c r="Q1307" s="41"/>
      <c r="R1307" s="41"/>
      <c r="S1307" s="41"/>
    </row>
    <row r="1308" ht="78.0" customHeight="1">
      <c r="A1308" s="41"/>
      <c r="B1308" s="78"/>
      <c r="C1308" s="78"/>
      <c r="D1308" s="41"/>
      <c r="E1308" s="41"/>
      <c r="F1308" s="41"/>
      <c r="G1308" s="41"/>
      <c r="H1308" s="41"/>
      <c r="I1308" s="41"/>
      <c r="J1308" s="41"/>
      <c r="K1308" s="41"/>
      <c r="L1308" s="41"/>
      <c r="M1308" s="41"/>
      <c r="N1308" s="41"/>
      <c r="O1308" s="41"/>
      <c r="P1308" s="41"/>
      <c r="Q1308" s="41"/>
      <c r="R1308" s="41"/>
      <c r="S1308" s="41"/>
    </row>
    <row r="1309" ht="78.0" customHeight="1">
      <c r="A1309" s="41"/>
      <c r="B1309" s="78"/>
      <c r="C1309" s="78"/>
      <c r="D1309" s="41"/>
      <c r="E1309" s="41"/>
      <c r="F1309" s="41"/>
      <c r="G1309" s="41"/>
      <c r="H1309" s="41"/>
      <c r="I1309" s="41"/>
      <c r="J1309" s="41"/>
      <c r="K1309" s="41"/>
      <c r="L1309" s="41"/>
      <c r="M1309" s="41"/>
      <c r="N1309" s="41"/>
      <c r="O1309" s="41"/>
      <c r="P1309" s="41"/>
      <c r="Q1309" s="41"/>
      <c r="R1309" s="41"/>
      <c r="S1309" s="41"/>
    </row>
    <row r="1310" ht="78.0" customHeight="1">
      <c r="A1310" s="41"/>
      <c r="B1310" s="78"/>
      <c r="C1310" s="78"/>
      <c r="D1310" s="41"/>
      <c r="E1310" s="41"/>
      <c r="F1310" s="41"/>
      <c r="G1310" s="41"/>
      <c r="H1310" s="41"/>
      <c r="I1310" s="41"/>
      <c r="J1310" s="41"/>
      <c r="K1310" s="41"/>
      <c r="L1310" s="41"/>
      <c r="M1310" s="41"/>
      <c r="N1310" s="41"/>
      <c r="O1310" s="41"/>
      <c r="P1310" s="41"/>
      <c r="Q1310" s="41"/>
      <c r="R1310" s="41"/>
      <c r="S1310" s="41"/>
    </row>
    <row r="1311" ht="78.0" customHeight="1">
      <c r="A1311" s="41"/>
      <c r="B1311" s="78"/>
      <c r="C1311" s="78"/>
      <c r="D1311" s="41"/>
      <c r="E1311" s="41"/>
      <c r="F1311" s="41"/>
      <c r="G1311" s="41"/>
      <c r="H1311" s="41"/>
      <c r="I1311" s="41"/>
      <c r="J1311" s="41"/>
      <c r="K1311" s="41"/>
      <c r="L1311" s="41"/>
      <c r="M1311" s="41"/>
      <c r="N1311" s="41"/>
      <c r="O1311" s="41"/>
      <c r="P1311" s="41"/>
      <c r="Q1311" s="41"/>
      <c r="R1311" s="41"/>
      <c r="S1311" s="41"/>
    </row>
    <row r="1312" ht="78.0" customHeight="1">
      <c r="A1312" s="41"/>
      <c r="B1312" s="78"/>
      <c r="C1312" s="78"/>
      <c r="D1312" s="41"/>
      <c r="E1312" s="41"/>
      <c r="F1312" s="41"/>
      <c r="G1312" s="41"/>
      <c r="H1312" s="41"/>
      <c r="I1312" s="41"/>
      <c r="J1312" s="41"/>
      <c r="K1312" s="41"/>
      <c r="L1312" s="41"/>
      <c r="M1312" s="41"/>
      <c r="N1312" s="41"/>
      <c r="O1312" s="41"/>
      <c r="P1312" s="41"/>
      <c r="Q1312" s="41"/>
      <c r="R1312" s="41"/>
      <c r="S1312" s="41"/>
    </row>
    <row r="1313" ht="78.0" customHeight="1">
      <c r="A1313" s="41"/>
      <c r="B1313" s="78"/>
      <c r="C1313" s="78"/>
      <c r="D1313" s="41"/>
      <c r="E1313" s="41"/>
      <c r="F1313" s="41"/>
      <c r="G1313" s="41"/>
      <c r="H1313" s="41"/>
      <c r="I1313" s="41"/>
      <c r="J1313" s="41"/>
      <c r="K1313" s="41"/>
      <c r="L1313" s="41"/>
      <c r="M1313" s="41"/>
      <c r="N1313" s="41"/>
      <c r="O1313" s="41"/>
      <c r="P1313" s="41"/>
      <c r="Q1313" s="41"/>
      <c r="R1313" s="41"/>
      <c r="S1313" s="41"/>
    </row>
    <row r="1314" ht="78.0" customHeight="1">
      <c r="A1314" s="41"/>
      <c r="B1314" s="78"/>
      <c r="C1314" s="78"/>
      <c r="D1314" s="41"/>
      <c r="E1314" s="41"/>
      <c r="F1314" s="41"/>
      <c r="G1314" s="41"/>
      <c r="H1314" s="41"/>
      <c r="I1314" s="41"/>
      <c r="J1314" s="41"/>
      <c r="K1314" s="41"/>
      <c r="L1314" s="41"/>
      <c r="M1314" s="41"/>
      <c r="N1314" s="41"/>
      <c r="O1314" s="41"/>
      <c r="P1314" s="41"/>
      <c r="Q1314" s="41"/>
      <c r="R1314" s="41"/>
      <c r="S1314" s="41"/>
    </row>
    <row r="1315" ht="78.0" customHeight="1">
      <c r="A1315" s="41"/>
      <c r="B1315" s="78"/>
      <c r="C1315" s="78"/>
      <c r="D1315" s="41"/>
      <c r="E1315" s="41"/>
      <c r="F1315" s="41"/>
      <c r="G1315" s="41"/>
      <c r="H1315" s="41"/>
      <c r="I1315" s="41"/>
      <c r="J1315" s="41"/>
      <c r="K1315" s="41"/>
      <c r="L1315" s="41"/>
      <c r="M1315" s="41"/>
      <c r="N1315" s="41"/>
      <c r="O1315" s="41"/>
      <c r="P1315" s="41"/>
      <c r="Q1315" s="41"/>
      <c r="R1315" s="41"/>
      <c r="S1315" s="41"/>
    </row>
    <row r="1316" ht="78.0" customHeight="1">
      <c r="A1316" s="41"/>
      <c r="B1316" s="78"/>
      <c r="C1316" s="78"/>
      <c r="D1316" s="41"/>
      <c r="E1316" s="41"/>
      <c r="F1316" s="41"/>
      <c r="G1316" s="41"/>
      <c r="H1316" s="41"/>
      <c r="I1316" s="41"/>
      <c r="J1316" s="41"/>
      <c r="K1316" s="41"/>
      <c r="L1316" s="41"/>
      <c r="M1316" s="41"/>
      <c r="N1316" s="41"/>
      <c r="O1316" s="41"/>
      <c r="P1316" s="41"/>
      <c r="Q1316" s="41"/>
      <c r="R1316" s="41"/>
      <c r="S1316" s="41"/>
    </row>
    <row r="1317" ht="78.0" customHeight="1">
      <c r="A1317" s="41"/>
      <c r="B1317" s="78"/>
      <c r="C1317" s="78"/>
      <c r="D1317" s="41"/>
      <c r="E1317" s="41"/>
      <c r="F1317" s="41"/>
      <c r="G1317" s="41"/>
      <c r="H1317" s="41"/>
      <c r="I1317" s="41"/>
      <c r="J1317" s="41"/>
      <c r="K1317" s="41"/>
      <c r="L1317" s="41"/>
      <c r="M1317" s="41"/>
      <c r="N1317" s="41"/>
      <c r="O1317" s="41"/>
      <c r="P1317" s="41"/>
      <c r="Q1317" s="41"/>
      <c r="R1317" s="41"/>
      <c r="S1317" s="41"/>
    </row>
    <row r="1318" ht="78.0" customHeight="1">
      <c r="A1318" s="41"/>
      <c r="B1318" s="78"/>
      <c r="C1318" s="78"/>
      <c r="D1318" s="41"/>
      <c r="E1318" s="41"/>
      <c r="F1318" s="41"/>
      <c r="G1318" s="41"/>
      <c r="H1318" s="41"/>
      <c r="I1318" s="41"/>
      <c r="J1318" s="41"/>
      <c r="K1318" s="41"/>
      <c r="L1318" s="41"/>
      <c r="M1318" s="41"/>
      <c r="N1318" s="41"/>
      <c r="O1318" s="41"/>
      <c r="P1318" s="41"/>
      <c r="Q1318" s="41"/>
      <c r="R1318" s="41"/>
      <c r="S1318" s="41"/>
    </row>
    <row r="1319" ht="78.0" customHeight="1">
      <c r="A1319" s="41"/>
      <c r="B1319" s="78"/>
      <c r="C1319" s="78"/>
      <c r="D1319" s="41"/>
      <c r="E1319" s="41"/>
      <c r="F1319" s="41"/>
      <c r="G1319" s="41"/>
      <c r="H1319" s="41"/>
      <c r="I1319" s="41"/>
      <c r="J1319" s="41"/>
      <c r="K1319" s="41"/>
      <c r="L1319" s="41"/>
      <c r="M1319" s="41"/>
      <c r="N1319" s="41"/>
      <c r="O1319" s="41"/>
      <c r="P1319" s="41"/>
      <c r="Q1319" s="41"/>
      <c r="R1319" s="41"/>
      <c r="S1319" s="41"/>
    </row>
    <row r="1320" ht="78.0" customHeight="1">
      <c r="A1320" s="41"/>
      <c r="B1320" s="78"/>
      <c r="C1320" s="78"/>
      <c r="D1320" s="41"/>
      <c r="E1320" s="41"/>
      <c r="F1320" s="41"/>
      <c r="G1320" s="41"/>
      <c r="H1320" s="41"/>
      <c r="I1320" s="41"/>
      <c r="J1320" s="41"/>
      <c r="K1320" s="41"/>
      <c r="L1320" s="41"/>
      <c r="M1320" s="41"/>
      <c r="N1320" s="41"/>
      <c r="O1320" s="41"/>
      <c r="P1320" s="41"/>
      <c r="Q1320" s="41"/>
      <c r="R1320" s="41"/>
      <c r="S1320" s="41"/>
    </row>
    <row r="1321" ht="78.0" customHeight="1">
      <c r="A1321" s="41"/>
      <c r="B1321" s="78"/>
      <c r="C1321" s="78"/>
      <c r="D1321" s="41"/>
      <c r="E1321" s="41"/>
      <c r="F1321" s="41"/>
      <c r="G1321" s="41"/>
      <c r="H1321" s="41"/>
      <c r="I1321" s="41"/>
      <c r="J1321" s="41"/>
      <c r="K1321" s="41"/>
      <c r="L1321" s="41"/>
      <c r="M1321" s="41"/>
      <c r="N1321" s="41"/>
      <c r="O1321" s="41"/>
      <c r="P1321" s="41"/>
      <c r="Q1321" s="41"/>
      <c r="R1321" s="41"/>
      <c r="S1321" s="41"/>
    </row>
    <row r="1322" ht="78.0" customHeight="1">
      <c r="A1322" s="41"/>
      <c r="B1322" s="78"/>
      <c r="C1322" s="78"/>
      <c r="D1322" s="41"/>
      <c r="E1322" s="41"/>
      <c r="F1322" s="41"/>
      <c r="G1322" s="41"/>
      <c r="H1322" s="41"/>
      <c r="I1322" s="41"/>
      <c r="J1322" s="41"/>
      <c r="K1322" s="41"/>
      <c r="L1322" s="41"/>
      <c r="M1322" s="41"/>
      <c r="N1322" s="41"/>
      <c r="O1322" s="41"/>
      <c r="P1322" s="41"/>
      <c r="Q1322" s="41"/>
      <c r="R1322" s="41"/>
      <c r="S1322" s="41"/>
    </row>
    <row r="1323" ht="78.0" customHeight="1">
      <c r="A1323" s="41"/>
      <c r="B1323" s="78"/>
      <c r="C1323" s="78"/>
      <c r="D1323" s="41"/>
      <c r="E1323" s="41"/>
      <c r="F1323" s="41"/>
      <c r="G1323" s="41"/>
      <c r="H1323" s="41"/>
      <c r="I1323" s="41"/>
      <c r="J1323" s="41"/>
      <c r="K1323" s="41"/>
      <c r="L1323" s="41"/>
      <c r="M1323" s="41"/>
      <c r="N1323" s="41"/>
      <c r="O1323" s="41"/>
      <c r="P1323" s="41"/>
      <c r="Q1323" s="41"/>
      <c r="R1323" s="41"/>
      <c r="S1323" s="41"/>
    </row>
    <row r="1324" ht="78.0" customHeight="1">
      <c r="A1324" s="41"/>
      <c r="B1324" s="78"/>
      <c r="C1324" s="78"/>
      <c r="D1324" s="41"/>
      <c r="E1324" s="41"/>
      <c r="F1324" s="41"/>
      <c r="G1324" s="41"/>
      <c r="H1324" s="41"/>
      <c r="I1324" s="41"/>
      <c r="J1324" s="41"/>
      <c r="K1324" s="41"/>
      <c r="L1324" s="41"/>
      <c r="M1324" s="41"/>
      <c r="N1324" s="41"/>
      <c r="O1324" s="41"/>
      <c r="P1324" s="41"/>
      <c r="Q1324" s="41"/>
      <c r="R1324" s="41"/>
      <c r="S1324" s="41"/>
    </row>
    <row r="1325" ht="78.0" customHeight="1">
      <c r="A1325" s="41"/>
      <c r="B1325" s="78"/>
      <c r="C1325" s="78"/>
      <c r="D1325" s="41"/>
      <c r="E1325" s="41"/>
      <c r="F1325" s="41"/>
      <c r="G1325" s="41"/>
      <c r="H1325" s="41"/>
      <c r="I1325" s="41"/>
      <c r="J1325" s="41"/>
      <c r="K1325" s="41"/>
      <c r="L1325" s="41"/>
      <c r="M1325" s="41"/>
      <c r="N1325" s="41"/>
      <c r="O1325" s="41"/>
      <c r="P1325" s="41"/>
      <c r="Q1325" s="41"/>
      <c r="R1325" s="41"/>
      <c r="S1325" s="41"/>
    </row>
    <row r="1326" ht="78.0" customHeight="1">
      <c r="A1326" s="41"/>
      <c r="B1326" s="78"/>
      <c r="C1326" s="78"/>
      <c r="D1326" s="41"/>
      <c r="E1326" s="41"/>
      <c r="F1326" s="41"/>
      <c r="G1326" s="41"/>
      <c r="H1326" s="41"/>
      <c r="I1326" s="41"/>
      <c r="J1326" s="41"/>
      <c r="K1326" s="41"/>
      <c r="L1326" s="41"/>
      <c r="M1326" s="41"/>
      <c r="N1326" s="41"/>
      <c r="O1326" s="41"/>
      <c r="P1326" s="41"/>
      <c r="Q1326" s="41"/>
      <c r="R1326" s="41"/>
      <c r="S1326" s="41"/>
    </row>
    <row r="1327" ht="78.0" customHeight="1">
      <c r="A1327" s="41"/>
      <c r="B1327" s="78"/>
      <c r="C1327" s="78"/>
      <c r="D1327" s="41"/>
      <c r="E1327" s="41"/>
      <c r="F1327" s="41"/>
      <c r="G1327" s="41"/>
      <c r="H1327" s="41"/>
      <c r="I1327" s="41"/>
      <c r="J1327" s="41"/>
      <c r="K1327" s="41"/>
      <c r="L1327" s="41"/>
      <c r="M1327" s="41"/>
      <c r="N1327" s="41"/>
      <c r="O1327" s="41"/>
      <c r="P1327" s="41"/>
      <c r="Q1327" s="41"/>
      <c r="R1327" s="41"/>
      <c r="S1327" s="41"/>
    </row>
    <row r="1328" ht="78.0" customHeight="1">
      <c r="A1328" s="41"/>
      <c r="B1328" s="78"/>
      <c r="C1328" s="78"/>
      <c r="D1328" s="41"/>
      <c r="E1328" s="41"/>
      <c r="F1328" s="41"/>
      <c r="G1328" s="41"/>
      <c r="H1328" s="41"/>
      <c r="I1328" s="41"/>
      <c r="J1328" s="41"/>
      <c r="K1328" s="41"/>
      <c r="L1328" s="41"/>
      <c r="M1328" s="41"/>
      <c r="N1328" s="41"/>
      <c r="O1328" s="41"/>
      <c r="P1328" s="41"/>
      <c r="Q1328" s="41"/>
      <c r="R1328" s="41"/>
      <c r="S1328" s="41"/>
    </row>
    <row r="1329" ht="78.0" customHeight="1">
      <c r="A1329" s="41"/>
      <c r="B1329" s="78"/>
      <c r="C1329" s="78"/>
      <c r="D1329" s="41"/>
      <c r="E1329" s="41"/>
      <c r="F1329" s="41"/>
      <c r="G1329" s="41"/>
      <c r="H1329" s="41"/>
      <c r="I1329" s="41"/>
      <c r="J1329" s="41"/>
      <c r="K1329" s="41"/>
      <c r="L1329" s="41"/>
      <c r="M1329" s="41"/>
      <c r="N1329" s="41"/>
      <c r="O1329" s="41"/>
      <c r="P1329" s="41"/>
      <c r="Q1329" s="41"/>
      <c r="R1329" s="41"/>
      <c r="S1329" s="41"/>
    </row>
    <row r="1330" ht="78.0" customHeight="1">
      <c r="A1330" s="41"/>
      <c r="B1330" s="78"/>
      <c r="C1330" s="78"/>
      <c r="D1330" s="41"/>
      <c r="E1330" s="41"/>
      <c r="F1330" s="41"/>
      <c r="G1330" s="41"/>
      <c r="H1330" s="41"/>
      <c r="I1330" s="41"/>
      <c r="J1330" s="41"/>
      <c r="K1330" s="41"/>
      <c r="L1330" s="41"/>
      <c r="M1330" s="41"/>
      <c r="N1330" s="41"/>
      <c r="O1330" s="41"/>
      <c r="P1330" s="41"/>
      <c r="Q1330" s="41"/>
      <c r="R1330" s="41"/>
      <c r="S1330" s="41"/>
    </row>
    <row r="1331" ht="78.0" customHeight="1">
      <c r="A1331" s="41"/>
      <c r="B1331" s="78"/>
      <c r="C1331" s="78"/>
      <c r="D1331" s="41"/>
      <c r="E1331" s="41"/>
      <c r="F1331" s="41"/>
      <c r="G1331" s="41"/>
      <c r="H1331" s="41"/>
      <c r="I1331" s="41"/>
      <c r="J1331" s="41"/>
      <c r="K1331" s="41"/>
      <c r="L1331" s="41"/>
      <c r="M1331" s="41"/>
      <c r="N1331" s="41"/>
      <c r="O1331" s="41"/>
      <c r="P1331" s="41"/>
      <c r="Q1331" s="41"/>
      <c r="R1331" s="41"/>
      <c r="S1331" s="41"/>
    </row>
    <row r="1332" ht="78.0" customHeight="1">
      <c r="A1332" s="41"/>
      <c r="B1332" s="78"/>
      <c r="C1332" s="78"/>
      <c r="D1332" s="41"/>
      <c r="E1332" s="41"/>
      <c r="F1332" s="41"/>
      <c r="G1332" s="41"/>
      <c r="H1332" s="41"/>
      <c r="I1332" s="41"/>
      <c r="J1332" s="41"/>
      <c r="K1332" s="41"/>
      <c r="L1332" s="41"/>
      <c r="M1332" s="41"/>
      <c r="N1332" s="41"/>
      <c r="O1332" s="41"/>
      <c r="P1332" s="41"/>
      <c r="Q1332" s="41"/>
      <c r="R1332" s="41"/>
      <c r="S1332" s="41"/>
    </row>
    <row r="1333" ht="78.0" customHeight="1">
      <c r="A1333" s="41"/>
      <c r="B1333" s="78"/>
      <c r="C1333" s="78"/>
      <c r="D1333" s="41"/>
      <c r="E1333" s="41"/>
      <c r="F1333" s="41"/>
      <c r="G1333" s="41"/>
      <c r="H1333" s="41"/>
      <c r="I1333" s="41"/>
      <c r="J1333" s="41"/>
      <c r="K1333" s="41"/>
      <c r="L1333" s="41"/>
      <c r="M1333" s="41"/>
      <c r="N1333" s="41"/>
      <c r="O1333" s="41"/>
      <c r="P1333" s="41"/>
      <c r="Q1333" s="41"/>
      <c r="R1333" s="41"/>
      <c r="S1333" s="41"/>
    </row>
    <row r="1334" ht="78.0" customHeight="1">
      <c r="A1334" s="41"/>
      <c r="B1334" s="78"/>
      <c r="C1334" s="78"/>
      <c r="D1334" s="41"/>
      <c r="E1334" s="41"/>
      <c r="F1334" s="41"/>
      <c r="G1334" s="41"/>
      <c r="H1334" s="41"/>
      <c r="I1334" s="41"/>
      <c r="J1334" s="41"/>
      <c r="K1334" s="41"/>
      <c r="L1334" s="41"/>
      <c r="M1334" s="41"/>
      <c r="N1334" s="41"/>
      <c r="O1334" s="41"/>
      <c r="P1334" s="41"/>
      <c r="Q1334" s="41"/>
      <c r="R1334" s="41"/>
      <c r="S1334" s="41"/>
    </row>
    <row r="1335" ht="78.0" customHeight="1">
      <c r="A1335" s="41"/>
      <c r="B1335" s="78"/>
      <c r="C1335" s="78"/>
      <c r="D1335" s="41"/>
      <c r="E1335" s="41"/>
      <c r="F1335" s="41"/>
      <c r="G1335" s="41"/>
      <c r="H1335" s="41"/>
      <c r="I1335" s="41"/>
      <c r="J1335" s="41"/>
      <c r="K1335" s="41"/>
      <c r="L1335" s="41"/>
      <c r="M1335" s="41"/>
      <c r="N1335" s="41"/>
      <c r="O1335" s="41"/>
      <c r="P1335" s="41"/>
      <c r="Q1335" s="41"/>
      <c r="R1335" s="41"/>
      <c r="S1335" s="41"/>
    </row>
    <row r="1336" ht="78.0" customHeight="1">
      <c r="A1336" s="41"/>
      <c r="B1336" s="78"/>
      <c r="C1336" s="78"/>
      <c r="D1336" s="41"/>
      <c r="E1336" s="41"/>
      <c r="F1336" s="41"/>
      <c r="G1336" s="41"/>
      <c r="H1336" s="41"/>
      <c r="I1336" s="41"/>
      <c r="J1336" s="41"/>
      <c r="K1336" s="41"/>
      <c r="L1336" s="41"/>
      <c r="M1336" s="41"/>
      <c r="N1336" s="41"/>
      <c r="O1336" s="41"/>
      <c r="P1336" s="41"/>
      <c r="Q1336" s="41"/>
      <c r="R1336" s="41"/>
      <c r="S1336" s="41"/>
    </row>
    <row r="1337" ht="78.0" customHeight="1">
      <c r="A1337" s="41"/>
      <c r="B1337" s="78"/>
      <c r="C1337" s="78"/>
      <c r="D1337" s="41"/>
      <c r="E1337" s="41"/>
      <c r="F1337" s="41"/>
      <c r="G1337" s="41"/>
      <c r="H1337" s="41"/>
      <c r="I1337" s="41"/>
      <c r="J1337" s="41"/>
      <c r="K1337" s="41"/>
      <c r="L1337" s="41"/>
      <c r="M1337" s="41"/>
      <c r="N1337" s="41"/>
      <c r="O1337" s="41"/>
      <c r="P1337" s="41"/>
      <c r="Q1337" s="41"/>
      <c r="R1337" s="41"/>
      <c r="S1337" s="41"/>
    </row>
    <row r="1338" ht="78.0" customHeight="1">
      <c r="A1338" s="41"/>
      <c r="B1338" s="78"/>
      <c r="C1338" s="78"/>
      <c r="D1338" s="41"/>
      <c r="E1338" s="41"/>
      <c r="F1338" s="41"/>
      <c r="G1338" s="41"/>
      <c r="H1338" s="41"/>
      <c r="I1338" s="41"/>
      <c r="J1338" s="41"/>
      <c r="K1338" s="41"/>
      <c r="L1338" s="41"/>
      <c r="M1338" s="41"/>
      <c r="N1338" s="41"/>
      <c r="O1338" s="41"/>
      <c r="P1338" s="41"/>
      <c r="Q1338" s="41"/>
      <c r="R1338" s="41"/>
      <c r="S1338" s="41"/>
    </row>
    <row r="1339" ht="78.0" customHeight="1">
      <c r="A1339" s="41"/>
      <c r="B1339" s="78"/>
      <c r="C1339" s="78"/>
      <c r="D1339" s="41"/>
      <c r="E1339" s="41"/>
      <c r="F1339" s="41"/>
      <c r="G1339" s="41"/>
      <c r="H1339" s="41"/>
      <c r="I1339" s="41"/>
      <c r="J1339" s="41"/>
      <c r="K1339" s="41"/>
      <c r="L1339" s="41"/>
      <c r="M1339" s="41"/>
      <c r="N1339" s="41"/>
      <c r="O1339" s="41"/>
      <c r="P1339" s="41"/>
      <c r="Q1339" s="41"/>
      <c r="R1339" s="41"/>
      <c r="S1339" s="41"/>
    </row>
    <row r="1340" ht="78.0" customHeight="1">
      <c r="A1340" s="41"/>
      <c r="B1340" s="78"/>
      <c r="C1340" s="78"/>
      <c r="D1340" s="41"/>
      <c r="E1340" s="41"/>
      <c r="F1340" s="41"/>
      <c r="G1340" s="41"/>
      <c r="H1340" s="41"/>
      <c r="I1340" s="41"/>
      <c r="J1340" s="41"/>
      <c r="K1340" s="41"/>
      <c r="L1340" s="41"/>
      <c r="M1340" s="41"/>
      <c r="N1340" s="41"/>
      <c r="O1340" s="41"/>
      <c r="P1340" s="41"/>
      <c r="Q1340" s="41"/>
      <c r="R1340" s="41"/>
      <c r="S1340" s="41"/>
    </row>
    <row r="1341" ht="78.0" customHeight="1">
      <c r="A1341" s="41"/>
      <c r="B1341" s="78"/>
      <c r="C1341" s="78"/>
      <c r="D1341" s="41"/>
      <c r="E1341" s="41"/>
      <c r="F1341" s="41"/>
      <c r="G1341" s="41"/>
      <c r="H1341" s="41"/>
      <c r="I1341" s="41"/>
      <c r="J1341" s="41"/>
      <c r="K1341" s="41"/>
      <c r="L1341" s="41"/>
      <c r="M1341" s="41"/>
      <c r="N1341" s="41"/>
      <c r="O1341" s="41"/>
      <c r="P1341" s="41"/>
      <c r="Q1341" s="41"/>
      <c r="R1341" s="41"/>
      <c r="S1341" s="41"/>
    </row>
    <row r="1342" ht="78.0" customHeight="1">
      <c r="A1342" s="41"/>
      <c r="B1342" s="78"/>
      <c r="C1342" s="78"/>
      <c r="D1342" s="41"/>
      <c r="E1342" s="41"/>
      <c r="F1342" s="41"/>
      <c r="G1342" s="41"/>
      <c r="H1342" s="41"/>
      <c r="I1342" s="41"/>
      <c r="J1342" s="41"/>
      <c r="K1342" s="41"/>
      <c r="L1342" s="41"/>
      <c r="M1342" s="41"/>
      <c r="N1342" s="41"/>
      <c r="O1342" s="41"/>
      <c r="P1342" s="41"/>
      <c r="Q1342" s="41"/>
      <c r="R1342" s="41"/>
      <c r="S1342" s="41"/>
    </row>
    <row r="1343" ht="78.0" customHeight="1">
      <c r="A1343" s="41"/>
      <c r="B1343" s="78"/>
      <c r="C1343" s="78"/>
      <c r="D1343" s="41"/>
      <c r="E1343" s="41"/>
      <c r="F1343" s="41"/>
      <c r="G1343" s="41"/>
      <c r="H1343" s="41"/>
      <c r="I1343" s="41"/>
      <c r="J1343" s="41"/>
      <c r="K1343" s="41"/>
      <c r="L1343" s="41"/>
      <c r="M1343" s="41"/>
      <c r="N1343" s="41"/>
      <c r="O1343" s="41"/>
      <c r="P1343" s="41"/>
      <c r="Q1343" s="41"/>
      <c r="R1343" s="41"/>
      <c r="S1343" s="41"/>
    </row>
    <row r="1344" ht="78.0" customHeight="1">
      <c r="A1344" s="41"/>
      <c r="B1344" s="78"/>
      <c r="C1344" s="78"/>
      <c r="D1344" s="41"/>
      <c r="E1344" s="41"/>
      <c r="F1344" s="41"/>
      <c r="G1344" s="41"/>
      <c r="H1344" s="41"/>
      <c r="I1344" s="41"/>
      <c r="J1344" s="41"/>
      <c r="K1344" s="41"/>
      <c r="L1344" s="41"/>
      <c r="M1344" s="41"/>
      <c r="N1344" s="41"/>
      <c r="O1344" s="41"/>
      <c r="P1344" s="41"/>
      <c r="Q1344" s="41"/>
      <c r="R1344" s="41"/>
      <c r="S1344" s="41"/>
    </row>
    <row r="1345" ht="78.0" customHeight="1">
      <c r="A1345" s="41"/>
      <c r="B1345" s="78"/>
      <c r="C1345" s="78"/>
      <c r="D1345" s="41"/>
      <c r="E1345" s="41"/>
      <c r="F1345" s="41"/>
      <c r="G1345" s="41"/>
      <c r="H1345" s="41"/>
      <c r="I1345" s="41"/>
      <c r="J1345" s="41"/>
      <c r="K1345" s="41"/>
      <c r="L1345" s="41"/>
      <c r="M1345" s="41"/>
      <c r="N1345" s="41"/>
      <c r="O1345" s="41"/>
      <c r="P1345" s="41"/>
      <c r="Q1345" s="41"/>
      <c r="R1345" s="41"/>
      <c r="S1345" s="41"/>
    </row>
    <row r="1346" ht="78.0" customHeight="1">
      <c r="A1346" s="41"/>
      <c r="B1346" s="78"/>
      <c r="C1346" s="78"/>
      <c r="D1346" s="41"/>
      <c r="E1346" s="41"/>
      <c r="F1346" s="41"/>
      <c r="G1346" s="41"/>
      <c r="H1346" s="41"/>
      <c r="I1346" s="41"/>
      <c r="J1346" s="41"/>
      <c r="K1346" s="41"/>
      <c r="L1346" s="41"/>
      <c r="M1346" s="41"/>
      <c r="N1346" s="41"/>
      <c r="O1346" s="41"/>
      <c r="P1346" s="41"/>
      <c r="Q1346" s="41"/>
      <c r="R1346" s="41"/>
      <c r="S1346" s="41"/>
    </row>
    <row r="1347" ht="78.0" customHeight="1">
      <c r="A1347" s="41"/>
      <c r="B1347" s="78"/>
      <c r="C1347" s="78"/>
      <c r="D1347" s="41"/>
      <c r="E1347" s="41"/>
      <c r="F1347" s="41"/>
      <c r="G1347" s="41"/>
      <c r="H1347" s="41"/>
      <c r="I1347" s="41"/>
      <c r="J1347" s="41"/>
      <c r="K1347" s="41"/>
      <c r="L1347" s="41"/>
      <c r="M1347" s="41"/>
      <c r="N1347" s="41"/>
      <c r="O1347" s="41"/>
      <c r="P1347" s="41"/>
      <c r="Q1347" s="41"/>
      <c r="R1347" s="41"/>
      <c r="S1347" s="41"/>
    </row>
    <row r="1348" ht="78.0" customHeight="1">
      <c r="A1348" s="41"/>
      <c r="B1348" s="78"/>
      <c r="C1348" s="78"/>
      <c r="D1348" s="41"/>
      <c r="E1348" s="41"/>
      <c r="F1348" s="41"/>
      <c r="G1348" s="41"/>
      <c r="H1348" s="41"/>
      <c r="I1348" s="41"/>
      <c r="J1348" s="41"/>
      <c r="K1348" s="41"/>
      <c r="L1348" s="41"/>
      <c r="M1348" s="41"/>
      <c r="N1348" s="41"/>
      <c r="O1348" s="41"/>
      <c r="P1348" s="41"/>
      <c r="Q1348" s="41"/>
      <c r="R1348" s="41"/>
      <c r="S1348" s="41"/>
    </row>
    <row r="1349" ht="78.0" customHeight="1">
      <c r="A1349" s="41"/>
      <c r="B1349" s="78"/>
      <c r="C1349" s="78"/>
      <c r="D1349" s="41"/>
      <c r="E1349" s="41"/>
      <c r="F1349" s="41"/>
      <c r="G1349" s="41"/>
      <c r="H1349" s="41"/>
      <c r="I1349" s="41"/>
      <c r="J1349" s="41"/>
      <c r="K1349" s="41"/>
      <c r="L1349" s="41"/>
      <c r="M1349" s="41"/>
      <c r="N1349" s="41"/>
      <c r="O1349" s="41"/>
      <c r="P1349" s="41"/>
      <c r="Q1349" s="41"/>
      <c r="R1349" s="41"/>
      <c r="S1349" s="41"/>
    </row>
    <row r="1350" ht="78.0" customHeight="1">
      <c r="A1350" s="41"/>
      <c r="B1350" s="78"/>
      <c r="C1350" s="78"/>
      <c r="D1350" s="41"/>
      <c r="E1350" s="41"/>
      <c r="F1350" s="41"/>
      <c r="G1350" s="41"/>
      <c r="H1350" s="41"/>
      <c r="I1350" s="41"/>
      <c r="J1350" s="41"/>
      <c r="K1350" s="41"/>
      <c r="L1350" s="41"/>
      <c r="M1350" s="41"/>
      <c r="N1350" s="41"/>
      <c r="O1350" s="41"/>
      <c r="P1350" s="41"/>
      <c r="Q1350" s="41"/>
      <c r="R1350" s="41"/>
      <c r="S1350" s="41"/>
    </row>
    <row r="1351" ht="78.0" customHeight="1">
      <c r="A1351" s="41"/>
      <c r="B1351" s="78"/>
      <c r="C1351" s="78"/>
      <c r="D1351" s="41"/>
      <c r="E1351" s="41"/>
      <c r="F1351" s="41"/>
      <c r="G1351" s="41"/>
      <c r="H1351" s="41"/>
      <c r="I1351" s="41"/>
      <c r="J1351" s="41"/>
      <c r="K1351" s="41"/>
      <c r="L1351" s="41"/>
      <c r="M1351" s="41"/>
      <c r="N1351" s="41"/>
      <c r="O1351" s="41"/>
      <c r="P1351" s="41"/>
      <c r="Q1351" s="41"/>
      <c r="R1351" s="41"/>
      <c r="S1351" s="41"/>
    </row>
    <row r="1352" ht="78.0" customHeight="1">
      <c r="A1352" s="41"/>
      <c r="B1352" s="78"/>
      <c r="C1352" s="78"/>
      <c r="D1352" s="41"/>
      <c r="E1352" s="41"/>
      <c r="F1352" s="41"/>
      <c r="G1352" s="41"/>
      <c r="H1352" s="41"/>
      <c r="I1352" s="41"/>
      <c r="J1352" s="41"/>
      <c r="K1352" s="41"/>
      <c r="L1352" s="41"/>
      <c r="M1352" s="41"/>
      <c r="N1352" s="41"/>
      <c r="O1352" s="41"/>
      <c r="P1352" s="41"/>
      <c r="Q1352" s="41"/>
      <c r="R1352" s="41"/>
      <c r="S1352" s="41"/>
    </row>
    <row r="1353" ht="78.0" customHeight="1">
      <c r="A1353" s="41"/>
      <c r="B1353" s="78"/>
      <c r="C1353" s="78"/>
      <c r="D1353" s="41"/>
      <c r="E1353" s="41"/>
      <c r="F1353" s="41"/>
      <c r="G1353" s="41"/>
      <c r="H1353" s="41"/>
      <c r="I1353" s="41"/>
      <c r="J1353" s="41"/>
      <c r="K1353" s="41"/>
      <c r="L1353" s="41"/>
      <c r="M1353" s="41"/>
      <c r="N1353" s="41"/>
      <c r="O1353" s="41"/>
      <c r="P1353" s="41"/>
      <c r="Q1353" s="41"/>
      <c r="R1353" s="41"/>
      <c r="S1353" s="41"/>
    </row>
    <row r="1354" ht="78.0" customHeight="1">
      <c r="A1354" s="41"/>
      <c r="B1354" s="78"/>
      <c r="C1354" s="78"/>
      <c r="D1354" s="41"/>
      <c r="E1354" s="41"/>
      <c r="F1354" s="41"/>
      <c r="G1354" s="41"/>
      <c r="H1354" s="41"/>
      <c r="I1354" s="41"/>
      <c r="J1354" s="41"/>
      <c r="K1354" s="41"/>
      <c r="L1354" s="41"/>
      <c r="M1354" s="41"/>
      <c r="N1354" s="41"/>
      <c r="O1354" s="41"/>
      <c r="P1354" s="41"/>
      <c r="Q1354" s="41"/>
      <c r="R1354" s="41"/>
      <c r="S1354" s="41"/>
    </row>
    <row r="1355" ht="78.0" customHeight="1">
      <c r="A1355" s="41"/>
      <c r="B1355" s="78"/>
      <c r="C1355" s="78"/>
      <c r="D1355" s="41"/>
      <c r="E1355" s="41"/>
      <c r="F1355" s="41"/>
      <c r="G1355" s="41"/>
      <c r="H1355" s="41"/>
      <c r="I1355" s="41"/>
      <c r="J1355" s="41"/>
      <c r="K1355" s="41"/>
      <c r="L1355" s="41"/>
      <c r="M1355" s="41"/>
      <c r="N1355" s="41"/>
      <c r="O1355" s="41"/>
      <c r="P1355" s="41"/>
      <c r="Q1355" s="41"/>
      <c r="R1355" s="41"/>
      <c r="S1355" s="41"/>
    </row>
    <row r="1356" ht="78.0" customHeight="1">
      <c r="A1356" s="41"/>
      <c r="B1356" s="78"/>
      <c r="C1356" s="78"/>
      <c r="D1356" s="41"/>
      <c r="E1356" s="41"/>
      <c r="F1356" s="41"/>
      <c r="G1356" s="41"/>
      <c r="H1356" s="41"/>
      <c r="I1356" s="41"/>
      <c r="J1356" s="41"/>
      <c r="K1356" s="41"/>
      <c r="L1356" s="41"/>
      <c r="M1356" s="41"/>
      <c r="N1356" s="41"/>
      <c r="O1356" s="41"/>
      <c r="P1356" s="41"/>
      <c r="Q1356" s="41"/>
      <c r="R1356" s="41"/>
      <c r="S1356" s="41"/>
    </row>
    <row r="1357" ht="78.0" customHeight="1">
      <c r="A1357" s="41"/>
      <c r="B1357" s="78"/>
      <c r="C1357" s="78"/>
      <c r="D1357" s="41"/>
      <c r="E1357" s="41"/>
      <c r="F1357" s="41"/>
      <c r="G1357" s="41"/>
      <c r="H1357" s="41"/>
      <c r="I1357" s="41"/>
      <c r="J1357" s="41"/>
      <c r="K1357" s="41"/>
      <c r="L1357" s="41"/>
      <c r="M1357" s="41"/>
      <c r="N1357" s="41"/>
      <c r="O1357" s="41"/>
      <c r="P1357" s="41"/>
      <c r="Q1357" s="41"/>
      <c r="R1357" s="41"/>
      <c r="S1357" s="41"/>
    </row>
    <row r="1358" ht="78.0" customHeight="1">
      <c r="A1358" s="41"/>
      <c r="B1358" s="78"/>
      <c r="C1358" s="78"/>
      <c r="D1358" s="41"/>
      <c r="E1358" s="41"/>
      <c r="F1358" s="41"/>
      <c r="G1358" s="41"/>
      <c r="H1358" s="41"/>
      <c r="I1358" s="41"/>
      <c r="J1358" s="41"/>
      <c r="K1358" s="41"/>
      <c r="L1358" s="41"/>
      <c r="M1358" s="41"/>
      <c r="N1358" s="41"/>
      <c r="O1358" s="41"/>
      <c r="P1358" s="41"/>
      <c r="Q1358" s="41"/>
      <c r="R1358" s="41"/>
      <c r="S1358" s="41"/>
    </row>
    <row r="1359" ht="78.0" customHeight="1">
      <c r="A1359" s="41"/>
      <c r="B1359" s="78"/>
      <c r="C1359" s="78"/>
      <c r="D1359" s="41"/>
      <c r="E1359" s="41"/>
      <c r="F1359" s="41"/>
      <c r="G1359" s="41"/>
      <c r="H1359" s="41"/>
      <c r="I1359" s="41"/>
      <c r="J1359" s="41"/>
      <c r="K1359" s="41"/>
      <c r="L1359" s="41"/>
      <c r="M1359" s="41"/>
      <c r="N1359" s="41"/>
      <c r="O1359" s="41"/>
      <c r="P1359" s="41"/>
      <c r="Q1359" s="41"/>
      <c r="R1359" s="41"/>
      <c r="S1359" s="41"/>
    </row>
    <row r="1360" ht="78.0" customHeight="1">
      <c r="A1360" s="41"/>
      <c r="B1360" s="78"/>
      <c r="C1360" s="78"/>
      <c r="D1360" s="41"/>
      <c r="E1360" s="41"/>
      <c r="F1360" s="41"/>
      <c r="G1360" s="41"/>
      <c r="H1360" s="41"/>
      <c r="I1360" s="41"/>
      <c r="J1360" s="41"/>
      <c r="K1360" s="41"/>
      <c r="L1360" s="41"/>
      <c r="M1360" s="41"/>
      <c r="N1360" s="41"/>
      <c r="O1360" s="41"/>
      <c r="P1360" s="41"/>
      <c r="Q1360" s="41"/>
      <c r="R1360" s="41"/>
      <c r="S1360" s="41"/>
    </row>
    <row r="1361" ht="78.0" customHeight="1">
      <c r="A1361" s="41"/>
      <c r="B1361" s="78"/>
      <c r="C1361" s="78"/>
      <c r="D1361" s="41"/>
      <c r="E1361" s="41"/>
      <c r="F1361" s="41"/>
      <c r="G1361" s="41"/>
      <c r="H1361" s="41"/>
      <c r="I1361" s="41"/>
      <c r="J1361" s="41"/>
      <c r="K1361" s="41"/>
      <c r="L1361" s="41"/>
      <c r="M1361" s="41"/>
      <c r="N1361" s="41"/>
      <c r="O1361" s="41"/>
      <c r="P1361" s="41"/>
      <c r="Q1361" s="41"/>
      <c r="R1361" s="41"/>
      <c r="S1361" s="41"/>
    </row>
    <row r="1362" ht="78.0" customHeight="1">
      <c r="A1362" s="41"/>
      <c r="B1362" s="78"/>
      <c r="C1362" s="78"/>
      <c r="D1362" s="41"/>
      <c r="E1362" s="41"/>
      <c r="F1362" s="41"/>
      <c r="G1362" s="41"/>
      <c r="H1362" s="41"/>
      <c r="I1362" s="41"/>
      <c r="J1362" s="41"/>
      <c r="K1362" s="41"/>
      <c r="L1362" s="41"/>
      <c r="M1362" s="41"/>
      <c r="N1362" s="41"/>
      <c r="O1362" s="41"/>
      <c r="P1362" s="41"/>
      <c r="Q1362" s="41"/>
      <c r="R1362" s="41"/>
      <c r="S1362" s="41"/>
    </row>
    <row r="1363" ht="78.0" customHeight="1">
      <c r="A1363" s="41"/>
      <c r="B1363" s="78"/>
      <c r="C1363" s="78"/>
      <c r="D1363" s="41"/>
      <c r="E1363" s="41"/>
      <c r="F1363" s="41"/>
      <c r="G1363" s="41"/>
      <c r="H1363" s="41"/>
      <c r="I1363" s="41"/>
      <c r="J1363" s="41"/>
      <c r="K1363" s="41"/>
      <c r="L1363" s="41"/>
      <c r="M1363" s="41"/>
      <c r="N1363" s="41"/>
      <c r="O1363" s="41"/>
      <c r="P1363" s="41"/>
      <c r="Q1363" s="41"/>
      <c r="R1363" s="41"/>
      <c r="S1363" s="41"/>
    </row>
    <row r="1364" ht="78.0" customHeight="1">
      <c r="A1364" s="41"/>
      <c r="B1364" s="78"/>
      <c r="C1364" s="78"/>
      <c r="D1364" s="41"/>
      <c r="E1364" s="41"/>
      <c r="F1364" s="41"/>
      <c r="G1364" s="41"/>
      <c r="H1364" s="41"/>
      <c r="I1364" s="41"/>
      <c r="J1364" s="41"/>
      <c r="K1364" s="41"/>
      <c r="L1364" s="41"/>
      <c r="M1364" s="41"/>
      <c r="N1364" s="41"/>
      <c r="O1364" s="41"/>
      <c r="P1364" s="41"/>
      <c r="Q1364" s="41"/>
      <c r="R1364" s="41"/>
      <c r="S1364" s="41"/>
    </row>
    <row r="1365" ht="78.0" customHeight="1">
      <c r="A1365" s="41"/>
      <c r="B1365" s="78"/>
      <c r="C1365" s="78"/>
      <c r="D1365" s="41"/>
      <c r="E1365" s="41"/>
      <c r="F1365" s="41"/>
      <c r="G1365" s="41"/>
      <c r="H1365" s="41"/>
      <c r="I1365" s="41"/>
      <c r="J1365" s="41"/>
      <c r="K1365" s="41"/>
      <c r="L1365" s="41"/>
      <c r="M1365" s="41"/>
      <c r="N1365" s="41"/>
      <c r="O1365" s="41"/>
      <c r="P1365" s="41"/>
      <c r="Q1365" s="41"/>
      <c r="R1365" s="41"/>
      <c r="S1365" s="41"/>
    </row>
    <row r="1366" ht="78.0" customHeight="1">
      <c r="A1366" s="41"/>
      <c r="B1366" s="78"/>
      <c r="C1366" s="78"/>
      <c r="D1366" s="41"/>
      <c r="E1366" s="41"/>
      <c r="F1366" s="41"/>
      <c r="G1366" s="41"/>
      <c r="H1366" s="41"/>
      <c r="I1366" s="41"/>
      <c r="J1366" s="41"/>
      <c r="K1366" s="41"/>
      <c r="L1366" s="41"/>
      <c r="M1366" s="41"/>
      <c r="N1366" s="41"/>
      <c r="O1366" s="41"/>
      <c r="P1366" s="41"/>
      <c r="Q1366" s="41"/>
      <c r="R1366" s="41"/>
      <c r="S1366" s="41"/>
    </row>
    <row r="1367" ht="78.0" customHeight="1">
      <c r="A1367" s="41"/>
      <c r="B1367" s="78"/>
      <c r="C1367" s="78"/>
      <c r="D1367" s="41"/>
      <c r="E1367" s="41"/>
      <c r="F1367" s="41"/>
      <c r="G1367" s="41"/>
      <c r="H1367" s="41"/>
      <c r="I1367" s="41"/>
      <c r="J1367" s="41"/>
      <c r="K1367" s="41"/>
      <c r="L1367" s="41"/>
      <c r="M1367" s="41"/>
      <c r="N1367" s="41"/>
      <c r="O1367" s="41"/>
      <c r="P1367" s="41"/>
      <c r="Q1367" s="41"/>
      <c r="R1367" s="41"/>
      <c r="S1367" s="41"/>
    </row>
    <row r="1368" ht="78.0" customHeight="1">
      <c r="A1368" s="41"/>
      <c r="B1368" s="78"/>
      <c r="C1368" s="78"/>
      <c r="D1368" s="41"/>
      <c r="E1368" s="41"/>
      <c r="F1368" s="41"/>
      <c r="G1368" s="41"/>
      <c r="H1368" s="41"/>
      <c r="I1368" s="41"/>
      <c r="J1368" s="41"/>
      <c r="K1368" s="41"/>
      <c r="L1368" s="41"/>
      <c r="M1368" s="41"/>
      <c r="N1368" s="41"/>
      <c r="O1368" s="41"/>
      <c r="P1368" s="41"/>
      <c r="Q1368" s="41"/>
      <c r="R1368" s="41"/>
      <c r="S1368" s="41"/>
    </row>
    <row r="1369" ht="78.0" customHeight="1">
      <c r="A1369" s="41"/>
      <c r="B1369" s="78"/>
      <c r="C1369" s="78"/>
      <c r="D1369" s="41"/>
      <c r="E1369" s="41"/>
      <c r="F1369" s="41"/>
      <c r="G1369" s="41"/>
      <c r="H1369" s="41"/>
      <c r="I1369" s="41"/>
      <c r="J1369" s="41"/>
      <c r="K1369" s="41"/>
      <c r="L1369" s="41"/>
      <c r="M1369" s="41"/>
      <c r="N1369" s="41"/>
      <c r="O1369" s="41"/>
      <c r="P1369" s="41"/>
      <c r="Q1369" s="41"/>
      <c r="R1369" s="41"/>
      <c r="S1369" s="41"/>
    </row>
    <row r="1370" ht="78.0" customHeight="1">
      <c r="A1370" s="41"/>
      <c r="B1370" s="78"/>
      <c r="C1370" s="78"/>
      <c r="D1370" s="41"/>
      <c r="E1370" s="41"/>
      <c r="F1370" s="41"/>
      <c r="G1370" s="41"/>
      <c r="H1370" s="41"/>
      <c r="I1370" s="41"/>
      <c r="J1370" s="41"/>
      <c r="K1370" s="41"/>
      <c r="L1370" s="41"/>
      <c r="M1370" s="41"/>
      <c r="N1370" s="41"/>
      <c r="O1370" s="41"/>
      <c r="P1370" s="41"/>
      <c r="Q1370" s="41"/>
      <c r="R1370" s="41"/>
      <c r="S1370" s="41"/>
    </row>
    <row r="1371" ht="78.0" customHeight="1">
      <c r="A1371" s="41"/>
      <c r="B1371" s="78"/>
      <c r="C1371" s="78"/>
      <c r="D1371" s="41"/>
      <c r="E1371" s="41"/>
      <c r="F1371" s="41"/>
      <c r="G1371" s="41"/>
      <c r="H1371" s="41"/>
      <c r="I1371" s="41"/>
      <c r="J1371" s="41"/>
      <c r="K1371" s="41"/>
      <c r="L1371" s="41"/>
      <c r="M1371" s="41"/>
      <c r="N1371" s="41"/>
      <c r="O1371" s="41"/>
      <c r="P1371" s="41"/>
      <c r="Q1371" s="41"/>
      <c r="R1371" s="41"/>
      <c r="S1371" s="41"/>
    </row>
    <row r="1372" ht="78.0" customHeight="1">
      <c r="A1372" s="41"/>
      <c r="B1372" s="78"/>
      <c r="C1372" s="78"/>
      <c r="D1372" s="41"/>
      <c r="E1372" s="41"/>
      <c r="F1372" s="41"/>
      <c r="G1372" s="41"/>
      <c r="H1372" s="41"/>
      <c r="I1372" s="41"/>
      <c r="J1372" s="41"/>
      <c r="K1372" s="41"/>
      <c r="L1372" s="41"/>
      <c r="M1372" s="41"/>
      <c r="N1372" s="41"/>
      <c r="O1372" s="41"/>
      <c r="P1372" s="41"/>
      <c r="Q1372" s="41"/>
      <c r="R1372" s="41"/>
      <c r="S1372" s="41"/>
    </row>
    <row r="1373" ht="78.0" customHeight="1">
      <c r="A1373" s="41"/>
      <c r="B1373" s="78"/>
      <c r="C1373" s="78"/>
      <c r="D1373" s="41"/>
      <c r="E1373" s="41"/>
      <c r="F1373" s="41"/>
      <c r="G1373" s="41"/>
      <c r="H1373" s="41"/>
      <c r="I1373" s="41"/>
      <c r="J1373" s="41"/>
      <c r="K1373" s="41"/>
      <c r="L1373" s="41"/>
      <c r="M1373" s="41"/>
      <c r="N1373" s="41"/>
      <c r="O1373" s="41"/>
      <c r="P1373" s="41"/>
      <c r="Q1373" s="41"/>
      <c r="R1373" s="41"/>
      <c r="S1373" s="41"/>
    </row>
    <row r="1374" ht="78.0" customHeight="1">
      <c r="A1374" s="41"/>
      <c r="B1374" s="78"/>
      <c r="C1374" s="78"/>
      <c r="D1374" s="41"/>
      <c r="E1374" s="41"/>
      <c r="F1374" s="41"/>
      <c r="G1374" s="41"/>
      <c r="H1374" s="41"/>
      <c r="I1374" s="41"/>
      <c r="J1374" s="41"/>
      <c r="K1374" s="41"/>
      <c r="L1374" s="41"/>
      <c r="M1374" s="41"/>
      <c r="N1374" s="41"/>
      <c r="O1374" s="41"/>
      <c r="P1374" s="41"/>
      <c r="Q1374" s="41"/>
      <c r="R1374" s="41"/>
      <c r="S1374" s="41"/>
    </row>
    <row r="1375" ht="78.0" customHeight="1">
      <c r="A1375" s="41"/>
      <c r="B1375" s="78"/>
      <c r="C1375" s="78"/>
      <c r="D1375" s="41"/>
      <c r="E1375" s="41"/>
      <c r="F1375" s="41"/>
      <c r="G1375" s="41"/>
      <c r="H1375" s="41"/>
      <c r="I1375" s="41"/>
      <c r="J1375" s="41"/>
      <c r="K1375" s="41"/>
      <c r="L1375" s="41"/>
      <c r="M1375" s="41"/>
      <c r="N1375" s="41"/>
      <c r="O1375" s="41"/>
      <c r="P1375" s="41"/>
      <c r="Q1375" s="41"/>
      <c r="R1375" s="41"/>
      <c r="S1375" s="41"/>
    </row>
    <row r="1376" ht="78.0" customHeight="1">
      <c r="A1376" s="41"/>
      <c r="B1376" s="78"/>
      <c r="C1376" s="78"/>
      <c r="D1376" s="41"/>
      <c r="E1376" s="41"/>
      <c r="F1376" s="41"/>
      <c r="G1376" s="41"/>
      <c r="H1376" s="41"/>
      <c r="I1376" s="41"/>
      <c r="J1376" s="41"/>
      <c r="K1376" s="41"/>
      <c r="L1376" s="41"/>
      <c r="M1376" s="41"/>
      <c r="N1376" s="41"/>
      <c r="O1376" s="41"/>
      <c r="P1376" s="41"/>
      <c r="Q1376" s="41"/>
      <c r="R1376" s="41"/>
      <c r="S1376" s="41"/>
    </row>
    <row r="1377" ht="78.0" customHeight="1">
      <c r="A1377" s="41"/>
      <c r="B1377" s="78"/>
      <c r="C1377" s="78"/>
      <c r="D1377" s="41"/>
      <c r="E1377" s="41"/>
      <c r="F1377" s="41"/>
      <c r="G1377" s="41"/>
      <c r="H1377" s="41"/>
      <c r="I1377" s="41"/>
      <c r="J1377" s="41"/>
      <c r="K1377" s="41"/>
      <c r="L1377" s="41"/>
      <c r="M1377" s="41"/>
      <c r="N1377" s="41"/>
      <c r="O1377" s="41"/>
      <c r="P1377" s="41"/>
      <c r="Q1377" s="41"/>
      <c r="R1377" s="41"/>
      <c r="S1377" s="41"/>
    </row>
    <row r="1378" ht="78.0" customHeight="1">
      <c r="A1378" s="41"/>
      <c r="B1378" s="78"/>
      <c r="C1378" s="78"/>
      <c r="D1378" s="41"/>
      <c r="E1378" s="41"/>
      <c r="F1378" s="41"/>
      <c r="G1378" s="41"/>
      <c r="H1378" s="41"/>
      <c r="I1378" s="41"/>
      <c r="J1378" s="41"/>
      <c r="K1378" s="41"/>
      <c r="L1378" s="41"/>
      <c r="M1378" s="41"/>
      <c r="N1378" s="41"/>
      <c r="O1378" s="41"/>
      <c r="P1378" s="41"/>
      <c r="Q1378" s="41"/>
      <c r="R1378" s="41"/>
      <c r="S1378" s="41"/>
    </row>
    <row r="1379" ht="78.0" customHeight="1">
      <c r="A1379" s="41"/>
      <c r="B1379" s="78"/>
      <c r="C1379" s="78"/>
      <c r="D1379" s="41"/>
      <c r="E1379" s="41"/>
      <c r="F1379" s="41"/>
      <c r="G1379" s="41"/>
      <c r="H1379" s="41"/>
      <c r="I1379" s="41"/>
      <c r="J1379" s="41"/>
      <c r="K1379" s="41"/>
      <c r="L1379" s="41"/>
      <c r="M1379" s="41"/>
      <c r="N1379" s="41"/>
      <c r="O1379" s="41"/>
      <c r="P1379" s="41"/>
      <c r="Q1379" s="41"/>
      <c r="R1379" s="41"/>
      <c r="S1379" s="41"/>
    </row>
    <row r="1380" ht="78.0" customHeight="1">
      <c r="A1380" s="41"/>
      <c r="B1380" s="78"/>
      <c r="C1380" s="78"/>
      <c r="D1380" s="41"/>
      <c r="E1380" s="41"/>
      <c r="F1380" s="41"/>
      <c r="G1380" s="41"/>
      <c r="H1380" s="41"/>
      <c r="I1380" s="41"/>
      <c r="J1380" s="41"/>
      <c r="K1380" s="41"/>
      <c r="L1380" s="41"/>
      <c r="M1380" s="41"/>
      <c r="N1380" s="41"/>
      <c r="O1380" s="41"/>
      <c r="P1380" s="41"/>
      <c r="Q1380" s="41"/>
      <c r="R1380" s="41"/>
      <c r="S1380" s="41"/>
    </row>
    <row r="1381" ht="78.0" customHeight="1">
      <c r="A1381" s="41"/>
      <c r="B1381" s="78"/>
      <c r="C1381" s="78"/>
      <c r="D1381" s="41"/>
      <c r="E1381" s="41"/>
      <c r="F1381" s="41"/>
      <c r="G1381" s="41"/>
      <c r="H1381" s="41"/>
      <c r="I1381" s="41"/>
      <c r="J1381" s="41"/>
      <c r="K1381" s="41"/>
      <c r="L1381" s="41"/>
      <c r="M1381" s="41"/>
      <c r="N1381" s="41"/>
      <c r="O1381" s="41"/>
      <c r="P1381" s="41"/>
      <c r="Q1381" s="41"/>
      <c r="R1381" s="41"/>
      <c r="S1381" s="41"/>
    </row>
    <row r="1382" ht="78.0" customHeight="1">
      <c r="A1382" s="41"/>
      <c r="B1382" s="78"/>
      <c r="C1382" s="78"/>
      <c r="D1382" s="41"/>
      <c r="E1382" s="41"/>
      <c r="F1382" s="41"/>
      <c r="G1382" s="41"/>
      <c r="H1382" s="41"/>
      <c r="I1382" s="41"/>
      <c r="J1382" s="41"/>
      <c r="K1382" s="41"/>
      <c r="L1382" s="41"/>
      <c r="M1382" s="41"/>
      <c r="N1382" s="41"/>
      <c r="O1382" s="41"/>
      <c r="P1382" s="41"/>
      <c r="Q1382" s="41"/>
      <c r="R1382" s="41"/>
      <c r="S1382" s="41"/>
    </row>
    <row r="1383" ht="78.0" customHeight="1">
      <c r="A1383" s="41"/>
      <c r="B1383" s="78"/>
      <c r="C1383" s="78"/>
      <c r="D1383" s="41"/>
      <c r="E1383" s="41"/>
      <c r="F1383" s="41"/>
      <c r="G1383" s="41"/>
      <c r="H1383" s="41"/>
      <c r="I1383" s="41"/>
      <c r="J1383" s="41"/>
      <c r="K1383" s="41"/>
      <c r="L1383" s="41"/>
      <c r="M1383" s="41"/>
      <c r="N1383" s="41"/>
      <c r="O1383" s="41"/>
      <c r="P1383" s="41"/>
      <c r="Q1383" s="41"/>
      <c r="R1383" s="41"/>
      <c r="S1383" s="41"/>
    </row>
    <row r="1384" ht="78.0" customHeight="1">
      <c r="A1384" s="41"/>
      <c r="B1384" s="78"/>
      <c r="C1384" s="78"/>
      <c r="D1384" s="41"/>
      <c r="E1384" s="41"/>
      <c r="F1384" s="41"/>
      <c r="G1384" s="41"/>
      <c r="H1384" s="41"/>
      <c r="I1384" s="41"/>
      <c r="J1384" s="41"/>
      <c r="K1384" s="41"/>
      <c r="L1384" s="41"/>
      <c r="M1384" s="41"/>
      <c r="N1384" s="41"/>
      <c r="O1384" s="41"/>
      <c r="P1384" s="41"/>
      <c r="Q1384" s="41"/>
      <c r="R1384" s="41"/>
      <c r="S1384" s="41"/>
    </row>
    <row r="1385" ht="78.0" customHeight="1">
      <c r="A1385" s="41"/>
      <c r="B1385" s="78"/>
      <c r="C1385" s="78"/>
      <c r="D1385" s="41"/>
      <c r="E1385" s="41"/>
      <c r="F1385" s="41"/>
      <c r="G1385" s="41"/>
      <c r="H1385" s="41"/>
      <c r="I1385" s="41"/>
      <c r="J1385" s="41"/>
      <c r="K1385" s="41"/>
      <c r="L1385" s="41"/>
      <c r="M1385" s="41"/>
      <c r="N1385" s="41"/>
      <c r="O1385" s="41"/>
      <c r="P1385" s="41"/>
      <c r="Q1385" s="41"/>
      <c r="R1385" s="41"/>
      <c r="S1385" s="41"/>
    </row>
    <row r="1386" ht="78.0" customHeight="1">
      <c r="A1386" s="41"/>
      <c r="B1386" s="78"/>
      <c r="C1386" s="78"/>
      <c r="D1386" s="41"/>
      <c r="E1386" s="41"/>
      <c r="F1386" s="41"/>
      <c r="G1386" s="41"/>
      <c r="H1386" s="41"/>
      <c r="I1386" s="41"/>
      <c r="J1386" s="41"/>
      <c r="K1386" s="41"/>
      <c r="L1386" s="41"/>
      <c r="M1386" s="41"/>
      <c r="N1386" s="41"/>
      <c r="O1386" s="41"/>
      <c r="P1386" s="41"/>
      <c r="Q1386" s="41"/>
      <c r="R1386" s="41"/>
      <c r="S1386" s="41"/>
    </row>
    <row r="1387" ht="78.0" customHeight="1">
      <c r="A1387" s="41"/>
      <c r="B1387" s="78"/>
      <c r="C1387" s="78"/>
      <c r="D1387" s="41"/>
      <c r="E1387" s="41"/>
      <c r="F1387" s="41"/>
      <c r="G1387" s="41"/>
      <c r="H1387" s="41"/>
      <c r="I1387" s="41"/>
      <c r="J1387" s="41"/>
      <c r="K1387" s="41"/>
      <c r="L1387" s="41"/>
      <c r="M1387" s="41"/>
      <c r="N1387" s="41"/>
      <c r="O1387" s="41"/>
      <c r="P1387" s="41"/>
      <c r="Q1387" s="41"/>
      <c r="R1387" s="41"/>
      <c r="S1387" s="41"/>
    </row>
    <row r="1388" ht="78.0" customHeight="1">
      <c r="A1388" s="41"/>
      <c r="B1388" s="78"/>
      <c r="C1388" s="78"/>
      <c r="D1388" s="41"/>
      <c r="E1388" s="41"/>
      <c r="F1388" s="41"/>
      <c r="G1388" s="41"/>
      <c r="H1388" s="41"/>
      <c r="I1388" s="41"/>
      <c r="J1388" s="41"/>
      <c r="K1388" s="41"/>
      <c r="L1388" s="41"/>
      <c r="M1388" s="41"/>
      <c r="N1388" s="41"/>
      <c r="O1388" s="41"/>
      <c r="P1388" s="41"/>
      <c r="Q1388" s="41"/>
      <c r="R1388" s="41"/>
      <c r="S1388" s="41"/>
    </row>
    <row r="1389" ht="78.0" customHeight="1">
      <c r="A1389" s="41"/>
      <c r="B1389" s="78"/>
      <c r="C1389" s="78"/>
      <c r="D1389" s="41"/>
      <c r="E1389" s="41"/>
      <c r="F1389" s="41"/>
      <c r="G1389" s="41"/>
      <c r="H1389" s="41"/>
      <c r="I1389" s="41"/>
      <c r="J1389" s="41"/>
      <c r="K1389" s="41"/>
      <c r="L1389" s="41"/>
      <c r="M1389" s="41"/>
      <c r="N1389" s="41"/>
      <c r="O1389" s="41"/>
      <c r="P1389" s="41"/>
      <c r="Q1389" s="41"/>
      <c r="R1389" s="41"/>
      <c r="S1389" s="41"/>
    </row>
    <row r="1390" ht="78.0" customHeight="1">
      <c r="A1390" s="41"/>
      <c r="B1390" s="78"/>
      <c r="C1390" s="78"/>
      <c r="D1390" s="41"/>
      <c r="E1390" s="41"/>
      <c r="F1390" s="41"/>
      <c r="G1390" s="41"/>
      <c r="H1390" s="41"/>
      <c r="I1390" s="41"/>
      <c r="J1390" s="41"/>
      <c r="K1390" s="41"/>
      <c r="L1390" s="41"/>
      <c r="M1390" s="41"/>
      <c r="N1390" s="41"/>
      <c r="O1390" s="41"/>
      <c r="P1390" s="41"/>
      <c r="Q1390" s="41"/>
      <c r="R1390" s="41"/>
      <c r="S1390" s="41"/>
    </row>
    <row r="1391" ht="78.0" customHeight="1">
      <c r="A1391" s="41"/>
      <c r="B1391" s="78"/>
      <c r="C1391" s="78"/>
      <c r="D1391" s="41"/>
      <c r="E1391" s="41"/>
      <c r="F1391" s="41"/>
      <c r="G1391" s="41"/>
      <c r="H1391" s="41"/>
      <c r="I1391" s="41"/>
      <c r="J1391" s="41"/>
      <c r="K1391" s="41"/>
      <c r="L1391" s="41"/>
      <c r="M1391" s="41"/>
      <c r="N1391" s="41"/>
      <c r="O1391" s="41"/>
      <c r="P1391" s="41"/>
      <c r="Q1391" s="41"/>
      <c r="R1391" s="41"/>
      <c r="S1391" s="41"/>
    </row>
    <row r="1392" ht="78.0" customHeight="1">
      <c r="A1392" s="41"/>
      <c r="B1392" s="78"/>
      <c r="C1392" s="78"/>
      <c r="D1392" s="41"/>
      <c r="E1392" s="41"/>
      <c r="F1392" s="41"/>
      <c r="G1392" s="41"/>
      <c r="H1392" s="41"/>
      <c r="I1392" s="41"/>
      <c r="J1392" s="41"/>
      <c r="K1392" s="41"/>
      <c r="L1392" s="41"/>
      <c r="M1392" s="41"/>
      <c r="N1392" s="41"/>
      <c r="O1392" s="41"/>
      <c r="P1392" s="41"/>
      <c r="Q1392" s="41"/>
      <c r="R1392" s="41"/>
      <c r="S1392" s="41"/>
    </row>
    <row r="1393" ht="78.0" customHeight="1">
      <c r="A1393" s="41"/>
      <c r="B1393" s="78"/>
      <c r="C1393" s="78"/>
      <c r="D1393" s="41"/>
      <c r="E1393" s="41"/>
      <c r="F1393" s="41"/>
      <c r="G1393" s="41"/>
      <c r="H1393" s="41"/>
      <c r="I1393" s="41"/>
      <c r="J1393" s="41"/>
      <c r="K1393" s="41"/>
      <c r="L1393" s="41"/>
      <c r="M1393" s="41"/>
      <c r="N1393" s="41"/>
      <c r="O1393" s="41"/>
      <c r="P1393" s="41"/>
      <c r="Q1393" s="41"/>
      <c r="R1393" s="41"/>
      <c r="S1393" s="41"/>
    </row>
    <row r="1394" ht="78.0" customHeight="1">
      <c r="A1394" s="41"/>
      <c r="B1394" s="78"/>
      <c r="C1394" s="78"/>
      <c r="D1394" s="41"/>
      <c r="E1394" s="41"/>
      <c r="F1394" s="41"/>
      <c r="G1394" s="41"/>
      <c r="H1394" s="41"/>
      <c r="I1394" s="41"/>
      <c r="J1394" s="41"/>
      <c r="K1394" s="41"/>
      <c r="L1394" s="41"/>
      <c r="M1394" s="41"/>
      <c r="N1394" s="41"/>
      <c r="O1394" s="41"/>
      <c r="P1394" s="41"/>
      <c r="Q1394" s="41"/>
      <c r="R1394" s="41"/>
      <c r="S1394" s="41"/>
    </row>
    <row r="1395" ht="78.0" customHeight="1">
      <c r="A1395" s="41"/>
      <c r="B1395" s="78"/>
      <c r="C1395" s="78"/>
      <c r="D1395" s="41"/>
      <c r="E1395" s="41"/>
      <c r="F1395" s="41"/>
      <c r="G1395" s="41"/>
      <c r="H1395" s="41"/>
      <c r="I1395" s="41"/>
      <c r="J1395" s="41"/>
      <c r="K1395" s="41"/>
      <c r="L1395" s="41"/>
      <c r="M1395" s="41"/>
      <c r="N1395" s="41"/>
      <c r="O1395" s="41"/>
      <c r="P1395" s="41"/>
      <c r="Q1395" s="41"/>
      <c r="R1395" s="41"/>
      <c r="S1395" s="41"/>
    </row>
    <row r="1396" ht="78.0" customHeight="1">
      <c r="A1396" s="41"/>
      <c r="B1396" s="78"/>
      <c r="C1396" s="78"/>
      <c r="D1396" s="41"/>
      <c r="E1396" s="41"/>
      <c r="F1396" s="41"/>
      <c r="G1396" s="41"/>
      <c r="H1396" s="41"/>
      <c r="I1396" s="41"/>
      <c r="J1396" s="41"/>
      <c r="K1396" s="41"/>
      <c r="L1396" s="41"/>
      <c r="M1396" s="41"/>
      <c r="N1396" s="41"/>
      <c r="O1396" s="41"/>
      <c r="P1396" s="41"/>
      <c r="Q1396" s="41"/>
      <c r="R1396" s="41"/>
      <c r="S1396" s="41"/>
    </row>
    <row r="1397" ht="78.0" customHeight="1">
      <c r="A1397" s="41"/>
      <c r="B1397" s="78"/>
      <c r="C1397" s="78"/>
      <c r="D1397" s="41"/>
      <c r="E1397" s="41"/>
      <c r="F1397" s="41"/>
      <c r="G1397" s="41"/>
      <c r="H1397" s="41"/>
      <c r="I1397" s="41"/>
      <c r="J1397" s="41"/>
      <c r="K1397" s="41"/>
      <c r="L1397" s="41"/>
      <c r="M1397" s="41"/>
      <c r="N1397" s="41"/>
      <c r="O1397" s="41"/>
      <c r="P1397" s="41"/>
      <c r="Q1397" s="41"/>
      <c r="R1397" s="41"/>
      <c r="S1397" s="41"/>
    </row>
    <row r="1398" ht="78.0" customHeight="1">
      <c r="A1398" s="41"/>
      <c r="B1398" s="78"/>
      <c r="C1398" s="78"/>
      <c r="D1398" s="41"/>
      <c r="E1398" s="41"/>
      <c r="F1398" s="41"/>
      <c r="G1398" s="41"/>
      <c r="H1398" s="41"/>
      <c r="I1398" s="41"/>
      <c r="J1398" s="41"/>
      <c r="K1398" s="41"/>
      <c r="L1398" s="41"/>
      <c r="M1398" s="41"/>
      <c r="N1398" s="41"/>
      <c r="O1398" s="41"/>
      <c r="P1398" s="41"/>
      <c r="Q1398" s="41"/>
      <c r="R1398" s="41"/>
      <c r="S1398" s="41"/>
    </row>
    <row r="1399" ht="78.0" customHeight="1">
      <c r="A1399" s="41"/>
      <c r="B1399" s="78"/>
      <c r="C1399" s="78"/>
      <c r="D1399" s="41"/>
      <c r="E1399" s="41"/>
      <c r="F1399" s="41"/>
      <c r="G1399" s="41"/>
      <c r="H1399" s="41"/>
      <c r="I1399" s="41"/>
      <c r="J1399" s="41"/>
      <c r="K1399" s="41"/>
      <c r="L1399" s="41"/>
      <c r="M1399" s="41"/>
      <c r="N1399" s="41"/>
      <c r="O1399" s="41"/>
      <c r="P1399" s="41"/>
      <c r="Q1399" s="41"/>
      <c r="R1399" s="41"/>
      <c r="S1399" s="41"/>
    </row>
    <row r="1400" ht="78.0" customHeight="1">
      <c r="A1400" s="41"/>
      <c r="B1400" s="78"/>
      <c r="C1400" s="78"/>
      <c r="D1400" s="41"/>
      <c r="E1400" s="41"/>
      <c r="F1400" s="41"/>
      <c r="G1400" s="41"/>
      <c r="H1400" s="41"/>
      <c r="I1400" s="41"/>
      <c r="J1400" s="41"/>
      <c r="K1400" s="41"/>
      <c r="L1400" s="41"/>
      <c r="M1400" s="41"/>
      <c r="N1400" s="41"/>
      <c r="O1400" s="41"/>
      <c r="P1400" s="41"/>
      <c r="Q1400" s="41"/>
      <c r="R1400" s="41"/>
      <c r="S1400" s="41"/>
    </row>
    <row r="1401" ht="78.0" customHeight="1">
      <c r="A1401" s="41"/>
      <c r="B1401" s="78"/>
      <c r="C1401" s="78"/>
      <c r="D1401" s="41"/>
      <c r="E1401" s="41"/>
      <c r="F1401" s="41"/>
      <c r="G1401" s="41"/>
      <c r="H1401" s="41"/>
      <c r="I1401" s="41"/>
      <c r="J1401" s="41"/>
      <c r="K1401" s="41"/>
      <c r="L1401" s="41"/>
      <c r="M1401" s="41"/>
      <c r="N1401" s="41"/>
      <c r="O1401" s="41"/>
      <c r="P1401" s="41"/>
      <c r="Q1401" s="41"/>
      <c r="R1401" s="41"/>
      <c r="S1401" s="41"/>
    </row>
    <row r="1402" ht="78.0" customHeight="1">
      <c r="A1402" s="41"/>
      <c r="B1402" s="78"/>
      <c r="C1402" s="78"/>
      <c r="D1402" s="41"/>
      <c r="E1402" s="41"/>
      <c r="F1402" s="41"/>
      <c r="G1402" s="41"/>
      <c r="H1402" s="41"/>
      <c r="I1402" s="41"/>
      <c r="J1402" s="41"/>
      <c r="K1402" s="41"/>
      <c r="L1402" s="41"/>
      <c r="M1402" s="41"/>
      <c r="N1402" s="41"/>
      <c r="O1402" s="41"/>
      <c r="P1402" s="41"/>
      <c r="Q1402" s="41"/>
      <c r="R1402" s="41"/>
      <c r="S1402" s="41"/>
    </row>
    <row r="1403" ht="78.0" customHeight="1">
      <c r="A1403" s="41"/>
      <c r="B1403" s="78"/>
      <c r="C1403" s="78"/>
      <c r="D1403" s="41"/>
      <c r="E1403" s="41"/>
      <c r="F1403" s="41"/>
      <c r="G1403" s="41"/>
      <c r="H1403" s="41"/>
      <c r="I1403" s="41"/>
      <c r="J1403" s="41"/>
      <c r="K1403" s="41"/>
      <c r="L1403" s="41"/>
      <c r="M1403" s="41"/>
      <c r="N1403" s="41"/>
      <c r="O1403" s="41"/>
      <c r="P1403" s="41"/>
      <c r="Q1403" s="41"/>
      <c r="R1403" s="41"/>
      <c r="S1403" s="41"/>
    </row>
    <row r="1404" ht="78.0" customHeight="1">
      <c r="A1404" s="41"/>
      <c r="B1404" s="78"/>
      <c r="C1404" s="78"/>
      <c r="D1404" s="41"/>
      <c r="E1404" s="41"/>
      <c r="F1404" s="41"/>
      <c r="G1404" s="41"/>
      <c r="H1404" s="41"/>
      <c r="I1404" s="41"/>
      <c r="J1404" s="41"/>
      <c r="K1404" s="41"/>
      <c r="L1404" s="41"/>
      <c r="M1404" s="41"/>
      <c r="N1404" s="41"/>
      <c r="O1404" s="41"/>
      <c r="P1404" s="41"/>
      <c r="Q1404" s="41"/>
      <c r="R1404" s="41"/>
      <c r="S1404" s="41"/>
    </row>
    <row r="1405" ht="78.0" customHeight="1">
      <c r="A1405" s="41"/>
      <c r="B1405" s="78"/>
      <c r="C1405" s="78"/>
      <c r="D1405" s="41"/>
      <c r="E1405" s="41"/>
      <c r="F1405" s="41"/>
      <c r="G1405" s="41"/>
      <c r="H1405" s="41"/>
      <c r="I1405" s="41"/>
      <c r="J1405" s="41"/>
      <c r="K1405" s="41"/>
      <c r="L1405" s="41"/>
      <c r="M1405" s="41"/>
      <c r="N1405" s="41"/>
      <c r="O1405" s="41"/>
      <c r="P1405" s="41"/>
      <c r="Q1405" s="41"/>
      <c r="R1405" s="41"/>
      <c r="S1405" s="41"/>
    </row>
    <row r="1406" ht="78.0" customHeight="1">
      <c r="A1406" s="41"/>
      <c r="B1406" s="78"/>
      <c r="C1406" s="78"/>
      <c r="D1406" s="41"/>
      <c r="E1406" s="41"/>
      <c r="F1406" s="41"/>
      <c r="G1406" s="41"/>
      <c r="H1406" s="41"/>
      <c r="I1406" s="41"/>
      <c r="J1406" s="41"/>
      <c r="K1406" s="41"/>
      <c r="L1406" s="41"/>
      <c r="M1406" s="41"/>
      <c r="N1406" s="41"/>
      <c r="O1406" s="41"/>
      <c r="P1406" s="41"/>
      <c r="Q1406" s="41"/>
      <c r="R1406" s="41"/>
      <c r="S1406" s="41"/>
    </row>
    <row r="1407" ht="78.0" customHeight="1">
      <c r="A1407" s="41"/>
      <c r="B1407" s="78"/>
      <c r="C1407" s="78"/>
      <c r="D1407" s="41"/>
      <c r="E1407" s="41"/>
      <c r="F1407" s="41"/>
      <c r="G1407" s="41"/>
      <c r="H1407" s="41"/>
      <c r="I1407" s="41"/>
      <c r="J1407" s="41"/>
      <c r="K1407" s="41"/>
      <c r="L1407" s="41"/>
      <c r="M1407" s="41"/>
      <c r="N1407" s="41"/>
      <c r="O1407" s="41"/>
      <c r="P1407" s="41"/>
      <c r="Q1407" s="41"/>
      <c r="R1407" s="41"/>
      <c r="S1407" s="41"/>
    </row>
    <row r="1408" ht="78.0" customHeight="1">
      <c r="A1408" s="41"/>
      <c r="B1408" s="78"/>
      <c r="C1408" s="78"/>
      <c r="D1408" s="41"/>
      <c r="E1408" s="41"/>
      <c r="F1408" s="41"/>
      <c r="G1408" s="41"/>
      <c r="H1408" s="41"/>
      <c r="I1408" s="41"/>
      <c r="J1408" s="41"/>
      <c r="K1408" s="41"/>
      <c r="L1408" s="41"/>
      <c r="M1408" s="41"/>
      <c r="N1408" s="41"/>
      <c r="O1408" s="41"/>
      <c r="P1408" s="41"/>
      <c r="Q1408" s="41"/>
      <c r="R1408" s="41"/>
      <c r="S1408" s="41"/>
    </row>
    <row r="1409" ht="78.0" customHeight="1">
      <c r="A1409" s="41"/>
      <c r="B1409" s="78"/>
      <c r="C1409" s="78"/>
      <c r="D1409" s="41"/>
      <c r="E1409" s="41"/>
      <c r="F1409" s="41"/>
      <c r="G1409" s="41"/>
      <c r="H1409" s="41"/>
      <c r="I1409" s="41"/>
      <c r="J1409" s="41"/>
      <c r="K1409" s="41"/>
      <c r="L1409" s="41"/>
      <c r="M1409" s="41"/>
      <c r="N1409" s="41"/>
      <c r="O1409" s="41"/>
      <c r="P1409" s="41"/>
      <c r="Q1409" s="41"/>
      <c r="R1409" s="41"/>
      <c r="S1409" s="41"/>
    </row>
    <row r="1410" ht="78.0" customHeight="1">
      <c r="A1410" s="41"/>
      <c r="B1410" s="78"/>
      <c r="C1410" s="78"/>
      <c r="D1410" s="41"/>
      <c r="E1410" s="41"/>
      <c r="F1410" s="41"/>
      <c r="G1410" s="41"/>
      <c r="H1410" s="41"/>
      <c r="I1410" s="41"/>
      <c r="J1410" s="41"/>
      <c r="K1410" s="41"/>
      <c r="L1410" s="41"/>
      <c r="M1410" s="41"/>
      <c r="N1410" s="41"/>
      <c r="O1410" s="41"/>
      <c r="P1410" s="41"/>
      <c r="Q1410" s="41"/>
      <c r="R1410" s="41"/>
      <c r="S1410" s="41"/>
    </row>
    <row r="1411" ht="78.0" customHeight="1">
      <c r="A1411" s="41"/>
      <c r="B1411" s="78"/>
      <c r="C1411" s="78"/>
      <c r="D1411" s="41"/>
      <c r="E1411" s="41"/>
      <c r="F1411" s="41"/>
      <c r="G1411" s="41"/>
      <c r="H1411" s="41"/>
      <c r="I1411" s="41"/>
      <c r="J1411" s="41"/>
      <c r="K1411" s="41"/>
      <c r="L1411" s="41"/>
      <c r="M1411" s="41"/>
      <c r="N1411" s="41"/>
      <c r="O1411" s="41"/>
      <c r="P1411" s="41"/>
      <c r="Q1411" s="41"/>
      <c r="R1411" s="41"/>
      <c r="S1411" s="41"/>
    </row>
    <row r="1412" ht="78.0" customHeight="1">
      <c r="A1412" s="41"/>
      <c r="B1412" s="78"/>
      <c r="C1412" s="78"/>
      <c r="D1412" s="41"/>
      <c r="E1412" s="41"/>
      <c r="F1412" s="41"/>
      <c r="G1412" s="41"/>
      <c r="H1412" s="41"/>
      <c r="I1412" s="41"/>
      <c r="J1412" s="41"/>
      <c r="K1412" s="41"/>
      <c r="L1412" s="41"/>
      <c r="M1412" s="41"/>
      <c r="N1412" s="41"/>
      <c r="O1412" s="41"/>
      <c r="P1412" s="41"/>
      <c r="Q1412" s="41"/>
      <c r="R1412" s="41"/>
      <c r="S1412" s="41"/>
    </row>
    <row r="1413" ht="78.0" customHeight="1">
      <c r="A1413" s="41"/>
      <c r="B1413" s="78"/>
      <c r="C1413" s="78"/>
      <c r="D1413" s="41"/>
      <c r="E1413" s="41"/>
      <c r="F1413" s="41"/>
      <c r="G1413" s="41"/>
      <c r="H1413" s="41"/>
      <c r="I1413" s="41"/>
      <c r="J1413" s="41"/>
      <c r="K1413" s="41"/>
      <c r="L1413" s="41"/>
      <c r="M1413" s="41"/>
      <c r="N1413" s="41"/>
      <c r="O1413" s="41"/>
      <c r="P1413" s="41"/>
      <c r="Q1413" s="41"/>
      <c r="R1413" s="41"/>
      <c r="S1413" s="41"/>
    </row>
    <row r="1414" ht="78.0" customHeight="1">
      <c r="A1414" s="41"/>
      <c r="B1414" s="78"/>
      <c r="C1414" s="78"/>
      <c r="D1414" s="41"/>
      <c r="E1414" s="41"/>
      <c r="F1414" s="41"/>
      <c r="G1414" s="41"/>
      <c r="H1414" s="41"/>
      <c r="I1414" s="41"/>
      <c r="J1414" s="41"/>
      <c r="K1414" s="41"/>
      <c r="L1414" s="41"/>
      <c r="M1414" s="41"/>
      <c r="N1414" s="41"/>
      <c r="O1414" s="41"/>
      <c r="P1414" s="41"/>
      <c r="Q1414" s="41"/>
      <c r="R1414" s="41"/>
      <c r="S1414" s="41"/>
    </row>
    <row r="1415" ht="78.0" customHeight="1">
      <c r="A1415" s="41"/>
      <c r="B1415" s="78"/>
      <c r="C1415" s="78"/>
      <c r="D1415" s="41"/>
      <c r="E1415" s="41"/>
      <c r="F1415" s="41"/>
      <c r="G1415" s="41"/>
      <c r="H1415" s="41"/>
      <c r="I1415" s="41"/>
      <c r="J1415" s="41"/>
      <c r="K1415" s="41"/>
      <c r="L1415" s="41"/>
      <c r="M1415" s="41"/>
      <c r="N1415" s="41"/>
      <c r="O1415" s="41"/>
      <c r="P1415" s="41"/>
      <c r="Q1415" s="41"/>
      <c r="R1415" s="41"/>
      <c r="S1415" s="41"/>
    </row>
    <row r="1416" ht="78.0" customHeight="1">
      <c r="A1416" s="41"/>
      <c r="B1416" s="78"/>
      <c r="C1416" s="78"/>
      <c r="D1416" s="41"/>
      <c r="E1416" s="41"/>
      <c r="F1416" s="41"/>
      <c r="G1416" s="41"/>
      <c r="H1416" s="41"/>
      <c r="I1416" s="41"/>
      <c r="J1416" s="41"/>
      <c r="K1416" s="41"/>
      <c r="L1416" s="41"/>
      <c r="M1416" s="41"/>
      <c r="N1416" s="41"/>
      <c r="O1416" s="41"/>
      <c r="P1416" s="41"/>
      <c r="Q1416" s="41"/>
      <c r="R1416" s="41"/>
      <c r="S1416" s="41"/>
    </row>
    <row r="1417" ht="78.0" customHeight="1">
      <c r="A1417" s="41"/>
      <c r="B1417" s="78"/>
      <c r="C1417" s="78"/>
      <c r="D1417" s="41"/>
      <c r="E1417" s="41"/>
      <c r="F1417" s="41"/>
      <c r="G1417" s="41"/>
      <c r="H1417" s="41"/>
      <c r="I1417" s="41"/>
      <c r="J1417" s="41"/>
      <c r="K1417" s="41"/>
      <c r="L1417" s="41"/>
      <c r="M1417" s="41"/>
      <c r="N1417" s="41"/>
      <c r="O1417" s="41"/>
      <c r="P1417" s="41"/>
      <c r="Q1417" s="41"/>
      <c r="R1417" s="41"/>
      <c r="S1417" s="41"/>
    </row>
    <row r="1418" ht="78.0" customHeight="1">
      <c r="A1418" s="41"/>
      <c r="B1418" s="78"/>
      <c r="C1418" s="78"/>
      <c r="D1418" s="41"/>
      <c r="E1418" s="41"/>
      <c r="F1418" s="41"/>
      <c r="G1418" s="41"/>
      <c r="H1418" s="41"/>
      <c r="I1418" s="41"/>
      <c r="J1418" s="41"/>
      <c r="K1418" s="41"/>
      <c r="L1418" s="41"/>
      <c r="M1418" s="41"/>
      <c r="N1418" s="41"/>
      <c r="O1418" s="41"/>
      <c r="P1418" s="41"/>
      <c r="Q1418" s="41"/>
      <c r="R1418" s="41"/>
      <c r="S1418" s="41"/>
    </row>
    <row r="1419" ht="78.0" customHeight="1">
      <c r="A1419" s="41"/>
      <c r="B1419" s="78"/>
      <c r="C1419" s="78"/>
      <c r="D1419" s="41"/>
      <c r="E1419" s="41"/>
      <c r="F1419" s="41"/>
      <c r="G1419" s="41"/>
      <c r="H1419" s="41"/>
      <c r="I1419" s="41"/>
      <c r="J1419" s="41"/>
      <c r="K1419" s="41"/>
      <c r="L1419" s="41"/>
      <c r="M1419" s="41"/>
      <c r="N1419" s="41"/>
      <c r="O1419" s="41"/>
      <c r="P1419" s="41"/>
      <c r="Q1419" s="41"/>
      <c r="R1419" s="41"/>
      <c r="S1419" s="41"/>
    </row>
    <row r="1420" ht="78.0" customHeight="1">
      <c r="A1420" s="41"/>
      <c r="B1420" s="78"/>
      <c r="C1420" s="78"/>
      <c r="D1420" s="41"/>
      <c r="E1420" s="41"/>
      <c r="F1420" s="41"/>
      <c r="G1420" s="41"/>
      <c r="H1420" s="41"/>
      <c r="I1420" s="41"/>
      <c r="J1420" s="41"/>
      <c r="K1420" s="41"/>
      <c r="L1420" s="41"/>
      <c r="M1420" s="41"/>
      <c r="N1420" s="41"/>
      <c r="O1420" s="41"/>
      <c r="P1420" s="41"/>
      <c r="Q1420" s="41"/>
      <c r="R1420" s="41"/>
      <c r="S1420" s="41"/>
    </row>
    <row r="1421" ht="78.0" customHeight="1">
      <c r="A1421" s="41"/>
      <c r="B1421" s="78"/>
      <c r="C1421" s="78"/>
      <c r="D1421" s="41"/>
      <c r="E1421" s="41"/>
      <c r="F1421" s="41"/>
      <c r="G1421" s="41"/>
      <c r="H1421" s="41"/>
      <c r="I1421" s="41"/>
      <c r="J1421" s="41"/>
      <c r="K1421" s="41"/>
      <c r="L1421" s="41"/>
      <c r="M1421" s="41"/>
      <c r="N1421" s="41"/>
      <c r="O1421" s="41"/>
      <c r="P1421" s="41"/>
      <c r="Q1421" s="41"/>
      <c r="R1421" s="41"/>
      <c r="S1421" s="41"/>
    </row>
    <row r="1422" ht="78.0" customHeight="1">
      <c r="A1422" s="41"/>
      <c r="B1422" s="78"/>
      <c r="C1422" s="78"/>
      <c r="D1422" s="41"/>
      <c r="E1422" s="41"/>
      <c r="F1422" s="41"/>
      <c r="G1422" s="41"/>
      <c r="H1422" s="41"/>
      <c r="I1422" s="41"/>
      <c r="J1422" s="41"/>
      <c r="K1422" s="41"/>
      <c r="L1422" s="41"/>
      <c r="M1422" s="41"/>
      <c r="N1422" s="41"/>
      <c r="O1422" s="41"/>
      <c r="P1422" s="41"/>
      <c r="Q1422" s="41"/>
      <c r="R1422" s="41"/>
      <c r="S1422" s="41"/>
    </row>
    <row r="1423" ht="78.0" customHeight="1">
      <c r="A1423" s="41"/>
      <c r="B1423" s="78"/>
      <c r="C1423" s="78"/>
      <c r="D1423" s="41"/>
      <c r="E1423" s="41"/>
      <c r="F1423" s="41"/>
      <c r="G1423" s="41"/>
      <c r="H1423" s="41"/>
      <c r="I1423" s="41"/>
      <c r="J1423" s="41"/>
      <c r="K1423" s="41"/>
      <c r="L1423" s="41"/>
      <c r="M1423" s="41"/>
      <c r="N1423" s="41"/>
      <c r="O1423" s="41"/>
      <c r="P1423" s="41"/>
      <c r="Q1423" s="41"/>
      <c r="R1423" s="41"/>
      <c r="S1423" s="41"/>
    </row>
    <row r="1424" ht="78.0" customHeight="1">
      <c r="A1424" s="41"/>
      <c r="B1424" s="78"/>
      <c r="C1424" s="78"/>
      <c r="D1424" s="41"/>
      <c r="E1424" s="41"/>
      <c r="F1424" s="41"/>
      <c r="G1424" s="41"/>
      <c r="H1424" s="41"/>
      <c r="I1424" s="41"/>
      <c r="J1424" s="41"/>
      <c r="K1424" s="41"/>
      <c r="L1424" s="41"/>
      <c r="M1424" s="41"/>
      <c r="N1424" s="41"/>
      <c r="O1424" s="41"/>
      <c r="P1424" s="41"/>
      <c r="Q1424" s="41"/>
      <c r="R1424" s="41"/>
      <c r="S1424" s="41"/>
    </row>
    <row r="1425" ht="78.0" customHeight="1">
      <c r="A1425" s="41"/>
      <c r="B1425" s="78"/>
      <c r="C1425" s="78"/>
      <c r="D1425" s="41"/>
      <c r="E1425" s="41"/>
      <c r="F1425" s="41"/>
      <c r="G1425" s="41"/>
      <c r="H1425" s="41"/>
      <c r="I1425" s="41"/>
      <c r="J1425" s="41"/>
      <c r="K1425" s="41"/>
      <c r="L1425" s="41"/>
      <c r="M1425" s="41"/>
      <c r="N1425" s="41"/>
      <c r="O1425" s="41"/>
      <c r="P1425" s="41"/>
      <c r="Q1425" s="41"/>
      <c r="R1425" s="41"/>
      <c r="S1425" s="41"/>
    </row>
    <row r="1426" ht="78.0" customHeight="1">
      <c r="A1426" s="41"/>
      <c r="B1426" s="78"/>
      <c r="C1426" s="78"/>
      <c r="D1426" s="41"/>
      <c r="E1426" s="41"/>
      <c r="F1426" s="41"/>
      <c r="G1426" s="41"/>
      <c r="H1426" s="41"/>
      <c r="I1426" s="41"/>
      <c r="J1426" s="41"/>
      <c r="K1426" s="41"/>
      <c r="L1426" s="41"/>
      <c r="M1426" s="41"/>
      <c r="N1426" s="41"/>
      <c r="O1426" s="41"/>
      <c r="P1426" s="41"/>
      <c r="Q1426" s="41"/>
      <c r="R1426" s="41"/>
      <c r="S1426" s="41"/>
    </row>
    <row r="1427" ht="78.0" customHeight="1">
      <c r="A1427" s="41"/>
      <c r="B1427" s="78"/>
      <c r="C1427" s="78"/>
      <c r="D1427" s="41"/>
      <c r="E1427" s="41"/>
      <c r="F1427" s="41"/>
      <c r="G1427" s="41"/>
      <c r="H1427" s="41"/>
      <c r="I1427" s="41"/>
      <c r="J1427" s="41"/>
      <c r="K1427" s="41"/>
      <c r="L1427" s="41"/>
      <c r="M1427" s="41"/>
      <c r="N1427" s="41"/>
      <c r="O1427" s="41"/>
      <c r="P1427" s="41"/>
      <c r="Q1427" s="41"/>
      <c r="R1427" s="41"/>
      <c r="S1427" s="41"/>
    </row>
    <row r="1428" ht="78.0" customHeight="1">
      <c r="A1428" s="41"/>
      <c r="B1428" s="78"/>
      <c r="C1428" s="78"/>
      <c r="D1428" s="41"/>
      <c r="E1428" s="41"/>
      <c r="F1428" s="41"/>
      <c r="G1428" s="41"/>
      <c r="H1428" s="41"/>
      <c r="I1428" s="41"/>
      <c r="J1428" s="41"/>
      <c r="K1428" s="41"/>
      <c r="L1428" s="41"/>
      <c r="M1428" s="41"/>
      <c r="N1428" s="41"/>
      <c r="O1428" s="41"/>
      <c r="P1428" s="41"/>
      <c r="Q1428" s="41"/>
      <c r="R1428" s="41"/>
      <c r="S1428" s="41"/>
    </row>
    <row r="1429" ht="78.0" customHeight="1">
      <c r="A1429" s="41"/>
      <c r="B1429" s="78"/>
      <c r="C1429" s="78"/>
      <c r="D1429" s="41"/>
      <c r="E1429" s="41"/>
      <c r="F1429" s="41"/>
      <c r="G1429" s="41"/>
      <c r="H1429" s="41"/>
      <c r="I1429" s="41"/>
      <c r="J1429" s="41"/>
      <c r="K1429" s="41"/>
      <c r="L1429" s="41"/>
      <c r="M1429" s="41"/>
      <c r="N1429" s="41"/>
      <c r="O1429" s="41"/>
      <c r="P1429" s="41"/>
      <c r="Q1429" s="41"/>
      <c r="R1429" s="41"/>
      <c r="S1429" s="41"/>
    </row>
    <row r="1430" ht="78.0" customHeight="1">
      <c r="A1430" s="41"/>
      <c r="B1430" s="78"/>
      <c r="C1430" s="78"/>
      <c r="D1430" s="41"/>
      <c r="E1430" s="41"/>
      <c r="F1430" s="41"/>
      <c r="G1430" s="41"/>
      <c r="H1430" s="41"/>
      <c r="I1430" s="41"/>
      <c r="J1430" s="41"/>
      <c r="K1430" s="41"/>
      <c r="L1430" s="41"/>
      <c r="M1430" s="41"/>
      <c r="N1430" s="41"/>
      <c r="O1430" s="41"/>
      <c r="P1430" s="41"/>
      <c r="Q1430" s="41"/>
      <c r="R1430" s="41"/>
      <c r="S1430" s="41"/>
    </row>
    <row r="1431" ht="78.0" customHeight="1">
      <c r="A1431" s="41"/>
      <c r="B1431" s="78"/>
      <c r="C1431" s="78"/>
      <c r="D1431" s="41"/>
      <c r="E1431" s="41"/>
      <c r="F1431" s="41"/>
      <c r="G1431" s="41"/>
      <c r="H1431" s="41"/>
      <c r="I1431" s="41"/>
      <c r="J1431" s="41"/>
      <c r="K1431" s="41"/>
      <c r="L1431" s="41"/>
      <c r="M1431" s="41"/>
      <c r="N1431" s="41"/>
      <c r="O1431" s="41"/>
      <c r="P1431" s="41"/>
      <c r="Q1431" s="41"/>
      <c r="R1431" s="41"/>
      <c r="S1431" s="41"/>
    </row>
    <row r="1432" ht="78.0" customHeight="1">
      <c r="A1432" s="41"/>
      <c r="B1432" s="78"/>
      <c r="C1432" s="78"/>
      <c r="D1432" s="41"/>
      <c r="E1432" s="41"/>
      <c r="F1432" s="41"/>
      <c r="G1432" s="41"/>
      <c r="H1432" s="41"/>
      <c r="I1432" s="41"/>
      <c r="J1432" s="41"/>
      <c r="K1432" s="41"/>
      <c r="L1432" s="41"/>
      <c r="M1432" s="41"/>
      <c r="N1432" s="41"/>
      <c r="O1432" s="41"/>
      <c r="P1432" s="41"/>
      <c r="Q1432" s="41"/>
      <c r="R1432" s="41"/>
      <c r="S1432" s="41"/>
    </row>
    <row r="1433" ht="78.0" customHeight="1">
      <c r="A1433" s="41"/>
      <c r="B1433" s="78"/>
      <c r="C1433" s="78"/>
      <c r="D1433" s="41"/>
      <c r="E1433" s="41"/>
      <c r="F1433" s="41"/>
      <c r="G1433" s="41"/>
      <c r="H1433" s="41"/>
      <c r="I1433" s="41"/>
      <c r="J1433" s="41"/>
      <c r="K1433" s="41"/>
      <c r="L1433" s="41"/>
      <c r="M1433" s="41"/>
      <c r="N1433" s="41"/>
      <c r="O1433" s="41"/>
      <c r="P1433" s="41"/>
      <c r="Q1433" s="41"/>
      <c r="R1433" s="41"/>
      <c r="S1433" s="41"/>
    </row>
    <row r="1434" ht="78.0" customHeight="1">
      <c r="A1434" s="41"/>
      <c r="B1434" s="78"/>
      <c r="C1434" s="78"/>
      <c r="D1434" s="41"/>
      <c r="E1434" s="41"/>
      <c r="F1434" s="41"/>
      <c r="G1434" s="41"/>
      <c r="H1434" s="41"/>
      <c r="I1434" s="41"/>
      <c r="J1434" s="41"/>
      <c r="K1434" s="41"/>
      <c r="L1434" s="41"/>
      <c r="M1434" s="41"/>
      <c r="N1434" s="41"/>
      <c r="O1434" s="41"/>
      <c r="P1434" s="41"/>
      <c r="Q1434" s="41"/>
      <c r="R1434" s="41"/>
      <c r="S1434" s="41"/>
    </row>
    <row r="1435" ht="78.0" customHeight="1">
      <c r="A1435" s="41"/>
      <c r="B1435" s="78"/>
      <c r="C1435" s="78"/>
      <c r="D1435" s="41"/>
      <c r="E1435" s="41"/>
      <c r="F1435" s="41"/>
      <c r="G1435" s="41"/>
      <c r="H1435" s="41"/>
      <c r="I1435" s="41"/>
      <c r="J1435" s="41"/>
      <c r="K1435" s="41"/>
      <c r="L1435" s="41"/>
      <c r="M1435" s="41"/>
      <c r="N1435" s="41"/>
      <c r="O1435" s="41"/>
      <c r="P1435" s="41"/>
      <c r="Q1435" s="41"/>
      <c r="R1435" s="41"/>
      <c r="S1435" s="41"/>
    </row>
    <row r="1436" ht="78.0" customHeight="1">
      <c r="A1436" s="41"/>
      <c r="B1436" s="78"/>
      <c r="C1436" s="78"/>
      <c r="D1436" s="41"/>
      <c r="E1436" s="41"/>
      <c r="F1436" s="41"/>
      <c r="G1436" s="41"/>
      <c r="H1436" s="41"/>
      <c r="I1436" s="41"/>
      <c r="J1436" s="41"/>
      <c r="K1436" s="41"/>
      <c r="L1436" s="41"/>
      <c r="M1436" s="41"/>
      <c r="N1436" s="41"/>
      <c r="O1436" s="41"/>
      <c r="P1436" s="41"/>
      <c r="Q1436" s="41"/>
      <c r="R1436" s="41"/>
      <c r="S1436" s="41"/>
    </row>
    <row r="1437" ht="78.0" customHeight="1">
      <c r="A1437" s="41"/>
      <c r="B1437" s="78"/>
      <c r="C1437" s="78"/>
      <c r="D1437" s="41"/>
      <c r="E1437" s="41"/>
      <c r="F1437" s="41"/>
      <c r="G1437" s="41"/>
      <c r="H1437" s="41"/>
      <c r="I1437" s="41"/>
      <c r="J1437" s="41"/>
      <c r="K1437" s="41"/>
      <c r="L1437" s="41"/>
      <c r="M1437" s="41"/>
      <c r="N1437" s="41"/>
      <c r="O1437" s="41"/>
      <c r="P1437" s="41"/>
      <c r="Q1437" s="41"/>
      <c r="R1437" s="41"/>
      <c r="S1437" s="41"/>
    </row>
    <row r="1438" ht="78.0" customHeight="1">
      <c r="A1438" s="41"/>
      <c r="B1438" s="78"/>
      <c r="C1438" s="78"/>
      <c r="D1438" s="41"/>
      <c r="E1438" s="41"/>
      <c r="F1438" s="41"/>
      <c r="G1438" s="41"/>
      <c r="H1438" s="41"/>
      <c r="I1438" s="41"/>
      <c r="J1438" s="41"/>
      <c r="K1438" s="41"/>
      <c r="L1438" s="41"/>
      <c r="M1438" s="41"/>
      <c r="N1438" s="41"/>
      <c r="O1438" s="41"/>
      <c r="P1438" s="41"/>
      <c r="Q1438" s="41"/>
      <c r="R1438" s="41"/>
      <c r="S1438" s="41"/>
    </row>
    <row r="1439" ht="78.0" customHeight="1">
      <c r="A1439" s="41"/>
      <c r="B1439" s="78"/>
      <c r="C1439" s="78"/>
      <c r="D1439" s="41"/>
      <c r="E1439" s="41"/>
      <c r="F1439" s="41"/>
      <c r="G1439" s="41"/>
      <c r="H1439" s="41"/>
      <c r="I1439" s="41"/>
      <c r="J1439" s="41"/>
      <c r="K1439" s="41"/>
      <c r="L1439" s="41"/>
      <c r="M1439" s="41"/>
      <c r="N1439" s="41"/>
      <c r="O1439" s="41"/>
      <c r="P1439" s="41"/>
      <c r="Q1439" s="41"/>
      <c r="R1439" s="41"/>
      <c r="S1439" s="41"/>
    </row>
    <row r="1440" ht="78.0" customHeight="1">
      <c r="A1440" s="41"/>
      <c r="B1440" s="78"/>
      <c r="C1440" s="78"/>
      <c r="D1440" s="41"/>
      <c r="E1440" s="41"/>
      <c r="F1440" s="41"/>
      <c r="G1440" s="41"/>
      <c r="H1440" s="41"/>
      <c r="I1440" s="41"/>
      <c r="J1440" s="41"/>
      <c r="K1440" s="41"/>
      <c r="L1440" s="41"/>
      <c r="M1440" s="41"/>
      <c r="N1440" s="41"/>
      <c r="O1440" s="41"/>
      <c r="P1440" s="41"/>
      <c r="Q1440" s="41"/>
      <c r="R1440" s="41"/>
      <c r="S1440" s="41"/>
    </row>
    <row r="1441" ht="78.0" customHeight="1">
      <c r="A1441" s="41"/>
      <c r="B1441" s="78"/>
      <c r="C1441" s="78"/>
      <c r="D1441" s="41"/>
      <c r="E1441" s="41"/>
      <c r="F1441" s="41"/>
      <c r="G1441" s="41"/>
      <c r="H1441" s="41"/>
      <c r="I1441" s="41"/>
      <c r="J1441" s="41"/>
      <c r="K1441" s="41"/>
      <c r="L1441" s="41"/>
      <c r="M1441" s="41"/>
      <c r="N1441" s="41"/>
      <c r="O1441" s="41"/>
      <c r="P1441" s="41"/>
      <c r="Q1441" s="41"/>
      <c r="R1441" s="41"/>
      <c r="S1441" s="41"/>
    </row>
    <row r="1442" ht="78.0" customHeight="1">
      <c r="A1442" s="41"/>
      <c r="B1442" s="78"/>
      <c r="C1442" s="78"/>
      <c r="D1442" s="41"/>
      <c r="E1442" s="41"/>
      <c r="F1442" s="41"/>
      <c r="G1442" s="41"/>
      <c r="H1442" s="41"/>
      <c r="I1442" s="41"/>
      <c r="J1442" s="41"/>
      <c r="K1442" s="41"/>
      <c r="L1442" s="41"/>
      <c r="M1442" s="41"/>
      <c r="N1442" s="41"/>
      <c r="O1442" s="41"/>
      <c r="P1442" s="41"/>
      <c r="Q1442" s="41"/>
      <c r="R1442" s="41"/>
      <c r="S1442" s="41"/>
    </row>
    <row r="1443" ht="78.0" customHeight="1">
      <c r="A1443" s="41"/>
      <c r="B1443" s="78"/>
      <c r="C1443" s="78"/>
      <c r="D1443" s="41"/>
      <c r="E1443" s="41"/>
      <c r="F1443" s="41"/>
      <c r="G1443" s="41"/>
      <c r="H1443" s="41"/>
      <c r="I1443" s="41"/>
      <c r="J1443" s="41"/>
      <c r="K1443" s="41"/>
      <c r="L1443" s="41"/>
      <c r="M1443" s="41"/>
      <c r="N1443" s="41"/>
      <c r="O1443" s="41"/>
      <c r="P1443" s="41"/>
      <c r="Q1443" s="41"/>
      <c r="R1443" s="41"/>
      <c r="S1443" s="41"/>
    </row>
    <row r="1444" ht="78.0" customHeight="1">
      <c r="A1444" s="41"/>
      <c r="B1444" s="78"/>
      <c r="C1444" s="78"/>
      <c r="D1444" s="41"/>
      <c r="E1444" s="41"/>
      <c r="F1444" s="41"/>
      <c r="G1444" s="41"/>
      <c r="H1444" s="41"/>
      <c r="I1444" s="41"/>
      <c r="J1444" s="41"/>
      <c r="K1444" s="41"/>
      <c r="L1444" s="41"/>
      <c r="M1444" s="41"/>
      <c r="N1444" s="41"/>
      <c r="O1444" s="41"/>
      <c r="P1444" s="41"/>
      <c r="Q1444" s="41"/>
      <c r="R1444" s="41"/>
      <c r="S1444" s="41"/>
    </row>
    <row r="1445" ht="78.0" customHeight="1">
      <c r="A1445" s="41"/>
      <c r="B1445" s="78"/>
      <c r="C1445" s="78"/>
      <c r="D1445" s="41"/>
      <c r="E1445" s="41"/>
      <c r="F1445" s="41"/>
      <c r="G1445" s="41"/>
      <c r="H1445" s="41"/>
      <c r="I1445" s="41"/>
      <c r="J1445" s="41"/>
      <c r="K1445" s="41"/>
      <c r="L1445" s="41"/>
      <c r="M1445" s="41"/>
      <c r="N1445" s="41"/>
      <c r="O1445" s="41"/>
      <c r="P1445" s="41"/>
      <c r="Q1445" s="41"/>
      <c r="R1445" s="41"/>
      <c r="S1445" s="41"/>
    </row>
    <row r="1446" ht="78.0" customHeight="1">
      <c r="A1446" s="41"/>
      <c r="B1446" s="78"/>
      <c r="C1446" s="78"/>
      <c r="D1446" s="41"/>
      <c r="E1446" s="41"/>
      <c r="F1446" s="41"/>
      <c r="G1446" s="41"/>
      <c r="H1446" s="41"/>
      <c r="I1446" s="41"/>
      <c r="J1446" s="41"/>
      <c r="K1446" s="41"/>
      <c r="L1446" s="41"/>
      <c r="M1446" s="41"/>
      <c r="N1446" s="41"/>
      <c r="O1446" s="41"/>
      <c r="P1446" s="41"/>
      <c r="Q1446" s="41"/>
      <c r="R1446" s="41"/>
      <c r="S1446" s="41"/>
    </row>
    <row r="1447" ht="78.0" customHeight="1">
      <c r="A1447" s="41"/>
      <c r="B1447" s="78"/>
      <c r="C1447" s="78"/>
      <c r="D1447" s="41"/>
      <c r="E1447" s="41"/>
      <c r="F1447" s="41"/>
      <c r="G1447" s="41"/>
      <c r="H1447" s="41"/>
      <c r="I1447" s="41"/>
      <c r="J1447" s="41"/>
      <c r="K1447" s="41"/>
      <c r="L1447" s="41"/>
      <c r="M1447" s="41"/>
      <c r="N1447" s="41"/>
      <c r="O1447" s="41"/>
      <c r="P1447" s="41"/>
      <c r="Q1447" s="41"/>
      <c r="R1447" s="41"/>
      <c r="S1447" s="41"/>
    </row>
    <row r="1448" ht="78.0" customHeight="1">
      <c r="A1448" s="41"/>
      <c r="B1448" s="78"/>
      <c r="C1448" s="78"/>
      <c r="D1448" s="41"/>
      <c r="E1448" s="41"/>
      <c r="F1448" s="41"/>
      <c r="G1448" s="41"/>
      <c r="H1448" s="41"/>
      <c r="I1448" s="41"/>
      <c r="J1448" s="41"/>
      <c r="K1448" s="41"/>
      <c r="L1448" s="41"/>
      <c r="M1448" s="41"/>
      <c r="N1448" s="41"/>
      <c r="O1448" s="41"/>
      <c r="P1448" s="41"/>
      <c r="Q1448" s="41"/>
      <c r="R1448" s="41"/>
      <c r="S1448" s="41"/>
    </row>
    <row r="1449" ht="78.0" customHeight="1">
      <c r="A1449" s="41"/>
      <c r="B1449" s="78"/>
      <c r="C1449" s="78"/>
      <c r="D1449" s="41"/>
      <c r="E1449" s="41"/>
      <c r="F1449" s="41"/>
      <c r="G1449" s="41"/>
      <c r="H1449" s="41"/>
      <c r="I1449" s="41"/>
      <c r="J1449" s="41"/>
      <c r="K1449" s="41"/>
      <c r="L1449" s="41"/>
      <c r="M1449" s="41"/>
      <c r="N1449" s="41"/>
      <c r="O1449" s="41"/>
      <c r="P1449" s="41"/>
      <c r="Q1449" s="41"/>
      <c r="R1449" s="41"/>
      <c r="S1449" s="41"/>
    </row>
    <row r="1450" ht="78.0" customHeight="1">
      <c r="A1450" s="41"/>
      <c r="B1450" s="78"/>
      <c r="C1450" s="78"/>
      <c r="D1450" s="41"/>
      <c r="E1450" s="41"/>
      <c r="F1450" s="41"/>
      <c r="G1450" s="41"/>
      <c r="H1450" s="41"/>
      <c r="I1450" s="41"/>
      <c r="J1450" s="41"/>
      <c r="K1450" s="41"/>
      <c r="L1450" s="41"/>
      <c r="M1450" s="41"/>
      <c r="N1450" s="41"/>
      <c r="O1450" s="41"/>
      <c r="P1450" s="41"/>
      <c r="Q1450" s="41"/>
      <c r="R1450" s="41"/>
      <c r="S1450" s="41"/>
    </row>
    <row r="1451" ht="78.0" customHeight="1">
      <c r="A1451" s="41"/>
      <c r="B1451" s="78"/>
      <c r="C1451" s="78"/>
      <c r="D1451" s="41"/>
      <c r="E1451" s="41"/>
      <c r="F1451" s="41"/>
      <c r="G1451" s="41"/>
      <c r="H1451" s="41"/>
      <c r="I1451" s="41"/>
      <c r="J1451" s="41"/>
      <c r="K1451" s="41"/>
      <c r="L1451" s="41"/>
      <c r="M1451" s="41"/>
      <c r="N1451" s="41"/>
      <c r="O1451" s="41"/>
      <c r="P1451" s="41"/>
      <c r="Q1451" s="41"/>
      <c r="R1451" s="41"/>
      <c r="S1451" s="41"/>
    </row>
    <row r="1452" ht="78.0" customHeight="1">
      <c r="A1452" s="41"/>
      <c r="B1452" s="78"/>
      <c r="C1452" s="78"/>
      <c r="D1452" s="41"/>
      <c r="E1452" s="41"/>
      <c r="F1452" s="41"/>
      <c r="G1452" s="41"/>
      <c r="H1452" s="41"/>
      <c r="I1452" s="41"/>
      <c r="J1452" s="41"/>
      <c r="K1452" s="41"/>
      <c r="L1452" s="41"/>
      <c r="M1452" s="41"/>
      <c r="N1452" s="41"/>
      <c r="O1452" s="41"/>
      <c r="P1452" s="41"/>
      <c r="Q1452" s="41"/>
      <c r="R1452" s="41"/>
      <c r="S1452" s="41"/>
    </row>
    <row r="1453" ht="78.0" customHeight="1">
      <c r="A1453" s="41"/>
      <c r="B1453" s="78"/>
      <c r="C1453" s="78"/>
      <c r="D1453" s="41"/>
      <c r="E1453" s="41"/>
      <c r="F1453" s="41"/>
      <c r="G1453" s="41"/>
      <c r="H1453" s="41"/>
      <c r="I1453" s="41"/>
      <c r="J1453" s="41"/>
      <c r="K1453" s="41"/>
      <c r="L1453" s="41"/>
      <c r="M1453" s="41"/>
      <c r="N1453" s="41"/>
      <c r="O1453" s="41"/>
      <c r="P1453" s="41"/>
      <c r="Q1453" s="41"/>
      <c r="R1453" s="41"/>
      <c r="S1453" s="41"/>
    </row>
    <row r="1454" ht="78.0" customHeight="1">
      <c r="A1454" s="41"/>
      <c r="B1454" s="78"/>
      <c r="C1454" s="78"/>
      <c r="D1454" s="41"/>
      <c r="E1454" s="41"/>
      <c r="F1454" s="41"/>
      <c r="G1454" s="41"/>
      <c r="H1454" s="41"/>
      <c r="I1454" s="41"/>
      <c r="J1454" s="41"/>
      <c r="K1454" s="41"/>
      <c r="L1454" s="41"/>
      <c r="M1454" s="41"/>
      <c r="N1454" s="41"/>
      <c r="O1454" s="41"/>
      <c r="P1454" s="41"/>
      <c r="Q1454" s="41"/>
      <c r="R1454" s="41"/>
      <c r="S1454" s="41"/>
    </row>
    <row r="1455" ht="78.0" customHeight="1">
      <c r="A1455" s="41"/>
      <c r="B1455" s="78"/>
      <c r="C1455" s="78"/>
      <c r="D1455" s="41"/>
      <c r="E1455" s="41"/>
      <c r="F1455" s="41"/>
      <c r="G1455" s="41"/>
      <c r="H1455" s="41"/>
      <c r="I1455" s="41"/>
      <c r="J1455" s="41"/>
      <c r="K1455" s="41"/>
      <c r="L1455" s="41"/>
      <c r="M1455" s="41"/>
      <c r="N1455" s="41"/>
      <c r="O1455" s="41"/>
      <c r="P1455" s="41"/>
      <c r="Q1455" s="41"/>
      <c r="R1455" s="41"/>
      <c r="S1455" s="41"/>
    </row>
    <row r="1456" ht="78.0" customHeight="1">
      <c r="A1456" s="41"/>
      <c r="B1456" s="78"/>
      <c r="C1456" s="78"/>
      <c r="D1456" s="41"/>
      <c r="E1456" s="41"/>
      <c r="F1456" s="41"/>
      <c r="G1456" s="41"/>
      <c r="H1456" s="41"/>
      <c r="I1456" s="41"/>
      <c r="J1456" s="41"/>
      <c r="K1456" s="41"/>
      <c r="L1456" s="41"/>
      <c r="M1456" s="41"/>
      <c r="N1456" s="41"/>
      <c r="O1456" s="41"/>
      <c r="P1456" s="41"/>
      <c r="Q1456" s="41"/>
      <c r="R1456" s="41"/>
      <c r="S1456" s="41"/>
    </row>
    <row r="1457" ht="78.0" customHeight="1">
      <c r="A1457" s="41"/>
      <c r="B1457" s="78"/>
      <c r="C1457" s="78"/>
      <c r="D1457" s="41"/>
      <c r="E1457" s="41"/>
      <c r="F1457" s="41"/>
      <c r="G1457" s="41"/>
      <c r="H1457" s="41"/>
      <c r="I1457" s="41"/>
      <c r="J1457" s="41"/>
      <c r="K1457" s="41"/>
      <c r="L1457" s="41"/>
      <c r="M1457" s="41"/>
      <c r="N1457" s="41"/>
      <c r="O1457" s="41"/>
      <c r="P1457" s="41"/>
      <c r="Q1457" s="41"/>
      <c r="R1457" s="41"/>
      <c r="S1457" s="41"/>
    </row>
    <row r="1458" ht="78.0" customHeight="1">
      <c r="A1458" s="41"/>
      <c r="B1458" s="78"/>
      <c r="C1458" s="78"/>
      <c r="D1458" s="41"/>
      <c r="E1458" s="41"/>
      <c r="F1458" s="41"/>
      <c r="G1458" s="41"/>
      <c r="H1458" s="41"/>
      <c r="I1458" s="41"/>
      <c r="J1458" s="41"/>
      <c r="K1458" s="41"/>
      <c r="L1458" s="41"/>
      <c r="M1458" s="41"/>
      <c r="N1458" s="41"/>
      <c r="O1458" s="41"/>
      <c r="P1458" s="41"/>
      <c r="Q1458" s="41"/>
      <c r="R1458" s="41"/>
      <c r="S1458" s="41"/>
    </row>
    <row r="1459" ht="78.0" customHeight="1">
      <c r="A1459" s="41"/>
      <c r="B1459" s="78"/>
      <c r="C1459" s="78"/>
      <c r="D1459" s="41"/>
      <c r="E1459" s="41"/>
      <c r="F1459" s="41"/>
      <c r="G1459" s="41"/>
      <c r="H1459" s="41"/>
      <c r="I1459" s="41"/>
      <c r="J1459" s="41"/>
      <c r="K1459" s="41"/>
      <c r="L1459" s="41"/>
      <c r="M1459" s="41"/>
      <c r="N1459" s="41"/>
      <c r="O1459" s="41"/>
      <c r="P1459" s="41"/>
      <c r="Q1459" s="41"/>
      <c r="R1459" s="41"/>
      <c r="S1459" s="41"/>
    </row>
    <row r="1460" ht="78.0" customHeight="1">
      <c r="A1460" s="41"/>
      <c r="B1460" s="78"/>
      <c r="C1460" s="78"/>
      <c r="D1460" s="41"/>
      <c r="E1460" s="41"/>
      <c r="F1460" s="41"/>
      <c r="G1460" s="41"/>
      <c r="H1460" s="41"/>
      <c r="I1460" s="41"/>
      <c r="J1460" s="41"/>
      <c r="K1460" s="41"/>
      <c r="L1460" s="41"/>
      <c r="M1460" s="41"/>
      <c r="N1460" s="41"/>
      <c r="O1460" s="41"/>
      <c r="P1460" s="41"/>
      <c r="Q1460" s="41"/>
      <c r="R1460" s="41"/>
      <c r="S1460" s="41"/>
    </row>
    <row r="1461" ht="78.0" customHeight="1">
      <c r="A1461" s="41"/>
      <c r="B1461" s="78"/>
      <c r="C1461" s="78"/>
      <c r="D1461" s="41"/>
      <c r="E1461" s="41"/>
      <c r="F1461" s="41"/>
      <c r="G1461" s="41"/>
      <c r="H1461" s="41"/>
      <c r="I1461" s="41"/>
      <c r="J1461" s="41"/>
      <c r="K1461" s="41"/>
      <c r="L1461" s="41"/>
      <c r="M1461" s="41"/>
      <c r="N1461" s="41"/>
      <c r="O1461" s="41"/>
      <c r="P1461" s="41"/>
      <c r="Q1461" s="41"/>
      <c r="R1461" s="41"/>
      <c r="S1461" s="41"/>
    </row>
    <row r="1462" ht="78.0" customHeight="1">
      <c r="A1462" s="41"/>
      <c r="B1462" s="78"/>
      <c r="C1462" s="78"/>
      <c r="D1462" s="41"/>
      <c r="E1462" s="41"/>
      <c r="F1462" s="41"/>
      <c r="G1462" s="41"/>
      <c r="H1462" s="41"/>
      <c r="I1462" s="41"/>
      <c r="J1462" s="41"/>
      <c r="K1462" s="41"/>
      <c r="L1462" s="41"/>
      <c r="M1462" s="41"/>
      <c r="N1462" s="41"/>
      <c r="O1462" s="41"/>
      <c r="P1462" s="41"/>
      <c r="Q1462" s="41"/>
      <c r="R1462" s="41"/>
      <c r="S1462" s="41"/>
    </row>
    <row r="1463" ht="78.0" customHeight="1">
      <c r="A1463" s="41"/>
      <c r="B1463" s="78"/>
      <c r="C1463" s="78"/>
      <c r="D1463" s="41"/>
      <c r="E1463" s="41"/>
      <c r="F1463" s="41"/>
      <c r="G1463" s="41"/>
      <c r="H1463" s="41"/>
      <c r="I1463" s="41"/>
      <c r="J1463" s="41"/>
      <c r="K1463" s="41"/>
      <c r="L1463" s="41"/>
      <c r="M1463" s="41"/>
      <c r="N1463" s="41"/>
      <c r="O1463" s="41"/>
      <c r="P1463" s="41"/>
      <c r="Q1463" s="41"/>
      <c r="R1463" s="41"/>
      <c r="S1463" s="41"/>
    </row>
    <row r="1464" ht="78.0" customHeight="1">
      <c r="A1464" s="41"/>
      <c r="B1464" s="78"/>
      <c r="C1464" s="78"/>
      <c r="D1464" s="41"/>
      <c r="E1464" s="41"/>
      <c r="F1464" s="41"/>
      <c r="G1464" s="41"/>
      <c r="H1464" s="41"/>
      <c r="I1464" s="41"/>
      <c r="J1464" s="41"/>
      <c r="K1464" s="41"/>
      <c r="L1464" s="41"/>
      <c r="M1464" s="41"/>
      <c r="N1464" s="41"/>
      <c r="O1464" s="41"/>
      <c r="P1464" s="41"/>
      <c r="Q1464" s="41"/>
      <c r="R1464" s="41"/>
      <c r="S1464" s="41"/>
    </row>
    <row r="1465" ht="78.0" customHeight="1">
      <c r="A1465" s="41"/>
      <c r="B1465" s="78"/>
      <c r="C1465" s="78"/>
      <c r="D1465" s="41"/>
      <c r="E1465" s="41"/>
      <c r="F1465" s="41"/>
      <c r="G1465" s="41"/>
      <c r="H1465" s="41"/>
      <c r="I1465" s="41"/>
      <c r="J1465" s="41"/>
      <c r="K1465" s="41"/>
      <c r="L1465" s="41"/>
      <c r="M1465" s="41"/>
      <c r="N1465" s="41"/>
      <c r="O1465" s="41"/>
      <c r="P1465" s="41"/>
      <c r="Q1465" s="41"/>
      <c r="R1465" s="41"/>
      <c r="S1465" s="41"/>
    </row>
    <row r="1466" ht="78.0" customHeight="1">
      <c r="A1466" s="41"/>
      <c r="B1466" s="78"/>
      <c r="C1466" s="78"/>
      <c r="D1466" s="41"/>
      <c r="E1466" s="41"/>
      <c r="F1466" s="41"/>
      <c r="G1466" s="41"/>
      <c r="H1466" s="41"/>
      <c r="I1466" s="41"/>
      <c r="J1466" s="41"/>
      <c r="K1466" s="41"/>
      <c r="L1466" s="41"/>
      <c r="M1466" s="41"/>
      <c r="N1466" s="41"/>
      <c r="O1466" s="41"/>
      <c r="P1466" s="41"/>
      <c r="Q1466" s="41"/>
      <c r="R1466" s="41"/>
      <c r="S1466" s="41"/>
    </row>
    <row r="1467" ht="78.0" customHeight="1">
      <c r="A1467" s="41"/>
      <c r="B1467" s="78"/>
      <c r="C1467" s="78"/>
      <c r="D1467" s="41"/>
      <c r="E1467" s="41"/>
      <c r="F1467" s="41"/>
      <c r="G1467" s="41"/>
      <c r="H1467" s="41"/>
      <c r="I1467" s="41"/>
      <c r="J1467" s="41"/>
      <c r="K1467" s="41"/>
      <c r="L1467" s="41"/>
      <c r="M1467" s="41"/>
      <c r="N1467" s="41"/>
      <c r="O1467" s="41"/>
      <c r="P1467" s="41"/>
      <c r="Q1467" s="41"/>
      <c r="R1467" s="41"/>
      <c r="S1467" s="41"/>
    </row>
    <row r="1468" ht="78.0" customHeight="1">
      <c r="A1468" s="41"/>
      <c r="B1468" s="78"/>
      <c r="C1468" s="78"/>
      <c r="D1468" s="41"/>
      <c r="E1468" s="41"/>
      <c r="F1468" s="41"/>
      <c r="G1468" s="41"/>
      <c r="H1468" s="41"/>
      <c r="I1468" s="41"/>
      <c r="J1468" s="41"/>
      <c r="K1468" s="41"/>
      <c r="L1468" s="41"/>
      <c r="M1468" s="41"/>
      <c r="N1468" s="41"/>
      <c r="O1468" s="41"/>
      <c r="P1468" s="41"/>
      <c r="Q1468" s="41"/>
      <c r="R1468" s="41"/>
      <c r="S1468" s="41"/>
    </row>
    <row r="1469" ht="78.0" customHeight="1">
      <c r="A1469" s="41"/>
      <c r="B1469" s="78"/>
      <c r="C1469" s="78"/>
      <c r="D1469" s="41"/>
      <c r="E1469" s="41"/>
      <c r="F1469" s="41"/>
      <c r="G1469" s="41"/>
      <c r="H1469" s="41"/>
      <c r="I1469" s="41"/>
      <c r="J1469" s="41"/>
      <c r="K1469" s="41"/>
      <c r="L1469" s="41"/>
      <c r="M1469" s="41"/>
      <c r="N1469" s="41"/>
      <c r="O1469" s="41"/>
      <c r="P1469" s="41"/>
      <c r="Q1469" s="41"/>
      <c r="R1469" s="41"/>
      <c r="S1469" s="41"/>
    </row>
    <row r="1470" ht="78.0" customHeight="1">
      <c r="A1470" s="41"/>
      <c r="B1470" s="78"/>
      <c r="C1470" s="78"/>
      <c r="D1470" s="41"/>
      <c r="E1470" s="41"/>
      <c r="F1470" s="41"/>
      <c r="G1470" s="41"/>
      <c r="H1470" s="41"/>
      <c r="I1470" s="41"/>
      <c r="J1470" s="41"/>
      <c r="K1470" s="41"/>
      <c r="L1470" s="41"/>
      <c r="M1470" s="41"/>
      <c r="N1470" s="41"/>
      <c r="O1470" s="41"/>
      <c r="P1470" s="41"/>
      <c r="Q1470" s="41"/>
      <c r="R1470" s="41"/>
      <c r="S1470" s="41"/>
    </row>
    <row r="1471" ht="78.0" customHeight="1">
      <c r="A1471" s="41"/>
      <c r="B1471" s="78"/>
      <c r="C1471" s="78"/>
      <c r="D1471" s="41"/>
      <c r="E1471" s="41"/>
      <c r="F1471" s="41"/>
      <c r="G1471" s="41"/>
      <c r="H1471" s="41"/>
      <c r="I1471" s="41"/>
      <c r="J1471" s="41"/>
      <c r="K1471" s="41"/>
      <c r="L1471" s="41"/>
      <c r="M1471" s="41"/>
      <c r="N1471" s="41"/>
      <c r="O1471" s="41"/>
      <c r="P1471" s="41"/>
      <c r="Q1471" s="41"/>
      <c r="R1471" s="41"/>
      <c r="S1471" s="41"/>
    </row>
    <row r="1472" ht="78.0" customHeight="1">
      <c r="A1472" s="41"/>
      <c r="B1472" s="78"/>
      <c r="C1472" s="78"/>
      <c r="D1472" s="41"/>
      <c r="E1472" s="41"/>
      <c r="F1472" s="41"/>
      <c r="G1472" s="41"/>
      <c r="H1472" s="41"/>
      <c r="I1472" s="41"/>
      <c r="J1472" s="41"/>
      <c r="K1472" s="41"/>
      <c r="L1472" s="41"/>
      <c r="M1472" s="41"/>
      <c r="N1472" s="41"/>
      <c r="O1472" s="41"/>
      <c r="P1472" s="41"/>
      <c r="Q1472" s="41"/>
      <c r="R1472" s="41"/>
      <c r="S1472" s="41"/>
    </row>
    <row r="1473" ht="78.0" customHeight="1">
      <c r="A1473" s="41"/>
      <c r="B1473" s="78"/>
      <c r="C1473" s="78"/>
      <c r="D1473" s="41"/>
      <c r="E1473" s="41"/>
      <c r="F1473" s="41"/>
      <c r="G1473" s="41"/>
      <c r="H1473" s="41"/>
      <c r="I1473" s="41"/>
      <c r="J1473" s="41"/>
      <c r="K1473" s="41"/>
      <c r="L1473" s="41"/>
      <c r="M1473" s="41"/>
      <c r="N1473" s="41"/>
      <c r="O1473" s="41"/>
      <c r="P1473" s="41"/>
      <c r="Q1473" s="41"/>
      <c r="R1473" s="41"/>
      <c r="S1473" s="41"/>
    </row>
    <row r="1474" ht="78.0" customHeight="1">
      <c r="A1474" s="41"/>
      <c r="B1474" s="78"/>
      <c r="C1474" s="78"/>
      <c r="D1474" s="41"/>
      <c r="E1474" s="41"/>
      <c r="F1474" s="41"/>
      <c r="G1474" s="41"/>
      <c r="H1474" s="41"/>
      <c r="I1474" s="41"/>
      <c r="J1474" s="41"/>
      <c r="K1474" s="41"/>
      <c r="L1474" s="41"/>
      <c r="M1474" s="41"/>
      <c r="N1474" s="41"/>
      <c r="O1474" s="41"/>
      <c r="P1474" s="41"/>
      <c r="Q1474" s="41"/>
      <c r="R1474" s="41"/>
      <c r="S1474" s="41"/>
    </row>
    <row r="1475" ht="78.0" customHeight="1">
      <c r="A1475" s="41"/>
      <c r="B1475" s="78"/>
      <c r="C1475" s="78"/>
      <c r="D1475" s="41"/>
      <c r="E1475" s="41"/>
      <c r="F1475" s="41"/>
      <c r="G1475" s="41"/>
      <c r="H1475" s="41"/>
      <c r="I1475" s="41"/>
      <c r="J1475" s="41"/>
      <c r="K1475" s="41"/>
      <c r="L1475" s="41"/>
      <c r="M1475" s="41"/>
      <c r="N1475" s="41"/>
      <c r="O1475" s="41"/>
      <c r="P1475" s="41"/>
      <c r="Q1475" s="41"/>
      <c r="R1475" s="41"/>
      <c r="S1475" s="41"/>
    </row>
    <row r="1476" ht="78.0" customHeight="1">
      <c r="A1476" s="41"/>
      <c r="B1476" s="78"/>
      <c r="C1476" s="78"/>
      <c r="D1476" s="41"/>
      <c r="E1476" s="41"/>
      <c r="F1476" s="41"/>
      <c r="G1476" s="41"/>
      <c r="H1476" s="41"/>
      <c r="I1476" s="41"/>
      <c r="J1476" s="41"/>
      <c r="K1476" s="41"/>
      <c r="L1476" s="41"/>
      <c r="M1476" s="41"/>
      <c r="N1476" s="41"/>
      <c r="O1476" s="41"/>
      <c r="P1476" s="41"/>
      <c r="Q1476" s="41"/>
      <c r="R1476" s="41"/>
      <c r="S1476" s="41"/>
    </row>
    <row r="1477" ht="78.0" customHeight="1">
      <c r="A1477" s="41"/>
      <c r="B1477" s="78"/>
      <c r="C1477" s="78"/>
      <c r="D1477" s="41"/>
      <c r="E1477" s="41"/>
      <c r="F1477" s="41"/>
      <c r="G1477" s="41"/>
      <c r="H1477" s="41"/>
      <c r="I1477" s="41"/>
      <c r="J1477" s="41"/>
      <c r="K1477" s="41"/>
      <c r="L1477" s="41"/>
      <c r="M1477" s="41"/>
      <c r="N1477" s="41"/>
      <c r="O1477" s="41"/>
      <c r="P1477" s="41"/>
      <c r="Q1477" s="41"/>
      <c r="R1477" s="41"/>
      <c r="S1477" s="41"/>
    </row>
    <row r="1478" ht="78.0" customHeight="1">
      <c r="A1478" s="41"/>
      <c r="B1478" s="78"/>
      <c r="C1478" s="78"/>
      <c r="D1478" s="41"/>
      <c r="E1478" s="41"/>
      <c r="F1478" s="41"/>
      <c r="G1478" s="41"/>
      <c r="H1478" s="41"/>
      <c r="I1478" s="41"/>
      <c r="J1478" s="41"/>
      <c r="K1478" s="41"/>
      <c r="L1478" s="41"/>
      <c r="M1478" s="41"/>
      <c r="N1478" s="41"/>
      <c r="O1478" s="41"/>
      <c r="P1478" s="41"/>
      <c r="Q1478" s="41"/>
      <c r="R1478" s="41"/>
      <c r="S1478" s="41"/>
    </row>
    <row r="1479" ht="78.0" customHeight="1">
      <c r="A1479" s="41"/>
      <c r="B1479" s="78"/>
      <c r="C1479" s="78"/>
      <c r="D1479" s="41"/>
      <c r="E1479" s="41"/>
      <c r="F1479" s="41"/>
      <c r="G1479" s="41"/>
      <c r="H1479" s="41"/>
      <c r="I1479" s="41"/>
      <c r="J1479" s="41"/>
      <c r="K1479" s="41"/>
      <c r="L1479" s="41"/>
      <c r="M1479" s="41"/>
      <c r="N1479" s="41"/>
      <c r="O1479" s="41"/>
      <c r="P1479" s="41"/>
      <c r="Q1479" s="41"/>
      <c r="R1479" s="41"/>
      <c r="S1479" s="41"/>
    </row>
    <row r="1480" ht="78.0" customHeight="1">
      <c r="A1480" s="41"/>
      <c r="B1480" s="78"/>
      <c r="C1480" s="78"/>
      <c r="D1480" s="41"/>
      <c r="E1480" s="41"/>
      <c r="F1480" s="41"/>
      <c r="G1480" s="41"/>
      <c r="H1480" s="41"/>
      <c r="I1480" s="41"/>
      <c r="J1480" s="41"/>
      <c r="K1480" s="41"/>
      <c r="L1480" s="41"/>
      <c r="M1480" s="41"/>
      <c r="N1480" s="41"/>
      <c r="O1480" s="41"/>
      <c r="P1480" s="41"/>
      <c r="Q1480" s="41"/>
      <c r="R1480" s="41"/>
      <c r="S1480" s="41"/>
    </row>
    <row r="1481" ht="78.0" customHeight="1">
      <c r="A1481" s="41"/>
      <c r="B1481" s="78"/>
      <c r="C1481" s="78"/>
      <c r="D1481" s="41"/>
      <c r="E1481" s="41"/>
      <c r="F1481" s="41"/>
      <c r="G1481" s="41"/>
      <c r="H1481" s="41"/>
      <c r="I1481" s="41"/>
      <c r="J1481" s="41"/>
      <c r="K1481" s="41"/>
      <c r="L1481" s="41"/>
      <c r="M1481" s="41"/>
      <c r="N1481" s="41"/>
      <c r="O1481" s="41"/>
      <c r="P1481" s="41"/>
      <c r="Q1481" s="41"/>
      <c r="R1481" s="41"/>
      <c r="S1481" s="41"/>
    </row>
    <row r="1482" ht="78.0" customHeight="1">
      <c r="A1482" s="41"/>
      <c r="B1482" s="78"/>
      <c r="C1482" s="78"/>
      <c r="D1482" s="41"/>
      <c r="E1482" s="41"/>
      <c r="F1482" s="41"/>
      <c r="G1482" s="41"/>
      <c r="H1482" s="41"/>
      <c r="I1482" s="41"/>
      <c r="J1482" s="41"/>
      <c r="K1482" s="41"/>
      <c r="L1482" s="41"/>
      <c r="M1482" s="41"/>
      <c r="N1482" s="41"/>
      <c r="O1482" s="41"/>
      <c r="P1482" s="41"/>
      <c r="Q1482" s="41"/>
      <c r="R1482" s="41"/>
      <c r="S1482" s="41"/>
    </row>
    <row r="1483" ht="78.0" customHeight="1">
      <c r="A1483" s="41"/>
      <c r="B1483" s="78"/>
      <c r="C1483" s="78"/>
      <c r="D1483" s="41"/>
      <c r="E1483" s="41"/>
      <c r="F1483" s="41"/>
      <c r="G1483" s="41"/>
      <c r="H1483" s="41"/>
      <c r="I1483" s="41"/>
      <c r="J1483" s="41"/>
      <c r="K1483" s="41"/>
      <c r="L1483" s="41"/>
      <c r="M1483" s="41"/>
      <c r="N1483" s="41"/>
      <c r="O1483" s="41"/>
      <c r="P1483" s="41"/>
      <c r="Q1483" s="41"/>
      <c r="R1483" s="41"/>
      <c r="S1483" s="41"/>
    </row>
    <row r="1484" ht="78.0" customHeight="1">
      <c r="A1484" s="41"/>
      <c r="B1484" s="78"/>
      <c r="C1484" s="78"/>
      <c r="D1484" s="41"/>
      <c r="E1484" s="41"/>
      <c r="F1484" s="41"/>
      <c r="G1484" s="41"/>
      <c r="H1484" s="41"/>
      <c r="I1484" s="41"/>
      <c r="J1484" s="41"/>
      <c r="K1484" s="41"/>
      <c r="L1484" s="41"/>
      <c r="M1484" s="41"/>
      <c r="N1484" s="41"/>
      <c r="O1484" s="41"/>
      <c r="P1484" s="41"/>
      <c r="Q1484" s="41"/>
      <c r="R1484" s="41"/>
      <c r="S1484" s="41"/>
    </row>
    <row r="1485" ht="78.0" customHeight="1">
      <c r="A1485" s="41"/>
      <c r="B1485" s="78"/>
      <c r="C1485" s="78"/>
      <c r="D1485" s="41"/>
      <c r="E1485" s="41"/>
      <c r="F1485" s="41"/>
      <c r="G1485" s="41"/>
      <c r="H1485" s="41"/>
      <c r="I1485" s="41"/>
      <c r="J1485" s="41"/>
      <c r="K1485" s="41"/>
      <c r="L1485" s="41"/>
      <c r="M1485" s="41"/>
      <c r="N1485" s="41"/>
      <c r="O1485" s="41"/>
      <c r="P1485" s="41"/>
      <c r="Q1485" s="41"/>
      <c r="R1485" s="41"/>
      <c r="S1485" s="41"/>
    </row>
    <row r="1486" ht="78.0" customHeight="1">
      <c r="A1486" s="41"/>
      <c r="B1486" s="78"/>
      <c r="C1486" s="78"/>
      <c r="D1486" s="41"/>
      <c r="E1486" s="41"/>
      <c r="F1486" s="41"/>
      <c r="G1486" s="41"/>
      <c r="H1486" s="41"/>
      <c r="I1486" s="41"/>
      <c r="J1486" s="41"/>
      <c r="K1486" s="41"/>
      <c r="L1486" s="41"/>
      <c r="M1486" s="41"/>
      <c r="N1486" s="41"/>
      <c r="O1486" s="41"/>
      <c r="P1486" s="41"/>
      <c r="Q1486" s="41"/>
      <c r="R1486" s="41"/>
      <c r="S1486" s="41"/>
    </row>
    <row r="1487" ht="78.0" customHeight="1">
      <c r="A1487" s="41"/>
      <c r="B1487" s="78"/>
      <c r="C1487" s="78"/>
      <c r="D1487" s="41"/>
      <c r="E1487" s="41"/>
      <c r="F1487" s="41"/>
      <c r="G1487" s="41"/>
      <c r="H1487" s="41"/>
      <c r="I1487" s="41"/>
      <c r="J1487" s="41"/>
      <c r="K1487" s="41"/>
      <c r="L1487" s="41"/>
      <c r="M1487" s="41"/>
      <c r="N1487" s="41"/>
      <c r="O1487" s="41"/>
      <c r="P1487" s="41"/>
      <c r="Q1487" s="41"/>
      <c r="R1487" s="41"/>
      <c r="S1487" s="41"/>
    </row>
    <row r="1488" ht="78.0" customHeight="1">
      <c r="A1488" s="41"/>
      <c r="B1488" s="78"/>
      <c r="C1488" s="78"/>
      <c r="D1488" s="41"/>
      <c r="E1488" s="41"/>
      <c r="F1488" s="41"/>
      <c r="G1488" s="41"/>
      <c r="H1488" s="41"/>
      <c r="I1488" s="41"/>
      <c r="J1488" s="41"/>
      <c r="K1488" s="41"/>
      <c r="L1488" s="41"/>
      <c r="M1488" s="41"/>
      <c r="N1488" s="41"/>
      <c r="O1488" s="41"/>
      <c r="P1488" s="41"/>
      <c r="Q1488" s="41"/>
      <c r="R1488" s="41"/>
      <c r="S1488" s="41"/>
    </row>
    <row r="1489" ht="78.0" customHeight="1">
      <c r="A1489" s="41"/>
      <c r="B1489" s="78"/>
      <c r="C1489" s="78"/>
      <c r="D1489" s="41"/>
      <c r="E1489" s="41"/>
      <c r="F1489" s="41"/>
      <c r="G1489" s="41"/>
      <c r="H1489" s="41"/>
      <c r="I1489" s="41"/>
      <c r="J1489" s="41"/>
      <c r="K1489" s="41"/>
      <c r="L1489" s="41"/>
      <c r="M1489" s="41"/>
      <c r="N1489" s="41"/>
      <c r="O1489" s="41"/>
      <c r="P1489" s="41"/>
      <c r="Q1489" s="41"/>
      <c r="R1489" s="41"/>
      <c r="S1489" s="41"/>
    </row>
    <row r="1490" ht="78.0" customHeight="1">
      <c r="A1490" s="41"/>
      <c r="B1490" s="78"/>
      <c r="C1490" s="78"/>
      <c r="D1490" s="41"/>
      <c r="E1490" s="41"/>
      <c r="F1490" s="41"/>
      <c r="G1490" s="41"/>
      <c r="H1490" s="41"/>
      <c r="I1490" s="41"/>
      <c r="J1490" s="41"/>
      <c r="K1490" s="41"/>
      <c r="L1490" s="41"/>
      <c r="M1490" s="41"/>
      <c r="N1490" s="41"/>
      <c r="O1490" s="41"/>
      <c r="P1490" s="41"/>
      <c r="Q1490" s="41"/>
      <c r="R1490" s="41"/>
      <c r="S1490" s="41"/>
    </row>
    <row r="1491" ht="78.0" customHeight="1">
      <c r="A1491" s="41"/>
      <c r="B1491" s="78"/>
      <c r="C1491" s="78"/>
      <c r="D1491" s="41"/>
      <c r="E1491" s="41"/>
      <c r="F1491" s="41"/>
      <c r="G1491" s="41"/>
      <c r="H1491" s="41"/>
      <c r="I1491" s="41"/>
      <c r="J1491" s="41"/>
      <c r="K1491" s="41"/>
      <c r="L1491" s="41"/>
      <c r="M1491" s="41"/>
      <c r="N1491" s="41"/>
      <c r="O1491" s="41"/>
      <c r="P1491" s="41"/>
      <c r="Q1491" s="41"/>
      <c r="R1491" s="41"/>
      <c r="S1491" s="41"/>
    </row>
    <row r="1492" ht="78.0" customHeight="1">
      <c r="A1492" s="41"/>
      <c r="B1492" s="78"/>
      <c r="C1492" s="78"/>
      <c r="D1492" s="41"/>
      <c r="E1492" s="41"/>
      <c r="F1492" s="41"/>
      <c r="G1492" s="41"/>
      <c r="H1492" s="41"/>
      <c r="I1492" s="41"/>
      <c r="J1492" s="41"/>
      <c r="K1492" s="41"/>
      <c r="L1492" s="41"/>
      <c r="M1492" s="41"/>
      <c r="N1492" s="41"/>
      <c r="O1492" s="41"/>
      <c r="P1492" s="41"/>
      <c r="Q1492" s="41"/>
      <c r="R1492" s="41"/>
      <c r="S1492" s="41"/>
    </row>
    <row r="1493" ht="78.0" customHeight="1">
      <c r="A1493" s="41"/>
      <c r="B1493" s="78"/>
      <c r="C1493" s="78"/>
      <c r="D1493" s="41"/>
      <c r="E1493" s="41"/>
      <c r="F1493" s="41"/>
      <c r="G1493" s="41"/>
      <c r="H1493" s="41"/>
      <c r="I1493" s="41"/>
      <c r="J1493" s="41"/>
      <c r="K1493" s="41"/>
      <c r="L1493" s="41"/>
      <c r="M1493" s="41"/>
      <c r="N1493" s="41"/>
      <c r="O1493" s="41"/>
      <c r="P1493" s="41"/>
      <c r="Q1493" s="41"/>
      <c r="R1493" s="41"/>
      <c r="S1493" s="41"/>
    </row>
    <row r="1494" ht="78.0" customHeight="1">
      <c r="A1494" s="41"/>
      <c r="B1494" s="78"/>
      <c r="C1494" s="78"/>
      <c r="D1494" s="41"/>
      <c r="E1494" s="41"/>
      <c r="F1494" s="41"/>
      <c r="G1494" s="41"/>
      <c r="H1494" s="41"/>
      <c r="I1494" s="41"/>
      <c r="J1494" s="41"/>
      <c r="K1494" s="41"/>
      <c r="L1494" s="41"/>
      <c r="M1494" s="41"/>
      <c r="N1494" s="41"/>
      <c r="O1494" s="41"/>
      <c r="P1494" s="41"/>
      <c r="Q1494" s="41"/>
      <c r="R1494" s="41"/>
      <c r="S1494" s="41"/>
    </row>
    <row r="1495" ht="78.0" customHeight="1">
      <c r="A1495" s="41"/>
      <c r="B1495" s="78"/>
      <c r="C1495" s="78"/>
      <c r="D1495" s="41"/>
      <c r="E1495" s="41"/>
      <c r="F1495" s="41"/>
      <c r="G1495" s="41"/>
      <c r="H1495" s="41"/>
      <c r="I1495" s="41"/>
      <c r="J1495" s="41"/>
      <c r="K1495" s="41"/>
      <c r="L1495" s="41"/>
      <c r="M1495" s="41"/>
      <c r="N1495" s="41"/>
      <c r="O1495" s="41"/>
      <c r="P1495" s="41"/>
      <c r="Q1495" s="41"/>
      <c r="R1495" s="41"/>
      <c r="S1495" s="41"/>
    </row>
    <row r="1496" ht="78.0" customHeight="1">
      <c r="A1496" s="41"/>
      <c r="B1496" s="78"/>
      <c r="C1496" s="78"/>
      <c r="D1496" s="41"/>
      <c r="E1496" s="41"/>
      <c r="F1496" s="41"/>
      <c r="G1496" s="41"/>
      <c r="H1496" s="41"/>
      <c r="I1496" s="41"/>
      <c r="J1496" s="41"/>
      <c r="K1496" s="41"/>
      <c r="L1496" s="41"/>
      <c r="M1496" s="41"/>
      <c r="N1496" s="41"/>
      <c r="O1496" s="41"/>
      <c r="P1496" s="41"/>
      <c r="Q1496" s="41"/>
      <c r="R1496" s="41"/>
      <c r="S1496" s="41"/>
    </row>
    <row r="1497" ht="78.0" customHeight="1">
      <c r="A1497" s="41"/>
      <c r="B1497" s="78"/>
      <c r="C1497" s="78"/>
      <c r="D1497" s="41"/>
      <c r="E1497" s="41"/>
      <c r="F1497" s="41"/>
      <c r="G1497" s="41"/>
      <c r="H1497" s="41"/>
      <c r="I1497" s="41"/>
      <c r="J1497" s="41"/>
      <c r="K1497" s="41"/>
      <c r="L1497" s="41"/>
      <c r="M1497" s="41"/>
      <c r="N1497" s="41"/>
      <c r="O1497" s="41"/>
      <c r="P1497" s="41"/>
      <c r="Q1497" s="41"/>
      <c r="R1497" s="41"/>
      <c r="S1497" s="41"/>
    </row>
    <row r="1498" ht="78.0" customHeight="1">
      <c r="A1498" s="41"/>
      <c r="B1498" s="78"/>
      <c r="C1498" s="78"/>
      <c r="D1498" s="41"/>
      <c r="E1498" s="41"/>
      <c r="F1498" s="41"/>
      <c r="G1498" s="41"/>
      <c r="H1498" s="41"/>
      <c r="I1498" s="41"/>
      <c r="J1498" s="41"/>
      <c r="K1498" s="41"/>
      <c r="L1498" s="41"/>
      <c r="M1498" s="41"/>
      <c r="N1498" s="41"/>
      <c r="O1498" s="41"/>
      <c r="P1498" s="41"/>
      <c r="Q1498" s="41"/>
      <c r="R1498" s="41"/>
      <c r="S1498" s="41"/>
    </row>
    <row r="1499" ht="78.0" customHeight="1">
      <c r="A1499" s="41"/>
      <c r="B1499" s="78"/>
      <c r="C1499" s="78"/>
      <c r="D1499" s="41"/>
      <c r="E1499" s="41"/>
      <c r="F1499" s="41"/>
      <c r="G1499" s="41"/>
      <c r="H1499" s="41"/>
      <c r="I1499" s="41"/>
      <c r="J1499" s="41"/>
      <c r="K1499" s="41"/>
      <c r="L1499" s="41"/>
      <c r="M1499" s="41"/>
      <c r="N1499" s="41"/>
      <c r="O1499" s="41"/>
      <c r="P1499" s="41"/>
      <c r="Q1499" s="41"/>
      <c r="R1499" s="41"/>
      <c r="S1499" s="41"/>
    </row>
    <row r="1500" ht="78.0" customHeight="1">
      <c r="A1500" s="41"/>
      <c r="B1500" s="78"/>
      <c r="C1500" s="78"/>
      <c r="D1500" s="41"/>
      <c r="E1500" s="41"/>
      <c r="F1500" s="41"/>
      <c r="G1500" s="41"/>
      <c r="H1500" s="41"/>
      <c r="I1500" s="41"/>
      <c r="J1500" s="41"/>
      <c r="K1500" s="41"/>
      <c r="L1500" s="41"/>
      <c r="M1500" s="41"/>
      <c r="N1500" s="41"/>
      <c r="O1500" s="41"/>
      <c r="P1500" s="41"/>
      <c r="Q1500" s="41"/>
      <c r="R1500" s="41"/>
      <c r="S1500" s="41"/>
    </row>
    <row r="1501" ht="78.0" customHeight="1">
      <c r="A1501" s="41"/>
      <c r="B1501" s="78"/>
      <c r="C1501" s="78"/>
      <c r="D1501" s="41"/>
      <c r="E1501" s="41"/>
      <c r="F1501" s="41"/>
      <c r="G1501" s="41"/>
      <c r="H1501" s="41"/>
      <c r="I1501" s="41"/>
      <c r="J1501" s="41"/>
      <c r="K1501" s="41"/>
      <c r="L1501" s="41"/>
      <c r="M1501" s="41"/>
      <c r="N1501" s="41"/>
      <c r="O1501" s="41"/>
      <c r="P1501" s="41"/>
      <c r="Q1501" s="41"/>
      <c r="R1501" s="41"/>
      <c r="S1501" s="41"/>
    </row>
    <row r="1502" ht="78.0" customHeight="1">
      <c r="A1502" s="41"/>
      <c r="B1502" s="78"/>
      <c r="C1502" s="78"/>
      <c r="D1502" s="41"/>
      <c r="E1502" s="41"/>
      <c r="F1502" s="41"/>
      <c r="G1502" s="41"/>
      <c r="H1502" s="41"/>
      <c r="I1502" s="41"/>
      <c r="J1502" s="41"/>
      <c r="K1502" s="41"/>
      <c r="L1502" s="41"/>
      <c r="M1502" s="41"/>
      <c r="N1502" s="41"/>
      <c r="O1502" s="41"/>
      <c r="P1502" s="41"/>
      <c r="Q1502" s="41"/>
      <c r="R1502" s="41"/>
      <c r="S1502" s="41"/>
    </row>
    <row r="1503" ht="78.0" customHeight="1">
      <c r="A1503" s="41"/>
      <c r="B1503" s="78"/>
      <c r="C1503" s="78"/>
      <c r="D1503" s="41"/>
      <c r="E1503" s="41"/>
      <c r="F1503" s="41"/>
      <c r="G1503" s="41"/>
      <c r="H1503" s="41"/>
      <c r="I1503" s="41"/>
      <c r="J1503" s="41"/>
      <c r="K1503" s="41"/>
      <c r="L1503" s="41"/>
      <c r="M1503" s="41"/>
      <c r="N1503" s="41"/>
      <c r="O1503" s="41"/>
      <c r="P1503" s="41"/>
      <c r="Q1503" s="41"/>
      <c r="R1503" s="41"/>
      <c r="S1503" s="41"/>
    </row>
    <row r="1504" ht="78.0" customHeight="1">
      <c r="A1504" s="41"/>
      <c r="B1504" s="78"/>
      <c r="C1504" s="78"/>
      <c r="D1504" s="41"/>
      <c r="E1504" s="41"/>
      <c r="F1504" s="41"/>
      <c r="G1504" s="41"/>
      <c r="H1504" s="41"/>
      <c r="I1504" s="41"/>
      <c r="J1504" s="41"/>
      <c r="K1504" s="41"/>
      <c r="L1504" s="41"/>
      <c r="M1504" s="41"/>
      <c r="N1504" s="41"/>
      <c r="O1504" s="41"/>
      <c r="P1504" s="41"/>
      <c r="Q1504" s="41"/>
      <c r="R1504" s="41"/>
      <c r="S1504" s="41"/>
    </row>
    <row r="1505" ht="78.0" customHeight="1">
      <c r="A1505" s="41"/>
      <c r="B1505" s="78"/>
      <c r="C1505" s="78"/>
      <c r="D1505" s="41"/>
      <c r="E1505" s="41"/>
      <c r="F1505" s="41"/>
      <c r="G1505" s="41"/>
      <c r="H1505" s="41"/>
      <c r="I1505" s="41"/>
      <c r="J1505" s="41"/>
      <c r="K1505" s="41"/>
      <c r="L1505" s="41"/>
      <c r="M1505" s="41"/>
      <c r="N1505" s="41"/>
      <c r="O1505" s="41"/>
      <c r="P1505" s="41"/>
      <c r="Q1505" s="41"/>
      <c r="R1505" s="41"/>
      <c r="S1505" s="41"/>
    </row>
    <row r="1506" ht="78.0" customHeight="1">
      <c r="A1506" s="41"/>
      <c r="B1506" s="78"/>
      <c r="C1506" s="78"/>
      <c r="D1506" s="41"/>
      <c r="E1506" s="41"/>
      <c r="F1506" s="41"/>
      <c r="G1506" s="41"/>
      <c r="H1506" s="41"/>
      <c r="I1506" s="41"/>
      <c r="J1506" s="41"/>
      <c r="K1506" s="41"/>
      <c r="L1506" s="41"/>
      <c r="M1506" s="41"/>
      <c r="N1506" s="41"/>
      <c r="O1506" s="41"/>
      <c r="P1506" s="41"/>
      <c r="Q1506" s="41"/>
      <c r="R1506" s="41"/>
      <c r="S1506" s="41"/>
    </row>
    <row r="1507" ht="78.0" customHeight="1">
      <c r="A1507" s="41"/>
      <c r="B1507" s="78"/>
      <c r="C1507" s="78"/>
      <c r="D1507" s="41"/>
      <c r="E1507" s="41"/>
      <c r="F1507" s="41"/>
      <c r="G1507" s="41"/>
      <c r="H1507" s="41"/>
      <c r="I1507" s="41"/>
      <c r="J1507" s="41"/>
      <c r="K1507" s="41"/>
      <c r="L1507" s="41"/>
      <c r="M1507" s="41"/>
      <c r="N1507" s="41"/>
      <c r="O1507" s="41"/>
      <c r="P1507" s="41"/>
      <c r="Q1507" s="41"/>
      <c r="R1507" s="41"/>
      <c r="S1507" s="41"/>
    </row>
    <row r="1508" ht="78.0" customHeight="1">
      <c r="A1508" s="41"/>
      <c r="B1508" s="78"/>
      <c r="C1508" s="78"/>
      <c r="D1508" s="41"/>
      <c r="E1508" s="41"/>
      <c r="F1508" s="41"/>
      <c r="G1508" s="41"/>
      <c r="H1508" s="41"/>
      <c r="I1508" s="41"/>
      <c r="J1508" s="41"/>
      <c r="K1508" s="41"/>
      <c r="L1508" s="41"/>
      <c r="M1508" s="41"/>
      <c r="N1508" s="41"/>
      <c r="O1508" s="41"/>
      <c r="P1508" s="41"/>
      <c r="Q1508" s="41"/>
      <c r="R1508" s="41"/>
      <c r="S1508" s="41"/>
    </row>
    <row r="1509" ht="78.0" customHeight="1">
      <c r="A1509" s="41"/>
      <c r="B1509" s="78"/>
      <c r="C1509" s="78"/>
      <c r="D1509" s="41"/>
      <c r="E1509" s="41"/>
      <c r="F1509" s="41"/>
      <c r="G1509" s="41"/>
      <c r="H1509" s="41"/>
      <c r="I1509" s="41"/>
      <c r="J1509" s="41"/>
      <c r="K1509" s="41"/>
      <c r="L1509" s="41"/>
      <c r="M1509" s="41"/>
      <c r="N1509" s="41"/>
      <c r="O1509" s="41"/>
      <c r="P1509" s="41"/>
      <c r="Q1509" s="41"/>
      <c r="R1509" s="41"/>
      <c r="S1509" s="41"/>
    </row>
    <row r="1510" ht="78.0" customHeight="1">
      <c r="A1510" s="41"/>
      <c r="B1510" s="78"/>
      <c r="C1510" s="78"/>
      <c r="D1510" s="41"/>
      <c r="E1510" s="41"/>
      <c r="F1510" s="41"/>
      <c r="G1510" s="41"/>
      <c r="H1510" s="41"/>
      <c r="I1510" s="41"/>
      <c r="J1510" s="41"/>
      <c r="K1510" s="41"/>
      <c r="L1510" s="41"/>
      <c r="M1510" s="41"/>
      <c r="N1510" s="41"/>
      <c r="O1510" s="41"/>
      <c r="P1510" s="41"/>
      <c r="Q1510" s="41"/>
      <c r="R1510" s="41"/>
      <c r="S1510" s="41"/>
    </row>
    <row r="1511" ht="78.0" customHeight="1">
      <c r="A1511" s="41"/>
      <c r="B1511" s="78"/>
      <c r="C1511" s="78"/>
      <c r="D1511" s="41"/>
      <c r="E1511" s="41"/>
      <c r="F1511" s="41"/>
      <c r="G1511" s="41"/>
      <c r="H1511" s="41"/>
      <c r="I1511" s="41"/>
      <c r="J1511" s="41"/>
      <c r="K1511" s="41"/>
      <c r="L1511" s="41"/>
      <c r="M1511" s="41"/>
      <c r="N1511" s="41"/>
      <c r="O1511" s="41"/>
      <c r="P1511" s="41"/>
      <c r="Q1511" s="41"/>
      <c r="R1511" s="41"/>
      <c r="S1511" s="41"/>
    </row>
    <row r="1512" ht="78.0" customHeight="1">
      <c r="A1512" s="41"/>
      <c r="B1512" s="78"/>
      <c r="C1512" s="78"/>
      <c r="D1512" s="41"/>
      <c r="E1512" s="41"/>
      <c r="F1512" s="41"/>
      <c r="G1512" s="41"/>
      <c r="H1512" s="41"/>
      <c r="I1512" s="41"/>
      <c r="J1512" s="41"/>
      <c r="K1512" s="41"/>
      <c r="L1512" s="41"/>
      <c r="M1512" s="41"/>
      <c r="N1512" s="41"/>
      <c r="O1512" s="41"/>
      <c r="P1512" s="41"/>
      <c r="Q1512" s="41"/>
      <c r="R1512" s="41"/>
      <c r="S1512" s="41"/>
    </row>
    <row r="1513" ht="78.0" customHeight="1">
      <c r="A1513" s="41"/>
      <c r="B1513" s="78"/>
      <c r="C1513" s="78"/>
      <c r="D1513" s="41"/>
      <c r="E1513" s="41"/>
      <c r="F1513" s="41"/>
      <c r="G1513" s="41"/>
      <c r="H1513" s="41"/>
      <c r="I1513" s="41"/>
      <c r="J1513" s="41"/>
      <c r="K1513" s="41"/>
      <c r="L1513" s="41"/>
      <c r="M1513" s="41"/>
      <c r="N1513" s="41"/>
      <c r="O1513" s="41"/>
      <c r="P1513" s="41"/>
      <c r="Q1513" s="41"/>
      <c r="R1513" s="41"/>
      <c r="S1513" s="41"/>
    </row>
    <row r="1514" ht="78.0" customHeight="1">
      <c r="A1514" s="41"/>
      <c r="B1514" s="78"/>
      <c r="C1514" s="78"/>
      <c r="D1514" s="41"/>
      <c r="E1514" s="41"/>
      <c r="F1514" s="41"/>
      <c r="G1514" s="41"/>
      <c r="H1514" s="41"/>
      <c r="I1514" s="41"/>
      <c r="J1514" s="41"/>
      <c r="K1514" s="41"/>
      <c r="L1514" s="41"/>
      <c r="M1514" s="41"/>
      <c r="N1514" s="41"/>
      <c r="O1514" s="41"/>
      <c r="P1514" s="41"/>
      <c r="Q1514" s="41"/>
      <c r="R1514" s="41"/>
      <c r="S1514" s="41"/>
    </row>
    <row r="1515" ht="78.0" customHeight="1">
      <c r="A1515" s="41"/>
      <c r="B1515" s="78"/>
      <c r="C1515" s="78"/>
      <c r="D1515" s="41"/>
      <c r="E1515" s="41"/>
      <c r="F1515" s="41"/>
      <c r="G1515" s="41"/>
      <c r="H1515" s="41"/>
      <c r="I1515" s="41"/>
      <c r="J1515" s="41"/>
      <c r="K1515" s="41"/>
      <c r="L1515" s="41"/>
      <c r="M1515" s="41"/>
      <c r="N1515" s="41"/>
      <c r="O1515" s="41"/>
      <c r="P1515" s="41"/>
      <c r="Q1515" s="41"/>
      <c r="R1515" s="41"/>
      <c r="S1515" s="41"/>
    </row>
    <row r="1516" ht="78.0" customHeight="1">
      <c r="A1516" s="41"/>
      <c r="B1516" s="78"/>
      <c r="C1516" s="78"/>
      <c r="D1516" s="41"/>
      <c r="E1516" s="41"/>
      <c r="F1516" s="41"/>
      <c r="G1516" s="41"/>
      <c r="H1516" s="41"/>
      <c r="I1516" s="41"/>
      <c r="J1516" s="41"/>
      <c r="K1516" s="41"/>
      <c r="L1516" s="41"/>
      <c r="M1516" s="41"/>
      <c r="N1516" s="41"/>
      <c r="O1516" s="41"/>
      <c r="P1516" s="41"/>
      <c r="Q1516" s="41"/>
      <c r="R1516" s="41"/>
      <c r="S1516" s="41"/>
    </row>
    <row r="1517" ht="78.0" customHeight="1">
      <c r="A1517" s="41"/>
      <c r="B1517" s="78"/>
      <c r="C1517" s="78"/>
      <c r="D1517" s="41"/>
      <c r="E1517" s="41"/>
      <c r="F1517" s="41"/>
      <c r="G1517" s="41"/>
      <c r="H1517" s="41"/>
      <c r="I1517" s="41"/>
      <c r="J1517" s="41"/>
      <c r="K1517" s="41"/>
      <c r="L1517" s="41"/>
      <c r="M1517" s="41"/>
      <c r="N1517" s="41"/>
      <c r="O1517" s="41"/>
      <c r="P1517" s="41"/>
      <c r="Q1517" s="41"/>
      <c r="R1517" s="41"/>
      <c r="S1517" s="41"/>
    </row>
    <row r="1518" ht="78.0" customHeight="1">
      <c r="A1518" s="41"/>
      <c r="B1518" s="78"/>
      <c r="C1518" s="78"/>
      <c r="D1518" s="41"/>
      <c r="E1518" s="41"/>
      <c r="F1518" s="41"/>
      <c r="G1518" s="41"/>
      <c r="H1518" s="41"/>
      <c r="I1518" s="41"/>
      <c r="J1518" s="41"/>
      <c r="K1518" s="41"/>
      <c r="L1518" s="41"/>
      <c r="M1518" s="41"/>
      <c r="N1518" s="41"/>
      <c r="O1518" s="41"/>
      <c r="P1518" s="41"/>
      <c r="Q1518" s="41"/>
      <c r="R1518" s="41"/>
      <c r="S1518" s="41"/>
    </row>
    <row r="1519" ht="78.0" customHeight="1">
      <c r="A1519" s="41"/>
      <c r="B1519" s="78"/>
      <c r="C1519" s="78"/>
      <c r="D1519" s="41"/>
      <c r="E1519" s="41"/>
      <c r="F1519" s="41"/>
      <c r="G1519" s="41"/>
      <c r="H1519" s="41"/>
      <c r="I1519" s="41"/>
      <c r="J1519" s="41"/>
      <c r="K1519" s="41"/>
      <c r="L1519" s="41"/>
      <c r="M1519" s="41"/>
      <c r="N1519" s="41"/>
      <c r="O1519" s="41"/>
      <c r="P1519" s="41"/>
      <c r="Q1519" s="41"/>
      <c r="R1519" s="41"/>
      <c r="S1519" s="41"/>
    </row>
    <row r="1520" ht="78.0" customHeight="1">
      <c r="A1520" s="41"/>
      <c r="B1520" s="78"/>
      <c r="C1520" s="78"/>
      <c r="D1520" s="41"/>
      <c r="E1520" s="41"/>
      <c r="F1520" s="41"/>
      <c r="G1520" s="41"/>
      <c r="H1520" s="41"/>
      <c r="I1520" s="41"/>
      <c r="J1520" s="41"/>
      <c r="K1520" s="41"/>
      <c r="L1520" s="41"/>
      <c r="M1520" s="41"/>
      <c r="N1520" s="41"/>
      <c r="O1520" s="41"/>
      <c r="P1520" s="41"/>
      <c r="Q1520" s="41"/>
      <c r="R1520" s="41"/>
      <c r="S1520" s="41"/>
    </row>
    <row r="1521" ht="78.0" customHeight="1">
      <c r="A1521" s="41"/>
      <c r="B1521" s="78"/>
      <c r="C1521" s="78"/>
      <c r="D1521" s="41"/>
      <c r="E1521" s="41"/>
      <c r="F1521" s="41"/>
      <c r="G1521" s="41"/>
      <c r="H1521" s="41"/>
      <c r="I1521" s="41"/>
      <c r="J1521" s="41"/>
      <c r="K1521" s="41"/>
      <c r="L1521" s="41"/>
      <c r="M1521" s="41"/>
      <c r="N1521" s="41"/>
      <c r="O1521" s="41"/>
      <c r="P1521" s="41"/>
      <c r="Q1521" s="41"/>
      <c r="R1521" s="41"/>
      <c r="S1521" s="41"/>
    </row>
    <row r="1522" ht="78.0" customHeight="1">
      <c r="A1522" s="41"/>
      <c r="B1522" s="78"/>
      <c r="C1522" s="78"/>
      <c r="D1522" s="41"/>
      <c r="E1522" s="41"/>
      <c r="F1522" s="41"/>
      <c r="G1522" s="41"/>
      <c r="H1522" s="41"/>
      <c r="I1522" s="41"/>
      <c r="J1522" s="41"/>
      <c r="K1522" s="41"/>
      <c r="L1522" s="41"/>
      <c r="M1522" s="41"/>
      <c r="N1522" s="41"/>
      <c r="O1522" s="41"/>
      <c r="P1522" s="41"/>
      <c r="Q1522" s="41"/>
      <c r="R1522" s="41"/>
      <c r="S1522" s="41"/>
    </row>
    <row r="1523" ht="78.0" customHeight="1">
      <c r="A1523" s="41"/>
      <c r="B1523" s="78"/>
      <c r="C1523" s="78"/>
      <c r="D1523" s="41"/>
      <c r="E1523" s="41"/>
      <c r="F1523" s="41"/>
      <c r="G1523" s="41"/>
      <c r="H1523" s="41"/>
      <c r="I1523" s="41"/>
      <c r="J1523" s="41"/>
      <c r="K1523" s="41"/>
      <c r="L1523" s="41"/>
      <c r="M1523" s="41"/>
      <c r="N1523" s="41"/>
      <c r="O1523" s="41"/>
      <c r="P1523" s="41"/>
      <c r="Q1523" s="41"/>
      <c r="R1523" s="41"/>
      <c r="S1523" s="41"/>
    </row>
    <row r="1524" ht="78.0" customHeight="1">
      <c r="A1524" s="41"/>
      <c r="B1524" s="78"/>
      <c r="C1524" s="78"/>
      <c r="D1524" s="41"/>
      <c r="E1524" s="41"/>
      <c r="F1524" s="41"/>
      <c r="G1524" s="41"/>
      <c r="H1524" s="41"/>
      <c r="I1524" s="41"/>
      <c r="J1524" s="41"/>
      <c r="K1524" s="41"/>
      <c r="L1524" s="41"/>
      <c r="M1524" s="41"/>
      <c r="N1524" s="41"/>
      <c r="O1524" s="41"/>
      <c r="P1524" s="41"/>
      <c r="Q1524" s="41"/>
      <c r="R1524" s="41"/>
      <c r="S1524" s="41"/>
    </row>
    <row r="1525" ht="78.0" customHeight="1">
      <c r="A1525" s="41"/>
      <c r="B1525" s="78"/>
      <c r="C1525" s="78"/>
      <c r="D1525" s="41"/>
      <c r="E1525" s="41"/>
      <c r="F1525" s="41"/>
      <c r="G1525" s="41"/>
      <c r="H1525" s="41"/>
      <c r="I1525" s="41"/>
      <c r="J1525" s="41"/>
      <c r="K1525" s="41"/>
      <c r="L1525" s="41"/>
      <c r="M1525" s="41"/>
      <c r="N1525" s="41"/>
      <c r="O1525" s="41"/>
      <c r="P1525" s="41"/>
      <c r="Q1525" s="41"/>
      <c r="R1525" s="41"/>
      <c r="S1525" s="41"/>
    </row>
    <row r="1526" ht="78.0" customHeight="1">
      <c r="A1526" s="41"/>
      <c r="B1526" s="78"/>
      <c r="C1526" s="78"/>
      <c r="D1526" s="41"/>
      <c r="E1526" s="41"/>
      <c r="F1526" s="41"/>
      <c r="G1526" s="41"/>
      <c r="H1526" s="41"/>
      <c r="I1526" s="41"/>
      <c r="J1526" s="41"/>
      <c r="K1526" s="41"/>
      <c r="L1526" s="41"/>
      <c r="M1526" s="41"/>
      <c r="N1526" s="41"/>
      <c r="O1526" s="41"/>
      <c r="P1526" s="41"/>
      <c r="Q1526" s="41"/>
      <c r="R1526" s="41"/>
      <c r="S1526" s="41"/>
    </row>
    <row r="1527" ht="78.0" customHeight="1">
      <c r="A1527" s="41"/>
      <c r="B1527" s="78"/>
      <c r="C1527" s="78"/>
      <c r="D1527" s="41"/>
      <c r="E1527" s="41"/>
      <c r="F1527" s="41"/>
      <c r="G1527" s="41"/>
      <c r="H1527" s="41"/>
      <c r="I1527" s="41"/>
      <c r="J1527" s="41"/>
      <c r="K1527" s="41"/>
      <c r="L1527" s="41"/>
      <c r="M1527" s="41"/>
      <c r="N1527" s="41"/>
      <c r="O1527" s="41"/>
      <c r="P1527" s="41"/>
      <c r="Q1527" s="41"/>
      <c r="R1527" s="41"/>
      <c r="S1527" s="41"/>
    </row>
    <row r="1528" ht="78.0" customHeight="1">
      <c r="A1528" s="41"/>
      <c r="B1528" s="78"/>
      <c r="C1528" s="78"/>
      <c r="D1528" s="41"/>
      <c r="E1528" s="41"/>
      <c r="F1528" s="41"/>
      <c r="G1528" s="41"/>
      <c r="H1528" s="41"/>
      <c r="I1528" s="41"/>
      <c r="J1528" s="41"/>
      <c r="K1528" s="41"/>
      <c r="L1528" s="41"/>
      <c r="M1528" s="41"/>
      <c r="N1528" s="41"/>
      <c r="O1528" s="41"/>
      <c r="P1528" s="41"/>
      <c r="Q1528" s="41"/>
      <c r="R1528" s="41"/>
      <c r="S1528" s="41"/>
    </row>
    <row r="1529" ht="78.0" customHeight="1">
      <c r="A1529" s="41"/>
      <c r="B1529" s="78"/>
      <c r="C1529" s="78"/>
      <c r="D1529" s="41"/>
      <c r="E1529" s="41"/>
      <c r="F1529" s="41"/>
      <c r="G1529" s="41"/>
      <c r="H1529" s="41"/>
      <c r="I1529" s="41"/>
      <c r="J1529" s="41"/>
      <c r="K1529" s="41"/>
      <c r="L1529" s="41"/>
      <c r="M1529" s="41"/>
      <c r="N1529" s="41"/>
      <c r="O1529" s="41"/>
      <c r="P1529" s="41"/>
      <c r="Q1529" s="41"/>
      <c r="R1529" s="41"/>
      <c r="S1529" s="41"/>
    </row>
    <row r="1530" ht="78.0" customHeight="1">
      <c r="A1530" s="41"/>
      <c r="B1530" s="78"/>
      <c r="C1530" s="78"/>
      <c r="D1530" s="41"/>
      <c r="E1530" s="41"/>
      <c r="F1530" s="41"/>
      <c r="G1530" s="41"/>
      <c r="H1530" s="41"/>
      <c r="I1530" s="41"/>
      <c r="J1530" s="41"/>
      <c r="K1530" s="41"/>
      <c r="L1530" s="41"/>
      <c r="M1530" s="41"/>
      <c r="N1530" s="41"/>
      <c r="O1530" s="41"/>
      <c r="P1530" s="41"/>
      <c r="Q1530" s="41"/>
      <c r="R1530" s="41"/>
      <c r="S1530" s="41"/>
    </row>
    <row r="1531" ht="78.0" customHeight="1">
      <c r="A1531" s="41"/>
      <c r="B1531" s="78"/>
      <c r="C1531" s="78"/>
      <c r="D1531" s="41"/>
      <c r="E1531" s="41"/>
      <c r="F1531" s="41"/>
      <c r="G1531" s="41"/>
      <c r="H1531" s="41"/>
      <c r="I1531" s="41"/>
      <c r="J1531" s="41"/>
      <c r="K1531" s="41"/>
      <c r="L1531" s="41"/>
      <c r="M1531" s="41"/>
      <c r="N1531" s="41"/>
      <c r="O1531" s="41"/>
      <c r="P1531" s="41"/>
      <c r="Q1531" s="41"/>
      <c r="R1531" s="41"/>
      <c r="S1531" s="41"/>
    </row>
    <row r="1532" ht="78.0" customHeight="1">
      <c r="A1532" s="41"/>
      <c r="B1532" s="78"/>
      <c r="C1532" s="78"/>
      <c r="D1532" s="41"/>
      <c r="E1532" s="41"/>
      <c r="F1532" s="41"/>
      <c r="G1532" s="41"/>
      <c r="H1532" s="41"/>
      <c r="I1532" s="41"/>
      <c r="J1532" s="41"/>
      <c r="K1532" s="41"/>
      <c r="L1532" s="41"/>
      <c r="M1532" s="41"/>
      <c r="N1532" s="41"/>
      <c r="O1532" s="41"/>
      <c r="P1532" s="41"/>
      <c r="Q1532" s="41"/>
      <c r="R1532" s="41"/>
      <c r="S1532" s="41"/>
    </row>
    <row r="1533" ht="78.0" customHeight="1">
      <c r="A1533" s="41"/>
      <c r="B1533" s="78"/>
      <c r="C1533" s="78"/>
      <c r="D1533" s="41"/>
      <c r="E1533" s="41"/>
      <c r="F1533" s="41"/>
      <c r="G1533" s="41"/>
      <c r="H1533" s="41"/>
      <c r="I1533" s="41"/>
      <c r="J1533" s="41"/>
      <c r="K1533" s="41"/>
      <c r="L1533" s="41"/>
      <c r="M1533" s="41"/>
      <c r="N1533" s="41"/>
      <c r="O1533" s="41"/>
      <c r="P1533" s="41"/>
      <c r="Q1533" s="41"/>
      <c r="R1533" s="41"/>
      <c r="S1533" s="41"/>
    </row>
    <row r="1534" ht="78.0" customHeight="1">
      <c r="A1534" s="41"/>
      <c r="B1534" s="78"/>
      <c r="C1534" s="78"/>
      <c r="D1534" s="41"/>
      <c r="E1534" s="41"/>
      <c r="F1534" s="41"/>
      <c r="G1534" s="41"/>
      <c r="H1534" s="41"/>
      <c r="I1534" s="41"/>
      <c r="J1534" s="41"/>
      <c r="K1534" s="41"/>
      <c r="L1534" s="41"/>
      <c r="M1534" s="41"/>
      <c r="N1534" s="41"/>
      <c r="O1534" s="41"/>
      <c r="P1534" s="41"/>
      <c r="Q1534" s="41"/>
      <c r="R1534" s="41"/>
      <c r="S1534" s="41"/>
    </row>
    <row r="1535" ht="78.0" customHeight="1">
      <c r="A1535" s="41"/>
      <c r="B1535" s="78"/>
      <c r="C1535" s="78"/>
      <c r="D1535" s="41"/>
      <c r="E1535" s="41"/>
      <c r="F1535" s="41"/>
      <c r="G1535" s="41"/>
      <c r="H1535" s="41"/>
      <c r="I1535" s="41"/>
      <c r="J1535" s="41"/>
      <c r="K1535" s="41"/>
      <c r="L1535" s="41"/>
      <c r="M1535" s="41"/>
      <c r="N1535" s="41"/>
      <c r="O1535" s="41"/>
      <c r="P1535" s="41"/>
      <c r="Q1535" s="41"/>
      <c r="R1535" s="41"/>
      <c r="S1535" s="41"/>
    </row>
    <row r="1536" ht="78.0" customHeight="1">
      <c r="A1536" s="41"/>
      <c r="B1536" s="78"/>
      <c r="C1536" s="78"/>
      <c r="D1536" s="41"/>
      <c r="E1536" s="41"/>
      <c r="F1536" s="41"/>
      <c r="G1536" s="41"/>
      <c r="H1536" s="41"/>
      <c r="I1536" s="41"/>
      <c r="J1536" s="41"/>
      <c r="K1536" s="41"/>
      <c r="L1536" s="41"/>
      <c r="M1536" s="41"/>
      <c r="N1536" s="41"/>
      <c r="O1536" s="41"/>
      <c r="P1536" s="41"/>
      <c r="Q1536" s="41"/>
      <c r="R1536" s="41"/>
      <c r="S1536" s="41"/>
    </row>
    <row r="1537" ht="78.0" customHeight="1">
      <c r="A1537" s="41"/>
      <c r="B1537" s="78"/>
      <c r="C1537" s="78"/>
      <c r="D1537" s="41"/>
      <c r="E1537" s="41"/>
      <c r="F1537" s="41"/>
      <c r="G1537" s="41"/>
      <c r="H1537" s="41"/>
      <c r="I1537" s="41"/>
      <c r="J1537" s="41"/>
      <c r="K1537" s="41"/>
      <c r="L1537" s="41"/>
      <c r="M1537" s="41"/>
      <c r="N1537" s="41"/>
      <c r="O1537" s="41"/>
      <c r="P1537" s="41"/>
      <c r="Q1537" s="41"/>
      <c r="R1537" s="41"/>
      <c r="S1537" s="41"/>
    </row>
    <row r="1538" ht="78.0" customHeight="1">
      <c r="A1538" s="41"/>
      <c r="B1538" s="78"/>
      <c r="C1538" s="78"/>
      <c r="D1538" s="41"/>
      <c r="E1538" s="41"/>
      <c r="F1538" s="41"/>
      <c r="G1538" s="41"/>
      <c r="H1538" s="41"/>
      <c r="I1538" s="41"/>
      <c r="J1538" s="41"/>
      <c r="K1538" s="41"/>
      <c r="L1538" s="41"/>
      <c r="M1538" s="41"/>
      <c r="N1538" s="41"/>
      <c r="O1538" s="41"/>
      <c r="P1538" s="41"/>
      <c r="Q1538" s="41"/>
      <c r="R1538" s="41"/>
      <c r="S1538" s="41"/>
    </row>
    <row r="1539" ht="78.0" customHeight="1">
      <c r="A1539" s="41"/>
      <c r="B1539" s="78"/>
      <c r="C1539" s="78"/>
      <c r="D1539" s="41"/>
      <c r="E1539" s="41"/>
      <c r="F1539" s="41"/>
      <c r="G1539" s="41"/>
      <c r="H1539" s="41"/>
      <c r="I1539" s="41"/>
      <c r="J1539" s="41"/>
      <c r="K1539" s="41"/>
      <c r="L1539" s="41"/>
      <c r="M1539" s="41"/>
      <c r="N1539" s="41"/>
      <c r="O1539" s="41"/>
      <c r="P1539" s="41"/>
      <c r="Q1539" s="41"/>
      <c r="R1539" s="41"/>
      <c r="S1539" s="41"/>
    </row>
    <row r="1540" ht="78.0" customHeight="1">
      <c r="A1540" s="41"/>
      <c r="B1540" s="78"/>
      <c r="C1540" s="78"/>
      <c r="D1540" s="41"/>
      <c r="E1540" s="41"/>
      <c r="F1540" s="41"/>
      <c r="G1540" s="41"/>
      <c r="H1540" s="41"/>
      <c r="I1540" s="41"/>
      <c r="J1540" s="41"/>
      <c r="K1540" s="41"/>
      <c r="L1540" s="41"/>
      <c r="M1540" s="41"/>
      <c r="N1540" s="41"/>
      <c r="O1540" s="41"/>
      <c r="P1540" s="41"/>
      <c r="Q1540" s="41"/>
      <c r="R1540" s="41"/>
      <c r="S1540" s="41"/>
    </row>
    <row r="1541" ht="78.0" customHeight="1">
      <c r="A1541" s="41"/>
      <c r="B1541" s="78"/>
      <c r="C1541" s="78"/>
      <c r="D1541" s="41"/>
      <c r="E1541" s="41"/>
      <c r="F1541" s="41"/>
      <c r="G1541" s="41"/>
      <c r="H1541" s="41"/>
      <c r="I1541" s="41"/>
      <c r="J1541" s="41"/>
      <c r="K1541" s="41"/>
      <c r="L1541" s="41"/>
      <c r="M1541" s="41"/>
      <c r="N1541" s="41"/>
      <c r="O1541" s="41"/>
      <c r="P1541" s="41"/>
      <c r="Q1541" s="41"/>
      <c r="R1541" s="41"/>
      <c r="S1541" s="41"/>
    </row>
    <row r="1542" ht="78.0" customHeight="1">
      <c r="A1542" s="41"/>
      <c r="B1542" s="78"/>
      <c r="C1542" s="78"/>
      <c r="D1542" s="41"/>
      <c r="E1542" s="41"/>
      <c r="F1542" s="41"/>
      <c r="G1542" s="41"/>
      <c r="H1542" s="41"/>
      <c r="I1542" s="41"/>
      <c r="J1542" s="41"/>
      <c r="K1542" s="41"/>
      <c r="L1542" s="41"/>
      <c r="M1542" s="41"/>
      <c r="N1542" s="41"/>
      <c r="O1542" s="41"/>
      <c r="P1542" s="41"/>
      <c r="Q1542" s="41"/>
      <c r="R1542" s="41"/>
      <c r="S1542" s="41"/>
    </row>
    <row r="1543" ht="78.0" customHeight="1">
      <c r="A1543" s="41"/>
      <c r="B1543" s="78"/>
      <c r="C1543" s="78"/>
      <c r="D1543" s="41"/>
      <c r="E1543" s="41"/>
      <c r="F1543" s="41"/>
      <c r="G1543" s="41"/>
      <c r="H1543" s="41"/>
      <c r="I1543" s="41"/>
      <c r="J1543" s="41"/>
      <c r="K1543" s="41"/>
      <c r="L1543" s="41"/>
      <c r="M1543" s="41"/>
      <c r="N1543" s="41"/>
      <c r="O1543" s="41"/>
      <c r="P1543" s="41"/>
      <c r="Q1543" s="41"/>
      <c r="R1543" s="41"/>
      <c r="S1543" s="41"/>
    </row>
    <row r="1544" ht="78.0" customHeight="1">
      <c r="A1544" s="41"/>
      <c r="B1544" s="78"/>
      <c r="C1544" s="78"/>
      <c r="D1544" s="41"/>
      <c r="E1544" s="41"/>
      <c r="F1544" s="41"/>
      <c r="G1544" s="41"/>
      <c r="H1544" s="41"/>
      <c r="I1544" s="41"/>
      <c r="J1544" s="41"/>
      <c r="K1544" s="41"/>
      <c r="L1544" s="41"/>
      <c r="M1544" s="41"/>
      <c r="N1544" s="41"/>
      <c r="O1544" s="41"/>
      <c r="P1544" s="41"/>
      <c r="Q1544" s="41"/>
      <c r="R1544" s="41"/>
      <c r="S1544" s="41"/>
    </row>
    <row r="1545" ht="78.0" customHeight="1">
      <c r="A1545" s="41"/>
      <c r="B1545" s="78"/>
      <c r="C1545" s="78"/>
      <c r="D1545" s="41"/>
      <c r="E1545" s="41"/>
      <c r="F1545" s="41"/>
      <c r="G1545" s="41"/>
      <c r="H1545" s="41"/>
      <c r="I1545" s="41"/>
      <c r="J1545" s="41"/>
      <c r="K1545" s="41"/>
      <c r="L1545" s="41"/>
      <c r="M1545" s="41"/>
      <c r="N1545" s="41"/>
      <c r="O1545" s="41"/>
      <c r="P1545" s="41"/>
      <c r="Q1545" s="41"/>
      <c r="R1545" s="41"/>
      <c r="S1545" s="41"/>
    </row>
    <row r="1546" ht="78.0" customHeight="1">
      <c r="A1546" s="41"/>
      <c r="B1546" s="78"/>
      <c r="C1546" s="78"/>
      <c r="D1546" s="41"/>
      <c r="E1546" s="41"/>
      <c r="F1546" s="41"/>
      <c r="G1546" s="41"/>
      <c r="H1546" s="41"/>
      <c r="I1546" s="41"/>
      <c r="J1546" s="41"/>
      <c r="K1546" s="41"/>
      <c r="L1546" s="41"/>
      <c r="M1546" s="41"/>
      <c r="N1546" s="41"/>
      <c r="O1546" s="41"/>
      <c r="P1546" s="41"/>
      <c r="Q1546" s="41"/>
      <c r="R1546" s="41"/>
      <c r="S1546" s="41"/>
    </row>
    <row r="1547" ht="78.0" customHeight="1">
      <c r="A1547" s="41"/>
      <c r="B1547" s="78"/>
      <c r="C1547" s="78"/>
      <c r="D1547" s="41"/>
      <c r="E1547" s="41"/>
      <c r="F1547" s="41"/>
      <c r="G1547" s="41"/>
      <c r="H1547" s="41"/>
      <c r="I1547" s="41"/>
      <c r="J1547" s="41"/>
      <c r="K1547" s="41"/>
      <c r="L1547" s="41"/>
      <c r="M1547" s="41"/>
      <c r="N1547" s="41"/>
      <c r="O1547" s="41"/>
      <c r="P1547" s="41"/>
      <c r="Q1547" s="41"/>
      <c r="R1547" s="41"/>
      <c r="S1547" s="41"/>
    </row>
    <row r="1548" ht="78.0" customHeight="1">
      <c r="A1548" s="41"/>
      <c r="B1548" s="78"/>
      <c r="C1548" s="78"/>
      <c r="D1548" s="41"/>
      <c r="E1548" s="41"/>
      <c r="F1548" s="41"/>
      <c r="G1548" s="41"/>
      <c r="H1548" s="41"/>
      <c r="I1548" s="41"/>
      <c r="J1548" s="41"/>
      <c r="K1548" s="41"/>
      <c r="L1548" s="41"/>
      <c r="M1548" s="41"/>
      <c r="N1548" s="41"/>
      <c r="O1548" s="41"/>
      <c r="P1548" s="41"/>
      <c r="Q1548" s="41"/>
      <c r="R1548" s="41"/>
      <c r="S1548" s="41"/>
    </row>
    <row r="1549" ht="78.0" customHeight="1">
      <c r="A1549" s="41"/>
      <c r="B1549" s="78"/>
      <c r="C1549" s="78"/>
      <c r="D1549" s="41"/>
      <c r="E1549" s="41"/>
      <c r="F1549" s="41"/>
      <c r="G1549" s="41"/>
      <c r="H1549" s="41"/>
      <c r="I1549" s="41"/>
      <c r="J1549" s="41"/>
      <c r="K1549" s="41"/>
      <c r="L1549" s="41"/>
      <c r="M1549" s="41"/>
      <c r="N1549" s="41"/>
      <c r="O1549" s="41"/>
      <c r="P1549" s="41"/>
      <c r="Q1549" s="41"/>
      <c r="R1549" s="41"/>
      <c r="S1549" s="41"/>
    </row>
    <row r="1550" ht="78.0" customHeight="1">
      <c r="A1550" s="41"/>
      <c r="B1550" s="78"/>
      <c r="C1550" s="78"/>
      <c r="D1550" s="41"/>
      <c r="E1550" s="41"/>
      <c r="F1550" s="41"/>
      <c r="G1550" s="41"/>
      <c r="H1550" s="41"/>
      <c r="I1550" s="41"/>
      <c r="J1550" s="41"/>
      <c r="K1550" s="41"/>
      <c r="L1550" s="41"/>
      <c r="M1550" s="41"/>
      <c r="N1550" s="41"/>
      <c r="O1550" s="41"/>
      <c r="P1550" s="41"/>
      <c r="Q1550" s="41"/>
      <c r="R1550" s="41"/>
      <c r="S1550" s="41"/>
    </row>
    <row r="1551" ht="78.0" customHeight="1">
      <c r="A1551" s="41"/>
      <c r="B1551" s="78"/>
      <c r="C1551" s="78"/>
      <c r="D1551" s="41"/>
      <c r="E1551" s="41"/>
      <c r="F1551" s="41"/>
      <c r="G1551" s="41"/>
      <c r="H1551" s="41"/>
      <c r="I1551" s="41"/>
      <c r="J1551" s="41"/>
      <c r="K1551" s="41"/>
      <c r="L1551" s="41"/>
      <c r="M1551" s="41"/>
      <c r="N1551" s="41"/>
      <c r="O1551" s="41"/>
      <c r="P1551" s="41"/>
      <c r="Q1551" s="41"/>
      <c r="R1551" s="41"/>
      <c r="S1551" s="41"/>
    </row>
    <row r="1552" ht="78.0" customHeight="1">
      <c r="A1552" s="41"/>
      <c r="B1552" s="78"/>
      <c r="C1552" s="78"/>
      <c r="D1552" s="41"/>
      <c r="E1552" s="41"/>
      <c r="F1552" s="41"/>
      <c r="G1552" s="41"/>
      <c r="H1552" s="41"/>
      <c r="I1552" s="41"/>
      <c r="J1552" s="41"/>
      <c r="K1552" s="41"/>
      <c r="L1552" s="41"/>
      <c r="M1552" s="41"/>
      <c r="N1552" s="41"/>
      <c r="O1552" s="41"/>
      <c r="P1552" s="41"/>
      <c r="Q1552" s="41"/>
      <c r="R1552" s="41"/>
      <c r="S1552" s="41"/>
    </row>
    <row r="1553" ht="78.0" customHeight="1">
      <c r="A1553" s="41"/>
      <c r="B1553" s="78"/>
      <c r="C1553" s="78"/>
      <c r="D1553" s="41"/>
      <c r="E1553" s="41"/>
      <c r="F1553" s="41"/>
      <c r="G1553" s="41"/>
      <c r="H1553" s="41"/>
      <c r="I1553" s="41"/>
      <c r="J1553" s="41"/>
      <c r="K1553" s="41"/>
      <c r="L1553" s="41"/>
      <c r="M1553" s="41"/>
      <c r="N1553" s="41"/>
      <c r="O1553" s="41"/>
      <c r="P1553" s="41"/>
      <c r="Q1553" s="41"/>
      <c r="R1553" s="41"/>
      <c r="S1553" s="41"/>
    </row>
    <row r="1554" ht="78.0" customHeight="1">
      <c r="A1554" s="41"/>
      <c r="B1554" s="78"/>
      <c r="C1554" s="78"/>
      <c r="D1554" s="41"/>
      <c r="E1554" s="41"/>
      <c r="F1554" s="41"/>
      <c r="G1554" s="41"/>
      <c r="H1554" s="41"/>
      <c r="I1554" s="41"/>
      <c r="J1554" s="41"/>
      <c r="K1554" s="41"/>
      <c r="L1554" s="41"/>
      <c r="M1554" s="41"/>
      <c r="N1554" s="41"/>
      <c r="O1554" s="41"/>
      <c r="P1554" s="41"/>
      <c r="Q1554" s="41"/>
      <c r="R1554" s="41"/>
      <c r="S1554" s="41"/>
    </row>
    <row r="1555" ht="78.0" customHeight="1">
      <c r="A1555" s="41"/>
      <c r="B1555" s="78"/>
      <c r="C1555" s="78"/>
      <c r="D1555" s="41"/>
      <c r="E1555" s="41"/>
      <c r="F1555" s="41"/>
      <c r="G1555" s="41"/>
      <c r="H1555" s="41"/>
      <c r="I1555" s="41"/>
      <c r="J1555" s="41"/>
      <c r="K1555" s="41"/>
      <c r="L1555" s="41"/>
      <c r="M1555" s="41"/>
      <c r="N1555" s="41"/>
      <c r="O1555" s="41"/>
      <c r="P1555" s="41"/>
      <c r="Q1555" s="41"/>
      <c r="R1555" s="41"/>
      <c r="S1555" s="41"/>
    </row>
    <row r="1556" ht="78.0" customHeight="1">
      <c r="A1556" s="41"/>
      <c r="B1556" s="78"/>
      <c r="C1556" s="78"/>
      <c r="D1556" s="41"/>
      <c r="E1556" s="41"/>
      <c r="F1556" s="41"/>
      <c r="G1556" s="41"/>
      <c r="H1556" s="41"/>
      <c r="I1556" s="41"/>
      <c r="J1556" s="41"/>
      <c r="K1556" s="41"/>
      <c r="L1556" s="41"/>
      <c r="M1556" s="41"/>
      <c r="N1556" s="41"/>
      <c r="O1556" s="41"/>
      <c r="P1556" s="41"/>
      <c r="Q1556" s="41"/>
      <c r="R1556" s="41"/>
      <c r="S1556" s="41"/>
    </row>
    <row r="1557" ht="78.0" customHeight="1">
      <c r="A1557" s="41"/>
      <c r="B1557" s="78"/>
      <c r="C1557" s="78"/>
      <c r="D1557" s="41"/>
      <c r="E1557" s="41"/>
      <c r="F1557" s="41"/>
      <c r="G1557" s="41"/>
      <c r="H1557" s="41"/>
      <c r="I1557" s="41"/>
      <c r="J1557" s="41"/>
      <c r="K1557" s="41"/>
      <c r="L1557" s="41"/>
      <c r="M1557" s="41"/>
      <c r="N1557" s="41"/>
      <c r="O1557" s="41"/>
      <c r="P1557" s="41"/>
      <c r="Q1557" s="41"/>
      <c r="R1557" s="41"/>
      <c r="S1557" s="41"/>
    </row>
    <row r="1558" ht="78.0" customHeight="1">
      <c r="A1558" s="41"/>
      <c r="B1558" s="78"/>
      <c r="C1558" s="78"/>
      <c r="D1558" s="41"/>
      <c r="E1558" s="41"/>
      <c r="F1558" s="41"/>
      <c r="G1558" s="41"/>
      <c r="H1558" s="41"/>
      <c r="I1558" s="41"/>
      <c r="J1558" s="41"/>
      <c r="K1558" s="41"/>
      <c r="L1558" s="41"/>
      <c r="M1558" s="41"/>
      <c r="N1558" s="41"/>
      <c r="O1558" s="41"/>
      <c r="P1558" s="41"/>
      <c r="Q1558" s="41"/>
      <c r="R1558" s="41"/>
      <c r="S1558" s="41"/>
    </row>
    <row r="1559" ht="78.0" customHeight="1">
      <c r="A1559" s="41"/>
      <c r="B1559" s="78"/>
      <c r="C1559" s="78"/>
      <c r="D1559" s="41"/>
      <c r="E1559" s="41"/>
      <c r="F1559" s="41"/>
      <c r="G1559" s="41"/>
      <c r="H1559" s="41"/>
      <c r="I1559" s="41"/>
      <c r="J1559" s="41"/>
      <c r="K1559" s="41"/>
      <c r="L1559" s="41"/>
      <c r="M1559" s="41"/>
      <c r="N1559" s="41"/>
      <c r="O1559" s="41"/>
      <c r="P1559" s="41"/>
      <c r="Q1559" s="41"/>
      <c r="R1559" s="41"/>
      <c r="S1559" s="41"/>
    </row>
    <row r="1560" ht="78.0" customHeight="1">
      <c r="A1560" s="41"/>
      <c r="B1560" s="78"/>
      <c r="C1560" s="78"/>
      <c r="D1560" s="41"/>
      <c r="E1560" s="41"/>
      <c r="F1560" s="41"/>
      <c r="G1560" s="41"/>
      <c r="H1560" s="41"/>
      <c r="I1560" s="41"/>
      <c r="J1560" s="41"/>
      <c r="K1560" s="41"/>
      <c r="L1560" s="41"/>
      <c r="M1560" s="41"/>
      <c r="N1560" s="41"/>
      <c r="O1560" s="41"/>
      <c r="P1560" s="41"/>
      <c r="Q1560" s="41"/>
      <c r="R1560" s="41"/>
      <c r="S1560" s="41"/>
    </row>
    <row r="1561" ht="78.0" customHeight="1">
      <c r="A1561" s="41"/>
      <c r="B1561" s="78"/>
      <c r="C1561" s="78"/>
      <c r="D1561" s="41"/>
      <c r="E1561" s="41"/>
      <c r="F1561" s="41"/>
      <c r="G1561" s="41"/>
      <c r="H1561" s="41"/>
      <c r="I1561" s="41"/>
      <c r="J1561" s="41"/>
      <c r="K1561" s="41"/>
      <c r="L1561" s="41"/>
      <c r="M1561" s="41"/>
      <c r="N1561" s="41"/>
      <c r="O1561" s="41"/>
      <c r="P1561" s="41"/>
      <c r="Q1561" s="41"/>
      <c r="R1561" s="41"/>
      <c r="S1561" s="41"/>
    </row>
    <row r="1562" ht="78.0" customHeight="1">
      <c r="A1562" s="41"/>
      <c r="B1562" s="78"/>
      <c r="C1562" s="78"/>
      <c r="D1562" s="41"/>
      <c r="E1562" s="41"/>
      <c r="F1562" s="41"/>
      <c r="G1562" s="41"/>
      <c r="H1562" s="41"/>
      <c r="I1562" s="41"/>
      <c r="J1562" s="41"/>
      <c r="K1562" s="41"/>
      <c r="L1562" s="41"/>
      <c r="M1562" s="41"/>
      <c r="N1562" s="41"/>
      <c r="O1562" s="41"/>
      <c r="P1562" s="41"/>
      <c r="Q1562" s="41"/>
      <c r="R1562" s="41"/>
      <c r="S1562" s="41"/>
    </row>
    <row r="1563" ht="78.0" customHeight="1">
      <c r="A1563" s="41"/>
      <c r="B1563" s="78"/>
      <c r="C1563" s="78"/>
      <c r="D1563" s="41"/>
      <c r="E1563" s="41"/>
      <c r="F1563" s="41"/>
      <c r="G1563" s="41"/>
      <c r="H1563" s="41"/>
      <c r="I1563" s="41"/>
      <c r="J1563" s="41"/>
      <c r="K1563" s="41"/>
      <c r="L1563" s="41"/>
      <c r="M1563" s="41"/>
      <c r="N1563" s="41"/>
      <c r="O1563" s="41"/>
      <c r="P1563" s="41"/>
      <c r="Q1563" s="41"/>
      <c r="R1563" s="41"/>
      <c r="S1563" s="41"/>
    </row>
    <row r="1564" ht="78.0" customHeight="1">
      <c r="A1564" s="41"/>
      <c r="B1564" s="78"/>
      <c r="C1564" s="78"/>
      <c r="D1564" s="41"/>
      <c r="E1564" s="41"/>
      <c r="F1564" s="41"/>
      <c r="G1564" s="41"/>
      <c r="H1564" s="41"/>
      <c r="I1564" s="41"/>
      <c r="J1564" s="41"/>
      <c r="K1564" s="41"/>
      <c r="L1564" s="41"/>
      <c r="M1564" s="41"/>
      <c r="N1564" s="41"/>
      <c r="O1564" s="41"/>
      <c r="P1564" s="41"/>
      <c r="Q1564" s="41"/>
      <c r="R1564" s="41"/>
      <c r="S1564" s="41"/>
    </row>
    <row r="1565" ht="78.0" customHeight="1">
      <c r="A1565" s="41"/>
      <c r="B1565" s="78"/>
      <c r="C1565" s="78"/>
      <c r="D1565" s="41"/>
      <c r="E1565" s="41"/>
      <c r="F1565" s="41"/>
      <c r="G1565" s="41"/>
      <c r="H1565" s="41"/>
      <c r="I1565" s="41"/>
      <c r="J1565" s="41"/>
      <c r="K1565" s="41"/>
      <c r="L1565" s="41"/>
      <c r="M1565" s="41"/>
      <c r="N1565" s="41"/>
      <c r="O1565" s="41"/>
      <c r="P1565" s="41"/>
      <c r="Q1565" s="41"/>
      <c r="R1565" s="41"/>
      <c r="S1565" s="41"/>
    </row>
    <row r="1566" ht="78.0" customHeight="1">
      <c r="A1566" s="41"/>
      <c r="B1566" s="78"/>
      <c r="C1566" s="78"/>
      <c r="D1566" s="41"/>
      <c r="E1566" s="41"/>
      <c r="F1566" s="41"/>
      <c r="G1566" s="41"/>
      <c r="H1566" s="41"/>
      <c r="I1566" s="41"/>
      <c r="J1566" s="41"/>
      <c r="K1566" s="41"/>
      <c r="L1566" s="41"/>
      <c r="M1566" s="41"/>
      <c r="N1566" s="41"/>
      <c r="O1566" s="41"/>
      <c r="P1566" s="41"/>
      <c r="Q1566" s="41"/>
      <c r="R1566" s="41"/>
      <c r="S1566" s="41"/>
    </row>
    <row r="1567" ht="78.0" customHeight="1">
      <c r="A1567" s="41"/>
      <c r="B1567" s="78"/>
      <c r="C1567" s="78"/>
      <c r="D1567" s="41"/>
      <c r="E1567" s="41"/>
      <c r="F1567" s="41"/>
      <c r="G1567" s="41"/>
      <c r="H1567" s="41"/>
      <c r="I1567" s="41"/>
      <c r="J1567" s="41"/>
      <c r="K1567" s="41"/>
      <c r="L1567" s="41"/>
      <c r="M1567" s="41"/>
      <c r="N1567" s="41"/>
      <c r="O1567" s="41"/>
      <c r="P1567" s="41"/>
      <c r="Q1567" s="41"/>
      <c r="R1567" s="41"/>
      <c r="S1567" s="41"/>
    </row>
    <row r="1568" ht="78.0" customHeight="1">
      <c r="A1568" s="41"/>
      <c r="B1568" s="78"/>
      <c r="C1568" s="78"/>
      <c r="D1568" s="41"/>
      <c r="E1568" s="41"/>
      <c r="F1568" s="41"/>
      <c r="G1568" s="41"/>
      <c r="H1568" s="41"/>
      <c r="I1568" s="41"/>
      <c r="J1568" s="41"/>
      <c r="K1568" s="41"/>
      <c r="L1568" s="41"/>
      <c r="M1568" s="41"/>
      <c r="N1568" s="41"/>
      <c r="O1568" s="41"/>
      <c r="P1568" s="41"/>
      <c r="Q1568" s="41"/>
      <c r="R1568" s="41"/>
      <c r="S1568" s="41"/>
    </row>
    <row r="1569" ht="78.0" customHeight="1">
      <c r="A1569" s="41"/>
      <c r="B1569" s="78"/>
      <c r="C1569" s="78"/>
      <c r="D1569" s="41"/>
      <c r="E1569" s="41"/>
      <c r="F1569" s="41"/>
      <c r="G1569" s="41"/>
      <c r="H1569" s="41"/>
      <c r="I1569" s="41"/>
      <c r="J1569" s="41"/>
      <c r="K1569" s="41"/>
      <c r="L1569" s="41"/>
      <c r="M1569" s="41"/>
      <c r="N1569" s="41"/>
      <c r="O1569" s="41"/>
      <c r="P1569" s="41"/>
      <c r="Q1569" s="41"/>
      <c r="R1569" s="41"/>
      <c r="S1569" s="41"/>
    </row>
    <row r="1570" ht="78.0" customHeight="1">
      <c r="A1570" s="41"/>
      <c r="B1570" s="78"/>
      <c r="C1570" s="78"/>
      <c r="D1570" s="41"/>
      <c r="E1570" s="41"/>
      <c r="F1570" s="41"/>
      <c r="G1570" s="41"/>
      <c r="H1570" s="41"/>
      <c r="I1570" s="41"/>
      <c r="J1570" s="41"/>
      <c r="K1570" s="41"/>
      <c r="L1570" s="41"/>
      <c r="M1570" s="41"/>
      <c r="N1570" s="41"/>
      <c r="O1570" s="41"/>
      <c r="P1570" s="41"/>
      <c r="Q1570" s="41"/>
      <c r="R1570" s="41"/>
      <c r="S1570" s="41"/>
    </row>
    <row r="1571" ht="78.0" customHeight="1">
      <c r="A1571" s="41"/>
      <c r="B1571" s="78"/>
      <c r="C1571" s="78"/>
      <c r="D1571" s="41"/>
      <c r="E1571" s="41"/>
      <c r="F1571" s="41"/>
      <c r="G1571" s="41"/>
      <c r="H1571" s="41"/>
      <c r="I1571" s="41"/>
      <c r="J1571" s="41"/>
      <c r="K1571" s="41"/>
      <c r="L1571" s="41"/>
      <c r="M1571" s="41"/>
      <c r="N1571" s="41"/>
      <c r="O1571" s="41"/>
      <c r="P1571" s="41"/>
      <c r="Q1571" s="41"/>
      <c r="R1571" s="41"/>
      <c r="S1571" s="41"/>
    </row>
    <row r="1572" ht="78.0" customHeight="1">
      <c r="A1572" s="41"/>
      <c r="B1572" s="78"/>
      <c r="C1572" s="78"/>
      <c r="D1572" s="41"/>
      <c r="E1572" s="41"/>
      <c r="F1572" s="41"/>
      <c r="G1572" s="41"/>
      <c r="H1572" s="41"/>
      <c r="I1572" s="41"/>
      <c r="J1572" s="41"/>
      <c r="K1572" s="41"/>
      <c r="L1572" s="41"/>
      <c r="M1572" s="41"/>
      <c r="N1572" s="41"/>
      <c r="O1572" s="41"/>
      <c r="P1572" s="41"/>
      <c r="Q1572" s="41"/>
      <c r="R1572" s="41"/>
      <c r="S1572" s="41"/>
    </row>
    <row r="1573" ht="78.0" customHeight="1">
      <c r="A1573" s="41"/>
      <c r="B1573" s="78"/>
      <c r="C1573" s="78"/>
      <c r="D1573" s="41"/>
      <c r="E1573" s="41"/>
      <c r="F1573" s="41"/>
      <c r="G1573" s="41"/>
      <c r="H1573" s="41"/>
      <c r="I1573" s="41"/>
      <c r="J1573" s="41"/>
      <c r="K1573" s="41"/>
      <c r="L1573" s="41"/>
      <c r="M1573" s="41"/>
      <c r="N1573" s="41"/>
      <c r="O1573" s="41"/>
      <c r="P1573" s="41"/>
      <c r="Q1573" s="41"/>
      <c r="R1573" s="41"/>
      <c r="S1573" s="41"/>
    </row>
    <row r="1574" ht="78.0" customHeight="1">
      <c r="A1574" s="41"/>
      <c r="B1574" s="78"/>
      <c r="C1574" s="78"/>
      <c r="D1574" s="41"/>
      <c r="E1574" s="41"/>
      <c r="F1574" s="41"/>
      <c r="G1574" s="41"/>
      <c r="H1574" s="41"/>
      <c r="I1574" s="41"/>
      <c r="J1574" s="41"/>
      <c r="K1574" s="41"/>
      <c r="L1574" s="41"/>
      <c r="M1574" s="41"/>
      <c r="N1574" s="41"/>
      <c r="O1574" s="41"/>
      <c r="P1574" s="41"/>
      <c r="Q1574" s="41"/>
      <c r="R1574" s="41"/>
      <c r="S1574" s="41"/>
    </row>
    <row r="1575" ht="78.0" customHeight="1">
      <c r="A1575" s="41"/>
      <c r="B1575" s="78"/>
      <c r="C1575" s="78"/>
      <c r="D1575" s="41"/>
      <c r="E1575" s="41"/>
      <c r="F1575" s="41"/>
      <c r="G1575" s="41"/>
      <c r="H1575" s="41"/>
      <c r="I1575" s="41"/>
      <c r="J1575" s="41"/>
      <c r="K1575" s="41"/>
      <c r="L1575" s="41"/>
      <c r="M1575" s="41"/>
      <c r="N1575" s="41"/>
      <c r="O1575" s="41"/>
      <c r="P1575" s="41"/>
      <c r="Q1575" s="41"/>
      <c r="R1575" s="41"/>
      <c r="S1575" s="41"/>
    </row>
    <row r="1576" ht="78.0" customHeight="1">
      <c r="A1576" s="41"/>
      <c r="B1576" s="78"/>
      <c r="C1576" s="78"/>
      <c r="D1576" s="41"/>
      <c r="E1576" s="41"/>
      <c r="F1576" s="41"/>
      <c r="G1576" s="41"/>
      <c r="H1576" s="41"/>
      <c r="I1576" s="41"/>
      <c r="J1576" s="41"/>
      <c r="K1576" s="41"/>
      <c r="L1576" s="41"/>
      <c r="M1576" s="41"/>
      <c r="N1576" s="41"/>
      <c r="O1576" s="41"/>
      <c r="P1576" s="41"/>
      <c r="Q1576" s="41"/>
      <c r="R1576" s="41"/>
      <c r="S1576" s="41"/>
    </row>
    <row r="1577" ht="78.0" customHeight="1">
      <c r="A1577" s="41"/>
      <c r="B1577" s="78"/>
      <c r="C1577" s="78"/>
      <c r="D1577" s="41"/>
      <c r="E1577" s="41"/>
      <c r="F1577" s="41"/>
      <c r="G1577" s="41"/>
      <c r="H1577" s="41"/>
      <c r="I1577" s="41"/>
      <c r="J1577" s="41"/>
      <c r="K1577" s="41"/>
      <c r="L1577" s="41"/>
      <c r="M1577" s="41"/>
      <c r="N1577" s="41"/>
      <c r="O1577" s="41"/>
      <c r="P1577" s="41"/>
      <c r="Q1577" s="41"/>
      <c r="R1577" s="41"/>
      <c r="S1577" s="41"/>
    </row>
    <row r="1578" ht="78.0" customHeight="1">
      <c r="A1578" s="41"/>
      <c r="B1578" s="78"/>
      <c r="C1578" s="78"/>
      <c r="D1578" s="41"/>
      <c r="E1578" s="41"/>
      <c r="F1578" s="41"/>
      <c r="G1578" s="41"/>
      <c r="H1578" s="41"/>
      <c r="I1578" s="41"/>
      <c r="J1578" s="41"/>
      <c r="K1578" s="41"/>
      <c r="L1578" s="41"/>
      <c r="M1578" s="41"/>
      <c r="N1578" s="41"/>
      <c r="O1578" s="41"/>
      <c r="P1578" s="41"/>
      <c r="Q1578" s="41"/>
      <c r="R1578" s="41"/>
      <c r="S1578" s="41"/>
    </row>
    <row r="1579" ht="78.0" customHeight="1">
      <c r="A1579" s="41"/>
      <c r="B1579" s="78"/>
      <c r="C1579" s="78"/>
      <c r="D1579" s="41"/>
      <c r="E1579" s="41"/>
      <c r="F1579" s="41"/>
      <c r="G1579" s="41"/>
      <c r="H1579" s="41"/>
      <c r="I1579" s="41"/>
      <c r="J1579" s="41"/>
      <c r="K1579" s="41"/>
      <c r="L1579" s="41"/>
      <c r="M1579" s="41"/>
      <c r="N1579" s="41"/>
      <c r="O1579" s="41"/>
      <c r="P1579" s="41"/>
      <c r="Q1579" s="41"/>
      <c r="R1579" s="41"/>
      <c r="S1579" s="41"/>
    </row>
    <row r="1580" ht="78.0" customHeight="1">
      <c r="A1580" s="41"/>
      <c r="B1580" s="78"/>
      <c r="C1580" s="78"/>
      <c r="D1580" s="41"/>
      <c r="E1580" s="41"/>
      <c r="F1580" s="41"/>
      <c r="G1580" s="41"/>
      <c r="H1580" s="41"/>
      <c r="I1580" s="41"/>
      <c r="J1580" s="41"/>
      <c r="K1580" s="41"/>
      <c r="L1580" s="41"/>
      <c r="M1580" s="41"/>
      <c r="N1580" s="41"/>
      <c r="O1580" s="41"/>
      <c r="P1580" s="41"/>
      <c r="Q1580" s="41"/>
      <c r="R1580" s="41"/>
      <c r="S1580" s="41"/>
    </row>
    <row r="1581" ht="78.0" customHeight="1">
      <c r="A1581" s="41"/>
      <c r="B1581" s="78"/>
      <c r="C1581" s="78"/>
      <c r="D1581" s="41"/>
      <c r="E1581" s="41"/>
      <c r="F1581" s="41"/>
      <c r="G1581" s="41"/>
      <c r="H1581" s="41"/>
      <c r="I1581" s="41"/>
      <c r="J1581" s="41"/>
      <c r="K1581" s="41"/>
      <c r="L1581" s="41"/>
      <c r="M1581" s="41"/>
      <c r="N1581" s="41"/>
      <c r="O1581" s="41"/>
      <c r="P1581" s="41"/>
      <c r="Q1581" s="41"/>
      <c r="R1581" s="41"/>
      <c r="S1581" s="41"/>
    </row>
    <row r="1582" ht="78.0" customHeight="1">
      <c r="A1582" s="41"/>
      <c r="B1582" s="78"/>
      <c r="C1582" s="78"/>
      <c r="D1582" s="41"/>
      <c r="E1582" s="41"/>
      <c r="F1582" s="41"/>
      <c r="G1582" s="41"/>
      <c r="H1582" s="41"/>
      <c r="I1582" s="41"/>
      <c r="J1582" s="41"/>
      <c r="K1582" s="41"/>
      <c r="L1582" s="41"/>
      <c r="M1582" s="41"/>
      <c r="N1582" s="41"/>
      <c r="O1582" s="41"/>
      <c r="P1582" s="41"/>
      <c r="Q1582" s="41"/>
      <c r="R1582" s="41"/>
      <c r="S1582" s="41"/>
    </row>
    <row r="1583" ht="78.0" customHeight="1">
      <c r="A1583" s="41"/>
      <c r="B1583" s="78"/>
      <c r="C1583" s="78"/>
      <c r="D1583" s="41"/>
      <c r="E1583" s="41"/>
      <c r="F1583" s="41"/>
      <c r="G1583" s="41"/>
      <c r="H1583" s="41"/>
      <c r="I1583" s="41"/>
      <c r="J1583" s="41"/>
      <c r="K1583" s="41"/>
      <c r="L1583" s="41"/>
      <c r="M1583" s="41"/>
      <c r="N1583" s="41"/>
      <c r="O1583" s="41"/>
      <c r="P1583" s="41"/>
      <c r="Q1583" s="41"/>
      <c r="R1583" s="41"/>
      <c r="S1583" s="41"/>
    </row>
    <row r="1584" ht="78.0" customHeight="1">
      <c r="A1584" s="41"/>
      <c r="B1584" s="78"/>
      <c r="C1584" s="78"/>
      <c r="D1584" s="41"/>
      <c r="E1584" s="41"/>
      <c r="F1584" s="41"/>
      <c r="G1584" s="41"/>
      <c r="H1584" s="41"/>
      <c r="I1584" s="41"/>
      <c r="J1584" s="41"/>
      <c r="K1584" s="41"/>
      <c r="L1584" s="41"/>
      <c r="M1584" s="41"/>
      <c r="N1584" s="41"/>
      <c r="O1584" s="41"/>
      <c r="P1584" s="41"/>
      <c r="Q1584" s="41"/>
      <c r="R1584" s="41"/>
      <c r="S1584" s="41"/>
    </row>
    <row r="1585" ht="78.0" customHeight="1">
      <c r="A1585" s="41"/>
      <c r="B1585" s="78"/>
      <c r="C1585" s="78"/>
      <c r="D1585" s="41"/>
      <c r="E1585" s="41"/>
      <c r="F1585" s="41"/>
      <c r="G1585" s="41"/>
      <c r="H1585" s="41"/>
      <c r="I1585" s="41"/>
      <c r="J1585" s="41"/>
      <c r="K1585" s="41"/>
      <c r="L1585" s="41"/>
      <c r="M1585" s="41"/>
      <c r="N1585" s="41"/>
      <c r="O1585" s="41"/>
      <c r="P1585" s="41"/>
      <c r="Q1585" s="41"/>
      <c r="R1585" s="41"/>
      <c r="S1585" s="41"/>
    </row>
    <row r="1586" ht="78.0" customHeight="1">
      <c r="A1586" s="41"/>
      <c r="B1586" s="78"/>
      <c r="C1586" s="78"/>
      <c r="D1586" s="41"/>
      <c r="E1586" s="41"/>
      <c r="F1586" s="41"/>
      <c r="G1586" s="41"/>
      <c r="H1586" s="41"/>
      <c r="I1586" s="41"/>
      <c r="J1586" s="41"/>
      <c r="K1586" s="41"/>
      <c r="L1586" s="41"/>
      <c r="M1586" s="41"/>
      <c r="N1586" s="41"/>
      <c r="O1586" s="41"/>
      <c r="P1586" s="41"/>
      <c r="Q1586" s="41"/>
      <c r="R1586" s="41"/>
      <c r="S1586" s="41"/>
    </row>
    <row r="1587" ht="78.0" customHeight="1">
      <c r="A1587" s="41"/>
      <c r="B1587" s="78"/>
      <c r="C1587" s="78"/>
      <c r="D1587" s="41"/>
      <c r="E1587" s="41"/>
      <c r="F1587" s="41"/>
      <c r="G1587" s="41"/>
      <c r="H1587" s="41"/>
      <c r="I1587" s="41"/>
      <c r="J1587" s="41"/>
      <c r="K1587" s="41"/>
      <c r="L1587" s="41"/>
      <c r="M1587" s="41"/>
      <c r="N1587" s="41"/>
      <c r="O1587" s="41"/>
      <c r="P1587" s="41"/>
      <c r="Q1587" s="41"/>
      <c r="R1587" s="41"/>
      <c r="S1587" s="41"/>
    </row>
    <row r="1588" ht="78.0" customHeight="1">
      <c r="A1588" s="41"/>
      <c r="B1588" s="78"/>
      <c r="C1588" s="78"/>
      <c r="D1588" s="41"/>
      <c r="E1588" s="41"/>
      <c r="F1588" s="41"/>
      <c r="G1588" s="41"/>
      <c r="H1588" s="41"/>
      <c r="I1588" s="41"/>
      <c r="J1588" s="41"/>
      <c r="K1588" s="41"/>
      <c r="L1588" s="41"/>
      <c r="M1588" s="41"/>
      <c r="N1588" s="41"/>
      <c r="O1588" s="41"/>
      <c r="P1588" s="41"/>
      <c r="Q1588" s="41"/>
      <c r="R1588" s="41"/>
      <c r="S1588" s="41"/>
    </row>
    <row r="1589" ht="78.0" customHeight="1">
      <c r="A1589" s="41"/>
      <c r="B1589" s="78"/>
      <c r="C1589" s="78"/>
      <c r="D1589" s="41"/>
      <c r="E1589" s="41"/>
      <c r="F1589" s="41"/>
      <c r="G1589" s="41"/>
      <c r="H1589" s="41"/>
      <c r="I1589" s="41"/>
      <c r="J1589" s="41"/>
      <c r="K1589" s="41"/>
      <c r="L1589" s="41"/>
      <c r="M1589" s="41"/>
      <c r="N1589" s="41"/>
      <c r="O1589" s="41"/>
      <c r="P1589" s="41"/>
      <c r="Q1589" s="41"/>
      <c r="R1589" s="41"/>
      <c r="S1589" s="41"/>
    </row>
    <row r="1590" ht="78.0" customHeight="1">
      <c r="A1590" s="41"/>
      <c r="B1590" s="78"/>
      <c r="C1590" s="78"/>
      <c r="D1590" s="41"/>
      <c r="E1590" s="41"/>
      <c r="F1590" s="41"/>
      <c r="G1590" s="41"/>
      <c r="H1590" s="41"/>
      <c r="I1590" s="41"/>
      <c r="J1590" s="41"/>
      <c r="K1590" s="41"/>
      <c r="L1590" s="41"/>
      <c r="M1590" s="41"/>
      <c r="N1590" s="41"/>
      <c r="O1590" s="41"/>
      <c r="P1590" s="41"/>
      <c r="Q1590" s="41"/>
      <c r="R1590" s="41"/>
      <c r="S1590" s="41"/>
    </row>
    <row r="1591" ht="78.0" customHeight="1">
      <c r="A1591" s="41"/>
      <c r="B1591" s="78"/>
      <c r="C1591" s="78"/>
      <c r="D1591" s="41"/>
      <c r="E1591" s="41"/>
      <c r="F1591" s="41"/>
      <c r="G1591" s="41"/>
      <c r="H1591" s="41"/>
      <c r="I1591" s="41"/>
      <c r="J1591" s="41"/>
      <c r="K1591" s="41"/>
      <c r="L1591" s="41"/>
      <c r="M1591" s="41"/>
      <c r="N1591" s="41"/>
      <c r="O1591" s="41"/>
      <c r="P1591" s="41"/>
      <c r="Q1591" s="41"/>
      <c r="R1591" s="41"/>
      <c r="S1591" s="41"/>
    </row>
    <row r="1592" ht="78.0" customHeight="1">
      <c r="A1592" s="41"/>
      <c r="B1592" s="78"/>
      <c r="C1592" s="78"/>
      <c r="D1592" s="41"/>
      <c r="E1592" s="41"/>
      <c r="F1592" s="41"/>
      <c r="G1592" s="41"/>
      <c r="H1592" s="41"/>
      <c r="I1592" s="41"/>
      <c r="J1592" s="41"/>
      <c r="K1592" s="41"/>
      <c r="L1592" s="41"/>
      <c r="M1592" s="41"/>
      <c r="N1592" s="41"/>
      <c r="O1592" s="41"/>
      <c r="P1592" s="41"/>
      <c r="Q1592" s="41"/>
      <c r="R1592" s="41"/>
      <c r="S1592" s="41"/>
    </row>
    <row r="1593" ht="78.0" customHeight="1">
      <c r="A1593" s="41"/>
      <c r="B1593" s="78"/>
      <c r="C1593" s="78"/>
      <c r="D1593" s="41"/>
      <c r="E1593" s="41"/>
      <c r="F1593" s="41"/>
      <c r="G1593" s="41"/>
      <c r="H1593" s="41"/>
      <c r="I1593" s="41"/>
      <c r="J1593" s="41"/>
      <c r="K1593" s="41"/>
      <c r="L1593" s="41"/>
      <c r="M1593" s="41"/>
      <c r="N1593" s="41"/>
      <c r="O1593" s="41"/>
      <c r="P1593" s="41"/>
      <c r="Q1593" s="41"/>
      <c r="R1593" s="41"/>
      <c r="S1593" s="41"/>
    </row>
    <row r="1594" ht="78.0" customHeight="1">
      <c r="A1594" s="41"/>
      <c r="B1594" s="78"/>
      <c r="C1594" s="78"/>
      <c r="D1594" s="41"/>
      <c r="E1594" s="41"/>
      <c r="F1594" s="41"/>
      <c r="G1594" s="41"/>
      <c r="H1594" s="41"/>
      <c r="I1594" s="41"/>
      <c r="J1594" s="41"/>
      <c r="K1594" s="41"/>
      <c r="L1594" s="41"/>
      <c r="M1594" s="41"/>
      <c r="N1594" s="41"/>
      <c r="O1594" s="41"/>
      <c r="P1594" s="41"/>
      <c r="Q1594" s="41"/>
      <c r="R1594" s="41"/>
      <c r="S1594" s="41"/>
    </row>
    <row r="1595" ht="78.0" customHeight="1">
      <c r="A1595" s="41"/>
      <c r="B1595" s="78"/>
      <c r="C1595" s="78"/>
      <c r="D1595" s="41"/>
      <c r="E1595" s="41"/>
      <c r="F1595" s="41"/>
      <c r="G1595" s="41"/>
      <c r="H1595" s="41"/>
      <c r="I1595" s="41"/>
      <c r="J1595" s="41"/>
      <c r="K1595" s="41"/>
      <c r="L1595" s="41"/>
      <c r="M1595" s="41"/>
      <c r="N1595" s="41"/>
      <c r="O1595" s="41"/>
      <c r="P1595" s="41"/>
      <c r="Q1595" s="41"/>
      <c r="R1595" s="41"/>
      <c r="S1595" s="41"/>
    </row>
    <row r="1596" ht="78.0" customHeight="1">
      <c r="A1596" s="41"/>
      <c r="B1596" s="78"/>
      <c r="C1596" s="78"/>
      <c r="D1596" s="41"/>
      <c r="E1596" s="41"/>
      <c r="F1596" s="41"/>
      <c r="G1596" s="41"/>
      <c r="H1596" s="41"/>
      <c r="I1596" s="41"/>
      <c r="J1596" s="41"/>
      <c r="K1596" s="41"/>
      <c r="L1596" s="41"/>
      <c r="M1596" s="41"/>
      <c r="N1596" s="41"/>
      <c r="O1596" s="41"/>
      <c r="P1596" s="41"/>
      <c r="Q1596" s="41"/>
      <c r="R1596" s="41"/>
      <c r="S1596" s="41"/>
    </row>
    <row r="1597" ht="78.0" customHeight="1">
      <c r="A1597" s="41"/>
      <c r="B1597" s="78"/>
      <c r="C1597" s="78"/>
      <c r="D1597" s="41"/>
      <c r="E1597" s="41"/>
      <c r="F1597" s="41"/>
      <c r="G1597" s="41"/>
      <c r="H1597" s="41"/>
      <c r="I1597" s="41"/>
      <c r="J1597" s="41"/>
      <c r="K1597" s="41"/>
      <c r="L1597" s="41"/>
      <c r="M1597" s="41"/>
      <c r="N1597" s="41"/>
      <c r="O1597" s="41"/>
      <c r="P1597" s="41"/>
      <c r="Q1597" s="41"/>
      <c r="R1597" s="41"/>
      <c r="S1597" s="41"/>
    </row>
    <row r="1598" ht="78.0" customHeight="1">
      <c r="A1598" s="41"/>
      <c r="B1598" s="78"/>
      <c r="C1598" s="78"/>
      <c r="D1598" s="41"/>
      <c r="E1598" s="41"/>
      <c r="F1598" s="41"/>
      <c r="G1598" s="41"/>
      <c r="H1598" s="41"/>
      <c r="I1598" s="41"/>
      <c r="J1598" s="41"/>
      <c r="K1598" s="41"/>
      <c r="L1598" s="41"/>
      <c r="M1598" s="41"/>
      <c r="N1598" s="41"/>
      <c r="O1598" s="41"/>
      <c r="P1598" s="41"/>
      <c r="Q1598" s="41"/>
      <c r="R1598" s="41"/>
      <c r="S1598" s="41"/>
    </row>
    <row r="1599" ht="78.0" customHeight="1">
      <c r="A1599" s="41"/>
      <c r="B1599" s="78"/>
      <c r="C1599" s="78"/>
      <c r="D1599" s="41"/>
      <c r="E1599" s="41"/>
      <c r="F1599" s="41"/>
      <c r="G1599" s="41"/>
      <c r="H1599" s="41"/>
      <c r="I1599" s="41"/>
      <c r="J1599" s="41"/>
      <c r="K1599" s="41"/>
      <c r="L1599" s="41"/>
      <c r="M1599" s="41"/>
      <c r="N1599" s="41"/>
      <c r="O1599" s="41"/>
      <c r="P1599" s="41"/>
      <c r="Q1599" s="41"/>
      <c r="R1599" s="41"/>
      <c r="S1599" s="41"/>
    </row>
    <row r="1600" ht="78.0" customHeight="1">
      <c r="A1600" s="41"/>
      <c r="B1600" s="78"/>
      <c r="C1600" s="78"/>
      <c r="D1600" s="41"/>
      <c r="E1600" s="41"/>
      <c r="F1600" s="41"/>
      <c r="G1600" s="41"/>
      <c r="H1600" s="41"/>
      <c r="I1600" s="41"/>
      <c r="J1600" s="41"/>
      <c r="K1600" s="41"/>
      <c r="L1600" s="41"/>
      <c r="M1600" s="41"/>
      <c r="N1600" s="41"/>
      <c r="O1600" s="41"/>
      <c r="P1600" s="41"/>
      <c r="Q1600" s="41"/>
      <c r="R1600" s="41"/>
      <c r="S1600" s="41"/>
    </row>
    <row r="1601" ht="78.0" customHeight="1">
      <c r="A1601" s="41"/>
      <c r="B1601" s="78"/>
      <c r="C1601" s="78"/>
      <c r="D1601" s="41"/>
      <c r="E1601" s="41"/>
      <c r="F1601" s="41"/>
      <c r="G1601" s="41"/>
      <c r="H1601" s="41"/>
      <c r="I1601" s="41"/>
      <c r="J1601" s="41"/>
      <c r="K1601" s="41"/>
      <c r="L1601" s="41"/>
      <c r="M1601" s="41"/>
      <c r="N1601" s="41"/>
      <c r="O1601" s="41"/>
      <c r="P1601" s="41"/>
      <c r="Q1601" s="41"/>
      <c r="R1601" s="41"/>
      <c r="S1601" s="41"/>
    </row>
    <row r="1602" ht="78.0" customHeight="1">
      <c r="A1602" s="41"/>
      <c r="B1602" s="78"/>
      <c r="C1602" s="78"/>
      <c r="D1602" s="41"/>
      <c r="E1602" s="41"/>
      <c r="F1602" s="41"/>
      <c r="G1602" s="41"/>
      <c r="H1602" s="41"/>
      <c r="I1602" s="41"/>
      <c r="J1602" s="41"/>
      <c r="K1602" s="41"/>
      <c r="L1602" s="41"/>
      <c r="M1602" s="41"/>
      <c r="N1602" s="41"/>
      <c r="O1602" s="41"/>
      <c r="P1602" s="41"/>
      <c r="Q1602" s="41"/>
      <c r="R1602" s="41"/>
      <c r="S1602" s="41"/>
    </row>
    <row r="1603" ht="78.0" customHeight="1">
      <c r="A1603" s="41"/>
      <c r="B1603" s="78"/>
      <c r="C1603" s="78"/>
      <c r="D1603" s="41"/>
      <c r="E1603" s="41"/>
      <c r="F1603" s="41"/>
      <c r="G1603" s="41"/>
      <c r="H1603" s="41"/>
      <c r="I1603" s="41"/>
      <c r="J1603" s="41"/>
      <c r="K1603" s="41"/>
      <c r="L1603" s="41"/>
      <c r="M1603" s="41"/>
      <c r="N1603" s="41"/>
      <c r="O1603" s="41"/>
      <c r="P1603" s="41"/>
      <c r="Q1603" s="41"/>
      <c r="R1603" s="41"/>
      <c r="S1603" s="41"/>
    </row>
    <row r="1604" ht="78.0" customHeight="1">
      <c r="A1604" s="41"/>
      <c r="B1604" s="78"/>
      <c r="C1604" s="78"/>
      <c r="D1604" s="41"/>
      <c r="E1604" s="41"/>
      <c r="F1604" s="41"/>
      <c r="G1604" s="41"/>
      <c r="H1604" s="41"/>
      <c r="I1604" s="41"/>
      <c r="J1604" s="41"/>
      <c r="K1604" s="41"/>
      <c r="L1604" s="41"/>
      <c r="M1604" s="41"/>
      <c r="N1604" s="41"/>
      <c r="O1604" s="41"/>
      <c r="P1604" s="41"/>
      <c r="Q1604" s="41"/>
      <c r="R1604" s="41"/>
      <c r="S1604" s="41"/>
    </row>
    <row r="1605" ht="78.0" customHeight="1">
      <c r="A1605" s="41"/>
      <c r="B1605" s="78"/>
      <c r="C1605" s="78"/>
      <c r="D1605" s="41"/>
      <c r="E1605" s="41"/>
      <c r="F1605" s="41"/>
      <c r="G1605" s="41"/>
      <c r="H1605" s="41"/>
      <c r="I1605" s="41"/>
      <c r="J1605" s="41"/>
      <c r="K1605" s="41"/>
      <c r="L1605" s="41"/>
      <c r="M1605" s="41"/>
      <c r="N1605" s="41"/>
      <c r="O1605" s="41"/>
      <c r="P1605" s="41"/>
      <c r="Q1605" s="41"/>
      <c r="R1605" s="41"/>
      <c r="S1605" s="41"/>
    </row>
    <row r="1606" ht="78.0" customHeight="1">
      <c r="A1606" s="41"/>
      <c r="B1606" s="78"/>
      <c r="C1606" s="78"/>
      <c r="D1606" s="41"/>
      <c r="E1606" s="41"/>
      <c r="F1606" s="41"/>
      <c r="G1606" s="41"/>
      <c r="H1606" s="41"/>
      <c r="I1606" s="41"/>
      <c r="J1606" s="41"/>
      <c r="K1606" s="41"/>
      <c r="L1606" s="41"/>
      <c r="M1606" s="41"/>
      <c r="N1606" s="41"/>
      <c r="O1606" s="41"/>
      <c r="P1606" s="41"/>
      <c r="Q1606" s="41"/>
      <c r="R1606" s="41"/>
      <c r="S1606" s="41"/>
    </row>
    <row r="1607" ht="78.0" customHeight="1">
      <c r="A1607" s="41"/>
      <c r="B1607" s="78"/>
      <c r="C1607" s="78"/>
      <c r="D1607" s="41"/>
      <c r="E1607" s="41"/>
      <c r="F1607" s="41"/>
      <c r="G1607" s="41"/>
      <c r="H1607" s="41"/>
      <c r="I1607" s="41"/>
      <c r="J1607" s="41"/>
      <c r="K1607" s="41"/>
      <c r="L1607" s="41"/>
      <c r="M1607" s="41"/>
      <c r="N1607" s="41"/>
      <c r="O1607" s="41"/>
      <c r="P1607" s="41"/>
      <c r="Q1607" s="41"/>
      <c r="R1607" s="41"/>
      <c r="S1607" s="41"/>
    </row>
    <row r="1608" ht="78.0" customHeight="1">
      <c r="A1608" s="41"/>
      <c r="B1608" s="78"/>
      <c r="C1608" s="78"/>
      <c r="D1608" s="41"/>
      <c r="E1608" s="41"/>
      <c r="F1608" s="41"/>
      <c r="G1608" s="41"/>
      <c r="H1608" s="41"/>
      <c r="I1608" s="41"/>
      <c r="J1608" s="41"/>
      <c r="K1608" s="41"/>
      <c r="L1608" s="41"/>
      <c r="M1608" s="41"/>
      <c r="N1608" s="41"/>
      <c r="O1608" s="41"/>
      <c r="P1608" s="41"/>
      <c r="Q1608" s="41"/>
      <c r="R1608" s="41"/>
      <c r="S1608" s="41"/>
    </row>
    <row r="1609" ht="78.0" customHeight="1">
      <c r="A1609" s="41"/>
      <c r="B1609" s="78"/>
      <c r="C1609" s="78"/>
      <c r="D1609" s="41"/>
      <c r="E1609" s="41"/>
      <c r="F1609" s="41"/>
      <c r="G1609" s="41"/>
      <c r="H1609" s="41"/>
      <c r="I1609" s="41"/>
      <c r="J1609" s="41"/>
      <c r="K1609" s="41"/>
      <c r="L1609" s="41"/>
      <c r="M1609" s="41"/>
      <c r="N1609" s="41"/>
      <c r="O1609" s="41"/>
      <c r="P1609" s="41"/>
      <c r="Q1609" s="41"/>
      <c r="R1609" s="41"/>
      <c r="S1609" s="41"/>
    </row>
    <row r="1610" ht="78.0" customHeight="1">
      <c r="A1610" s="41"/>
      <c r="B1610" s="78"/>
      <c r="C1610" s="78"/>
      <c r="D1610" s="41"/>
      <c r="E1610" s="41"/>
      <c r="F1610" s="41"/>
      <c r="G1610" s="41"/>
      <c r="H1610" s="41"/>
      <c r="I1610" s="41"/>
      <c r="J1610" s="41"/>
      <c r="K1610" s="41"/>
      <c r="L1610" s="41"/>
      <c r="M1610" s="41"/>
      <c r="N1610" s="41"/>
      <c r="O1610" s="41"/>
      <c r="P1610" s="41"/>
      <c r="Q1610" s="41"/>
      <c r="R1610" s="41"/>
      <c r="S1610" s="41"/>
    </row>
    <row r="1611" ht="78.0" customHeight="1">
      <c r="A1611" s="41"/>
      <c r="B1611" s="78"/>
      <c r="C1611" s="78"/>
      <c r="D1611" s="41"/>
      <c r="E1611" s="41"/>
      <c r="F1611" s="41"/>
      <c r="G1611" s="41"/>
      <c r="H1611" s="41"/>
      <c r="I1611" s="41"/>
      <c r="J1611" s="41"/>
      <c r="K1611" s="41"/>
      <c r="L1611" s="41"/>
      <c r="M1611" s="41"/>
      <c r="N1611" s="41"/>
      <c r="O1611" s="41"/>
      <c r="P1611" s="41"/>
      <c r="Q1611" s="41"/>
      <c r="R1611" s="41"/>
      <c r="S1611" s="41"/>
    </row>
    <row r="1612" ht="78.0" customHeight="1">
      <c r="A1612" s="41"/>
      <c r="B1612" s="78"/>
      <c r="C1612" s="78"/>
      <c r="D1612" s="41"/>
      <c r="E1612" s="41"/>
      <c r="F1612" s="41"/>
      <c r="G1612" s="41"/>
      <c r="H1612" s="41"/>
      <c r="I1612" s="41"/>
      <c r="J1612" s="41"/>
      <c r="K1612" s="41"/>
      <c r="L1612" s="41"/>
      <c r="M1612" s="41"/>
      <c r="N1612" s="41"/>
      <c r="O1612" s="41"/>
      <c r="P1612" s="41"/>
      <c r="Q1612" s="41"/>
      <c r="R1612" s="41"/>
      <c r="S1612" s="41"/>
    </row>
    <row r="1613" ht="78.0" customHeight="1">
      <c r="A1613" s="41"/>
      <c r="B1613" s="78"/>
      <c r="C1613" s="78"/>
      <c r="D1613" s="41"/>
      <c r="E1613" s="41"/>
      <c r="F1613" s="41"/>
      <c r="G1613" s="41"/>
      <c r="H1613" s="41"/>
      <c r="I1613" s="41"/>
      <c r="J1613" s="41"/>
      <c r="K1613" s="41"/>
      <c r="L1613" s="41"/>
      <c r="M1613" s="41"/>
      <c r="N1613" s="41"/>
      <c r="O1613" s="41"/>
      <c r="P1613" s="41"/>
      <c r="Q1613" s="41"/>
      <c r="R1613" s="41"/>
      <c r="S1613" s="41"/>
    </row>
    <row r="1614" ht="78.0" customHeight="1">
      <c r="A1614" s="41"/>
      <c r="B1614" s="78"/>
      <c r="C1614" s="78"/>
      <c r="D1614" s="41"/>
      <c r="E1614" s="41"/>
      <c r="F1614" s="41"/>
      <c r="G1614" s="41"/>
      <c r="H1614" s="41"/>
      <c r="I1614" s="41"/>
      <c r="J1614" s="41"/>
      <c r="K1614" s="41"/>
      <c r="L1614" s="41"/>
      <c r="M1614" s="41"/>
      <c r="N1614" s="41"/>
      <c r="O1614" s="41"/>
      <c r="P1614" s="41"/>
      <c r="Q1614" s="41"/>
      <c r="R1614" s="41"/>
      <c r="S1614" s="41"/>
    </row>
    <row r="1615" ht="78.0" customHeight="1">
      <c r="A1615" s="41"/>
      <c r="B1615" s="78"/>
      <c r="C1615" s="78"/>
      <c r="D1615" s="41"/>
      <c r="E1615" s="41"/>
      <c r="F1615" s="41"/>
      <c r="G1615" s="41"/>
      <c r="H1615" s="41"/>
      <c r="I1615" s="41"/>
      <c r="J1615" s="41"/>
      <c r="K1615" s="41"/>
      <c r="L1615" s="41"/>
      <c r="M1615" s="41"/>
      <c r="N1615" s="41"/>
      <c r="O1615" s="41"/>
      <c r="P1615" s="41"/>
      <c r="Q1615" s="41"/>
      <c r="R1615" s="41"/>
      <c r="S1615" s="41"/>
    </row>
    <row r="1616" ht="78.0" customHeight="1">
      <c r="A1616" s="41"/>
      <c r="B1616" s="78"/>
      <c r="C1616" s="78"/>
      <c r="D1616" s="41"/>
      <c r="E1616" s="41"/>
      <c r="F1616" s="41"/>
      <c r="G1616" s="41"/>
      <c r="H1616" s="41"/>
      <c r="I1616" s="41"/>
      <c r="J1616" s="41"/>
      <c r="K1616" s="41"/>
      <c r="L1616" s="41"/>
      <c r="M1616" s="41"/>
      <c r="N1616" s="41"/>
      <c r="O1616" s="41"/>
      <c r="P1616" s="41"/>
      <c r="Q1616" s="41"/>
      <c r="R1616" s="41"/>
      <c r="S1616" s="41"/>
    </row>
    <row r="1617" ht="78.0" customHeight="1">
      <c r="A1617" s="41"/>
      <c r="B1617" s="78"/>
      <c r="C1617" s="78"/>
      <c r="D1617" s="41"/>
      <c r="E1617" s="41"/>
      <c r="F1617" s="41"/>
      <c r="G1617" s="41"/>
      <c r="H1617" s="41"/>
      <c r="I1617" s="41"/>
      <c r="J1617" s="41"/>
      <c r="K1617" s="41"/>
      <c r="L1617" s="41"/>
      <c r="M1617" s="41"/>
      <c r="N1617" s="41"/>
      <c r="O1617" s="41"/>
      <c r="P1617" s="41"/>
      <c r="Q1617" s="41"/>
      <c r="R1617" s="41"/>
      <c r="S1617" s="41"/>
    </row>
    <row r="1618" ht="78.0" customHeight="1">
      <c r="A1618" s="41"/>
      <c r="B1618" s="78"/>
      <c r="C1618" s="78"/>
      <c r="D1618" s="41"/>
      <c r="E1618" s="41"/>
      <c r="F1618" s="41"/>
      <c r="G1618" s="41"/>
      <c r="H1618" s="41"/>
      <c r="I1618" s="41"/>
      <c r="J1618" s="41"/>
      <c r="K1618" s="41"/>
      <c r="L1618" s="41"/>
      <c r="M1618" s="41"/>
      <c r="N1618" s="41"/>
      <c r="O1618" s="41"/>
      <c r="P1618" s="41"/>
      <c r="Q1618" s="41"/>
      <c r="R1618" s="41"/>
      <c r="S1618" s="41"/>
    </row>
    <row r="1619" ht="78.0" customHeight="1">
      <c r="A1619" s="41"/>
      <c r="B1619" s="78"/>
      <c r="C1619" s="78"/>
      <c r="D1619" s="41"/>
      <c r="E1619" s="41"/>
      <c r="F1619" s="41"/>
      <c r="G1619" s="41"/>
      <c r="H1619" s="41"/>
      <c r="I1619" s="41"/>
      <c r="J1619" s="41"/>
      <c r="K1619" s="41"/>
      <c r="L1619" s="41"/>
      <c r="M1619" s="41"/>
      <c r="N1619" s="41"/>
      <c r="O1619" s="41"/>
      <c r="P1619" s="41"/>
      <c r="Q1619" s="41"/>
      <c r="R1619" s="41"/>
      <c r="S1619" s="41"/>
    </row>
    <row r="1620" ht="78.0" customHeight="1">
      <c r="A1620" s="41"/>
      <c r="B1620" s="78"/>
      <c r="C1620" s="78"/>
      <c r="D1620" s="41"/>
      <c r="E1620" s="41"/>
      <c r="F1620" s="41"/>
      <c r="G1620" s="41"/>
      <c r="H1620" s="41"/>
      <c r="I1620" s="41"/>
      <c r="J1620" s="41"/>
      <c r="K1620" s="41"/>
      <c r="L1620" s="41"/>
      <c r="M1620" s="41"/>
      <c r="N1620" s="41"/>
      <c r="O1620" s="41"/>
      <c r="P1620" s="41"/>
      <c r="Q1620" s="41"/>
      <c r="R1620" s="41"/>
      <c r="S1620" s="41"/>
    </row>
    <row r="1621" ht="78.0" customHeight="1">
      <c r="A1621" s="41"/>
      <c r="B1621" s="78"/>
      <c r="C1621" s="78"/>
      <c r="D1621" s="41"/>
      <c r="E1621" s="41"/>
      <c r="F1621" s="41"/>
      <c r="G1621" s="41"/>
      <c r="H1621" s="41"/>
      <c r="I1621" s="41"/>
      <c r="J1621" s="41"/>
      <c r="K1621" s="41"/>
      <c r="L1621" s="41"/>
      <c r="M1621" s="41"/>
      <c r="N1621" s="41"/>
      <c r="O1621" s="41"/>
      <c r="P1621" s="41"/>
      <c r="Q1621" s="41"/>
      <c r="R1621" s="41"/>
      <c r="S1621" s="41"/>
    </row>
    <row r="1622" ht="78.0" customHeight="1">
      <c r="A1622" s="41"/>
      <c r="B1622" s="78"/>
      <c r="C1622" s="78"/>
      <c r="D1622" s="41"/>
      <c r="E1622" s="41"/>
      <c r="F1622" s="41"/>
      <c r="G1622" s="41"/>
      <c r="H1622" s="41"/>
      <c r="I1622" s="41"/>
      <c r="J1622" s="41"/>
      <c r="K1622" s="41"/>
      <c r="L1622" s="41"/>
      <c r="M1622" s="41"/>
      <c r="N1622" s="41"/>
      <c r="O1622" s="41"/>
      <c r="P1622" s="41"/>
      <c r="Q1622" s="41"/>
      <c r="R1622" s="41"/>
      <c r="S1622" s="41"/>
    </row>
    <row r="1623" ht="78.0" customHeight="1">
      <c r="A1623" s="41"/>
      <c r="B1623" s="78"/>
      <c r="C1623" s="78"/>
      <c r="D1623" s="41"/>
      <c r="E1623" s="41"/>
      <c r="F1623" s="41"/>
      <c r="G1623" s="41"/>
      <c r="H1623" s="41"/>
      <c r="I1623" s="41"/>
      <c r="J1623" s="41"/>
      <c r="K1623" s="41"/>
      <c r="L1623" s="41"/>
      <c r="M1623" s="41"/>
      <c r="N1623" s="41"/>
      <c r="O1623" s="41"/>
      <c r="P1623" s="41"/>
      <c r="Q1623" s="41"/>
      <c r="R1623" s="41"/>
      <c r="S1623" s="41"/>
    </row>
    <row r="1624" ht="78.0" customHeight="1">
      <c r="A1624" s="41"/>
      <c r="B1624" s="78"/>
      <c r="C1624" s="78"/>
      <c r="D1624" s="41"/>
      <c r="E1624" s="41"/>
      <c r="F1624" s="41"/>
      <c r="G1624" s="41"/>
      <c r="H1624" s="41"/>
      <c r="I1624" s="41"/>
      <c r="J1624" s="41"/>
      <c r="K1624" s="41"/>
      <c r="L1624" s="41"/>
      <c r="M1624" s="41"/>
      <c r="N1624" s="41"/>
      <c r="O1624" s="41"/>
      <c r="P1624" s="41"/>
      <c r="Q1624" s="41"/>
      <c r="R1624" s="41"/>
      <c r="S1624" s="41"/>
    </row>
    <row r="1625" ht="78.0" customHeight="1">
      <c r="A1625" s="41"/>
      <c r="B1625" s="78"/>
      <c r="C1625" s="78"/>
      <c r="D1625" s="41"/>
      <c r="E1625" s="41"/>
      <c r="F1625" s="41"/>
      <c r="G1625" s="41"/>
      <c r="H1625" s="41"/>
      <c r="I1625" s="41"/>
      <c r="J1625" s="41"/>
      <c r="K1625" s="41"/>
      <c r="L1625" s="41"/>
      <c r="M1625" s="41"/>
      <c r="N1625" s="41"/>
      <c r="O1625" s="41"/>
      <c r="P1625" s="41"/>
      <c r="Q1625" s="41"/>
      <c r="R1625" s="41"/>
      <c r="S1625" s="41"/>
    </row>
    <row r="1626" ht="78.0" customHeight="1">
      <c r="A1626" s="41"/>
      <c r="B1626" s="78"/>
      <c r="C1626" s="78"/>
      <c r="D1626" s="41"/>
      <c r="E1626" s="41"/>
      <c r="F1626" s="41"/>
      <c r="G1626" s="41"/>
      <c r="H1626" s="41"/>
      <c r="I1626" s="41"/>
      <c r="J1626" s="41"/>
      <c r="K1626" s="41"/>
      <c r="L1626" s="41"/>
      <c r="M1626" s="41"/>
      <c r="N1626" s="41"/>
      <c r="O1626" s="41"/>
      <c r="P1626" s="41"/>
      <c r="Q1626" s="41"/>
      <c r="R1626" s="41"/>
      <c r="S1626" s="41"/>
    </row>
    <row r="1627" ht="78.0" customHeight="1">
      <c r="A1627" s="41"/>
      <c r="B1627" s="78"/>
      <c r="C1627" s="78"/>
      <c r="D1627" s="41"/>
      <c r="E1627" s="41"/>
      <c r="F1627" s="41"/>
      <c r="G1627" s="41"/>
      <c r="H1627" s="41"/>
      <c r="I1627" s="41"/>
      <c r="J1627" s="41"/>
      <c r="K1627" s="41"/>
      <c r="L1627" s="41"/>
      <c r="M1627" s="41"/>
      <c r="N1627" s="41"/>
      <c r="O1627" s="41"/>
      <c r="P1627" s="41"/>
      <c r="Q1627" s="41"/>
      <c r="R1627" s="41"/>
      <c r="S1627" s="41"/>
    </row>
    <row r="1628" ht="78.0" customHeight="1">
      <c r="A1628" s="41"/>
      <c r="B1628" s="78"/>
      <c r="C1628" s="78"/>
      <c r="D1628" s="41"/>
      <c r="E1628" s="41"/>
      <c r="F1628" s="41"/>
      <c r="G1628" s="41"/>
      <c r="H1628" s="41"/>
      <c r="I1628" s="41"/>
      <c r="J1628" s="41"/>
      <c r="K1628" s="41"/>
      <c r="L1628" s="41"/>
      <c r="M1628" s="41"/>
      <c r="N1628" s="41"/>
      <c r="O1628" s="41"/>
      <c r="P1628" s="41"/>
      <c r="Q1628" s="41"/>
      <c r="R1628" s="41"/>
      <c r="S1628" s="41"/>
    </row>
    <row r="1629" ht="78.0" customHeight="1">
      <c r="A1629" s="41"/>
      <c r="B1629" s="78"/>
      <c r="C1629" s="78"/>
      <c r="D1629" s="41"/>
      <c r="E1629" s="41"/>
      <c r="F1629" s="41"/>
      <c r="G1629" s="41"/>
      <c r="H1629" s="41"/>
      <c r="I1629" s="41"/>
      <c r="J1629" s="41"/>
      <c r="K1629" s="41"/>
      <c r="L1629" s="41"/>
      <c r="M1629" s="41"/>
      <c r="N1629" s="41"/>
      <c r="O1629" s="41"/>
      <c r="P1629" s="41"/>
      <c r="Q1629" s="41"/>
      <c r="R1629" s="41"/>
      <c r="S1629" s="41"/>
    </row>
    <row r="1630" ht="78.0" customHeight="1">
      <c r="A1630" s="41"/>
      <c r="B1630" s="78"/>
      <c r="C1630" s="78"/>
      <c r="D1630" s="41"/>
      <c r="E1630" s="41"/>
      <c r="F1630" s="41"/>
      <c r="G1630" s="41"/>
      <c r="H1630" s="41"/>
      <c r="I1630" s="41"/>
      <c r="J1630" s="41"/>
      <c r="K1630" s="41"/>
      <c r="L1630" s="41"/>
      <c r="M1630" s="41"/>
      <c r="N1630" s="41"/>
      <c r="O1630" s="41"/>
      <c r="P1630" s="41"/>
      <c r="Q1630" s="41"/>
      <c r="R1630" s="41"/>
      <c r="S1630" s="41"/>
    </row>
    <row r="1631" ht="78.0" customHeight="1">
      <c r="A1631" s="41"/>
      <c r="B1631" s="78"/>
      <c r="C1631" s="78"/>
      <c r="D1631" s="41"/>
      <c r="E1631" s="41"/>
      <c r="F1631" s="41"/>
      <c r="G1631" s="41"/>
      <c r="H1631" s="41"/>
      <c r="I1631" s="41"/>
      <c r="J1631" s="41"/>
      <c r="K1631" s="41"/>
      <c r="L1631" s="41"/>
      <c r="M1631" s="41"/>
      <c r="N1631" s="41"/>
      <c r="O1631" s="41"/>
      <c r="P1631" s="41"/>
      <c r="Q1631" s="41"/>
      <c r="R1631" s="41"/>
      <c r="S1631" s="41"/>
    </row>
    <row r="1632" ht="78.0" customHeight="1">
      <c r="A1632" s="41"/>
      <c r="B1632" s="78"/>
      <c r="C1632" s="78"/>
      <c r="D1632" s="41"/>
      <c r="E1632" s="41"/>
      <c r="F1632" s="41"/>
      <c r="G1632" s="41"/>
      <c r="H1632" s="41"/>
      <c r="I1632" s="41"/>
      <c r="J1632" s="41"/>
      <c r="K1632" s="41"/>
      <c r="L1632" s="41"/>
      <c r="M1632" s="41"/>
      <c r="N1632" s="41"/>
      <c r="O1632" s="41"/>
      <c r="P1632" s="41"/>
      <c r="Q1632" s="41"/>
      <c r="R1632" s="41"/>
      <c r="S1632" s="41"/>
    </row>
    <row r="1633" ht="78.0" customHeight="1">
      <c r="A1633" s="41"/>
      <c r="B1633" s="78"/>
      <c r="C1633" s="78"/>
      <c r="D1633" s="41"/>
      <c r="E1633" s="41"/>
      <c r="F1633" s="41"/>
      <c r="G1633" s="41"/>
      <c r="H1633" s="41"/>
      <c r="I1633" s="41"/>
      <c r="J1633" s="41"/>
      <c r="K1633" s="41"/>
      <c r="L1633" s="41"/>
      <c r="M1633" s="41"/>
      <c r="N1633" s="41"/>
      <c r="O1633" s="41"/>
      <c r="P1633" s="41"/>
      <c r="Q1633" s="41"/>
      <c r="R1633" s="41"/>
      <c r="S1633" s="41"/>
    </row>
    <row r="1634" ht="78.0" customHeight="1">
      <c r="A1634" s="41"/>
      <c r="B1634" s="78"/>
      <c r="C1634" s="78"/>
      <c r="D1634" s="41"/>
      <c r="E1634" s="41"/>
      <c r="F1634" s="41"/>
      <c r="G1634" s="41"/>
      <c r="H1634" s="41"/>
      <c r="I1634" s="41"/>
      <c r="J1634" s="41"/>
      <c r="K1634" s="41"/>
      <c r="L1634" s="41"/>
      <c r="M1634" s="41"/>
      <c r="N1634" s="41"/>
      <c r="O1634" s="41"/>
      <c r="P1634" s="41"/>
      <c r="Q1634" s="41"/>
      <c r="R1634" s="41"/>
      <c r="S1634" s="41"/>
    </row>
    <row r="1635" ht="78.0" customHeight="1">
      <c r="A1635" s="41"/>
      <c r="B1635" s="78"/>
      <c r="C1635" s="78"/>
      <c r="D1635" s="41"/>
      <c r="E1635" s="41"/>
      <c r="F1635" s="41"/>
      <c r="G1635" s="41"/>
      <c r="H1635" s="41"/>
      <c r="I1635" s="41"/>
      <c r="J1635" s="41"/>
      <c r="K1635" s="41"/>
      <c r="L1635" s="41"/>
      <c r="M1635" s="41"/>
      <c r="N1635" s="41"/>
      <c r="O1635" s="41"/>
      <c r="P1635" s="41"/>
      <c r="Q1635" s="41"/>
      <c r="R1635" s="41"/>
      <c r="S1635" s="41"/>
    </row>
    <row r="1636" ht="78.0" customHeight="1">
      <c r="A1636" s="41"/>
      <c r="B1636" s="78"/>
      <c r="C1636" s="78"/>
      <c r="D1636" s="41"/>
      <c r="E1636" s="41"/>
      <c r="F1636" s="41"/>
      <c r="G1636" s="41"/>
      <c r="H1636" s="41"/>
      <c r="I1636" s="41"/>
      <c r="J1636" s="41"/>
      <c r="K1636" s="41"/>
      <c r="L1636" s="41"/>
      <c r="M1636" s="41"/>
      <c r="N1636" s="41"/>
      <c r="O1636" s="41"/>
      <c r="P1636" s="41"/>
      <c r="Q1636" s="41"/>
      <c r="R1636" s="41"/>
      <c r="S1636" s="41"/>
    </row>
    <row r="1637" ht="78.0" customHeight="1">
      <c r="A1637" s="41"/>
      <c r="B1637" s="78"/>
      <c r="C1637" s="78"/>
      <c r="D1637" s="41"/>
      <c r="E1637" s="41"/>
      <c r="F1637" s="41"/>
      <c r="G1637" s="41"/>
      <c r="H1637" s="41"/>
      <c r="I1637" s="41"/>
      <c r="J1637" s="41"/>
      <c r="K1637" s="41"/>
      <c r="L1637" s="41"/>
      <c r="M1637" s="41"/>
      <c r="N1637" s="41"/>
      <c r="O1637" s="41"/>
      <c r="P1637" s="41"/>
      <c r="Q1637" s="41"/>
      <c r="R1637" s="41"/>
      <c r="S1637" s="41"/>
    </row>
    <row r="1638" ht="78.0" customHeight="1">
      <c r="A1638" s="41"/>
      <c r="B1638" s="78"/>
      <c r="C1638" s="78"/>
      <c r="D1638" s="41"/>
      <c r="E1638" s="41"/>
      <c r="F1638" s="41"/>
      <c r="G1638" s="41"/>
      <c r="H1638" s="41"/>
      <c r="I1638" s="41"/>
      <c r="J1638" s="41"/>
      <c r="K1638" s="41"/>
      <c r="L1638" s="41"/>
      <c r="M1638" s="41"/>
      <c r="N1638" s="41"/>
      <c r="O1638" s="41"/>
      <c r="P1638" s="41"/>
      <c r="Q1638" s="41"/>
      <c r="R1638" s="41"/>
      <c r="S1638" s="41"/>
    </row>
    <row r="1639" ht="78.0" customHeight="1">
      <c r="A1639" s="41"/>
      <c r="B1639" s="78"/>
      <c r="C1639" s="78"/>
      <c r="D1639" s="41"/>
      <c r="E1639" s="41"/>
      <c r="F1639" s="41"/>
      <c r="G1639" s="41"/>
      <c r="H1639" s="41"/>
      <c r="I1639" s="41"/>
      <c r="J1639" s="41"/>
      <c r="K1639" s="41"/>
      <c r="L1639" s="41"/>
      <c r="M1639" s="41"/>
      <c r="N1639" s="41"/>
      <c r="O1639" s="41"/>
      <c r="P1639" s="41"/>
      <c r="Q1639" s="41"/>
      <c r="R1639" s="41"/>
      <c r="S1639" s="41"/>
    </row>
    <row r="1640" ht="78.0" customHeight="1">
      <c r="A1640" s="41"/>
      <c r="B1640" s="78"/>
      <c r="C1640" s="78"/>
      <c r="D1640" s="41"/>
      <c r="E1640" s="41"/>
      <c r="F1640" s="41"/>
      <c r="G1640" s="41"/>
      <c r="H1640" s="41"/>
      <c r="I1640" s="41"/>
      <c r="J1640" s="41"/>
      <c r="K1640" s="41"/>
      <c r="L1640" s="41"/>
      <c r="M1640" s="41"/>
      <c r="N1640" s="41"/>
      <c r="O1640" s="41"/>
      <c r="P1640" s="41"/>
      <c r="Q1640" s="41"/>
      <c r="R1640" s="41"/>
      <c r="S1640" s="41"/>
    </row>
    <row r="1641" ht="78.0" customHeight="1">
      <c r="A1641" s="41"/>
      <c r="B1641" s="78"/>
      <c r="C1641" s="78"/>
      <c r="D1641" s="41"/>
      <c r="E1641" s="41"/>
      <c r="F1641" s="41"/>
      <c r="G1641" s="41"/>
      <c r="H1641" s="41"/>
      <c r="I1641" s="41"/>
      <c r="J1641" s="41"/>
      <c r="K1641" s="41"/>
      <c r="L1641" s="41"/>
      <c r="M1641" s="41"/>
      <c r="N1641" s="41"/>
      <c r="O1641" s="41"/>
      <c r="P1641" s="41"/>
      <c r="Q1641" s="41"/>
      <c r="R1641" s="41"/>
      <c r="S1641" s="41"/>
    </row>
    <row r="1642" ht="78.0" customHeight="1">
      <c r="A1642" s="41"/>
      <c r="B1642" s="78"/>
      <c r="C1642" s="78"/>
      <c r="D1642" s="41"/>
      <c r="E1642" s="41"/>
      <c r="F1642" s="41"/>
      <c r="G1642" s="41"/>
      <c r="H1642" s="41"/>
      <c r="I1642" s="41"/>
      <c r="J1642" s="41"/>
      <c r="K1642" s="41"/>
      <c r="L1642" s="41"/>
      <c r="M1642" s="41"/>
      <c r="N1642" s="41"/>
      <c r="O1642" s="41"/>
      <c r="P1642" s="41"/>
      <c r="Q1642" s="41"/>
      <c r="R1642" s="41"/>
      <c r="S1642" s="41"/>
    </row>
    <row r="1643" ht="78.0" customHeight="1">
      <c r="A1643" s="41"/>
      <c r="B1643" s="78"/>
      <c r="C1643" s="78"/>
      <c r="D1643" s="41"/>
      <c r="E1643" s="41"/>
      <c r="F1643" s="41"/>
      <c r="G1643" s="41"/>
      <c r="H1643" s="41"/>
      <c r="I1643" s="41"/>
      <c r="J1643" s="41"/>
      <c r="K1643" s="41"/>
      <c r="L1643" s="41"/>
      <c r="M1643" s="41"/>
      <c r="N1643" s="41"/>
      <c r="O1643" s="41"/>
      <c r="P1643" s="41"/>
      <c r="Q1643" s="41"/>
      <c r="R1643" s="41"/>
      <c r="S1643" s="41"/>
    </row>
    <row r="1644" ht="78.0" customHeight="1">
      <c r="A1644" s="41"/>
      <c r="B1644" s="78"/>
      <c r="C1644" s="78"/>
      <c r="D1644" s="41"/>
      <c r="E1644" s="41"/>
      <c r="F1644" s="41"/>
      <c r="G1644" s="41"/>
      <c r="H1644" s="41"/>
      <c r="I1644" s="41"/>
      <c r="J1644" s="41"/>
      <c r="K1644" s="41"/>
      <c r="L1644" s="41"/>
      <c r="M1644" s="41"/>
      <c r="N1644" s="41"/>
      <c r="O1644" s="41"/>
      <c r="P1644" s="41"/>
      <c r="Q1644" s="41"/>
      <c r="R1644" s="41"/>
      <c r="S1644" s="41"/>
    </row>
    <row r="1645" ht="78.0" customHeight="1">
      <c r="A1645" s="41"/>
      <c r="B1645" s="78"/>
      <c r="C1645" s="78"/>
      <c r="D1645" s="41"/>
      <c r="E1645" s="41"/>
      <c r="F1645" s="41"/>
      <c r="G1645" s="41"/>
      <c r="H1645" s="41"/>
      <c r="I1645" s="41"/>
      <c r="J1645" s="41"/>
      <c r="K1645" s="41"/>
      <c r="L1645" s="41"/>
      <c r="M1645" s="41"/>
      <c r="N1645" s="41"/>
      <c r="O1645" s="41"/>
      <c r="P1645" s="41"/>
      <c r="Q1645" s="41"/>
      <c r="R1645" s="41"/>
      <c r="S1645" s="41"/>
    </row>
    <row r="1646" ht="78.0" customHeight="1">
      <c r="A1646" s="41"/>
      <c r="B1646" s="78"/>
      <c r="C1646" s="78"/>
      <c r="D1646" s="41"/>
      <c r="E1646" s="41"/>
      <c r="F1646" s="41"/>
      <c r="G1646" s="41"/>
      <c r="H1646" s="41"/>
      <c r="I1646" s="41"/>
      <c r="J1646" s="41"/>
      <c r="K1646" s="41"/>
      <c r="L1646" s="41"/>
      <c r="M1646" s="41"/>
      <c r="N1646" s="41"/>
      <c r="O1646" s="41"/>
      <c r="P1646" s="41"/>
      <c r="Q1646" s="41"/>
      <c r="R1646" s="41"/>
      <c r="S1646" s="41"/>
    </row>
    <row r="1647" ht="78.0" customHeight="1">
      <c r="A1647" s="41"/>
      <c r="B1647" s="78"/>
      <c r="C1647" s="78"/>
      <c r="D1647" s="41"/>
      <c r="E1647" s="41"/>
      <c r="F1647" s="41"/>
      <c r="G1647" s="41"/>
      <c r="H1647" s="41"/>
      <c r="I1647" s="41"/>
      <c r="J1647" s="41"/>
      <c r="K1647" s="41"/>
      <c r="L1647" s="41"/>
      <c r="M1647" s="41"/>
      <c r="N1647" s="41"/>
      <c r="O1647" s="41"/>
      <c r="P1647" s="41"/>
      <c r="Q1647" s="41"/>
      <c r="R1647" s="41"/>
      <c r="S1647" s="41"/>
    </row>
    <row r="1648" ht="78.0" customHeight="1">
      <c r="A1648" s="41"/>
      <c r="B1648" s="78"/>
      <c r="C1648" s="78"/>
      <c r="D1648" s="41"/>
      <c r="E1648" s="41"/>
      <c r="F1648" s="41"/>
      <c r="G1648" s="41"/>
      <c r="H1648" s="41"/>
      <c r="I1648" s="41"/>
      <c r="J1648" s="41"/>
      <c r="K1648" s="41"/>
      <c r="L1648" s="41"/>
      <c r="M1648" s="41"/>
      <c r="N1648" s="41"/>
      <c r="O1648" s="41"/>
      <c r="P1648" s="41"/>
      <c r="Q1648" s="41"/>
      <c r="R1648" s="41"/>
      <c r="S1648" s="41"/>
    </row>
    <row r="1649" ht="78.0" customHeight="1">
      <c r="A1649" s="41"/>
      <c r="B1649" s="78"/>
      <c r="C1649" s="78"/>
      <c r="D1649" s="41"/>
      <c r="E1649" s="41"/>
      <c r="F1649" s="41"/>
      <c r="G1649" s="41"/>
      <c r="H1649" s="41"/>
      <c r="I1649" s="41"/>
      <c r="J1649" s="41"/>
      <c r="K1649" s="41"/>
      <c r="L1649" s="41"/>
      <c r="M1649" s="41"/>
      <c r="N1649" s="41"/>
      <c r="O1649" s="41"/>
      <c r="P1649" s="41"/>
      <c r="Q1649" s="41"/>
      <c r="R1649" s="41"/>
      <c r="S1649" s="41"/>
    </row>
    <row r="1650" ht="78.0" customHeight="1">
      <c r="A1650" s="41"/>
      <c r="B1650" s="78"/>
      <c r="C1650" s="78"/>
      <c r="D1650" s="41"/>
      <c r="E1650" s="41"/>
      <c r="F1650" s="41"/>
      <c r="G1650" s="41"/>
      <c r="H1650" s="41"/>
      <c r="I1650" s="41"/>
      <c r="J1650" s="41"/>
      <c r="K1650" s="41"/>
      <c r="L1650" s="41"/>
      <c r="M1650" s="41"/>
      <c r="N1650" s="41"/>
      <c r="O1650" s="41"/>
      <c r="P1650" s="41"/>
      <c r="Q1650" s="41"/>
      <c r="R1650" s="41"/>
      <c r="S1650" s="41"/>
    </row>
    <row r="1651" ht="78.0" customHeight="1">
      <c r="A1651" s="41"/>
      <c r="B1651" s="78"/>
      <c r="C1651" s="78"/>
      <c r="D1651" s="41"/>
      <c r="E1651" s="41"/>
      <c r="F1651" s="41"/>
      <c r="G1651" s="41"/>
      <c r="H1651" s="41"/>
      <c r="I1651" s="41"/>
      <c r="J1651" s="41"/>
      <c r="K1651" s="41"/>
      <c r="L1651" s="41"/>
      <c r="M1651" s="41"/>
      <c r="N1651" s="41"/>
      <c r="O1651" s="41"/>
      <c r="P1651" s="41"/>
      <c r="Q1651" s="41"/>
      <c r="R1651" s="41"/>
      <c r="S1651" s="41"/>
    </row>
    <row r="1652" ht="78.0" customHeight="1">
      <c r="A1652" s="41"/>
      <c r="B1652" s="78"/>
      <c r="C1652" s="78"/>
      <c r="D1652" s="41"/>
      <c r="E1652" s="41"/>
      <c r="F1652" s="41"/>
      <c r="G1652" s="41"/>
      <c r="H1652" s="41"/>
      <c r="I1652" s="41"/>
      <c r="J1652" s="41"/>
      <c r="K1652" s="41"/>
      <c r="L1652" s="41"/>
      <c r="M1652" s="41"/>
      <c r="N1652" s="41"/>
      <c r="O1652" s="41"/>
      <c r="P1652" s="41"/>
      <c r="Q1652" s="41"/>
      <c r="R1652" s="41"/>
      <c r="S1652" s="41"/>
    </row>
    <row r="1653" ht="78.0" customHeight="1">
      <c r="A1653" s="41"/>
      <c r="B1653" s="78"/>
      <c r="C1653" s="78"/>
      <c r="D1653" s="41"/>
      <c r="E1653" s="41"/>
      <c r="F1653" s="41"/>
      <c r="G1653" s="41"/>
      <c r="H1653" s="41"/>
      <c r="I1653" s="41"/>
      <c r="J1653" s="41"/>
      <c r="K1653" s="41"/>
      <c r="L1653" s="41"/>
      <c r="M1653" s="41"/>
      <c r="N1653" s="41"/>
      <c r="O1653" s="41"/>
      <c r="P1653" s="41"/>
      <c r="Q1653" s="41"/>
      <c r="R1653" s="41"/>
      <c r="S1653" s="41"/>
    </row>
    <row r="1654" ht="78.0" customHeight="1">
      <c r="A1654" s="41"/>
      <c r="B1654" s="78"/>
      <c r="C1654" s="78"/>
      <c r="D1654" s="41"/>
      <c r="E1654" s="41"/>
      <c r="F1654" s="41"/>
      <c r="G1654" s="41"/>
      <c r="H1654" s="41"/>
      <c r="I1654" s="41"/>
      <c r="J1654" s="41"/>
      <c r="K1654" s="41"/>
      <c r="L1654" s="41"/>
      <c r="M1654" s="41"/>
      <c r="N1654" s="41"/>
      <c r="O1654" s="41"/>
      <c r="P1654" s="41"/>
      <c r="Q1654" s="41"/>
      <c r="R1654" s="41"/>
      <c r="S1654" s="41"/>
    </row>
    <row r="1655" ht="78.0" customHeight="1">
      <c r="A1655" s="41"/>
      <c r="B1655" s="78"/>
      <c r="C1655" s="78"/>
      <c r="D1655" s="41"/>
      <c r="E1655" s="41"/>
      <c r="F1655" s="41"/>
      <c r="G1655" s="41"/>
      <c r="H1655" s="41"/>
      <c r="I1655" s="41"/>
      <c r="J1655" s="41"/>
      <c r="K1655" s="41"/>
      <c r="L1655" s="41"/>
      <c r="M1655" s="41"/>
      <c r="N1655" s="41"/>
      <c r="O1655" s="41"/>
      <c r="P1655" s="41"/>
      <c r="Q1655" s="41"/>
      <c r="R1655" s="41"/>
      <c r="S1655" s="41"/>
    </row>
    <row r="1656" ht="78.0" customHeight="1">
      <c r="A1656" s="41"/>
      <c r="B1656" s="78"/>
      <c r="C1656" s="78"/>
      <c r="D1656" s="41"/>
      <c r="E1656" s="41"/>
      <c r="F1656" s="41"/>
      <c r="G1656" s="41"/>
      <c r="H1656" s="41"/>
      <c r="I1656" s="41"/>
      <c r="J1656" s="41"/>
      <c r="K1656" s="41"/>
      <c r="L1656" s="41"/>
      <c r="M1656" s="41"/>
      <c r="N1656" s="41"/>
      <c r="O1656" s="41"/>
      <c r="P1656" s="41"/>
      <c r="Q1656" s="41"/>
      <c r="R1656" s="41"/>
      <c r="S1656" s="41"/>
    </row>
    <row r="1657" ht="78.0" customHeight="1">
      <c r="A1657" s="41"/>
      <c r="B1657" s="78"/>
      <c r="C1657" s="78"/>
      <c r="D1657" s="41"/>
      <c r="E1657" s="41"/>
      <c r="F1657" s="41"/>
      <c r="G1657" s="41"/>
      <c r="H1657" s="41"/>
      <c r="I1657" s="41"/>
      <c r="J1657" s="41"/>
      <c r="K1657" s="41"/>
      <c r="L1657" s="41"/>
      <c r="M1657" s="41"/>
      <c r="N1657" s="41"/>
      <c r="O1657" s="41"/>
      <c r="P1657" s="41"/>
      <c r="Q1657" s="41"/>
      <c r="R1657" s="41"/>
      <c r="S1657" s="41"/>
    </row>
    <row r="1658" ht="78.0" customHeight="1">
      <c r="A1658" s="41"/>
      <c r="B1658" s="78"/>
      <c r="C1658" s="78"/>
      <c r="D1658" s="41"/>
      <c r="E1658" s="41"/>
      <c r="F1658" s="41"/>
      <c r="G1658" s="41"/>
      <c r="H1658" s="41"/>
      <c r="I1658" s="41"/>
      <c r="J1658" s="41"/>
      <c r="K1658" s="41"/>
      <c r="L1658" s="41"/>
      <c r="M1658" s="41"/>
      <c r="N1658" s="41"/>
      <c r="O1658" s="41"/>
      <c r="P1658" s="41"/>
      <c r="Q1658" s="41"/>
      <c r="R1658" s="41"/>
      <c r="S1658" s="41"/>
    </row>
    <row r="1659" ht="78.0" customHeight="1">
      <c r="A1659" s="41"/>
      <c r="B1659" s="78"/>
      <c r="C1659" s="78"/>
      <c r="D1659" s="41"/>
      <c r="E1659" s="41"/>
      <c r="F1659" s="41"/>
      <c r="G1659" s="41"/>
      <c r="H1659" s="41"/>
      <c r="I1659" s="41"/>
      <c r="J1659" s="41"/>
      <c r="K1659" s="41"/>
      <c r="L1659" s="41"/>
      <c r="M1659" s="41"/>
      <c r="N1659" s="41"/>
      <c r="O1659" s="41"/>
      <c r="P1659" s="41"/>
      <c r="Q1659" s="41"/>
      <c r="R1659" s="41"/>
      <c r="S1659" s="41"/>
    </row>
    <row r="1660" ht="78.0" customHeight="1">
      <c r="A1660" s="41"/>
      <c r="B1660" s="78"/>
      <c r="C1660" s="78"/>
      <c r="D1660" s="41"/>
      <c r="E1660" s="41"/>
      <c r="F1660" s="41"/>
      <c r="G1660" s="41"/>
      <c r="H1660" s="41"/>
      <c r="I1660" s="41"/>
      <c r="J1660" s="41"/>
      <c r="K1660" s="41"/>
      <c r="L1660" s="41"/>
      <c r="M1660" s="41"/>
      <c r="N1660" s="41"/>
      <c r="O1660" s="41"/>
      <c r="P1660" s="41"/>
      <c r="Q1660" s="41"/>
      <c r="R1660" s="41"/>
      <c r="S1660" s="41"/>
    </row>
    <row r="1661" ht="78.0" customHeight="1">
      <c r="A1661" s="41"/>
      <c r="B1661" s="78"/>
      <c r="C1661" s="78"/>
      <c r="D1661" s="41"/>
      <c r="E1661" s="41"/>
      <c r="F1661" s="41"/>
      <c r="G1661" s="41"/>
      <c r="H1661" s="41"/>
      <c r="I1661" s="41"/>
      <c r="J1661" s="41"/>
      <c r="K1661" s="41"/>
      <c r="L1661" s="41"/>
      <c r="M1661" s="41"/>
      <c r="N1661" s="41"/>
      <c r="O1661" s="41"/>
      <c r="P1661" s="41"/>
      <c r="Q1661" s="41"/>
      <c r="R1661" s="41"/>
      <c r="S1661" s="41"/>
    </row>
    <row r="1662" ht="78.0" customHeight="1">
      <c r="A1662" s="41"/>
      <c r="B1662" s="78"/>
      <c r="C1662" s="78"/>
      <c r="D1662" s="41"/>
      <c r="E1662" s="41"/>
      <c r="F1662" s="41"/>
      <c r="G1662" s="41"/>
      <c r="H1662" s="41"/>
      <c r="I1662" s="41"/>
      <c r="J1662" s="41"/>
      <c r="K1662" s="41"/>
      <c r="L1662" s="41"/>
      <c r="M1662" s="41"/>
      <c r="N1662" s="41"/>
      <c r="O1662" s="41"/>
      <c r="P1662" s="41"/>
      <c r="Q1662" s="41"/>
      <c r="R1662" s="41"/>
      <c r="S1662" s="41"/>
    </row>
    <row r="1663" ht="78.0" customHeight="1">
      <c r="A1663" s="41"/>
      <c r="B1663" s="78"/>
      <c r="C1663" s="78"/>
      <c r="D1663" s="41"/>
      <c r="E1663" s="41"/>
      <c r="F1663" s="41"/>
      <c r="G1663" s="41"/>
      <c r="H1663" s="41"/>
      <c r="I1663" s="41"/>
      <c r="J1663" s="41"/>
      <c r="K1663" s="41"/>
      <c r="L1663" s="41"/>
      <c r="M1663" s="41"/>
      <c r="N1663" s="41"/>
      <c r="O1663" s="41"/>
      <c r="P1663" s="41"/>
      <c r="Q1663" s="41"/>
      <c r="R1663" s="41"/>
      <c r="S1663" s="41"/>
    </row>
    <row r="1664" ht="78.0" customHeight="1">
      <c r="A1664" s="41"/>
      <c r="B1664" s="78"/>
      <c r="C1664" s="78"/>
      <c r="D1664" s="41"/>
      <c r="E1664" s="41"/>
      <c r="F1664" s="41"/>
      <c r="G1664" s="41"/>
      <c r="H1664" s="41"/>
      <c r="I1664" s="41"/>
      <c r="J1664" s="41"/>
      <c r="K1664" s="41"/>
      <c r="L1664" s="41"/>
      <c r="M1664" s="41"/>
      <c r="N1664" s="41"/>
      <c r="O1664" s="41"/>
      <c r="P1664" s="41"/>
      <c r="Q1664" s="41"/>
      <c r="R1664" s="41"/>
      <c r="S1664" s="41"/>
    </row>
    <row r="1665" ht="78.0" customHeight="1">
      <c r="A1665" s="41"/>
      <c r="B1665" s="78"/>
      <c r="C1665" s="78"/>
      <c r="D1665" s="41"/>
      <c r="E1665" s="41"/>
      <c r="F1665" s="41"/>
      <c r="G1665" s="41"/>
      <c r="H1665" s="41"/>
      <c r="I1665" s="41"/>
      <c r="J1665" s="41"/>
      <c r="K1665" s="41"/>
      <c r="L1665" s="41"/>
      <c r="M1665" s="41"/>
      <c r="N1665" s="41"/>
      <c r="O1665" s="41"/>
      <c r="P1665" s="41"/>
      <c r="Q1665" s="41"/>
      <c r="R1665" s="41"/>
      <c r="S1665" s="41"/>
    </row>
    <row r="1666" ht="78.0" customHeight="1">
      <c r="A1666" s="41"/>
      <c r="B1666" s="78"/>
      <c r="C1666" s="78"/>
      <c r="D1666" s="41"/>
      <c r="E1666" s="41"/>
      <c r="F1666" s="41"/>
      <c r="G1666" s="41"/>
      <c r="H1666" s="41"/>
      <c r="I1666" s="41"/>
      <c r="J1666" s="41"/>
      <c r="K1666" s="41"/>
      <c r="L1666" s="41"/>
      <c r="M1666" s="41"/>
      <c r="N1666" s="41"/>
      <c r="O1666" s="41"/>
      <c r="P1666" s="41"/>
      <c r="Q1666" s="41"/>
      <c r="R1666" s="41"/>
      <c r="S1666" s="41"/>
    </row>
    <row r="1667" ht="78.0" customHeight="1">
      <c r="A1667" s="41"/>
      <c r="B1667" s="78"/>
      <c r="C1667" s="78"/>
      <c r="D1667" s="41"/>
      <c r="E1667" s="41"/>
      <c r="F1667" s="41"/>
      <c r="G1667" s="41"/>
      <c r="H1667" s="41"/>
      <c r="I1667" s="41"/>
      <c r="J1667" s="41"/>
      <c r="K1667" s="41"/>
      <c r="L1667" s="41"/>
      <c r="M1667" s="41"/>
      <c r="N1667" s="41"/>
      <c r="O1667" s="41"/>
      <c r="P1667" s="41"/>
      <c r="Q1667" s="41"/>
      <c r="R1667" s="41"/>
      <c r="S1667" s="41"/>
    </row>
    <row r="1668" ht="78.0" customHeight="1">
      <c r="A1668" s="41"/>
      <c r="B1668" s="78"/>
      <c r="C1668" s="78"/>
      <c r="D1668" s="41"/>
      <c r="E1668" s="41"/>
      <c r="F1668" s="41"/>
      <c r="G1668" s="41"/>
      <c r="H1668" s="41"/>
      <c r="I1668" s="41"/>
      <c r="J1668" s="41"/>
      <c r="K1668" s="41"/>
      <c r="L1668" s="41"/>
      <c r="M1668" s="41"/>
      <c r="N1668" s="41"/>
      <c r="O1668" s="41"/>
      <c r="P1668" s="41"/>
      <c r="Q1668" s="41"/>
      <c r="R1668" s="41"/>
      <c r="S1668" s="41"/>
    </row>
    <row r="1669" ht="78.0" customHeight="1">
      <c r="A1669" s="41"/>
      <c r="B1669" s="78"/>
      <c r="C1669" s="78"/>
      <c r="D1669" s="41"/>
      <c r="E1669" s="41"/>
      <c r="F1669" s="41"/>
      <c r="G1669" s="41"/>
      <c r="H1669" s="41"/>
      <c r="I1669" s="41"/>
      <c r="J1669" s="41"/>
      <c r="K1669" s="41"/>
      <c r="L1669" s="41"/>
      <c r="M1669" s="41"/>
      <c r="N1669" s="41"/>
      <c r="O1669" s="41"/>
      <c r="P1669" s="41"/>
      <c r="Q1669" s="41"/>
      <c r="R1669" s="41"/>
      <c r="S1669" s="41"/>
    </row>
    <row r="1670" ht="78.0" customHeight="1">
      <c r="A1670" s="41"/>
      <c r="B1670" s="78"/>
      <c r="C1670" s="78"/>
      <c r="D1670" s="41"/>
      <c r="E1670" s="41"/>
      <c r="F1670" s="41"/>
      <c r="G1670" s="41"/>
      <c r="H1670" s="41"/>
      <c r="I1670" s="41"/>
      <c r="J1670" s="41"/>
      <c r="K1670" s="41"/>
      <c r="L1670" s="41"/>
      <c r="M1670" s="41"/>
      <c r="N1670" s="41"/>
      <c r="O1670" s="41"/>
      <c r="P1670" s="41"/>
      <c r="Q1670" s="41"/>
      <c r="R1670" s="41"/>
      <c r="S1670" s="41"/>
    </row>
    <row r="1671" ht="78.0" customHeight="1">
      <c r="A1671" s="41"/>
      <c r="B1671" s="78"/>
      <c r="C1671" s="78"/>
      <c r="D1671" s="41"/>
      <c r="E1671" s="41"/>
      <c r="F1671" s="41"/>
      <c r="G1671" s="41"/>
      <c r="H1671" s="41"/>
      <c r="I1671" s="41"/>
      <c r="J1671" s="41"/>
      <c r="K1671" s="41"/>
      <c r="L1671" s="41"/>
      <c r="M1671" s="41"/>
      <c r="N1671" s="41"/>
      <c r="O1671" s="41"/>
      <c r="P1671" s="41"/>
      <c r="Q1671" s="41"/>
      <c r="R1671" s="41"/>
      <c r="S1671" s="41"/>
    </row>
    <row r="1672" ht="78.0" customHeight="1">
      <c r="A1672" s="41"/>
      <c r="B1672" s="78"/>
      <c r="C1672" s="78"/>
      <c r="D1672" s="41"/>
      <c r="E1672" s="41"/>
      <c r="F1672" s="41"/>
      <c r="G1672" s="41"/>
      <c r="H1672" s="41"/>
      <c r="I1672" s="41"/>
      <c r="J1672" s="41"/>
      <c r="K1672" s="41"/>
      <c r="L1672" s="41"/>
      <c r="M1672" s="41"/>
      <c r="N1672" s="41"/>
      <c r="O1672" s="41"/>
      <c r="P1672" s="41"/>
      <c r="Q1672" s="41"/>
      <c r="R1672" s="41"/>
      <c r="S1672" s="41"/>
    </row>
    <row r="1673" ht="78.0" customHeight="1">
      <c r="A1673" s="41"/>
      <c r="B1673" s="78"/>
      <c r="C1673" s="78"/>
      <c r="D1673" s="41"/>
      <c r="E1673" s="41"/>
      <c r="F1673" s="41"/>
      <c r="G1673" s="41"/>
      <c r="H1673" s="41"/>
      <c r="I1673" s="41"/>
      <c r="J1673" s="41"/>
      <c r="K1673" s="41"/>
      <c r="L1673" s="41"/>
      <c r="M1673" s="41"/>
      <c r="N1673" s="41"/>
      <c r="O1673" s="41"/>
      <c r="P1673" s="41"/>
      <c r="Q1673" s="41"/>
      <c r="R1673" s="41"/>
      <c r="S1673" s="41"/>
    </row>
    <row r="1674" ht="78.0" customHeight="1">
      <c r="A1674" s="41"/>
      <c r="B1674" s="78"/>
      <c r="C1674" s="78"/>
      <c r="D1674" s="41"/>
      <c r="E1674" s="41"/>
      <c r="F1674" s="41"/>
      <c r="G1674" s="41"/>
      <c r="H1674" s="41"/>
      <c r="I1674" s="41"/>
      <c r="J1674" s="41"/>
      <c r="K1674" s="41"/>
      <c r="L1674" s="41"/>
      <c r="M1674" s="41"/>
      <c r="N1674" s="41"/>
      <c r="O1674" s="41"/>
      <c r="P1674" s="41"/>
      <c r="Q1674" s="41"/>
      <c r="R1674" s="41"/>
      <c r="S1674" s="41"/>
    </row>
    <row r="1675" ht="78.0" customHeight="1">
      <c r="A1675" s="41"/>
      <c r="B1675" s="78"/>
      <c r="C1675" s="78"/>
      <c r="D1675" s="41"/>
      <c r="E1675" s="41"/>
      <c r="F1675" s="41"/>
      <c r="G1675" s="41"/>
      <c r="H1675" s="41"/>
      <c r="I1675" s="41"/>
      <c r="J1675" s="41"/>
      <c r="K1675" s="41"/>
      <c r="L1675" s="41"/>
      <c r="M1675" s="41"/>
      <c r="N1675" s="41"/>
      <c r="O1675" s="41"/>
      <c r="P1675" s="41"/>
      <c r="Q1675" s="41"/>
      <c r="R1675" s="41"/>
      <c r="S1675" s="41"/>
    </row>
    <row r="1676" ht="78.0" customHeight="1">
      <c r="A1676" s="41"/>
      <c r="B1676" s="78"/>
      <c r="C1676" s="78"/>
      <c r="D1676" s="41"/>
      <c r="E1676" s="41"/>
      <c r="F1676" s="41"/>
      <c r="G1676" s="41"/>
      <c r="H1676" s="41"/>
      <c r="I1676" s="41"/>
      <c r="J1676" s="41"/>
      <c r="K1676" s="41"/>
      <c r="L1676" s="41"/>
      <c r="M1676" s="41"/>
      <c r="N1676" s="41"/>
      <c r="O1676" s="41"/>
      <c r="P1676" s="41"/>
      <c r="Q1676" s="41"/>
      <c r="R1676" s="41"/>
      <c r="S1676" s="41"/>
    </row>
    <row r="1677" ht="78.0" customHeight="1">
      <c r="A1677" s="41"/>
      <c r="B1677" s="78"/>
      <c r="C1677" s="78"/>
      <c r="D1677" s="41"/>
      <c r="E1677" s="41"/>
      <c r="F1677" s="41"/>
      <c r="G1677" s="41"/>
      <c r="H1677" s="41"/>
      <c r="I1677" s="41"/>
      <c r="J1677" s="41"/>
      <c r="K1677" s="41"/>
      <c r="L1677" s="41"/>
      <c r="M1677" s="41"/>
      <c r="N1677" s="41"/>
      <c r="O1677" s="41"/>
      <c r="P1677" s="41"/>
      <c r="Q1677" s="41"/>
      <c r="R1677" s="41"/>
      <c r="S1677" s="41"/>
    </row>
    <row r="1678" ht="78.0" customHeight="1">
      <c r="A1678" s="41"/>
      <c r="B1678" s="78"/>
      <c r="C1678" s="78"/>
      <c r="D1678" s="41"/>
      <c r="E1678" s="41"/>
      <c r="F1678" s="41"/>
      <c r="G1678" s="41"/>
      <c r="H1678" s="41"/>
      <c r="I1678" s="41"/>
      <c r="J1678" s="41"/>
      <c r="K1678" s="41"/>
      <c r="L1678" s="41"/>
      <c r="M1678" s="41"/>
      <c r="N1678" s="41"/>
      <c r="O1678" s="41"/>
      <c r="P1678" s="41"/>
      <c r="Q1678" s="41"/>
      <c r="R1678" s="41"/>
      <c r="S1678" s="41"/>
    </row>
    <row r="1679" ht="78.0" customHeight="1">
      <c r="A1679" s="41"/>
      <c r="B1679" s="78"/>
      <c r="C1679" s="78"/>
      <c r="D1679" s="41"/>
      <c r="E1679" s="41"/>
      <c r="F1679" s="41"/>
      <c r="G1679" s="41"/>
      <c r="H1679" s="41"/>
      <c r="I1679" s="41"/>
      <c r="J1679" s="41"/>
      <c r="K1679" s="41"/>
      <c r="L1679" s="41"/>
      <c r="M1679" s="41"/>
      <c r="N1679" s="41"/>
      <c r="O1679" s="41"/>
      <c r="P1679" s="41"/>
      <c r="Q1679" s="41"/>
      <c r="R1679" s="41"/>
      <c r="S1679" s="41"/>
    </row>
    <row r="1680" ht="78.0" customHeight="1">
      <c r="A1680" s="41"/>
      <c r="B1680" s="78"/>
      <c r="C1680" s="78"/>
      <c r="D1680" s="41"/>
      <c r="E1680" s="41"/>
      <c r="F1680" s="41"/>
      <c r="G1680" s="41"/>
      <c r="H1680" s="41"/>
      <c r="I1680" s="41"/>
      <c r="J1680" s="41"/>
      <c r="K1680" s="41"/>
      <c r="L1680" s="41"/>
      <c r="M1680" s="41"/>
      <c r="N1680" s="41"/>
      <c r="O1680" s="41"/>
      <c r="P1680" s="41"/>
      <c r="Q1680" s="41"/>
      <c r="R1680" s="41"/>
      <c r="S1680" s="41"/>
    </row>
    <row r="1681" ht="78.0" customHeight="1">
      <c r="A1681" s="41"/>
      <c r="B1681" s="78"/>
      <c r="C1681" s="78"/>
      <c r="D1681" s="41"/>
      <c r="E1681" s="41"/>
      <c r="F1681" s="41"/>
      <c r="G1681" s="41"/>
      <c r="H1681" s="41"/>
      <c r="I1681" s="41"/>
      <c r="J1681" s="41"/>
      <c r="K1681" s="41"/>
      <c r="L1681" s="41"/>
      <c r="M1681" s="41"/>
      <c r="N1681" s="41"/>
      <c r="O1681" s="41"/>
      <c r="P1681" s="41"/>
      <c r="Q1681" s="41"/>
      <c r="R1681" s="41"/>
      <c r="S1681" s="41"/>
    </row>
    <row r="1682" ht="78.0" customHeight="1">
      <c r="A1682" s="41"/>
      <c r="B1682" s="78"/>
      <c r="C1682" s="78"/>
      <c r="D1682" s="41"/>
      <c r="E1682" s="41"/>
      <c r="F1682" s="41"/>
      <c r="G1682" s="41"/>
      <c r="H1682" s="41"/>
      <c r="I1682" s="41"/>
      <c r="J1682" s="41"/>
      <c r="K1682" s="41"/>
      <c r="L1682" s="41"/>
      <c r="M1682" s="41"/>
      <c r="N1682" s="41"/>
      <c r="O1682" s="41"/>
      <c r="P1682" s="41"/>
      <c r="Q1682" s="41"/>
      <c r="R1682" s="41"/>
      <c r="S1682" s="41"/>
    </row>
    <row r="1683" ht="78.0" customHeight="1">
      <c r="A1683" s="41"/>
      <c r="B1683" s="78"/>
      <c r="C1683" s="78"/>
      <c r="D1683" s="41"/>
      <c r="E1683" s="41"/>
      <c r="F1683" s="41"/>
      <c r="G1683" s="41"/>
      <c r="H1683" s="41"/>
      <c r="I1683" s="41"/>
      <c r="J1683" s="41"/>
      <c r="K1683" s="41"/>
      <c r="L1683" s="41"/>
      <c r="M1683" s="41"/>
      <c r="N1683" s="41"/>
      <c r="O1683" s="41"/>
      <c r="P1683" s="41"/>
      <c r="Q1683" s="41"/>
      <c r="R1683" s="41"/>
      <c r="S1683" s="41"/>
    </row>
    <row r="1684" ht="78.0" customHeight="1">
      <c r="A1684" s="41"/>
      <c r="B1684" s="78"/>
      <c r="C1684" s="78"/>
      <c r="D1684" s="41"/>
      <c r="E1684" s="41"/>
      <c r="F1684" s="41"/>
      <c r="G1684" s="41"/>
      <c r="H1684" s="41"/>
      <c r="I1684" s="41"/>
      <c r="J1684" s="41"/>
      <c r="K1684" s="41"/>
      <c r="L1684" s="41"/>
      <c r="M1684" s="41"/>
      <c r="N1684" s="41"/>
      <c r="O1684" s="41"/>
      <c r="P1684" s="41"/>
      <c r="Q1684" s="41"/>
      <c r="R1684" s="41"/>
      <c r="S1684" s="41"/>
    </row>
    <row r="1685" ht="78.0" customHeight="1">
      <c r="A1685" s="41"/>
      <c r="B1685" s="78"/>
      <c r="C1685" s="78"/>
      <c r="D1685" s="41"/>
      <c r="E1685" s="41"/>
      <c r="F1685" s="41"/>
      <c r="G1685" s="41"/>
      <c r="H1685" s="41"/>
      <c r="I1685" s="41"/>
      <c r="J1685" s="41"/>
      <c r="K1685" s="41"/>
      <c r="L1685" s="41"/>
      <c r="M1685" s="41"/>
      <c r="N1685" s="41"/>
      <c r="O1685" s="41"/>
      <c r="P1685" s="41"/>
      <c r="Q1685" s="41"/>
      <c r="R1685" s="41"/>
      <c r="S1685" s="41"/>
    </row>
    <row r="1686" ht="78.0" customHeight="1">
      <c r="A1686" s="41"/>
      <c r="B1686" s="78"/>
      <c r="C1686" s="78"/>
      <c r="D1686" s="41"/>
      <c r="E1686" s="41"/>
      <c r="F1686" s="41"/>
      <c r="G1686" s="41"/>
      <c r="H1686" s="41"/>
      <c r="I1686" s="41"/>
      <c r="J1686" s="41"/>
      <c r="K1686" s="41"/>
      <c r="L1686" s="41"/>
      <c r="M1686" s="41"/>
      <c r="N1686" s="41"/>
      <c r="O1686" s="41"/>
      <c r="P1686" s="41"/>
      <c r="Q1686" s="41"/>
      <c r="R1686" s="41"/>
      <c r="S1686" s="41"/>
    </row>
    <row r="1687" ht="78.0" customHeight="1">
      <c r="A1687" s="41"/>
      <c r="B1687" s="78"/>
      <c r="C1687" s="78"/>
      <c r="D1687" s="41"/>
      <c r="E1687" s="41"/>
      <c r="F1687" s="41"/>
      <c r="G1687" s="41"/>
      <c r="H1687" s="41"/>
      <c r="I1687" s="41"/>
      <c r="J1687" s="41"/>
      <c r="K1687" s="41"/>
      <c r="L1687" s="41"/>
      <c r="M1687" s="41"/>
      <c r="N1687" s="41"/>
      <c r="O1687" s="41"/>
      <c r="P1687" s="41"/>
      <c r="Q1687" s="41"/>
      <c r="R1687" s="41"/>
      <c r="S1687" s="41"/>
    </row>
    <row r="1688" ht="78.0" customHeight="1">
      <c r="A1688" s="41"/>
      <c r="B1688" s="78"/>
      <c r="C1688" s="78"/>
      <c r="D1688" s="41"/>
      <c r="E1688" s="41"/>
      <c r="F1688" s="41"/>
      <c r="G1688" s="41"/>
      <c r="H1688" s="41"/>
      <c r="I1688" s="41"/>
      <c r="J1688" s="41"/>
      <c r="K1688" s="41"/>
      <c r="L1688" s="41"/>
      <c r="M1688" s="41"/>
      <c r="N1688" s="41"/>
      <c r="O1688" s="41"/>
      <c r="P1688" s="41"/>
      <c r="Q1688" s="41"/>
      <c r="R1688" s="41"/>
      <c r="S1688" s="41"/>
    </row>
    <row r="1689" ht="78.0" customHeight="1">
      <c r="A1689" s="41"/>
      <c r="B1689" s="78"/>
      <c r="C1689" s="78"/>
      <c r="D1689" s="41"/>
      <c r="E1689" s="41"/>
      <c r="F1689" s="41"/>
      <c r="G1689" s="41"/>
      <c r="H1689" s="41"/>
      <c r="I1689" s="41"/>
      <c r="J1689" s="41"/>
      <c r="K1689" s="41"/>
      <c r="L1689" s="41"/>
      <c r="M1689" s="41"/>
      <c r="N1689" s="41"/>
      <c r="O1689" s="41"/>
      <c r="P1689" s="41"/>
      <c r="Q1689" s="41"/>
      <c r="R1689" s="41"/>
      <c r="S1689" s="41"/>
    </row>
    <row r="1690" ht="78.0" customHeight="1">
      <c r="A1690" s="41"/>
      <c r="B1690" s="78"/>
      <c r="C1690" s="78"/>
      <c r="D1690" s="41"/>
      <c r="E1690" s="41"/>
      <c r="F1690" s="41"/>
      <c r="G1690" s="41"/>
      <c r="H1690" s="41"/>
      <c r="I1690" s="41"/>
      <c r="J1690" s="41"/>
      <c r="K1690" s="41"/>
      <c r="L1690" s="41"/>
      <c r="M1690" s="41"/>
      <c r="N1690" s="41"/>
      <c r="O1690" s="41"/>
      <c r="P1690" s="41"/>
      <c r="Q1690" s="41"/>
      <c r="R1690" s="41"/>
      <c r="S1690" s="41"/>
    </row>
    <row r="1691" ht="78.0" customHeight="1">
      <c r="A1691" s="41"/>
      <c r="B1691" s="78"/>
      <c r="C1691" s="78"/>
      <c r="D1691" s="41"/>
      <c r="E1691" s="41"/>
      <c r="F1691" s="41"/>
      <c r="G1691" s="41"/>
      <c r="H1691" s="41"/>
      <c r="I1691" s="41"/>
      <c r="J1691" s="41"/>
      <c r="K1691" s="41"/>
      <c r="L1691" s="41"/>
      <c r="M1691" s="41"/>
      <c r="N1691" s="41"/>
      <c r="O1691" s="41"/>
      <c r="P1691" s="41"/>
      <c r="Q1691" s="41"/>
      <c r="R1691" s="41"/>
      <c r="S1691" s="41"/>
    </row>
    <row r="1692" ht="78.0" customHeight="1">
      <c r="A1692" s="41"/>
      <c r="B1692" s="78"/>
      <c r="C1692" s="78"/>
      <c r="D1692" s="41"/>
      <c r="E1692" s="41"/>
      <c r="F1692" s="41"/>
      <c r="G1692" s="41"/>
      <c r="H1692" s="41"/>
      <c r="I1692" s="41"/>
      <c r="J1692" s="41"/>
      <c r="K1692" s="41"/>
      <c r="L1692" s="41"/>
      <c r="M1692" s="41"/>
      <c r="N1692" s="41"/>
      <c r="O1692" s="41"/>
      <c r="P1692" s="41"/>
      <c r="Q1692" s="41"/>
      <c r="R1692" s="41"/>
      <c r="S1692" s="41"/>
    </row>
    <row r="1693" ht="78.0" customHeight="1">
      <c r="A1693" s="41"/>
      <c r="B1693" s="78"/>
      <c r="C1693" s="78"/>
      <c r="D1693" s="41"/>
      <c r="E1693" s="41"/>
      <c r="F1693" s="41"/>
      <c r="G1693" s="41"/>
      <c r="H1693" s="41"/>
      <c r="I1693" s="41"/>
      <c r="J1693" s="41"/>
      <c r="K1693" s="41"/>
      <c r="L1693" s="41"/>
      <c r="M1693" s="41"/>
      <c r="N1693" s="41"/>
      <c r="O1693" s="41"/>
      <c r="P1693" s="41"/>
      <c r="Q1693" s="41"/>
      <c r="R1693" s="41"/>
      <c r="S1693" s="41"/>
    </row>
    <row r="1694" ht="78.0" customHeight="1">
      <c r="A1694" s="41"/>
      <c r="B1694" s="78"/>
      <c r="C1694" s="78"/>
      <c r="D1694" s="41"/>
      <c r="E1694" s="41"/>
      <c r="F1694" s="41"/>
      <c r="G1694" s="41"/>
      <c r="H1694" s="41"/>
      <c r="I1694" s="41"/>
      <c r="J1694" s="41"/>
      <c r="K1694" s="41"/>
      <c r="L1694" s="41"/>
      <c r="M1694" s="41"/>
      <c r="N1694" s="41"/>
      <c r="O1694" s="41"/>
      <c r="P1694" s="41"/>
      <c r="Q1694" s="41"/>
      <c r="R1694" s="41"/>
      <c r="S1694" s="41"/>
    </row>
    <row r="1695" ht="78.0" customHeight="1">
      <c r="A1695" s="41"/>
      <c r="B1695" s="78"/>
      <c r="C1695" s="78"/>
      <c r="D1695" s="41"/>
      <c r="E1695" s="41"/>
      <c r="F1695" s="41"/>
      <c r="G1695" s="41"/>
      <c r="H1695" s="41"/>
      <c r="I1695" s="41"/>
      <c r="J1695" s="41"/>
      <c r="K1695" s="41"/>
      <c r="L1695" s="41"/>
      <c r="M1695" s="41"/>
      <c r="N1695" s="41"/>
      <c r="O1695" s="41"/>
      <c r="P1695" s="41"/>
      <c r="Q1695" s="41"/>
      <c r="R1695" s="41"/>
      <c r="S1695" s="41"/>
    </row>
    <row r="1696" ht="78.0" customHeight="1">
      <c r="A1696" s="41"/>
      <c r="B1696" s="78"/>
      <c r="C1696" s="78"/>
      <c r="D1696" s="41"/>
      <c r="E1696" s="41"/>
      <c r="F1696" s="41"/>
      <c r="G1696" s="41"/>
      <c r="H1696" s="41"/>
      <c r="I1696" s="41"/>
      <c r="J1696" s="41"/>
      <c r="K1696" s="41"/>
      <c r="L1696" s="41"/>
      <c r="M1696" s="41"/>
      <c r="N1696" s="41"/>
      <c r="O1696" s="41"/>
      <c r="P1696" s="41"/>
      <c r="Q1696" s="41"/>
      <c r="R1696" s="41"/>
      <c r="S1696" s="41"/>
    </row>
    <row r="1697" ht="78.0" customHeight="1">
      <c r="A1697" s="41"/>
      <c r="B1697" s="78"/>
      <c r="C1697" s="78"/>
      <c r="D1697" s="41"/>
      <c r="E1697" s="41"/>
      <c r="F1697" s="41"/>
      <c r="G1697" s="41"/>
      <c r="H1697" s="41"/>
      <c r="I1697" s="41"/>
      <c r="J1697" s="41"/>
      <c r="K1697" s="41"/>
      <c r="L1697" s="41"/>
      <c r="M1697" s="41"/>
      <c r="N1697" s="41"/>
      <c r="O1697" s="41"/>
      <c r="P1697" s="41"/>
      <c r="Q1697" s="41"/>
      <c r="R1697" s="41"/>
      <c r="S1697" s="41"/>
    </row>
    <row r="1698" ht="78.0" customHeight="1">
      <c r="A1698" s="41"/>
      <c r="B1698" s="78"/>
      <c r="C1698" s="78"/>
      <c r="D1698" s="41"/>
      <c r="E1698" s="41"/>
      <c r="F1698" s="41"/>
      <c r="G1698" s="41"/>
      <c r="H1698" s="41"/>
      <c r="I1698" s="41"/>
      <c r="J1698" s="41"/>
      <c r="K1698" s="41"/>
      <c r="L1698" s="41"/>
      <c r="M1698" s="41"/>
      <c r="N1698" s="41"/>
      <c r="O1698" s="41"/>
      <c r="P1698" s="41"/>
      <c r="Q1698" s="41"/>
      <c r="R1698" s="41"/>
      <c r="S1698" s="41"/>
    </row>
    <row r="1699" ht="78.0" customHeight="1">
      <c r="A1699" s="41"/>
      <c r="B1699" s="78"/>
      <c r="C1699" s="78"/>
      <c r="D1699" s="41"/>
      <c r="E1699" s="41"/>
      <c r="F1699" s="41"/>
      <c r="G1699" s="41"/>
      <c r="H1699" s="41"/>
      <c r="I1699" s="41"/>
      <c r="J1699" s="41"/>
      <c r="K1699" s="41"/>
      <c r="L1699" s="41"/>
      <c r="M1699" s="41"/>
      <c r="N1699" s="41"/>
      <c r="O1699" s="41"/>
      <c r="P1699" s="41"/>
      <c r="Q1699" s="41"/>
      <c r="R1699" s="41"/>
      <c r="S1699" s="41"/>
    </row>
    <row r="1700" ht="78.0" customHeight="1">
      <c r="A1700" s="41"/>
      <c r="B1700" s="78"/>
      <c r="C1700" s="78"/>
      <c r="D1700" s="41"/>
      <c r="E1700" s="41"/>
      <c r="F1700" s="41"/>
      <c r="G1700" s="41"/>
      <c r="H1700" s="41"/>
      <c r="I1700" s="41"/>
      <c r="J1700" s="41"/>
      <c r="K1700" s="41"/>
      <c r="L1700" s="41"/>
      <c r="M1700" s="41"/>
      <c r="N1700" s="41"/>
      <c r="O1700" s="41"/>
      <c r="P1700" s="41"/>
      <c r="Q1700" s="41"/>
      <c r="R1700" s="41"/>
      <c r="S1700" s="41"/>
    </row>
    <row r="1701" ht="78.0" customHeight="1">
      <c r="A1701" s="41"/>
      <c r="B1701" s="78"/>
      <c r="C1701" s="78"/>
      <c r="D1701" s="41"/>
      <c r="E1701" s="41"/>
      <c r="F1701" s="41"/>
      <c r="G1701" s="41"/>
      <c r="H1701" s="41"/>
      <c r="I1701" s="41"/>
      <c r="J1701" s="41"/>
      <c r="K1701" s="41"/>
      <c r="L1701" s="41"/>
      <c r="M1701" s="41"/>
      <c r="N1701" s="41"/>
      <c r="O1701" s="41"/>
      <c r="P1701" s="41"/>
      <c r="Q1701" s="41"/>
      <c r="R1701" s="41"/>
      <c r="S1701" s="41"/>
    </row>
    <row r="1702" ht="78.0" customHeight="1">
      <c r="A1702" s="41"/>
      <c r="B1702" s="78"/>
      <c r="C1702" s="78"/>
      <c r="D1702" s="41"/>
      <c r="E1702" s="41"/>
      <c r="F1702" s="41"/>
      <c r="G1702" s="41"/>
      <c r="H1702" s="41"/>
      <c r="I1702" s="41"/>
      <c r="J1702" s="41"/>
      <c r="K1702" s="41"/>
      <c r="L1702" s="41"/>
      <c r="M1702" s="41"/>
      <c r="N1702" s="41"/>
      <c r="O1702" s="41"/>
      <c r="P1702" s="41"/>
      <c r="Q1702" s="41"/>
      <c r="R1702" s="41"/>
      <c r="S1702" s="41"/>
    </row>
    <row r="1703" ht="78.0" customHeight="1">
      <c r="A1703" s="41"/>
      <c r="B1703" s="78"/>
      <c r="C1703" s="78"/>
      <c r="D1703" s="41"/>
      <c r="E1703" s="41"/>
      <c r="F1703" s="41"/>
      <c r="G1703" s="41"/>
      <c r="H1703" s="41"/>
      <c r="I1703" s="41"/>
      <c r="J1703" s="41"/>
      <c r="K1703" s="41"/>
      <c r="L1703" s="41"/>
      <c r="M1703" s="41"/>
      <c r="N1703" s="41"/>
      <c r="O1703" s="41"/>
      <c r="P1703" s="41"/>
      <c r="Q1703" s="41"/>
      <c r="R1703" s="41"/>
      <c r="S1703" s="41"/>
    </row>
    <row r="1704" ht="78.0" customHeight="1">
      <c r="A1704" s="41"/>
      <c r="B1704" s="78"/>
      <c r="C1704" s="78"/>
      <c r="D1704" s="41"/>
      <c r="E1704" s="41"/>
      <c r="F1704" s="41"/>
      <c r="G1704" s="41"/>
      <c r="H1704" s="41"/>
      <c r="I1704" s="41"/>
      <c r="J1704" s="41"/>
      <c r="K1704" s="41"/>
      <c r="L1704" s="41"/>
      <c r="M1704" s="41"/>
      <c r="N1704" s="41"/>
      <c r="O1704" s="41"/>
      <c r="P1704" s="41"/>
      <c r="Q1704" s="41"/>
      <c r="R1704" s="41"/>
      <c r="S1704" s="41"/>
    </row>
    <row r="1705" ht="78.0" customHeight="1">
      <c r="A1705" s="41"/>
      <c r="B1705" s="78"/>
      <c r="C1705" s="78"/>
      <c r="D1705" s="41"/>
      <c r="E1705" s="41"/>
      <c r="F1705" s="41"/>
      <c r="G1705" s="41"/>
      <c r="H1705" s="41"/>
      <c r="I1705" s="41"/>
      <c r="J1705" s="41"/>
      <c r="K1705" s="41"/>
      <c r="L1705" s="41"/>
      <c r="M1705" s="41"/>
      <c r="N1705" s="41"/>
      <c r="O1705" s="41"/>
      <c r="P1705" s="41"/>
      <c r="Q1705" s="41"/>
      <c r="R1705" s="41"/>
      <c r="S1705" s="41"/>
    </row>
    <row r="1706" ht="78.0" customHeight="1">
      <c r="A1706" s="41"/>
      <c r="B1706" s="78"/>
      <c r="C1706" s="78"/>
      <c r="D1706" s="41"/>
      <c r="E1706" s="41"/>
      <c r="F1706" s="41"/>
      <c r="G1706" s="41"/>
      <c r="H1706" s="41"/>
      <c r="I1706" s="41"/>
      <c r="J1706" s="41"/>
      <c r="K1706" s="41"/>
      <c r="L1706" s="41"/>
      <c r="M1706" s="41"/>
      <c r="N1706" s="41"/>
      <c r="O1706" s="41"/>
      <c r="P1706" s="41"/>
      <c r="Q1706" s="41"/>
      <c r="R1706" s="41"/>
      <c r="S1706" s="41"/>
    </row>
    <row r="1707" ht="78.0" customHeight="1">
      <c r="A1707" s="41"/>
      <c r="B1707" s="78"/>
      <c r="C1707" s="78"/>
      <c r="D1707" s="41"/>
      <c r="E1707" s="41"/>
      <c r="F1707" s="41"/>
      <c r="G1707" s="41"/>
      <c r="H1707" s="41"/>
      <c r="I1707" s="41"/>
      <c r="J1707" s="41"/>
      <c r="K1707" s="41"/>
      <c r="L1707" s="41"/>
      <c r="M1707" s="41"/>
      <c r="N1707" s="41"/>
      <c r="O1707" s="41"/>
      <c r="P1707" s="41"/>
      <c r="Q1707" s="41"/>
      <c r="R1707" s="41"/>
      <c r="S1707" s="41"/>
    </row>
    <row r="1708" ht="78.0" customHeight="1">
      <c r="A1708" s="41"/>
      <c r="B1708" s="78"/>
      <c r="C1708" s="78"/>
      <c r="D1708" s="41"/>
      <c r="E1708" s="41"/>
      <c r="F1708" s="41"/>
      <c r="G1708" s="41"/>
      <c r="H1708" s="41"/>
      <c r="I1708" s="41"/>
      <c r="J1708" s="41"/>
      <c r="K1708" s="41"/>
      <c r="L1708" s="41"/>
      <c r="M1708" s="41"/>
      <c r="N1708" s="41"/>
      <c r="O1708" s="41"/>
      <c r="P1708" s="41"/>
      <c r="Q1708" s="41"/>
      <c r="R1708" s="41"/>
      <c r="S1708" s="41"/>
    </row>
    <row r="1709" ht="78.0" customHeight="1">
      <c r="A1709" s="41"/>
      <c r="B1709" s="78"/>
      <c r="C1709" s="78"/>
      <c r="D1709" s="41"/>
      <c r="E1709" s="41"/>
      <c r="F1709" s="41"/>
      <c r="G1709" s="41"/>
      <c r="H1709" s="41"/>
      <c r="I1709" s="41"/>
      <c r="J1709" s="41"/>
      <c r="K1709" s="41"/>
      <c r="L1709" s="41"/>
      <c r="M1709" s="41"/>
      <c r="N1709" s="41"/>
      <c r="O1709" s="41"/>
      <c r="P1709" s="41"/>
      <c r="Q1709" s="41"/>
      <c r="R1709" s="41"/>
      <c r="S1709" s="41"/>
    </row>
    <row r="1710" ht="78.0" customHeight="1">
      <c r="A1710" s="41"/>
      <c r="B1710" s="78"/>
      <c r="C1710" s="78"/>
      <c r="D1710" s="41"/>
      <c r="E1710" s="41"/>
      <c r="F1710" s="41"/>
      <c r="G1710" s="41"/>
      <c r="H1710" s="41"/>
      <c r="I1710" s="41"/>
      <c r="J1710" s="41"/>
      <c r="K1710" s="41"/>
      <c r="L1710" s="41"/>
      <c r="M1710" s="41"/>
      <c r="N1710" s="41"/>
      <c r="O1710" s="41"/>
      <c r="P1710" s="41"/>
      <c r="Q1710" s="41"/>
      <c r="R1710" s="41"/>
      <c r="S1710" s="41"/>
    </row>
    <row r="1711" ht="78.0" customHeight="1">
      <c r="A1711" s="41"/>
      <c r="B1711" s="78"/>
      <c r="C1711" s="78"/>
      <c r="D1711" s="41"/>
      <c r="E1711" s="41"/>
      <c r="F1711" s="41"/>
      <c r="G1711" s="41"/>
      <c r="H1711" s="41"/>
      <c r="I1711" s="41"/>
      <c r="J1711" s="41"/>
      <c r="K1711" s="41"/>
      <c r="L1711" s="41"/>
      <c r="M1711" s="41"/>
      <c r="N1711" s="41"/>
      <c r="O1711" s="41"/>
      <c r="P1711" s="41"/>
      <c r="Q1711" s="41"/>
      <c r="R1711" s="41"/>
      <c r="S1711" s="41"/>
    </row>
    <row r="1712" ht="78.0" customHeight="1">
      <c r="A1712" s="41"/>
      <c r="B1712" s="78"/>
      <c r="C1712" s="78"/>
      <c r="D1712" s="41"/>
      <c r="E1712" s="41"/>
      <c r="F1712" s="41"/>
      <c r="G1712" s="41"/>
      <c r="H1712" s="41"/>
      <c r="I1712" s="41"/>
      <c r="J1712" s="41"/>
      <c r="K1712" s="41"/>
      <c r="L1712" s="41"/>
      <c r="M1712" s="41"/>
      <c r="N1712" s="41"/>
      <c r="O1712" s="41"/>
      <c r="P1712" s="41"/>
      <c r="Q1712" s="41"/>
      <c r="R1712" s="41"/>
      <c r="S1712" s="41"/>
    </row>
    <row r="1713" ht="78.0" customHeight="1">
      <c r="A1713" s="41"/>
      <c r="B1713" s="78"/>
      <c r="C1713" s="78"/>
      <c r="D1713" s="41"/>
      <c r="E1713" s="41"/>
      <c r="F1713" s="41"/>
      <c r="G1713" s="41"/>
      <c r="H1713" s="41"/>
      <c r="I1713" s="41"/>
      <c r="J1713" s="41"/>
      <c r="K1713" s="41"/>
      <c r="L1713" s="41"/>
      <c r="M1713" s="41"/>
      <c r="N1713" s="41"/>
      <c r="O1713" s="41"/>
      <c r="P1713" s="41"/>
      <c r="Q1713" s="41"/>
      <c r="R1713" s="41"/>
      <c r="S1713" s="41"/>
    </row>
    <row r="1714" ht="78.0" customHeight="1">
      <c r="A1714" s="41"/>
      <c r="B1714" s="78"/>
      <c r="C1714" s="78"/>
      <c r="D1714" s="41"/>
      <c r="E1714" s="41"/>
      <c r="F1714" s="41"/>
      <c r="G1714" s="41"/>
      <c r="H1714" s="41"/>
      <c r="I1714" s="41"/>
      <c r="J1714" s="41"/>
      <c r="K1714" s="41"/>
      <c r="L1714" s="41"/>
      <c r="M1714" s="41"/>
      <c r="N1714" s="41"/>
      <c r="O1714" s="41"/>
      <c r="P1714" s="41"/>
      <c r="Q1714" s="41"/>
      <c r="R1714" s="41"/>
      <c r="S1714" s="41"/>
    </row>
    <row r="1715" ht="78.0" customHeight="1">
      <c r="A1715" s="41"/>
      <c r="B1715" s="78"/>
      <c r="C1715" s="78"/>
      <c r="D1715" s="41"/>
      <c r="E1715" s="41"/>
      <c r="F1715" s="41"/>
      <c r="G1715" s="41"/>
      <c r="H1715" s="41"/>
      <c r="I1715" s="41"/>
      <c r="J1715" s="41"/>
      <c r="K1715" s="41"/>
      <c r="L1715" s="41"/>
      <c r="M1715" s="41"/>
      <c r="N1715" s="41"/>
      <c r="O1715" s="41"/>
      <c r="P1715" s="41"/>
      <c r="Q1715" s="41"/>
      <c r="R1715" s="41"/>
      <c r="S1715" s="41"/>
    </row>
    <row r="1716" ht="78.0" customHeight="1">
      <c r="A1716" s="41"/>
      <c r="B1716" s="78"/>
      <c r="C1716" s="78"/>
      <c r="D1716" s="41"/>
      <c r="E1716" s="41"/>
      <c r="F1716" s="41"/>
      <c r="G1716" s="41"/>
      <c r="H1716" s="41"/>
      <c r="I1716" s="41"/>
      <c r="J1716" s="41"/>
      <c r="K1716" s="41"/>
      <c r="L1716" s="41"/>
      <c r="M1716" s="41"/>
      <c r="N1716" s="41"/>
      <c r="O1716" s="41"/>
      <c r="P1716" s="41"/>
      <c r="Q1716" s="41"/>
      <c r="R1716" s="41"/>
      <c r="S1716" s="41"/>
    </row>
    <row r="1717" ht="78.0" customHeight="1">
      <c r="A1717" s="41"/>
      <c r="B1717" s="78"/>
      <c r="C1717" s="78"/>
      <c r="D1717" s="41"/>
      <c r="E1717" s="41"/>
      <c r="F1717" s="41"/>
      <c r="G1717" s="41"/>
      <c r="H1717" s="41"/>
      <c r="I1717" s="41"/>
      <c r="J1717" s="41"/>
      <c r="K1717" s="41"/>
      <c r="L1717" s="41"/>
      <c r="M1717" s="41"/>
      <c r="N1717" s="41"/>
      <c r="O1717" s="41"/>
      <c r="P1717" s="41"/>
      <c r="Q1717" s="41"/>
      <c r="R1717" s="41"/>
      <c r="S1717" s="41"/>
    </row>
    <row r="1718" ht="78.0" customHeight="1">
      <c r="A1718" s="41"/>
      <c r="B1718" s="78"/>
      <c r="C1718" s="78"/>
      <c r="D1718" s="41"/>
      <c r="E1718" s="41"/>
      <c r="F1718" s="41"/>
      <c r="G1718" s="41"/>
      <c r="H1718" s="41"/>
      <c r="I1718" s="41"/>
      <c r="J1718" s="41"/>
      <c r="K1718" s="41"/>
      <c r="L1718" s="41"/>
      <c r="M1718" s="41"/>
      <c r="N1718" s="41"/>
      <c r="O1718" s="41"/>
      <c r="P1718" s="41"/>
      <c r="Q1718" s="41"/>
      <c r="R1718" s="41"/>
      <c r="S1718" s="41"/>
    </row>
    <row r="1719" ht="78.0" customHeight="1">
      <c r="A1719" s="41"/>
      <c r="B1719" s="78"/>
      <c r="C1719" s="78"/>
      <c r="D1719" s="41"/>
      <c r="E1719" s="41"/>
      <c r="F1719" s="41"/>
      <c r="G1719" s="41"/>
      <c r="H1719" s="41"/>
      <c r="I1719" s="41"/>
      <c r="J1719" s="41"/>
      <c r="K1719" s="41"/>
      <c r="L1719" s="41"/>
      <c r="M1719" s="41"/>
      <c r="N1719" s="41"/>
      <c r="O1719" s="41"/>
      <c r="P1719" s="41"/>
      <c r="Q1719" s="41"/>
      <c r="R1719" s="41"/>
      <c r="S1719" s="41"/>
    </row>
    <row r="1720" ht="78.0" customHeight="1">
      <c r="A1720" s="41"/>
      <c r="B1720" s="78"/>
      <c r="C1720" s="78"/>
      <c r="D1720" s="41"/>
      <c r="E1720" s="41"/>
      <c r="F1720" s="41"/>
      <c r="G1720" s="41"/>
      <c r="H1720" s="41"/>
      <c r="I1720" s="41"/>
      <c r="J1720" s="41"/>
      <c r="K1720" s="41"/>
      <c r="L1720" s="41"/>
      <c r="M1720" s="41"/>
      <c r="N1720" s="41"/>
      <c r="O1720" s="41"/>
      <c r="P1720" s="41"/>
      <c r="Q1720" s="41"/>
      <c r="R1720" s="41"/>
      <c r="S1720" s="41"/>
    </row>
    <row r="1721" ht="78.0" customHeight="1">
      <c r="A1721" s="41"/>
      <c r="B1721" s="78"/>
      <c r="C1721" s="78"/>
      <c r="D1721" s="41"/>
      <c r="E1721" s="41"/>
      <c r="F1721" s="41"/>
      <c r="G1721" s="41"/>
      <c r="H1721" s="41"/>
      <c r="I1721" s="41"/>
      <c r="J1721" s="41"/>
      <c r="K1721" s="41"/>
      <c r="L1721" s="41"/>
      <c r="M1721" s="41"/>
      <c r="N1721" s="41"/>
      <c r="O1721" s="41"/>
      <c r="P1721" s="41"/>
      <c r="Q1721" s="41"/>
      <c r="R1721" s="41"/>
      <c r="S1721" s="41"/>
    </row>
    <row r="1722" ht="78.0" customHeight="1">
      <c r="A1722" s="41"/>
      <c r="B1722" s="78"/>
      <c r="C1722" s="78"/>
      <c r="D1722" s="41"/>
      <c r="E1722" s="41"/>
      <c r="F1722" s="41"/>
      <c r="G1722" s="41"/>
      <c r="H1722" s="41"/>
      <c r="I1722" s="41"/>
      <c r="J1722" s="41"/>
      <c r="K1722" s="41"/>
      <c r="L1722" s="41"/>
      <c r="M1722" s="41"/>
      <c r="N1722" s="41"/>
      <c r="O1722" s="41"/>
      <c r="P1722" s="41"/>
      <c r="Q1722" s="41"/>
      <c r="R1722" s="41"/>
      <c r="S1722" s="41"/>
    </row>
    <row r="1723" ht="78.0" customHeight="1">
      <c r="A1723" s="41"/>
      <c r="B1723" s="78"/>
      <c r="C1723" s="78"/>
      <c r="D1723" s="41"/>
      <c r="E1723" s="41"/>
      <c r="F1723" s="41"/>
      <c r="G1723" s="41"/>
      <c r="H1723" s="41"/>
      <c r="I1723" s="41"/>
      <c r="J1723" s="41"/>
      <c r="K1723" s="41"/>
      <c r="L1723" s="41"/>
      <c r="M1723" s="41"/>
      <c r="N1723" s="41"/>
      <c r="O1723" s="41"/>
      <c r="P1723" s="41"/>
      <c r="Q1723" s="41"/>
      <c r="R1723" s="41"/>
      <c r="S1723" s="41"/>
    </row>
    <row r="1724" ht="78.0" customHeight="1">
      <c r="A1724" s="41"/>
      <c r="B1724" s="78"/>
      <c r="C1724" s="78"/>
      <c r="D1724" s="41"/>
      <c r="E1724" s="41"/>
      <c r="F1724" s="41"/>
      <c r="G1724" s="41"/>
      <c r="H1724" s="41"/>
      <c r="I1724" s="41"/>
      <c r="J1724" s="41"/>
      <c r="K1724" s="41"/>
      <c r="L1724" s="41"/>
      <c r="M1724" s="41"/>
      <c r="N1724" s="41"/>
      <c r="O1724" s="41"/>
      <c r="P1724" s="41"/>
      <c r="Q1724" s="41"/>
      <c r="R1724" s="41"/>
      <c r="S1724" s="41"/>
    </row>
    <row r="1725" ht="78.0" customHeight="1">
      <c r="A1725" s="41"/>
      <c r="B1725" s="78"/>
      <c r="C1725" s="78"/>
      <c r="D1725" s="41"/>
      <c r="E1725" s="41"/>
      <c r="F1725" s="41"/>
      <c r="G1725" s="41"/>
      <c r="H1725" s="41"/>
      <c r="I1725" s="41"/>
      <c r="J1725" s="41"/>
      <c r="K1725" s="41"/>
      <c r="L1725" s="41"/>
      <c r="M1725" s="41"/>
      <c r="N1725" s="41"/>
      <c r="O1725" s="41"/>
      <c r="P1725" s="41"/>
      <c r="Q1725" s="41"/>
      <c r="R1725" s="41"/>
      <c r="S1725" s="41"/>
    </row>
    <row r="1726" ht="78.0" customHeight="1">
      <c r="A1726" s="41"/>
      <c r="B1726" s="78"/>
      <c r="C1726" s="78"/>
      <c r="D1726" s="41"/>
      <c r="E1726" s="41"/>
      <c r="F1726" s="41"/>
      <c r="G1726" s="41"/>
      <c r="H1726" s="41"/>
      <c r="I1726" s="41"/>
      <c r="J1726" s="41"/>
      <c r="K1726" s="41"/>
      <c r="L1726" s="41"/>
      <c r="M1726" s="41"/>
      <c r="N1726" s="41"/>
      <c r="O1726" s="41"/>
      <c r="P1726" s="41"/>
      <c r="Q1726" s="41"/>
      <c r="R1726" s="41"/>
      <c r="S1726" s="41"/>
    </row>
    <row r="1727" ht="78.0" customHeight="1">
      <c r="A1727" s="41"/>
      <c r="B1727" s="78"/>
      <c r="C1727" s="78"/>
      <c r="D1727" s="41"/>
      <c r="E1727" s="41"/>
      <c r="F1727" s="41"/>
      <c r="G1727" s="41"/>
      <c r="H1727" s="41"/>
      <c r="I1727" s="41"/>
      <c r="J1727" s="41"/>
      <c r="K1727" s="41"/>
      <c r="L1727" s="41"/>
      <c r="M1727" s="41"/>
      <c r="N1727" s="41"/>
      <c r="O1727" s="41"/>
      <c r="P1727" s="41"/>
      <c r="Q1727" s="41"/>
      <c r="R1727" s="41"/>
      <c r="S1727" s="41"/>
    </row>
    <row r="1728" ht="78.0" customHeight="1">
      <c r="A1728" s="41"/>
      <c r="B1728" s="78"/>
      <c r="C1728" s="78"/>
      <c r="D1728" s="41"/>
      <c r="E1728" s="41"/>
      <c r="F1728" s="41"/>
      <c r="G1728" s="41"/>
      <c r="H1728" s="41"/>
      <c r="I1728" s="41"/>
      <c r="J1728" s="41"/>
      <c r="K1728" s="41"/>
      <c r="L1728" s="41"/>
      <c r="M1728" s="41"/>
      <c r="N1728" s="41"/>
      <c r="O1728" s="41"/>
      <c r="P1728" s="41"/>
      <c r="Q1728" s="41"/>
      <c r="R1728" s="41"/>
      <c r="S1728" s="41"/>
    </row>
    <row r="1729" ht="78.0" customHeight="1">
      <c r="A1729" s="41"/>
      <c r="B1729" s="78"/>
      <c r="C1729" s="78"/>
      <c r="D1729" s="41"/>
      <c r="E1729" s="41"/>
      <c r="F1729" s="41"/>
      <c r="G1729" s="41"/>
      <c r="H1729" s="41"/>
      <c r="I1729" s="41"/>
      <c r="J1729" s="41"/>
      <c r="K1729" s="41"/>
      <c r="L1729" s="41"/>
      <c r="M1729" s="41"/>
      <c r="N1729" s="41"/>
      <c r="O1729" s="41"/>
      <c r="P1729" s="41"/>
      <c r="Q1729" s="41"/>
      <c r="R1729" s="41"/>
      <c r="S1729" s="41"/>
    </row>
    <row r="1730" ht="78.0" customHeight="1">
      <c r="A1730" s="41"/>
      <c r="B1730" s="78"/>
      <c r="C1730" s="78"/>
      <c r="D1730" s="41"/>
      <c r="E1730" s="41"/>
      <c r="F1730" s="41"/>
      <c r="G1730" s="41"/>
      <c r="H1730" s="41"/>
      <c r="I1730" s="41"/>
      <c r="J1730" s="41"/>
      <c r="K1730" s="41"/>
      <c r="L1730" s="41"/>
      <c r="M1730" s="41"/>
      <c r="N1730" s="41"/>
      <c r="O1730" s="41"/>
      <c r="P1730" s="41"/>
      <c r="Q1730" s="41"/>
      <c r="R1730" s="41"/>
      <c r="S1730" s="41"/>
    </row>
    <row r="1731" ht="78.0" customHeight="1">
      <c r="A1731" s="41"/>
      <c r="B1731" s="78"/>
      <c r="C1731" s="78"/>
      <c r="D1731" s="41"/>
      <c r="E1731" s="41"/>
      <c r="F1731" s="41"/>
      <c r="G1731" s="41"/>
      <c r="H1731" s="41"/>
      <c r="I1731" s="41"/>
      <c r="J1731" s="41"/>
      <c r="K1731" s="41"/>
      <c r="L1731" s="41"/>
      <c r="M1731" s="41"/>
      <c r="N1731" s="41"/>
      <c r="O1731" s="41"/>
      <c r="P1731" s="41"/>
      <c r="Q1731" s="41"/>
      <c r="R1731" s="41"/>
      <c r="S1731" s="41"/>
    </row>
    <row r="1732" ht="78.0" customHeight="1">
      <c r="A1732" s="41"/>
      <c r="B1732" s="78"/>
      <c r="C1732" s="78"/>
      <c r="D1732" s="41"/>
      <c r="E1732" s="41"/>
      <c r="F1732" s="41"/>
      <c r="G1732" s="41"/>
      <c r="H1732" s="41"/>
      <c r="I1732" s="41"/>
      <c r="J1732" s="41"/>
      <c r="K1732" s="41"/>
      <c r="L1732" s="41"/>
      <c r="M1732" s="41"/>
      <c r="N1732" s="41"/>
      <c r="O1732" s="41"/>
      <c r="P1732" s="41"/>
      <c r="Q1732" s="41"/>
      <c r="R1732" s="41"/>
      <c r="S1732" s="41"/>
    </row>
    <row r="1733" ht="78.0" customHeight="1">
      <c r="A1733" s="41"/>
      <c r="B1733" s="78"/>
      <c r="C1733" s="78"/>
      <c r="D1733" s="41"/>
      <c r="E1733" s="41"/>
      <c r="F1733" s="41"/>
      <c r="G1733" s="41"/>
      <c r="H1733" s="41"/>
      <c r="I1733" s="41"/>
      <c r="J1733" s="41"/>
      <c r="K1733" s="41"/>
      <c r="L1733" s="41"/>
      <c r="M1733" s="41"/>
      <c r="N1733" s="41"/>
      <c r="O1733" s="41"/>
      <c r="P1733" s="41"/>
      <c r="Q1733" s="41"/>
      <c r="R1733" s="41"/>
      <c r="S1733" s="41"/>
    </row>
    <row r="1734" ht="78.0" customHeight="1">
      <c r="A1734" s="41"/>
      <c r="B1734" s="78"/>
      <c r="C1734" s="78"/>
      <c r="D1734" s="41"/>
      <c r="E1734" s="41"/>
      <c r="F1734" s="41"/>
      <c r="G1734" s="41"/>
      <c r="H1734" s="41"/>
      <c r="I1734" s="41"/>
      <c r="J1734" s="41"/>
      <c r="K1734" s="41"/>
      <c r="L1734" s="41"/>
      <c r="M1734" s="41"/>
      <c r="N1734" s="41"/>
      <c r="O1734" s="41"/>
      <c r="P1734" s="41"/>
      <c r="Q1734" s="41"/>
      <c r="R1734" s="41"/>
      <c r="S1734" s="41"/>
    </row>
    <row r="1735" ht="78.0" customHeight="1">
      <c r="A1735" s="41"/>
      <c r="B1735" s="78"/>
      <c r="C1735" s="78"/>
      <c r="D1735" s="41"/>
      <c r="E1735" s="41"/>
      <c r="F1735" s="41"/>
      <c r="G1735" s="41"/>
      <c r="H1735" s="41"/>
      <c r="I1735" s="41"/>
      <c r="J1735" s="41"/>
      <c r="K1735" s="41"/>
      <c r="L1735" s="41"/>
      <c r="M1735" s="41"/>
      <c r="N1735" s="41"/>
      <c r="O1735" s="41"/>
      <c r="P1735" s="41"/>
      <c r="Q1735" s="41"/>
      <c r="R1735" s="41"/>
      <c r="S1735" s="41"/>
    </row>
    <row r="1736" ht="78.0" customHeight="1">
      <c r="A1736" s="41"/>
      <c r="B1736" s="78"/>
      <c r="C1736" s="78"/>
      <c r="D1736" s="41"/>
      <c r="E1736" s="41"/>
      <c r="F1736" s="41"/>
      <c r="G1736" s="41"/>
      <c r="H1736" s="41"/>
      <c r="I1736" s="41"/>
      <c r="J1736" s="41"/>
      <c r="K1736" s="41"/>
      <c r="L1736" s="41"/>
      <c r="M1736" s="41"/>
      <c r="N1736" s="41"/>
      <c r="O1736" s="41"/>
      <c r="P1736" s="41"/>
      <c r="Q1736" s="41"/>
      <c r="R1736" s="41"/>
      <c r="S1736" s="41"/>
    </row>
    <row r="1737" ht="78.0" customHeight="1">
      <c r="A1737" s="41"/>
      <c r="B1737" s="78"/>
      <c r="C1737" s="78"/>
      <c r="D1737" s="41"/>
      <c r="E1737" s="41"/>
      <c r="F1737" s="41"/>
      <c r="G1737" s="41"/>
      <c r="H1737" s="41"/>
      <c r="I1737" s="41"/>
      <c r="J1737" s="41"/>
      <c r="K1737" s="41"/>
      <c r="L1737" s="41"/>
      <c r="M1737" s="41"/>
      <c r="N1737" s="41"/>
      <c r="O1737" s="41"/>
      <c r="P1737" s="41"/>
      <c r="Q1737" s="41"/>
      <c r="R1737" s="41"/>
      <c r="S1737" s="41"/>
    </row>
    <row r="1738" ht="78.0" customHeight="1">
      <c r="A1738" s="41"/>
      <c r="B1738" s="78"/>
      <c r="C1738" s="78"/>
      <c r="D1738" s="41"/>
      <c r="E1738" s="41"/>
      <c r="F1738" s="41"/>
      <c r="G1738" s="41"/>
      <c r="H1738" s="41"/>
      <c r="I1738" s="41"/>
      <c r="J1738" s="41"/>
      <c r="K1738" s="41"/>
      <c r="L1738" s="41"/>
      <c r="M1738" s="41"/>
      <c r="N1738" s="41"/>
      <c r="O1738" s="41"/>
      <c r="P1738" s="41"/>
      <c r="Q1738" s="41"/>
      <c r="R1738" s="41"/>
      <c r="S1738" s="41"/>
    </row>
    <row r="1739" ht="78.0" customHeight="1">
      <c r="A1739" s="41"/>
      <c r="B1739" s="78"/>
      <c r="C1739" s="78"/>
      <c r="D1739" s="41"/>
      <c r="E1739" s="41"/>
      <c r="F1739" s="41"/>
      <c r="G1739" s="41"/>
      <c r="H1739" s="41"/>
      <c r="I1739" s="41"/>
      <c r="J1739" s="41"/>
      <c r="K1739" s="41"/>
      <c r="L1739" s="41"/>
      <c r="M1739" s="41"/>
      <c r="N1739" s="41"/>
      <c r="O1739" s="41"/>
      <c r="P1739" s="41"/>
      <c r="Q1739" s="41"/>
      <c r="R1739" s="41"/>
      <c r="S1739" s="41"/>
    </row>
    <row r="1740" ht="78.0" customHeight="1">
      <c r="A1740" s="41"/>
      <c r="B1740" s="78"/>
      <c r="C1740" s="78"/>
      <c r="D1740" s="41"/>
      <c r="E1740" s="41"/>
      <c r="F1740" s="41"/>
      <c r="G1740" s="41"/>
      <c r="H1740" s="41"/>
      <c r="I1740" s="41"/>
      <c r="J1740" s="41"/>
      <c r="K1740" s="41"/>
      <c r="L1740" s="41"/>
      <c r="M1740" s="41"/>
      <c r="N1740" s="41"/>
      <c r="O1740" s="41"/>
      <c r="P1740" s="41"/>
      <c r="Q1740" s="41"/>
      <c r="R1740" s="41"/>
      <c r="S1740" s="41"/>
    </row>
    <row r="1741" ht="78.0" customHeight="1">
      <c r="A1741" s="41"/>
      <c r="B1741" s="78"/>
      <c r="C1741" s="78"/>
      <c r="D1741" s="41"/>
      <c r="E1741" s="41"/>
      <c r="F1741" s="41"/>
      <c r="G1741" s="41"/>
      <c r="H1741" s="41"/>
      <c r="I1741" s="41"/>
      <c r="J1741" s="41"/>
      <c r="K1741" s="41"/>
      <c r="L1741" s="41"/>
      <c r="M1741" s="41"/>
      <c r="N1741" s="41"/>
      <c r="O1741" s="41"/>
      <c r="P1741" s="41"/>
      <c r="Q1741" s="41"/>
      <c r="R1741" s="41"/>
      <c r="S1741" s="41"/>
    </row>
    <row r="1742" ht="78.0" customHeight="1">
      <c r="A1742" s="41"/>
      <c r="B1742" s="78"/>
      <c r="C1742" s="78"/>
      <c r="D1742" s="41"/>
      <c r="E1742" s="41"/>
      <c r="F1742" s="41"/>
      <c r="G1742" s="41"/>
      <c r="H1742" s="41"/>
      <c r="I1742" s="41"/>
      <c r="J1742" s="41"/>
      <c r="K1742" s="41"/>
      <c r="L1742" s="41"/>
      <c r="M1742" s="41"/>
      <c r="N1742" s="41"/>
      <c r="O1742" s="41"/>
      <c r="P1742" s="41"/>
      <c r="Q1742" s="41"/>
      <c r="R1742" s="41"/>
      <c r="S1742" s="41"/>
    </row>
    <row r="1743" ht="78.0" customHeight="1">
      <c r="A1743" s="41"/>
      <c r="B1743" s="78"/>
      <c r="C1743" s="78"/>
      <c r="D1743" s="41"/>
      <c r="E1743" s="41"/>
      <c r="F1743" s="41"/>
      <c r="G1743" s="41"/>
      <c r="H1743" s="41"/>
      <c r="I1743" s="41"/>
      <c r="J1743" s="41"/>
      <c r="K1743" s="41"/>
      <c r="L1743" s="41"/>
      <c r="M1743" s="41"/>
      <c r="N1743" s="41"/>
      <c r="O1743" s="41"/>
      <c r="P1743" s="41"/>
      <c r="Q1743" s="41"/>
      <c r="R1743" s="41"/>
      <c r="S1743" s="41"/>
    </row>
    <row r="1744" ht="78.0" customHeight="1">
      <c r="A1744" s="41"/>
      <c r="B1744" s="78"/>
      <c r="C1744" s="78"/>
      <c r="D1744" s="41"/>
      <c r="E1744" s="41"/>
      <c r="F1744" s="41"/>
      <c r="G1744" s="41"/>
      <c r="H1744" s="41"/>
      <c r="I1744" s="41"/>
      <c r="J1744" s="41"/>
      <c r="K1744" s="41"/>
      <c r="L1744" s="41"/>
      <c r="M1744" s="41"/>
      <c r="N1744" s="41"/>
      <c r="O1744" s="41"/>
      <c r="P1744" s="41"/>
      <c r="Q1744" s="41"/>
      <c r="R1744" s="41"/>
      <c r="S1744" s="41"/>
    </row>
    <row r="1745" ht="78.0" customHeight="1">
      <c r="A1745" s="41"/>
      <c r="B1745" s="78"/>
      <c r="C1745" s="78"/>
      <c r="D1745" s="41"/>
      <c r="E1745" s="41"/>
      <c r="F1745" s="41"/>
      <c r="G1745" s="41"/>
      <c r="H1745" s="41"/>
      <c r="I1745" s="41"/>
      <c r="J1745" s="41"/>
      <c r="K1745" s="41"/>
      <c r="L1745" s="41"/>
      <c r="M1745" s="41"/>
      <c r="N1745" s="41"/>
      <c r="O1745" s="41"/>
      <c r="P1745" s="41"/>
      <c r="Q1745" s="41"/>
      <c r="R1745" s="41"/>
      <c r="S1745" s="41"/>
    </row>
    <row r="1746" ht="78.0" customHeight="1">
      <c r="A1746" s="41"/>
      <c r="B1746" s="78"/>
      <c r="C1746" s="78"/>
      <c r="D1746" s="41"/>
      <c r="E1746" s="41"/>
      <c r="F1746" s="41"/>
      <c r="G1746" s="41"/>
      <c r="H1746" s="41"/>
      <c r="I1746" s="41"/>
      <c r="J1746" s="41"/>
      <c r="K1746" s="41"/>
      <c r="L1746" s="41"/>
      <c r="M1746" s="41"/>
      <c r="N1746" s="41"/>
      <c r="O1746" s="41"/>
      <c r="P1746" s="41"/>
      <c r="Q1746" s="41"/>
      <c r="R1746" s="41"/>
      <c r="S1746" s="41"/>
    </row>
    <row r="1747" ht="78.0" customHeight="1">
      <c r="A1747" s="41"/>
      <c r="B1747" s="78"/>
      <c r="C1747" s="78"/>
      <c r="D1747" s="41"/>
      <c r="E1747" s="41"/>
      <c r="F1747" s="41"/>
      <c r="G1747" s="41"/>
      <c r="H1747" s="41"/>
      <c r="I1747" s="41"/>
      <c r="J1747" s="41"/>
      <c r="K1747" s="41"/>
      <c r="L1747" s="41"/>
      <c r="M1747" s="41"/>
      <c r="N1747" s="41"/>
      <c r="O1747" s="41"/>
      <c r="P1747" s="41"/>
      <c r="Q1747" s="41"/>
      <c r="R1747" s="41"/>
      <c r="S1747" s="41"/>
    </row>
    <row r="1748" ht="78.0" customHeight="1">
      <c r="A1748" s="41"/>
      <c r="B1748" s="78"/>
      <c r="C1748" s="78"/>
      <c r="D1748" s="41"/>
      <c r="E1748" s="41"/>
      <c r="F1748" s="41"/>
      <c r="G1748" s="41"/>
      <c r="H1748" s="41"/>
      <c r="I1748" s="41"/>
      <c r="J1748" s="41"/>
      <c r="K1748" s="41"/>
      <c r="L1748" s="41"/>
      <c r="M1748" s="41"/>
      <c r="N1748" s="41"/>
      <c r="O1748" s="41"/>
      <c r="P1748" s="41"/>
      <c r="Q1748" s="41"/>
      <c r="R1748" s="41"/>
      <c r="S1748" s="41"/>
    </row>
    <row r="1749" ht="78.0" customHeight="1">
      <c r="A1749" s="41"/>
      <c r="B1749" s="78"/>
      <c r="C1749" s="78"/>
      <c r="D1749" s="41"/>
      <c r="E1749" s="41"/>
      <c r="F1749" s="41"/>
      <c r="G1749" s="41"/>
      <c r="H1749" s="41"/>
      <c r="I1749" s="41"/>
      <c r="J1749" s="41"/>
      <c r="K1749" s="41"/>
      <c r="L1749" s="41"/>
      <c r="M1749" s="41"/>
      <c r="N1749" s="41"/>
      <c r="O1749" s="41"/>
      <c r="P1749" s="41"/>
      <c r="Q1749" s="41"/>
      <c r="R1749" s="41"/>
      <c r="S1749" s="41"/>
    </row>
    <row r="1750" ht="78.0" customHeight="1">
      <c r="A1750" s="41"/>
      <c r="B1750" s="78"/>
      <c r="C1750" s="78"/>
      <c r="D1750" s="41"/>
      <c r="E1750" s="41"/>
      <c r="F1750" s="41"/>
      <c r="G1750" s="41"/>
      <c r="H1750" s="41"/>
      <c r="I1750" s="41"/>
      <c r="J1750" s="41"/>
      <c r="K1750" s="41"/>
      <c r="L1750" s="41"/>
      <c r="M1750" s="41"/>
      <c r="N1750" s="41"/>
      <c r="O1750" s="41"/>
      <c r="P1750" s="41"/>
      <c r="Q1750" s="41"/>
      <c r="R1750" s="41"/>
      <c r="S1750" s="41"/>
    </row>
    <row r="1751" ht="78.0" customHeight="1">
      <c r="A1751" s="41"/>
      <c r="B1751" s="78"/>
      <c r="C1751" s="78"/>
      <c r="D1751" s="41"/>
      <c r="E1751" s="41"/>
      <c r="F1751" s="41"/>
      <c r="G1751" s="41"/>
      <c r="H1751" s="41"/>
      <c r="I1751" s="41"/>
      <c r="J1751" s="41"/>
      <c r="K1751" s="41"/>
      <c r="L1751" s="41"/>
      <c r="M1751" s="41"/>
      <c r="N1751" s="41"/>
      <c r="O1751" s="41"/>
      <c r="P1751" s="41"/>
      <c r="Q1751" s="41"/>
      <c r="R1751" s="41"/>
      <c r="S1751" s="41"/>
    </row>
    <row r="1752" ht="78.0" customHeight="1">
      <c r="A1752" s="41"/>
      <c r="B1752" s="78"/>
      <c r="C1752" s="78"/>
      <c r="D1752" s="41"/>
      <c r="E1752" s="41"/>
      <c r="F1752" s="41"/>
      <c r="G1752" s="41"/>
      <c r="H1752" s="41"/>
      <c r="I1752" s="41"/>
      <c r="J1752" s="41"/>
      <c r="K1752" s="41"/>
      <c r="L1752" s="41"/>
      <c r="M1752" s="41"/>
      <c r="N1752" s="41"/>
      <c r="O1752" s="41"/>
      <c r="P1752" s="41"/>
      <c r="Q1752" s="41"/>
      <c r="R1752" s="41"/>
      <c r="S1752" s="41"/>
    </row>
    <row r="1753" ht="78.0" customHeight="1">
      <c r="A1753" s="41"/>
      <c r="B1753" s="78"/>
      <c r="C1753" s="78"/>
      <c r="D1753" s="41"/>
      <c r="E1753" s="41"/>
      <c r="F1753" s="41"/>
      <c r="G1753" s="41"/>
      <c r="H1753" s="41"/>
      <c r="I1753" s="41"/>
      <c r="J1753" s="41"/>
      <c r="K1753" s="41"/>
      <c r="L1753" s="41"/>
      <c r="M1753" s="41"/>
      <c r="N1753" s="41"/>
      <c r="O1753" s="41"/>
      <c r="P1753" s="41"/>
      <c r="Q1753" s="41"/>
      <c r="R1753" s="41"/>
      <c r="S1753" s="41"/>
    </row>
    <row r="1754" ht="78.0" customHeight="1">
      <c r="A1754" s="41"/>
      <c r="B1754" s="78"/>
      <c r="C1754" s="78"/>
      <c r="D1754" s="41"/>
      <c r="E1754" s="41"/>
      <c r="F1754" s="41"/>
      <c r="G1754" s="41"/>
      <c r="H1754" s="41"/>
      <c r="I1754" s="41"/>
      <c r="J1754" s="41"/>
      <c r="K1754" s="41"/>
      <c r="L1754" s="41"/>
      <c r="M1754" s="41"/>
      <c r="N1754" s="41"/>
      <c r="O1754" s="41"/>
      <c r="P1754" s="41"/>
      <c r="Q1754" s="41"/>
      <c r="R1754" s="41"/>
      <c r="S1754" s="41"/>
    </row>
    <row r="1755" ht="78.0" customHeight="1">
      <c r="A1755" s="41"/>
      <c r="B1755" s="78"/>
      <c r="C1755" s="78"/>
      <c r="D1755" s="41"/>
      <c r="E1755" s="41"/>
      <c r="F1755" s="41"/>
      <c r="G1755" s="41"/>
      <c r="H1755" s="41"/>
      <c r="I1755" s="41"/>
      <c r="J1755" s="41"/>
      <c r="K1755" s="41"/>
      <c r="L1755" s="41"/>
      <c r="M1755" s="41"/>
      <c r="N1755" s="41"/>
      <c r="O1755" s="41"/>
      <c r="P1755" s="41"/>
      <c r="Q1755" s="41"/>
      <c r="R1755" s="41"/>
      <c r="S1755" s="41"/>
    </row>
    <row r="1756" ht="78.0" customHeight="1">
      <c r="A1756" s="41"/>
      <c r="B1756" s="78"/>
      <c r="C1756" s="78"/>
      <c r="D1756" s="41"/>
      <c r="E1756" s="41"/>
      <c r="F1756" s="41"/>
      <c r="G1756" s="41"/>
      <c r="H1756" s="41"/>
      <c r="I1756" s="41"/>
      <c r="J1756" s="41"/>
      <c r="K1756" s="41"/>
      <c r="L1756" s="41"/>
      <c r="M1756" s="41"/>
      <c r="N1756" s="41"/>
      <c r="O1756" s="41"/>
      <c r="P1756" s="41"/>
      <c r="Q1756" s="41"/>
      <c r="R1756" s="41"/>
      <c r="S1756" s="41"/>
    </row>
    <row r="1757" ht="78.0" customHeight="1">
      <c r="A1757" s="41"/>
      <c r="B1757" s="78"/>
      <c r="C1757" s="78"/>
      <c r="D1757" s="41"/>
      <c r="E1757" s="41"/>
      <c r="F1757" s="41"/>
      <c r="G1757" s="41"/>
      <c r="H1757" s="41"/>
      <c r="I1757" s="41"/>
      <c r="J1757" s="41"/>
      <c r="K1757" s="41"/>
      <c r="L1757" s="41"/>
      <c r="M1757" s="41"/>
      <c r="N1757" s="41"/>
      <c r="O1757" s="41"/>
      <c r="P1757" s="41"/>
      <c r="Q1757" s="41"/>
      <c r="R1757" s="41"/>
      <c r="S1757" s="41"/>
    </row>
    <row r="1758" ht="78.0" customHeight="1">
      <c r="A1758" s="41"/>
      <c r="B1758" s="78"/>
      <c r="C1758" s="78"/>
      <c r="D1758" s="41"/>
      <c r="E1758" s="41"/>
      <c r="F1758" s="41"/>
      <c r="G1758" s="41"/>
      <c r="H1758" s="41"/>
      <c r="I1758" s="41"/>
      <c r="J1758" s="41"/>
      <c r="K1758" s="41"/>
      <c r="L1758" s="41"/>
      <c r="M1758" s="41"/>
      <c r="N1758" s="41"/>
      <c r="O1758" s="41"/>
      <c r="P1758" s="41"/>
      <c r="Q1758" s="41"/>
      <c r="R1758" s="41"/>
      <c r="S1758" s="41"/>
    </row>
    <row r="1759" ht="78.0" customHeight="1">
      <c r="A1759" s="41"/>
      <c r="B1759" s="78"/>
      <c r="C1759" s="78"/>
      <c r="D1759" s="41"/>
      <c r="E1759" s="41"/>
      <c r="F1759" s="41"/>
      <c r="G1759" s="41"/>
      <c r="H1759" s="41"/>
      <c r="I1759" s="41"/>
      <c r="J1759" s="41"/>
      <c r="K1759" s="41"/>
      <c r="L1759" s="41"/>
      <c r="M1759" s="41"/>
      <c r="N1759" s="41"/>
      <c r="O1759" s="41"/>
      <c r="P1759" s="41"/>
      <c r="Q1759" s="41"/>
      <c r="R1759" s="41"/>
      <c r="S1759" s="41"/>
    </row>
    <row r="1760" ht="78.0" customHeight="1">
      <c r="A1760" s="41"/>
      <c r="B1760" s="78"/>
      <c r="C1760" s="78"/>
      <c r="D1760" s="41"/>
      <c r="E1760" s="41"/>
      <c r="F1760" s="41"/>
      <c r="G1760" s="41"/>
      <c r="H1760" s="41"/>
      <c r="I1760" s="41"/>
      <c r="J1760" s="41"/>
      <c r="K1760" s="41"/>
      <c r="L1760" s="41"/>
      <c r="M1760" s="41"/>
      <c r="N1760" s="41"/>
      <c r="O1760" s="41"/>
      <c r="P1760" s="41"/>
      <c r="Q1760" s="41"/>
      <c r="R1760" s="41"/>
      <c r="S1760" s="41"/>
    </row>
    <row r="1761" ht="78.0" customHeight="1">
      <c r="A1761" s="41"/>
      <c r="B1761" s="78"/>
      <c r="C1761" s="78"/>
      <c r="D1761" s="41"/>
      <c r="E1761" s="41"/>
      <c r="F1761" s="41"/>
      <c r="G1761" s="41"/>
      <c r="H1761" s="41"/>
      <c r="I1761" s="41"/>
      <c r="J1761" s="41"/>
      <c r="K1761" s="41"/>
      <c r="L1761" s="41"/>
      <c r="M1761" s="41"/>
      <c r="N1761" s="41"/>
      <c r="O1761" s="41"/>
      <c r="P1761" s="41"/>
      <c r="Q1761" s="41"/>
      <c r="R1761" s="41"/>
      <c r="S1761" s="41"/>
    </row>
    <row r="1762" ht="78.0" customHeight="1">
      <c r="A1762" s="41"/>
      <c r="B1762" s="78"/>
      <c r="C1762" s="78"/>
      <c r="D1762" s="41"/>
      <c r="E1762" s="41"/>
      <c r="F1762" s="41"/>
      <c r="G1762" s="41"/>
      <c r="H1762" s="41"/>
      <c r="I1762" s="41"/>
      <c r="J1762" s="41"/>
      <c r="K1762" s="41"/>
      <c r="L1762" s="41"/>
      <c r="M1762" s="41"/>
      <c r="N1762" s="41"/>
      <c r="O1762" s="41"/>
      <c r="P1762" s="41"/>
      <c r="Q1762" s="41"/>
      <c r="R1762" s="41"/>
      <c r="S1762" s="41"/>
    </row>
    <row r="1763" ht="78.0" customHeight="1">
      <c r="A1763" s="41"/>
      <c r="B1763" s="78"/>
      <c r="C1763" s="78"/>
      <c r="D1763" s="41"/>
      <c r="E1763" s="41"/>
      <c r="F1763" s="41"/>
      <c r="G1763" s="41"/>
      <c r="H1763" s="41"/>
      <c r="I1763" s="41"/>
      <c r="J1763" s="41"/>
      <c r="K1763" s="41"/>
      <c r="L1763" s="41"/>
      <c r="M1763" s="41"/>
      <c r="N1763" s="41"/>
      <c r="O1763" s="41"/>
      <c r="P1763" s="41"/>
      <c r="Q1763" s="41"/>
      <c r="R1763" s="41"/>
      <c r="S1763" s="41"/>
    </row>
    <row r="1764" ht="78.0" customHeight="1">
      <c r="A1764" s="41"/>
      <c r="B1764" s="78"/>
      <c r="C1764" s="78"/>
      <c r="D1764" s="41"/>
      <c r="E1764" s="41"/>
      <c r="F1764" s="41"/>
      <c r="G1764" s="41"/>
      <c r="H1764" s="41"/>
      <c r="I1764" s="41"/>
      <c r="J1764" s="41"/>
      <c r="K1764" s="41"/>
      <c r="L1764" s="41"/>
      <c r="M1764" s="41"/>
      <c r="N1764" s="41"/>
      <c r="O1764" s="41"/>
      <c r="P1764" s="41"/>
      <c r="Q1764" s="41"/>
      <c r="R1764" s="41"/>
      <c r="S1764" s="41"/>
    </row>
    <row r="1765" ht="78.0" customHeight="1">
      <c r="A1765" s="41"/>
      <c r="B1765" s="78"/>
      <c r="C1765" s="78"/>
      <c r="D1765" s="41"/>
      <c r="E1765" s="41"/>
      <c r="F1765" s="41"/>
      <c r="G1765" s="41"/>
      <c r="H1765" s="41"/>
      <c r="I1765" s="41"/>
      <c r="J1765" s="41"/>
      <c r="K1765" s="41"/>
      <c r="L1765" s="41"/>
      <c r="M1765" s="41"/>
      <c r="N1765" s="41"/>
      <c r="O1765" s="41"/>
      <c r="P1765" s="41"/>
      <c r="Q1765" s="41"/>
      <c r="R1765" s="41"/>
      <c r="S1765" s="41"/>
    </row>
    <row r="1766" ht="78.0" customHeight="1">
      <c r="A1766" s="41"/>
      <c r="B1766" s="78"/>
      <c r="C1766" s="78"/>
      <c r="D1766" s="41"/>
      <c r="E1766" s="41"/>
      <c r="F1766" s="41"/>
      <c r="G1766" s="41"/>
      <c r="H1766" s="41"/>
      <c r="I1766" s="41"/>
      <c r="J1766" s="41"/>
      <c r="K1766" s="41"/>
      <c r="L1766" s="41"/>
      <c r="M1766" s="41"/>
      <c r="N1766" s="41"/>
      <c r="O1766" s="41"/>
      <c r="P1766" s="41"/>
      <c r="Q1766" s="41"/>
      <c r="R1766" s="41"/>
      <c r="S1766" s="41"/>
    </row>
    <row r="1767" ht="78.0" customHeight="1">
      <c r="A1767" s="41"/>
      <c r="B1767" s="78"/>
      <c r="C1767" s="78"/>
      <c r="D1767" s="41"/>
      <c r="E1767" s="41"/>
      <c r="F1767" s="41"/>
      <c r="G1767" s="41"/>
      <c r="H1767" s="41"/>
      <c r="I1767" s="41"/>
      <c r="J1767" s="41"/>
      <c r="K1767" s="41"/>
      <c r="L1767" s="41"/>
      <c r="M1767" s="41"/>
      <c r="N1767" s="41"/>
      <c r="O1767" s="41"/>
      <c r="P1767" s="41"/>
      <c r="Q1767" s="41"/>
      <c r="R1767" s="41"/>
      <c r="S1767" s="41"/>
    </row>
    <row r="1768" ht="78.0" customHeight="1">
      <c r="A1768" s="41"/>
      <c r="B1768" s="78"/>
      <c r="C1768" s="78"/>
      <c r="D1768" s="41"/>
      <c r="E1768" s="41"/>
      <c r="F1768" s="41"/>
      <c r="G1768" s="41"/>
      <c r="H1768" s="41"/>
      <c r="I1768" s="41"/>
      <c r="J1768" s="41"/>
      <c r="K1768" s="41"/>
      <c r="L1768" s="41"/>
      <c r="M1768" s="41"/>
      <c r="N1768" s="41"/>
      <c r="O1768" s="41"/>
      <c r="P1768" s="41"/>
      <c r="Q1768" s="41"/>
      <c r="R1768" s="41"/>
      <c r="S1768" s="41"/>
    </row>
    <row r="1769" ht="78.0" customHeight="1">
      <c r="A1769" s="41"/>
      <c r="B1769" s="78"/>
      <c r="C1769" s="78"/>
      <c r="D1769" s="41"/>
      <c r="E1769" s="41"/>
      <c r="F1769" s="41"/>
      <c r="G1769" s="41"/>
      <c r="H1769" s="41"/>
      <c r="I1769" s="41"/>
      <c r="J1769" s="41"/>
      <c r="K1769" s="41"/>
      <c r="L1769" s="41"/>
      <c r="M1769" s="41"/>
      <c r="N1769" s="41"/>
      <c r="O1769" s="41"/>
      <c r="P1769" s="41"/>
      <c r="Q1769" s="41"/>
      <c r="R1769" s="41"/>
      <c r="S1769" s="41"/>
    </row>
    <row r="1770" ht="78.0" customHeight="1">
      <c r="A1770" s="41"/>
      <c r="B1770" s="78"/>
      <c r="C1770" s="78"/>
      <c r="D1770" s="41"/>
      <c r="E1770" s="41"/>
      <c r="F1770" s="41"/>
      <c r="G1770" s="41"/>
      <c r="H1770" s="41"/>
      <c r="I1770" s="41"/>
      <c r="J1770" s="41"/>
      <c r="K1770" s="41"/>
      <c r="L1770" s="41"/>
      <c r="M1770" s="41"/>
      <c r="N1770" s="41"/>
      <c r="O1770" s="41"/>
      <c r="P1770" s="41"/>
      <c r="Q1770" s="41"/>
      <c r="R1770" s="41"/>
      <c r="S1770" s="41"/>
    </row>
    <row r="1771" ht="78.0" customHeight="1">
      <c r="A1771" s="41"/>
      <c r="B1771" s="78"/>
      <c r="C1771" s="78"/>
      <c r="D1771" s="41"/>
      <c r="E1771" s="41"/>
      <c r="F1771" s="41"/>
      <c r="G1771" s="41"/>
      <c r="H1771" s="41"/>
      <c r="I1771" s="41"/>
      <c r="J1771" s="41"/>
      <c r="K1771" s="41"/>
      <c r="L1771" s="41"/>
      <c r="M1771" s="41"/>
      <c r="N1771" s="41"/>
      <c r="O1771" s="41"/>
      <c r="P1771" s="41"/>
      <c r="Q1771" s="41"/>
      <c r="R1771" s="41"/>
      <c r="S1771" s="41"/>
    </row>
    <row r="1772" ht="78.0" customHeight="1">
      <c r="A1772" s="41"/>
      <c r="B1772" s="78"/>
      <c r="C1772" s="78"/>
      <c r="D1772" s="41"/>
      <c r="E1772" s="41"/>
      <c r="F1772" s="41"/>
      <c r="G1772" s="41"/>
      <c r="H1772" s="41"/>
      <c r="I1772" s="41"/>
      <c r="J1772" s="41"/>
      <c r="K1772" s="41"/>
      <c r="L1772" s="41"/>
      <c r="M1772" s="41"/>
      <c r="N1772" s="41"/>
      <c r="O1772" s="41"/>
      <c r="P1772" s="41"/>
      <c r="Q1772" s="41"/>
      <c r="R1772" s="41"/>
      <c r="S1772" s="41"/>
    </row>
    <row r="1773" ht="78.0" customHeight="1">
      <c r="A1773" s="41"/>
      <c r="B1773" s="78"/>
      <c r="C1773" s="78"/>
      <c r="D1773" s="41"/>
      <c r="E1773" s="41"/>
      <c r="F1773" s="41"/>
      <c r="G1773" s="41"/>
      <c r="H1773" s="41"/>
      <c r="I1773" s="41"/>
      <c r="J1773" s="41"/>
      <c r="K1773" s="41"/>
      <c r="L1773" s="41"/>
      <c r="M1773" s="41"/>
      <c r="N1773" s="41"/>
      <c r="O1773" s="41"/>
      <c r="P1773" s="41"/>
      <c r="Q1773" s="41"/>
      <c r="R1773" s="41"/>
      <c r="S1773" s="41"/>
    </row>
    <row r="1774" ht="78.0" customHeight="1">
      <c r="A1774" s="41"/>
      <c r="B1774" s="78"/>
      <c r="C1774" s="78"/>
      <c r="D1774" s="41"/>
      <c r="E1774" s="41"/>
      <c r="F1774" s="41"/>
      <c r="G1774" s="41"/>
      <c r="H1774" s="41"/>
      <c r="I1774" s="41"/>
      <c r="J1774" s="41"/>
      <c r="K1774" s="41"/>
      <c r="L1774" s="41"/>
      <c r="M1774" s="41"/>
      <c r="N1774" s="41"/>
      <c r="O1774" s="41"/>
      <c r="P1774" s="41"/>
      <c r="Q1774" s="41"/>
      <c r="R1774" s="41"/>
      <c r="S1774" s="41"/>
    </row>
    <row r="1775" ht="78.0" customHeight="1">
      <c r="A1775" s="41"/>
      <c r="B1775" s="78"/>
      <c r="C1775" s="78"/>
      <c r="D1775" s="41"/>
      <c r="E1775" s="41"/>
      <c r="F1775" s="41"/>
      <c r="G1775" s="41"/>
      <c r="H1775" s="41"/>
      <c r="I1775" s="41"/>
      <c r="J1775" s="41"/>
      <c r="K1775" s="41"/>
      <c r="L1775" s="41"/>
      <c r="M1775" s="41"/>
      <c r="N1775" s="41"/>
      <c r="O1775" s="41"/>
      <c r="P1775" s="41"/>
      <c r="Q1775" s="41"/>
      <c r="R1775" s="41"/>
      <c r="S1775" s="41"/>
    </row>
    <row r="1776" ht="78.0" customHeight="1">
      <c r="A1776" s="41"/>
      <c r="B1776" s="78"/>
      <c r="C1776" s="78"/>
      <c r="D1776" s="41"/>
      <c r="E1776" s="41"/>
      <c r="F1776" s="41"/>
      <c r="G1776" s="41"/>
      <c r="H1776" s="41"/>
      <c r="I1776" s="41"/>
      <c r="J1776" s="41"/>
      <c r="K1776" s="41"/>
      <c r="L1776" s="41"/>
      <c r="M1776" s="41"/>
      <c r="N1776" s="41"/>
      <c r="O1776" s="41"/>
      <c r="P1776" s="41"/>
      <c r="Q1776" s="41"/>
      <c r="R1776" s="41"/>
      <c r="S1776" s="41"/>
    </row>
    <row r="1777" ht="78.0" customHeight="1">
      <c r="A1777" s="41"/>
      <c r="B1777" s="78"/>
      <c r="C1777" s="78"/>
      <c r="D1777" s="41"/>
      <c r="E1777" s="41"/>
      <c r="F1777" s="41"/>
      <c r="G1777" s="41"/>
      <c r="H1777" s="41"/>
      <c r="I1777" s="41"/>
      <c r="J1777" s="41"/>
      <c r="K1777" s="41"/>
      <c r="L1777" s="41"/>
      <c r="M1777" s="41"/>
      <c r="N1777" s="41"/>
      <c r="O1777" s="41"/>
      <c r="P1777" s="41"/>
      <c r="Q1777" s="41"/>
      <c r="R1777" s="41"/>
      <c r="S1777" s="41"/>
    </row>
    <row r="1778" ht="78.0" customHeight="1">
      <c r="A1778" s="41"/>
      <c r="B1778" s="78"/>
      <c r="C1778" s="78"/>
      <c r="D1778" s="41"/>
      <c r="E1778" s="41"/>
      <c r="F1778" s="41"/>
      <c r="G1778" s="41"/>
      <c r="H1778" s="41"/>
      <c r="I1778" s="41"/>
      <c r="J1778" s="41"/>
      <c r="K1778" s="41"/>
      <c r="L1778" s="41"/>
      <c r="M1778" s="41"/>
      <c r="N1778" s="41"/>
      <c r="O1778" s="41"/>
      <c r="P1778" s="41"/>
      <c r="Q1778" s="41"/>
      <c r="R1778" s="41"/>
      <c r="S1778" s="41"/>
    </row>
    <row r="1779" ht="78.0" customHeight="1">
      <c r="A1779" s="41"/>
      <c r="B1779" s="78"/>
      <c r="C1779" s="78"/>
      <c r="D1779" s="41"/>
      <c r="E1779" s="41"/>
      <c r="F1779" s="41"/>
      <c r="G1779" s="41"/>
      <c r="H1779" s="41"/>
      <c r="I1779" s="41"/>
      <c r="J1779" s="41"/>
      <c r="K1779" s="41"/>
      <c r="L1779" s="41"/>
      <c r="M1779" s="41"/>
      <c r="N1779" s="41"/>
      <c r="O1779" s="41"/>
      <c r="P1779" s="41"/>
      <c r="Q1779" s="41"/>
      <c r="R1779" s="41"/>
      <c r="S1779" s="41"/>
    </row>
    <row r="1780" ht="78.0" customHeight="1">
      <c r="A1780" s="41"/>
      <c r="B1780" s="78"/>
      <c r="C1780" s="78"/>
      <c r="D1780" s="41"/>
      <c r="E1780" s="41"/>
      <c r="F1780" s="41"/>
      <c r="G1780" s="41"/>
      <c r="H1780" s="41"/>
      <c r="I1780" s="41"/>
      <c r="J1780" s="41"/>
      <c r="K1780" s="41"/>
      <c r="L1780" s="41"/>
      <c r="M1780" s="41"/>
      <c r="N1780" s="41"/>
      <c r="O1780" s="41"/>
      <c r="P1780" s="41"/>
      <c r="Q1780" s="41"/>
      <c r="R1780" s="41"/>
      <c r="S1780" s="41"/>
    </row>
    <row r="1781" ht="78.0" customHeight="1">
      <c r="A1781" s="41"/>
      <c r="B1781" s="78"/>
      <c r="C1781" s="78"/>
      <c r="D1781" s="41"/>
      <c r="E1781" s="41"/>
      <c r="F1781" s="41"/>
      <c r="G1781" s="41"/>
      <c r="H1781" s="41"/>
      <c r="I1781" s="41"/>
      <c r="J1781" s="41"/>
      <c r="K1781" s="41"/>
      <c r="L1781" s="41"/>
      <c r="M1781" s="41"/>
      <c r="N1781" s="41"/>
      <c r="O1781" s="41"/>
      <c r="P1781" s="41"/>
      <c r="Q1781" s="41"/>
      <c r="R1781" s="41"/>
      <c r="S1781" s="41"/>
    </row>
    <row r="1782" ht="78.0" customHeight="1">
      <c r="A1782" s="41"/>
      <c r="B1782" s="78"/>
      <c r="C1782" s="78"/>
      <c r="D1782" s="41"/>
      <c r="E1782" s="41"/>
      <c r="F1782" s="41"/>
      <c r="G1782" s="41"/>
      <c r="H1782" s="41"/>
      <c r="I1782" s="41"/>
      <c r="J1782" s="41"/>
      <c r="K1782" s="41"/>
      <c r="L1782" s="41"/>
      <c r="M1782" s="41"/>
      <c r="N1782" s="41"/>
      <c r="O1782" s="41"/>
      <c r="P1782" s="41"/>
      <c r="Q1782" s="41"/>
      <c r="R1782" s="41"/>
      <c r="S1782" s="41"/>
    </row>
    <row r="1783" ht="78.0" customHeight="1">
      <c r="A1783" s="41"/>
      <c r="B1783" s="78"/>
      <c r="C1783" s="78"/>
      <c r="D1783" s="41"/>
      <c r="E1783" s="41"/>
      <c r="F1783" s="41"/>
      <c r="G1783" s="41"/>
      <c r="H1783" s="41"/>
      <c r="I1783" s="41"/>
      <c r="J1783" s="41"/>
      <c r="K1783" s="41"/>
      <c r="L1783" s="41"/>
      <c r="M1783" s="41"/>
      <c r="N1783" s="41"/>
      <c r="O1783" s="41"/>
      <c r="P1783" s="41"/>
      <c r="Q1783" s="41"/>
      <c r="R1783" s="41"/>
      <c r="S1783" s="41"/>
    </row>
    <row r="1784" ht="78.0" customHeight="1">
      <c r="A1784" s="41"/>
      <c r="B1784" s="78"/>
      <c r="C1784" s="78"/>
      <c r="D1784" s="41"/>
      <c r="E1784" s="41"/>
      <c r="F1784" s="41"/>
      <c r="G1784" s="41"/>
      <c r="H1784" s="41"/>
      <c r="I1784" s="41"/>
      <c r="J1784" s="41"/>
      <c r="K1784" s="41"/>
      <c r="L1784" s="41"/>
      <c r="M1784" s="41"/>
      <c r="N1784" s="41"/>
      <c r="O1784" s="41"/>
      <c r="P1784" s="41"/>
      <c r="Q1784" s="41"/>
      <c r="R1784" s="41"/>
      <c r="S1784" s="41"/>
    </row>
    <row r="1785" ht="78.0" customHeight="1">
      <c r="A1785" s="41"/>
      <c r="B1785" s="78"/>
      <c r="C1785" s="78"/>
      <c r="D1785" s="41"/>
      <c r="E1785" s="41"/>
      <c r="F1785" s="41"/>
      <c r="G1785" s="41"/>
      <c r="H1785" s="41"/>
      <c r="I1785" s="41"/>
      <c r="J1785" s="41"/>
      <c r="K1785" s="41"/>
      <c r="L1785" s="41"/>
      <c r="M1785" s="41"/>
      <c r="N1785" s="41"/>
      <c r="O1785" s="41"/>
      <c r="P1785" s="41"/>
      <c r="Q1785" s="41"/>
      <c r="R1785" s="41"/>
      <c r="S1785" s="41"/>
    </row>
    <row r="1786" ht="78.0" customHeight="1">
      <c r="A1786" s="41"/>
      <c r="B1786" s="78"/>
      <c r="C1786" s="78"/>
      <c r="D1786" s="41"/>
      <c r="E1786" s="41"/>
      <c r="F1786" s="41"/>
      <c r="G1786" s="41"/>
      <c r="H1786" s="41"/>
      <c r="I1786" s="41"/>
      <c r="J1786" s="41"/>
      <c r="K1786" s="41"/>
      <c r="L1786" s="41"/>
      <c r="M1786" s="41"/>
      <c r="N1786" s="41"/>
      <c r="O1786" s="41"/>
      <c r="P1786" s="41"/>
      <c r="Q1786" s="41"/>
      <c r="R1786" s="41"/>
      <c r="S1786" s="41"/>
    </row>
    <row r="1787" ht="78.0" customHeight="1">
      <c r="A1787" s="41"/>
      <c r="B1787" s="78"/>
      <c r="C1787" s="78"/>
      <c r="D1787" s="41"/>
      <c r="E1787" s="41"/>
      <c r="F1787" s="41"/>
      <c r="G1787" s="41"/>
      <c r="H1787" s="41"/>
      <c r="I1787" s="41"/>
      <c r="J1787" s="41"/>
      <c r="K1787" s="41"/>
      <c r="L1787" s="41"/>
      <c r="M1787" s="41"/>
      <c r="N1787" s="41"/>
      <c r="O1787" s="41"/>
      <c r="P1787" s="41"/>
      <c r="Q1787" s="41"/>
      <c r="R1787" s="41"/>
      <c r="S1787" s="41"/>
    </row>
    <row r="1788" ht="78.0" customHeight="1">
      <c r="A1788" s="41"/>
      <c r="B1788" s="78"/>
      <c r="C1788" s="78"/>
      <c r="D1788" s="41"/>
      <c r="E1788" s="41"/>
      <c r="F1788" s="41"/>
      <c r="G1788" s="41"/>
      <c r="H1788" s="41"/>
      <c r="I1788" s="41"/>
      <c r="J1788" s="41"/>
      <c r="K1788" s="41"/>
      <c r="L1788" s="41"/>
      <c r="M1788" s="41"/>
      <c r="N1788" s="41"/>
      <c r="O1788" s="41"/>
      <c r="P1788" s="41"/>
      <c r="Q1788" s="41"/>
      <c r="R1788" s="41"/>
      <c r="S1788" s="41"/>
    </row>
    <row r="1789" ht="78.0" customHeight="1">
      <c r="A1789" s="41"/>
      <c r="B1789" s="78"/>
      <c r="C1789" s="78"/>
      <c r="D1789" s="41"/>
      <c r="E1789" s="41"/>
      <c r="F1789" s="41"/>
      <c r="G1789" s="41"/>
      <c r="H1789" s="41"/>
      <c r="I1789" s="41"/>
      <c r="J1789" s="41"/>
      <c r="K1789" s="41"/>
      <c r="L1789" s="41"/>
      <c r="M1789" s="41"/>
      <c r="N1789" s="41"/>
      <c r="O1789" s="41"/>
      <c r="P1789" s="41"/>
      <c r="Q1789" s="41"/>
      <c r="R1789" s="41"/>
      <c r="S1789" s="41"/>
    </row>
    <row r="1790" ht="78.0" customHeight="1">
      <c r="A1790" s="41"/>
      <c r="B1790" s="78"/>
      <c r="C1790" s="78"/>
      <c r="D1790" s="41"/>
      <c r="E1790" s="41"/>
      <c r="F1790" s="41"/>
      <c r="G1790" s="41"/>
      <c r="H1790" s="41"/>
      <c r="I1790" s="41"/>
      <c r="J1790" s="41"/>
      <c r="K1790" s="41"/>
      <c r="L1790" s="41"/>
      <c r="M1790" s="41"/>
      <c r="N1790" s="41"/>
      <c r="O1790" s="41"/>
      <c r="P1790" s="41"/>
      <c r="Q1790" s="41"/>
      <c r="R1790" s="41"/>
      <c r="S1790" s="41"/>
    </row>
    <row r="1791" ht="78.0" customHeight="1">
      <c r="A1791" s="41"/>
      <c r="B1791" s="78"/>
      <c r="C1791" s="78"/>
      <c r="D1791" s="41"/>
      <c r="E1791" s="41"/>
      <c r="F1791" s="41"/>
      <c r="G1791" s="41"/>
      <c r="H1791" s="41"/>
      <c r="I1791" s="41"/>
      <c r="J1791" s="41"/>
      <c r="K1791" s="41"/>
      <c r="L1791" s="41"/>
      <c r="M1791" s="41"/>
      <c r="N1791" s="41"/>
      <c r="O1791" s="41"/>
      <c r="P1791" s="41"/>
      <c r="Q1791" s="41"/>
      <c r="R1791" s="41"/>
      <c r="S1791" s="41"/>
    </row>
    <row r="1792" ht="78.0" customHeight="1">
      <c r="A1792" s="41"/>
      <c r="B1792" s="78"/>
      <c r="C1792" s="78"/>
      <c r="D1792" s="41"/>
      <c r="E1792" s="41"/>
      <c r="F1792" s="41"/>
      <c r="G1792" s="41"/>
      <c r="H1792" s="41"/>
      <c r="I1792" s="41"/>
      <c r="J1792" s="41"/>
      <c r="K1792" s="41"/>
      <c r="L1792" s="41"/>
      <c r="M1792" s="41"/>
      <c r="N1792" s="41"/>
      <c r="O1792" s="41"/>
      <c r="P1792" s="41"/>
      <c r="Q1792" s="41"/>
      <c r="R1792" s="41"/>
      <c r="S1792" s="41"/>
    </row>
    <row r="1793" ht="78.0" customHeight="1">
      <c r="A1793" s="41"/>
      <c r="B1793" s="78"/>
      <c r="C1793" s="78"/>
      <c r="D1793" s="41"/>
      <c r="E1793" s="41"/>
      <c r="F1793" s="41"/>
      <c r="G1793" s="41"/>
      <c r="H1793" s="41"/>
      <c r="I1793" s="41"/>
      <c r="J1793" s="41"/>
      <c r="K1793" s="41"/>
      <c r="L1793" s="41"/>
      <c r="M1793" s="41"/>
      <c r="N1793" s="41"/>
      <c r="O1793" s="41"/>
      <c r="P1793" s="41"/>
      <c r="Q1793" s="41"/>
      <c r="R1793" s="41"/>
      <c r="S1793" s="41"/>
    </row>
    <row r="1794" ht="78.0" customHeight="1">
      <c r="A1794" s="41"/>
      <c r="B1794" s="78"/>
      <c r="C1794" s="78"/>
      <c r="D1794" s="41"/>
      <c r="E1794" s="41"/>
      <c r="F1794" s="41"/>
      <c r="G1794" s="41"/>
      <c r="H1794" s="41"/>
      <c r="I1794" s="41"/>
      <c r="J1794" s="41"/>
      <c r="K1794" s="41"/>
      <c r="L1794" s="41"/>
      <c r="M1794" s="41"/>
      <c r="N1794" s="41"/>
      <c r="O1794" s="41"/>
      <c r="P1794" s="41"/>
      <c r="Q1794" s="41"/>
      <c r="R1794" s="41"/>
      <c r="S1794" s="41"/>
    </row>
    <row r="1795" ht="78.0" customHeight="1">
      <c r="A1795" s="41"/>
      <c r="B1795" s="78"/>
      <c r="C1795" s="78"/>
      <c r="D1795" s="41"/>
      <c r="E1795" s="41"/>
      <c r="F1795" s="41"/>
      <c r="G1795" s="41"/>
      <c r="H1795" s="41"/>
      <c r="I1795" s="41"/>
      <c r="J1795" s="41"/>
      <c r="K1795" s="41"/>
      <c r="L1795" s="41"/>
      <c r="M1795" s="41"/>
      <c r="N1795" s="41"/>
      <c r="O1795" s="41"/>
      <c r="P1795" s="41"/>
      <c r="Q1795" s="41"/>
      <c r="R1795" s="41"/>
      <c r="S1795" s="41"/>
    </row>
    <row r="1796" ht="78.0" customHeight="1">
      <c r="A1796" s="41"/>
      <c r="B1796" s="78"/>
      <c r="C1796" s="78"/>
      <c r="D1796" s="41"/>
      <c r="E1796" s="41"/>
      <c r="F1796" s="41"/>
      <c r="G1796" s="41"/>
      <c r="H1796" s="41"/>
      <c r="I1796" s="41"/>
      <c r="J1796" s="41"/>
      <c r="K1796" s="41"/>
      <c r="L1796" s="41"/>
      <c r="M1796" s="41"/>
      <c r="N1796" s="41"/>
      <c r="O1796" s="41"/>
      <c r="P1796" s="41"/>
      <c r="Q1796" s="41"/>
      <c r="R1796" s="41"/>
      <c r="S1796" s="41"/>
    </row>
    <row r="1797" ht="78.0" customHeight="1">
      <c r="A1797" s="41"/>
      <c r="B1797" s="78"/>
      <c r="C1797" s="78"/>
      <c r="D1797" s="41"/>
      <c r="E1797" s="41"/>
      <c r="F1797" s="41"/>
      <c r="G1797" s="41"/>
      <c r="H1797" s="41"/>
      <c r="I1797" s="41"/>
      <c r="J1797" s="41"/>
      <c r="K1797" s="41"/>
      <c r="L1797" s="41"/>
      <c r="M1797" s="41"/>
      <c r="N1797" s="41"/>
      <c r="O1797" s="41"/>
      <c r="P1797" s="41"/>
      <c r="Q1797" s="41"/>
      <c r="R1797" s="41"/>
      <c r="S1797" s="41"/>
    </row>
    <row r="1798" ht="78.0" customHeight="1">
      <c r="A1798" s="41"/>
      <c r="B1798" s="78"/>
      <c r="C1798" s="78"/>
      <c r="D1798" s="41"/>
      <c r="E1798" s="41"/>
      <c r="F1798" s="41"/>
      <c r="G1798" s="41"/>
      <c r="H1798" s="41"/>
      <c r="I1798" s="41"/>
      <c r="J1798" s="41"/>
      <c r="K1798" s="41"/>
      <c r="L1798" s="41"/>
      <c r="M1798" s="41"/>
      <c r="N1798" s="41"/>
      <c r="O1798" s="41"/>
      <c r="P1798" s="41"/>
      <c r="Q1798" s="41"/>
      <c r="R1798" s="41"/>
      <c r="S1798" s="41"/>
    </row>
    <row r="1799" ht="78.0" customHeight="1">
      <c r="A1799" s="41"/>
      <c r="B1799" s="78"/>
      <c r="C1799" s="78"/>
      <c r="D1799" s="41"/>
      <c r="E1799" s="41"/>
      <c r="F1799" s="41"/>
      <c r="G1799" s="41"/>
      <c r="H1799" s="41"/>
      <c r="I1799" s="41"/>
      <c r="J1799" s="41"/>
      <c r="K1799" s="41"/>
      <c r="L1799" s="41"/>
      <c r="M1799" s="41"/>
      <c r="N1799" s="41"/>
      <c r="O1799" s="41"/>
      <c r="P1799" s="41"/>
      <c r="Q1799" s="41"/>
      <c r="R1799" s="41"/>
      <c r="S1799" s="41"/>
    </row>
    <row r="1800" ht="78.0" customHeight="1">
      <c r="A1800" s="41"/>
      <c r="B1800" s="78"/>
      <c r="C1800" s="78"/>
      <c r="D1800" s="41"/>
      <c r="E1800" s="41"/>
      <c r="F1800" s="41"/>
      <c r="G1800" s="41"/>
      <c r="H1800" s="41"/>
      <c r="I1800" s="41"/>
      <c r="J1800" s="41"/>
      <c r="K1800" s="41"/>
      <c r="L1800" s="41"/>
      <c r="M1800" s="41"/>
      <c r="N1800" s="41"/>
      <c r="O1800" s="41"/>
      <c r="P1800" s="41"/>
      <c r="Q1800" s="41"/>
      <c r="R1800" s="41"/>
      <c r="S1800" s="41"/>
    </row>
    <row r="1801" ht="78.0" customHeight="1">
      <c r="A1801" s="41"/>
      <c r="B1801" s="78"/>
      <c r="C1801" s="78"/>
      <c r="D1801" s="41"/>
      <c r="E1801" s="41"/>
      <c r="F1801" s="41"/>
      <c r="G1801" s="41"/>
      <c r="H1801" s="41"/>
      <c r="I1801" s="41"/>
      <c r="J1801" s="41"/>
      <c r="K1801" s="41"/>
      <c r="L1801" s="41"/>
      <c r="M1801" s="41"/>
      <c r="N1801" s="41"/>
      <c r="O1801" s="41"/>
      <c r="P1801" s="41"/>
      <c r="Q1801" s="41"/>
      <c r="R1801" s="41"/>
      <c r="S1801" s="41"/>
    </row>
    <row r="1802" ht="78.0" customHeight="1">
      <c r="A1802" s="41"/>
      <c r="B1802" s="78"/>
      <c r="C1802" s="78"/>
      <c r="D1802" s="41"/>
      <c r="E1802" s="41"/>
      <c r="F1802" s="41"/>
      <c r="G1802" s="41"/>
      <c r="H1802" s="41"/>
      <c r="I1802" s="41"/>
      <c r="J1802" s="41"/>
      <c r="K1802" s="41"/>
      <c r="L1802" s="41"/>
      <c r="M1802" s="41"/>
      <c r="N1802" s="41"/>
      <c r="O1802" s="41"/>
      <c r="P1802" s="41"/>
      <c r="Q1802" s="41"/>
      <c r="R1802" s="41"/>
      <c r="S1802" s="41"/>
    </row>
    <row r="1803" ht="78.0" customHeight="1">
      <c r="A1803" s="41"/>
      <c r="B1803" s="78"/>
      <c r="C1803" s="78"/>
      <c r="D1803" s="41"/>
      <c r="E1803" s="41"/>
      <c r="F1803" s="41"/>
      <c r="G1803" s="41"/>
      <c r="H1803" s="41"/>
      <c r="I1803" s="41"/>
      <c r="J1803" s="41"/>
      <c r="K1803" s="41"/>
      <c r="L1803" s="41"/>
      <c r="M1803" s="41"/>
      <c r="N1803" s="41"/>
      <c r="O1803" s="41"/>
      <c r="P1803" s="41"/>
      <c r="Q1803" s="41"/>
      <c r="R1803" s="41"/>
      <c r="S1803" s="41"/>
    </row>
    <row r="1804" ht="78.0" customHeight="1">
      <c r="A1804" s="41"/>
      <c r="B1804" s="78"/>
      <c r="C1804" s="78"/>
      <c r="D1804" s="41"/>
      <c r="E1804" s="41"/>
      <c r="F1804" s="41"/>
      <c r="G1804" s="41"/>
      <c r="H1804" s="41"/>
      <c r="I1804" s="41"/>
      <c r="J1804" s="41"/>
      <c r="K1804" s="41"/>
      <c r="L1804" s="41"/>
      <c r="M1804" s="41"/>
      <c r="N1804" s="41"/>
      <c r="O1804" s="41"/>
      <c r="P1804" s="41"/>
      <c r="Q1804" s="41"/>
      <c r="R1804" s="41"/>
      <c r="S1804" s="41"/>
    </row>
    <row r="1805" ht="78.0" customHeight="1">
      <c r="A1805" s="41"/>
      <c r="B1805" s="78"/>
      <c r="C1805" s="78"/>
      <c r="D1805" s="41"/>
      <c r="E1805" s="41"/>
      <c r="F1805" s="41"/>
      <c r="G1805" s="41"/>
      <c r="H1805" s="41"/>
      <c r="I1805" s="41"/>
      <c r="J1805" s="41"/>
      <c r="K1805" s="41"/>
      <c r="L1805" s="41"/>
      <c r="M1805" s="41"/>
      <c r="N1805" s="41"/>
      <c r="O1805" s="41"/>
      <c r="P1805" s="41"/>
      <c r="Q1805" s="41"/>
      <c r="R1805" s="41"/>
      <c r="S1805" s="41"/>
    </row>
    <row r="1806" ht="78.0" customHeight="1">
      <c r="A1806" s="41"/>
      <c r="B1806" s="78"/>
      <c r="C1806" s="78"/>
      <c r="D1806" s="41"/>
      <c r="E1806" s="41"/>
      <c r="F1806" s="41"/>
      <c r="G1806" s="41"/>
      <c r="H1806" s="41"/>
      <c r="I1806" s="41"/>
      <c r="J1806" s="41"/>
      <c r="K1806" s="41"/>
      <c r="L1806" s="41"/>
      <c r="M1806" s="41"/>
      <c r="N1806" s="41"/>
      <c r="O1806" s="41"/>
      <c r="P1806" s="41"/>
      <c r="Q1806" s="41"/>
      <c r="R1806" s="41"/>
      <c r="S1806" s="41"/>
    </row>
    <row r="1807" ht="78.0" customHeight="1">
      <c r="A1807" s="41"/>
      <c r="B1807" s="78"/>
      <c r="C1807" s="78"/>
      <c r="D1807" s="41"/>
      <c r="E1807" s="41"/>
      <c r="F1807" s="41"/>
      <c r="G1807" s="41"/>
      <c r="H1807" s="41"/>
      <c r="I1807" s="41"/>
      <c r="J1807" s="41"/>
      <c r="K1807" s="41"/>
      <c r="L1807" s="41"/>
      <c r="M1807" s="41"/>
      <c r="N1807" s="41"/>
      <c r="O1807" s="41"/>
      <c r="P1807" s="41"/>
      <c r="Q1807" s="41"/>
      <c r="R1807" s="41"/>
      <c r="S1807" s="41"/>
    </row>
    <row r="1808" ht="78.0" customHeight="1">
      <c r="A1808" s="41"/>
      <c r="B1808" s="78"/>
      <c r="C1808" s="78"/>
      <c r="D1808" s="41"/>
      <c r="E1808" s="41"/>
      <c r="F1808" s="41"/>
      <c r="G1808" s="41"/>
      <c r="H1808" s="41"/>
      <c r="I1808" s="41"/>
      <c r="J1808" s="41"/>
      <c r="K1808" s="41"/>
      <c r="L1808" s="41"/>
      <c r="M1808" s="41"/>
      <c r="N1808" s="41"/>
      <c r="O1808" s="41"/>
      <c r="P1808" s="41"/>
      <c r="Q1808" s="41"/>
      <c r="R1808" s="41"/>
      <c r="S1808" s="41"/>
    </row>
    <row r="1809" ht="78.0" customHeight="1">
      <c r="A1809" s="41"/>
      <c r="B1809" s="78"/>
      <c r="C1809" s="78"/>
      <c r="D1809" s="41"/>
      <c r="E1809" s="41"/>
      <c r="F1809" s="41"/>
      <c r="G1809" s="41"/>
      <c r="H1809" s="41"/>
      <c r="I1809" s="41"/>
      <c r="J1809" s="41"/>
      <c r="K1809" s="41"/>
      <c r="L1809" s="41"/>
      <c r="M1809" s="41"/>
      <c r="N1809" s="41"/>
      <c r="O1809" s="41"/>
      <c r="P1809" s="41"/>
      <c r="Q1809" s="41"/>
      <c r="R1809" s="41"/>
      <c r="S1809" s="41"/>
    </row>
    <row r="1810" ht="78.0" customHeight="1">
      <c r="A1810" s="41"/>
      <c r="B1810" s="78"/>
      <c r="C1810" s="78"/>
      <c r="D1810" s="41"/>
      <c r="E1810" s="41"/>
      <c r="F1810" s="41"/>
      <c r="G1810" s="41"/>
      <c r="H1810" s="41"/>
      <c r="I1810" s="41"/>
      <c r="J1810" s="41"/>
      <c r="K1810" s="41"/>
      <c r="L1810" s="41"/>
      <c r="M1810" s="41"/>
      <c r="N1810" s="41"/>
      <c r="O1810" s="41"/>
      <c r="P1810" s="41"/>
      <c r="Q1810" s="41"/>
      <c r="R1810" s="41"/>
      <c r="S1810" s="41"/>
    </row>
    <row r="1811" ht="78.0" customHeight="1">
      <c r="A1811" s="41"/>
      <c r="B1811" s="78"/>
      <c r="C1811" s="78"/>
      <c r="D1811" s="41"/>
      <c r="E1811" s="41"/>
      <c r="F1811" s="41"/>
      <c r="G1811" s="41"/>
      <c r="H1811" s="41"/>
      <c r="I1811" s="41"/>
      <c r="J1811" s="41"/>
      <c r="K1811" s="41"/>
      <c r="L1811" s="41"/>
      <c r="M1811" s="41"/>
      <c r="N1811" s="41"/>
      <c r="O1811" s="41"/>
      <c r="P1811" s="41"/>
      <c r="Q1811" s="41"/>
      <c r="R1811" s="41"/>
      <c r="S1811" s="41"/>
    </row>
    <row r="1812" ht="78.0" customHeight="1">
      <c r="A1812" s="41"/>
      <c r="B1812" s="78"/>
      <c r="C1812" s="78"/>
      <c r="D1812" s="41"/>
      <c r="E1812" s="41"/>
      <c r="F1812" s="41"/>
      <c r="G1812" s="41"/>
      <c r="H1812" s="41"/>
      <c r="I1812" s="41"/>
      <c r="J1812" s="41"/>
      <c r="K1812" s="41"/>
      <c r="L1812" s="41"/>
      <c r="M1812" s="41"/>
      <c r="N1812" s="41"/>
      <c r="O1812" s="41"/>
      <c r="P1812" s="41"/>
      <c r="Q1812" s="41"/>
      <c r="R1812" s="41"/>
      <c r="S1812" s="41"/>
    </row>
    <row r="1813" ht="78.0" customHeight="1">
      <c r="A1813" s="41"/>
      <c r="B1813" s="78"/>
      <c r="C1813" s="78"/>
      <c r="D1813" s="41"/>
      <c r="E1813" s="41"/>
      <c r="F1813" s="41"/>
      <c r="G1813" s="41"/>
      <c r="H1813" s="41"/>
      <c r="I1813" s="41"/>
      <c r="J1813" s="41"/>
      <c r="K1813" s="41"/>
      <c r="L1813" s="41"/>
      <c r="M1813" s="41"/>
      <c r="N1813" s="41"/>
      <c r="O1813" s="41"/>
      <c r="P1813" s="41"/>
      <c r="Q1813" s="41"/>
      <c r="R1813" s="41"/>
      <c r="S1813" s="41"/>
    </row>
    <row r="1814" ht="78.0" customHeight="1">
      <c r="A1814" s="41"/>
      <c r="B1814" s="78"/>
      <c r="C1814" s="78"/>
      <c r="D1814" s="41"/>
      <c r="E1814" s="41"/>
      <c r="F1814" s="41"/>
      <c r="G1814" s="41"/>
      <c r="H1814" s="41"/>
      <c r="I1814" s="41"/>
      <c r="J1814" s="41"/>
      <c r="K1814" s="41"/>
      <c r="L1814" s="41"/>
      <c r="M1814" s="41"/>
      <c r="N1814" s="41"/>
      <c r="O1814" s="41"/>
      <c r="P1814" s="41"/>
      <c r="Q1814" s="41"/>
      <c r="R1814" s="41"/>
      <c r="S1814" s="41"/>
    </row>
    <row r="1815" ht="78.0" customHeight="1">
      <c r="A1815" s="41"/>
      <c r="B1815" s="78"/>
      <c r="C1815" s="78"/>
      <c r="D1815" s="41"/>
      <c r="E1815" s="41"/>
      <c r="F1815" s="41"/>
      <c r="G1815" s="41"/>
      <c r="H1815" s="41"/>
      <c r="I1815" s="41"/>
      <c r="J1815" s="41"/>
      <c r="K1815" s="41"/>
      <c r="L1815" s="41"/>
      <c r="M1815" s="41"/>
      <c r="N1815" s="41"/>
      <c r="O1815" s="41"/>
      <c r="P1815" s="41"/>
      <c r="Q1815" s="41"/>
      <c r="R1815" s="41"/>
      <c r="S1815" s="41"/>
    </row>
    <row r="1816" ht="78.0" customHeight="1">
      <c r="A1816" s="41"/>
      <c r="B1816" s="78"/>
      <c r="C1816" s="78"/>
      <c r="D1816" s="41"/>
      <c r="E1816" s="41"/>
      <c r="F1816" s="41"/>
      <c r="G1816" s="41"/>
      <c r="H1816" s="41"/>
      <c r="I1816" s="41"/>
      <c r="J1816" s="41"/>
      <c r="K1816" s="41"/>
      <c r="L1816" s="41"/>
      <c r="M1816" s="41"/>
      <c r="N1816" s="41"/>
      <c r="O1816" s="41"/>
      <c r="P1816" s="41"/>
      <c r="Q1816" s="41"/>
      <c r="R1816" s="41"/>
      <c r="S1816" s="41"/>
    </row>
    <row r="1817" ht="78.0" customHeight="1">
      <c r="A1817" s="41"/>
      <c r="B1817" s="78"/>
      <c r="C1817" s="78"/>
      <c r="D1817" s="41"/>
      <c r="E1817" s="41"/>
      <c r="F1817" s="41"/>
      <c r="G1817" s="41"/>
      <c r="H1817" s="41"/>
      <c r="I1817" s="41"/>
      <c r="J1817" s="41"/>
      <c r="K1817" s="41"/>
      <c r="L1817" s="41"/>
      <c r="M1817" s="41"/>
      <c r="N1817" s="41"/>
      <c r="O1817" s="41"/>
      <c r="P1817" s="41"/>
      <c r="Q1817" s="41"/>
      <c r="R1817" s="41"/>
      <c r="S1817" s="41"/>
    </row>
    <row r="1818" ht="78.0" customHeight="1">
      <c r="A1818" s="41"/>
      <c r="B1818" s="78"/>
      <c r="C1818" s="78"/>
      <c r="D1818" s="41"/>
      <c r="E1818" s="41"/>
      <c r="F1818" s="41"/>
      <c r="G1818" s="41"/>
      <c r="H1818" s="41"/>
      <c r="I1818" s="41"/>
      <c r="J1818" s="41"/>
      <c r="K1818" s="41"/>
      <c r="L1818" s="41"/>
      <c r="M1818" s="41"/>
      <c r="N1818" s="41"/>
      <c r="O1818" s="41"/>
      <c r="P1818" s="41"/>
      <c r="Q1818" s="41"/>
      <c r="R1818" s="41"/>
      <c r="S1818" s="41"/>
    </row>
    <row r="1819" ht="78.0" customHeight="1">
      <c r="A1819" s="41"/>
      <c r="B1819" s="78"/>
      <c r="C1819" s="78"/>
      <c r="D1819" s="41"/>
      <c r="E1819" s="41"/>
      <c r="F1819" s="41"/>
      <c r="G1819" s="41"/>
      <c r="H1819" s="41"/>
      <c r="I1819" s="41"/>
      <c r="J1819" s="41"/>
      <c r="K1819" s="41"/>
      <c r="L1819" s="41"/>
      <c r="M1819" s="41"/>
      <c r="N1819" s="41"/>
      <c r="O1819" s="41"/>
      <c r="P1819" s="41"/>
      <c r="Q1819" s="41"/>
      <c r="R1819" s="41"/>
      <c r="S1819" s="41"/>
    </row>
    <row r="1820" ht="78.0" customHeight="1">
      <c r="A1820" s="41"/>
      <c r="B1820" s="78"/>
      <c r="C1820" s="78"/>
      <c r="D1820" s="41"/>
      <c r="E1820" s="41"/>
      <c r="F1820" s="41"/>
      <c r="G1820" s="41"/>
      <c r="H1820" s="41"/>
      <c r="I1820" s="41"/>
      <c r="J1820" s="41"/>
      <c r="K1820" s="41"/>
      <c r="L1820" s="41"/>
      <c r="M1820" s="41"/>
      <c r="N1820" s="41"/>
      <c r="O1820" s="41"/>
      <c r="P1820" s="41"/>
      <c r="Q1820" s="41"/>
      <c r="R1820" s="41"/>
      <c r="S1820" s="41"/>
    </row>
    <row r="1821" ht="78.0" customHeight="1">
      <c r="A1821" s="41"/>
      <c r="B1821" s="78"/>
      <c r="C1821" s="78"/>
      <c r="D1821" s="41"/>
      <c r="E1821" s="41"/>
      <c r="F1821" s="41"/>
      <c r="G1821" s="41"/>
      <c r="H1821" s="41"/>
      <c r="I1821" s="41"/>
      <c r="J1821" s="41"/>
      <c r="K1821" s="41"/>
      <c r="L1821" s="41"/>
      <c r="M1821" s="41"/>
      <c r="N1821" s="41"/>
      <c r="O1821" s="41"/>
      <c r="P1821" s="41"/>
      <c r="Q1821" s="41"/>
      <c r="R1821" s="41"/>
      <c r="S1821" s="41"/>
    </row>
    <row r="1822" ht="78.0" customHeight="1">
      <c r="A1822" s="41"/>
      <c r="B1822" s="78"/>
      <c r="C1822" s="78"/>
      <c r="D1822" s="41"/>
      <c r="E1822" s="41"/>
      <c r="F1822" s="41"/>
      <c r="G1822" s="41"/>
      <c r="H1822" s="41"/>
      <c r="I1822" s="41"/>
      <c r="J1822" s="41"/>
      <c r="K1822" s="41"/>
      <c r="L1822" s="41"/>
      <c r="M1822" s="41"/>
      <c r="N1822" s="41"/>
      <c r="O1822" s="41"/>
      <c r="P1822" s="41"/>
      <c r="Q1822" s="41"/>
      <c r="R1822" s="41"/>
      <c r="S1822" s="41"/>
    </row>
    <row r="1823" ht="78.0" customHeight="1">
      <c r="A1823" s="41"/>
      <c r="B1823" s="78"/>
      <c r="C1823" s="78"/>
      <c r="D1823" s="41"/>
      <c r="E1823" s="41"/>
      <c r="F1823" s="41"/>
      <c r="G1823" s="41"/>
      <c r="H1823" s="41"/>
      <c r="I1823" s="41"/>
      <c r="J1823" s="41"/>
      <c r="K1823" s="41"/>
      <c r="L1823" s="41"/>
      <c r="M1823" s="41"/>
      <c r="N1823" s="41"/>
      <c r="O1823" s="41"/>
      <c r="P1823" s="41"/>
      <c r="Q1823" s="41"/>
      <c r="R1823" s="41"/>
      <c r="S1823" s="41"/>
    </row>
    <row r="1824" ht="78.0" customHeight="1">
      <c r="A1824" s="41"/>
      <c r="B1824" s="78"/>
      <c r="C1824" s="78"/>
      <c r="D1824" s="41"/>
      <c r="E1824" s="41"/>
      <c r="F1824" s="41"/>
      <c r="G1824" s="41"/>
      <c r="H1824" s="41"/>
      <c r="I1824" s="41"/>
      <c r="J1824" s="41"/>
      <c r="K1824" s="41"/>
      <c r="L1824" s="41"/>
      <c r="M1824" s="41"/>
      <c r="N1824" s="41"/>
      <c r="O1824" s="41"/>
      <c r="P1824" s="41"/>
      <c r="Q1824" s="41"/>
      <c r="R1824" s="41"/>
      <c r="S1824" s="41"/>
    </row>
    <row r="1825" ht="78.0" customHeight="1">
      <c r="A1825" s="41"/>
      <c r="B1825" s="78"/>
      <c r="C1825" s="78"/>
      <c r="D1825" s="41"/>
      <c r="E1825" s="41"/>
      <c r="F1825" s="41"/>
      <c r="G1825" s="41"/>
      <c r="H1825" s="41"/>
      <c r="I1825" s="41"/>
      <c r="J1825" s="41"/>
      <c r="K1825" s="41"/>
      <c r="L1825" s="41"/>
      <c r="M1825" s="41"/>
      <c r="N1825" s="41"/>
      <c r="O1825" s="41"/>
      <c r="P1825" s="41"/>
      <c r="Q1825" s="41"/>
      <c r="R1825" s="41"/>
      <c r="S1825" s="41"/>
    </row>
    <row r="1826" ht="78.0" customHeight="1">
      <c r="A1826" s="41"/>
      <c r="B1826" s="78"/>
      <c r="C1826" s="78"/>
      <c r="D1826" s="41"/>
      <c r="E1826" s="41"/>
      <c r="F1826" s="41"/>
      <c r="G1826" s="41"/>
      <c r="H1826" s="41"/>
      <c r="I1826" s="41"/>
      <c r="J1826" s="41"/>
      <c r="K1826" s="41"/>
      <c r="L1826" s="41"/>
      <c r="M1826" s="41"/>
      <c r="N1826" s="41"/>
      <c r="O1826" s="41"/>
      <c r="P1826" s="41"/>
      <c r="Q1826" s="41"/>
      <c r="R1826" s="41"/>
      <c r="S1826" s="41"/>
    </row>
    <row r="1827" ht="78.0" customHeight="1">
      <c r="A1827" s="41"/>
      <c r="B1827" s="78"/>
      <c r="C1827" s="78"/>
      <c r="D1827" s="41"/>
      <c r="E1827" s="41"/>
      <c r="F1827" s="41"/>
      <c r="G1827" s="41"/>
      <c r="H1827" s="41"/>
      <c r="I1827" s="41"/>
      <c r="J1827" s="41"/>
      <c r="K1827" s="41"/>
      <c r="L1827" s="41"/>
      <c r="M1827" s="41"/>
      <c r="N1827" s="41"/>
      <c r="O1827" s="41"/>
      <c r="P1827" s="41"/>
      <c r="Q1827" s="41"/>
      <c r="R1827" s="41"/>
      <c r="S1827" s="41"/>
    </row>
    <row r="1828" ht="78.0" customHeight="1">
      <c r="A1828" s="41"/>
      <c r="B1828" s="78"/>
      <c r="C1828" s="78"/>
      <c r="D1828" s="41"/>
      <c r="E1828" s="41"/>
      <c r="F1828" s="41"/>
      <c r="G1828" s="41"/>
      <c r="H1828" s="41"/>
      <c r="I1828" s="41"/>
      <c r="J1828" s="41"/>
      <c r="K1828" s="41"/>
      <c r="L1828" s="41"/>
      <c r="M1828" s="41"/>
      <c r="N1828" s="41"/>
      <c r="O1828" s="41"/>
      <c r="P1828" s="41"/>
      <c r="Q1828" s="41"/>
      <c r="R1828" s="41"/>
      <c r="S1828" s="41"/>
    </row>
    <row r="1829" ht="78.0" customHeight="1">
      <c r="A1829" s="41"/>
      <c r="B1829" s="78"/>
      <c r="C1829" s="78"/>
      <c r="D1829" s="41"/>
      <c r="E1829" s="41"/>
      <c r="F1829" s="41"/>
      <c r="G1829" s="41"/>
      <c r="H1829" s="41"/>
      <c r="I1829" s="41"/>
      <c r="J1829" s="41"/>
      <c r="K1829" s="41"/>
      <c r="L1829" s="41"/>
      <c r="M1829" s="41"/>
      <c r="N1829" s="41"/>
      <c r="O1829" s="41"/>
      <c r="P1829" s="41"/>
      <c r="Q1829" s="41"/>
      <c r="R1829" s="41"/>
      <c r="S1829" s="41"/>
    </row>
    <row r="1830" ht="78.0" customHeight="1">
      <c r="A1830" s="41"/>
      <c r="B1830" s="78"/>
      <c r="C1830" s="78"/>
      <c r="D1830" s="41"/>
      <c r="E1830" s="41"/>
      <c r="F1830" s="41"/>
      <c r="G1830" s="41"/>
      <c r="H1830" s="41"/>
      <c r="I1830" s="41"/>
      <c r="J1830" s="41"/>
      <c r="K1830" s="41"/>
      <c r="L1830" s="41"/>
      <c r="M1830" s="41"/>
      <c r="N1830" s="41"/>
      <c r="O1830" s="41"/>
      <c r="P1830" s="41"/>
      <c r="Q1830" s="41"/>
      <c r="R1830" s="41"/>
      <c r="S1830" s="41"/>
    </row>
    <row r="1831" ht="78.0" customHeight="1">
      <c r="A1831" s="41"/>
      <c r="B1831" s="78"/>
      <c r="C1831" s="78"/>
      <c r="D1831" s="41"/>
      <c r="E1831" s="41"/>
      <c r="F1831" s="41"/>
      <c r="G1831" s="41"/>
      <c r="H1831" s="41"/>
      <c r="I1831" s="41"/>
      <c r="J1831" s="41"/>
      <c r="K1831" s="41"/>
      <c r="L1831" s="41"/>
      <c r="M1831" s="41"/>
      <c r="N1831" s="41"/>
      <c r="O1831" s="41"/>
      <c r="P1831" s="41"/>
      <c r="Q1831" s="41"/>
      <c r="R1831" s="41"/>
      <c r="S1831" s="41"/>
    </row>
    <row r="1832" ht="78.0" customHeight="1">
      <c r="A1832" s="41"/>
      <c r="B1832" s="78"/>
      <c r="C1832" s="78"/>
      <c r="D1832" s="41"/>
      <c r="E1832" s="41"/>
      <c r="F1832" s="41"/>
      <c r="G1832" s="41"/>
      <c r="H1832" s="41"/>
      <c r="I1832" s="41"/>
      <c r="J1832" s="41"/>
      <c r="K1832" s="41"/>
      <c r="L1832" s="41"/>
      <c r="M1832" s="41"/>
      <c r="N1832" s="41"/>
      <c r="O1832" s="41"/>
      <c r="P1832" s="41"/>
      <c r="Q1832" s="41"/>
      <c r="R1832" s="41"/>
      <c r="S1832" s="41"/>
    </row>
    <row r="1833" ht="78.0" customHeight="1">
      <c r="A1833" s="41"/>
      <c r="B1833" s="78"/>
      <c r="C1833" s="78"/>
      <c r="D1833" s="41"/>
      <c r="E1833" s="41"/>
      <c r="F1833" s="41"/>
      <c r="G1833" s="41"/>
      <c r="H1833" s="41"/>
      <c r="I1833" s="41"/>
      <c r="J1833" s="41"/>
      <c r="K1833" s="41"/>
      <c r="L1833" s="41"/>
      <c r="M1833" s="41"/>
      <c r="N1833" s="41"/>
      <c r="O1833" s="41"/>
      <c r="P1833" s="41"/>
      <c r="Q1833" s="41"/>
      <c r="R1833" s="41"/>
      <c r="S1833" s="41"/>
    </row>
    <row r="1834" ht="78.0" customHeight="1">
      <c r="A1834" s="41"/>
      <c r="B1834" s="78"/>
      <c r="C1834" s="78"/>
      <c r="D1834" s="41"/>
      <c r="E1834" s="41"/>
      <c r="F1834" s="41"/>
      <c r="G1834" s="41"/>
      <c r="H1834" s="41"/>
      <c r="I1834" s="41"/>
      <c r="J1834" s="41"/>
      <c r="K1834" s="41"/>
      <c r="L1834" s="41"/>
      <c r="M1834" s="41"/>
      <c r="N1834" s="41"/>
      <c r="O1834" s="41"/>
      <c r="P1834" s="41"/>
      <c r="Q1834" s="41"/>
      <c r="R1834" s="41"/>
      <c r="S1834" s="41"/>
    </row>
    <row r="1835" ht="78.0" customHeight="1">
      <c r="A1835" s="41"/>
      <c r="B1835" s="78"/>
      <c r="C1835" s="78"/>
      <c r="D1835" s="41"/>
      <c r="E1835" s="41"/>
      <c r="F1835" s="41"/>
      <c r="G1835" s="41"/>
      <c r="H1835" s="41"/>
      <c r="I1835" s="41"/>
      <c r="J1835" s="41"/>
      <c r="K1835" s="41"/>
      <c r="L1835" s="41"/>
      <c r="M1835" s="41"/>
      <c r="N1835" s="41"/>
      <c r="O1835" s="41"/>
      <c r="P1835" s="41"/>
      <c r="Q1835" s="41"/>
      <c r="R1835" s="41"/>
      <c r="S1835" s="41"/>
    </row>
    <row r="1836" ht="78.0" customHeight="1">
      <c r="A1836" s="41"/>
      <c r="B1836" s="78"/>
      <c r="C1836" s="78"/>
      <c r="D1836" s="41"/>
      <c r="E1836" s="41"/>
      <c r="F1836" s="41"/>
      <c r="G1836" s="41"/>
      <c r="H1836" s="41"/>
      <c r="I1836" s="41"/>
      <c r="J1836" s="41"/>
      <c r="K1836" s="41"/>
      <c r="L1836" s="41"/>
      <c r="M1836" s="41"/>
      <c r="N1836" s="41"/>
      <c r="O1836" s="41"/>
      <c r="P1836" s="41"/>
      <c r="Q1836" s="41"/>
      <c r="R1836" s="41"/>
      <c r="S1836" s="41"/>
    </row>
    <row r="1837" ht="78.0" customHeight="1">
      <c r="A1837" s="41"/>
      <c r="B1837" s="78"/>
      <c r="C1837" s="78"/>
      <c r="D1837" s="41"/>
      <c r="E1837" s="41"/>
      <c r="F1837" s="41"/>
      <c r="G1837" s="41"/>
      <c r="H1837" s="41"/>
      <c r="I1837" s="41"/>
      <c r="J1837" s="41"/>
      <c r="K1837" s="41"/>
      <c r="L1837" s="41"/>
      <c r="M1837" s="41"/>
      <c r="N1837" s="41"/>
      <c r="O1837" s="41"/>
      <c r="P1837" s="41"/>
      <c r="Q1837" s="41"/>
      <c r="R1837" s="41"/>
      <c r="S1837" s="41"/>
    </row>
    <row r="1838" ht="78.0" customHeight="1">
      <c r="A1838" s="41"/>
      <c r="B1838" s="78"/>
      <c r="C1838" s="78"/>
      <c r="D1838" s="41"/>
      <c r="E1838" s="41"/>
      <c r="F1838" s="41"/>
      <c r="G1838" s="41"/>
      <c r="H1838" s="41"/>
      <c r="I1838" s="41"/>
      <c r="J1838" s="41"/>
      <c r="K1838" s="41"/>
      <c r="L1838" s="41"/>
      <c r="M1838" s="41"/>
      <c r="N1838" s="41"/>
      <c r="O1838" s="41"/>
      <c r="P1838" s="41"/>
      <c r="Q1838" s="41"/>
      <c r="R1838" s="41"/>
      <c r="S1838" s="41"/>
    </row>
    <row r="1839" ht="78.0" customHeight="1">
      <c r="A1839" s="41"/>
      <c r="B1839" s="78"/>
      <c r="C1839" s="78"/>
      <c r="D1839" s="41"/>
      <c r="E1839" s="41"/>
      <c r="F1839" s="41"/>
      <c r="G1839" s="41"/>
      <c r="H1839" s="41"/>
      <c r="I1839" s="41"/>
      <c r="J1839" s="41"/>
      <c r="K1839" s="41"/>
      <c r="L1839" s="41"/>
      <c r="M1839" s="41"/>
      <c r="N1839" s="41"/>
      <c r="O1839" s="41"/>
      <c r="P1839" s="41"/>
      <c r="Q1839" s="41"/>
      <c r="R1839" s="41"/>
      <c r="S1839" s="41"/>
    </row>
    <row r="1840" ht="78.0" customHeight="1">
      <c r="A1840" s="41"/>
      <c r="B1840" s="78"/>
      <c r="C1840" s="78"/>
      <c r="D1840" s="41"/>
      <c r="E1840" s="41"/>
      <c r="F1840" s="41"/>
      <c r="G1840" s="41"/>
      <c r="H1840" s="41"/>
      <c r="I1840" s="41"/>
      <c r="J1840" s="41"/>
      <c r="K1840" s="41"/>
      <c r="L1840" s="41"/>
      <c r="M1840" s="41"/>
      <c r="N1840" s="41"/>
      <c r="O1840" s="41"/>
      <c r="P1840" s="41"/>
      <c r="Q1840" s="41"/>
      <c r="R1840" s="41"/>
      <c r="S1840" s="41"/>
    </row>
    <row r="1841" ht="78.0" customHeight="1">
      <c r="A1841" s="41"/>
      <c r="B1841" s="78"/>
      <c r="C1841" s="78"/>
      <c r="D1841" s="41"/>
      <c r="E1841" s="41"/>
      <c r="F1841" s="41"/>
      <c r="G1841" s="41"/>
      <c r="H1841" s="41"/>
      <c r="I1841" s="41"/>
      <c r="J1841" s="41"/>
      <c r="K1841" s="41"/>
      <c r="L1841" s="41"/>
      <c r="M1841" s="41"/>
      <c r="N1841" s="41"/>
      <c r="O1841" s="41"/>
      <c r="P1841" s="41"/>
      <c r="Q1841" s="41"/>
      <c r="R1841" s="41"/>
      <c r="S1841" s="41"/>
    </row>
    <row r="1842" ht="78.0" customHeight="1">
      <c r="A1842" s="41"/>
      <c r="B1842" s="78"/>
      <c r="C1842" s="78"/>
      <c r="D1842" s="41"/>
      <c r="E1842" s="41"/>
      <c r="F1842" s="41"/>
      <c r="G1842" s="41"/>
      <c r="H1842" s="41"/>
      <c r="I1842" s="41"/>
      <c r="J1842" s="41"/>
      <c r="K1842" s="41"/>
      <c r="L1842" s="41"/>
      <c r="M1842" s="41"/>
      <c r="N1842" s="41"/>
      <c r="O1842" s="41"/>
      <c r="P1842" s="41"/>
      <c r="Q1842" s="41"/>
      <c r="R1842" s="41"/>
      <c r="S1842" s="41"/>
    </row>
    <row r="1843" ht="78.0" customHeight="1">
      <c r="A1843" s="41"/>
      <c r="B1843" s="78"/>
      <c r="C1843" s="78"/>
      <c r="D1843" s="41"/>
      <c r="E1843" s="41"/>
      <c r="F1843" s="41"/>
      <c r="G1843" s="41"/>
      <c r="H1843" s="41"/>
      <c r="I1843" s="41"/>
      <c r="J1843" s="41"/>
      <c r="K1843" s="41"/>
      <c r="L1843" s="41"/>
      <c r="M1843" s="41"/>
      <c r="N1843" s="41"/>
      <c r="O1843" s="41"/>
      <c r="P1843" s="41"/>
      <c r="Q1843" s="41"/>
      <c r="R1843" s="41"/>
      <c r="S1843" s="41"/>
    </row>
    <row r="1844" ht="78.0" customHeight="1">
      <c r="A1844" s="41"/>
      <c r="B1844" s="78"/>
      <c r="C1844" s="78"/>
      <c r="D1844" s="41"/>
      <c r="E1844" s="41"/>
      <c r="F1844" s="41"/>
      <c r="G1844" s="41"/>
      <c r="H1844" s="41"/>
      <c r="I1844" s="41"/>
      <c r="J1844" s="41"/>
      <c r="K1844" s="41"/>
      <c r="L1844" s="41"/>
      <c r="M1844" s="41"/>
      <c r="N1844" s="41"/>
      <c r="O1844" s="41"/>
      <c r="P1844" s="41"/>
      <c r="Q1844" s="41"/>
      <c r="R1844" s="41"/>
      <c r="S1844" s="41"/>
    </row>
    <row r="1845" ht="78.0" customHeight="1">
      <c r="A1845" s="41"/>
      <c r="B1845" s="78"/>
      <c r="C1845" s="78"/>
      <c r="D1845" s="41"/>
      <c r="E1845" s="41"/>
      <c r="F1845" s="41"/>
      <c r="G1845" s="41"/>
      <c r="H1845" s="41"/>
      <c r="I1845" s="41"/>
      <c r="J1845" s="41"/>
      <c r="K1845" s="41"/>
      <c r="L1845" s="41"/>
      <c r="M1845" s="41"/>
      <c r="N1845" s="41"/>
      <c r="O1845" s="41"/>
      <c r="P1845" s="41"/>
      <c r="Q1845" s="41"/>
      <c r="R1845" s="41"/>
      <c r="S1845" s="41"/>
    </row>
    <row r="1846" ht="78.0" customHeight="1">
      <c r="A1846" s="41"/>
      <c r="B1846" s="78"/>
      <c r="C1846" s="78"/>
      <c r="D1846" s="41"/>
      <c r="E1846" s="41"/>
      <c r="F1846" s="41"/>
      <c r="G1846" s="41"/>
      <c r="H1846" s="41"/>
      <c r="I1846" s="41"/>
      <c r="J1846" s="41"/>
      <c r="K1846" s="41"/>
      <c r="L1846" s="41"/>
      <c r="M1846" s="41"/>
      <c r="N1846" s="41"/>
      <c r="O1846" s="41"/>
      <c r="P1846" s="41"/>
      <c r="Q1846" s="41"/>
      <c r="R1846" s="41"/>
      <c r="S1846" s="41"/>
    </row>
    <row r="1847" ht="78.0" customHeight="1">
      <c r="A1847" s="41"/>
      <c r="B1847" s="78"/>
      <c r="C1847" s="78"/>
      <c r="D1847" s="41"/>
      <c r="E1847" s="41"/>
      <c r="F1847" s="41"/>
      <c r="G1847" s="41"/>
      <c r="H1847" s="41"/>
      <c r="I1847" s="41"/>
      <c r="J1847" s="41"/>
      <c r="K1847" s="41"/>
      <c r="L1847" s="41"/>
      <c r="M1847" s="41"/>
      <c r="N1847" s="41"/>
      <c r="O1847" s="41"/>
      <c r="P1847" s="41"/>
      <c r="Q1847" s="41"/>
      <c r="R1847" s="41"/>
      <c r="S1847" s="41"/>
    </row>
    <row r="1848" ht="78.0" customHeight="1">
      <c r="A1848" s="41"/>
      <c r="B1848" s="78"/>
      <c r="C1848" s="78"/>
      <c r="D1848" s="41"/>
      <c r="E1848" s="41"/>
      <c r="F1848" s="41"/>
      <c r="G1848" s="41"/>
      <c r="H1848" s="41"/>
      <c r="I1848" s="41"/>
      <c r="J1848" s="41"/>
      <c r="K1848" s="41"/>
      <c r="L1848" s="41"/>
      <c r="M1848" s="41"/>
      <c r="N1848" s="41"/>
      <c r="O1848" s="41"/>
      <c r="P1848" s="41"/>
      <c r="Q1848" s="41"/>
      <c r="R1848" s="41"/>
      <c r="S1848" s="41"/>
    </row>
    <row r="1849" ht="78.0" customHeight="1">
      <c r="A1849" s="41"/>
      <c r="B1849" s="78"/>
      <c r="C1849" s="78"/>
      <c r="D1849" s="41"/>
      <c r="E1849" s="41"/>
      <c r="F1849" s="41"/>
      <c r="G1849" s="41"/>
      <c r="H1849" s="41"/>
      <c r="I1849" s="41"/>
      <c r="J1849" s="41"/>
      <c r="K1849" s="41"/>
      <c r="L1849" s="41"/>
      <c r="M1849" s="41"/>
      <c r="N1849" s="41"/>
      <c r="O1849" s="41"/>
      <c r="P1849" s="41"/>
      <c r="Q1849" s="41"/>
      <c r="R1849" s="41"/>
      <c r="S1849" s="41"/>
    </row>
    <row r="1850" ht="78.0" customHeight="1">
      <c r="A1850" s="41"/>
      <c r="B1850" s="78"/>
      <c r="C1850" s="78"/>
      <c r="D1850" s="41"/>
      <c r="E1850" s="41"/>
      <c r="F1850" s="41"/>
      <c r="G1850" s="41"/>
      <c r="H1850" s="41"/>
      <c r="I1850" s="41"/>
      <c r="J1850" s="41"/>
      <c r="K1850" s="41"/>
      <c r="L1850" s="41"/>
      <c r="M1850" s="41"/>
      <c r="N1850" s="41"/>
      <c r="O1850" s="41"/>
      <c r="P1850" s="41"/>
      <c r="Q1850" s="41"/>
      <c r="R1850" s="41"/>
      <c r="S1850" s="41"/>
    </row>
    <row r="1851" ht="78.0" customHeight="1">
      <c r="A1851" s="41"/>
      <c r="B1851" s="78"/>
      <c r="C1851" s="78"/>
      <c r="D1851" s="41"/>
      <c r="E1851" s="41"/>
      <c r="F1851" s="41"/>
      <c r="G1851" s="41"/>
      <c r="H1851" s="41"/>
      <c r="I1851" s="41"/>
      <c r="J1851" s="41"/>
      <c r="K1851" s="41"/>
      <c r="L1851" s="41"/>
      <c r="M1851" s="41"/>
      <c r="N1851" s="41"/>
      <c r="O1851" s="41"/>
      <c r="P1851" s="41"/>
      <c r="Q1851" s="41"/>
      <c r="R1851" s="41"/>
      <c r="S1851" s="41"/>
    </row>
    <row r="1852" ht="78.0" customHeight="1">
      <c r="A1852" s="41"/>
      <c r="B1852" s="78"/>
      <c r="C1852" s="78"/>
      <c r="D1852" s="41"/>
      <c r="E1852" s="41"/>
      <c r="F1852" s="41"/>
      <c r="G1852" s="41"/>
      <c r="H1852" s="41"/>
      <c r="I1852" s="41"/>
      <c r="J1852" s="41"/>
      <c r="K1852" s="41"/>
      <c r="L1852" s="41"/>
      <c r="M1852" s="41"/>
      <c r="N1852" s="41"/>
      <c r="O1852" s="41"/>
      <c r="P1852" s="41"/>
      <c r="Q1852" s="41"/>
      <c r="R1852" s="41"/>
      <c r="S1852" s="41"/>
    </row>
    <row r="1853" ht="78.0" customHeight="1">
      <c r="A1853" s="41"/>
      <c r="B1853" s="78"/>
      <c r="C1853" s="78"/>
      <c r="D1853" s="41"/>
      <c r="E1853" s="41"/>
      <c r="F1853" s="41"/>
      <c r="G1853" s="41"/>
      <c r="H1853" s="41"/>
      <c r="I1853" s="41"/>
      <c r="J1853" s="41"/>
      <c r="K1853" s="41"/>
      <c r="L1853" s="41"/>
      <c r="M1853" s="41"/>
      <c r="N1853" s="41"/>
      <c r="O1853" s="41"/>
      <c r="P1853" s="41"/>
      <c r="Q1853" s="41"/>
      <c r="R1853" s="41"/>
      <c r="S1853" s="41"/>
    </row>
    <row r="1854" ht="78.0" customHeight="1">
      <c r="A1854" s="41"/>
      <c r="B1854" s="78"/>
      <c r="C1854" s="78"/>
      <c r="D1854" s="41"/>
      <c r="E1854" s="41"/>
      <c r="F1854" s="41"/>
      <c r="G1854" s="41"/>
      <c r="H1854" s="41"/>
      <c r="I1854" s="41"/>
      <c r="J1854" s="41"/>
      <c r="K1854" s="41"/>
      <c r="L1854" s="41"/>
      <c r="M1854" s="41"/>
      <c r="N1854" s="41"/>
      <c r="O1854" s="41"/>
      <c r="P1854" s="41"/>
      <c r="Q1854" s="41"/>
      <c r="R1854" s="41"/>
      <c r="S1854" s="41"/>
    </row>
    <row r="1855" ht="78.0" customHeight="1">
      <c r="A1855" s="41"/>
      <c r="B1855" s="78"/>
      <c r="C1855" s="78"/>
      <c r="D1855" s="41"/>
      <c r="E1855" s="41"/>
      <c r="F1855" s="41"/>
      <c r="G1855" s="41"/>
      <c r="H1855" s="41"/>
      <c r="I1855" s="41"/>
      <c r="J1855" s="41"/>
      <c r="K1855" s="41"/>
      <c r="L1855" s="41"/>
      <c r="M1855" s="41"/>
      <c r="N1855" s="41"/>
      <c r="O1855" s="41"/>
      <c r="P1855" s="41"/>
      <c r="Q1855" s="41"/>
      <c r="R1855" s="41"/>
      <c r="S1855" s="41"/>
    </row>
    <row r="1856" ht="78.0" customHeight="1">
      <c r="A1856" s="41"/>
      <c r="B1856" s="78"/>
      <c r="C1856" s="78"/>
      <c r="D1856" s="41"/>
      <c r="E1856" s="41"/>
      <c r="F1856" s="41"/>
      <c r="G1856" s="41"/>
      <c r="H1856" s="41"/>
      <c r="I1856" s="41"/>
      <c r="J1856" s="41"/>
      <c r="K1856" s="41"/>
      <c r="L1856" s="41"/>
      <c r="M1856" s="41"/>
      <c r="N1856" s="41"/>
      <c r="O1856" s="41"/>
      <c r="P1856" s="41"/>
      <c r="Q1856" s="41"/>
      <c r="R1856" s="41"/>
      <c r="S1856" s="41"/>
    </row>
    <row r="1857" ht="78.0" customHeight="1">
      <c r="A1857" s="41"/>
      <c r="B1857" s="78"/>
      <c r="C1857" s="78"/>
      <c r="D1857" s="41"/>
      <c r="E1857" s="41"/>
      <c r="F1857" s="41"/>
      <c r="G1857" s="41"/>
      <c r="H1857" s="41"/>
      <c r="I1857" s="41"/>
      <c r="J1857" s="41"/>
      <c r="K1857" s="41"/>
      <c r="L1857" s="41"/>
      <c r="M1857" s="41"/>
      <c r="N1857" s="41"/>
      <c r="O1857" s="41"/>
      <c r="P1857" s="41"/>
      <c r="Q1857" s="41"/>
      <c r="R1857" s="41"/>
      <c r="S1857" s="41"/>
    </row>
    <row r="1858" ht="78.0" customHeight="1">
      <c r="A1858" s="41"/>
      <c r="B1858" s="78"/>
      <c r="C1858" s="78"/>
      <c r="D1858" s="41"/>
      <c r="E1858" s="41"/>
      <c r="F1858" s="41"/>
      <c r="G1858" s="41"/>
      <c r="H1858" s="41"/>
      <c r="I1858" s="41"/>
      <c r="J1858" s="41"/>
      <c r="K1858" s="41"/>
      <c r="L1858" s="41"/>
      <c r="M1858" s="41"/>
      <c r="N1858" s="41"/>
      <c r="O1858" s="41"/>
      <c r="P1858" s="41"/>
      <c r="Q1858" s="41"/>
      <c r="R1858" s="41"/>
      <c r="S1858" s="41"/>
    </row>
    <row r="1859" ht="78.0" customHeight="1">
      <c r="A1859" s="41"/>
      <c r="B1859" s="78"/>
      <c r="C1859" s="78"/>
      <c r="D1859" s="41"/>
      <c r="E1859" s="41"/>
      <c r="F1859" s="41"/>
      <c r="G1859" s="41"/>
      <c r="H1859" s="41"/>
      <c r="I1859" s="41"/>
      <c r="J1859" s="41"/>
      <c r="K1859" s="41"/>
      <c r="L1859" s="41"/>
      <c r="M1859" s="41"/>
      <c r="N1859" s="41"/>
      <c r="O1859" s="41"/>
      <c r="P1859" s="41"/>
      <c r="Q1859" s="41"/>
      <c r="R1859" s="41"/>
      <c r="S1859" s="41"/>
    </row>
    <row r="1860" ht="78.0" customHeight="1">
      <c r="A1860" s="41"/>
      <c r="B1860" s="78"/>
      <c r="C1860" s="78"/>
      <c r="D1860" s="41"/>
      <c r="E1860" s="41"/>
      <c r="F1860" s="41"/>
      <c r="G1860" s="41"/>
      <c r="H1860" s="41"/>
      <c r="I1860" s="41"/>
      <c r="J1860" s="41"/>
      <c r="K1860" s="41"/>
      <c r="L1860" s="41"/>
      <c r="M1860" s="41"/>
      <c r="N1860" s="41"/>
      <c r="O1860" s="41"/>
      <c r="P1860" s="41"/>
      <c r="Q1860" s="41"/>
      <c r="R1860" s="41"/>
      <c r="S1860" s="41"/>
    </row>
    <row r="1861" ht="78.0" customHeight="1">
      <c r="A1861" s="41"/>
      <c r="B1861" s="78"/>
      <c r="C1861" s="78"/>
      <c r="D1861" s="41"/>
      <c r="E1861" s="41"/>
      <c r="F1861" s="41"/>
      <c r="G1861" s="41"/>
      <c r="H1861" s="41"/>
      <c r="I1861" s="41"/>
      <c r="J1861" s="41"/>
      <c r="K1861" s="41"/>
      <c r="L1861" s="41"/>
      <c r="M1861" s="41"/>
      <c r="N1861" s="41"/>
      <c r="O1861" s="41"/>
      <c r="P1861" s="41"/>
      <c r="Q1861" s="41"/>
      <c r="R1861" s="41"/>
      <c r="S1861" s="41"/>
    </row>
    <row r="1862" ht="78.0" customHeight="1">
      <c r="A1862" s="41"/>
      <c r="B1862" s="78"/>
      <c r="C1862" s="78"/>
      <c r="D1862" s="41"/>
      <c r="E1862" s="41"/>
      <c r="F1862" s="41"/>
      <c r="G1862" s="41"/>
      <c r="H1862" s="41"/>
      <c r="I1862" s="41"/>
      <c r="J1862" s="41"/>
      <c r="K1862" s="41"/>
      <c r="L1862" s="41"/>
      <c r="M1862" s="41"/>
      <c r="N1862" s="41"/>
      <c r="O1862" s="41"/>
      <c r="P1862" s="41"/>
      <c r="Q1862" s="41"/>
      <c r="R1862" s="41"/>
      <c r="S1862" s="41"/>
    </row>
    <row r="1863" ht="78.0" customHeight="1">
      <c r="A1863" s="41"/>
      <c r="B1863" s="78"/>
      <c r="C1863" s="78"/>
      <c r="D1863" s="41"/>
      <c r="E1863" s="41"/>
      <c r="F1863" s="41"/>
      <c r="G1863" s="41"/>
      <c r="H1863" s="41"/>
      <c r="I1863" s="41"/>
      <c r="J1863" s="41"/>
      <c r="K1863" s="41"/>
      <c r="L1863" s="41"/>
      <c r="M1863" s="41"/>
      <c r="N1863" s="41"/>
      <c r="O1863" s="41"/>
      <c r="P1863" s="41"/>
      <c r="Q1863" s="41"/>
      <c r="R1863" s="41"/>
      <c r="S1863" s="41"/>
    </row>
    <row r="1864" ht="78.0" customHeight="1">
      <c r="A1864" s="41"/>
      <c r="B1864" s="78"/>
      <c r="C1864" s="78"/>
      <c r="D1864" s="41"/>
      <c r="E1864" s="41"/>
      <c r="F1864" s="41"/>
      <c r="G1864" s="41"/>
      <c r="H1864" s="41"/>
      <c r="I1864" s="41"/>
      <c r="J1864" s="41"/>
      <c r="K1864" s="41"/>
      <c r="L1864" s="41"/>
      <c r="M1864" s="41"/>
      <c r="N1864" s="41"/>
      <c r="O1864" s="41"/>
      <c r="P1864" s="41"/>
      <c r="Q1864" s="41"/>
      <c r="R1864" s="41"/>
      <c r="S1864" s="41"/>
    </row>
    <row r="1865" ht="78.0" customHeight="1">
      <c r="A1865" s="41"/>
      <c r="B1865" s="78"/>
      <c r="C1865" s="78"/>
      <c r="D1865" s="41"/>
      <c r="E1865" s="41"/>
      <c r="F1865" s="41"/>
      <c r="G1865" s="41"/>
      <c r="H1865" s="41"/>
      <c r="I1865" s="41"/>
      <c r="J1865" s="41"/>
      <c r="K1865" s="41"/>
      <c r="L1865" s="41"/>
      <c r="M1865" s="41"/>
      <c r="N1865" s="41"/>
      <c r="O1865" s="41"/>
      <c r="P1865" s="41"/>
      <c r="Q1865" s="41"/>
      <c r="R1865" s="41"/>
      <c r="S1865" s="41"/>
    </row>
    <row r="1866" ht="78.0" customHeight="1">
      <c r="A1866" s="41"/>
      <c r="B1866" s="78"/>
      <c r="C1866" s="78"/>
      <c r="D1866" s="41"/>
      <c r="E1866" s="41"/>
      <c r="F1866" s="41"/>
      <c r="G1866" s="41"/>
      <c r="H1866" s="41"/>
      <c r="I1866" s="41"/>
      <c r="J1866" s="41"/>
      <c r="K1866" s="41"/>
      <c r="L1866" s="41"/>
      <c r="M1866" s="41"/>
      <c r="N1866" s="41"/>
      <c r="O1866" s="41"/>
      <c r="P1866" s="41"/>
      <c r="Q1866" s="41"/>
      <c r="R1866" s="41"/>
      <c r="S1866" s="41"/>
    </row>
    <row r="1867" ht="78.0" customHeight="1">
      <c r="A1867" s="41"/>
      <c r="B1867" s="78"/>
      <c r="C1867" s="78"/>
      <c r="D1867" s="41"/>
      <c r="E1867" s="41"/>
      <c r="F1867" s="41"/>
      <c r="G1867" s="41"/>
      <c r="H1867" s="41"/>
      <c r="I1867" s="41"/>
      <c r="J1867" s="41"/>
      <c r="K1867" s="41"/>
      <c r="L1867" s="41"/>
      <c r="M1867" s="41"/>
      <c r="N1867" s="41"/>
      <c r="O1867" s="41"/>
      <c r="P1867" s="41"/>
      <c r="Q1867" s="41"/>
      <c r="R1867" s="41"/>
      <c r="S1867" s="41"/>
    </row>
    <row r="1868" ht="78.0" customHeight="1">
      <c r="A1868" s="41"/>
      <c r="B1868" s="78"/>
      <c r="C1868" s="78"/>
      <c r="D1868" s="41"/>
      <c r="E1868" s="41"/>
      <c r="F1868" s="41"/>
      <c r="G1868" s="41"/>
      <c r="H1868" s="41"/>
      <c r="I1868" s="41"/>
      <c r="J1868" s="41"/>
      <c r="K1868" s="41"/>
      <c r="L1868" s="41"/>
      <c r="M1868" s="41"/>
      <c r="N1868" s="41"/>
      <c r="O1868" s="41"/>
      <c r="P1868" s="41"/>
      <c r="Q1868" s="41"/>
      <c r="R1868" s="41"/>
      <c r="S1868" s="41"/>
    </row>
    <row r="1869" ht="78.0" customHeight="1">
      <c r="A1869" s="41"/>
      <c r="B1869" s="78"/>
      <c r="C1869" s="78"/>
      <c r="D1869" s="41"/>
      <c r="E1869" s="41"/>
      <c r="F1869" s="41"/>
      <c r="G1869" s="41"/>
      <c r="H1869" s="41"/>
      <c r="I1869" s="41"/>
      <c r="J1869" s="41"/>
      <c r="K1869" s="41"/>
      <c r="L1869" s="41"/>
      <c r="M1869" s="41"/>
      <c r="N1869" s="41"/>
      <c r="O1869" s="41"/>
      <c r="P1869" s="41"/>
      <c r="Q1869" s="41"/>
      <c r="R1869" s="41"/>
      <c r="S1869" s="41"/>
    </row>
    <row r="1870" ht="78.0" customHeight="1">
      <c r="A1870" s="41"/>
      <c r="B1870" s="78"/>
      <c r="C1870" s="78"/>
      <c r="D1870" s="41"/>
      <c r="E1870" s="41"/>
      <c r="F1870" s="41"/>
      <c r="G1870" s="41"/>
      <c r="H1870" s="41"/>
      <c r="I1870" s="41"/>
      <c r="J1870" s="41"/>
      <c r="K1870" s="41"/>
      <c r="L1870" s="41"/>
      <c r="M1870" s="41"/>
      <c r="N1870" s="41"/>
      <c r="O1870" s="41"/>
      <c r="P1870" s="41"/>
      <c r="Q1870" s="41"/>
      <c r="R1870" s="41"/>
      <c r="S1870" s="41"/>
    </row>
    <row r="1871" ht="78.0" customHeight="1">
      <c r="A1871" s="41"/>
      <c r="B1871" s="78"/>
      <c r="C1871" s="78"/>
      <c r="D1871" s="41"/>
      <c r="E1871" s="41"/>
      <c r="F1871" s="41"/>
      <c r="G1871" s="41"/>
      <c r="H1871" s="41"/>
      <c r="I1871" s="41"/>
      <c r="J1871" s="41"/>
      <c r="K1871" s="41"/>
      <c r="L1871" s="41"/>
      <c r="M1871" s="41"/>
      <c r="N1871" s="41"/>
      <c r="O1871" s="41"/>
      <c r="P1871" s="41"/>
      <c r="Q1871" s="41"/>
      <c r="R1871" s="41"/>
      <c r="S1871" s="41"/>
    </row>
    <row r="1872" ht="78.0" customHeight="1">
      <c r="A1872" s="41"/>
      <c r="B1872" s="78"/>
      <c r="C1872" s="78"/>
      <c r="D1872" s="41"/>
      <c r="E1872" s="41"/>
      <c r="F1872" s="41"/>
      <c r="G1872" s="41"/>
      <c r="H1872" s="41"/>
      <c r="I1872" s="41"/>
      <c r="J1872" s="41"/>
      <c r="K1872" s="41"/>
      <c r="L1872" s="41"/>
      <c r="M1872" s="41"/>
      <c r="N1872" s="41"/>
      <c r="O1872" s="41"/>
      <c r="P1872" s="41"/>
      <c r="Q1872" s="41"/>
      <c r="R1872" s="41"/>
      <c r="S1872" s="41"/>
    </row>
    <row r="1873" ht="78.0" customHeight="1">
      <c r="A1873" s="41"/>
      <c r="B1873" s="78"/>
      <c r="C1873" s="78"/>
      <c r="D1873" s="41"/>
      <c r="E1873" s="41"/>
      <c r="F1873" s="41"/>
      <c r="G1873" s="41"/>
      <c r="H1873" s="41"/>
      <c r="I1873" s="41"/>
      <c r="J1873" s="41"/>
      <c r="K1873" s="41"/>
      <c r="L1873" s="41"/>
      <c r="M1873" s="41"/>
      <c r="N1873" s="41"/>
      <c r="O1873" s="41"/>
      <c r="P1873" s="41"/>
      <c r="Q1873" s="41"/>
      <c r="R1873" s="41"/>
      <c r="S1873" s="41"/>
    </row>
    <row r="1874" ht="78.0" customHeight="1">
      <c r="A1874" s="41"/>
      <c r="B1874" s="78"/>
      <c r="C1874" s="78"/>
      <c r="D1874" s="41"/>
      <c r="E1874" s="41"/>
      <c r="F1874" s="41"/>
      <c r="G1874" s="41"/>
      <c r="H1874" s="41"/>
      <c r="I1874" s="41"/>
      <c r="J1874" s="41"/>
      <c r="K1874" s="41"/>
      <c r="L1874" s="41"/>
      <c r="M1874" s="41"/>
      <c r="N1874" s="41"/>
      <c r="O1874" s="41"/>
      <c r="P1874" s="41"/>
      <c r="Q1874" s="41"/>
      <c r="R1874" s="41"/>
      <c r="S1874" s="41"/>
    </row>
    <row r="1875" ht="78.0" customHeight="1">
      <c r="A1875" s="41"/>
      <c r="B1875" s="78"/>
      <c r="C1875" s="78"/>
      <c r="D1875" s="41"/>
      <c r="E1875" s="41"/>
      <c r="F1875" s="41"/>
      <c r="G1875" s="41"/>
      <c r="H1875" s="41"/>
      <c r="I1875" s="41"/>
      <c r="J1875" s="41"/>
      <c r="K1875" s="41"/>
      <c r="L1875" s="41"/>
      <c r="M1875" s="41"/>
      <c r="N1875" s="41"/>
      <c r="O1875" s="41"/>
      <c r="P1875" s="41"/>
      <c r="Q1875" s="41"/>
      <c r="R1875" s="41"/>
      <c r="S1875" s="41"/>
    </row>
    <row r="1876" ht="78.0" customHeight="1">
      <c r="A1876" s="41"/>
      <c r="B1876" s="78"/>
      <c r="C1876" s="78"/>
      <c r="D1876" s="41"/>
      <c r="E1876" s="41"/>
      <c r="F1876" s="41"/>
      <c r="G1876" s="41"/>
      <c r="H1876" s="41"/>
      <c r="I1876" s="41"/>
      <c r="J1876" s="41"/>
      <c r="K1876" s="41"/>
      <c r="L1876" s="41"/>
      <c r="M1876" s="41"/>
      <c r="N1876" s="41"/>
      <c r="O1876" s="41"/>
      <c r="P1876" s="41"/>
      <c r="Q1876" s="41"/>
      <c r="R1876" s="41"/>
      <c r="S1876" s="41"/>
    </row>
    <row r="1877" ht="78.0" customHeight="1">
      <c r="A1877" s="41"/>
      <c r="B1877" s="78"/>
      <c r="C1877" s="78"/>
      <c r="D1877" s="41"/>
      <c r="E1877" s="41"/>
      <c r="F1877" s="41"/>
      <c r="G1877" s="41"/>
      <c r="H1877" s="41"/>
      <c r="I1877" s="41"/>
      <c r="J1877" s="41"/>
      <c r="K1877" s="41"/>
      <c r="L1877" s="41"/>
      <c r="M1877" s="41"/>
      <c r="N1877" s="41"/>
      <c r="O1877" s="41"/>
      <c r="P1877" s="41"/>
      <c r="Q1877" s="41"/>
      <c r="R1877" s="41"/>
      <c r="S1877" s="41"/>
    </row>
    <row r="1878" ht="78.0" customHeight="1">
      <c r="A1878" s="41"/>
      <c r="B1878" s="78"/>
      <c r="C1878" s="78"/>
      <c r="D1878" s="41"/>
      <c r="E1878" s="41"/>
      <c r="F1878" s="41"/>
      <c r="G1878" s="41"/>
      <c r="H1878" s="41"/>
      <c r="I1878" s="41"/>
      <c r="J1878" s="41"/>
      <c r="K1878" s="41"/>
      <c r="L1878" s="41"/>
      <c r="M1878" s="41"/>
      <c r="N1878" s="41"/>
      <c r="O1878" s="41"/>
      <c r="P1878" s="41"/>
      <c r="Q1878" s="41"/>
      <c r="R1878" s="41"/>
      <c r="S1878" s="41"/>
    </row>
    <row r="1879" ht="78.0" customHeight="1">
      <c r="A1879" s="41"/>
      <c r="B1879" s="78"/>
      <c r="C1879" s="78"/>
      <c r="D1879" s="41"/>
      <c r="E1879" s="41"/>
      <c r="F1879" s="41"/>
      <c r="G1879" s="41"/>
      <c r="H1879" s="41"/>
      <c r="I1879" s="41"/>
      <c r="J1879" s="41"/>
      <c r="K1879" s="41"/>
      <c r="L1879" s="41"/>
      <c r="M1879" s="41"/>
      <c r="N1879" s="41"/>
      <c r="O1879" s="41"/>
      <c r="P1879" s="41"/>
      <c r="Q1879" s="41"/>
      <c r="R1879" s="41"/>
      <c r="S1879" s="41"/>
    </row>
    <row r="1880" ht="78.0" customHeight="1">
      <c r="A1880" s="41"/>
      <c r="B1880" s="78"/>
      <c r="C1880" s="78"/>
      <c r="D1880" s="41"/>
      <c r="E1880" s="41"/>
      <c r="F1880" s="41"/>
      <c r="G1880" s="41"/>
      <c r="H1880" s="41"/>
      <c r="I1880" s="41"/>
      <c r="J1880" s="41"/>
      <c r="K1880" s="41"/>
      <c r="L1880" s="41"/>
      <c r="M1880" s="41"/>
      <c r="N1880" s="41"/>
      <c r="O1880" s="41"/>
      <c r="P1880" s="41"/>
      <c r="Q1880" s="41"/>
      <c r="R1880" s="41"/>
      <c r="S1880" s="41"/>
    </row>
    <row r="1881" ht="78.0" customHeight="1">
      <c r="A1881" s="41"/>
      <c r="B1881" s="78"/>
      <c r="C1881" s="78"/>
      <c r="D1881" s="41"/>
      <c r="E1881" s="41"/>
      <c r="F1881" s="41"/>
      <c r="G1881" s="41"/>
      <c r="H1881" s="41"/>
      <c r="I1881" s="41"/>
      <c r="J1881" s="41"/>
      <c r="K1881" s="41"/>
      <c r="L1881" s="41"/>
      <c r="M1881" s="41"/>
      <c r="N1881" s="41"/>
      <c r="O1881" s="41"/>
      <c r="P1881" s="41"/>
      <c r="Q1881" s="41"/>
      <c r="R1881" s="41"/>
      <c r="S1881" s="41"/>
    </row>
    <row r="1882" ht="78.0" customHeight="1">
      <c r="A1882" s="41"/>
      <c r="B1882" s="78"/>
      <c r="C1882" s="78"/>
      <c r="D1882" s="41"/>
      <c r="E1882" s="41"/>
      <c r="F1882" s="41"/>
      <c r="G1882" s="41"/>
      <c r="H1882" s="41"/>
      <c r="I1882" s="41"/>
      <c r="J1882" s="41"/>
      <c r="K1882" s="41"/>
      <c r="L1882" s="41"/>
      <c r="M1882" s="41"/>
      <c r="N1882" s="41"/>
      <c r="O1882" s="41"/>
      <c r="P1882" s="41"/>
      <c r="Q1882" s="41"/>
      <c r="R1882" s="41"/>
      <c r="S1882" s="41"/>
    </row>
    <row r="1883" ht="78.0" customHeight="1">
      <c r="A1883" s="41"/>
      <c r="B1883" s="78"/>
      <c r="C1883" s="78"/>
      <c r="D1883" s="41"/>
      <c r="E1883" s="41"/>
      <c r="F1883" s="41"/>
      <c r="G1883" s="41"/>
      <c r="H1883" s="41"/>
      <c r="I1883" s="41"/>
      <c r="J1883" s="41"/>
      <c r="K1883" s="41"/>
      <c r="L1883" s="41"/>
      <c r="M1883" s="41"/>
      <c r="N1883" s="41"/>
      <c r="O1883" s="41"/>
      <c r="P1883" s="41"/>
      <c r="Q1883" s="41"/>
      <c r="R1883" s="41"/>
      <c r="S1883" s="41"/>
    </row>
    <row r="1884" ht="78.0" customHeight="1">
      <c r="A1884" s="41"/>
      <c r="B1884" s="78"/>
      <c r="C1884" s="78"/>
      <c r="D1884" s="41"/>
      <c r="E1884" s="41"/>
      <c r="F1884" s="41"/>
      <c r="G1884" s="41"/>
      <c r="H1884" s="41"/>
      <c r="I1884" s="41"/>
      <c r="J1884" s="41"/>
      <c r="K1884" s="41"/>
      <c r="L1884" s="41"/>
      <c r="M1884" s="41"/>
      <c r="N1884" s="41"/>
      <c r="O1884" s="41"/>
      <c r="P1884" s="41"/>
      <c r="Q1884" s="41"/>
      <c r="R1884" s="41"/>
      <c r="S1884" s="41"/>
    </row>
    <row r="1885" ht="78.0" customHeight="1">
      <c r="A1885" s="41"/>
      <c r="B1885" s="78"/>
      <c r="C1885" s="78"/>
      <c r="D1885" s="41"/>
      <c r="E1885" s="41"/>
      <c r="F1885" s="41"/>
      <c r="G1885" s="41"/>
      <c r="H1885" s="41"/>
      <c r="I1885" s="41"/>
      <c r="J1885" s="41"/>
      <c r="K1885" s="41"/>
      <c r="L1885" s="41"/>
      <c r="M1885" s="41"/>
      <c r="N1885" s="41"/>
      <c r="O1885" s="41"/>
      <c r="P1885" s="41"/>
      <c r="Q1885" s="41"/>
      <c r="R1885" s="41"/>
      <c r="S1885" s="41"/>
    </row>
    <row r="1886" ht="78.0" customHeight="1">
      <c r="A1886" s="41"/>
      <c r="B1886" s="78"/>
      <c r="C1886" s="78"/>
      <c r="D1886" s="41"/>
      <c r="E1886" s="41"/>
      <c r="F1886" s="41"/>
      <c r="G1886" s="41"/>
      <c r="H1886" s="41"/>
      <c r="I1886" s="41"/>
      <c r="J1886" s="41"/>
      <c r="K1886" s="41"/>
      <c r="L1886" s="41"/>
      <c r="M1886" s="41"/>
      <c r="N1886" s="41"/>
      <c r="O1886" s="41"/>
      <c r="P1886" s="41"/>
      <c r="Q1886" s="41"/>
      <c r="R1886" s="41"/>
      <c r="S1886" s="41"/>
    </row>
    <row r="1887" ht="78.0" customHeight="1">
      <c r="A1887" s="41"/>
      <c r="B1887" s="78"/>
      <c r="C1887" s="78"/>
      <c r="D1887" s="41"/>
      <c r="E1887" s="41"/>
      <c r="F1887" s="41"/>
      <c r="G1887" s="41"/>
      <c r="H1887" s="41"/>
      <c r="I1887" s="41"/>
      <c r="J1887" s="41"/>
      <c r="K1887" s="41"/>
      <c r="L1887" s="41"/>
      <c r="M1887" s="41"/>
      <c r="N1887" s="41"/>
      <c r="O1887" s="41"/>
      <c r="P1887" s="41"/>
      <c r="Q1887" s="41"/>
      <c r="R1887" s="41"/>
      <c r="S1887" s="41"/>
    </row>
    <row r="1888" ht="78.0" customHeight="1">
      <c r="A1888" s="41"/>
      <c r="B1888" s="78"/>
      <c r="C1888" s="78"/>
      <c r="D1888" s="41"/>
      <c r="E1888" s="41"/>
      <c r="F1888" s="41"/>
      <c r="G1888" s="41"/>
      <c r="H1888" s="41"/>
      <c r="I1888" s="41"/>
      <c r="J1888" s="41"/>
      <c r="K1888" s="41"/>
      <c r="L1888" s="41"/>
      <c r="M1888" s="41"/>
      <c r="N1888" s="41"/>
      <c r="O1888" s="41"/>
      <c r="P1888" s="41"/>
      <c r="Q1888" s="41"/>
      <c r="R1888" s="41"/>
      <c r="S1888" s="41"/>
    </row>
    <row r="1889" ht="78.0" customHeight="1">
      <c r="A1889" s="41"/>
      <c r="B1889" s="78"/>
      <c r="C1889" s="78"/>
      <c r="D1889" s="41"/>
      <c r="E1889" s="41"/>
      <c r="F1889" s="41"/>
      <c r="G1889" s="41"/>
      <c r="H1889" s="41"/>
      <c r="I1889" s="41"/>
      <c r="J1889" s="41"/>
      <c r="K1889" s="41"/>
      <c r="L1889" s="41"/>
      <c r="M1889" s="41"/>
      <c r="N1889" s="41"/>
      <c r="O1889" s="41"/>
      <c r="P1889" s="41"/>
      <c r="Q1889" s="41"/>
      <c r="R1889" s="41"/>
      <c r="S1889" s="41"/>
    </row>
    <row r="1890" ht="78.0" customHeight="1">
      <c r="A1890" s="41"/>
      <c r="B1890" s="78"/>
      <c r="C1890" s="78"/>
      <c r="D1890" s="41"/>
      <c r="E1890" s="41"/>
      <c r="F1890" s="41"/>
      <c r="G1890" s="41"/>
      <c r="H1890" s="41"/>
      <c r="I1890" s="41"/>
      <c r="J1890" s="41"/>
      <c r="K1890" s="41"/>
      <c r="L1890" s="41"/>
      <c r="M1890" s="41"/>
      <c r="N1890" s="41"/>
      <c r="O1890" s="41"/>
      <c r="P1890" s="41"/>
      <c r="Q1890" s="41"/>
      <c r="R1890" s="41"/>
      <c r="S1890" s="41"/>
    </row>
    <row r="1891" ht="78.0" customHeight="1">
      <c r="A1891" s="41"/>
      <c r="B1891" s="78"/>
      <c r="C1891" s="78"/>
      <c r="D1891" s="41"/>
      <c r="E1891" s="41"/>
      <c r="F1891" s="41"/>
      <c r="G1891" s="41"/>
      <c r="H1891" s="41"/>
      <c r="I1891" s="41"/>
      <c r="J1891" s="41"/>
      <c r="K1891" s="41"/>
      <c r="L1891" s="41"/>
      <c r="M1891" s="41"/>
      <c r="N1891" s="41"/>
      <c r="O1891" s="41"/>
      <c r="P1891" s="41"/>
      <c r="Q1891" s="41"/>
      <c r="R1891" s="41"/>
      <c r="S1891" s="41"/>
    </row>
    <row r="1892" ht="78.0" customHeight="1">
      <c r="A1892" s="41"/>
      <c r="B1892" s="78"/>
      <c r="C1892" s="78"/>
      <c r="D1892" s="41"/>
      <c r="E1892" s="41"/>
      <c r="F1892" s="41"/>
      <c r="G1892" s="41"/>
      <c r="H1892" s="41"/>
      <c r="I1892" s="41"/>
      <c r="J1892" s="41"/>
      <c r="K1892" s="41"/>
      <c r="L1892" s="41"/>
      <c r="M1892" s="41"/>
      <c r="N1892" s="41"/>
      <c r="O1892" s="41"/>
      <c r="P1892" s="41"/>
      <c r="Q1892" s="41"/>
      <c r="R1892" s="41"/>
      <c r="S1892" s="41"/>
    </row>
    <row r="1893" ht="78.0" customHeight="1">
      <c r="A1893" s="41"/>
      <c r="B1893" s="78"/>
      <c r="C1893" s="78"/>
      <c r="D1893" s="41"/>
      <c r="E1893" s="41"/>
      <c r="F1893" s="41"/>
      <c r="G1893" s="41"/>
      <c r="H1893" s="41"/>
      <c r="I1893" s="41"/>
      <c r="J1893" s="41"/>
      <c r="K1893" s="41"/>
      <c r="L1893" s="41"/>
      <c r="M1893" s="41"/>
      <c r="N1893" s="41"/>
      <c r="O1893" s="41"/>
      <c r="P1893" s="41"/>
      <c r="Q1893" s="41"/>
      <c r="R1893" s="41"/>
      <c r="S1893" s="41"/>
    </row>
    <row r="1894" ht="78.0" customHeight="1">
      <c r="A1894" s="41"/>
      <c r="B1894" s="78"/>
      <c r="C1894" s="78"/>
      <c r="D1894" s="41"/>
      <c r="E1894" s="41"/>
      <c r="F1894" s="41"/>
      <c r="G1894" s="41"/>
      <c r="H1894" s="41"/>
      <c r="I1894" s="41"/>
      <c r="J1894" s="41"/>
      <c r="K1894" s="41"/>
      <c r="L1894" s="41"/>
      <c r="M1894" s="41"/>
      <c r="N1894" s="41"/>
      <c r="O1894" s="41"/>
      <c r="P1894" s="41"/>
      <c r="Q1894" s="41"/>
      <c r="R1894" s="41"/>
      <c r="S1894" s="41"/>
    </row>
    <row r="1895" ht="78.0" customHeight="1">
      <c r="A1895" s="41"/>
      <c r="B1895" s="78"/>
      <c r="C1895" s="78"/>
      <c r="D1895" s="41"/>
      <c r="E1895" s="41"/>
      <c r="F1895" s="41"/>
      <c r="G1895" s="41"/>
      <c r="H1895" s="41"/>
      <c r="I1895" s="41"/>
      <c r="J1895" s="41"/>
      <c r="K1895" s="41"/>
      <c r="L1895" s="41"/>
      <c r="M1895" s="41"/>
      <c r="N1895" s="41"/>
      <c r="O1895" s="41"/>
      <c r="P1895" s="41"/>
      <c r="Q1895" s="41"/>
      <c r="R1895" s="41"/>
      <c r="S1895" s="41"/>
    </row>
    <row r="1896" ht="78.0" customHeight="1">
      <c r="A1896" s="41"/>
      <c r="B1896" s="78"/>
      <c r="C1896" s="78"/>
      <c r="D1896" s="41"/>
      <c r="E1896" s="41"/>
      <c r="F1896" s="41"/>
      <c r="G1896" s="41"/>
      <c r="H1896" s="41"/>
      <c r="I1896" s="41"/>
      <c r="J1896" s="41"/>
      <c r="K1896" s="41"/>
      <c r="L1896" s="41"/>
      <c r="M1896" s="41"/>
      <c r="N1896" s="41"/>
      <c r="O1896" s="41"/>
      <c r="P1896" s="41"/>
      <c r="Q1896" s="41"/>
      <c r="R1896" s="41"/>
      <c r="S1896" s="41"/>
    </row>
    <row r="1897" ht="78.0" customHeight="1">
      <c r="A1897" s="41"/>
      <c r="B1897" s="78"/>
      <c r="C1897" s="78"/>
      <c r="D1897" s="41"/>
      <c r="E1897" s="41"/>
      <c r="F1897" s="41"/>
      <c r="G1897" s="41"/>
      <c r="H1897" s="41"/>
      <c r="I1897" s="41"/>
      <c r="J1897" s="41"/>
      <c r="K1897" s="41"/>
      <c r="L1897" s="41"/>
      <c r="M1897" s="41"/>
      <c r="N1897" s="41"/>
      <c r="O1897" s="41"/>
      <c r="P1897" s="41"/>
      <c r="Q1897" s="41"/>
      <c r="R1897" s="41"/>
      <c r="S1897" s="41"/>
    </row>
    <row r="1898" ht="78.0" customHeight="1">
      <c r="A1898" s="41"/>
      <c r="B1898" s="78"/>
      <c r="C1898" s="78"/>
      <c r="D1898" s="41"/>
      <c r="E1898" s="41"/>
      <c r="F1898" s="41"/>
      <c r="G1898" s="41"/>
      <c r="H1898" s="41"/>
      <c r="I1898" s="41"/>
      <c r="J1898" s="41"/>
      <c r="K1898" s="41"/>
      <c r="L1898" s="41"/>
      <c r="M1898" s="41"/>
      <c r="N1898" s="41"/>
      <c r="O1898" s="41"/>
      <c r="P1898" s="41"/>
      <c r="Q1898" s="41"/>
      <c r="R1898" s="41"/>
      <c r="S1898" s="41"/>
    </row>
    <row r="1899" ht="78.0" customHeight="1">
      <c r="A1899" s="41"/>
      <c r="B1899" s="78"/>
      <c r="C1899" s="78"/>
      <c r="D1899" s="41"/>
      <c r="E1899" s="41"/>
      <c r="F1899" s="41"/>
      <c r="G1899" s="41"/>
      <c r="H1899" s="41"/>
      <c r="I1899" s="41"/>
      <c r="J1899" s="41"/>
      <c r="K1899" s="41"/>
      <c r="L1899" s="41"/>
      <c r="M1899" s="41"/>
      <c r="N1899" s="41"/>
      <c r="O1899" s="41"/>
      <c r="P1899" s="41"/>
      <c r="Q1899" s="41"/>
      <c r="R1899" s="41"/>
      <c r="S1899" s="41"/>
    </row>
    <row r="1900" ht="78.0" customHeight="1">
      <c r="A1900" s="41"/>
      <c r="B1900" s="78"/>
      <c r="C1900" s="78"/>
      <c r="D1900" s="41"/>
      <c r="E1900" s="41"/>
      <c r="F1900" s="41"/>
      <c r="G1900" s="41"/>
      <c r="H1900" s="41"/>
      <c r="I1900" s="41"/>
      <c r="J1900" s="41"/>
      <c r="K1900" s="41"/>
      <c r="L1900" s="41"/>
      <c r="M1900" s="41"/>
      <c r="N1900" s="41"/>
      <c r="O1900" s="41"/>
      <c r="P1900" s="41"/>
      <c r="Q1900" s="41"/>
      <c r="R1900" s="41"/>
      <c r="S1900" s="41"/>
    </row>
    <row r="1901" ht="78.0" customHeight="1">
      <c r="A1901" s="41"/>
      <c r="B1901" s="78"/>
      <c r="C1901" s="78"/>
      <c r="D1901" s="41"/>
      <c r="E1901" s="41"/>
      <c r="F1901" s="41"/>
      <c r="G1901" s="41"/>
      <c r="H1901" s="41"/>
      <c r="I1901" s="41"/>
      <c r="J1901" s="41"/>
      <c r="K1901" s="41"/>
      <c r="L1901" s="41"/>
      <c r="M1901" s="41"/>
      <c r="N1901" s="41"/>
      <c r="O1901" s="41"/>
      <c r="P1901" s="41"/>
      <c r="Q1901" s="41"/>
      <c r="R1901" s="41"/>
      <c r="S1901" s="41"/>
    </row>
    <row r="1902" ht="78.0" customHeight="1">
      <c r="A1902" s="41"/>
      <c r="B1902" s="78"/>
      <c r="C1902" s="78"/>
      <c r="D1902" s="41"/>
      <c r="E1902" s="41"/>
      <c r="F1902" s="41"/>
      <c r="G1902" s="41"/>
      <c r="H1902" s="41"/>
      <c r="I1902" s="41"/>
      <c r="J1902" s="41"/>
      <c r="K1902" s="41"/>
      <c r="L1902" s="41"/>
      <c r="M1902" s="41"/>
      <c r="N1902" s="41"/>
      <c r="O1902" s="41"/>
      <c r="P1902" s="41"/>
      <c r="Q1902" s="41"/>
      <c r="R1902" s="41"/>
      <c r="S1902" s="41"/>
    </row>
    <row r="1903" ht="78.0" customHeight="1">
      <c r="A1903" s="41"/>
      <c r="B1903" s="78"/>
      <c r="C1903" s="78"/>
      <c r="D1903" s="41"/>
      <c r="E1903" s="41"/>
      <c r="F1903" s="41"/>
      <c r="G1903" s="41"/>
      <c r="H1903" s="41"/>
      <c r="I1903" s="41"/>
      <c r="J1903" s="41"/>
      <c r="K1903" s="41"/>
      <c r="L1903" s="41"/>
      <c r="M1903" s="41"/>
      <c r="N1903" s="41"/>
      <c r="O1903" s="41"/>
      <c r="P1903" s="41"/>
      <c r="Q1903" s="41"/>
      <c r="R1903" s="41"/>
      <c r="S1903" s="41"/>
    </row>
    <row r="1904" ht="78.0" customHeight="1">
      <c r="A1904" s="41"/>
      <c r="B1904" s="78"/>
      <c r="C1904" s="78"/>
      <c r="D1904" s="41"/>
      <c r="E1904" s="41"/>
      <c r="F1904" s="41"/>
      <c r="G1904" s="41"/>
      <c r="H1904" s="41"/>
      <c r="I1904" s="41"/>
      <c r="J1904" s="41"/>
      <c r="K1904" s="41"/>
      <c r="L1904" s="41"/>
      <c r="M1904" s="41"/>
      <c r="N1904" s="41"/>
      <c r="O1904" s="41"/>
      <c r="P1904" s="41"/>
      <c r="Q1904" s="41"/>
      <c r="R1904" s="41"/>
      <c r="S1904" s="41"/>
    </row>
    <row r="1905" ht="78.0" customHeight="1">
      <c r="A1905" s="41"/>
      <c r="B1905" s="78"/>
      <c r="C1905" s="78"/>
      <c r="D1905" s="41"/>
      <c r="E1905" s="41"/>
      <c r="F1905" s="41"/>
      <c r="G1905" s="41"/>
      <c r="H1905" s="41"/>
      <c r="I1905" s="41"/>
      <c r="J1905" s="41"/>
      <c r="K1905" s="41"/>
      <c r="L1905" s="41"/>
      <c r="M1905" s="41"/>
      <c r="N1905" s="41"/>
      <c r="O1905" s="41"/>
      <c r="P1905" s="41"/>
      <c r="Q1905" s="41"/>
      <c r="R1905" s="41"/>
      <c r="S1905" s="41"/>
    </row>
    <row r="1906" ht="78.0" customHeight="1">
      <c r="A1906" s="41"/>
      <c r="B1906" s="78"/>
      <c r="C1906" s="78"/>
      <c r="D1906" s="41"/>
      <c r="E1906" s="41"/>
      <c r="F1906" s="41"/>
      <c r="G1906" s="41"/>
      <c r="H1906" s="41"/>
      <c r="I1906" s="41"/>
      <c r="J1906" s="41"/>
      <c r="K1906" s="41"/>
      <c r="L1906" s="41"/>
      <c r="M1906" s="41"/>
      <c r="N1906" s="41"/>
      <c r="O1906" s="41"/>
      <c r="P1906" s="41"/>
      <c r="Q1906" s="41"/>
      <c r="R1906" s="41"/>
      <c r="S1906" s="41"/>
    </row>
    <row r="1907" ht="78.0" customHeight="1">
      <c r="A1907" s="41"/>
      <c r="B1907" s="78"/>
      <c r="C1907" s="78"/>
      <c r="D1907" s="41"/>
      <c r="E1907" s="41"/>
      <c r="F1907" s="41"/>
      <c r="G1907" s="41"/>
      <c r="H1907" s="41"/>
      <c r="I1907" s="41"/>
      <c r="J1907" s="41"/>
      <c r="K1907" s="41"/>
      <c r="L1907" s="41"/>
      <c r="M1907" s="41"/>
      <c r="N1907" s="41"/>
      <c r="O1907" s="41"/>
      <c r="P1907" s="41"/>
      <c r="Q1907" s="41"/>
      <c r="R1907" s="41"/>
      <c r="S1907" s="41"/>
    </row>
    <row r="1908" ht="78.0" customHeight="1">
      <c r="A1908" s="41"/>
      <c r="B1908" s="78"/>
      <c r="C1908" s="78"/>
      <c r="D1908" s="41"/>
      <c r="E1908" s="41"/>
      <c r="F1908" s="41"/>
      <c r="G1908" s="41"/>
      <c r="H1908" s="41"/>
      <c r="I1908" s="41"/>
      <c r="J1908" s="41"/>
      <c r="K1908" s="41"/>
      <c r="L1908" s="41"/>
      <c r="M1908" s="41"/>
      <c r="N1908" s="41"/>
      <c r="O1908" s="41"/>
      <c r="P1908" s="41"/>
      <c r="Q1908" s="41"/>
      <c r="R1908" s="41"/>
      <c r="S1908" s="41"/>
    </row>
    <row r="1909" ht="78.0" customHeight="1">
      <c r="A1909" s="41"/>
      <c r="B1909" s="78"/>
      <c r="C1909" s="78"/>
      <c r="D1909" s="41"/>
      <c r="E1909" s="41"/>
      <c r="F1909" s="41"/>
      <c r="G1909" s="41"/>
      <c r="H1909" s="41"/>
      <c r="I1909" s="41"/>
      <c r="J1909" s="41"/>
      <c r="K1909" s="41"/>
      <c r="L1909" s="41"/>
      <c r="M1909" s="41"/>
      <c r="N1909" s="41"/>
      <c r="O1909" s="41"/>
      <c r="P1909" s="41"/>
      <c r="Q1909" s="41"/>
      <c r="R1909" s="41"/>
      <c r="S1909" s="41"/>
    </row>
    <row r="1910" ht="78.0" customHeight="1">
      <c r="A1910" s="41"/>
      <c r="B1910" s="78"/>
      <c r="C1910" s="78"/>
      <c r="D1910" s="41"/>
      <c r="E1910" s="41"/>
      <c r="F1910" s="41"/>
      <c r="G1910" s="41"/>
      <c r="H1910" s="41"/>
      <c r="I1910" s="41"/>
      <c r="J1910" s="41"/>
      <c r="K1910" s="41"/>
      <c r="L1910" s="41"/>
      <c r="M1910" s="41"/>
      <c r="N1910" s="41"/>
      <c r="O1910" s="41"/>
      <c r="P1910" s="41"/>
      <c r="Q1910" s="41"/>
      <c r="R1910" s="41"/>
      <c r="S1910" s="41"/>
    </row>
    <row r="1911" ht="78.0" customHeight="1">
      <c r="A1911" s="41"/>
      <c r="B1911" s="78"/>
      <c r="C1911" s="78"/>
      <c r="D1911" s="41"/>
      <c r="E1911" s="41"/>
      <c r="F1911" s="41"/>
      <c r="G1911" s="41"/>
      <c r="H1911" s="41"/>
      <c r="I1911" s="41"/>
      <c r="J1911" s="41"/>
      <c r="K1911" s="41"/>
      <c r="L1911" s="41"/>
      <c r="M1911" s="41"/>
      <c r="N1911" s="41"/>
      <c r="O1911" s="41"/>
      <c r="P1911" s="41"/>
      <c r="Q1911" s="41"/>
      <c r="R1911" s="41"/>
      <c r="S1911" s="41"/>
    </row>
    <row r="1912" ht="78.0" customHeight="1">
      <c r="A1912" s="41"/>
      <c r="B1912" s="78"/>
      <c r="C1912" s="78"/>
      <c r="D1912" s="41"/>
      <c r="E1912" s="41"/>
      <c r="F1912" s="41"/>
      <c r="G1912" s="41"/>
      <c r="H1912" s="41"/>
      <c r="I1912" s="41"/>
      <c r="J1912" s="41"/>
      <c r="K1912" s="41"/>
      <c r="L1912" s="41"/>
      <c r="M1912" s="41"/>
      <c r="N1912" s="41"/>
      <c r="O1912" s="41"/>
      <c r="P1912" s="41"/>
      <c r="Q1912" s="41"/>
      <c r="R1912" s="41"/>
      <c r="S1912" s="41"/>
    </row>
    <row r="1913" ht="78.0" customHeight="1">
      <c r="A1913" s="41"/>
      <c r="B1913" s="78"/>
      <c r="C1913" s="78"/>
      <c r="D1913" s="41"/>
      <c r="E1913" s="41"/>
      <c r="F1913" s="41"/>
      <c r="G1913" s="41"/>
      <c r="H1913" s="41"/>
      <c r="I1913" s="41"/>
      <c r="J1913" s="41"/>
      <c r="K1913" s="41"/>
      <c r="L1913" s="41"/>
      <c r="M1913" s="41"/>
      <c r="N1913" s="41"/>
      <c r="O1913" s="41"/>
      <c r="P1913" s="41"/>
      <c r="Q1913" s="41"/>
      <c r="R1913" s="41"/>
      <c r="S1913" s="41"/>
    </row>
    <row r="1914" ht="78.0" customHeight="1">
      <c r="A1914" s="41"/>
      <c r="B1914" s="78"/>
      <c r="C1914" s="78"/>
      <c r="D1914" s="41"/>
      <c r="E1914" s="41"/>
      <c r="F1914" s="41"/>
      <c r="G1914" s="41"/>
      <c r="H1914" s="41"/>
      <c r="I1914" s="41"/>
      <c r="J1914" s="41"/>
      <c r="K1914" s="41"/>
      <c r="L1914" s="41"/>
      <c r="M1914" s="41"/>
      <c r="N1914" s="41"/>
      <c r="O1914" s="41"/>
      <c r="P1914" s="41"/>
      <c r="Q1914" s="41"/>
      <c r="R1914" s="41"/>
      <c r="S1914" s="41"/>
    </row>
    <row r="1915" ht="78.0" customHeight="1">
      <c r="A1915" s="41"/>
      <c r="B1915" s="78"/>
      <c r="C1915" s="78"/>
      <c r="D1915" s="41"/>
      <c r="E1915" s="41"/>
      <c r="F1915" s="41"/>
      <c r="G1915" s="41"/>
      <c r="H1915" s="41"/>
      <c r="I1915" s="41"/>
      <c r="J1915" s="41"/>
      <c r="K1915" s="41"/>
      <c r="L1915" s="41"/>
      <c r="M1915" s="41"/>
      <c r="N1915" s="41"/>
      <c r="O1915" s="41"/>
      <c r="P1915" s="41"/>
      <c r="Q1915" s="41"/>
      <c r="R1915" s="41"/>
      <c r="S1915" s="41"/>
    </row>
    <row r="1916" ht="78.0" customHeight="1">
      <c r="A1916" s="41"/>
      <c r="B1916" s="78"/>
      <c r="C1916" s="78"/>
      <c r="D1916" s="41"/>
      <c r="E1916" s="41"/>
      <c r="F1916" s="41"/>
      <c r="G1916" s="41"/>
      <c r="H1916" s="41"/>
      <c r="I1916" s="41"/>
      <c r="J1916" s="41"/>
      <c r="K1916" s="41"/>
      <c r="L1916" s="41"/>
      <c r="M1916" s="41"/>
      <c r="N1916" s="41"/>
      <c r="O1916" s="41"/>
      <c r="P1916" s="41"/>
      <c r="Q1916" s="41"/>
      <c r="R1916" s="41"/>
      <c r="S1916" s="41"/>
    </row>
    <row r="1917" ht="78.0" customHeight="1">
      <c r="A1917" s="41"/>
      <c r="B1917" s="78"/>
      <c r="C1917" s="78"/>
      <c r="D1917" s="41"/>
      <c r="E1917" s="41"/>
      <c r="F1917" s="41"/>
      <c r="G1917" s="41"/>
      <c r="H1917" s="41"/>
      <c r="I1917" s="41"/>
      <c r="J1917" s="41"/>
      <c r="K1917" s="41"/>
      <c r="L1917" s="41"/>
      <c r="M1917" s="41"/>
      <c r="N1917" s="41"/>
      <c r="O1917" s="41"/>
      <c r="P1917" s="41"/>
      <c r="Q1917" s="41"/>
      <c r="R1917" s="41"/>
      <c r="S1917" s="41"/>
    </row>
    <row r="1918" ht="78.0" customHeight="1">
      <c r="A1918" s="41"/>
      <c r="B1918" s="78"/>
      <c r="C1918" s="78"/>
      <c r="D1918" s="41"/>
      <c r="E1918" s="41"/>
      <c r="F1918" s="41"/>
      <c r="G1918" s="41"/>
      <c r="H1918" s="41"/>
      <c r="I1918" s="41"/>
      <c r="J1918" s="41"/>
      <c r="K1918" s="41"/>
      <c r="L1918" s="41"/>
      <c r="M1918" s="41"/>
      <c r="N1918" s="41"/>
      <c r="O1918" s="41"/>
      <c r="P1918" s="41"/>
      <c r="Q1918" s="41"/>
      <c r="R1918" s="41"/>
      <c r="S1918" s="41"/>
    </row>
    <row r="1919" ht="78.0" customHeight="1">
      <c r="A1919" s="41"/>
      <c r="B1919" s="78"/>
      <c r="C1919" s="78"/>
      <c r="D1919" s="41"/>
      <c r="E1919" s="41"/>
      <c r="F1919" s="41"/>
      <c r="G1919" s="41"/>
      <c r="H1919" s="41"/>
      <c r="I1919" s="41"/>
      <c r="J1919" s="41"/>
      <c r="K1919" s="41"/>
      <c r="L1919" s="41"/>
      <c r="M1919" s="41"/>
      <c r="N1919" s="41"/>
      <c r="O1919" s="41"/>
      <c r="P1919" s="41"/>
      <c r="Q1919" s="41"/>
      <c r="R1919" s="41"/>
      <c r="S1919" s="41"/>
    </row>
    <row r="1920" ht="78.0" customHeight="1">
      <c r="A1920" s="41"/>
      <c r="B1920" s="78"/>
      <c r="C1920" s="78"/>
      <c r="D1920" s="41"/>
      <c r="E1920" s="41"/>
      <c r="F1920" s="41"/>
      <c r="G1920" s="41"/>
      <c r="H1920" s="41"/>
      <c r="I1920" s="41"/>
      <c r="J1920" s="41"/>
      <c r="K1920" s="41"/>
      <c r="L1920" s="41"/>
      <c r="M1920" s="41"/>
      <c r="N1920" s="41"/>
      <c r="O1920" s="41"/>
      <c r="P1920" s="41"/>
      <c r="Q1920" s="41"/>
      <c r="R1920" s="41"/>
      <c r="S1920" s="41"/>
    </row>
    <row r="1921" ht="78.0" customHeight="1">
      <c r="A1921" s="41"/>
      <c r="B1921" s="78"/>
      <c r="C1921" s="78"/>
      <c r="D1921" s="41"/>
      <c r="E1921" s="41"/>
      <c r="F1921" s="41"/>
      <c r="G1921" s="41"/>
      <c r="H1921" s="41"/>
      <c r="I1921" s="41"/>
      <c r="J1921" s="41"/>
      <c r="K1921" s="41"/>
      <c r="L1921" s="41"/>
      <c r="M1921" s="41"/>
      <c r="N1921" s="41"/>
      <c r="O1921" s="41"/>
      <c r="P1921" s="41"/>
      <c r="Q1921" s="41"/>
      <c r="R1921" s="41"/>
      <c r="S1921" s="41"/>
    </row>
    <row r="1922" ht="78.0" customHeight="1">
      <c r="A1922" s="41"/>
      <c r="B1922" s="78"/>
      <c r="C1922" s="78"/>
      <c r="D1922" s="41"/>
      <c r="E1922" s="41"/>
      <c r="F1922" s="41"/>
      <c r="G1922" s="41"/>
      <c r="H1922" s="41"/>
      <c r="I1922" s="41"/>
      <c r="J1922" s="41"/>
      <c r="K1922" s="41"/>
      <c r="L1922" s="41"/>
      <c r="M1922" s="41"/>
      <c r="N1922" s="41"/>
      <c r="O1922" s="41"/>
      <c r="P1922" s="41"/>
      <c r="Q1922" s="41"/>
      <c r="R1922" s="41"/>
      <c r="S1922" s="41"/>
    </row>
    <row r="1923" ht="78.0" customHeight="1">
      <c r="A1923" s="41"/>
      <c r="B1923" s="78"/>
      <c r="C1923" s="78"/>
      <c r="D1923" s="41"/>
      <c r="E1923" s="41"/>
      <c r="F1923" s="41"/>
      <c r="G1923" s="41"/>
      <c r="H1923" s="41"/>
      <c r="I1923" s="41"/>
      <c r="J1923" s="41"/>
      <c r="K1923" s="41"/>
      <c r="L1923" s="41"/>
      <c r="M1923" s="41"/>
      <c r="N1923" s="41"/>
      <c r="O1923" s="41"/>
      <c r="P1923" s="41"/>
      <c r="Q1923" s="41"/>
      <c r="R1923" s="41"/>
      <c r="S1923" s="41"/>
    </row>
    <row r="1924" ht="78.0" customHeight="1">
      <c r="A1924" s="41"/>
      <c r="B1924" s="78"/>
      <c r="C1924" s="78"/>
      <c r="D1924" s="41"/>
      <c r="E1924" s="41"/>
      <c r="F1924" s="41"/>
      <c r="G1924" s="41"/>
      <c r="H1924" s="41"/>
      <c r="I1924" s="41"/>
      <c r="J1924" s="41"/>
      <c r="K1924" s="41"/>
      <c r="L1924" s="41"/>
      <c r="M1924" s="41"/>
      <c r="N1924" s="41"/>
      <c r="O1924" s="41"/>
      <c r="P1924" s="41"/>
      <c r="Q1924" s="41"/>
      <c r="R1924" s="41"/>
      <c r="S1924" s="41"/>
    </row>
    <row r="1925" ht="78.0" customHeight="1">
      <c r="A1925" s="41"/>
      <c r="B1925" s="78"/>
      <c r="C1925" s="78"/>
      <c r="D1925" s="41"/>
      <c r="E1925" s="41"/>
      <c r="F1925" s="41"/>
      <c r="G1925" s="41"/>
      <c r="H1925" s="41"/>
      <c r="I1925" s="41"/>
      <c r="J1925" s="41"/>
      <c r="K1925" s="41"/>
      <c r="L1925" s="41"/>
      <c r="M1925" s="41"/>
      <c r="N1925" s="41"/>
      <c r="O1925" s="41"/>
      <c r="P1925" s="41"/>
      <c r="Q1925" s="41"/>
      <c r="R1925" s="41"/>
      <c r="S1925" s="41"/>
    </row>
    <row r="1926" ht="78.0" customHeight="1">
      <c r="A1926" s="41"/>
      <c r="B1926" s="78"/>
      <c r="C1926" s="78"/>
      <c r="D1926" s="41"/>
      <c r="E1926" s="41"/>
      <c r="F1926" s="41"/>
      <c r="G1926" s="41"/>
      <c r="H1926" s="41"/>
      <c r="I1926" s="41"/>
      <c r="J1926" s="41"/>
      <c r="K1926" s="41"/>
      <c r="L1926" s="41"/>
      <c r="M1926" s="41"/>
      <c r="N1926" s="41"/>
      <c r="O1926" s="41"/>
      <c r="P1926" s="41"/>
      <c r="Q1926" s="41"/>
      <c r="R1926" s="41"/>
      <c r="S1926" s="41"/>
    </row>
    <row r="1927" ht="78.0" customHeight="1">
      <c r="A1927" s="41"/>
      <c r="B1927" s="78"/>
      <c r="C1927" s="78"/>
      <c r="D1927" s="41"/>
      <c r="E1927" s="41"/>
      <c r="F1927" s="41"/>
      <c r="G1927" s="41"/>
      <c r="H1927" s="41"/>
      <c r="I1927" s="41"/>
      <c r="J1927" s="41"/>
      <c r="K1927" s="41"/>
      <c r="L1927" s="41"/>
      <c r="M1927" s="41"/>
      <c r="N1927" s="41"/>
      <c r="O1927" s="41"/>
      <c r="P1927" s="41"/>
      <c r="Q1927" s="41"/>
      <c r="R1927" s="41"/>
      <c r="S1927" s="41"/>
    </row>
    <row r="1928" ht="78.0" customHeight="1">
      <c r="A1928" s="41"/>
      <c r="B1928" s="78"/>
      <c r="C1928" s="78"/>
      <c r="D1928" s="41"/>
      <c r="E1928" s="41"/>
      <c r="F1928" s="41"/>
      <c r="G1928" s="41"/>
      <c r="H1928" s="41"/>
      <c r="I1928" s="41"/>
      <c r="J1928" s="41"/>
      <c r="K1928" s="41"/>
      <c r="L1928" s="41"/>
      <c r="M1928" s="41"/>
      <c r="N1928" s="41"/>
      <c r="O1928" s="41"/>
      <c r="P1928" s="41"/>
      <c r="Q1928" s="41"/>
      <c r="R1928" s="41"/>
      <c r="S1928" s="41"/>
    </row>
    <row r="1929" ht="78.0" customHeight="1">
      <c r="A1929" s="41"/>
      <c r="B1929" s="78"/>
      <c r="C1929" s="78"/>
      <c r="D1929" s="41"/>
      <c r="E1929" s="41"/>
      <c r="F1929" s="41"/>
      <c r="G1929" s="41"/>
      <c r="H1929" s="41"/>
      <c r="I1929" s="41"/>
      <c r="J1929" s="41"/>
      <c r="K1929" s="41"/>
      <c r="L1929" s="41"/>
      <c r="M1929" s="41"/>
      <c r="N1929" s="41"/>
      <c r="O1929" s="41"/>
      <c r="P1929" s="41"/>
      <c r="Q1929" s="41"/>
      <c r="R1929" s="41"/>
      <c r="S1929" s="41"/>
    </row>
    <row r="1930" ht="78.0" customHeight="1">
      <c r="A1930" s="41"/>
      <c r="B1930" s="78"/>
      <c r="C1930" s="78"/>
      <c r="D1930" s="41"/>
      <c r="E1930" s="41"/>
      <c r="F1930" s="41"/>
      <c r="G1930" s="41"/>
      <c r="H1930" s="41"/>
      <c r="I1930" s="41"/>
      <c r="J1930" s="41"/>
      <c r="K1930" s="41"/>
      <c r="L1930" s="41"/>
      <c r="M1930" s="41"/>
      <c r="N1930" s="41"/>
      <c r="O1930" s="41"/>
      <c r="P1930" s="41"/>
      <c r="Q1930" s="41"/>
      <c r="R1930" s="41"/>
      <c r="S1930" s="41"/>
    </row>
    <row r="1931" ht="78.0" customHeight="1">
      <c r="A1931" s="41"/>
      <c r="B1931" s="78"/>
      <c r="C1931" s="78"/>
      <c r="D1931" s="41"/>
      <c r="E1931" s="41"/>
      <c r="F1931" s="41"/>
      <c r="G1931" s="41"/>
      <c r="H1931" s="41"/>
      <c r="I1931" s="41"/>
      <c r="J1931" s="41"/>
      <c r="K1931" s="41"/>
      <c r="L1931" s="41"/>
      <c r="M1931" s="41"/>
      <c r="N1931" s="41"/>
      <c r="O1931" s="41"/>
      <c r="P1931" s="41"/>
      <c r="Q1931" s="41"/>
      <c r="R1931" s="41"/>
      <c r="S1931" s="41"/>
    </row>
    <row r="1932" ht="78.0" customHeight="1">
      <c r="A1932" s="41"/>
      <c r="B1932" s="78"/>
      <c r="C1932" s="78"/>
      <c r="D1932" s="41"/>
      <c r="E1932" s="41"/>
      <c r="F1932" s="41"/>
      <c r="G1932" s="41"/>
      <c r="H1932" s="41"/>
      <c r="I1932" s="41"/>
      <c r="J1932" s="41"/>
      <c r="K1932" s="41"/>
      <c r="L1932" s="41"/>
      <c r="M1932" s="41"/>
      <c r="N1932" s="41"/>
      <c r="O1932" s="41"/>
      <c r="P1932" s="41"/>
      <c r="Q1932" s="41"/>
      <c r="R1932" s="41"/>
      <c r="S1932" s="41"/>
    </row>
    <row r="1933" ht="78.0" customHeight="1">
      <c r="A1933" s="41"/>
      <c r="B1933" s="78"/>
      <c r="C1933" s="78"/>
      <c r="D1933" s="41"/>
      <c r="E1933" s="41"/>
      <c r="F1933" s="41"/>
      <c r="G1933" s="41"/>
      <c r="H1933" s="41"/>
      <c r="I1933" s="41"/>
      <c r="J1933" s="41"/>
      <c r="K1933" s="41"/>
      <c r="L1933" s="41"/>
      <c r="M1933" s="41"/>
      <c r="N1933" s="41"/>
      <c r="O1933" s="41"/>
      <c r="P1933" s="41"/>
      <c r="Q1933" s="41"/>
      <c r="R1933" s="41"/>
      <c r="S1933" s="41"/>
    </row>
    <row r="1934" ht="78.0" customHeight="1">
      <c r="A1934" s="41"/>
      <c r="B1934" s="78"/>
      <c r="C1934" s="78"/>
      <c r="D1934" s="41"/>
      <c r="E1934" s="41"/>
      <c r="F1934" s="41"/>
      <c r="G1934" s="41"/>
      <c r="H1934" s="41"/>
      <c r="I1934" s="41"/>
      <c r="J1934" s="41"/>
      <c r="K1934" s="41"/>
      <c r="L1934" s="41"/>
      <c r="M1934" s="41"/>
      <c r="N1934" s="41"/>
      <c r="O1934" s="41"/>
      <c r="P1934" s="41"/>
      <c r="Q1934" s="41"/>
      <c r="R1934" s="41"/>
      <c r="S1934" s="41"/>
    </row>
    <row r="1935" ht="78.0" customHeight="1">
      <c r="A1935" s="41"/>
      <c r="B1935" s="78"/>
      <c r="C1935" s="78"/>
      <c r="D1935" s="41"/>
      <c r="E1935" s="41"/>
      <c r="F1935" s="41"/>
      <c r="G1935" s="41"/>
      <c r="H1935" s="41"/>
      <c r="I1935" s="41"/>
      <c r="J1935" s="41"/>
      <c r="K1935" s="41"/>
      <c r="L1935" s="41"/>
      <c r="M1935" s="41"/>
      <c r="N1935" s="41"/>
      <c r="O1935" s="41"/>
      <c r="P1935" s="41"/>
      <c r="Q1935" s="41"/>
      <c r="R1935" s="41"/>
      <c r="S1935" s="41"/>
    </row>
    <row r="1936" ht="78.0" customHeight="1">
      <c r="A1936" s="41"/>
      <c r="B1936" s="78"/>
      <c r="C1936" s="78"/>
      <c r="D1936" s="41"/>
      <c r="E1936" s="41"/>
      <c r="F1936" s="41"/>
      <c r="G1936" s="41"/>
      <c r="H1936" s="41"/>
      <c r="I1936" s="41"/>
      <c r="J1936" s="41"/>
      <c r="K1936" s="41"/>
      <c r="L1936" s="41"/>
      <c r="M1936" s="41"/>
      <c r="N1936" s="41"/>
      <c r="O1936" s="41"/>
      <c r="P1936" s="41"/>
      <c r="Q1936" s="41"/>
      <c r="R1936" s="41"/>
      <c r="S1936" s="41"/>
    </row>
    <row r="1937" ht="78.0" customHeight="1">
      <c r="A1937" s="41"/>
      <c r="B1937" s="78"/>
      <c r="C1937" s="78"/>
      <c r="D1937" s="41"/>
      <c r="E1937" s="41"/>
      <c r="F1937" s="41"/>
      <c r="G1937" s="41"/>
      <c r="H1937" s="41"/>
      <c r="I1937" s="41"/>
      <c r="J1937" s="41"/>
      <c r="K1937" s="41"/>
      <c r="L1937" s="41"/>
      <c r="M1937" s="41"/>
      <c r="N1937" s="41"/>
      <c r="O1937" s="41"/>
      <c r="P1937" s="41"/>
      <c r="Q1937" s="41"/>
      <c r="R1937" s="41"/>
      <c r="S1937" s="41"/>
    </row>
    <row r="1938" ht="78.0" customHeight="1">
      <c r="A1938" s="41"/>
      <c r="B1938" s="78"/>
      <c r="C1938" s="78"/>
      <c r="D1938" s="41"/>
      <c r="E1938" s="41"/>
      <c r="F1938" s="41"/>
      <c r="G1938" s="41"/>
      <c r="H1938" s="41"/>
      <c r="I1938" s="41"/>
      <c r="J1938" s="41"/>
      <c r="K1938" s="41"/>
      <c r="L1938" s="41"/>
      <c r="M1938" s="41"/>
      <c r="N1938" s="41"/>
      <c r="O1938" s="41"/>
      <c r="P1938" s="41"/>
      <c r="Q1938" s="41"/>
      <c r="R1938" s="41"/>
      <c r="S1938" s="41"/>
    </row>
    <row r="1939" ht="78.0" customHeight="1">
      <c r="A1939" s="41"/>
      <c r="B1939" s="78"/>
      <c r="C1939" s="78"/>
      <c r="D1939" s="41"/>
      <c r="E1939" s="41"/>
      <c r="F1939" s="41"/>
      <c r="G1939" s="41"/>
      <c r="H1939" s="41"/>
      <c r="I1939" s="41"/>
      <c r="J1939" s="41"/>
      <c r="K1939" s="41"/>
      <c r="L1939" s="41"/>
      <c r="M1939" s="41"/>
      <c r="N1939" s="41"/>
      <c r="O1939" s="41"/>
      <c r="P1939" s="41"/>
      <c r="Q1939" s="41"/>
      <c r="R1939" s="41"/>
      <c r="S1939" s="41"/>
    </row>
    <row r="1940" ht="78.0" customHeight="1">
      <c r="A1940" s="41"/>
      <c r="B1940" s="78"/>
      <c r="C1940" s="78"/>
      <c r="D1940" s="41"/>
      <c r="E1940" s="41"/>
      <c r="F1940" s="41"/>
      <c r="G1940" s="41"/>
      <c r="H1940" s="41"/>
      <c r="I1940" s="41"/>
      <c r="J1940" s="41"/>
      <c r="K1940" s="41"/>
      <c r="L1940" s="41"/>
      <c r="M1940" s="41"/>
      <c r="N1940" s="41"/>
      <c r="O1940" s="41"/>
      <c r="P1940" s="41"/>
      <c r="Q1940" s="41"/>
      <c r="R1940" s="41"/>
      <c r="S1940" s="41"/>
    </row>
    <row r="1941" ht="78.0" customHeight="1">
      <c r="A1941" s="41"/>
      <c r="B1941" s="78"/>
      <c r="C1941" s="78"/>
      <c r="D1941" s="41"/>
      <c r="E1941" s="41"/>
      <c r="F1941" s="41"/>
      <c r="G1941" s="41"/>
      <c r="H1941" s="41"/>
      <c r="I1941" s="41"/>
      <c r="J1941" s="41"/>
      <c r="K1941" s="41"/>
      <c r="L1941" s="41"/>
      <c r="M1941" s="41"/>
      <c r="N1941" s="41"/>
      <c r="O1941" s="41"/>
      <c r="P1941" s="41"/>
      <c r="Q1941" s="41"/>
      <c r="R1941" s="41"/>
      <c r="S1941" s="41"/>
    </row>
    <row r="1942" ht="78.0" customHeight="1">
      <c r="A1942" s="41"/>
      <c r="B1942" s="78"/>
      <c r="C1942" s="78"/>
      <c r="D1942" s="41"/>
      <c r="E1942" s="41"/>
      <c r="F1942" s="41"/>
      <c r="G1942" s="41"/>
      <c r="H1942" s="41"/>
      <c r="I1942" s="41"/>
      <c r="J1942" s="41"/>
      <c r="K1942" s="41"/>
      <c r="L1942" s="41"/>
      <c r="M1942" s="41"/>
      <c r="N1942" s="41"/>
      <c r="O1942" s="41"/>
      <c r="P1942" s="41"/>
      <c r="Q1942" s="41"/>
      <c r="R1942" s="41"/>
      <c r="S1942" s="41"/>
    </row>
    <row r="1943" ht="78.0" customHeight="1">
      <c r="A1943" s="41"/>
      <c r="B1943" s="78"/>
      <c r="C1943" s="78"/>
      <c r="D1943" s="41"/>
      <c r="E1943" s="41"/>
      <c r="F1943" s="41"/>
      <c r="G1943" s="41"/>
      <c r="H1943" s="41"/>
      <c r="I1943" s="41"/>
      <c r="J1943" s="41"/>
      <c r="K1943" s="41"/>
      <c r="L1943" s="41"/>
      <c r="M1943" s="41"/>
      <c r="N1943" s="41"/>
      <c r="O1943" s="41"/>
      <c r="P1943" s="41"/>
      <c r="Q1943" s="41"/>
      <c r="R1943" s="41"/>
      <c r="S1943" s="41"/>
    </row>
    <row r="1944" ht="78.0" customHeight="1">
      <c r="A1944" s="41"/>
      <c r="B1944" s="78"/>
      <c r="C1944" s="78"/>
      <c r="D1944" s="41"/>
      <c r="E1944" s="41"/>
      <c r="F1944" s="41"/>
      <c r="G1944" s="41"/>
      <c r="H1944" s="41"/>
      <c r="I1944" s="41"/>
      <c r="J1944" s="41"/>
      <c r="K1944" s="41"/>
      <c r="L1944" s="41"/>
      <c r="M1944" s="41"/>
      <c r="N1944" s="41"/>
      <c r="O1944" s="41"/>
      <c r="P1944" s="41"/>
      <c r="Q1944" s="41"/>
      <c r="R1944" s="41"/>
      <c r="S1944" s="41"/>
    </row>
    <row r="1945" ht="78.0" customHeight="1">
      <c r="A1945" s="41"/>
      <c r="B1945" s="78"/>
      <c r="C1945" s="78"/>
      <c r="D1945" s="41"/>
      <c r="E1945" s="41"/>
      <c r="F1945" s="41"/>
      <c r="G1945" s="41"/>
      <c r="H1945" s="41"/>
      <c r="I1945" s="41"/>
      <c r="J1945" s="41"/>
      <c r="K1945" s="41"/>
      <c r="L1945" s="41"/>
      <c r="M1945" s="41"/>
      <c r="N1945" s="41"/>
      <c r="O1945" s="41"/>
      <c r="P1945" s="41"/>
      <c r="Q1945" s="41"/>
      <c r="R1945" s="41"/>
      <c r="S1945" s="41"/>
    </row>
    <row r="1946" ht="78.0" customHeight="1">
      <c r="A1946" s="41"/>
      <c r="B1946" s="78"/>
      <c r="C1946" s="78"/>
      <c r="D1946" s="41"/>
      <c r="E1946" s="41"/>
      <c r="F1946" s="41"/>
      <c r="G1946" s="41"/>
      <c r="H1946" s="41"/>
      <c r="I1946" s="41"/>
      <c r="J1946" s="41"/>
      <c r="K1946" s="41"/>
      <c r="L1946" s="41"/>
      <c r="M1946" s="41"/>
      <c r="N1946" s="41"/>
      <c r="O1946" s="41"/>
      <c r="P1946" s="41"/>
      <c r="Q1946" s="41"/>
      <c r="R1946" s="41"/>
      <c r="S1946" s="41"/>
    </row>
    <row r="1947" ht="78.0" customHeight="1">
      <c r="A1947" s="41"/>
      <c r="B1947" s="78"/>
      <c r="C1947" s="78"/>
      <c r="D1947" s="41"/>
      <c r="E1947" s="41"/>
      <c r="F1947" s="41"/>
      <c r="G1947" s="41"/>
      <c r="H1947" s="41"/>
      <c r="I1947" s="41"/>
      <c r="J1947" s="41"/>
      <c r="K1947" s="41"/>
      <c r="L1947" s="41"/>
      <c r="M1947" s="41"/>
      <c r="N1947" s="41"/>
      <c r="O1947" s="41"/>
      <c r="P1947" s="41"/>
      <c r="Q1947" s="41"/>
      <c r="R1947" s="41"/>
      <c r="S1947" s="41"/>
    </row>
    <row r="1948" ht="78.0" customHeight="1">
      <c r="A1948" s="41"/>
      <c r="B1948" s="78"/>
      <c r="C1948" s="78"/>
      <c r="D1948" s="41"/>
      <c r="E1948" s="41"/>
      <c r="F1948" s="41"/>
      <c r="G1948" s="41"/>
      <c r="H1948" s="41"/>
      <c r="I1948" s="41"/>
      <c r="J1948" s="41"/>
      <c r="K1948" s="41"/>
      <c r="L1948" s="41"/>
      <c r="M1948" s="41"/>
      <c r="N1948" s="41"/>
      <c r="O1948" s="41"/>
      <c r="P1948" s="41"/>
      <c r="Q1948" s="41"/>
      <c r="R1948" s="41"/>
      <c r="S1948" s="41"/>
    </row>
    <row r="1949" ht="78.0" customHeight="1">
      <c r="A1949" s="41"/>
      <c r="B1949" s="78"/>
      <c r="C1949" s="78"/>
      <c r="D1949" s="41"/>
      <c r="E1949" s="41"/>
      <c r="F1949" s="41"/>
      <c r="G1949" s="41"/>
      <c r="H1949" s="41"/>
      <c r="I1949" s="41"/>
      <c r="J1949" s="41"/>
      <c r="K1949" s="41"/>
      <c r="L1949" s="41"/>
      <c r="M1949" s="41"/>
      <c r="N1949" s="41"/>
      <c r="O1949" s="41"/>
      <c r="P1949" s="41"/>
      <c r="Q1949" s="41"/>
      <c r="R1949" s="41"/>
      <c r="S1949" s="41"/>
    </row>
    <row r="1950" ht="78.0" customHeight="1">
      <c r="A1950" s="41"/>
      <c r="B1950" s="78"/>
      <c r="C1950" s="78"/>
      <c r="D1950" s="41"/>
      <c r="E1950" s="41"/>
      <c r="F1950" s="41"/>
      <c r="G1950" s="41"/>
      <c r="H1950" s="41"/>
      <c r="I1950" s="41"/>
      <c r="J1950" s="41"/>
      <c r="K1950" s="41"/>
      <c r="L1950" s="41"/>
      <c r="M1950" s="41"/>
      <c r="N1950" s="41"/>
      <c r="O1950" s="41"/>
      <c r="P1950" s="41"/>
      <c r="Q1950" s="41"/>
      <c r="R1950" s="41"/>
      <c r="S1950" s="41"/>
    </row>
    <row r="1951" ht="78.0" customHeight="1">
      <c r="A1951" s="41"/>
      <c r="B1951" s="78"/>
      <c r="C1951" s="78"/>
      <c r="D1951" s="41"/>
      <c r="E1951" s="41"/>
      <c r="F1951" s="41"/>
      <c r="G1951" s="41"/>
      <c r="H1951" s="41"/>
      <c r="I1951" s="41"/>
      <c r="J1951" s="41"/>
      <c r="K1951" s="41"/>
      <c r="L1951" s="41"/>
      <c r="M1951" s="41"/>
      <c r="N1951" s="41"/>
      <c r="O1951" s="41"/>
      <c r="P1951" s="41"/>
      <c r="Q1951" s="41"/>
      <c r="R1951" s="41"/>
      <c r="S1951" s="41"/>
    </row>
    <row r="1952" ht="78.0" customHeight="1">
      <c r="A1952" s="41"/>
      <c r="B1952" s="78"/>
      <c r="C1952" s="78"/>
      <c r="D1952" s="41"/>
      <c r="E1952" s="41"/>
      <c r="F1952" s="41"/>
      <c r="G1952" s="41"/>
      <c r="H1952" s="41"/>
      <c r="I1952" s="41"/>
      <c r="J1952" s="41"/>
      <c r="K1952" s="41"/>
      <c r="L1952" s="41"/>
      <c r="M1952" s="41"/>
      <c r="N1952" s="41"/>
      <c r="O1952" s="41"/>
      <c r="P1952" s="41"/>
      <c r="Q1952" s="41"/>
      <c r="R1952" s="41"/>
      <c r="S1952" s="41"/>
    </row>
    <row r="1953" ht="78.0" customHeight="1">
      <c r="A1953" s="41"/>
      <c r="B1953" s="78"/>
      <c r="C1953" s="78"/>
      <c r="D1953" s="41"/>
      <c r="E1953" s="41"/>
      <c r="F1953" s="41"/>
      <c r="G1953" s="41"/>
      <c r="H1953" s="41"/>
      <c r="I1953" s="41"/>
      <c r="J1953" s="41"/>
      <c r="K1953" s="41"/>
      <c r="L1953" s="41"/>
      <c r="M1953" s="41"/>
      <c r="N1953" s="41"/>
      <c r="O1953" s="41"/>
      <c r="P1953" s="41"/>
      <c r="Q1953" s="41"/>
      <c r="R1953" s="41"/>
      <c r="S1953" s="41"/>
    </row>
    <row r="1954" ht="78.0" customHeight="1">
      <c r="A1954" s="41"/>
      <c r="B1954" s="78"/>
      <c r="C1954" s="78"/>
      <c r="D1954" s="41"/>
      <c r="E1954" s="41"/>
      <c r="F1954" s="41"/>
      <c r="G1954" s="41"/>
      <c r="H1954" s="41"/>
      <c r="I1954" s="41"/>
      <c r="J1954" s="41"/>
      <c r="K1954" s="41"/>
      <c r="L1954" s="41"/>
      <c r="M1954" s="41"/>
      <c r="N1954" s="41"/>
      <c r="O1954" s="41"/>
      <c r="P1954" s="41"/>
      <c r="Q1954" s="41"/>
      <c r="R1954" s="41"/>
      <c r="S1954" s="41"/>
    </row>
    <row r="1955" ht="78.0" customHeight="1">
      <c r="A1955" s="41"/>
      <c r="B1955" s="78"/>
      <c r="C1955" s="78"/>
      <c r="D1955" s="41"/>
      <c r="E1955" s="41"/>
      <c r="F1955" s="41"/>
      <c r="G1955" s="41"/>
      <c r="H1955" s="41"/>
      <c r="I1955" s="41"/>
      <c r="J1955" s="41"/>
      <c r="K1955" s="41"/>
      <c r="L1955" s="41"/>
      <c r="M1955" s="41"/>
      <c r="N1955" s="41"/>
      <c r="O1955" s="41"/>
      <c r="P1955" s="41"/>
      <c r="Q1955" s="41"/>
      <c r="R1955" s="41"/>
      <c r="S1955" s="41"/>
    </row>
    <row r="1956" ht="78.0" customHeight="1">
      <c r="A1956" s="41"/>
      <c r="B1956" s="78"/>
      <c r="C1956" s="78"/>
      <c r="D1956" s="41"/>
      <c r="E1956" s="41"/>
      <c r="F1956" s="41"/>
      <c r="G1956" s="41"/>
      <c r="H1956" s="41"/>
      <c r="I1956" s="41"/>
      <c r="J1956" s="41"/>
      <c r="K1956" s="41"/>
      <c r="L1956" s="41"/>
      <c r="M1956" s="41"/>
      <c r="N1956" s="41"/>
      <c r="O1956" s="41"/>
      <c r="P1956" s="41"/>
      <c r="Q1956" s="41"/>
      <c r="R1956" s="41"/>
      <c r="S1956" s="41"/>
    </row>
    <row r="1957" ht="78.0" customHeight="1">
      <c r="A1957" s="41"/>
      <c r="B1957" s="78"/>
      <c r="C1957" s="78"/>
      <c r="D1957" s="41"/>
      <c r="E1957" s="41"/>
      <c r="F1957" s="41"/>
      <c r="G1957" s="41"/>
      <c r="H1957" s="41"/>
      <c r="I1957" s="41"/>
      <c r="J1957" s="41"/>
      <c r="K1957" s="41"/>
      <c r="L1957" s="41"/>
      <c r="M1957" s="41"/>
      <c r="N1957" s="41"/>
      <c r="O1957" s="41"/>
      <c r="P1957" s="41"/>
      <c r="Q1957" s="41"/>
      <c r="R1957" s="41"/>
      <c r="S1957" s="41"/>
    </row>
    <row r="1958" ht="78.0" customHeight="1">
      <c r="A1958" s="41"/>
      <c r="B1958" s="78"/>
      <c r="C1958" s="78"/>
      <c r="D1958" s="41"/>
      <c r="E1958" s="41"/>
      <c r="F1958" s="41"/>
      <c r="G1958" s="41"/>
      <c r="H1958" s="41"/>
      <c r="I1958" s="41"/>
      <c r="J1958" s="41"/>
      <c r="K1958" s="41"/>
      <c r="L1958" s="41"/>
      <c r="M1958" s="41"/>
      <c r="N1958" s="41"/>
      <c r="O1958" s="41"/>
      <c r="P1958" s="41"/>
      <c r="Q1958" s="41"/>
      <c r="R1958" s="41"/>
      <c r="S1958" s="41"/>
    </row>
    <row r="1959" ht="78.0" customHeight="1">
      <c r="A1959" s="41"/>
      <c r="B1959" s="78"/>
      <c r="C1959" s="78"/>
      <c r="D1959" s="41"/>
      <c r="E1959" s="41"/>
      <c r="F1959" s="41"/>
      <c r="G1959" s="41"/>
      <c r="H1959" s="41"/>
      <c r="I1959" s="41"/>
      <c r="J1959" s="41"/>
      <c r="K1959" s="41"/>
      <c r="L1959" s="41"/>
      <c r="M1959" s="41"/>
      <c r="N1959" s="41"/>
      <c r="O1959" s="41"/>
      <c r="P1959" s="41"/>
      <c r="Q1959" s="41"/>
      <c r="R1959" s="41"/>
      <c r="S1959" s="41"/>
    </row>
    <row r="1960" ht="78.0" customHeight="1">
      <c r="A1960" s="41"/>
      <c r="B1960" s="78"/>
      <c r="C1960" s="78"/>
      <c r="D1960" s="41"/>
      <c r="E1960" s="41"/>
      <c r="F1960" s="41"/>
      <c r="G1960" s="41"/>
      <c r="H1960" s="41"/>
      <c r="I1960" s="41"/>
      <c r="J1960" s="41"/>
      <c r="K1960" s="41"/>
      <c r="L1960" s="41"/>
      <c r="M1960" s="41"/>
      <c r="N1960" s="41"/>
      <c r="O1960" s="41"/>
      <c r="P1960" s="41"/>
      <c r="Q1960" s="41"/>
      <c r="R1960" s="41"/>
      <c r="S1960" s="41"/>
    </row>
    <row r="1961" ht="78.0" customHeight="1">
      <c r="A1961" s="41"/>
      <c r="B1961" s="78"/>
      <c r="C1961" s="78"/>
      <c r="D1961" s="41"/>
      <c r="E1961" s="41"/>
      <c r="F1961" s="41"/>
      <c r="G1961" s="41"/>
      <c r="H1961" s="41"/>
      <c r="I1961" s="41"/>
      <c r="J1961" s="41"/>
      <c r="K1961" s="41"/>
      <c r="L1961" s="41"/>
      <c r="M1961" s="41"/>
      <c r="N1961" s="41"/>
      <c r="O1961" s="41"/>
      <c r="P1961" s="41"/>
      <c r="Q1961" s="41"/>
      <c r="R1961" s="41"/>
      <c r="S1961" s="41"/>
    </row>
    <row r="1962" ht="78.0" customHeight="1">
      <c r="A1962" s="41"/>
      <c r="B1962" s="78"/>
      <c r="C1962" s="78"/>
      <c r="D1962" s="41"/>
      <c r="E1962" s="41"/>
      <c r="F1962" s="41"/>
      <c r="G1962" s="41"/>
      <c r="H1962" s="41"/>
      <c r="I1962" s="41"/>
      <c r="J1962" s="41"/>
      <c r="K1962" s="41"/>
      <c r="L1962" s="41"/>
      <c r="M1962" s="41"/>
      <c r="N1962" s="41"/>
      <c r="O1962" s="41"/>
      <c r="P1962" s="41"/>
      <c r="Q1962" s="41"/>
      <c r="R1962" s="41"/>
      <c r="S1962" s="41"/>
    </row>
    <row r="1963" ht="78.0" customHeight="1">
      <c r="A1963" s="41"/>
      <c r="B1963" s="78"/>
      <c r="C1963" s="78"/>
      <c r="D1963" s="41"/>
      <c r="E1963" s="41"/>
      <c r="F1963" s="41"/>
      <c r="G1963" s="41"/>
      <c r="H1963" s="41"/>
      <c r="I1963" s="41"/>
      <c r="J1963" s="41"/>
      <c r="K1963" s="41"/>
      <c r="L1963" s="41"/>
      <c r="M1963" s="41"/>
      <c r="N1963" s="41"/>
      <c r="O1963" s="41"/>
      <c r="P1963" s="41"/>
      <c r="Q1963" s="41"/>
      <c r="R1963" s="41"/>
      <c r="S1963" s="41"/>
    </row>
    <row r="1964" ht="78.0" customHeight="1">
      <c r="A1964" s="41"/>
      <c r="B1964" s="78"/>
      <c r="C1964" s="78"/>
      <c r="D1964" s="41"/>
      <c r="E1964" s="41"/>
      <c r="F1964" s="41"/>
      <c r="G1964" s="41"/>
      <c r="H1964" s="41"/>
      <c r="I1964" s="41"/>
      <c r="J1964" s="41"/>
      <c r="K1964" s="41"/>
      <c r="L1964" s="41"/>
      <c r="M1964" s="41"/>
      <c r="N1964" s="41"/>
      <c r="O1964" s="41"/>
      <c r="P1964" s="41"/>
      <c r="Q1964" s="41"/>
      <c r="R1964" s="41"/>
      <c r="S1964" s="41"/>
    </row>
    <row r="1965" ht="78.0" customHeight="1">
      <c r="A1965" s="41"/>
      <c r="B1965" s="78"/>
      <c r="C1965" s="78"/>
      <c r="D1965" s="41"/>
      <c r="E1965" s="41"/>
      <c r="F1965" s="41"/>
      <c r="G1965" s="41"/>
      <c r="H1965" s="41"/>
      <c r="I1965" s="41"/>
      <c r="J1965" s="41"/>
      <c r="K1965" s="41"/>
      <c r="L1965" s="41"/>
      <c r="M1965" s="41"/>
      <c r="N1965" s="41"/>
      <c r="O1965" s="41"/>
      <c r="P1965" s="41"/>
      <c r="Q1965" s="41"/>
      <c r="R1965" s="41"/>
      <c r="S1965" s="41"/>
    </row>
    <row r="1966" ht="78.0" customHeight="1">
      <c r="A1966" s="41"/>
      <c r="B1966" s="78"/>
      <c r="C1966" s="78"/>
      <c r="D1966" s="41"/>
      <c r="E1966" s="41"/>
      <c r="F1966" s="41"/>
      <c r="G1966" s="41"/>
      <c r="H1966" s="41"/>
      <c r="I1966" s="41"/>
      <c r="J1966" s="41"/>
      <c r="K1966" s="41"/>
      <c r="L1966" s="41"/>
      <c r="M1966" s="41"/>
      <c r="N1966" s="41"/>
      <c r="O1966" s="41"/>
      <c r="P1966" s="41"/>
      <c r="Q1966" s="41"/>
      <c r="R1966" s="41"/>
      <c r="S1966" s="41"/>
    </row>
    <row r="1967" ht="78.0" customHeight="1">
      <c r="A1967" s="41"/>
      <c r="B1967" s="78"/>
      <c r="C1967" s="78"/>
      <c r="D1967" s="41"/>
      <c r="E1967" s="41"/>
      <c r="F1967" s="41"/>
      <c r="G1967" s="41"/>
      <c r="H1967" s="41"/>
      <c r="I1967" s="41"/>
      <c r="J1967" s="41"/>
      <c r="K1967" s="41"/>
      <c r="L1967" s="41"/>
      <c r="M1967" s="41"/>
      <c r="N1967" s="41"/>
      <c r="O1967" s="41"/>
      <c r="P1967" s="41"/>
      <c r="Q1967" s="41"/>
      <c r="R1967" s="41"/>
      <c r="S1967" s="41"/>
    </row>
    <row r="1968" ht="78.0" customHeight="1">
      <c r="A1968" s="41"/>
      <c r="B1968" s="78"/>
      <c r="C1968" s="78"/>
      <c r="D1968" s="41"/>
      <c r="E1968" s="41"/>
      <c r="F1968" s="41"/>
      <c r="G1968" s="41"/>
      <c r="H1968" s="41"/>
      <c r="I1968" s="41"/>
      <c r="J1968" s="41"/>
      <c r="K1968" s="41"/>
      <c r="L1968" s="41"/>
      <c r="M1968" s="41"/>
      <c r="N1968" s="41"/>
      <c r="O1968" s="41"/>
      <c r="P1968" s="41"/>
      <c r="Q1968" s="41"/>
      <c r="R1968" s="41"/>
      <c r="S1968" s="41"/>
    </row>
    <row r="1969" ht="78.0" customHeight="1">
      <c r="A1969" s="41"/>
      <c r="B1969" s="78"/>
      <c r="C1969" s="78"/>
      <c r="D1969" s="41"/>
      <c r="E1969" s="41"/>
      <c r="F1969" s="41"/>
      <c r="G1969" s="41"/>
      <c r="H1969" s="41"/>
      <c r="I1969" s="41"/>
      <c r="J1969" s="41"/>
      <c r="K1969" s="41"/>
      <c r="L1969" s="41"/>
      <c r="M1969" s="41"/>
      <c r="N1969" s="41"/>
      <c r="O1969" s="41"/>
      <c r="P1969" s="41"/>
      <c r="Q1969" s="41"/>
      <c r="R1969" s="41"/>
      <c r="S1969" s="41"/>
    </row>
    <row r="1970" ht="78.0" customHeight="1">
      <c r="A1970" s="41"/>
      <c r="B1970" s="78"/>
      <c r="C1970" s="78"/>
      <c r="D1970" s="41"/>
      <c r="E1970" s="41"/>
      <c r="F1970" s="41"/>
      <c r="G1970" s="41"/>
      <c r="H1970" s="41"/>
      <c r="I1970" s="41"/>
      <c r="J1970" s="41"/>
      <c r="K1970" s="41"/>
      <c r="L1970" s="41"/>
      <c r="M1970" s="41"/>
      <c r="N1970" s="41"/>
      <c r="O1970" s="41"/>
      <c r="P1970" s="41"/>
      <c r="Q1970" s="41"/>
      <c r="R1970" s="41"/>
      <c r="S1970" s="41"/>
    </row>
    <row r="1971" ht="78.0" customHeight="1">
      <c r="A1971" s="41"/>
      <c r="B1971" s="78"/>
      <c r="C1971" s="78"/>
      <c r="D1971" s="41"/>
      <c r="E1971" s="41"/>
      <c r="F1971" s="41"/>
      <c r="G1971" s="41"/>
      <c r="H1971" s="41"/>
      <c r="I1971" s="41"/>
      <c r="J1971" s="41"/>
      <c r="K1971" s="41"/>
      <c r="L1971" s="41"/>
      <c r="M1971" s="41"/>
      <c r="N1971" s="41"/>
      <c r="O1971" s="41"/>
      <c r="P1971" s="41"/>
      <c r="Q1971" s="41"/>
      <c r="R1971" s="41"/>
      <c r="S1971" s="41"/>
    </row>
    <row r="1972" ht="78.0" customHeight="1">
      <c r="A1972" s="41"/>
      <c r="B1972" s="78"/>
      <c r="C1972" s="78"/>
      <c r="D1972" s="41"/>
      <c r="E1972" s="41"/>
      <c r="F1972" s="41"/>
      <c r="G1972" s="41"/>
      <c r="H1972" s="41"/>
      <c r="I1972" s="41"/>
      <c r="J1972" s="41"/>
      <c r="K1972" s="41"/>
      <c r="L1972" s="41"/>
      <c r="M1972" s="41"/>
      <c r="N1972" s="41"/>
      <c r="O1972" s="41"/>
      <c r="P1972" s="41"/>
      <c r="Q1972" s="41"/>
      <c r="R1972" s="41"/>
      <c r="S1972" s="41"/>
    </row>
    <row r="1973" ht="78.0" customHeight="1">
      <c r="A1973" s="41"/>
      <c r="B1973" s="78"/>
      <c r="C1973" s="78"/>
      <c r="D1973" s="41"/>
      <c r="E1973" s="41"/>
      <c r="F1973" s="41"/>
      <c r="G1973" s="41"/>
      <c r="H1973" s="41"/>
      <c r="I1973" s="41"/>
      <c r="J1973" s="41"/>
      <c r="K1973" s="41"/>
      <c r="L1973" s="41"/>
      <c r="M1973" s="41"/>
      <c r="N1973" s="41"/>
      <c r="O1973" s="41"/>
      <c r="P1973" s="41"/>
      <c r="Q1973" s="41"/>
      <c r="R1973" s="41"/>
      <c r="S1973" s="41"/>
    </row>
    <row r="1974" ht="78.0" customHeight="1">
      <c r="A1974" s="41"/>
      <c r="B1974" s="78"/>
      <c r="C1974" s="78"/>
      <c r="D1974" s="41"/>
      <c r="E1974" s="41"/>
      <c r="F1974" s="41"/>
      <c r="G1974" s="41"/>
      <c r="H1974" s="41"/>
      <c r="I1974" s="41"/>
      <c r="J1974" s="41"/>
      <c r="K1974" s="41"/>
      <c r="L1974" s="41"/>
      <c r="M1974" s="41"/>
      <c r="N1974" s="41"/>
      <c r="O1974" s="41"/>
      <c r="P1974" s="41"/>
      <c r="Q1974" s="41"/>
      <c r="R1974" s="41"/>
      <c r="S1974" s="41"/>
    </row>
    <row r="1975" ht="78.0" customHeight="1">
      <c r="A1975" s="41"/>
      <c r="B1975" s="78"/>
      <c r="C1975" s="78"/>
      <c r="D1975" s="41"/>
      <c r="E1975" s="41"/>
      <c r="F1975" s="41"/>
      <c r="G1975" s="41"/>
      <c r="H1975" s="41"/>
      <c r="I1975" s="41"/>
      <c r="J1975" s="41"/>
      <c r="K1975" s="41"/>
      <c r="L1975" s="41"/>
      <c r="M1975" s="41"/>
      <c r="N1975" s="41"/>
      <c r="O1975" s="41"/>
      <c r="P1975" s="41"/>
      <c r="Q1975" s="41"/>
      <c r="R1975" s="41"/>
      <c r="S1975" s="41"/>
    </row>
    <row r="1976" ht="78.0" customHeight="1">
      <c r="A1976" s="41"/>
      <c r="B1976" s="78"/>
      <c r="C1976" s="78"/>
      <c r="D1976" s="41"/>
      <c r="E1976" s="41"/>
      <c r="F1976" s="41"/>
      <c r="G1976" s="41"/>
      <c r="H1976" s="41"/>
      <c r="I1976" s="41"/>
      <c r="J1976" s="41"/>
      <c r="K1976" s="41"/>
      <c r="L1976" s="41"/>
      <c r="M1976" s="41"/>
      <c r="N1976" s="41"/>
      <c r="O1976" s="41"/>
      <c r="P1976" s="41"/>
      <c r="Q1976" s="41"/>
      <c r="R1976" s="41"/>
      <c r="S1976" s="41"/>
    </row>
    <row r="1977" ht="78.0" customHeight="1">
      <c r="A1977" s="41"/>
      <c r="B1977" s="78"/>
      <c r="C1977" s="78"/>
      <c r="D1977" s="41"/>
      <c r="E1977" s="41"/>
      <c r="F1977" s="41"/>
      <c r="G1977" s="41"/>
      <c r="H1977" s="41"/>
      <c r="I1977" s="41"/>
      <c r="J1977" s="41"/>
      <c r="K1977" s="41"/>
      <c r="L1977" s="41"/>
      <c r="M1977" s="41"/>
      <c r="N1977" s="41"/>
      <c r="O1977" s="41"/>
      <c r="P1977" s="41"/>
      <c r="Q1977" s="41"/>
      <c r="R1977" s="41"/>
      <c r="S1977" s="41"/>
    </row>
    <row r="1978" ht="78.0" customHeight="1">
      <c r="A1978" s="41"/>
      <c r="B1978" s="78"/>
      <c r="C1978" s="78"/>
      <c r="D1978" s="41"/>
      <c r="E1978" s="41"/>
      <c r="F1978" s="41"/>
      <c r="G1978" s="41"/>
      <c r="H1978" s="41"/>
      <c r="I1978" s="41"/>
      <c r="J1978" s="41"/>
      <c r="K1978" s="41"/>
      <c r="L1978" s="41"/>
      <c r="M1978" s="41"/>
      <c r="N1978" s="41"/>
      <c r="O1978" s="41"/>
      <c r="P1978" s="41"/>
      <c r="Q1978" s="41"/>
      <c r="R1978" s="41"/>
      <c r="S1978" s="41"/>
    </row>
    <row r="1979" ht="78.0" customHeight="1">
      <c r="A1979" s="41"/>
      <c r="B1979" s="78"/>
      <c r="C1979" s="78"/>
      <c r="D1979" s="41"/>
      <c r="E1979" s="41"/>
      <c r="F1979" s="41"/>
      <c r="G1979" s="41"/>
      <c r="H1979" s="41"/>
      <c r="I1979" s="41"/>
      <c r="J1979" s="41"/>
      <c r="K1979" s="41"/>
      <c r="L1979" s="41"/>
      <c r="M1979" s="41"/>
      <c r="N1979" s="41"/>
      <c r="O1979" s="41"/>
      <c r="P1979" s="41"/>
      <c r="Q1979" s="41"/>
      <c r="R1979" s="41"/>
      <c r="S1979" s="41"/>
    </row>
    <row r="1980" ht="78.0" customHeight="1">
      <c r="A1980" s="41"/>
      <c r="B1980" s="78"/>
      <c r="C1980" s="78"/>
      <c r="D1980" s="41"/>
      <c r="E1980" s="41"/>
      <c r="F1980" s="41"/>
      <c r="G1980" s="41"/>
      <c r="H1980" s="41"/>
      <c r="I1980" s="41"/>
      <c r="J1980" s="41"/>
      <c r="K1980" s="41"/>
      <c r="L1980" s="41"/>
      <c r="M1980" s="41"/>
      <c r="N1980" s="41"/>
      <c r="O1980" s="41"/>
      <c r="P1980" s="41"/>
      <c r="Q1980" s="41"/>
      <c r="R1980" s="41"/>
      <c r="S1980" s="41"/>
    </row>
    <row r="1981" ht="78.0" customHeight="1">
      <c r="A1981" s="41"/>
      <c r="B1981" s="78"/>
      <c r="C1981" s="78"/>
      <c r="D1981" s="41"/>
      <c r="E1981" s="41"/>
      <c r="F1981" s="41"/>
      <c r="G1981" s="41"/>
      <c r="H1981" s="41"/>
      <c r="I1981" s="41"/>
      <c r="J1981" s="41"/>
      <c r="K1981" s="41"/>
      <c r="L1981" s="41"/>
      <c r="M1981" s="41"/>
      <c r="N1981" s="41"/>
      <c r="O1981" s="41"/>
      <c r="P1981" s="41"/>
      <c r="Q1981" s="41"/>
      <c r="R1981" s="41"/>
      <c r="S1981" s="41"/>
    </row>
    <row r="1982" ht="78.0" customHeight="1">
      <c r="A1982" s="41"/>
      <c r="B1982" s="78"/>
      <c r="C1982" s="78"/>
      <c r="D1982" s="41"/>
      <c r="E1982" s="41"/>
      <c r="F1982" s="41"/>
      <c r="G1982" s="41"/>
      <c r="H1982" s="41"/>
      <c r="I1982" s="41"/>
      <c r="J1982" s="41"/>
      <c r="K1982" s="41"/>
      <c r="L1982" s="41"/>
      <c r="M1982" s="41"/>
      <c r="N1982" s="41"/>
      <c r="O1982" s="41"/>
      <c r="P1982" s="41"/>
      <c r="Q1982" s="41"/>
      <c r="R1982" s="41"/>
      <c r="S1982" s="41"/>
    </row>
    <row r="1983" ht="78.0" customHeight="1">
      <c r="A1983" s="41"/>
      <c r="B1983" s="78"/>
      <c r="C1983" s="78"/>
      <c r="D1983" s="41"/>
      <c r="E1983" s="41"/>
      <c r="F1983" s="41"/>
      <c r="G1983" s="41"/>
      <c r="H1983" s="41"/>
      <c r="I1983" s="41"/>
      <c r="J1983" s="41"/>
      <c r="K1983" s="41"/>
      <c r="L1983" s="41"/>
      <c r="M1983" s="41"/>
      <c r="N1983" s="41"/>
      <c r="O1983" s="41"/>
      <c r="P1983" s="41"/>
      <c r="Q1983" s="41"/>
      <c r="R1983" s="41"/>
      <c r="S1983" s="41"/>
    </row>
    <row r="1984" ht="78.0" customHeight="1">
      <c r="A1984" s="41"/>
      <c r="B1984" s="78"/>
      <c r="C1984" s="78"/>
      <c r="D1984" s="41"/>
      <c r="E1984" s="41"/>
      <c r="F1984" s="41"/>
      <c r="G1984" s="41"/>
      <c r="H1984" s="41"/>
      <c r="I1984" s="41"/>
      <c r="J1984" s="41"/>
      <c r="K1984" s="41"/>
      <c r="L1984" s="41"/>
      <c r="M1984" s="41"/>
      <c r="N1984" s="41"/>
      <c r="O1984" s="41"/>
      <c r="P1984" s="41"/>
      <c r="Q1984" s="41"/>
      <c r="R1984" s="41"/>
      <c r="S1984" s="41"/>
    </row>
    <row r="1985" ht="78.0" customHeight="1">
      <c r="A1985" s="41"/>
      <c r="B1985" s="78"/>
      <c r="C1985" s="78"/>
      <c r="D1985" s="41"/>
      <c r="E1985" s="41"/>
      <c r="F1985" s="41"/>
      <c r="G1985" s="41"/>
      <c r="H1985" s="41"/>
      <c r="I1985" s="41"/>
      <c r="J1985" s="41"/>
      <c r="K1985" s="41"/>
      <c r="L1985" s="41"/>
      <c r="M1985" s="41"/>
      <c r="N1985" s="41"/>
      <c r="O1985" s="41"/>
      <c r="P1985" s="41"/>
      <c r="Q1985" s="41"/>
      <c r="R1985" s="41"/>
      <c r="S1985" s="41"/>
    </row>
    <row r="1986" ht="78.0" customHeight="1">
      <c r="A1986" s="41"/>
      <c r="B1986" s="78"/>
      <c r="C1986" s="78"/>
      <c r="D1986" s="41"/>
      <c r="E1986" s="41"/>
      <c r="F1986" s="41"/>
      <c r="G1986" s="41"/>
      <c r="H1986" s="41"/>
      <c r="I1986" s="41"/>
      <c r="J1986" s="41"/>
      <c r="K1986" s="41"/>
      <c r="L1986" s="41"/>
      <c r="M1986" s="41"/>
      <c r="N1986" s="41"/>
      <c r="O1986" s="41"/>
      <c r="P1986" s="41"/>
      <c r="Q1986" s="41"/>
      <c r="R1986" s="41"/>
      <c r="S1986" s="41"/>
    </row>
    <row r="1987" ht="78.0" customHeight="1">
      <c r="A1987" s="41"/>
      <c r="B1987" s="78"/>
      <c r="C1987" s="78"/>
      <c r="D1987" s="41"/>
      <c r="E1987" s="41"/>
      <c r="F1987" s="41"/>
      <c r="G1987" s="41"/>
      <c r="H1987" s="41"/>
      <c r="I1987" s="41"/>
      <c r="J1987" s="41"/>
      <c r="K1987" s="41"/>
      <c r="L1987" s="41"/>
      <c r="M1987" s="41"/>
      <c r="N1987" s="41"/>
      <c r="O1987" s="41"/>
      <c r="P1987" s="41"/>
      <c r="Q1987" s="41"/>
      <c r="R1987" s="41"/>
      <c r="S1987" s="41"/>
    </row>
    <row r="1988" ht="78.0" customHeight="1">
      <c r="A1988" s="41"/>
      <c r="B1988" s="78"/>
      <c r="C1988" s="78"/>
      <c r="D1988" s="41"/>
      <c r="E1988" s="41"/>
      <c r="F1988" s="41"/>
      <c r="G1988" s="41"/>
      <c r="H1988" s="41"/>
      <c r="I1988" s="41"/>
      <c r="J1988" s="41"/>
      <c r="K1988" s="41"/>
      <c r="L1988" s="41"/>
      <c r="M1988" s="41"/>
      <c r="N1988" s="41"/>
      <c r="O1988" s="41"/>
      <c r="P1988" s="41"/>
      <c r="Q1988" s="41"/>
      <c r="R1988" s="41"/>
      <c r="S1988" s="41"/>
    </row>
    <row r="1989" ht="78.0" customHeight="1">
      <c r="A1989" s="41"/>
      <c r="B1989" s="78"/>
      <c r="C1989" s="78"/>
      <c r="D1989" s="41"/>
      <c r="E1989" s="41"/>
      <c r="F1989" s="41"/>
      <c r="G1989" s="41"/>
      <c r="H1989" s="41"/>
      <c r="I1989" s="41"/>
      <c r="J1989" s="41"/>
      <c r="K1989" s="41"/>
      <c r="L1989" s="41"/>
      <c r="M1989" s="41"/>
      <c r="N1989" s="41"/>
      <c r="O1989" s="41"/>
      <c r="P1989" s="41"/>
      <c r="Q1989" s="41"/>
      <c r="R1989" s="41"/>
      <c r="S1989" s="41"/>
    </row>
    <row r="1990" ht="78.0" customHeight="1">
      <c r="A1990" s="41"/>
      <c r="B1990" s="78"/>
      <c r="C1990" s="78"/>
      <c r="D1990" s="41"/>
      <c r="E1990" s="41"/>
      <c r="F1990" s="41"/>
      <c r="G1990" s="41"/>
      <c r="H1990" s="41"/>
      <c r="I1990" s="41"/>
      <c r="J1990" s="41"/>
      <c r="K1990" s="41"/>
      <c r="L1990" s="41"/>
      <c r="M1990" s="41"/>
      <c r="N1990" s="41"/>
      <c r="O1990" s="41"/>
      <c r="P1990" s="41"/>
      <c r="Q1990" s="41"/>
      <c r="R1990" s="41"/>
      <c r="S1990" s="41"/>
    </row>
    <row r="1991" ht="78.0" customHeight="1">
      <c r="A1991" s="41"/>
      <c r="B1991" s="78"/>
      <c r="C1991" s="78"/>
      <c r="D1991" s="41"/>
      <c r="E1991" s="41"/>
      <c r="F1991" s="41"/>
      <c r="G1991" s="41"/>
      <c r="H1991" s="41"/>
      <c r="I1991" s="41"/>
      <c r="J1991" s="41"/>
      <c r="K1991" s="41"/>
      <c r="L1991" s="41"/>
      <c r="M1991" s="41"/>
      <c r="N1991" s="41"/>
      <c r="O1991" s="41"/>
      <c r="P1991" s="41"/>
      <c r="Q1991" s="41"/>
      <c r="R1991" s="41"/>
      <c r="S1991" s="41"/>
    </row>
    <row r="1992" ht="78.0" customHeight="1">
      <c r="A1992" s="41"/>
      <c r="B1992" s="78"/>
      <c r="C1992" s="78"/>
      <c r="D1992" s="41"/>
      <c r="E1992" s="41"/>
      <c r="F1992" s="41"/>
      <c r="G1992" s="41"/>
      <c r="H1992" s="41"/>
      <c r="I1992" s="41"/>
      <c r="J1992" s="41"/>
      <c r="K1992" s="41"/>
      <c r="L1992" s="41"/>
      <c r="M1992" s="41"/>
      <c r="N1992" s="41"/>
      <c r="O1992" s="41"/>
      <c r="P1992" s="41"/>
      <c r="Q1992" s="41"/>
      <c r="R1992" s="41"/>
      <c r="S1992" s="41"/>
    </row>
    <row r="1993" ht="78.0" customHeight="1">
      <c r="A1993" s="41"/>
      <c r="B1993" s="78"/>
      <c r="C1993" s="78"/>
      <c r="D1993" s="41"/>
      <c r="E1993" s="41"/>
      <c r="F1993" s="41"/>
      <c r="G1993" s="41"/>
      <c r="H1993" s="41"/>
      <c r="I1993" s="41"/>
      <c r="J1993" s="41"/>
      <c r="K1993" s="41"/>
      <c r="L1993" s="41"/>
      <c r="M1993" s="41"/>
      <c r="N1993" s="41"/>
      <c r="O1993" s="41"/>
      <c r="P1993" s="41"/>
      <c r="Q1993" s="41"/>
      <c r="R1993" s="41"/>
      <c r="S1993" s="41"/>
    </row>
    <row r="1994" ht="78.0" customHeight="1">
      <c r="A1994" s="41"/>
      <c r="B1994" s="78"/>
      <c r="C1994" s="78"/>
      <c r="D1994" s="41"/>
      <c r="E1994" s="41"/>
      <c r="F1994" s="41"/>
      <c r="G1994" s="41"/>
      <c r="H1994" s="41"/>
      <c r="I1994" s="41"/>
      <c r="J1994" s="41"/>
      <c r="K1994" s="41"/>
      <c r="L1994" s="41"/>
      <c r="M1994" s="41"/>
      <c r="N1994" s="41"/>
      <c r="O1994" s="41"/>
      <c r="P1994" s="41"/>
      <c r="Q1994" s="41"/>
      <c r="R1994" s="41"/>
      <c r="S1994" s="41"/>
    </row>
    <row r="1995" ht="78.0" customHeight="1">
      <c r="A1995" s="41"/>
      <c r="B1995" s="78"/>
      <c r="C1995" s="78"/>
      <c r="D1995" s="41"/>
      <c r="E1995" s="41"/>
      <c r="F1995" s="41"/>
      <c r="G1995" s="41"/>
      <c r="H1995" s="41"/>
      <c r="I1995" s="41"/>
      <c r="J1995" s="41"/>
      <c r="K1995" s="41"/>
      <c r="L1995" s="41"/>
      <c r="M1995" s="41"/>
      <c r="N1995" s="41"/>
      <c r="O1995" s="41"/>
      <c r="P1995" s="41"/>
      <c r="Q1995" s="41"/>
      <c r="R1995" s="41"/>
      <c r="S1995" s="41"/>
    </row>
    <row r="1996" ht="78.0" customHeight="1">
      <c r="A1996" s="41"/>
      <c r="B1996" s="78"/>
      <c r="C1996" s="78"/>
      <c r="D1996" s="41"/>
      <c r="E1996" s="41"/>
      <c r="F1996" s="41"/>
      <c r="G1996" s="41"/>
      <c r="H1996" s="41"/>
      <c r="I1996" s="41"/>
      <c r="J1996" s="41"/>
      <c r="K1996" s="41"/>
      <c r="L1996" s="41"/>
      <c r="M1996" s="41"/>
      <c r="N1996" s="41"/>
      <c r="O1996" s="41"/>
      <c r="P1996" s="41"/>
      <c r="Q1996" s="41"/>
      <c r="R1996" s="41"/>
      <c r="S1996" s="41"/>
    </row>
    <row r="1997" ht="78.0" customHeight="1">
      <c r="A1997" s="41"/>
      <c r="B1997" s="78"/>
      <c r="C1997" s="78"/>
      <c r="D1997" s="41"/>
      <c r="E1997" s="41"/>
      <c r="F1997" s="41"/>
      <c r="G1997" s="41"/>
      <c r="H1997" s="41"/>
      <c r="I1997" s="41"/>
      <c r="J1997" s="41"/>
      <c r="K1997" s="41"/>
      <c r="L1997" s="41"/>
      <c r="M1997" s="41"/>
      <c r="N1997" s="41"/>
      <c r="O1997" s="41"/>
      <c r="P1997" s="41"/>
      <c r="Q1997" s="41"/>
      <c r="R1997" s="41"/>
      <c r="S1997" s="41"/>
    </row>
    <row r="1998" ht="78.0" customHeight="1">
      <c r="A1998" s="41"/>
      <c r="B1998" s="78"/>
      <c r="C1998" s="78"/>
      <c r="D1998" s="41"/>
      <c r="E1998" s="41"/>
      <c r="F1998" s="41"/>
      <c r="G1998" s="41"/>
      <c r="H1998" s="41"/>
      <c r="I1998" s="41"/>
      <c r="J1998" s="41"/>
      <c r="K1998" s="41"/>
      <c r="L1998" s="41"/>
      <c r="M1998" s="41"/>
      <c r="N1998" s="41"/>
      <c r="O1998" s="41"/>
      <c r="P1998" s="41"/>
      <c r="Q1998" s="41"/>
      <c r="R1998" s="41"/>
      <c r="S1998" s="41"/>
    </row>
    <row r="1999" ht="78.0" customHeight="1">
      <c r="A1999" s="41"/>
      <c r="B1999" s="78"/>
      <c r="C1999" s="78"/>
      <c r="D1999" s="41"/>
      <c r="E1999" s="41"/>
      <c r="F1999" s="41"/>
      <c r="G1999" s="41"/>
      <c r="H1999" s="41"/>
      <c r="I1999" s="41"/>
      <c r="J1999" s="41"/>
      <c r="K1999" s="41"/>
      <c r="L1999" s="41"/>
      <c r="M1999" s="41"/>
      <c r="N1999" s="41"/>
      <c r="O1999" s="41"/>
      <c r="P1999" s="41"/>
      <c r="Q1999" s="41"/>
      <c r="R1999" s="41"/>
      <c r="S1999" s="41"/>
    </row>
    <row r="2000" ht="78.0" customHeight="1">
      <c r="A2000" s="41"/>
      <c r="B2000" s="78"/>
      <c r="C2000" s="78"/>
      <c r="D2000" s="41"/>
      <c r="E2000" s="41"/>
      <c r="F2000" s="41"/>
      <c r="G2000" s="41"/>
      <c r="H2000" s="41"/>
      <c r="I2000" s="41"/>
      <c r="J2000" s="41"/>
      <c r="K2000" s="41"/>
      <c r="L2000" s="41"/>
      <c r="M2000" s="41"/>
      <c r="N2000" s="41"/>
      <c r="O2000" s="41"/>
      <c r="P2000" s="41"/>
      <c r="Q2000" s="41"/>
      <c r="R2000" s="41"/>
      <c r="S2000" s="41"/>
    </row>
    <row r="2001" ht="78.0" customHeight="1">
      <c r="A2001" s="41"/>
      <c r="B2001" s="78"/>
      <c r="C2001" s="78"/>
      <c r="D2001" s="41"/>
      <c r="E2001" s="41"/>
      <c r="F2001" s="41"/>
      <c r="G2001" s="41"/>
      <c r="H2001" s="41"/>
      <c r="I2001" s="41"/>
      <c r="J2001" s="41"/>
      <c r="K2001" s="41"/>
      <c r="L2001" s="41"/>
      <c r="M2001" s="41"/>
      <c r="N2001" s="41"/>
      <c r="O2001" s="41"/>
      <c r="P2001" s="41"/>
      <c r="Q2001" s="41"/>
      <c r="R2001" s="41"/>
      <c r="S2001" s="41"/>
    </row>
    <row r="2002" ht="78.0" customHeight="1">
      <c r="A2002" s="41"/>
      <c r="B2002" s="78"/>
      <c r="C2002" s="78"/>
      <c r="D2002" s="41"/>
      <c r="E2002" s="41"/>
      <c r="F2002" s="41"/>
      <c r="G2002" s="41"/>
      <c r="H2002" s="41"/>
      <c r="I2002" s="41"/>
      <c r="J2002" s="41"/>
      <c r="K2002" s="41"/>
      <c r="L2002" s="41"/>
      <c r="M2002" s="41"/>
      <c r="N2002" s="41"/>
      <c r="O2002" s="41"/>
      <c r="P2002" s="41"/>
      <c r="Q2002" s="41"/>
      <c r="R2002" s="41"/>
      <c r="S2002" s="41"/>
    </row>
    <row r="2003" ht="78.0" customHeight="1">
      <c r="A2003" s="41"/>
      <c r="B2003" s="78"/>
      <c r="C2003" s="78"/>
      <c r="D2003" s="41"/>
      <c r="E2003" s="41"/>
      <c r="F2003" s="41"/>
      <c r="G2003" s="41"/>
      <c r="H2003" s="41"/>
      <c r="I2003" s="41"/>
      <c r="J2003" s="41"/>
      <c r="K2003" s="41"/>
      <c r="L2003" s="41"/>
      <c r="M2003" s="41"/>
      <c r="N2003" s="41"/>
      <c r="O2003" s="41"/>
      <c r="P2003" s="41"/>
      <c r="Q2003" s="41"/>
      <c r="R2003" s="41"/>
      <c r="S2003" s="41"/>
    </row>
    <row r="2004" ht="78.0" customHeight="1">
      <c r="A2004" s="41"/>
      <c r="B2004" s="78"/>
      <c r="C2004" s="78"/>
      <c r="D2004" s="41"/>
      <c r="E2004" s="41"/>
      <c r="F2004" s="41"/>
      <c r="G2004" s="41"/>
      <c r="H2004" s="41"/>
      <c r="I2004" s="41"/>
      <c r="J2004" s="41"/>
      <c r="K2004" s="41"/>
      <c r="L2004" s="41"/>
      <c r="M2004" s="41"/>
      <c r="N2004" s="41"/>
      <c r="O2004" s="41"/>
      <c r="P2004" s="41"/>
      <c r="Q2004" s="41"/>
      <c r="R2004" s="41"/>
      <c r="S2004" s="41"/>
    </row>
    <row r="2005" ht="78.0" customHeight="1">
      <c r="A2005" s="41"/>
      <c r="B2005" s="78"/>
      <c r="C2005" s="78"/>
      <c r="D2005" s="41"/>
      <c r="E2005" s="41"/>
      <c r="F2005" s="41"/>
      <c r="G2005" s="41"/>
      <c r="H2005" s="41"/>
      <c r="I2005" s="41"/>
      <c r="J2005" s="41"/>
      <c r="K2005" s="41"/>
      <c r="L2005" s="41"/>
      <c r="M2005" s="41"/>
      <c r="N2005" s="41"/>
      <c r="O2005" s="41"/>
      <c r="P2005" s="41"/>
      <c r="Q2005" s="41"/>
      <c r="R2005" s="41"/>
      <c r="S2005" s="41"/>
    </row>
    <row r="2006" ht="78.0" customHeight="1">
      <c r="A2006" s="41"/>
      <c r="B2006" s="78"/>
      <c r="C2006" s="78"/>
      <c r="D2006" s="41"/>
      <c r="E2006" s="41"/>
      <c r="F2006" s="41"/>
      <c r="G2006" s="41"/>
      <c r="H2006" s="41"/>
      <c r="I2006" s="41"/>
      <c r="J2006" s="41"/>
      <c r="K2006" s="41"/>
      <c r="L2006" s="41"/>
      <c r="M2006" s="41"/>
      <c r="N2006" s="41"/>
      <c r="O2006" s="41"/>
      <c r="P2006" s="41"/>
      <c r="Q2006" s="41"/>
      <c r="R2006" s="41"/>
      <c r="S2006" s="41"/>
    </row>
    <row r="2007" ht="78.0" customHeight="1">
      <c r="A2007" s="41"/>
      <c r="B2007" s="78"/>
      <c r="C2007" s="78"/>
      <c r="D2007" s="41"/>
      <c r="E2007" s="41"/>
      <c r="F2007" s="41"/>
      <c r="G2007" s="41"/>
      <c r="H2007" s="41"/>
      <c r="I2007" s="41"/>
      <c r="J2007" s="41"/>
      <c r="K2007" s="41"/>
      <c r="L2007" s="41"/>
      <c r="M2007" s="41"/>
      <c r="N2007" s="41"/>
      <c r="O2007" s="41"/>
      <c r="P2007" s="41"/>
      <c r="Q2007" s="41"/>
      <c r="R2007" s="41"/>
      <c r="S2007" s="41"/>
    </row>
    <row r="2008" ht="78.0" customHeight="1">
      <c r="A2008" s="41"/>
      <c r="B2008" s="78"/>
      <c r="C2008" s="78"/>
      <c r="D2008" s="41"/>
      <c r="E2008" s="41"/>
      <c r="F2008" s="41"/>
      <c r="G2008" s="41"/>
      <c r="H2008" s="41"/>
      <c r="I2008" s="41"/>
      <c r="J2008" s="41"/>
      <c r="K2008" s="41"/>
      <c r="L2008" s="41"/>
      <c r="M2008" s="41"/>
      <c r="N2008" s="41"/>
      <c r="O2008" s="41"/>
      <c r="P2008" s="41"/>
      <c r="Q2008" s="41"/>
      <c r="R2008" s="41"/>
      <c r="S2008" s="41"/>
    </row>
    <row r="2009" ht="78.0" customHeight="1">
      <c r="A2009" s="41"/>
      <c r="B2009" s="78"/>
      <c r="C2009" s="78"/>
      <c r="D2009" s="41"/>
      <c r="E2009" s="41"/>
      <c r="F2009" s="41"/>
      <c r="G2009" s="41"/>
      <c r="H2009" s="41"/>
      <c r="I2009" s="41"/>
      <c r="J2009" s="41"/>
      <c r="K2009" s="41"/>
      <c r="L2009" s="41"/>
      <c r="M2009" s="41"/>
      <c r="N2009" s="41"/>
      <c r="O2009" s="41"/>
      <c r="P2009" s="41"/>
      <c r="Q2009" s="41"/>
      <c r="R2009" s="41"/>
      <c r="S2009" s="41"/>
    </row>
    <row r="2010" ht="78.0" customHeight="1">
      <c r="A2010" s="41"/>
      <c r="B2010" s="78"/>
      <c r="C2010" s="78"/>
      <c r="D2010" s="41"/>
      <c r="E2010" s="41"/>
      <c r="F2010" s="41"/>
      <c r="G2010" s="41"/>
      <c r="H2010" s="41"/>
      <c r="I2010" s="41"/>
      <c r="J2010" s="41"/>
      <c r="K2010" s="41"/>
      <c r="L2010" s="41"/>
      <c r="M2010" s="41"/>
      <c r="N2010" s="41"/>
      <c r="O2010" s="41"/>
      <c r="P2010" s="41"/>
      <c r="Q2010" s="41"/>
      <c r="R2010" s="41"/>
      <c r="S2010" s="41"/>
    </row>
    <row r="2011" ht="78.0" customHeight="1">
      <c r="A2011" s="41"/>
      <c r="B2011" s="78"/>
      <c r="C2011" s="78"/>
      <c r="D2011" s="41"/>
      <c r="E2011" s="41"/>
      <c r="F2011" s="41"/>
      <c r="G2011" s="41"/>
      <c r="H2011" s="41"/>
      <c r="I2011" s="41"/>
      <c r="J2011" s="41"/>
      <c r="K2011" s="41"/>
      <c r="L2011" s="41"/>
      <c r="M2011" s="41"/>
      <c r="N2011" s="41"/>
      <c r="O2011" s="41"/>
      <c r="P2011" s="41"/>
      <c r="Q2011" s="41"/>
      <c r="R2011" s="41"/>
      <c r="S2011" s="41"/>
    </row>
    <row r="2012" ht="78.0" customHeight="1">
      <c r="A2012" s="41"/>
      <c r="B2012" s="78"/>
      <c r="C2012" s="78"/>
      <c r="D2012" s="41"/>
      <c r="E2012" s="41"/>
      <c r="F2012" s="41"/>
      <c r="G2012" s="41"/>
      <c r="H2012" s="41"/>
      <c r="I2012" s="41"/>
      <c r="J2012" s="41"/>
      <c r="K2012" s="41"/>
      <c r="L2012" s="41"/>
      <c r="M2012" s="41"/>
      <c r="N2012" s="41"/>
      <c r="O2012" s="41"/>
      <c r="P2012" s="41"/>
      <c r="Q2012" s="41"/>
      <c r="R2012" s="41"/>
      <c r="S2012" s="41"/>
    </row>
    <row r="2013" ht="78.0" customHeight="1">
      <c r="A2013" s="41"/>
      <c r="B2013" s="78"/>
      <c r="C2013" s="78"/>
      <c r="D2013" s="41"/>
      <c r="E2013" s="41"/>
      <c r="F2013" s="41"/>
      <c r="G2013" s="41"/>
      <c r="H2013" s="41"/>
      <c r="I2013" s="41"/>
      <c r="J2013" s="41"/>
      <c r="K2013" s="41"/>
      <c r="L2013" s="41"/>
      <c r="M2013" s="41"/>
      <c r="N2013" s="41"/>
      <c r="O2013" s="41"/>
      <c r="P2013" s="41"/>
      <c r="Q2013" s="41"/>
      <c r="R2013" s="41"/>
      <c r="S2013" s="41"/>
    </row>
    <row r="2014" ht="78.0" customHeight="1">
      <c r="A2014" s="41"/>
      <c r="B2014" s="78"/>
      <c r="C2014" s="78"/>
      <c r="D2014" s="41"/>
      <c r="E2014" s="41"/>
      <c r="F2014" s="41"/>
      <c r="G2014" s="41"/>
      <c r="H2014" s="41"/>
      <c r="I2014" s="41"/>
      <c r="J2014" s="41"/>
      <c r="K2014" s="41"/>
      <c r="L2014" s="41"/>
      <c r="M2014" s="41"/>
      <c r="N2014" s="41"/>
      <c r="O2014" s="41"/>
      <c r="P2014" s="41"/>
      <c r="Q2014" s="41"/>
      <c r="R2014" s="41"/>
      <c r="S2014" s="41"/>
    </row>
    <row r="2015" ht="78.0" customHeight="1">
      <c r="A2015" s="41"/>
      <c r="B2015" s="78"/>
      <c r="C2015" s="78"/>
      <c r="D2015" s="41"/>
      <c r="E2015" s="41"/>
      <c r="F2015" s="41"/>
      <c r="G2015" s="41"/>
      <c r="H2015" s="41"/>
      <c r="I2015" s="41"/>
      <c r="J2015" s="41"/>
      <c r="K2015" s="41"/>
      <c r="L2015" s="41"/>
      <c r="M2015" s="41"/>
      <c r="N2015" s="41"/>
      <c r="O2015" s="41"/>
      <c r="P2015" s="41"/>
      <c r="Q2015" s="41"/>
      <c r="R2015" s="41"/>
      <c r="S2015" s="41"/>
    </row>
    <row r="2016" ht="78.0" customHeight="1">
      <c r="A2016" s="41"/>
      <c r="B2016" s="78"/>
      <c r="C2016" s="78"/>
      <c r="D2016" s="41"/>
      <c r="E2016" s="41"/>
      <c r="F2016" s="41"/>
      <c r="G2016" s="41"/>
      <c r="H2016" s="41"/>
      <c r="I2016" s="41"/>
      <c r="J2016" s="41"/>
      <c r="K2016" s="41"/>
      <c r="L2016" s="41"/>
      <c r="M2016" s="41"/>
      <c r="N2016" s="41"/>
      <c r="O2016" s="41"/>
      <c r="P2016" s="41"/>
      <c r="Q2016" s="41"/>
      <c r="R2016" s="41"/>
      <c r="S2016" s="41"/>
    </row>
    <row r="2017" ht="78.0" customHeight="1">
      <c r="A2017" s="41"/>
      <c r="B2017" s="78"/>
      <c r="C2017" s="78"/>
      <c r="D2017" s="41"/>
      <c r="E2017" s="41"/>
      <c r="F2017" s="41"/>
      <c r="G2017" s="41"/>
      <c r="H2017" s="41"/>
      <c r="I2017" s="41"/>
      <c r="J2017" s="41"/>
      <c r="K2017" s="41"/>
      <c r="L2017" s="41"/>
      <c r="M2017" s="41"/>
      <c r="N2017" s="41"/>
      <c r="O2017" s="41"/>
      <c r="P2017" s="41"/>
      <c r="Q2017" s="41"/>
      <c r="R2017" s="41"/>
      <c r="S2017" s="41"/>
    </row>
    <row r="2018" ht="78.0" customHeight="1">
      <c r="A2018" s="41"/>
      <c r="B2018" s="78"/>
      <c r="C2018" s="78"/>
      <c r="D2018" s="41"/>
      <c r="E2018" s="41"/>
      <c r="F2018" s="41"/>
      <c r="G2018" s="41"/>
      <c r="H2018" s="41"/>
      <c r="I2018" s="41"/>
      <c r="J2018" s="41"/>
      <c r="K2018" s="41"/>
      <c r="L2018" s="41"/>
      <c r="M2018" s="41"/>
      <c r="N2018" s="41"/>
      <c r="O2018" s="41"/>
      <c r="P2018" s="41"/>
      <c r="Q2018" s="41"/>
      <c r="R2018" s="41"/>
      <c r="S2018" s="41"/>
    </row>
    <row r="2019" ht="78.0" customHeight="1">
      <c r="A2019" s="41"/>
      <c r="B2019" s="78"/>
      <c r="C2019" s="78"/>
      <c r="D2019" s="41"/>
      <c r="E2019" s="41"/>
      <c r="F2019" s="41"/>
      <c r="G2019" s="41"/>
      <c r="H2019" s="41"/>
      <c r="I2019" s="41"/>
      <c r="J2019" s="41"/>
      <c r="K2019" s="41"/>
      <c r="L2019" s="41"/>
      <c r="M2019" s="41"/>
      <c r="N2019" s="41"/>
      <c r="O2019" s="41"/>
      <c r="P2019" s="41"/>
      <c r="Q2019" s="41"/>
      <c r="R2019" s="41"/>
      <c r="S2019" s="41"/>
    </row>
    <row r="2020" ht="78.0" customHeight="1">
      <c r="A2020" s="41"/>
      <c r="B2020" s="78"/>
      <c r="C2020" s="78"/>
      <c r="D2020" s="41"/>
      <c r="E2020" s="41"/>
      <c r="F2020" s="41"/>
      <c r="G2020" s="41"/>
      <c r="H2020" s="41"/>
      <c r="I2020" s="41"/>
      <c r="J2020" s="41"/>
      <c r="K2020" s="41"/>
      <c r="L2020" s="41"/>
      <c r="M2020" s="41"/>
      <c r="N2020" s="41"/>
      <c r="O2020" s="41"/>
      <c r="P2020" s="41"/>
      <c r="Q2020" s="41"/>
      <c r="R2020" s="41"/>
      <c r="S2020" s="41"/>
    </row>
    <row r="2021" ht="78.0" customHeight="1">
      <c r="A2021" s="41"/>
      <c r="B2021" s="78"/>
      <c r="C2021" s="78"/>
      <c r="D2021" s="41"/>
      <c r="E2021" s="41"/>
      <c r="F2021" s="41"/>
      <c r="G2021" s="41"/>
      <c r="H2021" s="41"/>
      <c r="I2021" s="41"/>
      <c r="J2021" s="41"/>
      <c r="K2021" s="41"/>
      <c r="L2021" s="41"/>
      <c r="M2021" s="41"/>
      <c r="N2021" s="41"/>
      <c r="O2021" s="41"/>
      <c r="P2021" s="41"/>
      <c r="Q2021" s="41"/>
      <c r="R2021" s="41"/>
      <c r="S2021" s="41"/>
    </row>
    <row r="2022" ht="78.0" customHeight="1">
      <c r="A2022" s="41"/>
      <c r="B2022" s="78"/>
      <c r="C2022" s="78"/>
      <c r="D2022" s="41"/>
      <c r="E2022" s="41"/>
      <c r="F2022" s="41"/>
      <c r="G2022" s="41"/>
      <c r="H2022" s="41"/>
      <c r="I2022" s="41"/>
      <c r="J2022" s="41"/>
      <c r="K2022" s="41"/>
      <c r="L2022" s="41"/>
      <c r="M2022" s="41"/>
      <c r="N2022" s="41"/>
      <c r="O2022" s="41"/>
      <c r="P2022" s="41"/>
      <c r="Q2022" s="41"/>
      <c r="R2022" s="41"/>
      <c r="S2022" s="41"/>
    </row>
    <row r="2023" ht="78.0" customHeight="1">
      <c r="A2023" s="41"/>
      <c r="B2023" s="78"/>
      <c r="C2023" s="78"/>
      <c r="D2023" s="41"/>
      <c r="E2023" s="41"/>
      <c r="F2023" s="41"/>
      <c r="G2023" s="41"/>
      <c r="H2023" s="41"/>
      <c r="I2023" s="41"/>
      <c r="J2023" s="41"/>
      <c r="K2023" s="41"/>
      <c r="L2023" s="41"/>
      <c r="M2023" s="41"/>
      <c r="N2023" s="41"/>
      <c r="O2023" s="41"/>
      <c r="P2023" s="41"/>
      <c r="Q2023" s="41"/>
      <c r="R2023" s="41"/>
      <c r="S2023" s="41"/>
    </row>
    <row r="2024" ht="78.0" customHeight="1">
      <c r="A2024" s="41"/>
      <c r="B2024" s="78"/>
      <c r="C2024" s="78"/>
      <c r="D2024" s="41"/>
      <c r="E2024" s="41"/>
      <c r="F2024" s="41"/>
      <c r="G2024" s="41"/>
      <c r="H2024" s="41"/>
      <c r="I2024" s="41"/>
      <c r="J2024" s="41"/>
      <c r="K2024" s="41"/>
      <c r="L2024" s="41"/>
      <c r="M2024" s="41"/>
      <c r="N2024" s="41"/>
      <c r="O2024" s="41"/>
      <c r="P2024" s="41"/>
      <c r="Q2024" s="41"/>
      <c r="R2024" s="41"/>
      <c r="S2024" s="41"/>
    </row>
    <row r="2025" ht="78.0" customHeight="1">
      <c r="A2025" s="41"/>
      <c r="B2025" s="78"/>
      <c r="C2025" s="78"/>
      <c r="D2025" s="41"/>
      <c r="E2025" s="41"/>
      <c r="F2025" s="41"/>
      <c r="G2025" s="41"/>
      <c r="H2025" s="41"/>
      <c r="I2025" s="41"/>
      <c r="J2025" s="41"/>
      <c r="K2025" s="41"/>
      <c r="L2025" s="41"/>
      <c r="M2025" s="41"/>
      <c r="N2025" s="41"/>
      <c r="O2025" s="41"/>
      <c r="P2025" s="41"/>
      <c r="Q2025" s="41"/>
      <c r="R2025" s="41"/>
      <c r="S2025" s="41"/>
    </row>
    <row r="2026" ht="78.0" customHeight="1">
      <c r="A2026" s="41"/>
      <c r="B2026" s="78"/>
      <c r="C2026" s="78"/>
      <c r="D2026" s="41"/>
      <c r="E2026" s="41"/>
      <c r="F2026" s="41"/>
      <c r="G2026" s="41"/>
      <c r="H2026" s="41"/>
      <c r="I2026" s="41"/>
      <c r="J2026" s="41"/>
      <c r="K2026" s="41"/>
      <c r="L2026" s="41"/>
      <c r="M2026" s="41"/>
      <c r="N2026" s="41"/>
      <c r="O2026" s="41"/>
      <c r="P2026" s="41"/>
      <c r="Q2026" s="41"/>
      <c r="R2026" s="41"/>
      <c r="S2026" s="41"/>
    </row>
    <row r="2027" ht="78.0" customHeight="1">
      <c r="A2027" s="41"/>
      <c r="B2027" s="78"/>
      <c r="C2027" s="78"/>
      <c r="D2027" s="41"/>
      <c r="E2027" s="41"/>
      <c r="F2027" s="41"/>
      <c r="G2027" s="41"/>
      <c r="H2027" s="41"/>
      <c r="I2027" s="41"/>
      <c r="J2027" s="41"/>
      <c r="K2027" s="41"/>
      <c r="L2027" s="41"/>
      <c r="M2027" s="41"/>
      <c r="N2027" s="41"/>
      <c r="O2027" s="41"/>
      <c r="P2027" s="41"/>
      <c r="Q2027" s="41"/>
      <c r="R2027" s="41"/>
      <c r="S2027" s="41"/>
    </row>
    <row r="2028" ht="78.0" customHeight="1">
      <c r="A2028" s="41"/>
      <c r="B2028" s="78"/>
      <c r="C2028" s="78"/>
      <c r="D2028" s="41"/>
      <c r="E2028" s="41"/>
      <c r="F2028" s="41"/>
      <c r="G2028" s="41"/>
      <c r="H2028" s="41"/>
      <c r="I2028" s="41"/>
      <c r="J2028" s="41"/>
      <c r="K2028" s="41"/>
      <c r="L2028" s="41"/>
      <c r="M2028" s="41"/>
      <c r="N2028" s="41"/>
      <c r="O2028" s="41"/>
      <c r="P2028" s="41"/>
      <c r="Q2028" s="41"/>
      <c r="R2028" s="41"/>
      <c r="S2028" s="41"/>
    </row>
    <row r="2029" ht="78.0" customHeight="1">
      <c r="A2029" s="41"/>
      <c r="B2029" s="78"/>
      <c r="C2029" s="78"/>
      <c r="D2029" s="41"/>
      <c r="E2029" s="41"/>
      <c r="F2029" s="41"/>
      <c r="G2029" s="41"/>
      <c r="H2029" s="41"/>
      <c r="I2029" s="41"/>
      <c r="J2029" s="41"/>
      <c r="K2029" s="41"/>
      <c r="L2029" s="41"/>
      <c r="M2029" s="41"/>
      <c r="N2029" s="41"/>
      <c r="O2029" s="41"/>
      <c r="P2029" s="41"/>
      <c r="Q2029" s="41"/>
      <c r="R2029" s="41"/>
      <c r="S2029" s="41"/>
    </row>
    <row r="2030" ht="78.0" customHeight="1">
      <c r="A2030" s="41"/>
      <c r="B2030" s="78"/>
      <c r="C2030" s="78"/>
      <c r="D2030" s="41"/>
      <c r="E2030" s="41"/>
      <c r="F2030" s="41"/>
      <c r="G2030" s="41"/>
      <c r="H2030" s="41"/>
      <c r="I2030" s="41"/>
      <c r="J2030" s="41"/>
      <c r="K2030" s="41"/>
      <c r="L2030" s="41"/>
      <c r="M2030" s="41"/>
      <c r="N2030" s="41"/>
      <c r="O2030" s="41"/>
      <c r="P2030" s="41"/>
      <c r="Q2030" s="41"/>
      <c r="R2030" s="41"/>
      <c r="S2030" s="41"/>
    </row>
    <row r="2031" ht="78.0" customHeight="1">
      <c r="A2031" s="41"/>
      <c r="B2031" s="78"/>
      <c r="C2031" s="78"/>
      <c r="D2031" s="41"/>
      <c r="E2031" s="41"/>
      <c r="F2031" s="41"/>
      <c r="G2031" s="41"/>
      <c r="H2031" s="41"/>
      <c r="I2031" s="41"/>
      <c r="J2031" s="41"/>
      <c r="K2031" s="41"/>
      <c r="L2031" s="41"/>
      <c r="M2031" s="41"/>
      <c r="N2031" s="41"/>
      <c r="O2031" s="41"/>
      <c r="P2031" s="41"/>
      <c r="Q2031" s="41"/>
      <c r="R2031" s="41"/>
      <c r="S2031" s="41"/>
    </row>
    <row r="2032" ht="78.0" customHeight="1">
      <c r="A2032" s="41"/>
      <c r="B2032" s="78"/>
      <c r="C2032" s="78"/>
      <c r="D2032" s="41"/>
      <c r="E2032" s="41"/>
      <c r="F2032" s="41"/>
      <c r="G2032" s="41"/>
      <c r="H2032" s="41"/>
      <c r="I2032" s="41"/>
      <c r="J2032" s="41"/>
      <c r="K2032" s="41"/>
      <c r="L2032" s="41"/>
      <c r="M2032" s="41"/>
      <c r="N2032" s="41"/>
      <c r="O2032" s="41"/>
      <c r="P2032" s="41"/>
      <c r="Q2032" s="41"/>
      <c r="R2032" s="41"/>
      <c r="S2032" s="41"/>
    </row>
    <row r="2033" ht="78.0" customHeight="1">
      <c r="A2033" s="41"/>
      <c r="B2033" s="78"/>
      <c r="C2033" s="78"/>
      <c r="D2033" s="41"/>
      <c r="E2033" s="41"/>
      <c r="F2033" s="41"/>
      <c r="G2033" s="41"/>
      <c r="H2033" s="41"/>
      <c r="I2033" s="41"/>
      <c r="J2033" s="41"/>
      <c r="K2033" s="41"/>
      <c r="L2033" s="41"/>
      <c r="M2033" s="41"/>
      <c r="N2033" s="41"/>
      <c r="O2033" s="41"/>
      <c r="P2033" s="41"/>
      <c r="Q2033" s="41"/>
      <c r="R2033" s="41"/>
      <c r="S2033" s="41"/>
    </row>
    <row r="2034" ht="78.0" customHeight="1">
      <c r="A2034" s="41"/>
      <c r="B2034" s="78"/>
      <c r="C2034" s="78"/>
      <c r="D2034" s="41"/>
      <c r="E2034" s="41"/>
      <c r="F2034" s="41"/>
      <c r="G2034" s="41"/>
      <c r="H2034" s="41"/>
      <c r="I2034" s="41"/>
      <c r="J2034" s="41"/>
      <c r="K2034" s="41"/>
      <c r="L2034" s="41"/>
      <c r="M2034" s="41"/>
      <c r="N2034" s="41"/>
      <c r="O2034" s="41"/>
      <c r="P2034" s="41"/>
      <c r="Q2034" s="41"/>
      <c r="R2034" s="41"/>
      <c r="S2034" s="41"/>
    </row>
    <row r="2035" ht="78.0" customHeight="1">
      <c r="A2035" s="41"/>
      <c r="B2035" s="78"/>
      <c r="C2035" s="78"/>
      <c r="D2035" s="41"/>
      <c r="E2035" s="41"/>
      <c r="F2035" s="41"/>
      <c r="G2035" s="41"/>
      <c r="H2035" s="41"/>
      <c r="I2035" s="41"/>
      <c r="J2035" s="41"/>
      <c r="K2035" s="41"/>
      <c r="L2035" s="41"/>
      <c r="M2035" s="41"/>
      <c r="N2035" s="41"/>
      <c r="O2035" s="41"/>
      <c r="P2035" s="41"/>
      <c r="Q2035" s="41"/>
      <c r="R2035" s="41"/>
      <c r="S2035" s="41"/>
    </row>
    <row r="2036" ht="78.0" customHeight="1">
      <c r="A2036" s="41"/>
      <c r="B2036" s="78"/>
      <c r="C2036" s="78"/>
      <c r="D2036" s="41"/>
      <c r="E2036" s="41"/>
      <c r="F2036" s="41"/>
      <c r="G2036" s="41"/>
      <c r="H2036" s="41"/>
      <c r="I2036" s="41"/>
      <c r="J2036" s="41"/>
      <c r="K2036" s="41"/>
      <c r="L2036" s="41"/>
      <c r="M2036" s="41"/>
      <c r="N2036" s="41"/>
      <c r="O2036" s="41"/>
      <c r="P2036" s="41"/>
      <c r="Q2036" s="41"/>
      <c r="R2036" s="41"/>
      <c r="S2036" s="41"/>
    </row>
    <row r="2037" ht="78.0" customHeight="1">
      <c r="A2037" s="41"/>
      <c r="B2037" s="78"/>
      <c r="C2037" s="78"/>
      <c r="D2037" s="41"/>
      <c r="E2037" s="41"/>
      <c r="F2037" s="41"/>
      <c r="G2037" s="41"/>
      <c r="H2037" s="41"/>
      <c r="I2037" s="41"/>
      <c r="J2037" s="41"/>
      <c r="K2037" s="41"/>
      <c r="L2037" s="41"/>
      <c r="M2037" s="41"/>
      <c r="N2037" s="41"/>
      <c r="O2037" s="41"/>
      <c r="P2037" s="41"/>
      <c r="Q2037" s="41"/>
      <c r="R2037" s="41"/>
      <c r="S2037" s="41"/>
    </row>
    <row r="2038" ht="78.0" customHeight="1">
      <c r="A2038" s="41"/>
      <c r="B2038" s="78"/>
      <c r="C2038" s="78"/>
      <c r="D2038" s="41"/>
      <c r="E2038" s="41"/>
      <c r="F2038" s="41"/>
      <c r="G2038" s="41"/>
      <c r="H2038" s="41"/>
      <c r="I2038" s="41"/>
      <c r="J2038" s="41"/>
      <c r="K2038" s="41"/>
      <c r="L2038" s="41"/>
      <c r="M2038" s="41"/>
      <c r="N2038" s="41"/>
      <c r="O2038" s="41"/>
      <c r="P2038" s="41"/>
      <c r="Q2038" s="41"/>
      <c r="R2038" s="41"/>
      <c r="S2038" s="41"/>
    </row>
    <row r="2039" ht="78.0" customHeight="1">
      <c r="A2039" s="41"/>
      <c r="B2039" s="78"/>
      <c r="C2039" s="78"/>
      <c r="D2039" s="41"/>
      <c r="E2039" s="41"/>
      <c r="F2039" s="41"/>
      <c r="G2039" s="41"/>
      <c r="H2039" s="41"/>
      <c r="I2039" s="41"/>
      <c r="J2039" s="41"/>
      <c r="K2039" s="41"/>
      <c r="L2039" s="41"/>
      <c r="M2039" s="41"/>
      <c r="N2039" s="41"/>
      <c r="O2039" s="41"/>
      <c r="P2039" s="41"/>
      <c r="Q2039" s="41"/>
      <c r="R2039" s="41"/>
      <c r="S2039" s="41"/>
    </row>
    <row r="2040" ht="78.0" customHeight="1">
      <c r="A2040" s="41"/>
      <c r="B2040" s="78"/>
      <c r="C2040" s="78"/>
      <c r="D2040" s="41"/>
      <c r="E2040" s="41"/>
      <c r="F2040" s="41"/>
      <c r="G2040" s="41"/>
      <c r="H2040" s="41"/>
      <c r="I2040" s="41"/>
      <c r="J2040" s="41"/>
      <c r="K2040" s="41"/>
      <c r="L2040" s="41"/>
      <c r="M2040" s="41"/>
      <c r="N2040" s="41"/>
      <c r="O2040" s="41"/>
      <c r="P2040" s="41"/>
      <c r="Q2040" s="41"/>
      <c r="R2040" s="41"/>
      <c r="S2040" s="41"/>
    </row>
    <row r="2041" ht="78.0" customHeight="1">
      <c r="A2041" s="41"/>
      <c r="B2041" s="78"/>
      <c r="C2041" s="78"/>
      <c r="D2041" s="41"/>
      <c r="E2041" s="41"/>
      <c r="F2041" s="41"/>
      <c r="G2041" s="41"/>
      <c r="H2041" s="41"/>
      <c r="I2041" s="41"/>
      <c r="J2041" s="41"/>
      <c r="K2041" s="41"/>
      <c r="L2041" s="41"/>
      <c r="M2041" s="41"/>
      <c r="N2041" s="41"/>
      <c r="O2041" s="41"/>
      <c r="P2041" s="41"/>
      <c r="Q2041" s="41"/>
      <c r="R2041" s="41"/>
      <c r="S2041" s="41"/>
    </row>
    <row r="2042" ht="78.0" customHeight="1">
      <c r="A2042" s="41"/>
      <c r="B2042" s="78"/>
      <c r="C2042" s="78"/>
      <c r="D2042" s="41"/>
      <c r="E2042" s="41"/>
      <c r="F2042" s="41"/>
      <c r="G2042" s="41"/>
      <c r="H2042" s="41"/>
      <c r="I2042" s="41"/>
      <c r="J2042" s="41"/>
      <c r="K2042" s="41"/>
      <c r="L2042" s="41"/>
      <c r="M2042" s="41"/>
      <c r="N2042" s="41"/>
      <c r="O2042" s="41"/>
      <c r="P2042" s="41"/>
      <c r="Q2042" s="41"/>
      <c r="R2042" s="41"/>
      <c r="S2042" s="41"/>
    </row>
    <row r="2043" ht="78.0" customHeight="1">
      <c r="A2043" s="41"/>
      <c r="B2043" s="78"/>
      <c r="C2043" s="78"/>
      <c r="D2043" s="41"/>
      <c r="E2043" s="41"/>
      <c r="F2043" s="41"/>
      <c r="G2043" s="41"/>
      <c r="H2043" s="41"/>
      <c r="I2043" s="41"/>
      <c r="J2043" s="41"/>
      <c r="K2043" s="41"/>
      <c r="L2043" s="41"/>
      <c r="M2043" s="41"/>
      <c r="N2043" s="41"/>
      <c r="O2043" s="41"/>
      <c r="P2043" s="41"/>
      <c r="Q2043" s="41"/>
      <c r="R2043" s="41"/>
      <c r="S2043" s="41"/>
    </row>
    <row r="2044" ht="78.0" customHeight="1">
      <c r="A2044" s="41"/>
      <c r="B2044" s="78"/>
      <c r="C2044" s="78"/>
      <c r="D2044" s="41"/>
      <c r="E2044" s="41"/>
      <c r="F2044" s="41"/>
      <c r="G2044" s="41"/>
      <c r="H2044" s="41"/>
      <c r="I2044" s="41"/>
      <c r="J2044" s="41"/>
      <c r="K2044" s="41"/>
      <c r="L2044" s="41"/>
      <c r="M2044" s="41"/>
      <c r="N2044" s="41"/>
      <c r="O2044" s="41"/>
      <c r="P2044" s="41"/>
      <c r="Q2044" s="41"/>
      <c r="R2044" s="41"/>
      <c r="S2044" s="41"/>
    </row>
    <row r="2045" ht="78.0" customHeight="1">
      <c r="A2045" s="41"/>
      <c r="B2045" s="78"/>
      <c r="C2045" s="78"/>
      <c r="D2045" s="41"/>
      <c r="E2045" s="41"/>
      <c r="F2045" s="41"/>
      <c r="G2045" s="41"/>
      <c r="H2045" s="41"/>
      <c r="I2045" s="41"/>
      <c r="J2045" s="41"/>
      <c r="K2045" s="41"/>
      <c r="L2045" s="41"/>
      <c r="M2045" s="41"/>
      <c r="N2045" s="41"/>
      <c r="O2045" s="41"/>
      <c r="P2045" s="41"/>
      <c r="Q2045" s="41"/>
      <c r="R2045" s="41"/>
      <c r="S2045" s="41"/>
    </row>
    <row r="2046" ht="78.0" customHeight="1">
      <c r="A2046" s="41"/>
      <c r="B2046" s="78"/>
      <c r="C2046" s="78"/>
      <c r="D2046" s="41"/>
      <c r="E2046" s="41"/>
      <c r="F2046" s="41"/>
      <c r="G2046" s="41"/>
      <c r="H2046" s="41"/>
      <c r="I2046" s="41"/>
      <c r="J2046" s="41"/>
      <c r="K2046" s="41"/>
      <c r="L2046" s="41"/>
      <c r="M2046" s="41"/>
      <c r="N2046" s="41"/>
      <c r="O2046" s="41"/>
      <c r="P2046" s="41"/>
      <c r="Q2046" s="41"/>
      <c r="R2046" s="41"/>
      <c r="S2046" s="41"/>
    </row>
    <row r="2047" ht="78.0" customHeight="1">
      <c r="A2047" s="41"/>
      <c r="B2047" s="78"/>
      <c r="C2047" s="78"/>
      <c r="D2047" s="41"/>
      <c r="E2047" s="41"/>
      <c r="F2047" s="41"/>
      <c r="G2047" s="41"/>
      <c r="H2047" s="41"/>
      <c r="I2047" s="41"/>
      <c r="J2047" s="41"/>
      <c r="K2047" s="41"/>
      <c r="L2047" s="41"/>
      <c r="M2047" s="41"/>
      <c r="N2047" s="41"/>
      <c r="O2047" s="41"/>
      <c r="P2047" s="41"/>
      <c r="Q2047" s="41"/>
      <c r="R2047" s="41"/>
      <c r="S2047" s="41"/>
    </row>
    <row r="2048" ht="78.0" customHeight="1">
      <c r="A2048" s="41"/>
      <c r="B2048" s="78"/>
      <c r="C2048" s="78"/>
      <c r="D2048" s="41"/>
      <c r="E2048" s="41"/>
      <c r="F2048" s="41"/>
      <c r="G2048" s="41"/>
      <c r="H2048" s="41"/>
      <c r="I2048" s="41"/>
      <c r="J2048" s="41"/>
      <c r="K2048" s="41"/>
      <c r="L2048" s="41"/>
      <c r="M2048" s="41"/>
      <c r="N2048" s="41"/>
      <c r="O2048" s="41"/>
      <c r="P2048" s="41"/>
      <c r="Q2048" s="41"/>
      <c r="R2048" s="41"/>
      <c r="S2048" s="41"/>
    </row>
    <row r="2049" ht="78.0" customHeight="1">
      <c r="A2049" s="41"/>
      <c r="B2049" s="78"/>
      <c r="C2049" s="78"/>
      <c r="D2049" s="41"/>
      <c r="E2049" s="41"/>
      <c r="F2049" s="41"/>
      <c r="G2049" s="41"/>
      <c r="H2049" s="41"/>
      <c r="I2049" s="41"/>
      <c r="J2049" s="41"/>
      <c r="K2049" s="41"/>
      <c r="L2049" s="41"/>
      <c r="M2049" s="41"/>
      <c r="N2049" s="41"/>
      <c r="O2049" s="41"/>
      <c r="P2049" s="41"/>
      <c r="Q2049" s="41"/>
      <c r="R2049" s="41"/>
      <c r="S2049" s="41"/>
    </row>
    <row r="2050" ht="78.0" customHeight="1">
      <c r="A2050" s="41"/>
      <c r="B2050" s="78"/>
      <c r="C2050" s="78"/>
      <c r="D2050" s="41"/>
      <c r="E2050" s="41"/>
      <c r="F2050" s="41"/>
      <c r="G2050" s="41"/>
      <c r="H2050" s="41"/>
      <c r="I2050" s="41"/>
      <c r="J2050" s="41"/>
      <c r="K2050" s="41"/>
      <c r="L2050" s="41"/>
      <c r="M2050" s="41"/>
      <c r="N2050" s="41"/>
      <c r="O2050" s="41"/>
      <c r="P2050" s="41"/>
      <c r="Q2050" s="41"/>
      <c r="R2050" s="41"/>
      <c r="S2050" s="41"/>
    </row>
    <row r="2051" ht="78.0" customHeight="1">
      <c r="A2051" s="41"/>
      <c r="B2051" s="78"/>
      <c r="C2051" s="78"/>
      <c r="D2051" s="41"/>
      <c r="E2051" s="41"/>
      <c r="F2051" s="41"/>
      <c r="G2051" s="41"/>
      <c r="H2051" s="41"/>
      <c r="I2051" s="41"/>
      <c r="J2051" s="41"/>
      <c r="K2051" s="41"/>
      <c r="L2051" s="41"/>
      <c r="M2051" s="41"/>
      <c r="N2051" s="41"/>
      <c r="O2051" s="41"/>
      <c r="P2051" s="41"/>
      <c r="Q2051" s="41"/>
      <c r="R2051" s="41"/>
      <c r="S2051" s="41"/>
    </row>
    <row r="2052" ht="78.0" customHeight="1">
      <c r="A2052" s="41"/>
      <c r="B2052" s="78"/>
      <c r="C2052" s="78"/>
      <c r="D2052" s="41"/>
      <c r="E2052" s="41"/>
      <c r="F2052" s="41"/>
      <c r="G2052" s="41"/>
      <c r="H2052" s="41"/>
      <c r="I2052" s="41"/>
      <c r="J2052" s="41"/>
      <c r="K2052" s="41"/>
      <c r="L2052" s="41"/>
      <c r="M2052" s="41"/>
      <c r="N2052" s="41"/>
      <c r="O2052" s="41"/>
      <c r="P2052" s="41"/>
      <c r="Q2052" s="41"/>
      <c r="R2052" s="41"/>
      <c r="S2052" s="41"/>
    </row>
    <row r="2053" ht="78.0" customHeight="1">
      <c r="A2053" s="41"/>
      <c r="B2053" s="78"/>
      <c r="C2053" s="78"/>
      <c r="D2053" s="41"/>
      <c r="E2053" s="41"/>
      <c r="F2053" s="41"/>
      <c r="G2053" s="41"/>
      <c r="H2053" s="41"/>
      <c r="I2053" s="41"/>
      <c r="J2053" s="41"/>
      <c r="K2053" s="41"/>
      <c r="L2053" s="41"/>
      <c r="M2053" s="41"/>
      <c r="N2053" s="41"/>
      <c r="O2053" s="41"/>
      <c r="P2053" s="41"/>
      <c r="Q2053" s="41"/>
      <c r="R2053" s="41"/>
      <c r="S2053" s="41"/>
    </row>
    <row r="2054" ht="78.0" customHeight="1">
      <c r="A2054" s="41"/>
      <c r="B2054" s="78"/>
      <c r="C2054" s="78"/>
      <c r="D2054" s="41"/>
      <c r="E2054" s="41"/>
      <c r="F2054" s="41"/>
      <c r="G2054" s="41"/>
      <c r="H2054" s="41"/>
      <c r="I2054" s="41"/>
      <c r="J2054" s="41"/>
      <c r="K2054" s="41"/>
      <c r="L2054" s="41"/>
      <c r="M2054" s="41"/>
      <c r="N2054" s="41"/>
      <c r="O2054" s="41"/>
      <c r="P2054" s="41"/>
      <c r="Q2054" s="41"/>
      <c r="R2054" s="41"/>
      <c r="S2054" s="41"/>
    </row>
    <row r="2055" ht="78.0" customHeight="1">
      <c r="A2055" s="41"/>
      <c r="B2055" s="78"/>
      <c r="C2055" s="78"/>
      <c r="D2055" s="41"/>
      <c r="E2055" s="41"/>
      <c r="F2055" s="41"/>
      <c r="G2055" s="41"/>
      <c r="H2055" s="41"/>
      <c r="I2055" s="41"/>
      <c r="J2055" s="41"/>
      <c r="K2055" s="41"/>
      <c r="L2055" s="41"/>
      <c r="M2055" s="41"/>
      <c r="N2055" s="41"/>
      <c r="O2055" s="41"/>
      <c r="P2055" s="41"/>
      <c r="Q2055" s="41"/>
      <c r="R2055" s="41"/>
      <c r="S2055" s="41"/>
    </row>
    <row r="2056" ht="78.0" customHeight="1">
      <c r="A2056" s="41"/>
      <c r="B2056" s="78"/>
      <c r="C2056" s="78"/>
      <c r="D2056" s="41"/>
      <c r="E2056" s="41"/>
      <c r="F2056" s="41"/>
      <c r="G2056" s="41"/>
      <c r="H2056" s="41"/>
      <c r="I2056" s="41"/>
      <c r="J2056" s="41"/>
      <c r="K2056" s="41"/>
      <c r="L2056" s="41"/>
      <c r="M2056" s="41"/>
      <c r="N2056" s="41"/>
      <c r="O2056" s="41"/>
      <c r="P2056" s="41"/>
      <c r="Q2056" s="41"/>
      <c r="R2056" s="41"/>
      <c r="S2056" s="41"/>
    </row>
    <row r="2057" ht="78.0" customHeight="1">
      <c r="A2057" s="41"/>
      <c r="B2057" s="78"/>
      <c r="C2057" s="78"/>
      <c r="D2057" s="41"/>
      <c r="E2057" s="41"/>
      <c r="F2057" s="41"/>
      <c r="G2057" s="41"/>
      <c r="H2057" s="41"/>
      <c r="I2057" s="41"/>
      <c r="J2057" s="41"/>
      <c r="K2057" s="41"/>
      <c r="L2057" s="41"/>
      <c r="M2057" s="41"/>
      <c r="N2057" s="41"/>
      <c r="O2057" s="41"/>
      <c r="P2057" s="41"/>
      <c r="Q2057" s="41"/>
      <c r="R2057" s="41"/>
      <c r="S2057" s="41"/>
    </row>
    <row r="2058" ht="78.0" customHeight="1">
      <c r="A2058" s="41"/>
      <c r="B2058" s="78"/>
      <c r="C2058" s="78"/>
      <c r="D2058" s="41"/>
      <c r="E2058" s="41"/>
      <c r="F2058" s="41"/>
      <c r="G2058" s="41"/>
      <c r="H2058" s="41"/>
      <c r="I2058" s="41"/>
      <c r="J2058" s="41"/>
      <c r="K2058" s="41"/>
      <c r="L2058" s="41"/>
      <c r="M2058" s="41"/>
      <c r="N2058" s="41"/>
      <c r="O2058" s="41"/>
      <c r="P2058" s="41"/>
      <c r="Q2058" s="41"/>
      <c r="R2058" s="41"/>
      <c r="S2058" s="41"/>
    </row>
    <row r="2059" ht="78.0" customHeight="1">
      <c r="A2059" s="41"/>
      <c r="B2059" s="78"/>
      <c r="C2059" s="78"/>
      <c r="D2059" s="41"/>
      <c r="E2059" s="41"/>
      <c r="F2059" s="41"/>
      <c r="G2059" s="41"/>
      <c r="H2059" s="41"/>
      <c r="I2059" s="41"/>
      <c r="J2059" s="41"/>
      <c r="K2059" s="41"/>
      <c r="L2059" s="41"/>
      <c r="M2059" s="41"/>
      <c r="N2059" s="41"/>
      <c r="O2059" s="41"/>
      <c r="P2059" s="41"/>
      <c r="Q2059" s="41"/>
      <c r="R2059" s="41"/>
      <c r="S2059" s="41"/>
    </row>
    <row r="2060" ht="78.0" customHeight="1">
      <c r="A2060" s="41"/>
      <c r="B2060" s="78"/>
      <c r="C2060" s="78"/>
      <c r="D2060" s="41"/>
      <c r="E2060" s="41"/>
      <c r="F2060" s="41"/>
      <c r="G2060" s="41"/>
      <c r="H2060" s="41"/>
      <c r="I2060" s="41"/>
      <c r="J2060" s="41"/>
      <c r="K2060" s="41"/>
      <c r="L2060" s="41"/>
      <c r="M2060" s="41"/>
      <c r="N2060" s="41"/>
      <c r="O2060" s="41"/>
      <c r="P2060" s="41"/>
      <c r="Q2060" s="41"/>
      <c r="R2060" s="41"/>
      <c r="S2060" s="41"/>
    </row>
    <row r="2061" ht="78.0" customHeight="1">
      <c r="A2061" s="41"/>
      <c r="B2061" s="78"/>
      <c r="C2061" s="78"/>
      <c r="D2061" s="41"/>
      <c r="E2061" s="41"/>
      <c r="F2061" s="41"/>
      <c r="G2061" s="41"/>
      <c r="H2061" s="41"/>
      <c r="I2061" s="41"/>
      <c r="J2061" s="41"/>
      <c r="K2061" s="41"/>
      <c r="L2061" s="41"/>
      <c r="M2061" s="41"/>
      <c r="N2061" s="41"/>
      <c r="O2061" s="41"/>
      <c r="P2061" s="41"/>
      <c r="Q2061" s="41"/>
      <c r="R2061" s="41"/>
      <c r="S2061" s="41"/>
    </row>
    <row r="2062" ht="78.0" customHeight="1">
      <c r="A2062" s="41"/>
      <c r="B2062" s="78"/>
      <c r="C2062" s="78"/>
      <c r="D2062" s="41"/>
      <c r="E2062" s="41"/>
      <c r="F2062" s="41"/>
      <c r="G2062" s="41"/>
      <c r="H2062" s="41"/>
      <c r="I2062" s="41"/>
      <c r="J2062" s="41"/>
      <c r="K2062" s="41"/>
      <c r="L2062" s="41"/>
      <c r="M2062" s="41"/>
      <c r="N2062" s="41"/>
      <c r="O2062" s="41"/>
      <c r="P2062" s="41"/>
      <c r="Q2062" s="41"/>
      <c r="R2062" s="41"/>
      <c r="S2062" s="41"/>
    </row>
    <row r="2063" ht="78.0" customHeight="1">
      <c r="A2063" s="41"/>
      <c r="B2063" s="78"/>
      <c r="C2063" s="78"/>
      <c r="D2063" s="41"/>
      <c r="E2063" s="41"/>
      <c r="F2063" s="41"/>
      <c r="G2063" s="41"/>
      <c r="H2063" s="41"/>
      <c r="I2063" s="41"/>
      <c r="J2063" s="41"/>
      <c r="K2063" s="41"/>
      <c r="L2063" s="41"/>
      <c r="M2063" s="41"/>
      <c r="N2063" s="41"/>
      <c r="O2063" s="41"/>
      <c r="P2063" s="41"/>
      <c r="Q2063" s="41"/>
      <c r="R2063" s="41"/>
      <c r="S2063" s="41"/>
    </row>
    <row r="2064" ht="78.0" customHeight="1">
      <c r="A2064" s="41"/>
      <c r="B2064" s="78"/>
      <c r="C2064" s="78"/>
      <c r="D2064" s="41"/>
      <c r="E2064" s="41"/>
      <c r="F2064" s="41"/>
      <c r="G2064" s="41"/>
      <c r="H2064" s="41"/>
      <c r="I2064" s="41"/>
      <c r="J2064" s="41"/>
      <c r="K2064" s="41"/>
      <c r="L2064" s="41"/>
      <c r="M2064" s="41"/>
      <c r="N2064" s="41"/>
      <c r="O2064" s="41"/>
      <c r="P2064" s="41"/>
      <c r="Q2064" s="41"/>
      <c r="R2064" s="41"/>
      <c r="S2064" s="41"/>
    </row>
    <row r="2065" ht="78.0" customHeight="1">
      <c r="A2065" s="41"/>
      <c r="B2065" s="78"/>
      <c r="C2065" s="78"/>
      <c r="D2065" s="41"/>
      <c r="E2065" s="41"/>
      <c r="F2065" s="41"/>
      <c r="G2065" s="41"/>
      <c r="H2065" s="41"/>
      <c r="I2065" s="41"/>
      <c r="J2065" s="41"/>
      <c r="K2065" s="41"/>
      <c r="L2065" s="41"/>
      <c r="M2065" s="41"/>
      <c r="N2065" s="41"/>
      <c r="O2065" s="41"/>
      <c r="P2065" s="41"/>
      <c r="Q2065" s="41"/>
      <c r="R2065" s="41"/>
      <c r="S2065" s="41"/>
    </row>
    <row r="2066" ht="78.0" customHeight="1">
      <c r="A2066" s="41"/>
      <c r="B2066" s="78"/>
      <c r="C2066" s="78"/>
      <c r="D2066" s="41"/>
      <c r="E2066" s="41"/>
      <c r="F2066" s="41"/>
      <c r="G2066" s="41"/>
      <c r="H2066" s="41"/>
      <c r="I2066" s="41"/>
      <c r="J2066" s="41"/>
      <c r="K2066" s="41"/>
      <c r="L2066" s="41"/>
      <c r="M2066" s="41"/>
      <c r="N2066" s="41"/>
      <c r="O2066" s="41"/>
      <c r="P2066" s="41"/>
      <c r="Q2066" s="41"/>
      <c r="R2066" s="41"/>
      <c r="S2066" s="41"/>
    </row>
    <row r="2067" ht="78.0" customHeight="1">
      <c r="A2067" s="41"/>
      <c r="B2067" s="78"/>
      <c r="C2067" s="78"/>
      <c r="D2067" s="41"/>
      <c r="E2067" s="41"/>
      <c r="F2067" s="41"/>
      <c r="G2067" s="41"/>
      <c r="H2067" s="41"/>
      <c r="I2067" s="41"/>
      <c r="J2067" s="41"/>
      <c r="K2067" s="41"/>
      <c r="L2067" s="41"/>
      <c r="M2067" s="41"/>
      <c r="N2067" s="41"/>
      <c r="O2067" s="41"/>
      <c r="P2067" s="41"/>
      <c r="Q2067" s="41"/>
      <c r="R2067" s="41"/>
      <c r="S2067" s="41"/>
    </row>
    <row r="2068" ht="78.0" customHeight="1">
      <c r="A2068" s="41"/>
      <c r="B2068" s="78"/>
      <c r="C2068" s="78"/>
      <c r="D2068" s="41"/>
      <c r="E2068" s="41"/>
      <c r="F2068" s="41"/>
      <c r="G2068" s="41"/>
      <c r="H2068" s="41"/>
      <c r="I2068" s="41"/>
      <c r="J2068" s="41"/>
      <c r="K2068" s="41"/>
      <c r="L2068" s="41"/>
      <c r="M2068" s="41"/>
      <c r="N2068" s="41"/>
      <c r="O2068" s="41"/>
      <c r="P2068" s="41"/>
      <c r="Q2068" s="41"/>
      <c r="R2068" s="41"/>
      <c r="S2068" s="41"/>
    </row>
    <row r="2069" ht="78.0" customHeight="1">
      <c r="A2069" s="41"/>
      <c r="B2069" s="78"/>
      <c r="C2069" s="78"/>
      <c r="D2069" s="41"/>
      <c r="E2069" s="41"/>
      <c r="F2069" s="41"/>
      <c r="G2069" s="41"/>
      <c r="H2069" s="41"/>
      <c r="I2069" s="41"/>
      <c r="J2069" s="41"/>
      <c r="K2069" s="41"/>
      <c r="L2069" s="41"/>
      <c r="M2069" s="41"/>
      <c r="N2069" s="41"/>
      <c r="O2069" s="41"/>
      <c r="P2069" s="41"/>
      <c r="Q2069" s="41"/>
      <c r="R2069" s="41"/>
      <c r="S2069" s="41"/>
    </row>
    <row r="2070" ht="78.0" customHeight="1">
      <c r="A2070" s="41"/>
      <c r="B2070" s="78"/>
      <c r="C2070" s="78"/>
      <c r="D2070" s="41"/>
      <c r="E2070" s="41"/>
      <c r="F2070" s="41"/>
      <c r="G2070" s="41"/>
      <c r="H2070" s="41"/>
      <c r="I2070" s="41"/>
      <c r="J2070" s="41"/>
      <c r="K2070" s="41"/>
      <c r="L2070" s="41"/>
      <c r="M2070" s="41"/>
      <c r="N2070" s="41"/>
      <c r="O2070" s="41"/>
      <c r="P2070" s="41"/>
      <c r="Q2070" s="41"/>
      <c r="R2070" s="41"/>
      <c r="S2070" s="41"/>
    </row>
    <row r="2071" ht="78.0" customHeight="1">
      <c r="A2071" s="41"/>
      <c r="B2071" s="78"/>
      <c r="C2071" s="78"/>
      <c r="D2071" s="41"/>
      <c r="E2071" s="41"/>
      <c r="F2071" s="41"/>
      <c r="G2071" s="41"/>
      <c r="H2071" s="41"/>
      <c r="I2071" s="41"/>
      <c r="J2071" s="41"/>
      <c r="K2071" s="41"/>
      <c r="L2071" s="41"/>
      <c r="M2071" s="41"/>
      <c r="N2071" s="41"/>
      <c r="O2071" s="41"/>
      <c r="P2071" s="41"/>
      <c r="Q2071" s="41"/>
      <c r="R2071" s="41"/>
      <c r="S2071" s="41"/>
    </row>
    <row r="2072" ht="78.0" customHeight="1">
      <c r="A2072" s="41"/>
      <c r="B2072" s="78"/>
      <c r="C2072" s="78"/>
      <c r="D2072" s="41"/>
      <c r="E2072" s="41"/>
      <c r="F2072" s="41"/>
      <c r="G2072" s="41"/>
      <c r="H2072" s="41"/>
      <c r="I2072" s="41"/>
      <c r="J2072" s="41"/>
      <c r="K2072" s="41"/>
      <c r="L2072" s="41"/>
      <c r="M2072" s="41"/>
      <c r="N2072" s="41"/>
      <c r="O2072" s="41"/>
      <c r="P2072" s="41"/>
      <c r="Q2072" s="41"/>
      <c r="R2072" s="41"/>
      <c r="S2072" s="41"/>
    </row>
    <row r="2073" ht="78.0" customHeight="1">
      <c r="A2073" s="41"/>
      <c r="B2073" s="78"/>
      <c r="C2073" s="78"/>
      <c r="D2073" s="41"/>
      <c r="E2073" s="41"/>
      <c r="F2073" s="41"/>
      <c r="G2073" s="41"/>
      <c r="H2073" s="41"/>
      <c r="I2073" s="41"/>
      <c r="J2073" s="41"/>
      <c r="K2073" s="41"/>
      <c r="L2073" s="41"/>
      <c r="M2073" s="41"/>
      <c r="N2073" s="41"/>
      <c r="O2073" s="41"/>
      <c r="P2073" s="41"/>
      <c r="Q2073" s="41"/>
      <c r="R2073" s="41"/>
      <c r="S2073" s="41"/>
    </row>
    <row r="2074" ht="78.0" customHeight="1">
      <c r="A2074" s="41"/>
      <c r="B2074" s="78"/>
      <c r="C2074" s="78"/>
      <c r="D2074" s="41"/>
      <c r="E2074" s="41"/>
      <c r="F2074" s="41"/>
      <c r="G2074" s="41"/>
      <c r="H2074" s="41"/>
      <c r="I2074" s="41"/>
      <c r="J2074" s="41"/>
      <c r="K2074" s="41"/>
      <c r="L2074" s="41"/>
      <c r="M2074" s="41"/>
      <c r="N2074" s="41"/>
      <c r="O2074" s="41"/>
      <c r="P2074" s="41"/>
      <c r="Q2074" s="41"/>
      <c r="R2074" s="41"/>
      <c r="S2074" s="41"/>
    </row>
    <row r="2075" ht="78.0" customHeight="1">
      <c r="A2075" s="41"/>
      <c r="B2075" s="78"/>
      <c r="C2075" s="78"/>
      <c r="D2075" s="41"/>
      <c r="E2075" s="41"/>
      <c r="F2075" s="41"/>
      <c r="G2075" s="41"/>
      <c r="H2075" s="41"/>
      <c r="I2075" s="41"/>
      <c r="J2075" s="41"/>
      <c r="K2075" s="41"/>
      <c r="L2075" s="41"/>
      <c r="M2075" s="41"/>
      <c r="N2075" s="41"/>
      <c r="O2075" s="41"/>
      <c r="P2075" s="41"/>
      <c r="Q2075" s="41"/>
      <c r="R2075" s="41"/>
      <c r="S2075" s="41"/>
    </row>
    <row r="2076" ht="78.0" customHeight="1">
      <c r="A2076" s="41"/>
      <c r="B2076" s="78"/>
      <c r="C2076" s="78"/>
      <c r="D2076" s="41"/>
      <c r="E2076" s="41"/>
      <c r="F2076" s="41"/>
      <c r="G2076" s="41"/>
      <c r="H2076" s="41"/>
      <c r="I2076" s="41"/>
      <c r="J2076" s="41"/>
      <c r="K2076" s="41"/>
      <c r="L2076" s="41"/>
      <c r="M2076" s="41"/>
      <c r="N2076" s="41"/>
      <c r="O2076" s="41"/>
      <c r="P2076" s="41"/>
      <c r="Q2076" s="41"/>
      <c r="R2076" s="41"/>
      <c r="S2076" s="41"/>
    </row>
    <row r="2077" ht="78.0" customHeight="1">
      <c r="A2077" s="41"/>
      <c r="B2077" s="78"/>
      <c r="C2077" s="78"/>
      <c r="D2077" s="41"/>
      <c r="E2077" s="41"/>
      <c r="F2077" s="41"/>
      <c r="G2077" s="41"/>
      <c r="H2077" s="41"/>
      <c r="I2077" s="41"/>
      <c r="J2077" s="41"/>
      <c r="K2077" s="41"/>
      <c r="L2077" s="41"/>
      <c r="M2077" s="41"/>
      <c r="N2077" s="41"/>
      <c r="O2077" s="41"/>
      <c r="P2077" s="41"/>
      <c r="Q2077" s="41"/>
      <c r="R2077" s="41"/>
      <c r="S2077" s="41"/>
    </row>
    <row r="2078" ht="78.0" customHeight="1">
      <c r="A2078" s="41"/>
      <c r="B2078" s="78"/>
      <c r="C2078" s="78"/>
      <c r="D2078" s="41"/>
      <c r="E2078" s="41"/>
      <c r="F2078" s="41"/>
      <c r="G2078" s="41"/>
      <c r="H2078" s="41"/>
      <c r="I2078" s="41"/>
      <c r="J2078" s="41"/>
      <c r="K2078" s="41"/>
      <c r="L2078" s="41"/>
      <c r="M2078" s="41"/>
      <c r="N2078" s="41"/>
      <c r="O2078" s="41"/>
      <c r="P2078" s="41"/>
      <c r="Q2078" s="41"/>
      <c r="R2078" s="41"/>
      <c r="S2078" s="41"/>
    </row>
    <row r="2079" ht="78.0" customHeight="1">
      <c r="A2079" s="41"/>
      <c r="B2079" s="78"/>
      <c r="C2079" s="78"/>
      <c r="D2079" s="41"/>
      <c r="E2079" s="41"/>
      <c r="F2079" s="41"/>
      <c r="G2079" s="41"/>
      <c r="H2079" s="41"/>
      <c r="I2079" s="41"/>
      <c r="J2079" s="41"/>
      <c r="K2079" s="41"/>
      <c r="L2079" s="41"/>
      <c r="M2079" s="41"/>
      <c r="N2079" s="41"/>
      <c r="O2079" s="41"/>
      <c r="P2079" s="41"/>
      <c r="Q2079" s="41"/>
      <c r="R2079" s="41"/>
      <c r="S2079" s="41"/>
    </row>
    <row r="2080" ht="78.0" customHeight="1">
      <c r="A2080" s="41"/>
      <c r="B2080" s="78"/>
      <c r="C2080" s="78"/>
      <c r="D2080" s="41"/>
      <c r="E2080" s="41"/>
      <c r="F2080" s="41"/>
      <c r="G2080" s="41"/>
      <c r="H2080" s="41"/>
      <c r="I2080" s="41"/>
      <c r="J2080" s="41"/>
      <c r="K2080" s="41"/>
      <c r="L2080" s="41"/>
      <c r="M2080" s="41"/>
      <c r="N2080" s="41"/>
      <c r="O2080" s="41"/>
      <c r="P2080" s="41"/>
      <c r="Q2080" s="41"/>
      <c r="R2080" s="41"/>
      <c r="S2080" s="41"/>
    </row>
    <row r="2081" ht="78.0" customHeight="1">
      <c r="A2081" s="41"/>
      <c r="B2081" s="78"/>
      <c r="C2081" s="78"/>
      <c r="D2081" s="41"/>
      <c r="E2081" s="41"/>
      <c r="F2081" s="41"/>
      <c r="G2081" s="41"/>
      <c r="H2081" s="41"/>
      <c r="I2081" s="41"/>
      <c r="J2081" s="41"/>
      <c r="K2081" s="41"/>
      <c r="L2081" s="41"/>
      <c r="M2081" s="41"/>
      <c r="N2081" s="41"/>
      <c r="O2081" s="41"/>
      <c r="P2081" s="41"/>
      <c r="Q2081" s="41"/>
      <c r="R2081" s="41"/>
      <c r="S2081" s="41"/>
    </row>
    <row r="2082" ht="78.0" customHeight="1">
      <c r="A2082" s="41"/>
      <c r="B2082" s="78"/>
      <c r="C2082" s="78"/>
      <c r="D2082" s="41"/>
      <c r="E2082" s="41"/>
      <c r="F2082" s="41"/>
      <c r="G2082" s="41"/>
      <c r="H2082" s="41"/>
      <c r="I2082" s="41"/>
      <c r="J2082" s="41"/>
      <c r="K2082" s="41"/>
      <c r="L2082" s="41"/>
      <c r="M2082" s="41"/>
      <c r="N2082" s="41"/>
      <c r="O2082" s="41"/>
      <c r="P2082" s="41"/>
      <c r="Q2082" s="41"/>
      <c r="R2082" s="41"/>
      <c r="S2082" s="41"/>
    </row>
    <row r="2083" ht="78.0" customHeight="1">
      <c r="A2083" s="41"/>
      <c r="B2083" s="78"/>
      <c r="C2083" s="78"/>
      <c r="D2083" s="41"/>
      <c r="E2083" s="41"/>
      <c r="F2083" s="41"/>
      <c r="G2083" s="41"/>
      <c r="H2083" s="41"/>
      <c r="I2083" s="41"/>
      <c r="J2083" s="41"/>
      <c r="K2083" s="41"/>
      <c r="L2083" s="41"/>
      <c r="M2083" s="41"/>
      <c r="N2083" s="41"/>
      <c r="O2083" s="41"/>
      <c r="P2083" s="41"/>
      <c r="Q2083" s="41"/>
      <c r="R2083" s="41"/>
      <c r="S2083" s="41"/>
    </row>
    <row r="2084" ht="78.0" customHeight="1">
      <c r="A2084" s="41"/>
      <c r="B2084" s="78"/>
      <c r="C2084" s="78"/>
      <c r="D2084" s="41"/>
      <c r="E2084" s="41"/>
      <c r="F2084" s="41"/>
      <c r="G2084" s="41"/>
      <c r="H2084" s="41"/>
      <c r="I2084" s="41"/>
      <c r="J2084" s="41"/>
      <c r="K2084" s="41"/>
      <c r="L2084" s="41"/>
      <c r="M2084" s="41"/>
      <c r="N2084" s="41"/>
      <c r="O2084" s="41"/>
      <c r="P2084" s="41"/>
      <c r="Q2084" s="41"/>
      <c r="R2084" s="41"/>
      <c r="S2084" s="41"/>
    </row>
    <row r="2085" ht="78.0" customHeight="1">
      <c r="A2085" s="41"/>
      <c r="B2085" s="78"/>
      <c r="C2085" s="78"/>
      <c r="D2085" s="41"/>
      <c r="E2085" s="41"/>
      <c r="F2085" s="41"/>
      <c r="G2085" s="41"/>
      <c r="H2085" s="41"/>
      <c r="I2085" s="41"/>
      <c r="J2085" s="41"/>
      <c r="K2085" s="41"/>
      <c r="L2085" s="41"/>
      <c r="M2085" s="41"/>
      <c r="N2085" s="41"/>
      <c r="O2085" s="41"/>
      <c r="P2085" s="41"/>
      <c r="Q2085" s="41"/>
      <c r="R2085" s="41"/>
      <c r="S2085" s="41"/>
    </row>
    <row r="2086" ht="78.0" customHeight="1">
      <c r="A2086" s="41"/>
      <c r="B2086" s="78"/>
      <c r="C2086" s="78"/>
      <c r="D2086" s="41"/>
      <c r="E2086" s="41"/>
      <c r="F2086" s="41"/>
      <c r="G2086" s="41"/>
      <c r="H2086" s="41"/>
      <c r="I2086" s="41"/>
      <c r="J2086" s="41"/>
      <c r="K2086" s="41"/>
      <c r="L2086" s="41"/>
      <c r="M2086" s="41"/>
      <c r="N2086" s="41"/>
      <c r="O2086" s="41"/>
      <c r="P2086" s="41"/>
      <c r="Q2086" s="41"/>
      <c r="R2086" s="41"/>
      <c r="S2086" s="41"/>
    </row>
    <row r="2087" ht="78.0" customHeight="1">
      <c r="A2087" s="41"/>
      <c r="B2087" s="78"/>
      <c r="C2087" s="78"/>
      <c r="D2087" s="41"/>
      <c r="E2087" s="41"/>
      <c r="F2087" s="41"/>
      <c r="G2087" s="41"/>
      <c r="H2087" s="41"/>
      <c r="I2087" s="41"/>
      <c r="J2087" s="41"/>
      <c r="K2087" s="41"/>
      <c r="L2087" s="41"/>
      <c r="M2087" s="41"/>
      <c r="N2087" s="41"/>
      <c r="O2087" s="41"/>
      <c r="P2087" s="41"/>
      <c r="Q2087" s="41"/>
      <c r="R2087" s="41"/>
      <c r="S2087" s="41"/>
    </row>
    <row r="2088" ht="78.0" customHeight="1">
      <c r="A2088" s="41"/>
      <c r="B2088" s="78"/>
      <c r="C2088" s="78"/>
      <c r="D2088" s="41"/>
      <c r="E2088" s="41"/>
      <c r="F2088" s="41"/>
      <c r="G2088" s="41"/>
      <c r="H2088" s="41"/>
      <c r="I2088" s="41"/>
      <c r="J2088" s="41"/>
      <c r="K2088" s="41"/>
      <c r="L2088" s="41"/>
      <c r="M2088" s="41"/>
      <c r="N2088" s="41"/>
      <c r="O2088" s="41"/>
      <c r="P2088" s="41"/>
      <c r="Q2088" s="41"/>
      <c r="R2088" s="41"/>
      <c r="S2088" s="41"/>
    </row>
    <row r="2089" ht="78.0" customHeight="1">
      <c r="A2089" s="41"/>
      <c r="B2089" s="78"/>
      <c r="C2089" s="78"/>
      <c r="D2089" s="41"/>
      <c r="E2089" s="41"/>
      <c r="F2089" s="41"/>
      <c r="G2089" s="41"/>
      <c r="H2089" s="41"/>
      <c r="I2089" s="41"/>
      <c r="J2089" s="41"/>
      <c r="K2089" s="41"/>
      <c r="L2089" s="41"/>
      <c r="M2089" s="41"/>
      <c r="N2089" s="41"/>
      <c r="O2089" s="41"/>
      <c r="P2089" s="41"/>
      <c r="Q2089" s="41"/>
      <c r="R2089" s="41"/>
      <c r="S2089" s="41"/>
    </row>
    <row r="2090" ht="78.0" customHeight="1">
      <c r="A2090" s="41"/>
      <c r="B2090" s="78"/>
      <c r="C2090" s="78"/>
      <c r="D2090" s="41"/>
      <c r="E2090" s="41"/>
      <c r="F2090" s="41"/>
      <c r="G2090" s="41"/>
      <c r="H2090" s="41"/>
      <c r="I2090" s="41"/>
      <c r="J2090" s="41"/>
      <c r="K2090" s="41"/>
      <c r="L2090" s="41"/>
      <c r="M2090" s="41"/>
      <c r="N2090" s="41"/>
      <c r="O2090" s="41"/>
      <c r="P2090" s="41"/>
      <c r="Q2090" s="41"/>
      <c r="R2090" s="41"/>
      <c r="S2090" s="41"/>
    </row>
    <row r="2091" ht="78.0" customHeight="1">
      <c r="A2091" s="41"/>
      <c r="B2091" s="78"/>
      <c r="C2091" s="78"/>
      <c r="D2091" s="41"/>
      <c r="E2091" s="41"/>
      <c r="F2091" s="41"/>
      <c r="G2091" s="41"/>
      <c r="H2091" s="41"/>
      <c r="I2091" s="41"/>
      <c r="J2091" s="41"/>
      <c r="K2091" s="41"/>
      <c r="L2091" s="41"/>
      <c r="M2091" s="41"/>
      <c r="N2091" s="41"/>
      <c r="O2091" s="41"/>
      <c r="P2091" s="41"/>
      <c r="Q2091" s="41"/>
      <c r="R2091" s="41"/>
      <c r="S2091" s="41"/>
    </row>
    <row r="2092" ht="78.0" customHeight="1">
      <c r="A2092" s="41"/>
      <c r="B2092" s="78"/>
      <c r="C2092" s="78"/>
      <c r="D2092" s="41"/>
      <c r="E2092" s="41"/>
      <c r="F2092" s="41"/>
      <c r="G2092" s="41"/>
      <c r="H2092" s="41"/>
      <c r="I2092" s="41"/>
      <c r="J2092" s="41"/>
      <c r="K2092" s="41"/>
      <c r="L2092" s="41"/>
      <c r="M2092" s="41"/>
      <c r="N2092" s="41"/>
      <c r="O2092" s="41"/>
      <c r="P2092" s="41"/>
      <c r="Q2092" s="41"/>
      <c r="R2092" s="41"/>
      <c r="S2092" s="41"/>
    </row>
    <row r="2093" ht="78.0" customHeight="1">
      <c r="A2093" s="41"/>
      <c r="B2093" s="78"/>
      <c r="C2093" s="78"/>
      <c r="D2093" s="41"/>
      <c r="E2093" s="41"/>
      <c r="F2093" s="41"/>
      <c r="G2093" s="41"/>
      <c r="H2093" s="41"/>
      <c r="I2093" s="41"/>
      <c r="J2093" s="41"/>
      <c r="K2093" s="41"/>
      <c r="L2093" s="41"/>
      <c r="M2093" s="41"/>
      <c r="N2093" s="41"/>
      <c r="O2093" s="41"/>
      <c r="P2093" s="41"/>
      <c r="Q2093" s="41"/>
      <c r="R2093" s="41"/>
      <c r="S2093" s="41"/>
    </row>
    <row r="2094" ht="78.0" customHeight="1">
      <c r="A2094" s="41"/>
      <c r="B2094" s="78"/>
      <c r="C2094" s="78"/>
      <c r="D2094" s="41"/>
      <c r="E2094" s="41"/>
      <c r="F2094" s="41"/>
      <c r="G2094" s="41"/>
      <c r="H2094" s="41"/>
      <c r="I2094" s="41"/>
      <c r="J2094" s="41"/>
      <c r="K2094" s="41"/>
      <c r="L2094" s="41"/>
      <c r="M2094" s="41"/>
      <c r="N2094" s="41"/>
      <c r="O2094" s="41"/>
      <c r="P2094" s="41"/>
      <c r="Q2094" s="41"/>
      <c r="R2094" s="41"/>
      <c r="S2094" s="41"/>
    </row>
    <row r="2095" ht="78.0" customHeight="1">
      <c r="A2095" s="41"/>
      <c r="B2095" s="78"/>
      <c r="C2095" s="78"/>
      <c r="D2095" s="41"/>
      <c r="E2095" s="41"/>
      <c r="F2095" s="41"/>
      <c r="G2095" s="41"/>
      <c r="H2095" s="41"/>
      <c r="I2095" s="41"/>
      <c r="J2095" s="41"/>
      <c r="K2095" s="41"/>
      <c r="L2095" s="41"/>
      <c r="M2095" s="41"/>
      <c r="N2095" s="41"/>
      <c r="O2095" s="41"/>
      <c r="P2095" s="41"/>
      <c r="Q2095" s="41"/>
      <c r="R2095" s="41"/>
      <c r="S2095" s="41"/>
    </row>
    <row r="2096" ht="78.0" customHeight="1">
      <c r="A2096" s="41"/>
      <c r="B2096" s="78"/>
      <c r="C2096" s="78"/>
      <c r="D2096" s="41"/>
      <c r="E2096" s="41"/>
      <c r="F2096" s="41"/>
      <c r="G2096" s="41"/>
      <c r="H2096" s="41"/>
      <c r="I2096" s="41"/>
      <c r="J2096" s="41"/>
      <c r="K2096" s="41"/>
      <c r="L2096" s="41"/>
      <c r="M2096" s="41"/>
      <c r="N2096" s="41"/>
      <c r="O2096" s="41"/>
      <c r="P2096" s="41"/>
      <c r="Q2096" s="41"/>
      <c r="R2096" s="41"/>
      <c r="S2096" s="41"/>
    </row>
    <row r="2097" ht="78.0" customHeight="1">
      <c r="A2097" s="41"/>
      <c r="B2097" s="78"/>
      <c r="C2097" s="78"/>
      <c r="D2097" s="41"/>
      <c r="E2097" s="41"/>
      <c r="F2097" s="41"/>
      <c r="G2097" s="41"/>
      <c r="H2097" s="41"/>
      <c r="I2097" s="41"/>
      <c r="J2097" s="41"/>
      <c r="K2097" s="41"/>
      <c r="L2097" s="41"/>
      <c r="M2097" s="41"/>
      <c r="N2097" s="41"/>
      <c r="O2097" s="41"/>
      <c r="P2097" s="41"/>
      <c r="Q2097" s="41"/>
      <c r="R2097" s="41"/>
      <c r="S2097" s="41"/>
    </row>
    <row r="2098" ht="78.0" customHeight="1">
      <c r="A2098" s="41"/>
      <c r="B2098" s="78"/>
      <c r="C2098" s="78"/>
      <c r="D2098" s="41"/>
      <c r="E2098" s="41"/>
      <c r="F2098" s="41"/>
      <c r="G2098" s="41"/>
      <c r="H2098" s="41"/>
      <c r="I2098" s="41"/>
      <c r="J2098" s="41"/>
      <c r="K2098" s="41"/>
      <c r="L2098" s="41"/>
      <c r="M2098" s="41"/>
      <c r="N2098" s="41"/>
      <c r="O2098" s="41"/>
      <c r="P2098" s="41"/>
      <c r="Q2098" s="41"/>
      <c r="R2098" s="41"/>
      <c r="S2098" s="41"/>
    </row>
    <row r="2099" ht="78.0" customHeight="1">
      <c r="A2099" s="41"/>
      <c r="B2099" s="78"/>
      <c r="C2099" s="78"/>
      <c r="D2099" s="41"/>
      <c r="E2099" s="41"/>
      <c r="F2099" s="41"/>
      <c r="G2099" s="41"/>
      <c r="H2099" s="41"/>
      <c r="I2099" s="41"/>
      <c r="J2099" s="41"/>
      <c r="K2099" s="41"/>
      <c r="L2099" s="41"/>
      <c r="M2099" s="41"/>
      <c r="N2099" s="41"/>
      <c r="O2099" s="41"/>
      <c r="P2099" s="41"/>
      <c r="Q2099" s="41"/>
      <c r="R2099" s="41"/>
      <c r="S2099" s="41"/>
    </row>
    <row r="2100" ht="78.0" customHeight="1">
      <c r="A2100" s="41"/>
      <c r="B2100" s="78"/>
      <c r="C2100" s="78"/>
      <c r="D2100" s="41"/>
      <c r="E2100" s="41"/>
      <c r="F2100" s="41"/>
      <c r="G2100" s="41"/>
      <c r="H2100" s="41"/>
      <c r="I2100" s="41"/>
      <c r="J2100" s="41"/>
      <c r="K2100" s="41"/>
      <c r="L2100" s="41"/>
      <c r="M2100" s="41"/>
      <c r="N2100" s="41"/>
      <c r="O2100" s="41"/>
      <c r="P2100" s="41"/>
      <c r="Q2100" s="41"/>
      <c r="R2100" s="41"/>
      <c r="S2100" s="41"/>
    </row>
    <row r="2101" ht="78.0" customHeight="1">
      <c r="A2101" s="41"/>
      <c r="B2101" s="78"/>
      <c r="C2101" s="78"/>
      <c r="D2101" s="41"/>
      <c r="E2101" s="41"/>
      <c r="F2101" s="41"/>
      <c r="G2101" s="41"/>
      <c r="H2101" s="41"/>
      <c r="I2101" s="41"/>
      <c r="J2101" s="41"/>
      <c r="K2101" s="41"/>
      <c r="L2101" s="41"/>
      <c r="M2101" s="41"/>
      <c r="N2101" s="41"/>
      <c r="O2101" s="41"/>
      <c r="P2101" s="41"/>
      <c r="Q2101" s="41"/>
      <c r="R2101" s="41"/>
      <c r="S2101" s="41"/>
    </row>
    <row r="2102" ht="78.0" customHeight="1">
      <c r="A2102" s="41"/>
      <c r="B2102" s="78"/>
      <c r="C2102" s="78"/>
      <c r="D2102" s="41"/>
      <c r="E2102" s="41"/>
      <c r="F2102" s="41"/>
      <c r="G2102" s="41"/>
      <c r="H2102" s="41"/>
      <c r="I2102" s="41"/>
      <c r="J2102" s="41"/>
      <c r="K2102" s="41"/>
      <c r="L2102" s="41"/>
      <c r="M2102" s="41"/>
      <c r="N2102" s="41"/>
      <c r="O2102" s="41"/>
      <c r="P2102" s="41"/>
      <c r="Q2102" s="41"/>
      <c r="R2102" s="41"/>
      <c r="S2102" s="41"/>
    </row>
    <row r="2103" ht="78.0" customHeight="1">
      <c r="A2103" s="41"/>
      <c r="B2103" s="78"/>
      <c r="C2103" s="78"/>
      <c r="D2103" s="41"/>
      <c r="E2103" s="41"/>
      <c r="F2103" s="41"/>
      <c r="G2103" s="41"/>
      <c r="H2103" s="41"/>
      <c r="I2103" s="41"/>
      <c r="J2103" s="41"/>
      <c r="K2103" s="41"/>
      <c r="L2103" s="41"/>
      <c r="M2103" s="41"/>
      <c r="N2103" s="41"/>
      <c r="O2103" s="41"/>
      <c r="P2103" s="41"/>
      <c r="Q2103" s="41"/>
      <c r="R2103" s="41"/>
      <c r="S2103" s="41"/>
    </row>
    <row r="2104" ht="78.0" customHeight="1">
      <c r="A2104" s="41"/>
      <c r="B2104" s="78"/>
      <c r="C2104" s="78"/>
      <c r="D2104" s="41"/>
      <c r="E2104" s="41"/>
      <c r="F2104" s="41"/>
      <c r="G2104" s="41"/>
      <c r="H2104" s="41"/>
      <c r="I2104" s="41"/>
      <c r="J2104" s="41"/>
      <c r="K2104" s="41"/>
      <c r="L2104" s="41"/>
      <c r="M2104" s="41"/>
      <c r="N2104" s="41"/>
      <c r="O2104" s="41"/>
      <c r="P2104" s="41"/>
      <c r="Q2104" s="41"/>
      <c r="R2104" s="41"/>
      <c r="S2104" s="41"/>
    </row>
    <row r="2105" ht="78.0" customHeight="1">
      <c r="A2105" s="41"/>
      <c r="B2105" s="78"/>
      <c r="C2105" s="78"/>
      <c r="D2105" s="41"/>
      <c r="E2105" s="41"/>
      <c r="F2105" s="41"/>
      <c r="G2105" s="41"/>
      <c r="H2105" s="41"/>
      <c r="I2105" s="41"/>
      <c r="J2105" s="41"/>
      <c r="K2105" s="41"/>
      <c r="L2105" s="41"/>
      <c r="M2105" s="41"/>
      <c r="N2105" s="41"/>
      <c r="O2105" s="41"/>
      <c r="P2105" s="41"/>
      <c r="Q2105" s="41"/>
      <c r="R2105" s="41"/>
      <c r="S2105" s="41"/>
    </row>
    <row r="2106" ht="78.0" customHeight="1">
      <c r="A2106" s="41"/>
      <c r="B2106" s="78"/>
      <c r="C2106" s="78"/>
      <c r="D2106" s="41"/>
      <c r="E2106" s="41"/>
      <c r="F2106" s="41"/>
      <c r="G2106" s="41"/>
      <c r="H2106" s="41"/>
      <c r="I2106" s="41"/>
      <c r="J2106" s="41"/>
      <c r="K2106" s="41"/>
      <c r="L2106" s="41"/>
      <c r="M2106" s="41"/>
      <c r="N2106" s="41"/>
      <c r="O2106" s="41"/>
      <c r="P2106" s="41"/>
      <c r="Q2106" s="41"/>
      <c r="R2106" s="41"/>
      <c r="S2106" s="41"/>
    </row>
    <row r="2107" ht="78.0" customHeight="1">
      <c r="A2107" s="41"/>
      <c r="B2107" s="78"/>
      <c r="C2107" s="78"/>
      <c r="D2107" s="41"/>
      <c r="E2107" s="41"/>
      <c r="F2107" s="41"/>
      <c r="G2107" s="41"/>
      <c r="H2107" s="41"/>
      <c r="I2107" s="41"/>
      <c r="J2107" s="41"/>
      <c r="K2107" s="41"/>
      <c r="L2107" s="41"/>
      <c r="M2107" s="41"/>
      <c r="N2107" s="41"/>
      <c r="O2107" s="41"/>
      <c r="P2107" s="41"/>
      <c r="Q2107" s="41"/>
      <c r="R2107" s="41"/>
      <c r="S2107" s="41"/>
    </row>
    <row r="2108" ht="78.0" customHeight="1">
      <c r="A2108" s="41"/>
      <c r="B2108" s="78"/>
      <c r="C2108" s="78"/>
      <c r="D2108" s="41"/>
      <c r="E2108" s="41"/>
      <c r="F2108" s="41"/>
      <c r="G2108" s="41"/>
      <c r="H2108" s="41"/>
      <c r="I2108" s="41"/>
      <c r="J2108" s="41"/>
      <c r="K2108" s="41"/>
      <c r="L2108" s="41"/>
      <c r="M2108" s="41"/>
      <c r="N2108" s="41"/>
      <c r="O2108" s="41"/>
      <c r="P2108" s="41"/>
      <c r="Q2108" s="41"/>
      <c r="R2108" s="41"/>
      <c r="S2108" s="41"/>
    </row>
    <row r="2109" ht="78.0" customHeight="1">
      <c r="A2109" s="41"/>
      <c r="B2109" s="78"/>
      <c r="C2109" s="78"/>
      <c r="D2109" s="41"/>
      <c r="E2109" s="41"/>
      <c r="F2109" s="41"/>
      <c r="G2109" s="41"/>
      <c r="H2109" s="41"/>
      <c r="I2109" s="41"/>
      <c r="J2109" s="41"/>
      <c r="K2109" s="41"/>
      <c r="L2109" s="41"/>
      <c r="M2109" s="41"/>
      <c r="N2109" s="41"/>
      <c r="O2109" s="41"/>
      <c r="P2109" s="41"/>
      <c r="Q2109" s="41"/>
      <c r="R2109" s="41"/>
      <c r="S2109" s="41"/>
    </row>
    <row r="2110" ht="78.0" customHeight="1">
      <c r="A2110" s="41"/>
      <c r="B2110" s="78"/>
      <c r="C2110" s="78"/>
      <c r="D2110" s="41"/>
      <c r="E2110" s="41"/>
      <c r="F2110" s="41"/>
      <c r="G2110" s="41"/>
      <c r="H2110" s="41"/>
      <c r="I2110" s="41"/>
      <c r="J2110" s="41"/>
      <c r="K2110" s="41"/>
      <c r="L2110" s="41"/>
      <c r="M2110" s="41"/>
      <c r="N2110" s="41"/>
      <c r="O2110" s="41"/>
      <c r="P2110" s="41"/>
      <c r="Q2110" s="41"/>
      <c r="R2110" s="41"/>
      <c r="S2110" s="41"/>
    </row>
    <row r="2111" ht="78.0" customHeight="1">
      <c r="A2111" s="41"/>
      <c r="B2111" s="78"/>
      <c r="C2111" s="78"/>
      <c r="D2111" s="41"/>
      <c r="E2111" s="41"/>
      <c r="F2111" s="41"/>
      <c r="G2111" s="41"/>
      <c r="H2111" s="41"/>
      <c r="I2111" s="41"/>
      <c r="J2111" s="41"/>
      <c r="K2111" s="41"/>
      <c r="L2111" s="41"/>
      <c r="M2111" s="41"/>
      <c r="N2111" s="41"/>
      <c r="O2111" s="41"/>
      <c r="P2111" s="41"/>
      <c r="Q2111" s="41"/>
      <c r="R2111" s="41"/>
      <c r="S2111" s="41"/>
    </row>
    <row r="2112" ht="78.0" customHeight="1">
      <c r="A2112" s="41"/>
      <c r="B2112" s="78"/>
      <c r="C2112" s="78"/>
      <c r="D2112" s="41"/>
      <c r="E2112" s="41"/>
      <c r="F2112" s="41"/>
      <c r="G2112" s="41"/>
      <c r="H2112" s="41"/>
      <c r="I2112" s="41"/>
      <c r="J2112" s="41"/>
      <c r="K2112" s="41"/>
      <c r="L2112" s="41"/>
      <c r="M2112" s="41"/>
      <c r="N2112" s="41"/>
      <c r="O2112" s="41"/>
      <c r="P2112" s="41"/>
      <c r="Q2112" s="41"/>
      <c r="R2112" s="41"/>
      <c r="S2112" s="41"/>
    </row>
    <row r="2113" ht="78.0" customHeight="1">
      <c r="A2113" s="41"/>
      <c r="B2113" s="78"/>
      <c r="C2113" s="78"/>
      <c r="D2113" s="41"/>
      <c r="E2113" s="41"/>
      <c r="F2113" s="41"/>
      <c r="G2113" s="41"/>
      <c r="H2113" s="41"/>
      <c r="I2113" s="41"/>
      <c r="J2113" s="41"/>
      <c r="K2113" s="41"/>
      <c r="L2113" s="41"/>
      <c r="M2113" s="41"/>
      <c r="N2113" s="41"/>
      <c r="O2113" s="41"/>
      <c r="P2113" s="41"/>
      <c r="Q2113" s="41"/>
      <c r="R2113" s="41"/>
      <c r="S2113" s="41"/>
    </row>
    <row r="2114" ht="78.0" customHeight="1">
      <c r="A2114" s="41"/>
      <c r="B2114" s="78"/>
      <c r="C2114" s="78"/>
      <c r="D2114" s="41"/>
      <c r="E2114" s="41"/>
      <c r="F2114" s="41"/>
      <c r="G2114" s="41"/>
      <c r="H2114" s="41"/>
      <c r="I2114" s="41"/>
      <c r="J2114" s="41"/>
      <c r="K2114" s="41"/>
      <c r="L2114" s="41"/>
      <c r="M2114" s="41"/>
      <c r="N2114" s="41"/>
      <c r="O2114" s="41"/>
      <c r="P2114" s="41"/>
      <c r="Q2114" s="41"/>
      <c r="R2114" s="41"/>
      <c r="S2114" s="41"/>
    </row>
    <row r="2115" ht="78.0" customHeight="1">
      <c r="A2115" s="41"/>
      <c r="B2115" s="78"/>
      <c r="C2115" s="78"/>
      <c r="D2115" s="41"/>
      <c r="E2115" s="41"/>
      <c r="F2115" s="41"/>
      <c r="G2115" s="41"/>
      <c r="H2115" s="41"/>
      <c r="I2115" s="41"/>
      <c r="J2115" s="41"/>
      <c r="K2115" s="41"/>
      <c r="L2115" s="41"/>
      <c r="M2115" s="41"/>
      <c r="N2115" s="41"/>
      <c r="O2115" s="41"/>
      <c r="P2115" s="41"/>
      <c r="Q2115" s="41"/>
      <c r="R2115" s="41"/>
      <c r="S2115" s="41"/>
    </row>
    <row r="2116" ht="78.0" customHeight="1">
      <c r="A2116" s="41"/>
      <c r="B2116" s="78"/>
      <c r="C2116" s="78"/>
      <c r="D2116" s="41"/>
      <c r="E2116" s="41"/>
      <c r="F2116" s="41"/>
      <c r="G2116" s="41"/>
      <c r="H2116" s="41"/>
      <c r="I2116" s="41"/>
      <c r="J2116" s="41"/>
      <c r="K2116" s="41"/>
      <c r="L2116" s="41"/>
      <c r="M2116" s="41"/>
      <c r="N2116" s="41"/>
      <c r="O2116" s="41"/>
      <c r="P2116" s="41"/>
      <c r="Q2116" s="41"/>
      <c r="R2116" s="41"/>
      <c r="S2116" s="41"/>
    </row>
    <row r="2117" ht="78.0" customHeight="1">
      <c r="A2117" s="41"/>
      <c r="B2117" s="78"/>
      <c r="C2117" s="78"/>
      <c r="D2117" s="41"/>
      <c r="E2117" s="41"/>
      <c r="F2117" s="41"/>
      <c r="G2117" s="41"/>
      <c r="H2117" s="41"/>
      <c r="I2117" s="41"/>
      <c r="J2117" s="41"/>
      <c r="K2117" s="41"/>
      <c r="L2117" s="41"/>
      <c r="M2117" s="41"/>
      <c r="N2117" s="41"/>
      <c r="O2117" s="41"/>
      <c r="P2117" s="41"/>
      <c r="Q2117" s="41"/>
      <c r="R2117" s="41"/>
      <c r="S2117" s="41"/>
    </row>
    <row r="2118" ht="78.0" customHeight="1">
      <c r="A2118" s="41"/>
      <c r="B2118" s="78"/>
      <c r="C2118" s="78"/>
      <c r="D2118" s="41"/>
      <c r="E2118" s="41"/>
      <c r="F2118" s="41"/>
      <c r="G2118" s="41"/>
      <c r="H2118" s="41"/>
      <c r="I2118" s="41"/>
      <c r="J2118" s="41"/>
      <c r="K2118" s="41"/>
      <c r="L2118" s="41"/>
      <c r="M2118" s="41"/>
      <c r="N2118" s="41"/>
      <c r="O2118" s="41"/>
      <c r="P2118" s="41"/>
      <c r="Q2118" s="41"/>
      <c r="R2118" s="41"/>
      <c r="S2118" s="41"/>
    </row>
    <row r="2119" ht="78.0" customHeight="1">
      <c r="A2119" s="41"/>
      <c r="B2119" s="78"/>
      <c r="C2119" s="78"/>
      <c r="D2119" s="41"/>
      <c r="E2119" s="41"/>
      <c r="F2119" s="41"/>
      <c r="G2119" s="41"/>
      <c r="H2119" s="41"/>
      <c r="I2119" s="41"/>
      <c r="J2119" s="41"/>
      <c r="K2119" s="41"/>
      <c r="L2119" s="41"/>
      <c r="M2119" s="41"/>
      <c r="N2119" s="41"/>
      <c r="O2119" s="41"/>
      <c r="P2119" s="41"/>
      <c r="Q2119" s="41"/>
      <c r="R2119" s="41"/>
      <c r="S2119" s="41"/>
    </row>
    <row r="2120" ht="78.0" customHeight="1">
      <c r="A2120" s="41"/>
      <c r="B2120" s="78"/>
      <c r="C2120" s="78"/>
      <c r="D2120" s="41"/>
      <c r="E2120" s="41"/>
      <c r="F2120" s="41"/>
      <c r="G2120" s="41"/>
      <c r="H2120" s="41"/>
      <c r="I2120" s="41"/>
      <c r="J2120" s="41"/>
      <c r="K2120" s="41"/>
      <c r="L2120" s="41"/>
      <c r="M2120" s="41"/>
      <c r="N2120" s="41"/>
      <c r="O2120" s="41"/>
      <c r="P2120" s="41"/>
      <c r="Q2120" s="41"/>
      <c r="R2120" s="41"/>
      <c r="S2120" s="41"/>
    </row>
    <row r="2121" ht="78.0" customHeight="1">
      <c r="A2121" s="41"/>
      <c r="B2121" s="78"/>
      <c r="C2121" s="78"/>
      <c r="D2121" s="41"/>
      <c r="E2121" s="41"/>
      <c r="F2121" s="41"/>
      <c r="G2121" s="41"/>
      <c r="H2121" s="41"/>
      <c r="I2121" s="41"/>
      <c r="J2121" s="41"/>
      <c r="K2121" s="41"/>
      <c r="L2121" s="41"/>
      <c r="M2121" s="41"/>
      <c r="N2121" s="41"/>
      <c r="O2121" s="41"/>
      <c r="P2121" s="41"/>
      <c r="Q2121" s="41"/>
      <c r="R2121" s="41"/>
      <c r="S2121" s="41"/>
    </row>
    <row r="2122" ht="78.0" customHeight="1">
      <c r="A2122" s="41"/>
      <c r="B2122" s="78"/>
      <c r="C2122" s="78"/>
      <c r="D2122" s="41"/>
      <c r="E2122" s="41"/>
      <c r="F2122" s="41"/>
      <c r="G2122" s="41"/>
      <c r="H2122" s="41"/>
      <c r="I2122" s="41"/>
      <c r="J2122" s="41"/>
      <c r="K2122" s="41"/>
      <c r="L2122" s="41"/>
      <c r="M2122" s="41"/>
      <c r="N2122" s="41"/>
      <c r="O2122" s="41"/>
      <c r="P2122" s="41"/>
      <c r="Q2122" s="41"/>
      <c r="R2122" s="41"/>
      <c r="S2122" s="41"/>
    </row>
    <row r="2123" ht="78.0" customHeight="1">
      <c r="A2123" s="41"/>
      <c r="B2123" s="78"/>
      <c r="C2123" s="78"/>
      <c r="D2123" s="41"/>
      <c r="E2123" s="41"/>
      <c r="F2123" s="41"/>
      <c r="G2123" s="41"/>
      <c r="H2123" s="41"/>
      <c r="I2123" s="41"/>
      <c r="J2123" s="41"/>
      <c r="K2123" s="41"/>
      <c r="L2123" s="41"/>
      <c r="M2123" s="41"/>
      <c r="N2123" s="41"/>
      <c r="O2123" s="41"/>
      <c r="P2123" s="41"/>
      <c r="Q2123" s="41"/>
      <c r="R2123" s="41"/>
      <c r="S2123" s="41"/>
    </row>
    <row r="2124" ht="78.0" customHeight="1">
      <c r="A2124" s="41"/>
      <c r="B2124" s="78"/>
      <c r="C2124" s="78"/>
      <c r="D2124" s="41"/>
      <c r="E2124" s="41"/>
      <c r="F2124" s="41"/>
      <c r="G2124" s="41"/>
      <c r="H2124" s="41"/>
      <c r="I2124" s="41"/>
      <c r="J2124" s="41"/>
      <c r="K2124" s="41"/>
      <c r="L2124" s="41"/>
      <c r="M2124" s="41"/>
      <c r="N2124" s="41"/>
      <c r="O2124" s="41"/>
      <c r="P2124" s="41"/>
      <c r="Q2124" s="41"/>
      <c r="R2124" s="41"/>
      <c r="S2124" s="41"/>
    </row>
    <row r="2125" ht="78.0" customHeight="1">
      <c r="A2125" s="41"/>
      <c r="B2125" s="78"/>
      <c r="C2125" s="78"/>
      <c r="D2125" s="41"/>
      <c r="E2125" s="41"/>
      <c r="F2125" s="41"/>
      <c r="G2125" s="41"/>
      <c r="H2125" s="41"/>
      <c r="I2125" s="41"/>
      <c r="J2125" s="41"/>
      <c r="K2125" s="41"/>
      <c r="L2125" s="41"/>
      <c r="M2125" s="41"/>
      <c r="N2125" s="41"/>
      <c r="O2125" s="41"/>
      <c r="P2125" s="41"/>
      <c r="Q2125" s="41"/>
      <c r="R2125" s="41"/>
      <c r="S2125" s="41"/>
    </row>
    <row r="2126" ht="78.0" customHeight="1">
      <c r="A2126" s="41"/>
      <c r="B2126" s="78"/>
      <c r="C2126" s="78"/>
      <c r="D2126" s="41"/>
      <c r="E2126" s="41"/>
      <c r="F2126" s="41"/>
      <c r="G2126" s="41"/>
      <c r="H2126" s="41"/>
      <c r="I2126" s="41"/>
      <c r="J2126" s="41"/>
      <c r="K2126" s="41"/>
      <c r="L2126" s="41"/>
      <c r="M2126" s="41"/>
      <c r="N2126" s="41"/>
      <c r="O2126" s="41"/>
      <c r="P2126" s="41"/>
      <c r="Q2126" s="41"/>
      <c r="R2126" s="41"/>
      <c r="S2126" s="41"/>
    </row>
    <row r="2127" ht="78.0" customHeight="1">
      <c r="A2127" s="41"/>
      <c r="B2127" s="78"/>
      <c r="C2127" s="78"/>
      <c r="D2127" s="41"/>
      <c r="E2127" s="41"/>
      <c r="F2127" s="41"/>
      <c r="G2127" s="41"/>
      <c r="H2127" s="41"/>
      <c r="I2127" s="41"/>
      <c r="J2127" s="41"/>
      <c r="K2127" s="41"/>
      <c r="L2127" s="41"/>
      <c r="M2127" s="41"/>
      <c r="N2127" s="41"/>
      <c r="O2127" s="41"/>
      <c r="P2127" s="41"/>
      <c r="Q2127" s="41"/>
      <c r="R2127" s="41"/>
      <c r="S2127" s="41"/>
    </row>
    <row r="2128" ht="78.0" customHeight="1">
      <c r="A2128" s="41"/>
      <c r="B2128" s="78"/>
      <c r="C2128" s="78"/>
      <c r="D2128" s="41"/>
      <c r="E2128" s="41"/>
      <c r="F2128" s="41"/>
      <c r="G2128" s="41"/>
      <c r="H2128" s="41"/>
      <c r="I2128" s="41"/>
      <c r="J2128" s="41"/>
      <c r="K2128" s="41"/>
      <c r="L2128" s="41"/>
      <c r="M2128" s="41"/>
      <c r="N2128" s="41"/>
      <c r="O2128" s="41"/>
      <c r="P2128" s="41"/>
      <c r="Q2128" s="41"/>
      <c r="R2128" s="41"/>
      <c r="S2128" s="41"/>
    </row>
    <row r="2129" ht="78.0" customHeight="1">
      <c r="A2129" s="41"/>
      <c r="B2129" s="78"/>
      <c r="C2129" s="78"/>
      <c r="D2129" s="41"/>
      <c r="E2129" s="41"/>
      <c r="F2129" s="41"/>
      <c r="G2129" s="41"/>
      <c r="H2129" s="41"/>
      <c r="I2129" s="41"/>
      <c r="J2129" s="41"/>
      <c r="K2129" s="41"/>
      <c r="L2129" s="41"/>
      <c r="M2129" s="41"/>
      <c r="N2129" s="41"/>
      <c r="O2129" s="41"/>
      <c r="P2129" s="41"/>
      <c r="Q2129" s="41"/>
      <c r="R2129" s="41"/>
      <c r="S2129" s="41"/>
    </row>
    <row r="2130" ht="78.0" customHeight="1">
      <c r="A2130" s="41"/>
      <c r="B2130" s="78"/>
      <c r="C2130" s="78"/>
      <c r="D2130" s="41"/>
      <c r="E2130" s="41"/>
      <c r="F2130" s="41"/>
      <c r="G2130" s="41"/>
      <c r="H2130" s="41"/>
      <c r="I2130" s="41"/>
      <c r="J2130" s="41"/>
      <c r="K2130" s="41"/>
      <c r="L2130" s="41"/>
      <c r="M2130" s="41"/>
      <c r="N2130" s="41"/>
      <c r="O2130" s="41"/>
      <c r="P2130" s="41"/>
      <c r="Q2130" s="41"/>
      <c r="R2130" s="41"/>
      <c r="S2130" s="41"/>
    </row>
    <row r="2131" ht="78.0" customHeight="1">
      <c r="A2131" s="41"/>
      <c r="B2131" s="78"/>
      <c r="C2131" s="78"/>
      <c r="D2131" s="41"/>
      <c r="E2131" s="41"/>
      <c r="F2131" s="41"/>
      <c r="G2131" s="41"/>
      <c r="H2131" s="41"/>
      <c r="I2131" s="41"/>
      <c r="J2131" s="41"/>
      <c r="K2131" s="41"/>
      <c r="L2131" s="41"/>
      <c r="M2131" s="41"/>
      <c r="N2131" s="41"/>
      <c r="O2131" s="41"/>
      <c r="P2131" s="41"/>
      <c r="Q2131" s="41"/>
      <c r="R2131" s="41"/>
      <c r="S2131" s="41"/>
    </row>
    <row r="2132" ht="78.0" customHeight="1">
      <c r="A2132" s="41"/>
      <c r="B2132" s="78"/>
      <c r="C2132" s="78"/>
      <c r="D2132" s="41"/>
      <c r="E2132" s="41"/>
      <c r="F2132" s="41"/>
      <c r="G2132" s="41"/>
      <c r="H2132" s="41"/>
      <c r="I2132" s="41"/>
      <c r="J2132" s="41"/>
      <c r="K2132" s="41"/>
      <c r="L2132" s="41"/>
      <c r="M2132" s="41"/>
      <c r="N2132" s="41"/>
      <c r="O2132" s="41"/>
      <c r="P2132" s="41"/>
      <c r="Q2132" s="41"/>
      <c r="R2132" s="41"/>
      <c r="S2132" s="41"/>
    </row>
    <row r="2133" ht="78.0" customHeight="1">
      <c r="A2133" s="41"/>
      <c r="B2133" s="78"/>
      <c r="C2133" s="78"/>
      <c r="D2133" s="41"/>
      <c r="E2133" s="41"/>
      <c r="F2133" s="41"/>
      <c r="G2133" s="41"/>
      <c r="H2133" s="41"/>
      <c r="I2133" s="41"/>
      <c r="J2133" s="41"/>
      <c r="K2133" s="41"/>
      <c r="L2133" s="41"/>
      <c r="M2133" s="41"/>
      <c r="N2133" s="41"/>
      <c r="O2133" s="41"/>
      <c r="P2133" s="41"/>
      <c r="Q2133" s="41"/>
      <c r="R2133" s="41"/>
      <c r="S2133" s="41"/>
    </row>
    <row r="2134" ht="78.0" customHeight="1">
      <c r="A2134" s="41"/>
      <c r="B2134" s="78"/>
      <c r="C2134" s="78"/>
      <c r="D2134" s="41"/>
      <c r="E2134" s="41"/>
      <c r="F2134" s="41"/>
      <c r="G2134" s="41"/>
      <c r="H2134" s="41"/>
      <c r="I2134" s="41"/>
      <c r="J2134" s="41"/>
      <c r="K2134" s="41"/>
      <c r="L2134" s="41"/>
      <c r="M2134" s="41"/>
      <c r="N2134" s="41"/>
      <c r="O2134" s="41"/>
      <c r="P2134" s="41"/>
      <c r="Q2134" s="41"/>
      <c r="R2134" s="41"/>
      <c r="S2134" s="41"/>
    </row>
    <row r="2135" ht="78.0" customHeight="1">
      <c r="A2135" s="41"/>
      <c r="B2135" s="78"/>
      <c r="C2135" s="78"/>
      <c r="D2135" s="41"/>
      <c r="E2135" s="41"/>
      <c r="F2135" s="41"/>
      <c r="G2135" s="41"/>
      <c r="H2135" s="41"/>
      <c r="I2135" s="41"/>
      <c r="J2135" s="41"/>
      <c r="K2135" s="41"/>
      <c r="L2135" s="41"/>
      <c r="M2135" s="41"/>
      <c r="N2135" s="41"/>
      <c r="O2135" s="41"/>
      <c r="P2135" s="41"/>
      <c r="Q2135" s="41"/>
      <c r="R2135" s="41"/>
      <c r="S2135" s="41"/>
    </row>
    <row r="2136" ht="78.0" customHeight="1">
      <c r="A2136" s="41"/>
      <c r="B2136" s="78"/>
      <c r="C2136" s="78"/>
      <c r="D2136" s="41"/>
      <c r="E2136" s="41"/>
      <c r="F2136" s="41"/>
      <c r="G2136" s="41"/>
      <c r="H2136" s="41"/>
      <c r="I2136" s="41"/>
      <c r="J2136" s="41"/>
      <c r="K2136" s="41"/>
      <c r="L2136" s="41"/>
      <c r="M2136" s="41"/>
      <c r="N2136" s="41"/>
      <c r="O2136" s="41"/>
      <c r="P2136" s="41"/>
      <c r="Q2136" s="41"/>
      <c r="R2136" s="41"/>
      <c r="S2136" s="41"/>
    </row>
    <row r="2137" ht="78.0" customHeight="1">
      <c r="A2137" s="41"/>
      <c r="B2137" s="78"/>
      <c r="C2137" s="78"/>
      <c r="D2137" s="41"/>
      <c r="E2137" s="41"/>
      <c r="F2137" s="41"/>
      <c r="G2137" s="41"/>
      <c r="H2137" s="41"/>
      <c r="I2137" s="41"/>
      <c r="J2137" s="41"/>
      <c r="K2137" s="41"/>
      <c r="L2137" s="41"/>
      <c r="M2137" s="41"/>
      <c r="N2137" s="41"/>
      <c r="O2137" s="41"/>
      <c r="P2137" s="41"/>
      <c r="Q2137" s="41"/>
      <c r="R2137" s="41"/>
      <c r="S2137" s="41"/>
    </row>
    <row r="2138" ht="78.0" customHeight="1">
      <c r="A2138" s="41"/>
      <c r="B2138" s="78"/>
      <c r="C2138" s="78"/>
      <c r="D2138" s="41"/>
      <c r="E2138" s="41"/>
      <c r="F2138" s="41"/>
      <c r="G2138" s="41"/>
      <c r="H2138" s="41"/>
      <c r="I2138" s="41"/>
      <c r="J2138" s="41"/>
      <c r="K2138" s="41"/>
      <c r="L2138" s="41"/>
      <c r="M2138" s="41"/>
      <c r="N2138" s="41"/>
      <c r="O2138" s="41"/>
      <c r="P2138" s="41"/>
      <c r="Q2138" s="41"/>
      <c r="R2138" s="41"/>
      <c r="S2138" s="41"/>
    </row>
    <row r="2139" ht="78.0" customHeight="1">
      <c r="A2139" s="41"/>
      <c r="B2139" s="78"/>
      <c r="C2139" s="78"/>
      <c r="D2139" s="41"/>
      <c r="E2139" s="41"/>
      <c r="F2139" s="41"/>
      <c r="G2139" s="41"/>
      <c r="H2139" s="41"/>
      <c r="I2139" s="41"/>
      <c r="J2139" s="41"/>
      <c r="K2139" s="41"/>
      <c r="L2139" s="41"/>
      <c r="M2139" s="41"/>
      <c r="N2139" s="41"/>
      <c r="O2139" s="41"/>
      <c r="P2139" s="41"/>
      <c r="Q2139" s="41"/>
      <c r="R2139" s="41"/>
      <c r="S2139" s="41"/>
    </row>
    <row r="2140" ht="78.0" customHeight="1">
      <c r="A2140" s="41"/>
      <c r="B2140" s="78"/>
      <c r="C2140" s="78"/>
      <c r="D2140" s="41"/>
      <c r="E2140" s="41"/>
      <c r="F2140" s="41"/>
      <c r="G2140" s="41"/>
      <c r="H2140" s="41"/>
      <c r="I2140" s="41"/>
      <c r="J2140" s="41"/>
      <c r="K2140" s="41"/>
      <c r="L2140" s="41"/>
      <c r="M2140" s="41"/>
      <c r="N2140" s="41"/>
      <c r="O2140" s="41"/>
      <c r="P2140" s="41"/>
      <c r="Q2140" s="41"/>
      <c r="R2140" s="41"/>
      <c r="S2140" s="41"/>
    </row>
    <row r="2141" ht="78.0" customHeight="1">
      <c r="A2141" s="41"/>
      <c r="B2141" s="78"/>
      <c r="C2141" s="78"/>
      <c r="D2141" s="41"/>
      <c r="E2141" s="41"/>
      <c r="F2141" s="41"/>
      <c r="G2141" s="41"/>
      <c r="H2141" s="41"/>
      <c r="I2141" s="41"/>
      <c r="J2141" s="41"/>
      <c r="K2141" s="41"/>
      <c r="L2141" s="41"/>
      <c r="M2141" s="41"/>
      <c r="N2141" s="41"/>
      <c r="O2141" s="41"/>
      <c r="P2141" s="41"/>
      <c r="Q2141" s="41"/>
      <c r="R2141" s="41"/>
      <c r="S2141" s="41"/>
    </row>
    <row r="2142" ht="78.0" customHeight="1">
      <c r="A2142" s="41"/>
      <c r="B2142" s="78"/>
      <c r="C2142" s="78"/>
      <c r="D2142" s="41"/>
      <c r="E2142" s="41"/>
      <c r="F2142" s="41"/>
      <c r="G2142" s="41"/>
      <c r="H2142" s="41"/>
      <c r="I2142" s="41"/>
      <c r="J2142" s="41"/>
      <c r="K2142" s="41"/>
      <c r="L2142" s="41"/>
      <c r="M2142" s="41"/>
      <c r="N2142" s="41"/>
      <c r="O2142" s="41"/>
      <c r="P2142" s="41"/>
      <c r="Q2142" s="41"/>
      <c r="R2142" s="41"/>
      <c r="S2142" s="41"/>
    </row>
    <row r="2143" ht="78.0" customHeight="1">
      <c r="A2143" s="41"/>
      <c r="B2143" s="78"/>
      <c r="C2143" s="78"/>
      <c r="D2143" s="41"/>
      <c r="E2143" s="41"/>
      <c r="F2143" s="41"/>
      <c r="G2143" s="41"/>
      <c r="H2143" s="41"/>
      <c r="I2143" s="41"/>
      <c r="J2143" s="41"/>
      <c r="K2143" s="41"/>
      <c r="L2143" s="41"/>
      <c r="M2143" s="41"/>
      <c r="N2143" s="41"/>
      <c r="O2143" s="41"/>
      <c r="P2143" s="41"/>
      <c r="Q2143" s="41"/>
      <c r="R2143" s="41"/>
      <c r="S2143" s="41"/>
    </row>
    <row r="2144" ht="78.0" customHeight="1">
      <c r="A2144" s="41"/>
      <c r="B2144" s="78"/>
      <c r="C2144" s="78"/>
      <c r="D2144" s="41"/>
      <c r="E2144" s="41"/>
      <c r="F2144" s="41"/>
      <c r="G2144" s="41"/>
      <c r="H2144" s="41"/>
      <c r="I2144" s="41"/>
      <c r="J2144" s="41"/>
      <c r="K2144" s="41"/>
      <c r="L2144" s="41"/>
      <c r="M2144" s="41"/>
      <c r="N2144" s="41"/>
      <c r="O2144" s="41"/>
      <c r="P2144" s="41"/>
      <c r="Q2144" s="41"/>
      <c r="R2144" s="41"/>
      <c r="S2144" s="41"/>
    </row>
    <row r="2145" ht="78.0" customHeight="1">
      <c r="A2145" s="41"/>
      <c r="B2145" s="78"/>
      <c r="C2145" s="78"/>
      <c r="D2145" s="41"/>
      <c r="E2145" s="41"/>
      <c r="F2145" s="41"/>
      <c r="G2145" s="41"/>
      <c r="H2145" s="41"/>
      <c r="I2145" s="41"/>
      <c r="J2145" s="41"/>
      <c r="K2145" s="41"/>
      <c r="L2145" s="41"/>
      <c r="M2145" s="41"/>
      <c r="N2145" s="41"/>
      <c r="O2145" s="41"/>
      <c r="P2145" s="41"/>
      <c r="Q2145" s="41"/>
      <c r="R2145" s="41"/>
      <c r="S2145" s="41"/>
    </row>
    <row r="2146" ht="78.0" customHeight="1">
      <c r="A2146" s="41"/>
      <c r="B2146" s="78"/>
      <c r="C2146" s="78"/>
      <c r="D2146" s="41"/>
      <c r="E2146" s="41"/>
      <c r="F2146" s="41"/>
      <c r="G2146" s="41"/>
      <c r="H2146" s="41"/>
      <c r="I2146" s="41"/>
      <c r="J2146" s="41"/>
      <c r="K2146" s="41"/>
      <c r="L2146" s="41"/>
      <c r="M2146" s="41"/>
      <c r="N2146" s="41"/>
      <c r="O2146" s="41"/>
      <c r="P2146" s="41"/>
      <c r="Q2146" s="41"/>
      <c r="R2146" s="41"/>
      <c r="S2146" s="41"/>
    </row>
    <row r="2147" ht="78.0" customHeight="1">
      <c r="A2147" s="41"/>
      <c r="B2147" s="78"/>
      <c r="C2147" s="78"/>
      <c r="D2147" s="41"/>
      <c r="E2147" s="41"/>
      <c r="F2147" s="41"/>
      <c r="G2147" s="41"/>
      <c r="H2147" s="41"/>
      <c r="I2147" s="41"/>
      <c r="J2147" s="41"/>
      <c r="K2147" s="41"/>
      <c r="L2147" s="41"/>
      <c r="M2147" s="41"/>
      <c r="N2147" s="41"/>
      <c r="O2147" s="41"/>
      <c r="P2147" s="41"/>
      <c r="Q2147" s="41"/>
      <c r="R2147" s="41"/>
      <c r="S2147" s="41"/>
    </row>
    <row r="2148" ht="78.0" customHeight="1">
      <c r="A2148" s="41"/>
      <c r="B2148" s="78"/>
      <c r="C2148" s="78"/>
      <c r="D2148" s="41"/>
      <c r="E2148" s="41"/>
      <c r="F2148" s="41"/>
      <c r="G2148" s="41"/>
      <c r="H2148" s="41"/>
      <c r="I2148" s="41"/>
      <c r="J2148" s="41"/>
      <c r="K2148" s="41"/>
      <c r="L2148" s="41"/>
      <c r="M2148" s="41"/>
      <c r="N2148" s="41"/>
      <c r="O2148" s="41"/>
      <c r="P2148" s="41"/>
      <c r="Q2148" s="41"/>
      <c r="R2148" s="41"/>
      <c r="S2148" s="41"/>
    </row>
    <row r="2149" ht="78.0" customHeight="1">
      <c r="A2149" s="41"/>
      <c r="B2149" s="78"/>
      <c r="C2149" s="78"/>
      <c r="D2149" s="41"/>
      <c r="E2149" s="41"/>
      <c r="F2149" s="41"/>
      <c r="G2149" s="41"/>
      <c r="H2149" s="41"/>
      <c r="I2149" s="41"/>
      <c r="J2149" s="41"/>
      <c r="K2149" s="41"/>
      <c r="L2149" s="41"/>
      <c r="M2149" s="41"/>
      <c r="N2149" s="41"/>
      <c r="O2149" s="41"/>
      <c r="P2149" s="41"/>
      <c r="Q2149" s="41"/>
      <c r="R2149" s="41"/>
      <c r="S2149" s="41"/>
    </row>
    <row r="2150" ht="78.0" customHeight="1">
      <c r="A2150" s="41"/>
      <c r="B2150" s="78"/>
      <c r="C2150" s="78"/>
      <c r="D2150" s="41"/>
      <c r="E2150" s="41"/>
      <c r="F2150" s="41"/>
      <c r="G2150" s="41"/>
      <c r="H2150" s="41"/>
      <c r="I2150" s="41"/>
      <c r="J2150" s="41"/>
      <c r="K2150" s="41"/>
      <c r="L2150" s="41"/>
      <c r="M2150" s="41"/>
      <c r="N2150" s="41"/>
      <c r="O2150" s="41"/>
      <c r="P2150" s="41"/>
      <c r="Q2150" s="41"/>
      <c r="R2150" s="41"/>
      <c r="S2150" s="41"/>
    </row>
    <row r="2151" ht="78.0" customHeight="1">
      <c r="A2151" s="41"/>
      <c r="B2151" s="78"/>
      <c r="C2151" s="78"/>
      <c r="D2151" s="41"/>
      <c r="E2151" s="41"/>
      <c r="F2151" s="41"/>
      <c r="G2151" s="41"/>
      <c r="H2151" s="41"/>
      <c r="I2151" s="41"/>
      <c r="J2151" s="41"/>
      <c r="K2151" s="41"/>
      <c r="L2151" s="41"/>
      <c r="M2151" s="41"/>
      <c r="N2151" s="41"/>
      <c r="O2151" s="41"/>
      <c r="P2151" s="41"/>
      <c r="Q2151" s="41"/>
      <c r="R2151" s="41"/>
      <c r="S2151" s="41"/>
    </row>
    <row r="2152" ht="78.0" customHeight="1">
      <c r="A2152" s="41"/>
      <c r="B2152" s="78"/>
      <c r="C2152" s="78"/>
      <c r="D2152" s="41"/>
      <c r="E2152" s="41"/>
      <c r="F2152" s="41"/>
      <c r="G2152" s="41"/>
      <c r="H2152" s="41"/>
      <c r="I2152" s="41"/>
      <c r="J2152" s="41"/>
      <c r="K2152" s="41"/>
      <c r="L2152" s="41"/>
      <c r="M2152" s="41"/>
      <c r="N2152" s="41"/>
      <c r="O2152" s="41"/>
      <c r="P2152" s="41"/>
      <c r="Q2152" s="41"/>
      <c r="R2152" s="41"/>
      <c r="S2152" s="41"/>
    </row>
    <row r="2153" ht="78.0" customHeight="1">
      <c r="A2153" s="41"/>
      <c r="B2153" s="78"/>
      <c r="C2153" s="78"/>
      <c r="D2153" s="41"/>
      <c r="E2153" s="41"/>
      <c r="F2153" s="41"/>
      <c r="G2153" s="41"/>
      <c r="H2153" s="41"/>
      <c r="I2153" s="41"/>
      <c r="J2153" s="41"/>
      <c r="K2153" s="41"/>
      <c r="L2153" s="41"/>
      <c r="M2153" s="41"/>
      <c r="N2153" s="41"/>
      <c r="O2153" s="41"/>
      <c r="P2153" s="41"/>
      <c r="Q2153" s="41"/>
      <c r="R2153" s="41"/>
      <c r="S2153" s="41"/>
    </row>
    <row r="2154" ht="78.0" customHeight="1">
      <c r="A2154" s="41"/>
      <c r="B2154" s="78"/>
      <c r="C2154" s="78"/>
      <c r="D2154" s="41"/>
      <c r="E2154" s="41"/>
      <c r="F2154" s="41"/>
      <c r="G2154" s="41"/>
      <c r="H2154" s="41"/>
      <c r="I2154" s="41"/>
      <c r="J2154" s="41"/>
      <c r="K2154" s="41"/>
      <c r="L2154" s="41"/>
      <c r="M2154" s="41"/>
      <c r="N2154" s="41"/>
      <c r="O2154" s="41"/>
      <c r="P2154" s="41"/>
      <c r="Q2154" s="41"/>
      <c r="R2154" s="41"/>
      <c r="S2154" s="41"/>
    </row>
    <row r="2155" ht="78.0" customHeight="1">
      <c r="A2155" s="41"/>
      <c r="B2155" s="78"/>
      <c r="C2155" s="78"/>
      <c r="D2155" s="41"/>
      <c r="E2155" s="41"/>
      <c r="F2155" s="41"/>
      <c r="G2155" s="41"/>
      <c r="H2155" s="41"/>
      <c r="I2155" s="41"/>
      <c r="J2155" s="41"/>
      <c r="K2155" s="41"/>
      <c r="L2155" s="41"/>
      <c r="M2155" s="41"/>
      <c r="N2155" s="41"/>
      <c r="O2155" s="41"/>
      <c r="P2155" s="41"/>
      <c r="Q2155" s="41"/>
      <c r="R2155" s="41"/>
      <c r="S2155" s="41"/>
    </row>
    <row r="2156" ht="78.0" customHeight="1">
      <c r="A2156" s="41"/>
      <c r="B2156" s="78"/>
      <c r="C2156" s="78"/>
      <c r="D2156" s="41"/>
      <c r="E2156" s="41"/>
      <c r="F2156" s="41"/>
      <c r="G2156" s="41"/>
      <c r="H2156" s="41"/>
      <c r="I2156" s="41"/>
      <c r="J2156" s="41"/>
      <c r="K2156" s="41"/>
      <c r="L2156" s="41"/>
      <c r="M2156" s="41"/>
      <c r="N2156" s="41"/>
      <c r="O2156" s="41"/>
      <c r="P2156" s="41"/>
      <c r="Q2156" s="41"/>
      <c r="R2156" s="41"/>
      <c r="S2156" s="41"/>
    </row>
    <row r="2157" ht="78.0" customHeight="1">
      <c r="A2157" s="41"/>
      <c r="B2157" s="78"/>
      <c r="C2157" s="78"/>
      <c r="D2157" s="41"/>
      <c r="E2157" s="41"/>
      <c r="F2157" s="41"/>
      <c r="G2157" s="41"/>
      <c r="H2157" s="41"/>
      <c r="I2157" s="41"/>
      <c r="J2157" s="41"/>
      <c r="K2157" s="41"/>
      <c r="L2157" s="41"/>
      <c r="M2157" s="41"/>
      <c r="N2157" s="41"/>
      <c r="O2157" s="41"/>
      <c r="P2157" s="41"/>
      <c r="Q2157" s="41"/>
      <c r="R2157" s="41"/>
      <c r="S2157" s="41"/>
    </row>
    <row r="2158" ht="78.0" customHeight="1">
      <c r="A2158" s="41"/>
      <c r="B2158" s="78"/>
      <c r="C2158" s="78"/>
      <c r="D2158" s="41"/>
      <c r="E2158" s="41"/>
      <c r="F2158" s="41"/>
      <c r="G2158" s="41"/>
      <c r="H2158" s="41"/>
      <c r="I2158" s="41"/>
      <c r="J2158" s="41"/>
      <c r="K2158" s="41"/>
      <c r="L2158" s="41"/>
      <c r="M2158" s="41"/>
      <c r="N2158" s="41"/>
      <c r="O2158" s="41"/>
      <c r="P2158" s="41"/>
      <c r="Q2158" s="41"/>
      <c r="R2158" s="41"/>
      <c r="S2158" s="41"/>
    </row>
    <row r="2159" ht="78.0" customHeight="1">
      <c r="A2159" s="41"/>
      <c r="B2159" s="78"/>
      <c r="C2159" s="78"/>
      <c r="D2159" s="41"/>
      <c r="E2159" s="41"/>
      <c r="F2159" s="41"/>
      <c r="G2159" s="41"/>
      <c r="H2159" s="41"/>
      <c r="I2159" s="41"/>
      <c r="J2159" s="41"/>
      <c r="K2159" s="41"/>
      <c r="L2159" s="41"/>
      <c r="M2159" s="41"/>
      <c r="N2159" s="41"/>
      <c r="O2159" s="41"/>
      <c r="P2159" s="41"/>
      <c r="Q2159" s="41"/>
      <c r="R2159" s="41"/>
      <c r="S2159" s="41"/>
    </row>
    <row r="2160" ht="78.0" customHeight="1">
      <c r="A2160" s="41"/>
      <c r="B2160" s="78"/>
      <c r="C2160" s="78"/>
      <c r="D2160" s="41"/>
      <c r="E2160" s="41"/>
      <c r="F2160" s="41"/>
      <c r="G2160" s="41"/>
      <c r="H2160" s="41"/>
      <c r="I2160" s="41"/>
      <c r="J2160" s="41"/>
      <c r="K2160" s="41"/>
      <c r="L2160" s="41"/>
      <c r="M2160" s="41"/>
      <c r="N2160" s="41"/>
      <c r="O2160" s="41"/>
      <c r="P2160" s="41"/>
      <c r="Q2160" s="41"/>
      <c r="R2160" s="41"/>
      <c r="S2160" s="41"/>
    </row>
    <row r="2161" ht="78.0" customHeight="1">
      <c r="A2161" s="41"/>
      <c r="B2161" s="78"/>
      <c r="C2161" s="78"/>
      <c r="D2161" s="41"/>
      <c r="E2161" s="41"/>
      <c r="F2161" s="41"/>
      <c r="G2161" s="41"/>
      <c r="H2161" s="41"/>
      <c r="I2161" s="41"/>
      <c r="J2161" s="41"/>
      <c r="K2161" s="41"/>
      <c r="L2161" s="41"/>
      <c r="M2161" s="41"/>
      <c r="N2161" s="41"/>
      <c r="O2161" s="41"/>
      <c r="P2161" s="41"/>
      <c r="Q2161" s="41"/>
      <c r="R2161" s="41"/>
      <c r="S2161" s="41"/>
    </row>
    <row r="2162" ht="78.0" customHeight="1">
      <c r="A2162" s="41"/>
      <c r="B2162" s="78"/>
      <c r="C2162" s="78"/>
      <c r="D2162" s="41"/>
      <c r="E2162" s="41"/>
      <c r="F2162" s="41"/>
      <c r="G2162" s="41"/>
      <c r="H2162" s="41"/>
      <c r="I2162" s="41"/>
      <c r="J2162" s="41"/>
      <c r="K2162" s="41"/>
      <c r="L2162" s="41"/>
      <c r="M2162" s="41"/>
      <c r="N2162" s="41"/>
      <c r="O2162" s="41"/>
      <c r="P2162" s="41"/>
      <c r="Q2162" s="41"/>
      <c r="R2162" s="41"/>
      <c r="S2162" s="41"/>
    </row>
    <row r="2163" ht="78.0" customHeight="1">
      <c r="A2163" s="41"/>
      <c r="B2163" s="78"/>
      <c r="C2163" s="78"/>
      <c r="D2163" s="41"/>
      <c r="E2163" s="41"/>
      <c r="F2163" s="41"/>
      <c r="G2163" s="41"/>
      <c r="H2163" s="41"/>
      <c r="I2163" s="41"/>
      <c r="J2163" s="41"/>
      <c r="K2163" s="41"/>
      <c r="L2163" s="41"/>
      <c r="M2163" s="41"/>
      <c r="N2163" s="41"/>
      <c r="O2163" s="41"/>
      <c r="P2163" s="41"/>
      <c r="Q2163" s="41"/>
      <c r="R2163" s="41"/>
      <c r="S2163" s="41"/>
    </row>
    <row r="2164" ht="78.0" customHeight="1">
      <c r="A2164" s="41"/>
      <c r="B2164" s="78"/>
      <c r="C2164" s="78"/>
      <c r="D2164" s="41"/>
      <c r="E2164" s="41"/>
      <c r="F2164" s="41"/>
      <c r="G2164" s="41"/>
      <c r="H2164" s="41"/>
      <c r="I2164" s="41"/>
      <c r="J2164" s="41"/>
      <c r="K2164" s="41"/>
      <c r="L2164" s="41"/>
      <c r="M2164" s="41"/>
      <c r="N2164" s="41"/>
      <c r="O2164" s="41"/>
      <c r="P2164" s="41"/>
      <c r="Q2164" s="41"/>
      <c r="R2164" s="41"/>
      <c r="S2164" s="41"/>
    </row>
    <row r="2165" ht="78.0" customHeight="1">
      <c r="A2165" s="41"/>
      <c r="B2165" s="78"/>
      <c r="C2165" s="78"/>
      <c r="D2165" s="41"/>
      <c r="E2165" s="41"/>
      <c r="F2165" s="41"/>
      <c r="G2165" s="41"/>
      <c r="H2165" s="41"/>
      <c r="I2165" s="41"/>
      <c r="J2165" s="41"/>
      <c r="K2165" s="41"/>
      <c r="L2165" s="41"/>
      <c r="M2165" s="41"/>
      <c r="N2165" s="41"/>
      <c r="O2165" s="41"/>
      <c r="P2165" s="41"/>
      <c r="Q2165" s="41"/>
      <c r="R2165" s="41"/>
      <c r="S2165" s="41"/>
    </row>
    <row r="2166" ht="78.0" customHeight="1">
      <c r="A2166" s="41"/>
      <c r="B2166" s="78"/>
      <c r="C2166" s="78"/>
      <c r="D2166" s="41"/>
      <c r="E2166" s="41"/>
      <c r="F2166" s="41"/>
      <c r="G2166" s="41"/>
      <c r="H2166" s="41"/>
      <c r="I2166" s="41"/>
      <c r="J2166" s="41"/>
      <c r="K2166" s="41"/>
      <c r="L2166" s="41"/>
      <c r="M2166" s="41"/>
      <c r="N2166" s="41"/>
      <c r="O2166" s="41"/>
      <c r="P2166" s="41"/>
      <c r="Q2166" s="41"/>
      <c r="R2166" s="41"/>
      <c r="S2166" s="41"/>
    </row>
    <row r="2167" ht="78.0" customHeight="1">
      <c r="A2167" s="41"/>
      <c r="B2167" s="78"/>
      <c r="C2167" s="78"/>
      <c r="D2167" s="41"/>
      <c r="E2167" s="41"/>
      <c r="F2167" s="41"/>
      <c r="G2167" s="41"/>
      <c r="H2167" s="41"/>
      <c r="I2167" s="41"/>
      <c r="J2167" s="41"/>
      <c r="K2167" s="41"/>
      <c r="L2167" s="41"/>
      <c r="M2167" s="41"/>
      <c r="N2167" s="41"/>
      <c r="O2167" s="41"/>
      <c r="P2167" s="41"/>
      <c r="Q2167" s="41"/>
      <c r="R2167" s="41"/>
      <c r="S2167" s="41"/>
    </row>
    <row r="2168" ht="78.0" customHeight="1">
      <c r="A2168" s="41"/>
      <c r="B2168" s="78"/>
      <c r="C2168" s="78"/>
      <c r="D2168" s="41"/>
      <c r="E2168" s="41"/>
      <c r="F2168" s="41"/>
      <c r="G2168" s="41"/>
      <c r="H2168" s="41"/>
      <c r="I2168" s="41"/>
      <c r="J2168" s="41"/>
      <c r="K2168" s="41"/>
      <c r="L2168" s="41"/>
      <c r="M2168" s="41"/>
      <c r="N2168" s="41"/>
      <c r="O2168" s="41"/>
      <c r="P2168" s="41"/>
      <c r="Q2168" s="41"/>
      <c r="R2168" s="41"/>
      <c r="S2168" s="41"/>
    </row>
    <row r="2169" ht="78.0" customHeight="1">
      <c r="A2169" s="41"/>
      <c r="B2169" s="78"/>
      <c r="C2169" s="78"/>
      <c r="D2169" s="41"/>
      <c r="E2169" s="41"/>
      <c r="F2169" s="41"/>
      <c r="G2169" s="41"/>
      <c r="H2169" s="41"/>
      <c r="I2169" s="41"/>
      <c r="J2169" s="41"/>
      <c r="K2169" s="41"/>
      <c r="L2169" s="41"/>
      <c r="M2169" s="41"/>
      <c r="N2169" s="41"/>
      <c r="O2169" s="41"/>
      <c r="P2169" s="41"/>
      <c r="Q2169" s="41"/>
      <c r="R2169" s="41"/>
      <c r="S2169" s="41"/>
    </row>
    <row r="2170" ht="78.0" customHeight="1">
      <c r="A2170" s="41"/>
      <c r="B2170" s="78"/>
      <c r="C2170" s="78"/>
      <c r="D2170" s="41"/>
      <c r="E2170" s="41"/>
      <c r="F2170" s="41"/>
      <c r="G2170" s="41"/>
      <c r="H2170" s="41"/>
      <c r="I2170" s="41"/>
      <c r="J2170" s="41"/>
      <c r="K2170" s="41"/>
      <c r="L2170" s="41"/>
      <c r="M2170" s="41"/>
      <c r="N2170" s="41"/>
      <c r="O2170" s="41"/>
      <c r="P2170" s="41"/>
      <c r="Q2170" s="41"/>
      <c r="R2170" s="41"/>
      <c r="S2170" s="41"/>
    </row>
    <row r="2171" ht="78.0" customHeight="1">
      <c r="A2171" s="41"/>
      <c r="B2171" s="78"/>
      <c r="C2171" s="78"/>
      <c r="D2171" s="41"/>
      <c r="E2171" s="41"/>
      <c r="F2171" s="41"/>
      <c r="G2171" s="41"/>
      <c r="H2171" s="41"/>
      <c r="I2171" s="41"/>
      <c r="J2171" s="41"/>
      <c r="K2171" s="41"/>
      <c r="L2171" s="41"/>
      <c r="M2171" s="41"/>
      <c r="N2171" s="41"/>
      <c r="O2171" s="41"/>
      <c r="P2171" s="41"/>
      <c r="Q2171" s="41"/>
      <c r="R2171" s="41"/>
      <c r="S2171" s="41"/>
    </row>
    <row r="2172" ht="78.0" customHeight="1">
      <c r="A2172" s="41"/>
      <c r="B2172" s="78"/>
      <c r="C2172" s="78"/>
      <c r="D2172" s="41"/>
      <c r="E2172" s="41"/>
      <c r="F2172" s="41"/>
      <c r="G2172" s="41"/>
      <c r="H2172" s="41"/>
      <c r="I2172" s="41"/>
      <c r="J2172" s="41"/>
      <c r="K2172" s="41"/>
      <c r="L2172" s="41"/>
      <c r="M2172" s="41"/>
      <c r="N2172" s="41"/>
      <c r="O2172" s="41"/>
      <c r="P2172" s="41"/>
      <c r="Q2172" s="41"/>
      <c r="R2172" s="41"/>
      <c r="S2172" s="41"/>
    </row>
    <row r="2173" ht="78.0" customHeight="1">
      <c r="A2173" s="41"/>
      <c r="B2173" s="78"/>
      <c r="C2173" s="78"/>
      <c r="D2173" s="41"/>
      <c r="E2173" s="41"/>
      <c r="F2173" s="41"/>
      <c r="G2173" s="41"/>
      <c r="H2173" s="41"/>
      <c r="I2173" s="41"/>
      <c r="J2173" s="41"/>
      <c r="K2173" s="41"/>
      <c r="L2173" s="41"/>
      <c r="M2173" s="41"/>
      <c r="N2173" s="41"/>
      <c r="O2173" s="41"/>
      <c r="P2173" s="41"/>
      <c r="Q2173" s="41"/>
      <c r="R2173" s="41"/>
      <c r="S2173" s="41"/>
    </row>
    <row r="2174" ht="78.0" customHeight="1">
      <c r="A2174" s="41"/>
      <c r="B2174" s="78"/>
      <c r="C2174" s="78"/>
      <c r="D2174" s="41"/>
      <c r="E2174" s="41"/>
      <c r="F2174" s="41"/>
      <c r="G2174" s="41"/>
      <c r="H2174" s="41"/>
      <c r="I2174" s="41"/>
      <c r="J2174" s="41"/>
      <c r="K2174" s="41"/>
      <c r="L2174" s="41"/>
      <c r="M2174" s="41"/>
      <c r="N2174" s="41"/>
      <c r="O2174" s="41"/>
      <c r="P2174" s="41"/>
      <c r="Q2174" s="41"/>
      <c r="R2174" s="41"/>
      <c r="S2174" s="41"/>
    </row>
    <row r="2175" ht="78.0" customHeight="1">
      <c r="A2175" s="41"/>
      <c r="B2175" s="78"/>
      <c r="C2175" s="78"/>
      <c r="D2175" s="41"/>
      <c r="E2175" s="41"/>
      <c r="F2175" s="41"/>
      <c r="G2175" s="41"/>
      <c r="H2175" s="41"/>
      <c r="I2175" s="41"/>
      <c r="J2175" s="41"/>
      <c r="K2175" s="41"/>
      <c r="L2175" s="41"/>
      <c r="M2175" s="41"/>
      <c r="N2175" s="41"/>
      <c r="O2175" s="41"/>
      <c r="P2175" s="41"/>
      <c r="Q2175" s="41"/>
      <c r="R2175" s="41"/>
      <c r="S2175" s="41"/>
    </row>
    <row r="2176" ht="78.0" customHeight="1">
      <c r="A2176" s="41"/>
      <c r="B2176" s="78"/>
      <c r="C2176" s="78"/>
      <c r="D2176" s="41"/>
      <c r="E2176" s="41"/>
      <c r="F2176" s="41"/>
      <c r="G2176" s="41"/>
      <c r="H2176" s="41"/>
      <c r="I2176" s="41"/>
      <c r="J2176" s="41"/>
      <c r="K2176" s="41"/>
      <c r="L2176" s="41"/>
      <c r="M2176" s="41"/>
      <c r="N2176" s="41"/>
      <c r="O2176" s="41"/>
      <c r="P2176" s="41"/>
      <c r="Q2176" s="41"/>
      <c r="R2176" s="41"/>
      <c r="S2176" s="41"/>
    </row>
    <row r="2177" ht="78.0" customHeight="1">
      <c r="A2177" s="41"/>
      <c r="B2177" s="78"/>
      <c r="C2177" s="78"/>
      <c r="D2177" s="41"/>
      <c r="E2177" s="41"/>
      <c r="F2177" s="41"/>
      <c r="G2177" s="41"/>
      <c r="H2177" s="41"/>
      <c r="I2177" s="41"/>
      <c r="J2177" s="41"/>
      <c r="K2177" s="41"/>
      <c r="L2177" s="41"/>
      <c r="M2177" s="41"/>
      <c r="N2177" s="41"/>
      <c r="O2177" s="41"/>
      <c r="P2177" s="41"/>
      <c r="Q2177" s="41"/>
      <c r="R2177" s="41"/>
      <c r="S2177" s="41"/>
    </row>
    <row r="2178" ht="78.0" customHeight="1">
      <c r="A2178" s="41"/>
      <c r="B2178" s="78"/>
      <c r="C2178" s="78"/>
      <c r="D2178" s="41"/>
      <c r="E2178" s="41"/>
      <c r="F2178" s="41"/>
      <c r="G2178" s="41"/>
      <c r="H2178" s="41"/>
      <c r="I2178" s="41"/>
      <c r="J2178" s="41"/>
      <c r="K2178" s="41"/>
      <c r="L2178" s="41"/>
      <c r="M2178" s="41"/>
      <c r="N2178" s="41"/>
      <c r="O2178" s="41"/>
      <c r="P2178" s="41"/>
      <c r="Q2178" s="41"/>
      <c r="R2178" s="41"/>
      <c r="S2178" s="41"/>
    </row>
    <row r="2179" ht="78.0" customHeight="1">
      <c r="A2179" s="41"/>
      <c r="B2179" s="78"/>
      <c r="C2179" s="78"/>
      <c r="D2179" s="41"/>
      <c r="E2179" s="41"/>
      <c r="F2179" s="41"/>
      <c r="G2179" s="41"/>
      <c r="H2179" s="41"/>
      <c r="I2179" s="41"/>
      <c r="J2179" s="41"/>
      <c r="K2179" s="41"/>
      <c r="L2179" s="41"/>
      <c r="M2179" s="41"/>
      <c r="N2179" s="41"/>
      <c r="O2179" s="41"/>
      <c r="P2179" s="41"/>
      <c r="Q2179" s="41"/>
      <c r="R2179" s="41"/>
      <c r="S2179" s="41"/>
    </row>
    <row r="2180" ht="78.0" customHeight="1">
      <c r="A2180" s="41"/>
      <c r="B2180" s="78"/>
      <c r="C2180" s="78"/>
      <c r="D2180" s="41"/>
      <c r="E2180" s="41"/>
      <c r="F2180" s="41"/>
      <c r="G2180" s="41"/>
      <c r="H2180" s="41"/>
      <c r="I2180" s="41"/>
      <c r="J2180" s="41"/>
      <c r="K2180" s="41"/>
      <c r="L2180" s="41"/>
      <c r="M2180" s="41"/>
      <c r="N2180" s="41"/>
      <c r="O2180" s="41"/>
      <c r="P2180" s="41"/>
      <c r="Q2180" s="41"/>
      <c r="R2180" s="41"/>
      <c r="S2180" s="41"/>
    </row>
    <row r="2181" ht="78.0" customHeight="1">
      <c r="A2181" s="41"/>
      <c r="B2181" s="78"/>
      <c r="C2181" s="78"/>
      <c r="D2181" s="41"/>
      <c r="E2181" s="41"/>
      <c r="F2181" s="41"/>
      <c r="G2181" s="41"/>
      <c r="H2181" s="41"/>
      <c r="I2181" s="41"/>
      <c r="J2181" s="41"/>
      <c r="K2181" s="41"/>
      <c r="L2181" s="41"/>
      <c r="M2181" s="41"/>
      <c r="N2181" s="41"/>
      <c r="O2181" s="41"/>
      <c r="P2181" s="41"/>
      <c r="Q2181" s="41"/>
      <c r="R2181" s="41"/>
      <c r="S2181" s="41"/>
    </row>
    <row r="2182" ht="78.0" customHeight="1">
      <c r="A2182" s="41"/>
      <c r="B2182" s="78"/>
      <c r="C2182" s="78"/>
      <c r="D2182" s="41"/>
      <c r="E2182" s="41"/>
      <c r="F2182" s="41"/>
      <c r="G2182" s="41"/>
      <c r="H2182" s="41"/>
      <c r="I2182" s="41"/>
      <c r="J2182" s="41"/>
      <c r="K2182" s="41"/>
      <c r="L2182" s="41"/>
      <c r="M2182" s="41"/>
      <c r="N2182" s="41"/>
      <c r="O2182" s="41"/>
      <c r="P2182" s="41"/>
      <c r="Q2182" s="41"/>
      <c r="R2182" s="41"/>
      <c r="S2182" s="41"/>
    </row>
    <row r="2183" ht="78.0" customHeight="1">
      <c r="A2183" s="41"/>
      <c r="B2183" s="78"/>
      <c r="C2183" s="78"/>
      <c r="D2183" s="41"/>
      <c r="E2183" s="41"/>
      <c r="F2183" s="41"/>
      <c r="G2183" s="41"/>
      <c r="H2183" s="41"/>
      <c r="I2183" s="41"/>
      <c r="J2183" s="41"/>
      <c r="K2183" s="41"/>
      <c r="L2183" s="41"/>
      <c r="M2183" s="41"/>
      <c r="N2183" s="41"/>
      <c r="O2183" s="41"/>
      <c r="P2183" s="41"/>
      <c r="Q2183" s="41"/>
      <c r="R2183" s="41"/>
      <c r="S2183" s="41"/>
    </row>
    <row r="2184" ht="78.0" customHeight="1">
      <c r="A2184" s="41"/>
      <c r="B2184" s="78"/>
      <c r="C2184" s="78"/>
      <c r="D2184" s="41"/>
      <c r="E2184" s="41"/>
      <c r="F2184" s="41"/>
      <c r="G2184" s="41"/>
      <c r="H2184" s="41"/>
      <c r="I2184" s="41"/>
      <c r="J2184" s="41"/>
      <c r="K2184" s="41"/>
      <c r="L2184" s="41"/>
      <c r="M2184" s="41"/>
      <c r="N2184" s="41"/>
      <c r="O2184" s="41"/>
      <c r="P2184" s="41"/>
      <c r="Q2184" s="41"/>
      <c r="R2184" s="41"/>
      <c r="S2184" s="41"/>
    </row>
    <row r="2185" ht="78.0" customHeight="1">
      <c r="A2185" s="41"/>
      <c r="B2185" s="78"/>
      <c r="C2185" s="78"/>
      <c r="D2185" s="41"/>
      <c r="E2185" s="41"/>
      <c r="F2185" s="41"/>
      <c r="G2185" s="41"/>
      <c r="H2185" s="41"/>
      <c r="I2185" s="41"/>
      <c r="J2185" s="41"/>
      <c r="K2185" s="41"/>
      <c r="L2185" s="41"/>
      <c r="M2185" s="41"/>
      <c r="N2185" s="41"/>
      <c r="O2185" s="41"/>
      <c r="P2185" s="41"/>
      <c r="Q2185" s="41"/>
      <c r="R2185" s="41"/>
      <c r="S2185" s="41"/>
    </row>
    <row r="2186" ht="78.0" customHeight="1">
      <c r="A2186" s="41"/>
      <c r="B2186" s="78"/>
      <c r="C2186" s="78"/>
      <c r="D2186" s="41"/>
      <c r="E2186" s="41"/>
      <c r="F2186" s="41"/>
      <c r="G2186" s="41"/>
      <c r="H2186" s="41"/>
      <c r="I2186" s="41"/>
      <c r="J2186" s="41"/>
      <c r="K2186" s="41"/>
      <c r="L2186" s="41"/>
      <c r="M2186" s="41"/>
      <c r="N2186" s="41"/>
      <c r="O2186" s="41"/>
      <c r="P2186" s="41"/>
      <c r="Q2186" s="41"/>
      <c r="R2186" s="41"/>
      <c r="S2186" s="41"/>
    </row>
    <row r="2187" ht="78.0" customHeight="1">
      <c r="A2187" s="41"/>
      <c r="B2187" s="78"/>
      <c r="C2187" s="78"/>
      <c r="D2187" s="41"/>
      <c r="E2187" s="41"/>
      <c r="F2187" s="41"/>
      <c r="G2187" s="41"/>
      <c r="H2187" s="41"/>
      <c r="I2187" s="41"/>
      <c r="J2187" s="41"/>
      <c r="K2187" s="41"/>
      <c r="L2187" s="41"/>
      <c r="M2187" s="41"/>
      <c r="N2187" s="41"/>
      <c r="O2187" s="41"/>
      <c r="P2187" s="41"/>
      <c r="Q2187" s="41"/>
      <c r="R2187" s="41"/>
      <c r="S2187" s="41"/>
    </row>
    <row r="2188" ht="78.0" customHeight="1">
      <c r="A2188" s="41"/>
      <c r="B2188" s="78"/>
      <c r="C2188" s="78"/>
      <c r="D2188" s="41"/>
      <c r="E2188" s="41"/>
      <c r="F2188" s="41"/>
      <c r="G2188" s="41"/>
      <c r="H2188" s="41"/>
      <c r="I2188" s="41"/>
      <c r="J2188" s="41"/>
      <c r="K2188" s="41"/>
      <c r="L2188" s="41"/>
      <c r="M2188" s="41"/>
      <c r="N2188" s="41"/>
      <c r="O2188" s="41"/>
      <c r="P2188" s="41"/>
      <c r="Q2188" s="41"/>
      <c r="R2188" s="41"/>
      <c r="S2188" s="41"/>
    </row>
    <row r="2189" ht="78.0" customHeight="1">
      <c r="A2189" s="41"/>
      <c r="B2189" s="78"/>
      <c r="C2189" s="78"/>
      <c r="D2189" s="41"/>
      <c r="E2189" s="41"/>
      <c r="F2189" s="41"/>
      <c r="G2189" s="41"/>
      <c r="H2189" s="41"/>
      <c r="I2189" s="41"/>
      <c r="J2189" s="41"/>
      <c r="K2189" s="41"/>
      <c r="L2189" s="41"/>
      <c r="M2189" s="41"/>
      <c r="N2189" s="41"/>
      <c r="O2189" s="41"/>
      <c r="P2189" s="41"/>
      <c r="Q2189" s="41"/>
      <c r="R2189" s="41"/>
      <c r="S2189" s="41"/>
    </row>
    <row r="2190" ht="78.0" customHeight="1">
      <c r="A2190" s="41"/>
      <c r="B2190" s="78"/>
      <c r="C2190" s="78"/>
      <c r="D2190" s="41"/>
      <c r="E2190" s="41"/>
      <c r="F2190" s="41"/>
      <c r="G2190" s="41"/>
      <c r="H2190" s="41"/>
      <c r="I2190" s="41"/>
      <c r="J2190" s="41"/>
      <c r="K2190" s="41"/>
      <c r="L2190" s="41"/>
      <c r="M2190" s="41"/>
      <c r="N2190" s="41"/>
      <c r="O2190" s="41"/>
      <c r="P2190" s="41"/>
      <c r="Q2190" s="41"/>
      <c r="R2190" s="41"/>
      <c r="S2190" s="41"/>
    </row>
    <row r="2191" ht="78.0" customHeight="1">
      <c r="A2191" s="41"/>
      <c r="B2191" s="78"/>
      <c r="C2191" s="78"/>
      <c r="D2191" s="41"/>
      <c r="E2191" s="41"/>
      <c r="F2191" s="41"/>
      <c r="G2191" s="41"/>
      <c r="H2191" s="41"/>
      <c r="I2191" s="41"/>
      <c r="J2191" s="41"/>
      <c r="K2191" s="41"/>
      <c r="L2191" s="41"/>
      <c r="M2191" s="41"/>
      <c r="N2191" s="41"/>
      <c r="O2191" s="41"/>
      <c r="P2191" s="41"/>
      <c r="Q2191" s="41"/>
      <c r="R2191" s="41"/>
      <c r="S2191" s="41"/>
    </row>
    <row r="2192" ht="78.0" customHeight="1">
      <c r="A2192" s="41"/>
      <c r="B2192" s="78"/>
      <c r="C2192" s="78"/>
      <c r="D2192" s="41"/>
      <c r="E2192" s="41"/>
      <c r="F2192" s="41"/>
      <c r="G2192" s="41"/>
      <c r="H2192" s="41"/>
      <c r="I2192" s="41"/>
      <c r="J2192" s="41"/>
      <c r="K2192" s="41"/>
      <c r="L2192" s="41"/>
      <c r="M2192" s="41"/>
      <c r="N2192" s="41"/>
      <c r="O2192" s="41"/>
      <c r="P2192" s="41"/>
      <c r="Q2192" s="41"/>
      <c r="R2192" s="41"/>
      <c r="S2192" s="41"/>
    </row>
    <row r="2193" ht="78.0" customHeight="1">
      <c r="A2193" s="41"/>
      <c r="B2193" s="78"/>
      <c r="C2193" s="78"/>
      <c r="D2193" s="41"/>
      <c r="E2193" s="41"/>
      <c r="F2193" s="41"/>
      <c r="G2193" s="41"/>
      <c r="H2193" s="41"/>
      <c r="I2193" s="41"/>
      <c r="J2193" s="41"/>
      <c r="K2193" s="41"/>
      <c r="L2193" s="41"/>
      <c r="M2193" s="41"/>
      <c r="N2193" s="41"/>
      <c r="O2193" s="41"/>
      <c r="P2193" s="41"/>
      <c r="Q2193" s="41"/>
      <c r="R2193" s="41"/>
      <c r="S2193" s="41"/>
    </row>
    <row r="2194" ht="78.0" customHeight="1">
      <c r="A2194" s="41"/>
      <c r="B2194" s="78"/>
      <c r="C2194" s="78"/>
      <c r="D2194" s="41"/>
      <c r="E2194" s="41"/>
      <c r="F2194" s="41"/>
      <c r="G2194" s="41"/>
      <c r="H2194" s="41"/>
      <c r="I2194" s="41"/>
      <c r="J2194" s="41"/>
      <c r="K2194" s="41"/>
      <c r="L2194" s="41"/>
      <c r="M2194" s="41"/>
      <c r="N2194" s="41"/>
      <c r="O2194" s="41"/>
      <c r="P2194" s="41"/>
      <c r="Q2194" s="41"/>
      <c r="R2194" s="41"/>
      <c r="S2194" s="41"/>
    </row>
    <row r="2195" ht="78.0" customHeight="1">
      <c r="A2195" s="41"/>
      <c r="B2195" s="78"/>
      <c r="C2195" s="78"/>
      <c r="D2195" s="41"/>
      <c r="E2195" s="41"/>
      <c r="F2195" s="41"/>
      <c r="G2195" s="41"/>
      <c r="H2195" s="41"/>
      <c r="I2195" s="41"/>
      <c r="J2195" s="41"/>
      <c r="K2195" s="41"/>
      <c r="L2195" s="41"/>
      <c r="M2195" s="41"/>
      <c r="N2195" s="41"/>
      <c r="O2195" s="41"/>
      <c r="P2195" s="41"/>
      <c r="Q2195" s="41"/>
      <c r="R2195" s="41"/>
      <c r="S2195" s="41"/>
    </row>
    <row r="2196" ht="78.0" customHeight="1">
      <c r="A2196" s="41"/>
      <c r="B2196" s="78"/>
      <c r="C2196" s="78"/>
      <c r="D2196" s="41"/>
      <c r="E2196" s="41"/>
      <c r="F2196" s="41"/>
      <c r="G2196" s="41"/>
      <c r="H2196" s="41"/>
      <c r="I2196" s="41"/>
      <c r="J2196" s="41"/>
      <c r="K2196" s="41"/>
      <c r="L2196" s="41"/>
      <c r="M2196" s="41"/>
      <c r="N2196" s="41"/>
      <c r="O2196" s="41"/>
      <c r="P2196" s="41"/>
      <c r="Q2196" s="41"/>
      <c r="R2196" s="41"/>
      <c r="S2196" s="41"/>
    </row>
    <row r="2197" ht="78.0" customHeight="1">
      <c r="A2197" s="41"/>
      <c r="B2197" s="78"/>
      <c r="C2197" s="78"/>
      <c r="D2197" s="41"/>
      <c r="E2197" s="41"/>
      <c r="F2197" s="41"/>
      <c r="G2197" s="41"/>
      <c r="H2197" s="41"/>
      <c r="I2197" s="41"/>
      <c r="J2197" s="41"/>
      <c r="K2197" s="41"/>
      <c r="L2197" s="41"/>
      <c r="M2197" s="41"/>
      <c r="N2197" s="41"/>
      <c r="O2197" s="41"/>
      <c r="P2197" s="41"/>
      <c r="Q2197" s="41"/>
      <c r="R2197" s="41"/>
      <c r="S2197" s="41"/>
    </row>
    <row r="2198" ht="78.0" customHeight="1">
      <c r="A2198" s="41"/>
      <c r="B2198" s="78"/>
      <c r="C2198" s="78"/>
      <c r="D2198" s="41"/>
      <c r="E2198" s="41"/>
      <c r="F2198" s="41"/>
      <c r="G2198" s="41"/>
      <c r="H2198" s="41"/>
      <c r="I2198" s="41"/>
      <c r="J2198" s="41"/>
      <c r="K2198" s="41"/>
      <c r="L2198" s="41"/>
      <c r="M2198" s="41"/>
      <c r="N2198" s="41"/>
      <c r="O2198" s="41"/>
      <c r="P2198" s="41"/>
      <c r="Q2198" s="41"/>
      <c r="R2198" s="41"/>
      <c r="S2198" s="41"/>
    </row>
    <row r="2199" ht="78.0" customHeight="1">
      <c r="A2199" s="41"/>
      <c r="B2199" s="78"/>
      <c r="C2199" s="78"/>
      <c r="D2199" s="41"/>
      <c r="E2199" s="41"/>
      <c r="F2199" s="41"/>
      <c r="G2199" s="41"/>
      <c r="H2199" s="41"/>
      <c r="I2199" s="41"/>
      <c r="J2199" s="41"/>
      <c r="K2199" s="41"/>
      <c r="L2199" s="41"/>
      <c r="M2199" s="41"/>
      <c r="N2199" s="41"/>
      <c r="O2199" s="41"/>
      <c r="P2199" s="41"/>
      <c r="Q2199" s="41"/>
      <c r="R2199" s="41"/>
      <c r="S2199" s="41"/>
    </row>
    <row r="2200" ht="78.0" customHeight="1">
      <c r="A2200" s="41"/>
      <c r="B2200" s="78"/>
      <c r="C2200" s="78"/>
      <c r="D2200" s="41"/>
      <c r="E2200" s="41"/>
      <c r="F2200" s="41"/>
      <c r="G2200" s="41"/>
      <c r="H2200" s="41"/>
      <c r="I2200" s="41"/>
      <c r="J2200" s="41"/>
      <c r="K2200" s="41"/>
      <c r="L2200" s="41"/>
      <c r="M2200" s="41"/>
      <c r="N2200" s="41"/>
      <c r="O2200" s="41"/>
      <c r="P2200" s="41"/>
      <c r="Q2200" s="41"/>
      <c r="R2200" s="41"/>
      <c r="S2200" s="41"/>
    </row>
    <row r="2201" ht="78.0" customHeight="1">
      <c r="A2201" s="41"/>
      <c r="B2201" s="78"/>
      <c r="C2201" s="78"/>
      <c r="D2201" s="41"/>
      <c r="E2201" s="41"/>
      <c r="F2201" s="41"/>
      <c r="G2201" s="41"/>
      <c r="H2201" s="41"/>
      <c r="I2201" s="41"/>
      <c r="J2201" s="41"/>
      <c r="K2201" s="41"/>
      <c r="L2201" s="41"/>
      <c r="M2201" s="41"/>
      <c r="N2201" s="41"/>
      <c r="O2201" s="41"/>
      <c r="P2201" s="41"/>
      <c r="Q2201" s="41"/>
      <c r="R2201" s="41"/>
      <c r="S2201" s="41"/>
    </row>
    <row r="2202" ht="78.0" customHeight="1">
      <c r="A2202" s="41"/>
      <c r="B2202" s="78"/>
      <c r="C2202" s="78"/>
      <c r="D2202" s="41"/>
      <c r="E2202" s="41"/>
      <c r="F2202" s="41"/>
      <c r="G2202" s="41"/>
      <c r="H2202" s="41"/>
      <c r="I2202" s="41"/>
      <c r="J2202" s="41"/>
      <c r="K2202" s="41"/>
      <c r="L2202" s="41"/>
      <c r="M2202" s="41"/>
      <c r="N2202" s="41"/>
      <c r="O2202" s="41"/>
      <c r="P2202" s="41"/>
      <c r="Q2202" s="41"/>
      <c r="R2202" s="41"/>
      <c r="S2202" s="41"/>
    </row>
    <row r="2203" ht="78.0" customHeight="1">
      <c r="A2203" s="41"/>
      <c r="B2203" s="78"/>
      <c r="C2203" s="78"/>
      <c r="D2203" s="41"/>
      <c r="E2203" s="41"/>
      <c r="F2203" s="41"/>
      <c r="G2203" s="41"/>
      <c r="H2203" s="41"/>
      <c r="I2203" s="41"/>
      <c r="J2203" s="41"/>
      <c r="K2203" s="41"/>
      <c r="L2203" s="41"/>
      <c r="M2203" s="41"/>
      <c r="N2203" s="41"/>
      <c r="O2203" s="41"/>
      <c r="P2203" s="41"/>
      <c r="Q2203" s="41"/>
      <c r="R2203" s="41"/>
      <c r="S2203" s="41"/>
    </row>
    <row r="2204" ht="78.0" customHeight="1">
      <c r="A2204" s="41"/>
      <c r="B2204" s="78"/>
      <c r="C2204" s="78"/>
      <c r="D2204" s="41"/>
      <c r="E2204" s="41"/>
      <c r="F2204" s="41"/>
      <c r="G2204" s="41"/>
      <c r="H2204" s="41"/>
      <c r="I2204" s="41"/>
      <c r="J2204" s="41"/>
      <c r="K2204" s="41"/>
      <c r="L2204" s="41"/>
      <c r="M2204" s="41"/>
      <c r="N2204" s="41"/>
      <c r="O2204" s="41"/>
      <c r="P2204" s="41"/>
      <c r="Q2204" s="41"/>
      <c r="R2204" s="41"/>
      <c r="S2204" s="41"/>
    </row>
    <row r="2205" ht="78.0" customHeight="1">
      <c r="A2205" s="41"/>
      <c r="B2205" s="78"/>
      <c r="C2205" s="78"/>
      <c r="D2205" s="41"/>
      <c r="E2205" s="41"/>
      <c r="F2205" s="41"/>
      <c r="G2205" s="41"/>
      <c r="H2205" s="41"/>
      <c r="I2205" s="41"/>
      <c r="J2205" s="41"/>
      <c r="K2205" s="41"/>
      <c r="L2205" s="41"/>
      <c r="M2205" s="41"/>
      <c r="N2205" s="41"/>
      <c r="O2205" s="41"/>
      <c r="P2205" s="41"/>
      <c r="Q2205" s="41"/>
      <c r="R2205" s="41"/>
      <c r="S2205" s="41"/>
    </row>
    <row r="2206" ht="78.0" customHeight="1">
      <c r="A2206" s="41"/>
      <c r="B2206" s="78"/>
      <c r="C2206" s="78"/>
      <c r="D2206" s="41"/>
      <c r="E2206" s="41"/>
      <c r="F2206" s="41"/>
      <c r="G2206" s="41"/>
      <c r="H2206" s="41"/>
      <c r="I2206" s="41"/>
      <c r="J2206" s="41"/>
      <c r="K2206" s="41"/>
      <c r="L2206" s="41"/>
      <c r="M2206" s="41"/>
      <c r="N2206" s="41"/>
      <c r="O2206" s="41"/>
      <c r="P2206" s="41"/>
      <c r="Q2206" s="41"/>
      <c r="R2206" s="41"/>
      <c r="S2206" s="41"/>
    </row>
    <row r="2207" ht="78.0" customHeight="1">
      <c r="A2207" s="41"/>
      <c r="B2207" s="78"/>
      <c r="C2207" s="78"/>
      <c r="D2207" s="41"/>
      <c r="E2207" s="41"/>
      <c r="F2207" s="41"/>
      <c r="G2207" s="41"/>
      <c r="H2207" s="41"/>
      <c r="I2207" s="41"/>
      <c r="J2207" s="41"/>
      <c r="K2207" s="41"/>
      <c r="L2207" s="41"/>
      <c r="M2207" s="41"/>
      <c r="N2207" s="41"/>
      <c r="O2207" s="41"/>
      <c r="P2207" s="41"/>
      <c r="Q2207" s="41"/>
      <c r="R2207" s="41"/>
      <c r="S2207" s="41"/>
    </row>
    <row r="2208" ht="78.0" customHeight="1">
      <c r="A2208" s="41"/>
      <c r="B2208" s="78"/>
      <c r="C2208" s="78"/>
      <c r="D2208" s="41"/>
      <c r="E2208" s="41"/>
      <c r="F2208" s="41"/>
      <c r="G2208" s="41"/>
      <c r="H2208" s="41"/>
      <c r="I2208" s="41"/>
      <c r="J2208" s="41"/>
      <c r="K2208" s="41"/>
      <c r="L2208" s="41"/>
      <c r="M2208" s="41"/>
      <c r="N2208" s="41"/>
      <c r="O2208" s="41"/>
      <c r="P2208" s="41"/>
      <c r="Q2208" s="41"/>
      <c r="R2208" s="41"/>
      <c r="S2208" s="41"/>
    </row>
    <row r="2209" ht="78.0" customHeight="1">
      <c r="A2209" s="41"/>
      <c r="B2209" s="78"/>
      <c r="C2209" s="78"/>
      <c r="D2209" s="41"/>
      <c r="E2209" s="41"/>
      <c r="F2209" s="41"/>
      <c r="G2209" s="41"/>
      <c r="H2209" s="41"/>
      <c r="I2209" s="41"/>
      <c r="J2209" s="41"/>
      <c r="K2209" s="41"/>
      <c r="L2209" s="41"/>
      <c r="M2209" s="41"/>
      <c r="N2209" s="41"/>
      <c r="O2209" s="41"/>
      <c r="P2209" s="41"/>
      <c r="Q2209" s="41"/>
      <c r="R2209" s="41"/>
      <c r="S2209" s="41"/>
    </row>
    <row r="2210" ht="78.0" customHeight="1">
      <c r="A2210" s="41"/>
      <c r="B2210" s="78"/>
      <c r="C2210" s="78"/>
      <c r="D2210" s="41"/>
      <c r="E2210" s="41"/>
      <c r="F2210" s="41"/>
      <c r="G2210" s="41"/>
      <c r="H2210" s="41"/>
      <c r="I2210" s="41"/>
      <c r="J2210" s="41"/>
      <c r="K2210" s="41"/>
      <c r="L2210" s="41"/>
      <c r="M2210" s="41"/>
      <c r="N2210" s="41"/>
      <c r="O2210" s="41"/>
      <c r="P2210" s="41"/>
      <c r="Q2210" s="41"/>
      <c r="R2210" s="41"/>
      <c r="S2210" s="41"/>
    </row>
    <row r="2211" ht="78.0" customHeight="1">
      <c r="A2211" s="41"/>
      <c r="B2211" s="78"/>
      <c r="C2211" s="78"/>
      <c r="D2211" s="41"/>
      <c r="E2211" s="41"/>
      <c r="F2211" s="41"/>
      <c r="G2211" s="41"/>
      <c r="H2211" s="41"/>
      <c r="I2211" s="41"/>
      <c r="J2211" s="41"/>
      <c r="K2211" s="41"/>
      <c r="L2211" s="41"/>
      <c r="M2211" s="41"/>
      <c r="N2211" s="41"/>
      <c r="O2211" s="41"/>
      <c r="P2211" s="41"/>
      <c r="Q2211" s="41"/>
      <c r="R2211" s="41"/>
      <c r="S2211" s="41"/>
    </row>
    <row r="2212" ht="78.0" customHeight="1">
      <c r="A2212" s="41"/>
      <c r="B2212" s="78"/>
      <c r="C2212" s="78"/>
      <c r="D2212" s="41"/>
      <c r="E2212" s="41"/>
      <c r="F2212" s="41"/>
      <c r="G2212" s="41"/>
      <c r="H2212" s="41"/>
      <c r="I2212" s="41"/>
      <c r="J2212" s="41"/>
      <c r="K2212" s="41"/>
      <c r="L2212" s="41"/>
      <c r="M2212" s="41"/>
      <c r="N2212" s="41"/>
      <c r="O2212" s="41"/>
      <c r="P2212" s="41"/>
      <c r="Q2212" s="41"/>
      <c r="R2212" s="41"/>
      <c r="S2212" s="41"/>
    </row>
    <row r="2213" ht="78.0" customHeight="1">
      <c r="A2213" s="41"/>
      <c r="B2213" s="78"/>
      <c r="C2213" s="78"/>
      <c r="D2213" s="41"/>
      <c r="E2213" s="41"/>
      <c r="F2213" s="41"/>
      <c r="G2213" s="41"/>
      <c r="H2213" s="41"/>
      <c r="I2213" s="41"/>
      <c r="J2213" s="41"/>
      <c r="K2213" s="41"/>
      <c r="L2213" s="41"/>
      <c r="M2213" s="41"/>
      <c r="N2213" s="41"/>
      <c r="O2213" s="41"/>
      <c r="P2213" s="41"/>
      <c r="Q2213" s="41"/>
      <c r="R2213" s="41"/>
      <c r="S2213" s="41"/>
    </row>
    <row r="2214" ht="78.0" customHeight="1">
      <c r="A2214" s="41"/>
      <c r="B2214" s="78"/>
      <c r="C2214" s="78"/>
      <c r="D2214" s="41"/>
      <c r="E2214" s="41"/>
      <c r="F2214" s="41"/>
      <c r="G2214" s="41"/>
      <c r="H2214" s="41"/>
      <c r="I2214" s="41"/>
      <c r="J2214" s="41"/>
      <c r="K2214" s="41"/>
      <c r="L2214" s="41"/>
      <c r="M2214" s="41"/>
      <c r="N2214" s="41"/>
      <c r="O2214" s="41"/>
      <c r="P2214" s="41"/>
      <c r="Q2214" s="41"/>
      <c r="R2214" s="41"/>
      <c r="S2214" s="41"/>
    </row>
    <row r="2215" ht="78.0" customHeight="1">
      <c r="A2215" s="41"/>
      <c r="B2215" s="78"/>
      <c r="C2215" s="78"/>
      <c r="D2215" s="41"/>
      <c r="E2215" s="41"/>
      <c r="F2215" s="41"/>
      <c r="G2215" s="41"/>
      <c r="H2215" s="41"/>
      <c r="I2215" s="41"/>
      <c r="J2215" s="41"/>
      <c r="K2215" s="41"/>
      <c r="L2215" s="41"/>
      <c r="M2215" s="41"/>
      <c r="N2215" s="41"/>
      <c r="O2215" s="41"/>
      <c r="P2215" s="41"/>
      <c r="Q2215" s="41"/>
      <c r="R2215" s="41"/>
      <c r="S2215" s="41"/>
    </row>
    <row r="2216" ht="78.0" customHeight="1">
      <c r="A2216" s="41"/>
      <c r="B2216" s="78"/>
      <c r="C2216" s="78"/>
      <c r="D2216" s="41"/>
      <c r="E2216" s="41"/>
      <c r="F2216" s="41"/>
      <c r="G2216" s="41"/>
      <c r="H2216" s="41"/>
      <c r="I2216" s="41"/>
      <c r="J2216" s="41"/>
      <c r="K2216" s="41"/>
      <c r="L2216" s="41"/>
      <c r="M2216" s="41"/>
      <c r="N2216" s="41"/>
      <c r="O2216" s="41"/>
      <c r="P2216" s="41"/>
      <c r="Q2216" s="41"/>
      <c r="R2216" s="41"/>
      <c r="S2216" s="41"/>
    </row>
    <row r="2217" ht="78.0" customHeight="1">
      <c r="A2217" s="41"/>
      <c r="B2217" s="78"/>
      <c r="C2217" s="78"/>
      <c r="D2217" s="41"/>
      <c r="E2217" s="41"/>
      <c r="F2217" s="41"/>
      <c r="G2217" s="41"/>
      <c r="H2217" s="41"/>
      <c r="I2217" s="41"/>
      <c r="J2217" s="41"/>
      <c r="K2217" s="41"/>
      <c r="L2217" s="41"/>
      <c r="M2217" s="41"/>
      <c r="N2217" s="41"/>
      <c r="O2217" s="41"/>
      <c r="P2217" s="41"/>
      <c r="Q2217" s="41"/>
      <c r="R2217" s="41"/>
      <c r="S2217" s="41"/>
    </row>
    <row r="2218" ht="78.0" customHeight="1">
      <c r="A2218" s="41"/>
      <c r="B2218" s="78"/>
      <c r="C2218" s="78"/>
      <c r="D2218" s="41"/>
      <c r="E2218" s="41"/>
      <c r="F2218" s="41"/>
      <c r="G2218" s="41"/>
      <c r="H2218" s="41"/>
      <c r="I2218" s="41"/>
      <c r="J2218" s="41"/>
      <c r="K2218" s="41"/>
      <c r="L2218" s="41"/>
      <c r="M2218" s="41"/>
      <c r="N2218" s="41"/>
      <c r="O2218" s="41"/>
      <c r="P2218" s="41"/>
      <c r="Q2218" s="41"/>
      <c r="R2218" s="41"/>
      <c r="S2218" s="41"/>
    </row>
    <row r="2219" ht="78.0" customHeight="1">
      <c r="A2219" s="41"/>
      <c r="B2219" s="78"/>
      <c r="C2219" s="78"/>
      <c r="D2219" s="41"/>
      <c r="E2219" s="41"/>
      <c r="F2219" s="41"/>
      <c r="G2219" s="41"/>
      <c r="H2219" s="41"/>
      <c r="I2219" s="41"/>
      <c r="J2219" s="41"/>
      <c r="K2219" s="41"/>
      <c r="L2219" s="41"/>
      <c r="M2219" s="41"/>
      <c r="N2219" s="41"/>
      <c r="O2219" s="41"/>
      <c r="P2219" s="41"/>
      <c r="Q2219" s="41"/>
      <c r="R2219" s="41"/>
      <c r="S2219" s="41"/>
    </row>
    <row r="2220" ht="78.0" customHeight="1">
      <c r="A2220" s="41"/>
      <c r="B2220" s="78"/>
      <c r="C2220" s="78"/>
      <c r="D2220" s="41"/>
      <c r="E2220" s="41"/>
      <c r="F2220" s="41"/>
      <c r="G2220" s="41"/>
      <c r="H2220" s="41"/>
      <c r="I2220" s="41"/>
      <c r="J2220" s="41"/>
      <c r="K2220" s="41"/>
      <c r="L2220" s="41"/>
      <c r="M2220" s="41"/>
      <c r="N2220" s="41"/>
      <c r="O2220" s="41"/>
      <c r="P2220" s="41"/>
      <c r="Q2220" s="41"/>
      <c r="R2220" s="41"/>
      <c r="S2220" s="41"/>
    </row>
    <row r="2221" ht="78.0" customHeight="1">
      <c r="A2221" s="41"/>
      <c r="B2221" s="78"/>
      <c r="C2221" s="78"/>
      <c r="D2221" s="41"/>
      <c r="E2221" s="41"/>
      <c r="F2221" s="41"/>
      <c r="G2221" s="41"/>
      <c r="H2221" s="41"/>
      <c r="I2221" s="41"/>
      <c r="J2221" s="41"/>
      <c r="K2221" s="41"/>
      <c r="L2221" s="41"/>
      <c r="M2221" s="41"/>
      <c r="N2221" s="41"/>
      <c r="O2221" s="41"/>
      <c r="P2221" s="41"/>
      <c r="Q2221" s="41"/>
      <c r="R2221" s="41"/>
      <c r="S2221" s="41"/>
    </row>
    <row r="2222" ht="78.0" customHeight="1">
      <c r="A2222" s="41"/>
      <c r="B2222" s="78"/>
      <c r="C2222" s="78"/>
      <c r="D2222" s="41"/>
      <c r="E2222" s="41"/>
      <c r="F2222" s="41"/>
      <c r="G2222" s="41"/>
      <c r="H2222" s="41"/>
      <c r="I2222" s="41"/>
      <c r="J2222" s="41"/>
      <c r="K2222" s="41"/>
      <c r="L2222" s="41"/>
      <c r="M2222" s="41"/>
      <c r="N2222" s="41"/>
      <c r="O2222" s="41"/>
      <c r="P2222" s="41"/>
      <c r="Q2222" s="41"/>
      <c r="R2222" s="41"/>
      <c r="S2222" s="41"/>
    </row>
    <row r="2223" ht="78.0" customHeight="1">
      <c r="A2223" s="41"/>
      <c r="B2223" s="78"/>
      <c r="C2223" s="78"/>
      <c r="D2223" s="41"/>
      <c r="E2223" s="41"/>
      <c r="F2223" s="41"/>
      <c r="G2223" s="41"/>
      <c r="H2223" s="41"/>
      <c r="I2223" s="41"/>
      <c r="J2223" s="41"/>
      <c r="K2223" s="41"/>
      <c r="L2223" s="41"/>
      <c r="M2223" s="41"/>
      <c r="N2223" s="41"/>
      <c r="O2223" s="41"/>
      <c r="P2223" s="41"/>
      <c r="Q2223" s="41"/>
      <c r="R2223" s="41"/>
      <c r="S2223" s="41"/>
    </row>
    <row r="2224" ht="78.0" customHeight="1">
      <c r="A2224" s="41"/>
      <c r="B2224" s="78"/>
      <c r="C2224" s="78"/>
      <c r="D2224" s="41"/>
      <c r="E2224" s="41"/>
      <c r="F2224" s="41"/>
      <c r="G2224" s="41"/>
      <c r="H2224" s="41"/>
      <c r="I2224" s="41"/>
      <c r="J2224" s="41"/>
      <c r="K2224" s="41"/>
      <c r="L2224" s="41"/>
      <c r="M2224" s="41"/>
      <c r="N2224" s="41"/>
      <c r="O2224" s="41"/>
      <c r="P2224" s="41"/>
      <c r="Q2224" s="41"/>
      <c r="R2224" s="41"/>
      <c r="S2224" s="41"/>
    </row>
    <row r="2225" ht="78.0" customHeight="1">
      <c r="A2225" s="41"/>
      <c r="B2225" s="78"/>
      <c r="C2225" s="78"/>
      <c r="D2225" s="41"/>
      <c r="E2225" s="41"/>
      <c r="F2225" s="41"/>
      <c r="G2225" s="41"/>
      <c r="H2225" s="41"/>
      <c r="I2225" s="41"/>
      <c r="J2225" s="41"/>
      <c r="K2225" s="41"/>
      <c r="L2225" s="41"/>
      <c r="M2225" s="41"/>
      <c r="N2225" s="41"/>
      <c r="O2225" s="41"/>
      <c r="P2225" s="41"/>
      <c r="Q2225" s="41"/>
      <c r="R2225" s="41"/>
      <c r="S2225" s="41"/>
    </row>
    <row r="2226" ht="78.0" customHeight="1">
      <c r="A2226" s="41"/>
      <c r="B2226" s="78"/>
      <c r="C2226" s="78"/>
      <c r="D2226" s="41"/>
      <c r="E2226" s="41"/>
      <c r="F2226" s="41"/>
      <c r="G2226" s="41"/>
      <c r="H2226" s="41"/>
      <c r="I2226" s="41"/>
      <c r="J2226" s="41"/>
      <c r="K2226" s="41"/>
      <c r="L2226" s="41"/>
      <c r="M2226" s="41"/>
      <c r="N2226" s="41"/>
      <c r="O2226" s="41"/>
      <c r="P2226" s="41"/>
      <c r="Q2226" s="41"/>
      <c r="R2226" s="41"/>
      <c r="S2226" s="41"/>
    </row>
    <row r="2227" ht="78.0" customHeight="1">
      <c r="A2227" s="41"/>
      <c r="B2227" s="78"/>
      <c r="C2227" s="78"/>
      <c r="D2227" s="41"/>
      <c r="E2227" s="41"/>
      <c r="F2227" s="41"/>
      <c r="G2227" s="41"/>
      <c r="H2227" s="41"/>
      <c r="I2227" s="41"/>
      <c r="J2227" s="41"/>
      <c r="K2227" s="41"/>
      <c r="L2227" s="41"/>
      <c r="M2227" s="41"/>
      <c r="N2227" s="41"/>
      <c r="O2227" s="41"/>
      <c r="P2227" s="41"/>
      <c r="Q2227" s="41"/>
      <c r="R2227" s="41"/>
      <c r="S2227" s="41"/>
    </row>
    <row r="2228" ht="78.0" customHeight="1">
      <c r="A2228" s="41"/>
      <c r="B2228" s="78"/>
      <c r="C2228" s="78"/>
      <c r="D2228" s="41"/>
      <c r="E2228" s="41"/>
      <c r="F2228" s="41"/>
      <c r="G2228" s="41"/>
      <c r="H2228" s="41"/>
      <c r="I2228" s="41"/>
      <c r="J2228" s="41"/>
      <c r="K2228" s="41"/>
      <c r="L2228" s="41"/>
      <c r="M2228" s="41"/>
      <c r="N2228" s="41"/>
      <c r="O2228" s="41"/>
      <c r="P2228" s="41"/>
      <c r="Q2228" s="41"/>
      <c r="R2228" s="41"/>
      <c r="S2228" s="41"/>
    </row>
    <row r="2229" ht="78.0" customHeight="1">
      <c r="A2229" s="41"/>
      <c r="B2229" s="78"/>
      <c r="C2229" s="78"/>
      <c r="D2229" s="41"/>
      <c r="E2229" s="41"/>
      <c r="F2229" s="41"/>
      <c r="G2229" s="41"/>
      <c r="H2229" s="41"/>
      <c r="I2229" s="41"/>
      <c r="J2229" s="41"/>
      <c r="K2229" s="41"/>
      <c r="L2229" s="41"/>
      <c r="M2229" s="41"/>
      <c r="N2229" s="41"/>
      <c r="O2229" s="41"/>
      <c r="P2229" s="41"/>
      <c r="Q2229" s="41"/>
      <c r="R2229" s="41"/>
      <c r="S2229" s="41"/>
    </row>
    <row r="2230" ht="78.0" customHeight="1">
      <c r="A2230" s="41"/>
      <c r="B2230" s="78"/>
      <c r="C2230" s="78"/>
      <c r="D2230" s="41"/>
      <c r="E2230" s="41"/>
      <c r="F2230" s="41"/>
      <c r="G2230" s="41"/>
      <c r="H2230" s="41"/>
      <c r="I2230" s="41"/>
      <c r="J2230" s="41"/>
      <c r="K2230" s="41"/>
      <c r="L2230" s="41"/>
      <c r="M2230" s="41"/>
      <c r="N2230" s="41"/>
      <c r="O2230" s="41"/>
      <c r="P2230" s="41"/>
      <c r="Q2230" s="41"/>
      <c r="R2230" s="41"/>
      <c r="S2230" s="41"/>
    </row>
    <row r="2231" ht="78.0" customHeight="1">
      <c r="A2231" s="41"/>
      <c r="B2231" s="78"/>
      <c r="C2231" s="78"/>
      <c r="D2231" s="41"/>
      <c r="E2231" s="41"/>
      <c r="F2231" s="41"/>
      <c r="G2231" s="41"/>
      <c r="H2231" s="41"/>
      <c r="I2231" s="41"/>
      <c r="J2231" s="41"/>
      <c r="K2231" s="41"/>
      <c r="L2231" s="41"/>
      <c r="M2231" s="41"/>
      <c r="N2231" s="41"/>
      <c r="O2231" s="41"/>
      <c r="P2231" s="41"/>
      <c r="Q2231" s="41"/>
      <c r="R2231" s="41"/>
      <c r="S2231" s="41"/>
    </row>
    <row r="2232" ht="78.0" customHeight="1">
      <c r="A2232" s="41"/>
      <c r="B2232" s="78"/>
      <c r="C2232" s="78"/>
      <c r="D2232" s="41"/>
      <c r="E2232" s="41"/>
      <c r="F2232" s="41"/>
      <c r="G2232" s="41"/>
      <c r="H2232" s="41"/>
      <c r="I2232" s="41"/>
      <c r="J2232" s="41"/>
      <c r="K2232" s="41"/>
      <c r="L2232" s="41"/>
      <c r="M2232" s="41"/>
      <c r="N2232" s="41"/>
      <c r="O2232" s="41"/>
      <c r="P2232" s="41"/>
      <c r="Q2232" s="41"/>
      <c r="R2232" s="41"/>
      <c r="S2232" s="41"/>
    </row>
    <row r="2233" ht="78.0" customHeight="1">
      <c r="A2233" s="41"/>
      <c r="B2233" s="78"/>
      <c r="C2233" s="78"/>
      <c r="D2233" s="41"/>
      <c r="E2233" s="41"/>
      <c r="F2233" s="41"/>
      <c r="G2233" s="41"/>
      <c r="H2233" s="41"/>
      <c r="I2233" s="41"/>
      <c r="J2233" s="41"/>
      <c r="K2233" s="41"/>
      <c r="L2233" s="41"/>
      <c r="M2233" s="41"/>
      <c r="N2233" s="41"/>
      <c r="O2233" s="41"/>
      <c r="P2233" s="41"/>
      <c r="Q2233" s="41"/>
      <c r="R2233" s="41"/>
      <c r="S2233" s="41"/>
    </row>
    <row r="2234" ht="78.0" customHeight="1">
      <c r="A2234" s="41"/>
      <c r="B2234" s="78"/>
      <c r="C2234" s="78"/>
      <c r="D2234" s="41"/>
      <c r="E2234" s="41"/>
      <c r="F2234" s="41"/>
      <c r="G2234" s="41"/>
      <c r="H2234" s="41"/>
      <c r="I2234" s="41"/>
      <c r="J2234" s="41"/>
      <c r="K2234" s="41"/>
      <c r="L2234" s="41"/>
      <c r="M2234" s="41"/>
      <c r="N2234" s="41"/>
      <c r="O2234" s="41"/>
      <c r="P2234" s="41"/>
      <c r="Q2234" s="41"/>
      <c r="R2234" s="41"/>
      <c r="S2234" s="41"/>
    </row>
    <row r="2235" ht="78.0" customHeight="1">
      <c r="A2235" s="41"/>
      <c r="B2235" s="78"/>
      <c r="C2235" s="78"/>
      <c r="D2235" s="41"/>
      <c r="E2235" s="41"/>
      <c r="F2235" s="41"/>
      <c r="G2235" s="41"/>
      <c r="H2235" s="41"/>
      <c r="I2235" s="41"/>
      <c r="J2235" s="41"/>
      <c r="K2235" s="41"/>
      <c r="L2235" s="41"/>
      <c r="M2235" s="41"/>
      <c r="N2235" s="41"/>
      <c r="O2235" s="41"/>
      <c r="P2235" s="41"/>
      <c r="Q2235" s="41"/>
      <c r="R2235" s="41"/>
      <c r="S2235" s="41"/>
    </row>
    <row r="2236" ht="78.0" customHeight="1">
      <c r="A2236" s="41"/>
      <c r="B2236" s="78"/>
      <c r="C2236" s="78"/>
      <c r="D2236" s="41"/>
      <c r="E2236" s="41"/>
      <c r="F2236" s="41"/>
      <c r="G2236" s="41"/>
      <c r="H2236" s="41"/>
      <c r="I2236" s="41"/>
      <c r="J2236" s="41"/>
      <c r="K2236" s="41"/>
      <c r="L2236" s="41"/>
      <c r="M2236" s="41"/>
      <c r="N2236" s="41"/>
      <c r="O2236" s="41"/>
      <c r="P2236" s="41"/>
      <c r="Q2236" s="41"/>
      <c r="R2236" s="41"/>
      <c r="S2236" s="41"/>
    </row>
    <row r="2237" ht="78.0" customHeight="1">
      <c r="A2237" s="41"/>
      <c r="B2237" s="78"/>
      <c r="C2237" s="78"/>
      <c r="D2237" s="41"/>
      <c r="E2237" s="41"/>
      <c r="F2237" s="41"/>
      <c r="G2237" s="41"/>
      <c r="H2237" s="41"/>
      <c r="I2237" s="41"/>
      <c r="J2237" s="41"/>
      <c r="K2237" s="41"/>
      <c r="L2237" s="41"/>
      <c r="M2237" s="41"/>
      <c r="N2237" s="41"/>
      <c r="O2237" s="41"/>
      <c r="P2237" s="41"/>
      <c r="Q2237" s="41"/>
      <c r="R2237" s="41"/>
      <c r="S2237" s="41"/>
    </row>
    <row r="2238" ht="78.0" customHeight="1">
      <c r="A2238" s="41"/>
      <c r="B2238" s="78"/>
      <c r="C2238" s="78"/>
      <c r="D2238" s="41"/>
      <c r="E2238" s="41"/>
      <c r="F2238" s="41"/>
      <c r="G2238" s="41"/>
      <c r="H2238" s="41"/>
      <c r="I2238" s="41"/>
      <c r="J2238" s="41"/>
      <c r="K2238" s="41"/>
      <c r="L2238" s="41"/>
      <c r="M2238" s="41"/>
      <c r="N2238" s="41"/>
      <c r="O2238" s="41"/>
      <c r="P2238" s="41"/>
      <c r="Q2238" s="41"/>
      <c r="R2238" s="41"/>
      <c r="S2238" s="41"/>
    </row>
    <row r="2239" ht="78.0" customHeight="1">
      <c r="A2239" s="41"/>
      <c r="B2239" s="78"/>
      <c r="C2239" s="78"/>
      <c r="D2239" s="41"/>
      <c r="E2239" s="41"/>
      <c r="F2239" s="41"/>
      <c r="G2239" s="41"/>
      <c r="H2239" s="41"/>
      <c r="I2239" s="41"/>
      <c r="J2239" s="41"/>
      <c r="K2239" s="41"/>
      <c r="L2239" s="41"/>
      <c r="M2239" s="41"/>
      <c r="N2239" s="41"/>
      <c r="O2239" s="41"/>
      <c r="P2239" s="41"/>
      <c r="Q2239" s="41"/>
      <c r="R2239" s="41"/>
      <c r="S2239" s="41"/>
    </row>
    <row r="2240" ht="78.0" customHeight="1">
      <c r="A2240" s="41"/>
      <c r="B2240" s="78"/>
      <c r="C2240" s="78"/>
      <c r="D2240" s="41"/>
      <c r="E2240" s="41"/>
      <c r="F2240" s="41"/>
      <c r="G2240" s="41"/>
      <c r="H2240" s="41"/>
      <c r="I2240" s="41"/>
      <c r="J2240" s="41"/>
      <c r="K2240" s="41"/>
      <c r="L2240" s="41"/>
      <c r="M2240" s="41"/>
      <c r="N2240" s="41"/>
      <c r="O2240" s="41"/>
      <c r="P2240" s="41"/>
      <c r="Q2240" s="41"/>
      <c r="R2240" s="41"/>
      <c r="S2240" s="41"/>
    </row>
    <row r="2241" ht="78.0" customHeight="1">
      <c r="A2241" s="41"/>
      <c r="B2241" s="78"/>
      <c r="C2241" s="78"/>
      <c r="D2241" s="41"/>
      <c r="E2241" s="41"/>
      <c r="F2241" s="41"/>
      <c r="G2241" s="41"/>
      <c r="H2241" s="41"/>
      <c r="I2241" s="41"/>
      <c r="J2241" s="41"/>
      <c r="K2241" s="41"/>
      <c r="L2241" s="41"/>
      <c r="M2241" s="41"/>
      <c r="N2241" s="41"/>
      <c r="O2241" s="41"/>
      <c r="P2241" s="41"/>
      <c r="Q2241" s="41"/>
      <c r="R2241" s="41"/>
      <c r="S2241" s="41"/>
    </row>
    <row r="2242" ht="78.0" customHeight="1">
      <c r="A2242" s="41"/>
      <c r="B2242" s="78"/>
      <c r="C2242" s="78"/>
      <c r="D2242" s="41"/>
      <c r="E2242" s="41"/>
      <c r="F2242" s="41"/>
      <c r="G2242" s="41"/>
      <c r="H2242" s="41"/>
      <c r="I2242" s="41"/>
      <c r="J2242" s="41"/>
      <c r="K2242" s="41"/>
      <c r="L2242" s="41"/>
      <c r="M2242" s="41"/>
      <c r="N2242" s="41"/>
      <c r="O2242" s="41"/>
      <c r="P2242" s="41"/>
      <c r="Q2242" s="41"/>
      <c r="R2242" s="41"/>
      <c r="S2242" s="41"/>
    </row>
    <row r="2243" ht="78.0" customHeight="1">
      <c r="A2243" s="41"/>
      <c r="B2243" s="78"/>
      <c r="C2243" s="78"/>
      <c r="D2243" s="41"/>
      <c r="E2243" s="41"/>
      <c r="F2243" s="41"/>
      <c r="G2243" s="41"/>
      <c r="H2243" s="41"/>
      <c r="I2243" s="41"/>
      <c r="J2243" s="41"/>
      <c r="K2243" s="41"/>
      <c r="L2243" s="41"/>
      <c r="M2243" s="41"/>
      <c r="N2243" s="41"/>
      <c r="O2243" s="41"/>
      <c r="P2243" s="41"/>
      <c r="Q2243" s="41"/>
      <c r="R2243" s="41"/>
      <c r="S2243" s="41"/>
    </row>
    <row r="2244" ht="78.0" customHeight="1">
      <c r="A2244" s="41"/>
      <c r="B2244" s="78"/>
      <c r="C2244" s="78"/>
      <c r="D2244" s="41"/>
      <c r="E2244" s="41"/>
      <c r="F2244" s="41"/>
      <c r="G2244" s="41"/>
      <c r="H2244" s="41"/>
      <c r="I2244" s="41"/>
      <c r="J2244" s="41"/>
      <c r="K2244" s="41"/>
      <c r="L2244" s="41"/>
      <c r="M2244" s="41"/>
      <c r="N2244" s="41"/>
      <c r="O2244" s="41"/>
      <c r="P2244" s="41"/>
      <c r="Q2244" s="41"/>
      <c r="R2244" s="41"/>
      <c r="S2244" s="41"/>
    </row>
    <row r="2245" ht="78.0" customHeight="1">
      <c r="A2245" s="41"/>
      <c r="B2245" s="78"/>
      <c r="C2245" s="78"/>
      <c r="D2245" s="41"/>
      <c r="E2245" s="41"/>
      <c r="F2245" s="41"/>
      <c r="G2245" s="41"/>
      <c r="H2245" s="41"/>
      <c r="I2245" s="41"/>
      <c r="J2245" s="41"/>
      <c r="K2245" s="41"/>
      <c r="L2245" s="41"/>
      <c r="M2245" s="41"/>
      <c r="N2245" s="41"/>
      <c r="O2245" s="41"/>
      <c r="P2245" s="41"/>
      <c r="Q2245" s="41"/>
      <c r="R2245" s="41"/>
      <c r="S2245" s="41"/>
    </row>
    <row r="2246" ht="78.0" customHeight="1">
      <c r="A2246" s="41"/>
      <c r="B2246" s="78"/>
      <c r="C2246" s="78"/>
      <c r="D2246" s="41"/>
      <c r="E2246" s="41"/>
      <c r="F2246" s="41"/>
      <c r="G2246" s="41"/>
      <c r="H2246" s="41"/>
      <c r="I2246" s="41"/>
      <c r="J2246" s="41"/>
      <c r="K2246" s="41"/>
      <c r="L2246" s="41"/>
      <c r="M2246" s="41"/>
      <c r="N2246" s="41"/>
      <c r="O2246" s="41"/>
      <c r="P2246" s="41"/>
      <c r="Q2246" s="41"/>
      <c r="R2246" s="41"/>
      <c r="S2246" s="41"/>
    </row>
    <row r="2247" ht="78.0" customHeight="1">
      <c r="A2247" s="41"/>
      <c r="B2247" s="78"/>
      <c r="C2247" s="78"/>
      <c r="D2247" s="41"/>
      <c r="E2247" s="41"/>
      <c r="F2247" s="41"/>
      <c r="G2247" s="41"/>
      <c r="H2247" s="41"/>
      <c r="I2247" s="41"/>
      <c r="J2247" s="41"/>
      <c r="K2247" s="41"/>
      <c r="L2247" s="41"/>
      <c r="M2247" s="41"/>
      <c r="N2247" s="41"/>
      <c r="O2247" s="41"/>
      <c r="P2247" s="41"/>
      <c r="Q2247" s="41"/>
      <c r="R2247" s="41"/>
      <c r="S2247" s="41"/>
    </row>
    <row r="2248" ht="78.0" customHeight="1">
      <c r="A2248" s="41"/>
      <c r="B2248" s="78"/>
      <c r="C2248" s="78"/>
      <c r="D2248" s="41"/>
      <c r="E2248" s="41"/>
      <c r="F2248" s="41"/>
      <c r="G2248" s="41"/>
      <c r="H2248" s="41"/>
      <c r="I2248" s="41"/>
      <c r="J2248" s="41"/>
      <c r="K2248" s="41"/>
      <c r="L2248" s="41"/>
      <c r="M2248" s="41"/>
      <c r="N2248" s="41"/>
      <c r="O2248" s="41"/>
      <c r="P2248" s="41"/>
      <c r="Q2248" s="41"/>
      <c r="R2248" s="41"/>
      <c r="S2248" s="41"/>
    </row>
    <row r="2249" ht="78.0" customHeight="1">
      <c r="A2249" s="41"/>
      <c r="B2249" s="78"/>
      <c r="C2249" s="78"/>
      <c r="D2249" s="41"/>
      <c r="E2249" s="41"/>
      <c r="F2249" s="41"/>
      <c r="G2249" s="41"/>
      <c r="H2249" s="41"/>
      <c r="I2249" s="41"/>
      <c r="J2249" s="41"/>
      <c r="K2249" s="41"/>
      <c r="L2249" s="41"/>
      <c r="M2249" s="41"/>
      <c r="N2249" s="41"/>
      <c r="O2249" s="41"/>
      <c r="P2249" s="41"/>
      <c r="Q2249" s="41"/>
      <c r="R2249" s="41"/>
      <c r="S2249" s="41"/>
    </row>
    <row r="2250" ht="78.0" customHeight="1">
      <c r="A2250" s="41"/>
      <c r="B2250" s="78"/>
      <c r="C2250" s="78"/>
      <c r="D2250" s="41"/>
      <c r="E2250" s="41"/>
      <c r="F2250" s="41"/>
      <c r="G2250" s="41"/>
      <c r="H2250" s="41"/>
      <c r="I2250" s="41"/>
      <c r="J2250" s="41"/>
      <c r="K2250" s="41"/>
      <c r="L2250" s="41"/>
      <c r="M2250" s="41"/>
      <c r="N2250" s="41"/>
      <c r="O2250" s="41"/>
      <c r="P2250" s="41"/>
      <c r="Q2250" s="41"/>
      <c r="R2250" s="41"/>
      <c r="S2250" s="41"/>
    </row>
    <row r="2251" ht="78.0" customHeight="1">
      <c r="A2251" s="41"/>
      <c r="B2251" s="78"/>
      <c r="C2251" s="78"/>
      <c r="D2251" s="41"/>
      <c r="E2251" s="41"/>
      <c r="F2251" s="41"/>
      <c r="G2251" s="41"/>
      <c r="H2251" s="41"/>
      <c r="I2251" s="41"/>
      <c r="J2251" s="41"/>
      <c r="K2251" s="41"/>
      <c r="L2251" s="41"/>
      <c r="M2251" s="41"/>
      <c r="N2251" s="41"/>
      <c r="O2251" s="41"/>
      <c r="P2251" s="41"/>
      <c r="Q2251" s="41"/>
      <c r="R2251" s="41"/>
      <c r="S2251" s="41"/>
    </row>
    <row r="2252" ht="78.0" customHeight="1">
      <c r="A2252" s="41"/>
      <c r="B2252" s="78"/>
      <c r="C2252" s="78"/>
      <c r="D2252" s="41"/>
      <c r="E2252" s="41"/>
      <c r="F2252" s="41"/>
      <c r="G2252" s="41"/>
      <c r="H2252" s="41"/>
      <c r="I2252" s="41"/>
      <c r="J2252" s="41"/>
      <c r="K2252" s="41"/>
      <c r="L2252" s="41"/>
      <c r="M2252" s="41"/>
      <c r="N2252" s="41"/>
      <c r="O2252" s="41"/>
      <c r="P2252" s="41"/>
      <c r="Q2252" s="41"/>
      <c r="R2252" s="41"/>
      <c r="S2252" s="41"/>
    </row>
    <row r="2253" ht="78.0" customHeight="1">
      <c r="A2253" s="41"/>
      <c r="B2253" s="78"/>
      <c r="C2253" s="78"/>
      <c r="D2253" s="41"/>
      <c r="E2253" s="41"/>
      <c r="F2253" s="41"/>
      <c r="G2253" s="41"/>
      <c r="H2253" s="41"/>
      <c r="I2253" s="41"/>
      <c r="J2253" s="41"/>
      <c r="K2253" s="41"/>
      <c r="L2253" s="41"/>
      <c r="M2253" s="41"/>
      <c r="N2253" s="41"/>
      <c r="O2253" s="41"/>
      <c r="P2253" s="41"/>
      <c r="Q2253" s="41"/>
      <c r="R2253" s="41"/>
      <c r="S2253" s="41"/>
    </row>
    <row r="2254" ht="78.0" customHeight="1">
      <c r="A2254" s="41"/>
      <c r="B2254" s="78"/>
      <c r="C2254" s="78"/>
      <c r="D2254" s="41"/>
      <c r="E2254" s="41"/>
      <c r="F2254" s="41"/>
      <c r="G2254" s="41"/>
      <c r="H2254" s="41"/>
      <c r="I2254" s="41"/>
      <c r="J2254" s="41"/>
      <c r="K2254" s="41"/>
      <c r="L2254" s="41"/>
      <c r="M2254" s="41"/>
      <c r="N2254" s="41"/>
      <c r="O2254" s="41"/>
      <c r="P2254" s="41"/>
      <c r="Q2254" s="41"/>
      <c r="R2254" s="41"/>
      <c r="S2254" s="41"/>
    </row>
    <row r="2255" ht="78.0" customHeight="1">
      <c r="A2255" s="41"/>
      <c r="B2255" s="78"/>
      <c r="C2255" s="78"/>
      <c r="D2255" s="41"/>
      <c r="E2255" s="41"/>
      <c r="F2255" s="41"/>
      <c r="G2255" s="41"/>
      <c r="H2255" s="41"/>
      <c r="I2255" s="41"/>
      <c r="J2255" s="41"/>
      <c r="K2255" s="41"/>
      <c r="L2255" s="41"/>
      <c r="M2255" s="41"/>
      <c r="N2255" s="41"/>
      <c r="O2255" s="41"/>
      <c r="P2255" s="41"/>
      <c r="Q2255" s="41"/>
      <c r="R2255" s="41"/>
      <c r="S2255" s="41"/>
    </row>
    <row r="2256" ht="78.0" customHeight="1">
      <c r="A2256" s="41"/>
      <c r="B2256" s="78"/>
      <c r="C2256" s="78"/>
      <c r="D2256" s="41"/>
      <c r="E2256" s="41"/>
      <c r="F2256" s="41"/>
      <c r="G2256" s="41"/>
      <c r="H2256" s="41"/>
      <c r="I2256" s="41"/>
      <c r="J2256" s="41"/>
      <c r="K2256" s="41"/>
      <c r="L2256" s="41"/>
      <c r="M2256" s="41"/>
      <c r="N2256" s="41"/>
      <c r="O2256" s="41"/>
      <c r="P2256" s="41"/>
      <c r="Q2256" s="41"/>
      <c r="R2256" s="41"/>
      <c r="S2256" s="41"/>
    </row>
    <row r="2257" ht="78.0" customHeight="1">
      <c r="A2257" s="41"/>
      <c r="B2257" s="78"/>
      <c r="C2257" s="78"/>
      <c r="D2257" s="41"/>
      <c r="E2257" s="41"/>
      <c r="F2257" s="41"/>
      <c r="G2257" s="41"/>
      <c r="H2257" s="41"/>
      <c r="I2257" s="41"/>
      <c r="J2257" s="41"/>
      <c r="K2257" s="41"/>
      <c r="L2257" s="41"/>
      <c r="M2257" s="41"/>
      <c r="N2257" s="41"/>
      <c r="O2257" s="41"/>
      <c r="P2257" s="41"/>
      <c r="Q2257" s="41"/>
      <c r="R2257" s="41"/>
      <c r="S2257" s="41"/>
    </row>
    <row r="2258" ht="78.0" customHeight="1">
      <c r="A2258" s="41"/>
      <c r="B2258" s="78"/>
      <c r="C2258" s="78"/>
      <c r="D2258" s="41"/>
      <c r="E2258" s="41"/>
      <c r="F2258" s="41"/>
      <c r="G2258" s="41"/>
      <c r="H2258" s="41"/>
      <c r="I2258" s="41"/>
      <c r="J2258" s="41"/>
      <c r="K2258" s="41"/>
      <c r="L2258" s="41"/>
      <c r="M2258" s="41"/>
      <c r="N2258" s="41"/>
      <c r="O2258" s="41"/>
      <c r="P2258" s="41"/>
      <c r="Q2258" s="41"/>
      <c r="R2258" s="41"/>
      <c r="S2258" s="41"/>
    </row>
    <row r="2259" ht="78.0" customHeight="1">
      <c r="A2259" s="41"/>
      <c r="B2259" s="78"/>
      <c r="C2259" s="78"/>
      <c r="D2259" s="41"/>
      <c r="E2259" s="41"/>
      <c r="F2259" s="41"/>
      <c r="G2259" s="41"/>
      <c r="H2259" s="41"/>
      <c r="I2259" s="41"/>
      <c r="J2259" s="41"/>
      <c r="K2259" s="41"/>
      <c r="L2259" s="41"/>
      <c r="M2259" s="41"/>
      <c r="N2259" s="41"/>
      <c r="O2259" s="41"/>
      <c r="P2259" s="41"/>
      <c r="Q2259" s="41"/>
      <c r="R2259" s="41"/>
      <c r="S2259" s="41"/>
    </row>
    <row r="2260" ht="78.0" customHeight="1">
      <c r="A2260" s="41"/>
      <c r="B2260" s="78"/>
      <c r="C2260" s="78"/>
      <c r="D2260" s="41"/>
      <c r="E2260" s="41"/>
      <c r="F2260" s="41"/>
      <c r="G2260" s="41"/>
      <c r="H2260" s="41"/>
      <c r="I2260" s="41"/>
      <c r="J2260" s="41"/>
      <c r="K2260" s="41"/>
      <c r="L2260" s="41"/>
      <c r="M2260" s="41"/>
      <c r="N2260" s="41"/>
      <c r="O2260" s="41"/>
      <c r="P2260" s="41"/>
      <c r="Q2260" s="41"/>
      <c r="R2260" s="41"/>
      <c r="S2260" s="41"/>
    </row>
    <row r="2261" ht="78.0" customHeight="1">
      <c r="A2261" s="41"/>
      <c r="B2261" s="78"/>
      <c r="C2261" s="78"/>
      <c r="D2261" s="41"/>
      <c r="E2261" s="41"/>
      <c r="F2261" s="41"/>
      <c r="G2261" s="41"/>
      <c r="H2261" s="41"/>
      <c r="I2261" s="41"/>
      <c r="J2261" s="41"/>
      <c r="K2261" s="41"/>
      <c r="L2261" s="41"/>
      <c r="M2261" s="41"/>
      <c r="N2261" s="41"/>
      <c r="O2261" s="41"/>
      <c r="P2261" s="41"/>
      <c r="Q2261" s="41"/>
      <c r="R2261" s="41"/>
      <c r="S2261" s="41"/>
    </row>
    <row r="2262" ht="78.0" customHeight="1">
      <c r="A2262" s="41"/>
      <c r="B2262" s="78"/>
      <c r="C2262" s="78"/>
      <c r="D2262" s="41"/>
      <c r="E2262" s="41"/>
      <c r="F2262" s="41"/>
      <c r="G2262" s="41"/>
      <c r="H2262" s="41"/>
      <c r="I2262" s="41"/>
      <c r="J2262" s="41"/>
      <c r="K2262" s="41"/>
      <c r="L2262" s="41"/>
      <c r="M2262" s="41"/>
      <c r="N2262" s="41"/>
      <c r="O2262" s="41"/>
      <c r="P2262" s="41"/>
      <c r="Q2262" s="41"/>
      <c r="R2262" s="41"/>
      <c r="S2262" s="41"/>
    </row>
    <row r="2263" ht="78.0" customHeight="1">
      <c r="A2263" s="41"/>
      <c r="B2263" s="78"/>
      <c r="C2263" s="78"/>
      <c r="D2263" s="41"/>
      <c r="E2263" s="41"/>
      <c r="F2263" s="41"/>
      <c r="G2263" s="41"/>
      <c r="H2263" s="41"/>
      <c r="I2263" s="41"/>
      <c r="J2263" s="41"/>
      <c r="K2263" s="41"/>
      <c r="L2263" s="41"/>
      <c r="M2263" s="41"/>
      <c r="N2263" s="41"/>
      <c r="O2263" s="41"/>
      <c r="P2263" s="41"/>
      <c r="Q2263" s="41"/>
      <c r="R2263" s="41"/>
      <c r="S2263" s="41"/>
    </row>
    <row r="2264" ht="78.0" customHeight="1">
      <c r="A2264" s="41"/>
      <c r="B2264" s="78"/>
      <c r="C2264" s="78"/>
      <c r="D2264" s="41"/>
      <c r="E2264" s="41"/>
      <c r="F2264" s="41"/>
      <c r="G2264" s="41"/>
      <c r="H2264" s="41"/>
      <c r="I2264" s="41"/>
      <c r="J2264" s="41"/>
      <c r="K2264" s="41"/>
      <c r="L2264" s="41"/>
      <c r="M2264" s="41"/>
      <c r="N2264" s="41"/>
      <c r="O2264" s="41"/>
      <c r="P2264" s="41"/>
      <c r="Q2264" s="41"/>
      <c r="R2264" s="41"/>
      <c r="S2264" s="41"/>
    </row>
    <row r="2265" ht="78.0" customHeight="1">
      <c r="A2265" s="41"/>
      <c r="B2265" s="78"/>
      <c r="C2265" s="78"/>
      <c r="D2265" s="41"/>
      <c r="E2265" s="41"/>
      <c r="F2265" s="41"/>
      <c r="G2265" s="41"/>
      <c r="H2265" s="41"/>
      <c r="I2265" s="41"/>
      <c r="J2265" s="41"/>
      <c r="K2265" s="41"/>
      <c r="L2265" s="41"/>
      <c r="M2265" s="41"/>
      <c r="N2265" s="41"/>
      <c r="O2265" s="41"/>
      <c r="P2265" s="41"/>
      <c r="Q2265" s="41"/>
      <c r="R2265" s="41"/>
      <c r="S2265" s="41"/>
    </row>
    <row r="2266" ht="78.0" customHeight="1">
      <c r="A2266" s="41"/>
      <c r="B2266" s="78"/>
      <c r="C2266" s="78"/>
      <c r="D2266" s="41"/>
      <c r="E2266" s="41"/>
      <c r="F2266" s="41"/>
      <c r="G2266" s="41"/>
      <c r="H2266" s="41"/>
      <c r="I2266" s="41"/>
      <c r="J2266" s="41"/>
      <c r="K2266" s="41"/>
      <c r="L2266" s="41"/>
      <c r="M2266" s="41"/>
      <c r="N2266" s="41"/>
      <c r="O2266" s="41"/>
      <c r="P2266" s="41"/>
      <c r="Q2266" s="41"/>
      <c r="R2266" s="41"/>
      <c r="S2266" s="41"/>
    </row>
    <row r="2267" ht="78.0" customHeight="1">
      <c r="A2267" s="41"/>
      <c r="B2267" s="78"/>
      <c r="C2267" s="78"/>
      <c r="D2267" s="41"/>
      <c r="E2267" s="41"/>
      <c r="F2267" s="41"/>
      <c r="G2267" s="41"/>
      <c r="H2267" s="41"/>
      <c r="I2267" s="41"/>
      <c r="J2267" s="41"/>
      <c r="K2267" s="41"/>
      <c r="L2267" s="41"/>
      <c r="M2267" s="41"/>
      <c r="N2267" s="41"/>
      <c r="O2267" s="41"/>
      <c r="P2267" s="41"/>
      <c r="Q2267" s="41"/>
      <c r="R2267" s="41"/>
      <c r="S2267" s="41"/>
    </row>
    <row r="2268" ht="78.0" customHeight="1">
      <c r="A2268" s="41"/>
      <c r="B2268" s="78"/>
      <c r="C2268" s="78"/>
      <c r="D2268" s="41"/>
      <c r="E2268" s="41"/>
      <c r="F2268" s="41"/>
      <c r="G2268" s="41"/>
      <c r="H2268" s="41"/>
      <c r="I2268" s="41"/>
      <c r="J2268" s="41"/>
      <c r="K2268" s="41"/>
      <c r="L2268" s="41"/>
      <c r="M2268" s="41"/>
      <c r="N2268" s="41"/>
      <c r="O2268" s="41"/>
      <c r="P2268" s="41"/>
      <c r="Q2268" s="41"/>
      <c r="R2268" s="41"/>
      <c r="S2268" s="41"/>
    </row>
    <row r="2269" ht="78.0" customHeight="1">
      <c r="A2269" s="41"/>
      <c r="B2269" s="78"/>
      <c r="C2269" s="78"/>
      <c r="D2269" s="41"/>
      <c r="E2269" s="41"/>
      <c r="F2269" s="41"/>
      <c r="G2269" s="41"/>
      <c r="H2269" s="41"/>
      <c r="I2269" s="41"/>
      <c r="J2269" s="41"/>
      <c r="K2269" s="41"/>
      <c r="L2269" s="41"/>
      <c r="M2269" s="41"/>
      <c r="N2269" s="41"/>
      <c r="O2269" s="41"/>
      <c r="P2269" s="41"/>
      <c r="Q2269" s="41"/>
      <c r="R2269" s="41"/>
      <c r="S2269" s="41"/>
    </row>
    <row r="2270" ht="78.0" customHeight="1">
      <c r="A2270" s="41"/>
      <c r="B2270" s="78"/>
      <c r="C2270" s="78"/>
      <c r="D2270" s="41"/>
      <c r="E2270" s="41"/>
      <c r="F2270" s="41"/>
      <c r="G2270" s="41"/>
      <c r="H2270" s="41"/>
      <c r="I2270" s="41"/>
      <c r="J2270" s="41"/>
      <c r="K2270" s="41"/>
      <c r="L2270" s="41"/>
      <c r="M2270" s="41"/>
      <c r="N2270" s="41"/>
      <c r="O2270" s="41"/>
      <c r="P2270" s="41"/>
      <c r="Q2270" s="41"/>
      <c r="R2270" s="41"/>
      <c r="S2270" s="41"/>
    </row>
    <row r="2271" ht="78.0" customHeight="1">
      <c r="A2271" s="41"/>
      <c r="B2271" s="78"/>
      <c r="C2271" s="78"/>
      <c r="D2271" s="41"/>
      <c r="E2271" s="41"/>
      <c r="F2271" s="41"/>
      <c r="G2271" s="41"/>
      <c r="H2271" s="41"/>
      <c r="I2271" s="41"/>
      <c r="J2271" s="41"/>
      <c r="K2271" s="41"/>
      <c r="L2271" s="41"/>
      <c r="M2271" s="41"/>
      <c r="N2271" s="41"/>
      <c r="O2271" s="41"/>
      <c r="P2271" s="41"/>
      <c r="Q2271" s="41"/>
      <c r="R2271" s="41"/>
      <c r="S2271" s="41"/>
    </row>
    <row r="2272" ht="78.0" customHeight="1">
      <c r="A2272" s="41"/>
      <c r="B2272" s="78"/>
      <c r="C2272" s="78"/>
      <c r="D2272" s="41"/>
      <c r="E2272" s="41"/>
      <c r="F2272" s="41"/>
      <c r="G2272" s="41"/>
      <c r="H2272" s="41"/>
      <c r="I2272" s="41"/>
      <c r="J2272" s="41"/>
      <c r="K2272" s="41"/>
      <c r="L2272" s="41"/>
      <c r="M2272" s="41"/>
      <c r="N2272" s="41"/>
      <c r="O2272" s="41"/>
      <c r="P2272" s="41"/>
      <c r="Q2272" s="41"/>
      <c r="R2272" s="41"/>
      <c r="S2272" s="41"/>
    </row>
    <row r="2273" ht="78.0" customHeight="1">
      <c r="A2273" s="41"/>
      <c r="B2273" s="78"/>
      <c r="C2273" s="78"/>
      <c r="D2273" s="41"/>
      <c r="E2273" s="41"/>
      <c r="F2273" s="41"/>
      <c r="G2273" s="41"/>
      <c r="H2273" s="41"/>
      <c r="I2273" s="41"/>
      <c r="J2273" s="41"/>
      <c r="K2273" s="41"/>
      <c r="L2273" s="41"/>
      <c r="M2273" s="41"/>
      <c r="N2273" s="41"/>
      <c r="O2273" s="41"/>
      <c r="P2273" s="41"/>
      <c r="Q2273" s="41"/>
      <c r="R2273" s="41"/>
      <c r="S2273" s="41"/>
    </row>
    <row r="2274" ht="78.0" customHeight="1">
      <c r="A2274" s="41"/>
      <c r="B2274" s="78"/>
      <c r="C2274" s="78"/>
      <c r="D2274" s="41"/>
      <c r="E2274" s="41"/>
      <c r="F2274" s="41"/>
      <c r="G2274" s="41"/>
      <c r="H2274" s="41"/>
      <c r="I2274" s="41"/>
      <c r="J2274" s="41"/>
      <c r="K2274" s="41"/>
      <c r="L2274" s="41"/>
      <c r="M2274" s="41"/>
      <c r="N2274" s="41"/>
      <c r="O2274" s="41"/>
      <c r="P2274" s="41"/>
      <c r="Q2274" s="41"/>
      <c r="R2274" s="41"/>
      <c r="S2274" s="41"/>
    </row>
    <row r="2275" ht="78.0" customHeight="1">
      <c r="A2275" s="41"/>
      <c r="B2275" s="78"/>
      <c r="C2275" s="78"/>
      <c r="D2275" s="41"/>
      <c r="E2275" s="41"/>
      <c r="F2275" s="41"/>
      <c r="G2275" s="41"/>
      <c r="H2275" s="41"/>
      <c r="I2275" s="41"/>
      <c r="J2275" s="41"/>
      <c r="K2275" s="41"/>
      <c r="L2275" s="41"/>
      <c r="M2275" s="41"/>
      <c r="N2275" s="41"/>
      <c r="O2275" s="41"/>
      <c r="P2275" s="41"/>
      <c r="Q2275" s="41"/>
      <c r="R2275" s="41"/>
      <c r="S2275" s="41"/>
    </row>
    <row r="2276" ht="78.0" customHeight="1">
      <c r="A2276" s="41"/>
      <c r="B2276" s="78"/>
      <c r="C2276" s="78"/>
      <c r="D2276" s="41"/>
      <c r="E2276" s="41"/>
      <c r="F2276" s="41"/>
      <c r="G2276" s="41"/>
      <c r="H2276" s="41"/>
      <c r="I2276" s="41"/>
      <c r="J2276" s="41"/>
      <c r="K2276" s="41"/>
      <c r="L2276" s="41"/>
      <c r="M2276" s="41"/>
      <c r="N2276" s="41"/>
      <c r="O2276" s="41"/>
      <c r="P2276" s="41"/>
      <c r="Q2276" s="41"/>
      <c r="R2276" s="41"/>
      <c r="S2276" s="41"/>
    </row>
    <row r="2277" ht="78.0" customHeight="1">
      <c r="A2277" s="41"/>
      <c r="B2277" s="78"/>
      <c r="C2277" s="78"/>
      <c r="D2277" s="41"/>
      <c r="E2277" s="41"/>
      <c r="F2277" s="41"/>
      <c r="G2277" s="41"/>
      <c r="H2277" s="41"/>
      <c r="I2277" s="41"/>
      <c r="J2277" s="41"/>
      <c r="K2277" s="41"/>
      <c r="L2277" s="41"/>
      <c r="M2277" s="41"/>
      <c r="N2277" s="41"/>
      <c r="O2277" s="41"/>
      <c r="P2277" s="41"/>
      <c r="Q2277" s="41"/>
      <c r="R2277" s="41"/>
      <c r="S2277" s="41"/>
    </row>
    <row r="2278" ht="78.0" customHeight="1">
      <c r="A2278" s="41"/>
      <c r="B2278" s="78"/>
      <c r="C2278" s="78"/>
      <c r="D2278" s="41"/>
      <c r="E2278" s="41"/>
      <c r="F2278" s="41"/>
      <c r="G2278" s="41"/>
      <c r="H2278" s="41"/>
      <c r="I2278" s="41"/>
      <c r="J2278" s="41"/>
      <c r="K2278" s="41"/>
      <c r="L2278" s="41"/>
      <c r="M2278" s="41"/>
      <c r="N2278" s="41"/>
      <c r="O2278" s="41"/>
      <c r="P2278" s="41"/>
      <c r="Q2278" s="41"/>
      <c r="R2278" s="41"/>
      <c r="S2278" s="41"/>
    </row>
    <row r="2279" ht="78.0" customHeight="1">
      <c r="A2279" s="41"/>
      <c r="B2279" s="78"/>
      <c r="C2279" s="78"/>
      <c r="D2279" s="41"/>
      <c r="E2279" s="41"/>
      <c r="F2279" s="41"/>
      <c r="G2279" s="41"/>
      <c r="H2279" s="41"/>
      <c r="I2279" s="41"/>
      <c r="J2279" s="41"/>
      <c r="K2279" s="41"/>
      <c r="L2279" s="41"/>
      <c r="M2279" s="41"/>
      <c r="N2279" s="41"/>
      <c r="O2279" s="41"/>
      <c r="P2279" s="41"/>
      <c r="Q2279" s="41"/>
      <c r="R2279" s="41"/>
      <c r="S2279" s="41"/>
    </row>
    <row r="2280" ht="78.0" customHeight="1">
      <c r="A2280" s="41"/>
      <c r="B2280" s="78"/>
      <c r="C2280" s="78"/>
      <c r="D2280" s="41"/>
      <c r="E2280" s="41"/>
      <c r="F2280" s="41"/>
      <c r="G2280" s="41"/>
      <c r="H2280" s="41"/>
      <c r="I2280" s="41"/>
      <c r="J2280" s="41"/>
      <c r="K2280" s="41"/>
      <c r="L2280" s="41"/>
      <c r="M2280" s="41"/>
      <c r="N2280" s="41"/>
      <c r="O2280" s="41"/>
      <c r="P2280" s="41"/>
      <c r="Q2280" s="41"/>
      <c r="R2280" s="41"/>
      <c r="S2280" s="41"/>
    </row>
    <row r="2281" ht="78.0" customHeight="1">
      <c r="A2281" s="41"/>
      <c r="B2281" s="78"/>
      <c r="C2281" s="78"/>
      <c r="D2281" s="41"/>
      <c r="E2281" s="41"/>
      <c r="F2281" s="41"/>
      <c r="G2281" s="41"/>
      <c r="H2281" s="41"/>
      <c r="I2281" s="41"/>
      <c r="J2281" s="41"/>
      <c r="K2281" s="41"/>
      <c r="L2281" s="41"/>
      <c r="M2281" s="41"/>
      <c r="N2281" s="41"/>
      <c r="O2281" s="41"/>
      <c r="P2281" s="41"/>
      <c r="Q2281" s="41"/>
      <c r="R2281" s="41"/>
      <c r="S2281" s="41"/>
    </row>
    <row r="2282" ht="78.0" customHeight="1">
      <c r="A2282" s="41"/>
      <c r="B2282" s="78"/>
      <c r="C2282" s="78"/>
      <c r="D2282" s="41"/>
      <c r="E2282" s="41"/>
      <c r="F2282" s="41"/>
      <c r="G2282" s="41"/>
      <c r="H2282" s="41"/>
      <c r="I2282" s="41"/>
      <c r="J2282" s="41"/>
      <c r="K2282" s="41"/>
      <c r="L2282" s="41"/>
      <c r="M2282" s="41"/>
      <c r="N2282" s="41"/>
      <c r="O2282" s="41"/>
      <c r="P2282" s="41"/>
      <c r="Q2282" s="41"/>
      <c r="R2282" s="41"/>
      <c r="S2282" s="41"/>
    </row>
    <row r="2283" ht="78.0" customHeight="1">
      <c r="A2283" s="41"/>
      <c r="B2283" s="78"/>
      <c r="C2283" s="78"/>
      <c r="D2283" s="41"/>
      <c r="E2283" s="41"/>
      <c r="F2283" s="41"/>
      <c r="G2283" s="41"/>
      <c r="H2283" s="41"/>
      <c r="I2283" s="41"/>
      <c r="J2283" s="41"/>
      <c r="K2283" s="41"/>
      <c r="L2283" s="41"/>
      <c r="M2283" s="41"/>
      <c r="N2283" s="41"/>
      <c r="O2283" s="41"/>
      <c r="P2283" s="41"/>
      <c r="Q2283" s="41"/>
      <c r="R2283" s="41"/>
      <c r="S2283" s="41"/>
    </row>
    <row r="2284" ht="78.0" customHeight="1">
      <c r="A2284" s="41"/>
      <c r="B2284" s="78"/>
      <c r="C2284" s="78"/>
      <c r="D2284" s="41"/>
      <c r="E2284" s="41"/>
      <c r="F2284" s="41"/>
      <c r="G2284" s="41"/>
      <c r="H2284" s="41"/>
      <c r="I2284" s="41"/>
      <c r="J2284" s="41"/>
      <c r="K2284" s="41"/>
      <c r="L2284" s="41"/>
      <c r="M2284" s="41"/>
      <c r="N2284" s="41"/>
      <c r="O2284" s="41"/>
      <c r="P2284" s="41"/>
      <c r="Q2284" s="41"/>
      <c r="R2284" s="41"/>
      <c r="S2284" s="41"/>
    </row>
    <row r="2285" ht="78.0" customHeight="1">
      <c r="A2285" s="41"/>
      <c r="B2285" s="78"/>
      <c r="C2285" s="78"/>
      <c r="D2285" s="41"/>
      <c r="E2285" s="41"/>
      <c r="F2285" s="41"/>
      <c r="G2285" s="41"/>
      <c r="H2285" s="41"/>
      <c r="I2285" s="41"/>
      <c r="J2285" s="41"/>
      <c r="K2285" s="41"/>
      <c r="L2285" s="41"/>
      <c r="M2285" s="41"/>
      <c r="N2285" s="41"/>
      <c r="O2285" s="41"/>
      <c r="P2285" s="41"/>
      <c r="Q2285" s="41"/>
      <c r="R2285" s="41"/>
      <c r="S2285" s="41"/>
    </row>
    <row r="2286" ht="78.0" customHeight="1">
      <c r="A2286" s="41"/>
      <c r="B2286" s="78"/>
      <c r="C2286" s="78"/>
      <c r="D2286" s="41"/>
      <c r="E2286" s="41"/>
      <c r="F2286" s="41"/>
      <c r="G2286" s="41"/>
      <c r="H2286" s="41"/>
      <c r="I2286" s="41"/>
      <c r="J2286" s="41"/>
      <c r="K2286" s="41"/>
      <c r="L2286" s="41"/>
      <c r="M2286" s="41"/>
      <c r="N2286" s="41"/>
      <c r="O2286" s="41"/>
      <c r="P2286" s="41"/>
      <c r="Q2286" s="41"/>
      <c r="R2286" s="41"/>
      <c r="S2286" s="41"/>
    </row>
    <row r="2287" ht="78.0" customHeight="1">
      <c r="A2287" s="41"/>
      <c r="B2287" s="78"/>
      <c r="C2287" s="78"/>
      <c r="D2287" s="41"/>
      <c r="E2287" s="41"/>
      <c r="F2287" s="41"/>
      <c r="G2287" s="41"/>
      <c r="H2287" s="41"/>
      <c r="I2287" s="41"/>
      <c r="J2287" s="41"/>
      <c r="K2287" s="41"/>
      <c r="L2287" s="41"/>
      <c r="M2287" s="41"/>
      <c r="N2287" s="41"/>
      <c r="O2287" s="41"/>
      <c r="P2287" s="41"/>
      <c r="Q2287" s="41"/>
      <c r="R2287" s="41"/>
      <c r="S2287" s="41"/>
    </row>
    <row r="2288" ht="78.0" customHeight="1">
      <c r="A2288" s="41"/>
      <c r="B2288" s="78"/>
      <c r="C2288" s="78"/>
      <c r="D2288" s="41"/>
      <c r="E2288" s="41"/>
      <c r="F2288" s="41"/>
      <c r="G2288" s="41"/>
      <c r="H2288" s="41"/>
      <c r="I2288" s="41"/>
      <c r="J2288" s="41"/>
      <c r="K2288" s="41"/>
      <c r="L2288" s="41"/>
      <c r="M2288" s="41"/>
      <c r="N2288" s="41"/>
      <c r="O2288" s="41"/>
      <c r="P2288" s="41"/>
      <c r="Q2288" s="41"/>
      <c r="R2288" s="41"/>
      <c r="S2288" s="41"/>
    </row>
    <row r="2289" ht="78.0" customHeight="1">
      <c r="A2289" s="41"/>
      <c r="B2289" s="78"/>
      <c r="C2289" s="78"/>
      <c r="D2289" s="41"/>
      <c r="E2289" s="41"/>
      <c r="F2289" s="41"/>
      <c r="G2289" s="41"/>
      <c r="H2289" s="41"/>
      <c r="I2289" s="41"/>
      <c r="J2289" s="41"/>
      <c r="K2289" s="41"/>
      <c r="L2289" s="41"/>
      <c r="M2289" s="41"/>
      <c r="N2289" s="41"/>
      <c r="O2289" s="41"/>
      <c r="P2289" s="41"/>
      <c r="Q2289" s="41"/>
      <c r="R2289" s="41"/>
      <c r="S2289" s="41"/>
    </row>
    <row r="2290" ht="78.0" customHeight="1">
      <c r="A2290" s="41"/>
      <c r="B2290" s="78"/>
      <c r="C2290" s="78"/>
      <c r="D2290" s="41"/>
      <c r="E2290" s="41"/>
      <c r="F2290" s="41"/>
      <c r="G2290" s="41"/>
      <c r="H2290" s="41"/>
      <c r="I2290" s="41"/>
      <c r="J2290" s="41"/>
      <c r="K2290" s="41"/>
      <c r="L2290" s="41"/>
      <c r="M2290" s="41"/>
      <c r="N2290" s="41"/>
      <c r="O2290" s="41"/>
      <c r="P2290" s="41"/>
      <c r="Q2290" s="41"/>
      <c r="R2290" s="41"/>
      <c r="S2290" s="41"/>
    </row>
    <row r="2291" ht="78.0" customHeight="1">
      <c r="A2291" s="41"/>
      <c r="B2291" s="78"/>
      <c r="C2291" s="78"/>
      <c r="D2291" s="41"/>
      <c r="E2291" s="41"/>
      <c r="F2291" s="41"/>
      <c r="G2291" s="41"/>
      <c r="H2291" s="41"/>
      <c r="I2291" s="41"/>
      <c r="J2291" s="41"/>
      <c r="K2291" s="41"/>
      <c r="L2291" s="41"/>
      <c r="M2291" s="41"/>
      <c r="N2291" s="41"/>
      <c r="O2291" s="41"/>
      <c r="P2291" s="41"/>
      <c r="Q2291" s="41"/>
      <c r="R2291" s="41"/>
      <c r="S2291" s="41"/>
    </row>
    <row r="2292" ht="78.0" customHeight="1">
      <c r="A2292" s="41"/>
      <c r="B2292" s="78"/>
      <c r="C2292" s="78"/>
      <c r="D2292" s="41"/>
      <c r="E2292" s="41"/>
      <c r="F2292" s="41"/>
      <c r="G2292" s="41"/>
      <c r="H2292" s="41"/>
      <c r="I2292" s="41"/>
      <c r="J2292" s="41"/>
      <c r="K2292" s="41"/>
      <c r="L2292" s="41"/>
      <c r="M2292" s="41"/>
      <c r="N2292" s="41"/>
      <c r="O2292" s="41"/>
      <c r="P2292" s="41"/>
      <c r="Q2292" s="41"/>
      <c r="R2292" s="41"/>
      <c r="S2292" s="41"/>
    </row>
    <row r="2293" ht="78.0" customHeight="1">
      <c r="A2293" s="41"/>
      <c r="B2293" s="78"/>
      <c r="C2293" s="78"/>
      <c r="D2293" s="41"/>
      <c r="E2293" s="41"/>
      <c r="F2293" s="41"/>
      <c r="G2293" s="41"/>
      <c r="H2293" s="41"/>
      <c r="I2293" s="41"/>
      <c r="J2293" s="41"/>
      <c r="K2293" s="41"/>
      <c r="L2293" s="41"/>
      <c r="M2293" s="41"/>
      <c r="N2293" s="41"/>
      <c r="O2293" s="41"/>
      <c r="P2293" s="41"/>
      <c r="Q2293" s="41"/>
      <c r="R2293" s="41"/>
      <c r="S2293" s="41"/>
    </row>
    <row r="2294" ht="78.0" customHeight="1">
      <c r="A2294" s="41"/>
      <c r="B2294" s="78"/>
      <c r="C2294" s="78"/>
      <c r="D2294" s="41"/>
      <c r="E2294" s="41"/>
      <c r="F2294" s="41"/>
      <c r="G2294" s="41"/>
      <c r="H2294" s="41"/>
      <c r="I2294" s="41"/>
      <c r="J2294" s="41"/>
      <c r="K2294" s="41"/>
      <c r="L2294" s="41"/>
      <c r="M2294" s="41"/>
      <c r="N2294" s="41"/>
      <c r="O2294" s="41"/>
      <c r="P2294" s="41"/>
      <c r="Q2294" s="41"/>
      <c r="R2294" s="41"/>
      <c r="S2294" s="41"/>
    </row>
    <row r="2295" ht="78.0" customHeight="1">
      <c r="A2295" s="41"/>
      <c r="B2295" s="78"/>
      <c r="C2295" s="78"/>
      <c r="D2295" s="41"/>
      <c r="E2295" s="41"/>
      <c r="F2295" s="41"/>
      <c r="G2295" s="41"/>
      <c r="H2295" s="41"/>
      <c r="I2295" s="41"/>
      <c r="J2295" s="41"/>
      <c r="K2295" s="41"/>
      <c r="L2295" s="41"/>
      <c r="M2295" s="41"/>
      <c r="N2295" s="41"/>
      <c r="O2295" s="41"/>
      <c r="P2295" s="41"/>
      <c r="Q2295" s="41"/>
      <c r="R2295" s="41"/>
      <c r="S2295" s="41"/>
    </row>
    <row r="2296" ht="78.0" customHeight="1">
      <c r="A2296" s="41"/>
      <c r="B2296" s="78"/>
      <c r="C2296" s="78"/>
      <c r="D2296" s="41"/>
      <c r="E2296" s="41"/>
      <c r="F2296" s="41"/>
      <c r="G2296" s="41"/>
      <c r="H2296" s="41"/>
      <c r="I2296" s="41"/>
      <c r="J2296" s="41"/>
      <c r="K2296" s="41"/>
      <c r="L2296" s="41"/>
      <c r="M2296" s="41"/>
      <c r="N2296" s="41"/>
      <c r="O2296" s="41"/>
      <c r="P2296" s="41"/>
      <c r="Q2296" s="41"/>
      <c r="R2296" s="41"/>
      <c r="S2296" s="41"/>
    </row>
    <row r="2297" ht="78.0" customHeight="1">
      <c r="A2297" s="41"/>
      <c r="B2297" s="78"/>
      <c r="C2297" s="78"/>
      <c r="D2297" s="41"/>
      <c r="E2297" s="41"/>
      <c r="F2297" s="41"/>
      <c r="G2297" s="41"/>
      <c r="H2297" s="41"/>
      <c r="I2297" s="41"/>
      <c r="J2297" s="41"/>
      <c r="K2297" s="41"/>
      <c r="L2297" s="41"/>
      <c r="M2297" s="41"/>
      <c r="N2297" s="41"/>
      <c r="O2297" s="41"/>
      <c r="P2297" s="41"/>
      <c r="Q2297" s="41"/>
      <c r="R2297" s="41"/>
      <c r="S2297" s="41"/>
    </row>
    <row r="2298" ht="78.0" customHeight="1">
      <c r="A2298" s="41"/>
      <c r="B2298" s="78"/>
      <c r="C2298" s="78"/>
      <c r="D2298" s="41"/>
      <c r="E2298" s="41"/>
      <c r="F2298" s="41"/>
      <c r="G2298" s="41"/>
      <c r="H2298" s="41"/>
      <c r="I2298" s="41"/>
      <c r="J2298" s="41"/>
      <c r="K2298" s="41"/>
      <c r="L2298" s="41"/>
      <c r="M2298" s="41"/>
      <c r="N2298" s="41"/>
      <c r="O2298" s="41"/>
      <c r="P2298" s="41"/>
      <c r="Q2298" s="41"/>
      <c r="R2298" s="41"/>
      <c r="S2298" s="41"/>
    </row>
    <row r="2299" ht="78.0" customHeight="1">
      <c r="A2299" s="41"/>
      <c r="B2299" s="78"/>
      <c r="C2299" s="78"/>
      <c r="D2299" s="41"/>
      <c r="E2299" s="41"/>
      <c r="F2299" s="41"/>
      <c r="G2299" s="41"/>
      <c r="H2299" s="41"/>
      <c r="I2299" s="41"/>
      <c r="J2299" s="41"/>
      <c r="K2299" s="41"/>
      <c r="L2299" s="41"/>
      <c r="M2299" s="41"/>
      <c r="N2299" s="41"/>
      <c r="O2299" s="41"/>
      <c r="P2299" s="41"/>
      <c r="Q2299" s="41"/>
      <c r="R2299" s="41"/>
      <c r="S2299" s="41"/>
    </row>
    <row r="2300" ht="78.0" customHeight="1">
      <c r="A2300" s="41"/>
      <c r="B2300" s="78"/>
      <c r="C2300" s="78"/>
      <c r="D2300" s="41"/>
      <c r="E2300" s="41"/>
      <c r="F2300" s="41"/>
      <c r="G2300" s="41"/>
      <c r="H2300" s="41"/>
      <c r="I2300" s="41"/>
      <c r="J2300" s="41"/>
      <c r="K2300" s="41"/>
      <c r="L2300" s="41"/>
      <c r="M2300" s="41"/>
      <c r="N2300" s="41"/>
      <c r="O2300" s="41"/>
      <c r="P2300" s="41"/>
      <c r="Q2300" s="41"/>
      <c r="R2300" s="41"/>
      <c r="S2300" s="41"/>
    </row>
    <row r="2301" ht="78.0" customHeight="1">
      <c r="A2301" s="41"/>
      <c r="B2301" s="78"/>
      <c r="C2301" s="78"/>
      <c r="D2301" s="41"/>
      <c r="E2301" s="41"/>
      <c r="F2301" s="41"/>
      <c r="G2301" s="41"/>
      <c r="H2301" s="41"/>
      <c r="I2301" s="41"/>
      <c r="J2301" s="41"/>
      <c r="K2301" s="41"/>
      <c r="L2301" s="41"/>
      <c r="M2301" s="41"/>
      <c r="N2301" s="41"/>
      <c r="O2301" s="41"/>
      <c r="P2301" s="41"/>
      <c r="Q2301" s="41"/>
      <c r="R2301" s="41"/>
      <c r="S2301" s="41"/>
    </row>
    <row r="2302" ht="78.0" customHeight="1">
      <c r="A2302" s="41"/>
      <c r="B2302" s="78"/>
      <c r="C2302" s="78"/>
      <c r="D2302" s="41"/>
      <c r="E2302" s="41"/>
      <c r="F2302" s="41"/>
      <c r="G2302" s="41"/>
      <c r="H2302" s="41"/>
      <c r="I2302" s="41"/>
      <c r="J2302" s="41"/>
      <c r="K2302" s="41"/>
      <c r="L2302" s="41"/>
      <c r="M2302" s="41"/>
      <c r="N2302" s="41"/>
      <c r="O2302" s="41"/>
      <c r="P2302" s="41"/>
      <c r="Q2302" s="41"/>
      <c r="R2302" s="41"/>
      <c r="S2302" s="41"/>
    </row>
    <row r="2303" ht="78.0" customHeight="1">
      <c r="A2303" s="41"/>
      <c r="B2303" s="78"/>
      <c r="C2303" s="78"/>
      <c r="D2303" s="41"/>
      <c r="E2303" s="41"/>
      <c r="F2303" s="41"/>
      <c r="G2303" s="41"/>
      <c r="H2303" s="41"/>
      <c r="I2303" s="41"/>
      <c r="J2303" s="41"/>
      <c r="K2303" s="41"/>
      <c r="L2303" s="41"/>
      <c r="M2303" s="41"/>
      <c r="N2303" s="41"/>
      <c r="O2303" s="41"/>
      <c r="P2303" s="41"/>
      <c r="Q2303" s="41"/>
      <c r="R2303" s="41"/>
      <c r="S2303" s="41"/>
    </row>
    <row r="2304" ht="78.0" customHeight="1">
      <c r="A2304" s="41"/>
      <c r="B2304" s="78"/>
      <c r="C2304" s="78"/>
      <c r="D2304" s="41"/>
      <c r="E2304" s="41"/>
      <c r="F2304" s="41"/>
      <c r="G2304" s="41"/>
      <c r="H2304" s="41"/>
      <c r="I2304" s="41"/>
      <c r="J2304" s="41"/>
      <c r="K2304" s="41"/>
      <c r="L2304" s="41"/>
      <c r="M2304" s="41"/>
      <c r="N2304" s="41"/>
      <c r="O2304" s="41"/>
      <c r="P2304" s="41"/>
      <c r="Q2304" s="41"/>
      <c r="R2304" s="41"/>
      <c r="S2304" s="41"/>
    </row>
    <row r="2305" ht="78.0" customHeight="1">
      <c r="A2305" s="41"/>
      <c r="B2305" s="78"/>
      <c r="C2305" s="78"/>
      <c r="D2305" s="41"/>
      <c r="E2305" s="41"/>
      <c r="F2305" s="41"/>
      <c r="G2305" s="41"/>
      <c r="H2305" s="41"/>
      <c r="I2305" s="41"/>
      <c r="J2305" s="41"/>
      <c r="K2305" s="41"/>
      <c r="L2305" s="41"/>
      <c r="M2305" s="41"/>
      <c r="N2305" s="41"/>
      <c r="O2305" s="41"/>
      <c r="P2305" s="41"/>
      <c r="Q2305" s="41"/>
      <c r="R2305" s="41"/>
      <c r="S2305" s="41"/>
    </row>
    <row r="2306" ht="78.0" customHeight="1">
      <c r="A2306" s="41"/>
      <c r="B2306" s="78"/>
      <c r="C2306" s="78"/>
      <c r="D2306" s="41"/>
      <c r="E2306" s="41"/>
      <c r="F2306" s="41"/>
      <c r="G2306" s="41"/>
      <c r="H2306" s="41"/>
      <c r="I2306" s="41"/>
      <c r="J2306" s="41"/>
      <c r="K2306" s="41"/>
      <c r="L2306" s="41"/>
      <c r="M2306" s="41"/>
      <c r="N2306" s="41"/>
      <c r="O2306" s="41"/>
      <c r="P2306" s="41"/>
      <c r="Q2306" s="41"/>
      <c r="R2306" s="41"/>
      <c r="S2306" s="41"/>
    </row>
    <row r="2307" ht="78.0" customHeight="1">
      <c r="A2307" s="41"/>
      <c r="B2307" s="78"/>
      <c r="C2307" s="78"/>
      <c r="D2307" s="41"/>
      <c r="E2307" s="41"/>
      <c r="F2307" s="41"/>
      <c r="G2307" s="41"/>
      <c r="H2307" s="41"/>
      <c r="I2307" s="41"/>
      <c r="J2307" s="41"/>
      <c r="K2307" s="41"/>
      <c r="L2307" s="41"/>
      <c r="M2307" s="41"/>
      <c r="N2307" s="41"/>
      <c r="O2307" s="41"/>
      <c r="P2307" s="41"/>
      <c r="Q2307" s="41"/>
      <c r="R2307" s="41"/>
      <c r="S2307" s="41"/>
    </row>
    <row r="2308" ht="78.0" customHeight="1">
      <c r="A2308" s="41"/>
      <c r="B2308" s="78"/>
      <c r="C2308" s="78"/>
      <c r="D2308" s="41"/>
      <c r="E2308" s="41"/>
      <c r="F2308" s="41"/>
      <c r="G2308" s="41"/>
      <c r="H2308" s="41"/>
      <c r="I2308" s="41"/>
      <c r="J2308" s="41"/>
      <c r="K2308" s="41"/>
      <c r="L2308" s="41"/>
      <c r="M2308" s="41"/>
      <c r="N2308" s="41"/>
      <c r="O2308" s="41"/>
      <c r="P2308" s="41"/>
      <c r="Q2308" s="41"/>
      <c r="R2308" s="41"/>
      <c r="S2308" s="41"/>
    </row>
    <row r="2309" ht="78.0" customHeight="1">
      <c r="A2309" s="41"/>
      <c r="B2309" s="78"/>
      <c r="C2309" s="78"/>
      <c r="D2309" s="41"/>
      <c r="E2309" s="41"/>
      <c r="F2309" s="41"/>
      <c r="G2309" s="41"/>
      <c r="H2309" s="41"/>
      <c r="I2309" s="41"/>
      <c r="J2309" s="41"/>
      <c r="K2309" s="41"/>
      <c r="L2309" s="41"/>
      <c r="M2309" s="41"/>
      <c r="N2309" s="41"/>
      <c r="O2309" s="41"/>
      <c r="P2309" s="41"/>
      <c r="Q2309" s="41"/>
      <c r="R2309" s="41"/>
      <c r="S2309" s="41"/>
    </row>
    <row r="2310" ht="78.0" customHeight="1">
      <c r="A2310" s="41"/>
      <c r="B2310" s="78"/>
      <c r="C2310" s="78"/>
      <c r="D2310" s="41"/>
      <c r="E2310" s="41"/>
      <c r="F2310" s="41"/>
      <c r="G2310" s="41"/>
      <c r="H2310" s="41"/>
      <c r="I2310" s="41"/>
      <c r="J2310" s="41"/>
      <c r="K2310" s="41"/>
      <c r="L2310" s="41"/>
      <c r="M2310" s="41"/>
      <c r="N2310" s="41"/>
      <c r="O2310" s="41"/>
      <c r="P2310" s="41"/>
      <c r="Q2310" s="41"/>
      <c r="R2310" s="41"/>
      <c r="S2310" s="41"/>
    </row>
    <row r="2311" ht="78.0" customHeight="1">
      <c r="A2311" s="41"/>
      <c r="B2311" s="78"/>
      <c r="C2311" s="78"/>
      <c r="D2311" s="41"/>
      <c r="E2311" s="41"/>
      <c r="F2311" s="41"/>
      <c r="G2311" s="41"/>
      <c r="H2311" s="41"/>
      <c r="I2311" s="41"/>
      <c r="J2311" s="41"/>
      <c r="K2311" s="41"/>
      <c r="L2311" s="41"/>
      <c r="M2311" s="41"/>
      <c r="N2311" s="41"/>
      <c r="O2311" s="41"/>
      <c r="P2311" s="41"/>
      <c r="Q2311" s="41"/>
      <c r="R2311" s="41"/>
      <c r="S2311" s="41"/>
    </row>
    <row r="2312" ht="78.0" customHeight="1">
      <c r="A2312" s="41"/>
      <c r="B2312" s="78"/>
      <c r="C2312" s="78"/>
      <c r="D2312" s="41"/>
      <c r="E2312" s="41"/>
      <c r="F2312" s="41"/>
      <c r="G2312" s="41"/>
      <c r="H2312" s="41"/>
      <c r="I2312" s="41"/>
      <c r="J2312" s="41"/>
      <c r="K2312" s="41"/>
      <c r="L2312" s="41"/>
      <c r="M2312" s="41"/>
      <c r="N2312" s="41"/>
      <c r="O2312" s="41"/>
      <c r="P2312" s="41"/>
      <c r="Q2312" s="41"/>
      <c r="R2312" s="41"/>
      <c r="S2312" s="41"/>
    </row>
    <row r="2313" ht="78.0" customHeight="1">
      <c r="A2313" s="41"/>
      <c r="B2313" s="78"/>
      <c r="C2313" s="78"/>
      <c r="D2313" s="41"/>
      <c r="E2313" s="41"/>
      <c r="F2313" s="41"/>
      <c r="G2313" s="41"/>
      <c r="H2313" s="41"/>
      <c r="I2313" s="41"/>
      <c r="J2313" s="41"/>
      <c r="K2313" s="41"/>
      <c r="L2313" s="41"/>
      <c r="M2313" s="41"/>
      <c r="N2313" s="41"/>
      <c r="O2313" s="41"/>
      <c r="P2313" s="41"/>
      <c r="Q2313" s="41"/>
      <c r="R2313" s="41"/>
      <c r="S2313" s="41"/>
    </row>
    <row r="2314" ht="78.0" customHeight="1">
      <c r="A2314" s="41"/>
      <c r="B2314" s="78"/>
      <c r="C2314" s="78"/>
      <c r="D2314" s="41"/>
      <c r="E2314" s="41"/>
      <c r="F2314" s="41"/>
      <c r="G2314" s="41"/>
      <c r="H2314" s="41"/>
      <c r="I2314" s="41"/>
      <c r="J2314" s="41"/>
      <c r="K2314" s="41"/>
      <c r="L2314" s="41"/>
      <c r="M2314" s="41"/>
      <c r="N2314" s="41"/>
      <c r="O2314" s="41"/>
      <c r="P2314" s="41"/>
      <c r="Q2314" s="41"/>
      <c r="R2314" s="41"/>
      <c r="S2314" s="41"/>
    </row>
    <row r="2315" ht="78.0" customHeight="1">
      <c r="A2315" s="41"/>
      <c r="B2315" s="78"/>
      <c r="C2315" s="78"/>
      <c r="D2315" s="41"/>
      <c r="E2315" s="41"/>
      <c r="F2315" s="41"/>
      <c r="G2315" s="41"/>
      <c r="H2315" s="41"/>
      <c r="I2315" s="41"/>
      <c r="J2315" s="41"/>
      <c r="K2315" s="41"/>
      <c r="L2315" s="41"/>
      <c r="M2315" s="41"/>
      <c r="N2315" s="41"/>
      <c r="O2315" s="41"/>
      <c r="P2315" s="41"/>
      <c r="Q2315" s="41"/>
      <c r="R2315" s="41"/>
      <c r="S2315" s="41"/>
    </row>
    <row r="2316" ht="78.0" customHeight="1">
      <c r="A2316" s="41"/>
      <c r="B2316" s="78"/>
      <c r="C2316" s="78"/>
      <c r="D2316" s="41"/>
      <c r="E2316" s="41"/>
      <c r="F2316" s="41"/>
      <c r="G2316" s="41"/>
      <c r="H2316" s="41"/>
      <c r="I2316" s="41"/>
      <c r="J2316" s="41"/>
      <c r="K2316" s="41"/>
      <c r="L2316" s="41"/>
      <c r="M2316" s="41"/>
      <c r="N2316" s="41"/>
      <c r="O2316" s="41"/>
      <c r="P2316" s="41"/>
      <c r="Q2316" s="41"/>
      <c r="R2316" s="41"/>
      <c r="S2316" s="41"/>
    </row>
    <row r="2317" ht="78.0" customHeight="1">
      <c r="A2317" s="41"/>
      <c r="B2317" s="78"/>
      <c r="C2317" s="78"/>
      <c r="D2317" s="41"/>
      <c r="E2317" s="41"/>
      <c r="F2317" s="41"/>
      <c r="G2317" s="41"/>
      <c r="H2317" s="41"/>
      <c r="I2317" s="41"/>
      <c r="J2317" s="41"/>
      <c r="K2317" s="41"/>
      <c r="L2317" s="41"/>
      <c r="M2317" s="41"/>
      <c r="N2317" s="41"/>
      <c r="O2317" s="41"/>
      <c r="P2317" s="41"/>
      <c r="Q2317" s="41"/>
      <c r="R2317" s="41"/>
      <c r="S2317" s="41"/>
    </row>
    <row r="2318" ht="78.0" customHeight="1">
      <c r="A2318" s="41"/>
      <c r="B2318" s="78"/>
      <c r="C2318" s="78"/>
      <c r="D2318" s="41"/>
      <c r="E2318" s="41"/>
      <c r="F2318" s="41"/>
      <c r="G2318" s="41"/>
      <c r="H2318" s="41"/>
      <c r="I2318" s="41"/>
      <c r="J2318" s="41"/>
      <c r="K2318" s="41"/>
      <c r="L2318" s="41"/>
      <c r="M2318" s="41"/>
      <c r="N2318" s="41"/>
      <c r="O2318" s="41"/>
      <c r="P2318" s="41"/>
      <c r="Q2318" s="41"/>
      <c r="R2318" s="41"/>
      <c r="S2318" s="41"/>
    </row>
    <row r="2319" ht="78.0" customHeight="1">
      <c r="A2319" s="41"/>
      <c r="B2319" s="78"/>
      <c r="C2319" s="78"/>
      <c r="D2319" s="41"/>
      <c r="E2319" s="41"/>
      <c r="F2319" s="41"/>
      <c r="G2319" s="41"/>
      <c r="H2319" s="41"/>
      <c r="I2319" s="41"/>
      <c r="J2319" s="41"/>
      <c r="K2319" s="41"/>
      <c r="L2319" s="41"/>
      <c r="M2319" s="41"/>
      <c r="N2319" s="41"/>
      <c r="O2319" s="41"/>
      <c r="P2319" s="41"/>
      <c r="Q2319" s="41"/>
      <c r="R2319" s="41"/>
      <c r="S2319" s="41"/>
    </row>
    <row r="2320" ht="78.0" customHeight="1">
      <c r="A2320" s="41"/>
      <c r="B2320" s="78"/>
      <c r="C2320" s="78"/>
      <c r="D2320" s="41"/>
      <c r="E2320" s="41"/>
      <c r="F2320" s="41"/>
      <c r="G2320" s="41"/>
      <c r="H2320" s="41"/>
      <c r="I2320" s="41"/>
      <c r="J2320" s="41"/>
      <c r="K2320" s="41"/>
      <c r="L2320" s="41"/>
      <c r="M2320" s="41"/>
      <c r="N2320" s="41"/>
      <c r="O2320" s="41"/>
      <c r="P2320" s="41"/>
      <c r="Q2320" s="41"/>
      <c r="R2320" s="41"/>
      <c r="S2320" s="41"/>
    </row>
    <row r="2321" ht="78.0" customHeight="1">
      <c r="A2321" s="41"/>
      <c r="B2321" s="78"/>
      <c r="C2321" s="78"/>
      <c r="D2321" s="41"/>
      <c r="E2321" s="41"/>
      <c r="F2321" s="41"/>
      <c r="G2321" s="41"/>
      <c r="H2321" s="41"/>
      <c r="I2321" s="41"/>
      <c r="J2321" s="41"/>
      <c r="K2321" s="41"/>
      <c r="L2321" s="41"/>
      <c r="M2321" s="41"/>
      <c r="N2321" s="41"/>
      <c r="O2321" s="41"/>
      <c r="P2321" s="41"/>
      <c r="Q2321" s="41"/>
      <c r="R2321" s="41"/>
      <c r="S2321" s="41"/>
    </row>
    <row r="2322" ht="78.0" customHeight="1">
      <c r="A2322" s="41"/>
      <c r="B2322" s="78"/>
      <c r="C2322" s="78"/>
      <c r="D2322" s="41"/>
      <c r="E2322" s="41"/>
      <c r="F2322" s="41"/>
      <c r="G2322" s="41"/>
      <c r="H2322" s="41"/>
      <c r="I2322" s="41"/>
      <c r="J2322" s="41"/>
      <c r="K2322" s="41"/>
      <c r="L2322" s="41"/>
      <c r="M2322" s="41"/>
      <c r="N2322" s="41"/>
      <c r="O2322" s="41"/>
      <c r="P2322" s="41"/>
      <c r="Q2322" s="41"/>
      <c r="R2322" s="41"/>
      <c r="S2322" s="41"/>
    </row>
    <row r="2323" ht="78.0" customHeight="1">
      <c r="A2323" s="41"/>
      <c r="B2323" s="78"/>
      <c r="C2323" s="78"/>
      <c r="D2323" s="41"/>
      <c r="E2323" s="41"/>
      <c r="F2323" s="41"/>
      <c r="G2323" s="41"/>
      <c r="H2323" s="41"/>
      <c r="I2323" s="41"/>
      <c r="J2323" s="41"/>
      <c r="K2323" s="41"/>
      <c r="L2323" s="41"/>
      <c r="M2323" s="41"/>
      <c r="N2323" s="41"/>
      <c r="O2323" s="41"/>
      <c r="P2323" s="41"/>
      <c r="Q2323" s="41"/>
      <c r="R2323" s="41"/>
      <c r="S2323" s="41"/>
    </row>
    <row r="2324" ht="78.0" customHeight="1">
      <c r="A2324" s="41"/>
      <c r="B2324" s="78"/>
      <c r="C2324" s="78"/>
      <c r="D2324" s="41"/>
      <c r="E2324" s="41"/>
      <c r="F2324" s="41"/>
      <c r="G2324" s="41"/>
      <c r="H2324" s="41"/>
      <c r="I2324" s="41"/>
      <c r="J2324" s="41"/>
      <c r="K2324" s="41"/>
      <c r="L2324" s="41"/>
      <c r="M2324" s="41"/>
      <c r="N2324" s="41"/>
      <c r="O2324" s="41"/>
      <c r="P2324" s="41"/>
      <c r="Q2324" s="41"/>
      <c r="R2324" s="41"/>
      <c r="S2324" s="41"/>
    </row>
    <row r="2325" ht="78.0" customHeight="1">
      <c r="A2325" s="41"/>
      <c r="B2325" s="78"/>
      <c r="C2325" s="78"/>
      <c r="D2325" s="41"/>
      <c r="E2325" s="41"/>
      <c r="F2325" s="41"/>
      <c r="G2325" s="41"/>
      <c r="H2325" s="41"/>
      <c r="I2325" s="41"/>
      <c r="J2325" s="41"/>
      <c r="K2325" s="41"/>
      <c r="L2325" s="41"/>
      <c r="M2325" s="41"/>
      <c r="N2325" s="41"/>
      <c r="O2325" s="41"/>
      <c r="P2325" s="41"/>
      <c r="Q2325" s="41"/>
      <c r="R2325" s="41"/>
      <c r="S2325" s="41"/>
    </row>
    <row r="2326" ht="78.0" customHeight="1">
      <c r="A2326" s="41"/>
      <c r="B2326" s="78"/>
      <c r="C2326" s="78"/>
      <c r="D2326" s="41"/>
      <c r="E2326" s="41"/>
      <c r="F2326" s="41"/>
      <c r="G2326" s="41"/>
      <c r="H2326" s="41"/>
      <c r="I2326" s="41"/>
      <c r="J2326" s="41"/>
      <c r="K2326" s="41"/>
      <c r="L2326" s="41"/>
      <c r="M2326" s="41"/>
      <c r="N2326" s="41"/>
      <c r="O2326" s="41"/>
      <c r="P2326" s="41"/>
      <c r="Q2326" s="41"/>
      <c r="R2326" s="41"/>
      <c r="S2326" s="41"/>
    </row>
    <row r="2327" ht="78.0" customHeight="1">
      <c r="A2327" s="41"/>
      <c r="B2327" s="78"/>
      <c r="C2327" s="78"/>
      <c r="D2327" s="41"/>
      <c r="E2327" s="41"/>
      <c r="F2327" s="41"/>
      <c r="G2327" s="41"/>
      <c r="H2327" s="41"/>
      <c r="I2327" s="41"/>
      <c r="J2327" s="41"/>
      <c r="K2327" s="41"/>
      <c r="L2327" s="41"/>
      <c r="M2327" s="41"/>
      <c r="N2327" s="41"/>
      <c r="O2327" s="41"/>
      <c r="P2327" s="41"/>
      <c r="Q2327" s="41"/>
      <c r="R2327" s="41"/>
      <c r="S2327" s="41"/>
    </row>
    <row r="2328" ht="78.0" customHeight="1">
      <c r="A2328" s="41"/>
      <c r="B2328" s="78"/>
      <c r="C2328" s="78"/>
      <c r="D2328" s="41"/>
      <c r="E2328" s="41"/>
      <c r="F2328" s="41"/>
      <c r="G2328" s="41"/>
      <c r="H2328" s="41"/>
      <c r="I2328" s="41"/>
      <c r="J2328" s="41"/>
      <c r="K2328" s="41"/>
      <c r="L2328" s="41"/>
      <c r="M2328" s="41"/>
      <c r="N2328" s="41"/>
      <c r="O2328" s="41"/>
      <c r="P2328" s="41"/>
      <c r="Q2328" s="41"/>
      <c r="R2328" s="41"/>
      <c r="S2328" s="41"/>
    </row>
    <row r="2329" ht="78.0" customHeight="1">
      <c r="A2329" s="41"/>
      <c r="B2329" s="78"/>
      <c r="C2329" s="78"/>
      <c r="D2329" s="41"/>
      <c r="E2329" s="41"/>
      <c r="F2329" s="41"/>
      <c r="G2329" s="41"/>
      <c r="H2329" s="41"/>
      <c r="I2329" s="41"/>
      <c r="J2329" s="41"/>
      <c r="K2329" s="41"/>
      <c r="L2329" s="41"/>
      <c r="M2329" s="41"/>
      <c r="N2329" s="41"/>
      <c r="O2329" s="41"/>
      <c r="P2329" s="41"/>
      <c r="Q2329" s="41"/>
      <c r="R2329" s="41"/>
      <c r="S2329" s="41"/>
    </row>
    <row r="2330" ht="78.0" customHeight="1">
      <c r="A2330" s="41"/>
      <c r="B2330" s="78"/>
      <c r="C2330" s="78"/>
      <c r="D2330" s="41"/>
      <c r="E2330" s="41"/>
      <c r="F2330" s="41"/>
      <c r="G2330" s="41"/>
      <c r="H2330" s="41"/>
      <c r="I2330" s="41"/>
      <c r="J2330" s="41"/>
      <c r="K2330" s="41"/>
      <c r="L2330" s="41"/>
      <c r="M2330" s="41"/>
      <c r="N2330" s="41"/>
      <c r="O2330" s="41"/>
      <c r="P2330" s="41"/>
      <c r="Q2330" s="41"/>
      <c r="R2330" s="41"/>
      <c r="S2330" s="41"/>
    </row>
    <row r="2331" ht="78.0" customHeight="1">
      <c r="A2331" s="41"/>
      <c r="B2331" s="78"/>
      <c r="C2331" s="78"/>
      <c r="D2331" s="41"/>
      <c r="E2331" s="41"/>
      <c r="F2331" s="41"/>
      <c r="G2331" s="41"/>
      <c r="H2331" s="41"/>
      <c r="I2331" s="41"/>
      <c r="J2331" s="41"/>
      <c r="K2331" s="41"/>
      <c r="L2331" s="41"/>
      <c r="M2331" s="41"/>
      <c r="N2331" s="41"/>
      <c r="O2331" s="41"/>
      <c r="P2331" s="41"/>
      <c r="Q2331" s="41"/>
      <c r="R2331" s="41"/>
      <c r="S2331" s="41"/>
    </row>
    <row r="2332" ht="78.0" customHeight="1">
      <c r="A2332" s="41"/>
      <c r="B2332" s="78"/>
      <c r="C2332" s="78"/>
      <c r="D2332" s="41"/>
      <c r="E2332" s="41"/>
      <c r="F2332" s="41"/>
      <c r="G2332" s="41"/>
      <c r="H2332" s="41"/>
      <c r="I2332" s="41"/>
      <c r="J2332" s="41"/>
      <c r="K2332" s="41"/>
      <c r="L2332" s="41"/>
      <c r="M2332" s="41"/>
      <c r="N2332" s="41"/>
      <c r="O2332" s="41"/>
      <c r="P2332" s="41"/>
      <c r="Q2332" s="41"/>
      <c r="R2332" s="41"/>
      <c r="S2332" s="41"/>
    </row>
    <row r="2333" ht="78.0" customHeight="1">
      <c r="A2333" s="41"/>
      <c r="B2333" s="78"/>
      <c r="C2333" s="78"/>
      <c r="D2333" s="41"/>
      <c r="E2333" s="41"/>
      <c r="F2333" s="41"/>
      <c r="G2333" s="41"/>
      <c r="H2333" s="41"/>
      <c r="I2333" s="41"/>
      <c r="J2333" s="41"/>
      <c r="K2333" s="41"/>
      <c r="L2333" s="41"/>
      <c r="M2333" s="41"/>
      <c r="N2333" s="41"/>
      <c r="O2333" s="41"/>
      <c r="P2333" s="41"/>
      <c r="Q2333" s="41"/>
      <c r="R2333" s="41"/>
      <c r="S2333" s="41"/>
    </row>
    <row r="2334" ht="78.0" customHeight="1">
      <c r="A2334" s="41"/>
      <c r="B2334" s="78"/>
      <c r="C2334" s="78"/>
      <c r="D2334" s="41"/>
      <c r="E2334" s="41"/>
      <c r="F2334" s="41"/>
      <c r="G2334" s="41"/>
      <c r="H2334" s="41"/>
      <c r="I2334" s="41"/>
      <c r="J2334" s="41"/>
      <c r="K2334" s="41"/>
      <c r="L2334" s="41"/>
      <c r="M2334" s="41"/>
      <c r="N2334" s="41"/>
      <c r="O2334" s="41"/>
      <c r="P2334" s="41"/>
      <c r="Q2334" s="41"/>
      <c r="R2334" s="41"/>
      <c r="S2334" s="41"/>
    </row>
    <row r="2335" ht="78.0" customHeight="1">
      <c r="A2335" s="41"/>
      <c r="B2335" s="78"/>
      <c r="C2335" s="78"/>
      <c r="D2335" s="41"/>
      <c r="E2335" s="41"/>
      <c r="F2335" s="41"/>
      <c r="G2335" s="41"/>
      <c r="H2335" s="41"/>
      <c r="I2335" s="41"/>
      <c r="J2335" s="41"/>
      <c r="K2335" s="41"/>
      <c r="L2335" s="41"/>
      <c r="M2335" s="41"/>
      <c r="N2335" s="41"/>
      <c r="O2335" s="41"/>
      <c r="P2335" s="41"/>
      <c r="Q2335" s="41"/>
      <c r="R2335" s="41"/>
      <c r="S2335" s="41"/>
    </row>
    <row r="2336" ht="78.0" customHeight="1">
      <c r="A2336" s="41"/>
      <c r="B2336" s="78"/>
      <c r="C2336" s="78"/>
      <c r="D2336" s="41"/>
      <c r="E2336" s="41"/>
      <c r="F2336" s="41"/>
      <c r="G2336" s="41"/>
      <c r="H2336" s="41"/>
      <c r="I2336" s="41"/>
      <c r="J2336" s="41"/>
      <c r="K2336" s="41"/>
      <c r="L2336" s="41"/>
      <c r="M2336" s="41"/>
      <c r="N2336" s="41"/>
      <c r="O2336" s="41"/>
      <c r="P2336" s="41"/>
      <c r="Q2336" s="41"/>
      <c r="R2336" s="41"/>
      <c r="S2336" s="41"/>
    </row>
    <row r="2337" ht="78.0" customHeight="1">
      <c r="A2337" s="41"/>
      <c r="B2337" s="78"/>
      <c r="C2337" s="78"/>
      <c r="D2337" s="41"/>
      <c r="E2337" s="41"/>
      <c r="F2337" s="41"/>
      <c r="G2337" s="41"/>
      <c r="H2337" s="41"/>
      <c r="I2337" s="41"/>
      <c r="J2337" s="41"/>
      <c r="K2337" s="41"/>
      <c r="L2337" s="41"/>
      <c r="M2337" s="41"/>
      <c r="N2337" s="41"/>
      <c r="O2337" s="41"/>
      <c r="P2337" s="41"/>
      <c r="Q2337" s="41"/>
      <c r="R2337" s="41"/>
      <c r="S2337" s="41"/>
    </row>
    <row r="2338" ht="78.0" customHeight="1">
      <c r="A2338" s="41"/>
      <c r="B2338" s="78"/>
      <c r="C2338" s="78"/>
      <c r="D2338" s="41"/>
      <c r="E2338" s="41"/>
      <c r="F2338" s="41"/>
      <c r="G2338" s="41"/>
      <c r="H2338" s="41"/>
      <c r="I2338" s="41"/>
      <c r="J2338" s="41"/>
      <c r="K2338" s="41"/>
      <c r="L2338" s="41"/>
      <c r="M2338" s="41"/>
      <c r="N2338" s="41"/>
      <c r="O2338" s="41"/>
      <c r="P2338" s="41"/>
      <c r="Q2338" s="41"/>
      <c r="R2338" s="41"/>
      <c r="S2338" s="41"/>
    </row>
    <row r="2339" ht="78.0" customHeight="1">
      <c r="A2339" s="41"/>
      <c r="B2339" s="78"/>
      <c r="C2339" s="78"/>
      <c r="D2339" s="41"/>
      <c r="E2339" s="41"/>
      <c r="F2339" s="41"/>
      <c r="G2339" s="41"/>
      <c r="H2339" s="41"/>
      <c r="I2339" s="41"/>
      <c r="J2339" s="41"/>
      <c r="K2339" s="41"/>
      <c r="L2339" s="41"/>
      <c r="M2339" s="41"/>
      <c r="N2339" s="41"/>
      <c r="O2339" s="41"/>
      <c r="P2339" s="41"/>
      <c r="Q2339" s="41"/>
      <c r="R2339" s="41"/>
      <c r="S2339" s="41"/>
    </row>
    <row r="2340" ht="78.0" customHeight="1">
      <c r="A2340" s="41"/>
      <c r="B2340" s="78"/>
      <c r="C2340" s="78"/>
      <c r="D2340" s="41"/>
      <c r="E2340" s="41"/>
      <c r="F2340" s="41"/>
      <c r="G2340" s="41"/>
      <c r="H2340" s="41"/>
      <c r="I2340" s="41"/>
      <c r="J2340" s="41"/>
      <c r="K2340" s="41"/>
      <c r="L2340" s="41"/>
      <c r="M2340" s="41"/>
      <c r="N2340" s="41"/>
      <c r="O2340" s="41"/>
      <c r="P2340" s="41"/>
      <c r="Q2340" s="41"/>
      <c r="R2340" s="41"/>
      <c r="S2340" s="41"/>
    </row>
    <row r="2341" ht="78.0" customHeight="1">
      <c r="A2341" s="41"/>
      <c r="B2341" s="78"/>
      <c r="C2341" s="78"/>
      <c r="D2341" s="41"/>
      <c r="E2341" s="41"/>
      <c r="F2341" s="41"/>
      <c r="G2341" s="41"/>
      <c r="H2341" s="41"/>
      <c r="I2341" s="41"/>
      <c r="J2341" s="41"/>
      <c r="K2341" s="41"/>
      <c r="L2341" s="41"/>
      <c r="M2341" s="41"/>
      <c r="N2341" s="41"/>
      <c r="O2341" s="41"/>
      <c r="P2341" s="41"/>
      <c r="Q2341" s="41"/>
      <c r="R2341" s="41"/>
      <c r="S2341" s="41"/>
    </row>
    <row r="2342" ht="78.0" customHeight="1">
      <c r="A2342" s="41"/>
      <c r="B2342" s="78"/>
      <c r="C2342" s="78"/>
      <c r="D2342" s="41"/>
      <c r="E2342" s="41"/>
      <c r="F2342" s="41"/>
      <c r="G2342" s="41"/>
      <c r="H2342" s="41"/>
      <c r="I2342" s="41"/>
      <c r="J2342" s="41"/>
      <c r="K2342" s="41"/>
      <c r="L2342" s="41"/>
      <c r="M2342" s="41"/>
      <c r="N2342" s="41"/>
      <c r="O2342" s="41"/>
      <c r="P2342" s="41"/>
      <c r="Q2342" s="41"/>
      <c r="R2342" s="41"/>
      <c r="S2342" s="41"/>
    </row>
    <row r="2343" ht="78.0" customHeight="1">
      <c r="A2343" s="41"/>
      <c r="B2343" s="78"/>
      <c r="C2343" s="78"/>
      <c r="D2343" s="41"/>
      <c r="E2343" s="41"/>
      <c r="F2343" s="41"/>
      <c r="G2343" s="41"/>
      <c r="H2343" s="41"/>
      <c r="I2343" s="41"/>
      <c r="J2343" s="41"/>
      <c r="K2343" s="41"/>
      <c r="L2343" s="41"/>
      <c r="M2343" s="41"/>
      <c r="N2343" s="41"/>
      <c r="O2343" s="41"/>
      <c r="P2343" s="41"/>
      <c r="Q2343" s="41"/>
      <c r="R2343" s="41"/>
      <c r="S2343" s="41"/>
    </row>
    <row r="2344" ht="78.0" customHeight="1">
      <c r="A2344" s="41"/>
      <c r="B2344" s="78"/>
      <c r="C2344" s="78"/>
      <c r="D2344" s="41"/>
      <c r="E2344" s="41"/>
      <c r="F2344" s="41"/>
      <c r="G2344" s="41"/>
      <c r="H2344" s="41"/>
      <c r="I2344" s="41"/>
      <c r="J2344" s="41"/>
      <c r="K2344" s="41"/>
      <c r="L2344" s="41"/>
      <c r="M2344" s="41"/>
      <c r="N2344" s="41"/>
      <c r="O2344" s="41"/>
      <c r="P2344" s="41"/>
      <c r="Q2344" s="41"/>
      <c r="R2344" s="41"/>
      <c r="S2344" s="41"/>
    </row>
    <row r="2345" ht="78.0" customHeight="1">
      <c r="A2345" s="41"/>
      <c r="B2345" s="78"/>
      <c r="C2345" s="78"/>
      <c r="D2345" s="41"/>
      <c r="E2345" s="41"/>
      <c r="F2345" s="41"/>
      <c r="G2345" s="41"/>
      <c r="H2345" s="41"/>
      <c r="I2345" s="41"/>
      <c r="J2345" s="41"/>
      <c r="K2345" s="41"/>
      <c r="L2345" s="41"/>
      <c r="M2345" s="41"/>
      <c r="N2345" s="41"/>
      <c r="O2345" s="41"/>
      <c r="P2345" s="41"/>
      <c r="Q2345" s="41"/>
      <c r="R2345" s="41"/>
      <c r="S2345" s="41"/>
    </row>
    <row r="2346" ht="78.0" customHeight="1">
      <c r="A2346" s="41"/>
      <c r="B2346" s="78"/>
      <c r="C2346" s="78"/>
      <c r="D2346" s="41"/>
      <c r="E2346" s="41"/>
      <c r="F2346" s="41"/>
      <c r="G2346" s="41"/>
      <c r="H2346" s="41"/>
      <c r="I2346" s="41"/>
      <c r="J2346" s="41"/>
      <c r="K2346" s="41"/>
      <c r="L2346" s="41"/>
      <c r="M2346" s="41"/>
      <c r="N2346" s="41"/>
      <c r="O2346" s="41"/>
      <c r="P2346" s="41"/>
      <c r="Q2346" s="41"/>
      <c r="R2346" s="41"/>
      <c r="S2346" s="41"/>
    </row>
    <row r="2347" ht="78.0" customHeight="1">
      <c r="A2347" s="41"/>
      <c r="B2347" s="78"/>
      <c r="C2347" s="78"/>
      <c r="D2347" s="41"/>
      <c r="E2347" s="41"/>
      <c r="F2347" s="41"/>
      <c r="G2347" s="41"/>
      <c r="H2347" s="41"/>
      <c r="I2347" s="41"/>
      <c r="J2347" s="41"/>
      <c r="K2347" s="41"/>
      <c r="L2347" s="41"/>
      <c r="M2347" s="41"/>
      <c r="N2347" s="41"/>
      <c r="O2347" s="41"/>
      <c r="P2347" s="41"/>
      <c r="Q2347" s="41"/>
      <c r="R2347" s="41"/>
      <c r="S2347" s="41"/>
    </row>
    <row r="2348" ht="78.0" customHeight="1">
      <c r="A2348" s="41"/>
      <c r="B2348" s="78"/>
      <c r="C2348" s="78"/>
      <c r="D2348" s="41"/>
      <c r="E2348" s="41"/>
      <c r="F2348" s="41"/>
      <c r="G2348" s="41"/>
      <c r="H2348" s="41"/>
      <c r="I2348" s="41"/>
      <c r="J2348" s="41"/>
      <c r="K2348" s="41"/>
      <c r="L2348" s="41"/>
      <c r="M2348" s="41"/>
      <c r="N2348" s="41"/>
      <c r="O2348" s="41"/>
      <c r="P2348" s="41"/>
      <c r="Q2348" s="41"/>
      <c r="R2348" s="41"/>
      <c r="S2348" s="41"/>
    </row>
    <row r="2349" ht="78.0" customHeight="1">
      <c r="A2349" s="41"/>
      <c r="B2349" s="78"/>
      <c r="C2349" s="78"/>
      <c r="D2349" s="41"/>
      <c r="E2349" s="41"/>
      <c r="F2349" s="41"/>
      <c r="G2349" s="41"/>
      <c r="H2349" s="41"/>
      <c r="I2349" s="41"/>
      <c r="J2349" s="41"/>
      <c r="K2349" s="41"/>
      <c r="L2349" s="41"/>
      <c r="M2349" s="41"/>
      <c r="N2349" s="41"/>
      <c r="O2349" s="41"/>
      <c r="P2349" s="41"/>
      <c r="Q2349" s="41"/>
      <c r="R2349" s="41"/>
      <c r="S2349" s="41"/>
    </row>
    <row r="2350" ht="78.0" customHeight="1">
      <c r="A2350" s="41"/>
      <c r="B2350" s="78"/>
      <c r="C2350" s="78"/>
      <c r="D2350" s="41"/>
      <c r="E2350" s="41"/>
      <c r="F2350" s="41"/>
      <c r="G2350" s="41"/>
      <c r="H2350" s="41"/>
      <c r="I2350" s="41"/>
      <c r="J2350" s="41"/>
      <c r="K2350" s="41"/>
      <c r="L2350" s="41"/>
      <c r="M2350" s="41"/>
      <c r="N2350" s="41"/>
      <c r="O2350" s="41"/>
      <c r="P2350" s="41"/>
      <c r="Q2350" s="41"/>
      <c r="R2350" s="41"/>
      <c r="S2350" s="41"/>
    </row>
    <row r="2351" ht="78.0" customHeight="1">
      <c r="A2351" s="41"/>
      <c r="B2351" s="78"/>
      <c r="C2351" s="78"/>
      <c r="D2351" s="41"/>
      <c r="E2351" s="41"/>
      <c r="F2351" s="41"/>
      <c r="G2351" s="41"/>
      <c r="H2351" s="41"/>
      <c r="I2351" s="41"/>
      <c r="J2351" s="41"/>
      <c r="K2351" s="41"/>
      <c r="L2351" s="41"/>
      <c r="M2351" s="41"/>
      <c r="N2351" s="41"/>
      <c r="O2351" s="41"/>
      <c r="P2351" s="41"/>
      <c r="Q2351" s="41"/>
      <c r="R2351" s="41"/>
      <c r="S2351" s="41"/>
    </row>
    <row r="2352" ht="78.0" customHeight="1">
      <c r="A2352" s="41"/>
      <c r="B2352" s="78"/>
      <c r="C2352" s="78"/>
      <c r="D2352" s="41"/>
      <c r="E2352" s="41"/>
      <c r="F2352" s="41"/>
      <c r="G2352" s="41"/>
      <c r="H2352" s="41"/>
      <c r="I2352" s="41"/>
      <c r="J2352" s="41"/>
      <c r="K2352" s="41"/>
      <c r="L2352" s="41"/>
      <c r="M2352" s="41"/>
      <c r="N2352" s="41"/>
      <c r="O2352" s="41"/>
      <c r="P2352" s="41"/>
      <c r="Q2352" s="41"/>
      <c r="R2352" s="41"/>
      <c r="S2352" s="41"/>
    </row>
    <row r="2353" ht="78.0" customHeight="1">
      <c r="A2353" s="41"/>
      <c r="B2353" s="78"/>
      <c r="C2353" s="78"/>
      <c r="D2353" s="41"/>
      <c r="E2353" s="41"/>
      <c r="F2353" s="41"/>
      <c r="G2353" s="41"/>
      <c r="H2353" s="41"/>
      <c r="I2353" s="41"/>
      <c r="J2353" s="41"/>
      <c r="K2353" s="41"/>
      <c r="L2353" s="41"/>
      <c r="M2353" s="41"/>
      <c r="N2353" s="41"/>
      <c r="O2353" s="41"/>
      <c r="P2353" s="41"/>
      <c r="Q2353" s="41"/>
      <c r="R2353" s="41"/>
      <c r="S2353" s="41"/>
    </row>
    <row r="2354" ht="78.0" customHeight="1">
      <c r="A2354" s="41"/>
      <c r="B2354" s="78"/>
      <c r="C2354" s="78"/>
      <c r="D2354" s="41"/>
      <c r="E2354" s="41"/>
      <c r="F2354" s="41"/>
      <c r="G2354" s="41"/>
      <c r="H2354" s="41"/>
      <c r="I2354" s="41"/>
      <c r="J2354" s="41"/>
      <c r="K2354" s="41"/>
      <c r="L2354" s="41"/>
      <c r="M2354" s="41"/>
      <c r="N2354" s="41"/>
      <c r="O2354" s="41"/>
      <c r="P2354" s="41"/>
      <c r="Q2354" s="41"/>
      <c r="R2354" s="41"/>
      <c r="S2354" s="41"/>
    </row>
    <row r="2355" ht="78.0" customHeight="1">
      <c r="A2355" s="41"/>
      <c r="B2355" s="78"/>
      <c r="C2355" s="78"/>
      <c r="D2355" s="41"/>
      <c r="E2355" s="41"/>
      <c r="F2355" s="41"/>
      <c r="G2355" s="41"/>
      <c r="H2355" s="41"/>
      <c r="I2355" s="41"/>
      <c r="J2355" s="41"/>
      <c r="K2355" s="41"/>
      <c r="L2355" s="41"/>
      <c r="M2355" s="41"/>
      <c r="N2355" s="41"/>
      <c r="O2355" s="41"/>
      <c r="P2355" s="41"/>
      <c r="Q2355" s="41"/>
      <c r="R2355" s="41"/>
      <c r="S2355" s="41"/>
    </row>
    <row r="2356" ht="78.0" customHeight="1">
      <c r="A2356" s="41"/>
      <c r="B2356" s="78"/>
      <c r="C2356" s="78"/>
      <c r="D2356" s="41"/>
      <c r="E2356" s="41"/>
      <c r="F2356" s="41"/>
      <c r="G2356" s="41"/>
      <c r="H2356" s="41"/>
      <c r="I2356" s="41"/>
      <c r="J2356" s="41"/>
      <c r="K2356" s="41"/>
      <c r="L2356" s="41"/>
      <c r="M2356" s="41"/>
      <c r="N2356" s="41"/>
      <c r="O2356" s="41"/>
      <c r="P2356" s="41"/>
      <c r="Q2356" s="41"/>
      <c r="R2356" s="41"/>
      <c r="S2356" s="41"/>
    </row>
    <row r="2357" ht="78.0" customHeight="1">
      <c r="A2357" s="41"/>
      <c r="B2357" s="78"/>
      <c r="C2357" s="78"/>
      <c r="D2357" s="41"/>
      <c r="E2357" s="41"/>
      <c r="F2357" s="41"/>
      <c r="G2357" s="41"/>
      <c r="H2357" s="41"/>
      <c r="I2357" s="41"/>
      <c r="J2357" s="41"/>
      <c r="K2357" s="41"/>
      <c r="L2357" s="41"/>
      <c r="M2357" s="41"/>
      <c r="N2357" s="41"/>
      <c r="O2357" s="41"/>
      <c r="P2357" s="41"/>
      <c r="Q2357" s="41"/>
      <c r="R2357" s="41"/>
      <c r="S2357" s="41"/>
    </row>
    <row r="2358" ht="78.0" customHeight="1">
      <c r="A2358" s="41"/>
      <c r="B2358" s="78"/>
      <c r="C2358" s="78"/>
      <c r="D2358" s="41"/>
      <c r="E2358" s="41"/>
      <c r="F2358" s="41"/>
      <c r="G2358" s="41"/>
      <c r="H2358" s="41"/>
      <c r="I2358" s="41"/>
      <c r="J2358" s="41"/>
      <c r="K2358" s="41"/>
      <c r="L2358" s="41"/>
      <c r="M2358" s="41"/>
      <c r="N2358" s="41"/>
      <c r="O2358" s="41"/>
      <c r="P2358" s="41"/>
      <c r="Q2358" s="41"/>
      <c r="R2358" s="41"/>
      <c r="S2358" s="41"/>
    </row>
    <row r="2359" ht="78.0" customHeight="1">
      <c r="A2359" s="41"/>
      <c r="B2359" s="78"/>
      <c r="C2359" s="78"/>
      <c r="D2359" s="41"/>
      <c r="E2359" s="41"/>
      <c r="F2359" s="41"/>
      <c r="G2359" s="41"/>
      <c r="H2359" s="41"/>
      <c r="I2359" s="41"/>
      <c r="J2359" s="41"/>
      <c r="K2359" s="41"/>
      <c r="L2359" s="41"/>
      <c r="M2359" s="41"/>
      <c r="N2359" s="41"/>
      <c r="O2359" s="41"/>
      <c r="P2359" s="41"/>
      <c r="Q2359" s="41"/>
      <c r="R2359" s="41"/>
      <c r="S2359" s="41"/>
    </row>
    <row r="2360" ht="78.0" customHeight="1">
      <c r="A2360" s="41"/>
      <c r="B2360" s="78"/>
      <c r="C2360" s="78"/>
      <c r="D2360" s="41"/>
      <c r="E2360" s="41"/>
      <c r="F2360" s="41"/>
      <c r="G2360" s="41"/>
      <c r="H2360" s="41"/>
      <c r="I2360" s="41"/>
      <c r="J2360" s="41"/>
      <c r="K2360" s="41"/>
      <c r="L2360" s="41"/>
      <c r="M2360" s="41"/>
      <c r="N2360" s="41"/>
      <c r="O2360" s="41"/>
      <c r="P2360" s="41"/>
      <c r="Q2360" s="41"/>
      <c r="R2360" s="41"/>
      <c r="S2360" s="41"/>
    </row>
    <row r="2361" ht="78.0" customHeight="1">
      <c r="A2361" s="41"/>
      <c r="B2361" s="78"/>
      <c r="C2361" s="78"/>
      <c r="D2361" s="41"/>
      <c r="E2361" s="41"/>
      <c r="F2361" s="41"/>
      <c r="G2361" s="41"/>
      <c r="H2361" s="41"/>
      <c r="I2361" s="41"/>
      <c r="J2361" s="41"/>
      <c r="K2361" s="41"/>
      <c r="L2361" s="41"/>
      <c r="M2361" s="41"/>
      <c r="N2361" s="41"/>
      <c r="O2361" s="41"/>
      <c r="P2361" s="41"/>
      <c r="Q2361" s="41"/>
      <c r="R2361" s="41"/>
      <c r="S2361" s="41"/>
    </row>
    <row r="2362" ht="78.0" customHeight="1">
      <c r="A2362" s="41"/>
      <c r="B2362" s="78"/>
      <c r="C2362" s="78"/>
      <c r="D2362" s="41"/>
      <c r="E2362" s="41"/>
      <c r="F2362" s="41"/>
      <c r="G2362" s="41"/>
      <c r="H2362" s="41"/>
      <c r="I2362" s="41"/>
      <c r="J2362" s="41"/>
      <c r="K2362" s="41"/>
      <c r="L2362" s="41"/>
      <c r="M2362" s="41"/>
      <c r="N2362" s="41"/>
      <c r="O2362" s="41"/>
      <c r="P2362" s="41"/>
      <c r="Q2362" s="41"/>
      <c r="R2362" s="41"/>
      <c r="S2362" s="41"/>
    </row>
    <row r="2363" ht="78.0" customHeight="1">
      <c r="A2363" s="41"/>
      <c r="B2363" s="78"/>
      <c r="C2363" s="78"/>
      <c r="D2363" s="41"/>
      <c r="E2363" s="41"/>
      <c r="F2363" s="41"/>
      <c r="G2363" s="41"/>
      <c r="H2363" s="41"/>
      <c r="I2363" s="41"/>
      <c r="J2363" s="41"/>
      <c r="K2363" s="41"/>
      <c r="L2363" s="41"/>
      <c r="M2363" s="41"/>
      <c r="N2363" s="41"/>
      <c r="O2363" s="41"/>
      <c r="P2363" s="41"/>
      <c r="Q2363" s="41"/>
      <c r="R2363" s="41"/>
      <c r="S2363" s="41"/>
    </row>
    <row r="2364" ht="78.0" customHeight="1">
      <c r="A2364" s="41"/>
      <c r="B2364" s="78"/>
      <c r="C2364" s="78"/>
      <c r="D2364" s="41"/>
      <c r="E2364" s="41"/>
      <c r="F2364" s="41"/>
      <c r="G2364" s="41"/>
      <c r="H2364" s="41"/>
      <c r="I2364" s="41"/>
      <c r="J2364" s="41"/>
      <c r="K2364" s="41"/>
      <c r="L2364" s="41"/>
      <c r="M2364" s="41"/>
      <c r="N2364" s="41"/>
      <c r="O2364" s="41"/>
      <c r="P2364" s="41"/>
      <c r="Q2364" s="41"/>
      <c r="R2364" s="41"/>
      <c r="S2364" s="41"/>
    </row>
    <row r="2365" ht="78.0" customHeight="1">
      <c r="A2365" s="41"/>
      <c r="B2365" s="78"/>
      <c r="C2365" s="78"/>
      <c r="D2365" s="41"/>
      <c r="E2365" s="41"/>
      <c r="F2365" s="41"/>
      <c r="G2365" s="41"/>
      <c r="H2365" s="41"/>
      <c r="I2365" s="41"/>
      <c r="J2365" s="41"/>
      <c r="K2365" s="41"/>
      <c r="L2365" s="41"/>
      <c r="M2365" s="41"/>
      <c r="N2365" s="41"/>
      <c r="O2365" s="41"/>
      <c r="P2365" s="41"/>
      <c r="Q2365" s="41"/>
      <c r="R2365" s="41"/>
      <c r="S2365" s="41"/>
    </row>
    <row r="2366" ht="78.0" customHeight="1">
      <c r="A2366" s="41"/>
      <c r="B2366" s="78"/>
      <c r="C2366" s="78"/>
      <c r="D2366" s="41"/>
      <c r="E2366" s="41"/>
      <c r="F2366" s="41"/>
      <c r="G2366" s="41"/>
      <c r="H2366" s="41"/>
      <c r="I2366" s="41"/>
      <c r="J2366" s="41"/>
      <c r="K2366" s="41"/>
      <c r="L2366" s="41"/>
      <c r="M2366" s="41"/>
      <c r="N2366" s="41"/>
      <c r="O2366" s="41"/>
      <c r="P2366" s="41"/>
      <c r="Q2366" s="41"/>
      <c r="R2366" s="41"/>
      <c r="S2366" s="41"/>
    </row>
    <row r="2367" ht="78.0" customHeight="1">
      <c r="A2367" s="41"/>
      <c r="B2367" s="78"/>
      <c r="C2367" s="78"/>
      <c r="D2367" s="41"/>
      <c r="E2367" s="41"/>
      <c r="F2367" s="41"/>
      <c r="G2367" s="41"/>
      <c r="H2367" s="41"/>
      <c r="I2367" s="41"/>
      <c r="J2367" s="41"/>
      <c r="K2367" s="41"/>
      <c r="L2367" s="41"/>
      <c r="M2367" s="41"/>
      <c r="N2367" s="41"/>
      <c r="O2367" s="41"/>
      <c r="P2367" s="41"/>
      <c r="Q2367" s="41"/>
      <c r="R2367" s="41"/>
      <c r="S2367" s="41"/>
    </row>
    <row r="2368" ht="78.0" customHeight="1">
      <c r="A2368" s="41"/>
      <c r="B2368" s="78"/>
      <c r="C2368" s="78"/>
      <c r="D2368" s="41"/>
      <c r="E2368" s="41"/>
      <c r="F2368" s="41"/>
      <c r="G2368" s="41"/>
      <c r="H2368" s="41"/>
      <c r="I2368" s="41"/>
      <c r="J2368" s="41"/>
      <c r="K2368" s="41"/>
      <c r="L2368" s="41"/>
      <c r="M2368" s="41"/>
      <c r="N2368" s="41"/>
      <c r="O2368" s="41"/>
      <c r="P2368" s="41"/>
      <c r="Q2368" s="41"/>
      <c r="R2368" s="41"/>
      <c r="S2368" s="41"/>
    </row>
    <row r="2369" ht="78.0" customHeight="1">
      <c r="A2369" s="41"/>
      <c r="B2369" s="78"/>
      <c r="C2369" s="78"/>
      <c r="D2369" s="41"/>
      <c r="E2369" s="41"/>
      <c r="F2369" s="41"/>
      <c r="G2369" s="41"/>
      <c r="H2369" s="41"/>
      <c r="I2369" s="41"/>
      <c r="J2369" s="41"/>
      <c r="K2369" s="41"/>
      <c r="L2369" s="41"/>
      <c r="M2369" s="41"/>
      <c r="N2369" s="41"/>
      <c r="O2369" s="41"/>
      <c r="P2369" s="41"/>
      <c r="Q2369" s="41"/>
      <c r="R2369" s="41"/>
      <c r="S2369" s="41"/>
    </row>
    <row r="2370" ht="78.0" customHeight="1">
      <c r="A2370" s="41"/>
      <c r="B2370" s="78"/>
      <c r="C2370" s="78"/>
      <c r="D2370" s="41"/>
      <c r="E2370" s="41"/>
      <c r="F2370" s="41"/>
      <c r="G2370" s="41"/>
      <c r="H2370" s="41"/>
      <c r="I2370" s="41"/>
      <c r="J2370" s="41"/>
      <c r="K2370" s="41"/>
      <c r="L2370" s="41"/>
      <c r="M2370" s="41"/>
      <c r="N2370" s="41"/>
      <c r="O2370" s="41"/>
      <c r="P2370" s="41"/>
      <c r="Q2370" s="41"/>
      <c r="R2370" s="41"/>
      <c r="S2370" s="41"/>
    </row>
    <row r="2371" ht="78.0" customHeight="1">
      <c r="A2371" s="41"/>
      <c r="B2371" s="78"/>
      <c r="C2371" s="78"/>
      <c r="D2371" s="41"/>
      <c r="E2371" s="41"/>
      <c r="F2371" s="41"/>
      <c r="G2371" s="41"/>
      <c r="H2371" s="41"/>
      <c r="I2371" s="41"/>
      <c r="J2371" s="41"/>
      <c r="K2371" s="41"/>
      <c r="L2371" s="41"/>
      <c r="M2371" s="41"/>
      <c r="N2371" s="41"/>
      <c r="O2371" s="41"/>
      <c r="P2371" s="41"/>
      <c r="Q2371" s="41"/>
      <c r="R2371" s="41"/>
      <c r="S2371" s="41"/>
    </row>
    <row r="2372" ht="78.0" customHeight="1">
      <c r="A2372" s="41"/>
      <c r="B2372" s="78"/>
      <c r="C2372" s="78"/>
      <c r="D2372" s="41"/>
      <c r="E2372" s="41"/>
      <c r="F2372" s="41"/>
      <c r="G2372" s="41"/>
      <c r="H2372" s="41"/>
      <c r="I2372" s="41"/>
      <c r="J2372" s="41"/>
      <c r="K2372" s="41"/>
      <c r="L2372" s="41"/>
      <c r="M2372" s="41"/>
      <c r="N2372" s="41"/>
      <c r="O2372" s="41"/>
      <c r="P2372" s="41"/>
      <c r="Q2372" s="41"/>
      <c r="R2372" s="41"/>
      <c r="S2372" s="41"/>
    </row>
    <row r="2373" ht="78.0" customHeight="1">
      <c r="A2373" s="41"/>
      <c r="B2373" s="78"/>
      <c r="C2373" s="78"/>
      <c r="D2373" s="41"/>
      <c r="E2373" s="41"/>
      <c r="F2373" s="41"/>
      <c r="G2373" s="41"/>
      <c r="H2373" s="41"/>
      <c r="I2373" s="41"/>
      <c r="J2373" s="41"/>
      <c r="K2373" s="41"/>
      <c r="L2373" s="41"/>
      <c r="M2373" s="41"/>
      <c r="N2373" s="41"/>
      <c r="O2373" s="41"/>
      <c r="P2373" s="41"/>
      <c r="Q2373" s="41"/>
      <c r="R2373" s="41"/>
      <c r="S2373" s="41"/>
    </row>
    <row r="2374" ht="78.0" customHeight="1">
      <c r="A2374" s="41"/>
      <c r="B2374" s="78"/>
      <c r="C2374" s="78"/>
      <c r="D2374" s="41"/>
      <c r="E2374" s="41"/>
      <c r="F2374" s="41"/>
      <c r="G2374" s="41"/>
      <c r="H2374" s="41"/>
      <c r="I2374" s="41"/>
      <c r="J2374" s="41"/>
      <c r="K2374" s="41"/>
      <c r="L2374" s="41"/>
      <c r="M2374" s="41"/>
      <c r="N2374" s="41"/>
      <c r="O2374" s="41"/>
      <c r="P2374" s="41"/>
      <c r="Q2374" s="41"/>
      <c r="R2374" s="41"/>
      <c r="S2374" s="41"/>
    </row>
    <row r="2375" ht="78.0" customHeight="1">
      <c r="A2375" s="41"/>
      <c r="B2375" s="78"/>
      <c r="C2375" s="78"/>
      <c r="D2375" s="41"/>
      <c r="E2375" s="41"/>
      <c r="F2375" s="41"/>
      <c r="G2375" s="41"/>
      <c r="H2375" s="41"/>
      <c r="I2375" s="41"/>
      <c r="J2375" s="41"/>
      <c r="K2375" s="41"/>
      <c r="L2375" s="41"/>
      <c r="M2375" s="41"/>
      <c r="N2375" s="41"/>
      <c r="O2375" s="41"/>
      <c r="P2375" s="41"/>
      <c r="Q2375" s="41"/>
      <c r="R2375" s="41"/>
      <c r="S2375" s="41"/>
    </row>
    <row r="2376" ht="78.0" customHeight="1">
      <c r="A2376" s="41"/>
      <c r="B2376" s="78"/>
      <c r="C2376" s="78"/>
      <c r="D2376" s="41"/>
      <c r="E2376" s="41"/>
      <c r="F2376" s="41"/>
      <c r="G2376" s="41"/>
      <c r="H2376" s="41"/>
      <c r="I2376" s="41"/>
      <c r="J2376" s="41"/>
      <c r="K2376" s="41"/>
      <c r="L2376" s="41"/>
      <c r="M2376" s="41"/>
      <c r="N2376" s="41"/>
      <c r="O2376" s="41"/>
      <c r="P2376" s="41"/>
      <c r="Q2376" s="41"/>
      <c r="R2376" s="41"/>
      <c r="S2376" s="41"/>
    </row>
    <row r="2377" ht="78.0" customHeight="1">
      <c r="A2377" s="41"/>
      <c r="B2377" s="78"/>
      <c r="C2377" s="78"/>
      <c r="D2377" s="41"/>
      <c r="E2377" s="41"/>
      <c r="F2377" s="41"/>
      <c r="G2377" s="41"/>
      <c r="H2377" s="41"/>
      <c r="I2377" s="41"/>
      <c r="J2377" s="41"/>
      <c r="K2377" s="41"/>
      <c r="L2377" s="41"/>
      <c r="M2377" s="41"/>
      <c r="N2377" s="41"/>
      <c r="O2377" s="41"/>
      <c r="P2377" s="41"/>
      <c r="Q2377" s="41"/>
      <c r="R2377" s="41"/>
      <c r="S2377" s="41"/>
    </row>
    <row r="2378" ht="78.0" customHeight="1">
      <c r="A2378" s="41"/>
      <c r="B2378" s="78"/>
      <c r="C2378" s="78"/>
      <c r="D2378" s="41"/>
      <c r="E2378" s="41"/>
      <c r="F2378" s="41"/>
      <c r="G2378" s="41"/>
      <c r="H2378" s="41"/>
      <c r="I2378" s="41"/>
      <c r="J2378" s="41"/>
      <c r="K2378" s="41"/>
      <c r="L2378" s="41"/>
      <c r="M2378" s="41"/>
      <c r="N2378" s="41"/>
      <c r="O2378" s="41"/>
      <c r="P2378" s="41"/>
      <c r="Q2378" s="41"/>
      <c r="R2378" s="41"/>
      <c r="S2378" s="41"/>
    </row>
    <row r="2379" ht="78.0" customHeight="1">
      <c r="A2379" s="41"/>
      <c r="B2379" s="78"/>
      <c r="C2379" s="78"/>
      <c r="D2379" s="41"/>
      <c r="E2379" s="41"/>
      <c r="F2379" s="41"/>
      <c r="G2379" s="41"/>
      <c r="H2379" s="41"/>
      <c r="I2379" s="41"/>
      <c r="J2379" s="41"/>
      <c r="K2379" s="41"/>
      <c r="L2379" s="41"/>
      <c r="M2379" s="41"/>
      <c r="N2379" s="41"/>
      <c r="O2379" s="41"/>
      <c r="P2379" s="41"/>
      <c r="Q2379" s="41"/>
      <c r="R2379" s="41"/>
      <c r="S2379" s="41"/>
    </row>
    <row r="2380" ht="78.0" customHeight="1">
      <c r="A2380" s="41"/>
      <c r="B2380" s="78"/>
      <c r="C2380" s="78"/>
      <c r="D2380" s="41"/>
      <c r="E2380" s="41"/>
      <c r="F2380" s="41"/>
      <c r="G2380" s="41"/>
      <c r="H2380" s="41"/>
      <c r="I2380" s="41"/>
      <c r="J2380" s="41"/>
      <c r="K2380" s="41"/>
      <c r="L2380" s="41"/>
      <c r="M2380" s="41"/>
      <c r="N2380" s="41"/>
      <c r="O2380" s="41"/>
      <c r="P2380" s="41"/>
      <c r="Q2380" s="41"/>
      <c r="R2380" s="41"/>
      <c r="S2380" s="41"/>
    </row>
    <row r="2381" ht="78.0" customHeight="1">
      <c r="A2381" s="41"/>
      <c r="B2381" s="78"/>
      <c r="C2381" s="78"/>
      <c r="D2381" s="41"/>
      <c r="E2381" s="41"/>
      <c r="F2381" s="41"/>
      <c r="G2381" s="41"/>
      <c r="H2381" s="41"/>
      <c r="I2381" s="41"/>
      <c r="J2381" s="41"/>
      <c r="K2381" s="41"/>
      <c r="L2381" s="41"/>
      <c r="M2381" s="41"/>
      <c r="N2381" s="41"/>
      <c r="O2381" s="41"/>
      <c r="P2381" s="41"/>
      <c r="Q2381" s="41"/>
      <c r="R2381" s="41"/>
      <c r="S2381" s="41"/>
    </row>
    <row r="2382" ht="78.0" customHeight="1">
      <c r="A2382" s="41"/>
      <c r="B2382" s="78"/>
      <c r="C2382" s="78"/>
      <c r="D2382" s="41"/>
      <c r="E2382" s="41"/>
      <c r="F2382" s="41"/>
      <c r="G2382" s="41"/>
      <c r="H2382" s="41"/>
      <c r="I2382" s="41"/>
      <c r="J2382" s="41"/>
      <c r="K2382" s="41"/>
      <c r="L2382" s="41"/>
      <c r="M2382" s="41"/>
      <c r="N2382" s="41"/>
      <c r="O2382" s="41"/>
      <c r="P2382" s="41"/>
      <c r="Q2382" s="41"/>
      <c r="R2382" s="41"/>
      <c r="S2382" s="41"/>
    </row>
    <row r="2383" ht="78.0" customHeight="1">
      <c r="A2383" s="41"/>
      <c r="B2383" s="78"/>
      <c r="C2383" s="78"/>
      <c r="D2383" s="41"/>
      <c r="E2383" s="41"/>
      <c r="F2383" s="41"/>
      <c r="G2383" s="41"/>
      <c r="H2383" s="41"/>
      <c r="I2383" s="41"/>
      <c r="J2383" s="41"/>
      <c r="K2383" s="41"/>
      <c r="L2383" s="41"/>
      <c r="M2383" s="41"/>
      <c r="N2383" s="41"/>
      <c r="O2383" s="41"/>
      <c r="P2383" s="41"/>
      <c r="Q2383" s="41"/>
      <c r="R2383" s="41"/>
      <c r="S2383" s="41"/>
    </row>
    <row r="2384" ht="78.0" customHeight="1">
      <c r="A2384" s="41"/>
      <c r="B2384" s="78"/>
      <c r="C2384" s="78"/>
      <c r="D2384" s="41"/>
      <c r="E2384" s="41"/>
      <c r="F2384" s="41"/>
      <c r="G2384" s="41"/>
      <c r="H2384" s="41"/>
      <c r="I2384" s="41"/>
      <c r="J2384" s="41"/>
      <c r="K2384" s="41"/>
      <c r="L2384" s="41"/>
      <c r="M2384" s="41"/>
      <c r="N2384" s="41"/>
      <c r="O2384" s="41"/>
      <c r="P2384" s="41"/>
      <c r="Q2384" s="41"/>
      <c r="R2384" s="41"/>
      <c r="S2384" s="41"/>
    </row>
    <row r="2385" ht="78.0" customHeight="1">
      <c r="A2385" s="41"/>
      <c r="B2385" s="78"/>
      <c r="C2385" s="78"/>
      <c r="D2385" s="41"/>
      <c r="E2385" s="41"/>
      <c r="F2385" s="41"/>
      <c r="G2385" s="41"/>
      <c r="H2385" s="41"/>
      <c r="I2385" s="41"/>
      <c r="J2385" s="41"/>
      <c r="K2385" s="41"/>
      <c r="L2385" s="41"/>
      <c r="M2385" s="41"/>
      <c r="N2385" s="41"/>
      <c r="O2385" s="41"/>
      <c r="P2385" s="41"/>
      <c r="Q2385" s="41"/>
      <c r="R2385" s="41"/>
      <c r="S2385" s="41"/>
    </row>
    <row r="2386" ht="78.0" customHeight="1">
      <c r="A2386" s="41"/>
      <c r="B2386" s="78"/>
      <c r="C2386" s="78"/>
      <c r="D2386" s="41"/>
      <c r="E2386" s="41"/>
      <c r="F2386" s="41"/>
      <c r="G2386" s="41"/>
      <c r="H2386" s="41"/>
      <c r="I2386" s="41"/>
      <c r="J2386" s="41"/>
      <c r="K2386" s="41"/>
      <c r="L2386" s="41"/>
      <c r="M2386" s="41"/>
      <c r="N2386" s="41"/>
      <c r="O2386" s="41"/>
      <c r="P2386" s="41"/>
      <c r="Q2386" s="41"/>
      <c r="R2386" s="41"/>
      <c r="S2386" s="41"/>
    </row>
    <row r="2387" ht="78.0" customHeight="1">
      <c r="A2387" s="41"/>
      <c r="B2387" s="78"/>
      <c r="C2387" s="78"/>
      <c r="D2387" s="41"/>
      <c r="E2387" s="41"/>
      <c r="F2387" s="41"/>
      <c r="G2387" s="41"/>
      <c r="H2387" s="41"/>
      <c r="I2387" s="41"/>
      <c r="J2387" s="41"/>
      <c r="K2387" s="41"/>
      <c r="L2387" s="41"/>
      <c r="M2387" s="41"/>
      <c r="N2387" s="41"/>
      <c r="O2387" s="41"/>
      <c r="P2387" s="41"/>
      <c r="Q2387" s="41"/>
      <c r="R2387" s="41"/>
      <c r="S2387" s="41"/>
    </row>
    <row r="2388" ht="78.0" customHeight="1">
      <c r="A2388" s="41"/>
      <c r="B2388" s="78"/>
      <c r="C2388" s="78"/>
      <c r="D2388" s="41"/>
      <c r="E2388" s="41"/>
      <c r="F2388" s="41"/>
      <c r="G2388" s="41"/>
      <c r="H2388" s="41"/>
      <c r="I2388" s="41"/>
      <c r="J2388" s="41"/>
      <c r="K2388" s="41"/>
      <c r="L2388" s="41"/>
      <c r="M2388" s="41"/>
      <c r="N2388" s="41"/>
      <c r="O2388" s="41"/>
      <c r="P2388" s="41"/>
      <c r="Q2388" s="41"/>
      <c r="R2388" s="41"/>
      <c r="S2388" s="41"/>
    </row>
    <row r="2389" ht="78.0" customHeight="1">
      <c r="A2389" s="41"/>
      <c r="B2389" s="78"/>
      <c r="C2389" s="78"/>
      <c r="D2389" s="41"/>
      <c r="E2389" s="41"/>
      <c r="F2389" s="41"/>
      <c r="G2389" s="41"/>
      <c r="H2389" s="41"/>
      <c r="I2389" s="41"/>
      <c r="J2389" s="41"/>
      <c r="K2389" s="41"/>
      <c r="L2389" s="41"/>
      <c r="M2389" s="41"/>
      <c r="N2389" s="41"/>
      <c r="O2389" s="41"/>
      <c r="P2389" s="41"/>
      <c r="Q2389" s="41"/>
      <c r="R2389" s="41"/>
      <c r="S2389" s="41"/>
    </row>
    <row r="2390" ht="78.0" customHeight="1">
      <c r="A2390" s="41"/>
      <c r="B2390" s="78"/>
      <c r="C2390" s="78"/>
      <c r="D2390" s="41"/>
      <c r="E2390" s="41"/>
      <c r="F2390" s="41"/>
      <c r="G2390" s="41"/>
      <c r="H2390" s="41"/>
      <c r="I2390" s="41"/>
      <c r="J2390" s="41"/>
      <c r="K2390" s="41"/>
      <c r="L2390" s="41"/>
      <c r="M2390" s="41"/>
      <c r="N2390" s="41"/>
      <c r="O2390" s="41"/>
      <c r="P2390" s="41"/>
      <c r="Q2390" s="41"/>
      <c r="R2390" s="41"/>
      <c r="S2390" s="41"/>
    </row>
    <row r="2391" ht="78.0" customHeight="1">
      <c r="A2391" s="41"/>
      <c r="B2391" s="78"/>
      <c r="C2391" s="78"/>
      <c r="D2391" s="41"/>
      <c r="E2391" s="41"/>
      <c r="F2391" s="41"/>
      <c r="G2391" s="41"/>
      <c r="H2391" s="41"/>
      <c r="I2391" s="41"/>
      <c r="J2391" s="41"/>
      <c r="K2391" s="41"/>
      <c r="L2391" s="41"/>
      <c r="M2391" s="41"/>
      <c r="N2391" s="41"/>
      <c r="O2391" s="41"/>
      <c r="P2391" s="41"/>
      <c r="Q2391" s="41"/>
      <c r="R2391" s="41"/>
      <c r="S2391" s="41"/>
    </row>
    <row r="2392" ht="78.0" customHeight="1">
      <c r="A2392" s="41"/>
      <c r="B2392" s="78"/>
      <c r="C2392" s="78"/>
      <c r="D2392" s="41"/>
      <c r="E2392" s="41"/>
      <c r="F2392" s="41"/>
      <c r="G2392" s="41"/>
      <c r="H2392" s="41"/>
      <c r="I2392" s="41"/>
      <c r="J2392" s="41"/>
      <c r="K2392" s="41"/>
      <c r="L2392" s="41"/>
      <c r="M2392" s="41"/>
      <c r="N2392" s="41"/>
      <c r="O2392" s="41"/>
      <c r="P2392" s="41"/>
      <c r="Q2392" s="41"/>
      <c r="R2392" s="41"/>
      <c r="S2392" s="41"/>
    </row>
    <row r="2393" ht="78.0" customHeight="1">
      <c r="A2393" s="41"/>
      <c r="B2393" s="78"/>
      <c r="C2393" s="78"/>
      <c r="D2393" s="41"/>
      <c r="E2393" s="41"/>
      <c r="F2393" s="41"/>
      <c r="G2393" s="41"/>
      <c r="H2393" s="41"/>
      <c r="I2393" s="41"/>
      <c r="J2393" s="41"/>
      <c r="K2393" s="41"/>
      <c r="L2393" s="41"/>
      <c r="M2393" s="41"/>
      <c r="N2393" s="41"/>
      <c r="O2393" s="41"/>
      <c r="P2393" s="41"/>
      <c r="Q2393" s="41"/>
      <c r="R2393" s="41"/>
      <c r="S2393" s="41"/>
    </row>
    <row r="2394" ht="78.0" customHeight="1">
      <c r="A2394" s="41"/>
      <c r="B2394" s="78"/>
      <c r="C2394" s="78"/>
      <c r="D2394" s="41"/>
      <c r="E2394" s="41"/>
      <c r="F2394" s="41"/>
      <c r="G2394" s="41"/>
      <c r="H2394" s="41"/>
      <c r="I2394" s="41"/>
      <c r="J2394" s="41"/>
      <c r="K2394" s="41"/>
      <c r="L2394" s="41"/>
      <c r="M2394" s="41"/>
      <c r="N2394" s="41"/>
      <c r="O2394" s="41"/>
      <c r="P2394" s="41"/>
      <c r="Q2394" s="41"/>
      <c r="R2394" s="41"/>
      <c r="S2394" s="41"/>
    </row>
    <row r="2395" ht="78.0" customHeight="1">
      <c r="A2395" s="41"/>
      <c r="B2395" s="78"/>
      <c r="C2395" s="78"/>
      <c r="D2395" s="41"/>
      <c r="E2395" s="41"/>
      <c r="F2395" s="41"/>
      <c r="G2395" s="41"/>
      <c r="H2395" s="41"/>
      <c r="I2395" s="41"/>
      <c r="J2395" s="41"/>
      <c r="K2395" s="41"/>
      <c r="L2395" s="41"/>
      <c r="M2395" s="41"/>
      <c r="N2395" s="41"/>
      <c r="O2395" s="41"/>
      <c r="P2395" s="41"/>
      <c r="Q2395" s="41"/>
      <c r="R2395" s="41"/>
      <c r="S2395" s="41"/>
    </row>
    <row r="2396" ht="78.0" customHeight="1">
      <c r="A2396" s="41"/>
      <c r="B2396" s="78"/>
      <c r="C2396" s="78"/>
      <c r="D2396" s="41"/>
      <c r="E2396" s="41"/>
      <c r="F2396" s="41"/>
      <c r="G2396" s="41"/>
      <c r="H2396" s="41"/>
      <c r="I2396" s="41"/>
      <c r="J2396" s="41"/>
      <c r="K2396" s="41"/>
      <c r="L2396" s="41"/>
      <c r="M2396" s="41"/>
      <c r="N2396" s="41"/>
      <c r="O2396" s="41"/>
      <c r="P2396" s="41"/>
      <c r="Q2396" s="41"/>
      <c r="R2396" s="41"/>
      <c r="S2396" s="41"/>
    </row>
    <row r="2397" ht="78.0" customHeight="1">
      <c r="A2397" s="41"/>
      <c r="B2397" s="78"/>
      <c r="C2397" s="78"/>
      <c r="D2397" s="41"/>
      <c r="E2397" s="41"/>
      <c r="F2397" s="41"/>
      <c r="G2397" s="41"/>
      <c r="H2397" s="41"/>
      <c r="I2397" s="41"/>
      <c r="J2397" s="41"/>
      <c r="K2397" s="41"/>
      <c r="L2397" s="41"/>
      <c r="M2397" s="41"/>
      <c r="N2397" s="41"/>
      <c r="O2397" s="41"/>
      <c r="P2397" s="41"/>
      <c r="Q2397" s="41"/>
      <c r="R2397" s="41"/>
      <c r="S2397" s="41"/>
    </row>
    <row r="2398" ht="78.0" customHeight="1">
      <c r="A2398" s="41"/>
      <c r="B2398" s="78"/>
      <c r="C2398" s="78"/>
      <c r="D2398" s="41"/>
      <c r="E2398" s="41"/>
      <c r="F2398" s="41"/>
      <c r="G2398" s="41"/>
      <c r="H2398" s="41"/>
      <c r="I2398" s="41"/>
      <c r="J2398" s="41"/>
      <c r="K2398" s="41"/>
      <c r="L2398" s="41"/>
      <c r="M2398" s="41"/>
      <c r="N2398" s="41"/>
      <c r="O2398" s="41"/>
      <c r="P2398" s="41"/>
      <c r="Q2398" s="41"/>
      <c r="R2398" s="41"/>
      <c r="S2398" s="41"/>
    </row>
    <row r="2399" ht="78.0" customHeight="1">
      <c r="A2399" s="41"/>
      <c r="B2399" s="78"/>
      <c r="C2399" s="78"/>
      <c r="D2399" s="41"/>
      <c r="E2399" s="41"/>
      <c r="F2399" s="41"/>
      <c r="G2399" s="41"/>
      <c r="H2399" s="41"/>
      <c r="I2399" s="41"/>
      <c r="J2399" s="41"/>
      <c r="K2399" s="41"/>
      <c r="L2399" s="41"/>
      <c r="M2399" s="41"/>
      <c r="N2399" s="41"/>
      <c r="O2399" s="41"/>
      <c r="P2399" s="41"/>
      <c r="Q2399" s="41"/>
      <c r="R2399" s="41"/>
      <c r="S2399" s="41"/>
    </row>
    <row r="2400" ht="78.0" customHeight="1">
      <c r="A2400" s="41"/>
      <c r="B2400" s="78"/>
      <c r="C2400" s="78"/>
      <c r="D2400" s="41"/>
      <c r="E2400" s="41"/>
      <c r="F2400" s="41"/>
      <c r="G2400" s="41"/>
      <c r="H2400" s="41"/>
      <c r="I2400" s="41"/>
      <c r="J2400" s="41"/>
      <c r="K2400" s="41"/>
      <c r="L2400" s="41"/>
      <c r="M2400" s="41"/>
      <c r="N2400" s="41"/>
      <c r="O2400" s="41"/>
      <c r="P2400" s="41"/>
      <c r="Q2400" s="41"/>
      <c r="R2400" s="41"/>
      <c r="S2400" s="41"/>
    </row>
    <row r="2401" ht="78.0" customHeight="1">
      <c r="A2401" s="41"/>
      <c r="B2401" s="78"/>
      <c r="C2401" s="78"/>
      <c r="D2401" s="41"/>
      <c r="E2401" s="41"/>
      <c r="F2401" s="41"/>
      <c r="G2401" s="41"/>
      <c r="H2401" s="41"/>
      <c r="I2401" s="41"/>
      <c r="J2401" s="41"/>
      <c r="K2401" s="41"/>
      <c r="L2401" s="41"/>
      <c r="M2401" s="41"/>
      <c r="N2401" s="41"/>
      <c r="O2401" s="41"/>
      <c r="P2401" s="41"/>
      <c r="Q2401" s="41"/>
      <c r="R2401" s="41"/>
      <c r="S2401" s="41"/>
    </row>
    <row r="2402" ht="78.0" customHeight="1">
      <c r="A2402" s="41"/>
      <c r="B2402" s="78"/>
      <c r="C2402" s="78"/>
      <c r="D2402" s="41"/>
      <c r="E2402" s="41"/>
      <c r="F2402" s="41"/>
      <c r="G2402" s="41"/>
      <c r="H2402" s="41"/>
      <c r="I2402" s="41"/>
      <c r="J2402" s="41"/>
      <c r="K2402" s="41"/>
      <c r="L2402" s="41"/>
      <c r="M2402" s="41"/>
      <c r="N2402" s="41"/>
      <c r="O2402" s="41"/>
      <c r="P2402" s="41"/>
      <c r="Q2402" s="41"/>
      <c r="R2402" s="41"/>
      <c r="S2402" s="41"/>
    </row>
    <row r="2403" ht="78.0" customHeight="1">
      <c r="A2403" s="41"/>
      <c r="B2403" s="78"/>
      <c r="C2403" s="78"/>
      <c r="D2403" s="41"/>
      <c r="E2403" s="41"/>
      <c r="F2403" s="41"/>
      <c r="G2403" s="41"/>
      <c r="H2403" s="41"/>
      <c r="I2403" s="41"/>
      <c r="J2403" s="41"/>
      <c r="K2403" s="41"/>
      <c r="L2403" s="41"/>
      <c r="M2403" s="41"/>
      <c r="N2403" s="41"/>
      <c r="O2403" s="41"/>
      <c r="P2403" s="41"/>
      <c r="Q2403" s="41"/>
      <c r="R2403" s="41"/>
      <c r="S2403" s="41"/>
    </row>
    <row r="2404" ht="78.0" customHeight="1">
      <c r="A2404" s="41"/>
      <c r="B2404" s="78"/>
      <c r="C2404" s="78"/>
      <c r="D2404" s="41"/>
      <c r="E2404" s="41"/>
      <c r="F2404" s="41"/>
      <c r="G2404" s="41"/>
      <c r="H2404" s="41"/>
      <c r="I2404" s="41"/>
      <c r="J2404" s="41"/>
      <c r="K2404" s="41"/>
      <c r="L2404" s="41"/>
      <c r="M2404" s="41"/>
      <c r="N2404" s="41"/>
      <c r="O2404" s="41"/>
      <c r="P2404" s="41"/>
      <c r="Q2404" s="41"/>
      <c r="R2404" s="41"/>
      <c r="S2404" s="41"/>
    </row>
    <row r="2405" ht="78.0" customHeight="1">
      <c r="A2405" s="41"/>
      <c r="B2405" s="78"/>
      <c r="C2405" s="78"/>
      <c r="D2405" s="41"/>
      <c r="E2405" s="41"/>
      <c r="F2405" s="41"/>
      <c r="G2405" s="41"/>
      <c r="H2405" s="41"/>
      <c r="I2405" s="41"/>
      <c r="J2405" s="41"/>
      <c r="K2405" s="41"/>
      <c r="L2405" s="41"/>
      <c r="M2405" s="41"/>
      <c r="N2405" s="41"/>
      <c r="O2405" s="41"/>
      <c r="P2405" s="41"/>
      <c r="Q2405" s="41"/>
      <c r="R2405" s="41"/>
      <c r="S2405" s="41"/>
    </row>
    <row r="2406" ht="78.0" customHeight="1">
      <c r="A2406" s="41"/>
      <c r="B2406" s="78"/>
      <c r="C2406" s="78"/>
      <c r="D2406" s="41"/>
      <c r="E2406" s="41"/>
      <c r="F2406" s="41"/>
      <c r="G2406" s="41"/>
      <c r="H2406" s="41"/>
      <c r="I2406" s="41"/>
      <c r="J2406" s="41"/>
      <c r="K2406" s="41"/>
      <c r="L2406" s="41"/>
      <c r="M2406" s="41"/>
      <c r="N2406" s="41"/>
      <c r="O2406" s="41"/>
      <c r="P2406" s="41"/>
      <c r="Q2406" s="41"/>
      <c r="R2406" s="41"/>
      <c r="S2406" s="41"/>
    </row>
    <row r="2407" ht="78.0" customHeight="1">
      <c r="A2407" s="41"/>
      <c r="B2407" s="78"/>
      <c r="C2407" s="78"/>
      <c r="D2407" s="41"/>
      <c r="E2407" s="41"/>
      <c r="F2407" s="41"/>
      <c r="G2407" s="41"/>
      <c r="H2407" s="41"/>
      <c r="I2407" s="41"/>
      <c r="J2407" s="41"/>
      <c r="K2407" s="41"/>
      <c r="L2407" s="41"/>
      <c r="M2407" s="41"/>
      <c r="N2407" s="41"/>
      <c r="O2407" s="41"/>
      <c r="P2407" s="41"/>
      <c r="Q2407" s="41"/>
      <c r="R2407" s="41"/>
      <c r="S2407" s="41"/>
    </row>
    <row r="2408" ht="78.0" customHeight="1">
      <c r="A2408" s="41"/>
      <c r="B2408" s="78"/>
      <c r="C2408" s="78"/>
      <c r="D2408" s="41"/>
      <c r="E2408" s="41"/>
      <c r="F2408" s="41"/>
      <c r="G2408" s="41"/>
      <c r="H2408" s="41"/>
      <c r="I2408" s="41"/>
      <c r="J2408" s="41"/>
      <c r="K2408" s="41"/>
      <c r="L2408" s="41"/>
      <c r="M2408" s="41"/>
      <c r="N2408" s="41"/>
      <c r="O2408" s="41"/>
      <c r="P2408" s="41"/>
      <c r="Q2408" s="41"/>
      <c r="R2408" s="41"/>
      <c r="S2408" s="41"/>
    </row>
    <row r="2409" ht="78.0" customHeight="1">
      <c r="A2409" s="41"/>
      <c r="B2409" s="78"/>
      <c r="C2409" s="78"/>
      <c r="D2409" s="41"/>
      <c r="E2409" s="41"/>
      <c r="F2409" s="41"/>
      <c r="G2409" s="41"/>
      <c r="H2409" s="41"/>
      <c r="I2409" s="41"/>
      <c r="J2409" s="41"/>
      <c r="K2409" s="41"/>
      <c r="L2409" s="41"/>
      <c r="M2409" s="41"/>
      <c r="N2409" s="41"/>
      <c r="O2409" s="41"/>
      <c r="P2409" s="41"/>
      <c r="Q2409" s="41"/>
      <c r="R2409" s="41"/>
      <c r="S2409" s="41"/>
    </row>
    <row r="2410" ht="78.0" customHeight="1">
      <c r="A2410" s="41"/>
      <c r="B2410" s="78"/>
      <c r="C2410" s="78"/>
      <c r="D2410" s="41"/>
      <c r="E2410" s="41"/>
      <c r="F2410" s="41"/>
      <c r="G2410" s="41"/>
      <c r="H2410" s="41"/>
      <c r="I2410" s="41"/>
      <c r="J2410" s="41"/>
      <c r="K2410" s="41"/>
      <c r="L2410" s="41"/>
      <c r="M2410" s="41"/>
      <c r="N2410" s="41"/>
      <c r="O2410" s="41"/>
      <c r="P2410" s="41"/>
      <c r="Q2410" s="41"/>
      <c r="R2410" s="41"/>
      <c r="S2410" s="41"/>
    </row>
    <row r="2411" ht="78.0" customHeight="1">
      <c r="A2411" s="41"/>
      <c r="B2411" s="78"/>
      <c r="C2411" s="78"/>
      <c r="D2411" s="41"/>
      <c r="E2411" s="41"/>
      <c r="F2411" s="41"/>
      <c r="G2411" s="41"/>
      <c r="H2411" s="41"/>
      <c r="I2411" s="41"/>
      <c r="J2411" s="41"/>
      <c r="K2411" s="41"/>
      <c r="L2411" s="41"/>
      <c r="M2411" s="41"/>
      <c r="N2411" s="41"/>
      <c r="O2411" s="41"/>
      <c r="P2411" s="41"/>
      <c r="Q2411" s="41"/>
      <c r="R2411" s="41"/>
      <c r="S2411" s="41"/>
    </row>
    <row r="2412" ht="78.0" customHeight="1">
      <c r="A2412" s="41"/>
      <c r="B2412" s="78"/>
      <c r="C2412" s="78"/>
      <c r="D2412" s="41"/>
      <c r="E2412" s="41"/>
      <c r="F2412" s="41"/>
      <c r="G2412" s="41"/>
      <c r="H2412" s="41"/>
      <c r="I2412" s="41"/>
      <c r="J2412" s="41"/>
      <c r="K2412" s="41"/>
      <c r="L2412" s="41"/>
      <c r="M2412" s="41"/>
      <c r="N2412" s="41"/>
      <c r="O2412" s="41"/>
      <c r="P2412" s="41"/>
      <c r="Q2412" s="41"/>
      <c r="R2412" s="41"/>
      <c r="S2412" s="41"/>
    </row>
    <row r="2413" ht="78.0" customHeight="1">
      <c r="A2413" s="41"/>
      <c r="B2413" s="78"/>
      <c r="C2413" s="78"/>
      <c r="D2413" s="41"/>
      <c r="E2413" s="41"/>
      <c r="F2413" s="41"/>
      <c r="G2413" s="41"/>
      <c r="H2413" s="41"/>
      <c r="I2413" s="41"/>
      <c r="J2413" s="41"/>
      <c r="K2413" s="41"/>
      <c r="L2413" s="41"/>
      <c r="M2413" s="41"/>
      <c r="N2413" s="41"/>
      <c r="O2413" s="41"/>
      <c r="P2413" s="41"/>
      <c r="Q2413" s="41"/>
      <c r="R2413" s="41"/>
      <c r="S2413" s="41"/>
    </row>
    <row r="2414" ht="78.0" customHeight="1">
      <c r="A2414" s="41"/>
      <c r="B2414" s="78"/>
      <c r="C2414" s="78"/>
      <c r="D2414" s="41"/>
      <c r="E2414" s="41"/>
      <c r="F2414" s="41"/>
      <c r="G2414" s="41"/>
      <c r="H2414" s="41"/>
      <c r="I2414" s="41"/>
      <c r="J2414" s="41"/>
      <c r="K2414" s="41"/>
      <c r="L2414" s="41"/>
      <c r="M2414" s="41"/>
      <c r="N2414" s="41"/>
      <c r="O2414" s="41"/>
      <c r="P2414" s="41"/>
      <c r="Q2414" s="41"/>
      <c r="R2414" s="41"/>
      <c r="S2414" s="41"/>
    </row>
    <row r="2415" ht="78.0" customHeight="1">
      <c r="A2415" s="41"/>
      <c r="B2415" s="78"/>
      <c r="C2415" s="78"/>
      <c r="D2415" s="41"/>
      <c r="E2415" s="41"/>
      <c r="F2415" s="41"/>
      <c r="G2415" s="41"/>
      <c r="H2415" s="41"/>
      <c r="I2415" s="41"/>
      <c r="J2415" s="41"/>
      <c r="K2415" s="41"/>
      <c r="L2415" s="41"/>
      <c r="M2415" s="41"/>
      <c r="N2415" s="41"/>
      <c r="O2415" s="41"/>
      <c r="P2415" s="41"/>
      <c r="Q2415" s="41"/>
      <c r="R2415" s="41"/>
      <c r="S2415" s="41"/>
    </row>
    <row r="2416" ht="78.0" customHeight="1">
      <c r="A2416" s="41"/>
      <c r="B2416" s="78"/>
      <c r="C2416" s="78"/>
      <c r="D2416" s="41"/>
      <c r="E2416" s="41"/>
      <c r="F2416" s="41"/>
      <c r="G2416" s="41"/>
      <c r="H2416" s="41"/>
      <c r="I2416" s="41"/>
      <c r="J2416" s="41"/>
      <c r="K2416" s="41"/>
      <c r="L2416" s="41"/>
      <c r="M2416" s="41"/>
      <c r="N2416" s="41"/>
      <c r="O2416" s="41"/>
      <c r="P2416" s="41"/>
      <c r="Q2416" s="41"/>
      <c r="R2416" s="41"/>
      <c r="S2416" s="41"/>
    </row>
    <row r="2417" ht="78.0" customHeight="1">
      <c r="A2417" s="41"/>
      <c r="B2417" s="78"/>
      <c r="C2417" s="78"/>
      <c r="D2417" s="41"/>
      <c r="E2417" s="41"/>
      <c r="F2417" s="41"/>
      <c r="G2417" s="41"/>
      <c r="H2417" s="41"/>
      <c r="I2417" s="41"/>
      <c r="J2417" s="41"/>
      <c r="K2417" s="41"/>
      <c r="L2417" s="41"/>
      <c r="M2417" s="41"/>
      <c r="N2417" s="41"/>
      <c r="O2417" s="41"/>
      <c r="P2417" s="41"/>
      <c r="Q2417" s="41"/>
      <c r="R2417" s="41"/>
      <c r="S2417" s="41"/>
    </row>
    <row r="2418" ht="78.0" customHeight="1">
      <c r="A2418" s="41"/>
      <c r="B2418" s="78"/>
      <c r="C2418" s="78"/>
      <c r="D2418" s="41"/>
      <c r="E2418" s="41"/>
      <c r="F2418" s="41"/>
      <c r="G2418" s="41"/>
      <c r="H2418" s="41"/>
      <c r="I2418" s="41"/>
      <c r="J2418" s="41"/>
      <c r="K2418" s="41"/>
      <c r="L2418" s="41"/>
      <c r="M2418" s="41"/>
      <c r="N2418" s="41"/>
      <c r="O2418" s="41"/>
      <c r="P2418" s="41"/>
      <c r="Q2418" s="41"/>
      <c r="R2418" s="41"/>
      <c r="S2418" s="41"/>
    </row>
    <row r="2419" ht="78.0" customHeight="1">
      <c r="A2419" s="41"/>
      <c r="B2419" s="78"/>
      <c r="C2419" s="78"/>
      <c r="D2419" s="41"/>
      <c r="E2419" s="41"/>
      <c r="F2419" s="41"/>
      <c r="G2419" s="41"/>
      <c r="H2419" s="41"/>
      <c r="I2419" s="41"/>
      <c r="J2419" s="41"/>
      <c r="K2419" s="41"/>
      <c r="L2419" s="41"/>
      <c r="M2419" s="41"/>
      <c r="N2419" s="41"/>
      <c r="O2419" s="41"/>
      <c r="P2419" s="41"/>
      <c r="Q2419" s="41"/>
      <c r="R2419" s="41"/>
      <c r="S2419" s="41"/>
    </row>
    <row r="2420" ht="78.0" customHeight="1">
      <c r="A2420" s="41"/>
      <c r="B2420" s="78"/>
      <c r="C2420" s="78"/>
      <c r="D2420" s="41"/>
      <c r="E2420" s="41"/>
      <c r="F2420" s="41"/>
      <c r="G2420" s="41"/>
      <c r="H2420" s="41"/>
      <c r="I2420" s="41"/>
      <c r="J2420" s="41"/>
      <c r="K2420" s="41"/>
      <c r="L2420" s="41"/>
      <c r="M2420" s="41"/>
      <c r="N2420" s="41"/>
      <c r="O2420" s="41"/>
      <c r="P2420" s="41"/>
      <c r="Q2420" s="41"/>
      <c r="R2420" s="41"/>
      <c r="S2420" s="41"/>
    </row>
    <row r="2421" ht="78.0" customHeight="1">
      <c r="A2421" s="41"/>
      <c r="B2421" s="78"/>
      <c r="C2421" s="78"/>
      <c r="D2421" s="41"/>
      <c r="E2421" s="41"/>
      <c r="F2421" s="41"/>
      <c r="G2421" s="41"/>
      <c r="H2421" s="41"/>
      <c r="I2421" s="41"/>
      <c r="J2421" s="41"/>
      <c r="K2421" s="41"/>
      <c r="L2421" s="41"/>
      <c r="M2421" s="41"/>
      <c r="N2421" s="41"/>
      <c r="O2421" s="41"/>
      <c r="P2421" s="41"/>
      <c r="Q2421" s="41"/>
      <c r="R2421" s="41"/>
      <c r="S2421" s="41"/>
    </row>
    <row r="2422" ht="78.0" customHeight="1">
      <c r="A2422" s="41"/>
      <c r="B2422" s="78"/>
      <c r="C2422" s="78"/>
      <c r="D2422" s="41"/>
      <c r="E2422" s="41"/>
      <c r="F2422" s="41"/>
      <c r="G2422" s="41"/>
      <c r="H2422" s="41"/>
      <c r="I2422" s="41"/>
      <c r="J2422" s="41"/>
      <c r="K2422" s="41"/>
      <c r="L2422" s="41"/>
      <c r="M2422" s="41"/>
      <c r="N2422" s="41"/>
      <c r="O2422" s="41"/>
      <c r="P2422" s="41"/>
      <c r="Q2422" s="41"/>
      <c r="R2422" s="41"/>
      <c r="S2422" s="41"/>
    </row>
    <row r="2423" ht="78.0" customHeight="1">
      <c r="A2423" s="41"/>
      <c r="B2423" s="78"/>
      <c r="C2423" s="78"/>
      <c r="D2423" s="41"/>
      <c r="E2423" s="41"/>
      <c r="F2423" s="41"/>
      <c r="G2423" s="41"/>
      <c r="H2423" s="41"/>
      <c r="I2423" s="41"/>
      <c r="J2423" s="41"/>
      <c r="K2423" s="41"/>
      <c r="L2423" s="41"/>
      <c r="M2423" s="41"/>
      <c r="N2423" s="41"/>
      <c r="O2423" s="41"/>
      <c r="P2423" s="41"/>
      <c r="Q2423" s="41"/>
      <c r="R2423" s="41"/>
      <c r="S2423" s="41"/>
    </row>
    <row r="2424" ht="78.0" customHeight="1">
      <c r="A2424" s="41"/>
      <c r="B2424" s="78"/>
      <c r="C2424" s="78"/>
      <c r="D2424" s="41"/>
      <c r="E2424" s="41"/>
      <c r="F2424" s="41"/>
      <c r="G2424" s="41"/>
      <c r="H2424" s="41"/>
      <c r="I2424" s="41"/>
      <c r="J2424" s="41"/>
      <c r="K2424" s="41"/>
      <c r="L2424" s="41"/>
      <c r="M2424" s="41"/>
      <c r="N2424" s="41"/>
      <c r="O2424" s="41"/>
      <c r="P2424" s="41"/>
      <c r="Q2424" s="41"/>
      <c r="R2424" s="41"/>
      <c r="S2424" s="41"/>
    </row>
    <row r="2425" ht="78.0" customHeight="1">
      <c r="A2425" s="41"/>
      <c r="B2425" s="78"/>
      <c r="C2425" s="78"/>
      <c r="D2425" s="41"/>
      <c r="E2425" s="41"/>
      <c r="F2425" s="41"/>
      <c r="G2425" s="41"/>
      <c r="H2425" s="41"/>
      <c r="I2425" s="41"/>
      <c r="J2425" s="41"/>
      <c r="K2425" s="41"/>
      <c r="L2425" s="41"/>
      <c r="M2425" s="41"/>
      <c r="N2425" s="41"/>
      <c r="O2425" s="41"/>
      <c r="P2425" s="41"/>
      <c r="Q2425" s="41"/>
      <c r="R2425" s="41"/>
      <c r="S2425" s="41"/>
    </row>
    <row r="2426" ht="78.0" customHeight="1">
      <c r="A2426" s="41"/>
      <c r="B2426" s="78"/>
      <c r="C2426" s="78"/>
      <c r="D2426" s="41"/>
      <c r="E2426" s="41"/>
      <c r="F2426" s="41"/>
      <c r="G2426" s="41"/>
      <c r="H2426" s="41"/>
      <c r="I2426" s="41"/>
      <c r="J2426" s="41"/>
      <c r="K2426" s="41"/>
      <c r="L2426" s="41"/>
      <c r="M2426" s="41"/>
      <c r="N2426" s="41"/>
      <c r="O2426" s="41"/>
      <c r="P2426" s="41"/>
      <c r="Q2426" s="41"/>
      <c r="R2426" s="41"/>
      <c r="S2426" s="41"/>
    </row>
    <row r="2427" ht="78.0" customHeight="1">
      <c r="A2427" s="41"/>
      <c r="B2427" s="78"/>
      <c r="C2427" s="78"/>
      <c r="D2427" s="41"/>
      <c r="E2427" s="41"/>
      <c r="F2427" s="41"/>
      <c r="G2427" s="41"/>
      <c r="H2427" s="41"/>
      <c r="I2427" s="41"/>
      <c r="J2427" s="41"/>
      <c r="K2427" s="41"/>
      <c r="L2427" s="41"/>
      <c r="M2427" s="41"/>
      <c r="N2427" s="41"/>
      <c r="O2427" s="41"/>
      <c r="P2427" s="41"/>
      <c r="Q2427" s="41"/>
      <c r="R2427" s="41"/>
      <c r="S2427" s="41"/>
    </row>
    <row r="2428" ht="78.0" customHeight="1">
      <c r="A2428" s="41"/>
      <c r="B2428" s="78"/>
      <c r="C2428" s="78"/>
      <c r="D2428" s="41"/>
      <c r="E2428" s="41"/>
      <c r="F2428" s="41"/>
      <c r="G2428" s="41"/>
      <c r="H2428" s="41"/>
      <c r="I2428" s="41"/>
      <c r="J2428" s="41"/>
      <c r="K2428" s="41"/>
      <c r="L2428" s="41"/>
      <c r="M2428" s="41"/>
      <c r="N2428" s="41"/>
      <c r="O2428" s="41"/>
      <c r="P2428" s="41"/>
      <c r="Q2428" s="41"/>
      <c r="R2428" s="41"/>
      <c r="S2428" s="41"/>
    </row>
    <row r="2429" ht="78.0" customHeight="1">
      <c r="A2429" s="41"/>
      <c r="B2429" s="78"/>
      <c r="C2429" s="78"/>
      <c r="D2429" s="41"/>
      <c r="E2429" s="41"/>
      <c r="F2429" s="41"/>
      <c r="G2429" s="41"/>
      <c r="H2429" s="41"/>
      <c r="I2429" s="41"/>
      <c r="J2429" s="41"/>
      <c r="K2429" s="41"/>
      <c r="L2429" s="41"/>
      <c r="M2429" s="41"/>
      <c r="N2429" s="41"/>
      <c r="O2429" s="41"/>
      <c r="P2429" s="41"/>
      <c r="Q2429" s="41"/>
      <c r="R2429" s="41"/>
      <c r="S2429" s="41"/>
    </row>
    <row r="2430" ht="78.0" customHeight="1">
      <c r="A2430" s="41"/>
      <c r="B2430" s="78"/>
      <c r="C2430" s="78"/>
      <c r="D2430" s="41"/>
      <c r="E2430" s="41"/>
      <c r="F2430" s="41"/>
      <c r="G2430" s="41"/>
      <c r="H2430" s="41"/>
      <c r="I2430" s="41"/>
      <c r="J2430" s="41"/>
      <c r="K2430" s="41"/>
      <c r="L2430" s="41"/>
      <c r="M2430" s="41"/>
      <c r="N2430" s="41"/>
      <c r="O2430" s="41"/>
      <c r="P2430" s="41"/>
      <c r="Q2430" s="41"/>
      <c r="R2430" s="41"/>
      <c r="S2430" s="41"/>
    </row>
    <row r="2431" ht="78.0" customHeight="1">
      <c r="A2431" s="41"/>
      <c r="B2431" s="78"/>
      <c r="C2431" s="78"/>
      <c r="D2431" s="41"/>
      <c r="E2431" s="41"/>
      <c r="F2431" s="41"/>
      <c r="G2431" s="41"/>
      <c r="H2431" s="41"/>
      <c r="I2431" s="41"/>
      <c r="J2431" s="41"/>
      <c r="K2431" s="41"/>
      <c r="L2431" s="41"/>
      <c r="M2431" s="41"/>
      <c r="N2431" s="41"/>
      <c r="O2431" s="41"/>
      <c r="P2431" s="41"/>
      <c r="Q2431" s="41"/>
      <c r="R2431" s="41"/>
      <c r="S2431" s="41"/>
    </row>
    <row r="2432" ht="78.0" customHeight="1">
      <c r="A2432" s="41"/>
      <c r="B2432" s="78"/>
      <c r="C2432" s="78"/>
      <c r="D2432" s="41"/>
      <c r="E2432" s="41"/>
      <c r="F2432" s="41"/>
      <c r="G2432" s="41"/>
      <c r="H2432" s="41"/>
      <c r="I2432" s="41"/>
      <c r="J2432" s="41"/>
      <c r="K2432" s="41"/>
      <c r="L2432" s="41"/>
      <c r="M2432" s="41"/>
      <c r="N2432" s="41"/>
      <c r="O2432" s="41"/>
      <c r="P2432" s="41"/>
      <c r="Q2432" s="41"/>
      <c r="R2432" s="41"/>
      <c r="S2432" s="41"/>
    </row>
    <row r="2433" ht="78.0" customHeight="1">
      <c r="A2433" s="41"/>
      <c r="B2433" s="78"/>
      <c r="C2433" s="78"/>
      <c r="D2433" s="41"/>
      <c r="E2433" s="41"/>
      <c r="F2433" s="41"/>
      <c r="G2433" s="41"/>
      <c r="H2433" s="41"/>
      <c r="I2433" s="41"/>
      <c r="J2433" s="41"/>
      <c r="K2433" s="41"/>
      <c r="L2433" s="41"/>
      <c r="M2433" s="41"/>
      <c r="N2433" s="41"/>
      <c r="O2433" s="41"/>
      <c r="P2433" s="41"/>
      <c r="Q2433" s="41"/>
      <c r="R2433" s="41"/>
      <c r="S2433" s="41"/>
    </row>
    <row r="2434" ht="78.0" customHeight="1">
      <c r="A2434" s="41"/>
      <c r="B2434" s="78"/>
      <c r="C2434" s="78"/>
      <c r="D2434" s="41"/>
      <c r="E2434" s="41"/>
      <c r="F2434" s="41"/>
      <c r="G2434" s="41"/>
      <c r="H2434" s="41"/>
      <c r="I2434" s="41"/>
      <c r="J2434" s="41"/>
      <c r="K2434" s="41"/>
      <c r="L2434" s="41"/>
      <c r="M2434" s="41"/>
      <c r="N2434" s="41"/>
      <c r="O2434" s="41"/>
      <c r="P2434" s="41"/>
      <c r="Q2434" s="41"/>
      <c r="R2434" s="41"/>
      <c r="S2434" s="41"/>
    </row>
    <row r="2435" ht="78.0" customHeight="1">
      <c r="A2435" s="41"/>
      <c r="B2435" s="78"/>
      <c r="C2435" s="78"/>
      <c r="D2435" s="41"/>
      <c r="E2435" s="41"/>
      <c r="F2435" s="41"/>
      <c r="G2435" s="41"/>
      <c r="H2435" s="41"/>
      <c r="I2435" s="41"/>
      <c r="J2435" s="41"/>
      <c r="K2435" s="41"/>
      <c r="L2435" s="41"/>
      <c r="M2435" s="41"/>
      <c r="N2435" s="41"/>
      <c r="O2435" s="41"/>
      <c r="P2435" s="41"/>
      <c r="Q2435" s="41"/>
      <c r="R2435" s="41"/>
      <c r="S2435" s="41"/>
    </row>
    <row r="2436" ht="78.0" customHeight="1">
      <c r="A2436" s="41"/>
      <c r="B2436" s="78"/>
      <c r="C2436" s="78"/>
      <c r="D2436" s="41"/>
      <c r="E2436" s="41"/>
      <c r="F2436" s="41"/>
      <c r="G2436" s="41"/>
      <c r="H2436" s="41"/>
      <c r="I2436" s="41"/>
      <c r="J2436" s="41"/>
      <c r="K2436" s="41"/>
      <c r="L2436" s="41"/>
      <c r="M2436" s="41"/>
      <c r="N2436" s="41"/>
      <c r="O2436" s="41"/>
      <c r="P2436" s="41"/>
      <c r="Q2436" s="41"/>
      <c r="R2436" s="41"/>
      <c r="S2436" s="41"/>
    </row>
    <row r="2437" ht="78.0" customHeight="1">
      <c r="A2437" s="41"/>
      <c r="B2437" s="78"/>
      <c r="C2437" s="78"/>
      <c r="D2437" s="41"/>
      <c r="E2437" s="41"/>
      <c r="F2437" s="41"/>
      <c r="G2437" s="41"/>
      <c r="H2437" s="41"/>
      <c r="I2437" s="41"/>
      <c r="J2437" s="41"/>
      <c r="K2437" s="41"/>
      <c r="L2437" s="41"/>
      <c r="M2437" s="41"/>
      <c r="N2437" s="41"/>
      <c r="O2437" s="41"/>
      <c r="P2437" s="41"/>
      <c r="Q2437" s="41"/>
      <c r="R2437" s="41"/>
      <c r="S2437" s="41"/>
    </row>
    <row r="2438" ht="78.0" customHeight="1">
      <c r="A2438" s="41"/>
      <c r="B2438" s="78"/>
      <c r="C2438" s="78"/>
      <c r="D2438" s="41"/>
      <c r="E2438" s="41"/>
      <c r="F2438" s="41"/>
      <c r="G2438" s="41"/>
      <c r="H2438" s="41"/>
      <c r="I2438" s="41"/>
      <c r="J2438" s="41"/>
      <c r="K2438" s="41"/>
      <c r="L2438" s="41"/>
      <c r="M2438" s="41"/>
      <c r="N2438" s="41"/>
      <c r="O2438" s="41"/>
      <c r="P2438" s="41"/>
      <c r="Q2438" s="41"/>
      <c r="R2438" s="41"/>
      <c r="S2438" s="41"/>
    </row>
    <row r="2439" ht="78.0" customHeight="1">
      <c r="A2439" s="41"/>
      <c r="B2439" s="78"/>
      <c r="C2439" s="78"/>
      <c r="D2439" s="41"/>
      <c r="E2439" s="41"/>
      <c r="F2439" s="41"/>
      <c r="G2439" s="41"/>
      <c r="H2439" s="41"/>
      <c r="I2439" s="41"/>
      <c r="J2439" s="41"/>
      <c r="K2439" s="41"/>
      <c r="L2439" s="41"/>
      <c r="M2439" s="41"/>
      <c r="N2439" s="41"/>
      <c r="O2439" s="41"/>
      <c r="P2439" s="41"/>
      <c r="Q2439" s="41"/>
      <c r="R2439" s="41"/>
      <c r="S2439" s="41"/>
    </row>
    <row r="2440" ht="78.0" customHeight="1">
      <c r="A2440" s="41"/>
      <c r="B2440" s="78"/>
      <c r="C2440" s="78"/>
      <c r="D2440" s="41"/>
      <c r="E2440" s="41"/>
      <c r="F2440" s="41"/>
      <c r="G2440" s="41"/>
      <c r="H2440" s="41"/>
      <c r="I2440" s="41"/>
      <c r="J2440" s="41"/>
      <c r="K2440" s="41"/>
      <c r="L2440" s="41"/>
      <c r="M2440" s="41"/>
      <c r="N2440" s="41"/>
      <c r="O2440" s="41"/>
      <c r="P2440" s="41"/>
      <c r="Q2440" s="41"/>
      <c r="R2440" s="41"/>
      <c r="S2440" s="41"/>
    </row>
    <row r="2441" ht="78.0" customHeight="1">
      <c r="A2441" s="41"/>
      <c r="B2441" s="78"/>
      <c r="C2441" s="78"/>
      <c r="D2441" s="41"/>
      <c r="E2441" s="41"/>
      <c r="F2441" s="41"/>
      <c r="G2441" s="41"/>
      <c r="H2441" s="41"/>
      <c r="I2441" s="41"/>
      <c r="J2441" s="41"/>
      <c r="K2441" s="41"/>
      <c r="L2441" s="41"/>
      <c r="M2441" s="41"/>
      <c r="N2441" s="41"/>
      <c r="O2441" s="41"/>
      <c r="P2441" s="41"/>
      <c r="Q2441" s="41"/>
      <c r="R2441" s="41"/>
      <c r="S2441" s="41"/>
    </row>
    <row r="2442" ht="78.0" customHeight="1">
      <c r="A2442" s="41"/>
      <c r="B2442" s="78"/>
      <c r="C2442" s="78"/>
      <c r="D2442" s="41"/>
      <c r="E2442" s="41"/>
      <c r="F2442" s="41"/>
      <c r="G2442" s="41"/>
      <c r="H2442" s="41"/>
      <c r="I2442" s="41"/>
      <c r="J2442" s="41"/>
      <c r="K2442" s="41"/>
      <c r="L2442" s="41"/>
      <c r="M2442" s="41"/>
      <c r="N2442" s="41"/>
      <c r="O2442" s="41"/>
      <c r="P2442" s="41"/>
      <c r="Q2442" s="41"/>
      <c r="R2442" s="41"/>
      <c r="S2442" s="41"/>
    </row>
    <row r="2443" ht="78.0" customHeight="1">
      <c r="A2443" s="41"/>
      <c r="B2443" s="78"/>
      <c r="C2443" s="78"/>
      <c r="D2443" s="41"/>
      <c r="E2443" s="41"/>
      <c r="F2443" s="41"/>
      <c r="G2443" s="41"/>
      <c r="H2443" s="41"/>
      <c r="I2443" s="41"/>
      <c r="J2443" s="41"/>
      <c r="K2443" s="41"/>
      <c r="L2443" s="41"/>
      <c r="M2443" s="41"/>
      <c r="N2443" s="41"/>
      <c r="O2443" s="41"/>
      <c r="P2443" s="41"/>
      <c r="Q2443" s="41"/>
      <c r="R2443" s="41"/>
      <c r="S2443" s="41"/>
    </row>
    <row r="2444" ht="78.0" customHeight="1">
      <c r="A2444" s="41"/>
      <c r="B2444" s="78"/>
      <c r="C2444" s="78"/>
      <c r="D2444" s="41"/>
      <c r="E2444" s="41"/>
      <c r="F2444" s="41"/>
      <c r="G2444" s="41"/>
      <c r="H2444" s="41"/>
      <c r="I2444" s="41"/>
      <c r="J2444" s="41"/>
      <c r="K2444" s="41"/>
      <c r="L2444" s="41"/>
      <c r="M2444" s="41"/>
      <c r="N2444" s="41"/>
      <c r="O2444" s="41"/>
      <c r="P2444" s="41"/>
      <c r="Q2444" s="41"/>
      <c r="R2444" s="41"/>
      <c r="S2444" s="41"/>
    </row>
    <row r="2445" ht="78.0" customHeight="1">
      <c r="A2445" s="41"/>
      <c r="B2445" s="78"/>
      <c r="C2445" s="78"/>
      <c r="D2445" s="41"/>
      <c r="E2445" s="41"/>
      <c r="F2445" s="41"/>
      <c r="G2445" s="41"/>
      <c r="H2445" s="41"/>
      <c r="I2445" s="41"/>
      <c r="J2445" s="41"/>
      <c r="K2445" s="41"/>
      <c r="L2445" s="41"/>
      <c r="M2445" s="41"/>
      <c r="N2445" s="41"/>
      <c r="O2445" s="41"/>
      <c r="P2445" s="41"/>
      <c r="Q2445" s="41"/>
      <c r="R2445" s="41"/>
      <c r="S2445" s="41"/>
    </row>
    <row r="2446" ht="78.0" customHeight="1">
      <c r="A2446" s="41"/>
      <c r="B2446" s="78"/>
      <c r="C2446" s="78"/>
      <c r="D2446" s="41"/>
      <c r="E2446" s="41"/>
      <c r="F2446" s="41"/>
      <c r="G2446" s="41"/>
      <c r="H2446" s="41"/>
      <c r="I2446" s="41"/>
      <c r="J2446" s="41"/>
      <c r="K2446" s="41"/>
      <c r="L2446" s="41"/>
      <c r="M2446" s="41"/>
      <c r="N2446" s="41"/>
      <c r="O2446" s="41"/>
      <c r="P2446" s="41"/>
      <c r="Q2446" s="41"/>
      <c r="R2446" s="41"/>
      <c r="S2446" s="41"/>
    </row>
    <row r="2447" ht="78.0" customHeight="1">
      <c r="A2447" s="41"/>
      <c r="B2447" s="78"/>
      <c r="C2447" s="78"/>
      <c r="D2447" s="41"/>
      <c r="E2447" s="41"/>
      <c r="F2447" s="41"/>
      <c r="G2447" s="41"/>
      <c r="H2447" s="41"/>
      <c r="I2447" s="41"/>
      <c r="J2447" s="41"/>
      <c r="K2447" s="41"/>
      <c r="L2447" s="41"/>
      <c r="M2447" s="41"/>
      <c r="N2447" s="41"/>
      <c r="O2447" s="41"/>
      <c r="P2447" s="41"/>
      <c r="Q2447" s="41"/>
      <c r="R2447" s="41"/>
      <c r="S2447" s="41"/>
    </row>
    <row r="2448" ht="78.0" customHeight="1">
      <c r="A2448" s="41"/>
      <c r="B2448" s="78"/>
      <c r="C2448" s="78"/>
      <c r="D2448" s="41"/>
      <c r="E2448" s="41"/>
      <c r="F2448" s="41"/>
      <c r="G2448" s="41"/>
      <c r="H2448" s="41"/>
      <c r="I2448" s="41"/>
      <c r="J2448" s="41"/>
      <c r="K2448" s="41"/>
      <c r="L2448" s="41"/>
      <c r="M2448" s="41"/>
      <c r="N2448" s="41"/>
      <c r="O2448" s="41"/>
      <c r="P2448" s="41"/>
      <c r="Q2448" s="41"/>
      <c r="R2448" s="41"/>
      <c r="S2448" s="41"/>
    </row>
    <row r="2449" ht="78.0" customHeight="1">
      <c r="A2449" s="41"/>
      <c r="B2449" s="78"/>
      <c r="C2449" s="78"/>
      <c r="D2449" s="41"/>
      <c r="E2449" s="41"/>
      <c r="F2449" s="41"/>
      <c r="G2449" s="41"/>
      <c r="H2449" s="41"/>
      <c r="I2449" s="41"/>
      <c r="J2449" s="41"/>
      <c r="K2449" s="41"/>
      <c r="L2449" s="41"/>
      <c r="M2449" s="41"/>
      <c r="N2449" s="41"/>
      <c r="O2449" s="41"/>
      <c r="P2449" s="41"/>
      <c r="Q2449" s="41"/>
      <c r="R2449" s="41"/>
      <c r="S2449" s="41"/>
    </row>
    <row r="2450" ht="78.0" customHeight="1">
      <c r="A2450" s="41"/>
      <c r="B2450" s="78"/>
      <c r="C2450" s="78"/>
      <c r="D2450" s="41"/>
      <c r="E2450" s="41"/>
      <c r="F2450" s="41"/>
      <c r="G2450" s="41"/>
      <c r="H2450" s="41"/>
      <c r="I2450" s="41"/>
      <c r="J2450" s="41"/>
      <c r="K2450" s="41"/>
      <c r="L2450" s="41"/>
      <c r="M2450" s="41"/>
      <c r="N2450" s="41"/>
      <c r="O2450" s="41"/>
      <c r="P2450" s="41"/>
      <c r="Q2450" s="41"/>
      <c r="R2450" s="41"/>
      <c r="S2450" s="41"/>
    </row>
    <row r="2451" ht="78.0" customHeight="1">
      <c r="A2451" s="41"/>
      <c r="B2451" s="78"/>
      <c r="C2451" s="78"/>
      <c r="D2451" s="41"/>
      <c r="E2451" s="41"/>
      <c r="F2451" s="41"/>
      <c r="G2451" s="41"/>
      <c r="H2451" s="41"/>
      <c r="I2451" s="41"/>
      <c r="J2451" s="41"/>
      <c r="K2451" s="41"/>
      <c r="L2451" s="41"/>
      <c r="M2451" s="41"/>
      <c r="N2451" s="41"/>
      <c r="O2451" s="41"/>
      <c r="P2451" s="41"/>
      <c r="Q2451" s="41"/>
      <c r="R2451" s="41"/>
      <c r="S2451" s="41"/>
    </row>
    <row r="2452" ht="78.0" customHeight="1">
      <c r="A2452" s="41"/>
      <c r="B2452" s="78"/>
      <c r="C2452" s="78"/>
      <c r="D2452" s="41"/>
      <c r="E2452" s="41"/>
      <c r="F2452" s="41"/>
      <c r="G2452" s="41"/>
      <c r="H2452" s="41"/>
      <c r="I2452" s="41"/>
      <c r="J2452" s="41"/>
      <c r="K2452" s="41"/>
      <c r="L2452" s="41"/>
      <c r="M2452" s="41"/>
      <c r="N2452" s="41"/>
      <c r="O2452" s="41"/>
      <c r="P2452" s="41"/>
      <c r="Q2452" s="41"/>
      <c r="R2452" s="41"/>
      <c r="S2452" s="41"/>
    </row>
    <row r="2453" ht="78.0" customHeight="1">
      <c r="A2453" s="41"/>
      <c r="B2453" s="78"/>
      <c r="C2453" s="78"/>
      <c r="D2453" s="41"/>
      <c r="E2453" s="41"/>
      <c r="F2453" s="41"/>
      <c r="G2453" s="41"/>
      <c r="H2453" s="41"/>
      <c r="I2453" s="41"/>
      <c r="J2453" s="41"/>
      <c r="K2453" s="41"/>
      <c r="L2453" s="41"/>
      <c r="M2453" s="41"/>
      <c r="N2453" s="41"/>
      <c r="O2453" s="41"/>
      <c r="P2453" s="41"/>
      <c r="Q2453" s="41"/>
      <c r="R2453" s="41"/>
      <c r="S2453" s="41"/>
    </row>
    <row r="2454" ht="78.0" customHeight="1">
      <c r="A2454" s="41"/>
      <c r="B2454" s="78"/>
      <c r="C2454" s="78"/>
      <c r="D2454" s="41"/>
      <c r="E2454" s="41"/>
      <c r="F2454" s="41"/>
      <c r="G2454" s="41"/>
      <c r="H2454" s="41"/>
      <c r="I2454" s="41"/>
      <c r="J2454" s="41"/>
      <c r="K2454" s="41"/>
      <c r="L2454" s="41"/>
      <c r="M2454" s="41"/>
      <c r="N2454" s="41"/>
      <c r="O2454" s="41"/>
      <c r="P2454" s="41"/>
      <c r="Q2454" s="41"/>
      <c r="R2454" s="41"/>
      <c r="S2454" s="41"/>
    </row>
    <row r="2455" ht="78.0" customHeight="1">
      <c r="A2455" s="41"/>
      <c r="B2455" s="78"/>
      <c r="C2455" s="78"/>
      <c r="D2455" s="41"/>
      <c r="E2455" s="41"/>
      <c r="F2455" s="41"/>
      <c r="G2455" s="41"/>
      <c r="H2455" s="41"/>
      <c r="I2455" s="41"/>
      <c r="J2455" s="41"/>
      <c r="K2455" s="41"/>
      <c r="L2455" s="41"/>
      <c r="M2455" s="41"/>
      <c r="N2455" s="41"/>
      <c r="O2455" s="41"/>
      <c r="P2455" s="41"/>
      <c r="Q2455" s="41"/>
      <c r="R2455" s="41"/>
      <c r="S2455" s="41"/>
    </row>
    <row r="2456" ht="78.0" customHeight="1">
      <c r="A2456" s="41"/>
      <c r="B2456" s="78"/>
      <c r="C2456" s="78"/>
      <c r="D2456" s="41"/>
      <c r="E2456" s="41"/>
      <c r="F2456" s="41"/>
      <c r="G2456" s="41"/>
      <c r="H2456" s="41"/>
      <c r="I2456" s="41"/>
      <c r="J2456" s="41"/>
      <c r="K2456" s="41"/>
      <c r="L2456" s="41"/>
      <c r="M2456" s="41"/>
      <c r="N2456" s="41"/>
      <c r="O2456" s="41"/>
      <c r="P2456" s="41"/>
      <c r="Q2456" s="41"/>
      <c r="R2456" s="41"/>
      <c r="S2456" s="41"/>
    </row>
    <row r="2457" ht="78.0" customHeight="1">
      <c r="A2457" s="41"/>
      <c r="B2457" s="78"/>
      <c r="C2457" s="78"/>
      <c r="D2457" s="41"/>
      <c r="E2457" s="41"/>
      <c r="F2457" s="41"/>
      <c r="G2457" s="41"/>
      <c r="H2457" s="41"/>
      <c r="I2457" s="41"/>
      <c r="J2457" s="41"/>
      <c r="K2457" s="41"/>
      <c r="L2457" s="41"/>
      <c r="M2457" s="41"/>
      <c r="N2457" s="41"/>
      <c r="O2457" s="41"/>
      <c r="P2457" s="41"/>
      <c r="Q2457" s="41"/>
      <c r="R2457" s="41"/>
      <c r="S2457" s="41"/>
    </row>
    <row r="2458" ht="78.0" customHeight="1">
      <c r="A2458" s="41"/>
      <c r="B2458" s="78"/>
      <c r="C2458" s="78"/>
      <c r="D2458" s="41"/>
      <c r="E2458" s="41"/>
      <c r="F2458" s="41"/>
      <c r="G2458" s="41"/>
      <c r="H2458" s="41"/>
      <c r="I2458" s="41"/>
      <c r="J2458" s="41"/>
      <c r="K2458" s="41"/>
      <c r="L2458" s="41"/>
      <c r="M2458" s="41"/>
      <c r="N2458" s="41"/>
      <c r="O2458" s="41"/>
      <c r="P2458" s="41"/>
      <c r="Q2458" s="41"/>
      <c r="R2458" s="41"/>
      <c r="S2458" s="41"/>
    </row>
    <row r="2459" ht="78.0" customHeight="1">
      <c r="A2459" s="41"/>
      <c r="B2459" s="78"/>
      <c r="C2459" s="78"/>
      <c r="D2459" s="41"/>
      <c r="E2459" s="41"/>
      <c r="F2459" s="41"/>
      <c r="G2459" s="41"/>
      <c r="H2459" s="41"/>
      <c r="I2459" s="41"/>
      <c r="J2459" s="41"/>
      <c r="K2459" s="41"/>
      <c r="L2459" s="41"/>
      <c r="M2459" s="41"/>
      <c r="N2459" s="41"/>
      <c r="O2459" s="41"/>
      <c r="P2459" s="41"/>
      <c r="Q2459" s="41"/>
      <c r="R2459" s="41"/>
      <c r="S2459" s="41"/>
    </row>
    <row r="2460" ht="78.0" customHeight="1">
      <c r="A2460" s="41"/>
      <c r="B2460" s="78"/>
      <c r="C2460" s="78"/>
      <c r="D2460" s="41"/>
      <c r="E2460" s="41"/>
      <c r="F2460" s="41"/>
      <c r="G2460" s="41"/>
      <c r="H2460" s="41"/>
      <c r="I2460" s="41"/>
      <c r="J2460" s="41"/>
      <c r="K2460" s="41"/>
      <c r="L2460" s="41"/>
      <c r="M2460" s="41"/>
      <c r="N2460" s="41"/>
      <c r="O2460" s="41"/>
      <c r="P2460" s="41"/>
      <c r="Q2460" s="41"/>
      <c r="R2460" s="41"/>
      <c r="S2460" s="41"/>
    </row>
    <row r="2461" ht="78.0" customHeight="1">
      <c r="A2461" s="41"/>
      <c r="B2461" s="78"/>
      <c r="C2461" s="78"/>
      <c r="D2461" s="41"/>
      <c r="E2461" s="41"/>
      <c r="F2461" s="41"/>
      <c r="G2461" s="41"/>
      <c r="H2461" s="41"/>
      <c r="I2461" s="41"/>
      <c r="J2461" s="41"/>
      <c r="K2461" s="41"/>
      <c r="L2461" s="41"/>
      <c r="M2461" s="41"/>
      <c r="N2461" s="41"/>
      <c r="O2461" s="41"/>
      <c r="P2461" s="41"/>
      <c r="Q2461" s="41"/>
      <c r="R2461" s="41"/>
      <c r="S2461" s="41"/>
    </row>
    <row r="2462" ht="78.0" customHeight="1">
      <c r="A2462" s="41"/>
      <c r="B2462" s="78"/>
      <c r="C2462" s="78"/>
      <c r="D2462" s="41"/>
      <c r="E2462" s="41"/>
      <c r="F2462" s="41"/>
      <c r="G2462" s="41"/>
      <c r="H2462" s="41"/>
      <c r="I2462" s="41"/>
      <c r="J2462" s="41"/>
      <c r="K2462" s="41"/>
      <c r="L2462" s="41"/>
      <c r="M2462" s="41"/>
      <c r="N2462" s="41"/>
      <c r="O2462" s="41"/>
      <c r="P2462" s="41"/>
      <c r="Q2462" s="41"/>
      <c r="R2462" s="41"/>
      <c r="S2462" s="41"/>
    </row>
    <row r="2463" ht="78.0" customHeight="1">
      <c r="A2463" s="41"/>
      <c r="B2463" s="78"/>
      <c r="C2463" s="78"/>
      <c r="D2463" s="41"/>
      <c r="E2463" s="41"/>
      <c r="F2463" s="41"/>
      <c r="G2463" s="41"/>
      <c r="H2463" s="41"/>
      <c r="I2463" s="41"/>
      <c r="J2463" s="41"/>
      <c r="K2463" s="41"/>
      <c r="L2463" s="41"/>
      <c r="M2463" s="41"/>
      <c r="N2463" s="41"/>
      <c r="O2463" s="41"/>
      <c r="P2463" s="41"/>
      <c r="Q2463" s="41"/>
      <c r="R2463" s="41"/>
      <c r="S2463" s="41"/>
    </row>
    <row r="2464" ht="78.0" customHeight="1">
      <c r="A2464" s="41"/>
      <c r="B2464" s="78"/>
      <c r="C2464" s="78"/>
      <c r="D2464" s="41"/>
      <c r="E2464" s="41"/>
      <c r="F2464" s="41"/>
      <c r="G2464" s="41"/>
      <c r="H2464" s="41"/>
      <c r="I2464" s="41"/>
      <c r="J2464" s="41"/>
      <c r="K2464" s="41"/>
      <c r="L2464" s="41"/>
      <c r="M2464" s="41"/>
      <c r="N2464" s="41"/>
      <c r="O2464" s="41"/>
      <c r="P2464" s="41"/>
      <c r="Q2464" s="41"/>
      <c r="R2464" s="41"/>
      <c r="S2464" s="41"/>
    </row>
    <row r="2465" ht="78.0" customHeight="1">
      <c r="A2465" s="41"/>
      <c r="B2465" s="78"/>
      <c r="C2465" s="78"/>
      <c r="D2465" s="41"/>
      <c r="E2465" s="41"/>
      <c r="F2465" s="41"/>
      <c r="G2465" s="41"/>
      <c r="H2465" s="41"/>
      <c r="I2465" s="41"/>
      <c r="J2465" s="41"/>
      <c r="K2465" s="41"/>
      <c r="L2465" s="41"/>
      <c r="M2465" s="41"/>
      <c r="N2465" s="41"/>
      <c r="O2465" s="41"/>
      <c r="P2465" s="41"/>
      <c r="Q2465" s="41"/>
      <c r="R2465" s="41"/>
      <c r="S2465" s="41"/>
    </row>
    <row r="2466" ht="78.0" customHeight="1">
      <c r="A2466" s="41"/>
      <c r="B2466" s="78"/>
      <c r="C2466" s="78"/>
      <c r="D2466" s="41"/>
      <c r="E2466" s="41"/>
      <c r="F2466" s="41"/>
      <c r="G2466" s="41"/>
      <c r="H2466" s="41"/>
      <c r="I2466" s="41"/>
      <c r="J2466" s="41"/>
      <c r="K2466" s="41"/>
      <c r="L2466" s="41"/>
      <c r="M2466" s="41"/>
      <c r="N2466" s="41"/>
      <c r="O2466" s="41"/>
      <c r="P2466" s="41"/>
      <c r="Q2466" s="41"/>
      <c r="R2466" s="41"/>
      <c r="S2466" s="41"/>
    </row>
    <row r="2467" ht="78.0" customHeight="1">
      <c r="A2467" s="41"/>
      <c r="B2467" s="78"/>
      <c r="C2467" s="78"/>
      <c r="D2467" s="41"/>
      <c r="E2467" s="41"/>
      <c r="F2467" s="41"/>
      <c r="G2467" s="41"/>
      <c r="H2467" s="41"/>
      <c r="I2467" s="41"/>
      <c r="J2467" s="41"/>
      <c r="K2467" s="41"/>
      <c r="L2467" s="41"/>
      <c r="M2467" s="41"/>
      <c r="N2467" s="41"/>
      <c r="O2467" s="41"/>
      <c r="P2467" s="41"/>
      <c r="Q2467" s="41"/>
      <c r="R2467" s="41"/>
      <c r="S2467" s="41"/>
    </row>
    <row r="2468" ht="78.0" customHeight="1">
      <c r="A2468" s="41"/>
      <c r="B2468" s="78"/>
      <c r="C2468" s="78"/>
      <c r="D2468" s="41"/>
      <c r="E2468" s="41"/>
      <c r="F2468" s="41"/>
      <c r="G2468" s="41"/>
      <c r="H2468" s="41"/>
      <c r="I2468" s="41"/>
      <c r="J2468" s="41"/>
      <c r="K2468" s="41"/>
      <c r="L2468" s="41"/>
      <c r="M2468" s="41"/>
      <c r="N2468" s="41"/>
      <c r="O2468" s="41"/>
      <c r="P2468" s="41"/>
      <c r="Q2468" s="41"/>
      <c r="R2468" s="41"/>
      <c r="S2468" s="41"/>
    </row>
    <row r="2469" ht="78.0" customHeight="1">
      <c r="A2469" s="41"/>
      <c r="B2469" s="78"/>
      <c r="C2469" s="78"/>
      <c r="D2469" s="41"/>
      <c r="E2469" s="41"/>
      <c r="F2469" s="41"/>
      <c r="G2469" s="41"/>
      <c r="H2469" s="41"/>
      <c r="I2469" s="41"/>
      <c r="J2469" s="41"/>
      <c r="K2469" s="41"/>
      <c r="L2469" s="41"/>
      <c r="M2469" s="41"/>
      <c r="N2469" s="41"/>
      <c r="O2469" s="41"/>
      <c r="P2469" s="41"/>
      <c r="Q2469" s="41"/>
      <c r="R2469" s="41"/>
      <c r="S2469" s="41"/>
    </row>
    <row r="2470" ht="78.0" customHeight="1">
      <c r="A2470" s="41"/>
      <c r="B2470" s="78"/>
      <c r="C2470" s="78"/>
      <c r="D2470" s="41"/>
      <c r="E2470" s="41"/>
      <c r="F2470" s="41"/>
      <c r="G2470" s="41"/>
      <c r="H2470" s="41"/>
      <c r="I2470" s="41"/>
      <c r="J2470" s="41"/>
      <c r="K2470" s="41"/>
      <c r="L2470" s="41"/>
      <c r="M2470" s="41"/>
      <c r="N2470" s="41"/>
      <c r="O2470" s="41"/>
      <c r="P2470" s="41"/>
      <c r="Q2470" s="41"/>
      <c r="R2470" s="41"/>
      <c r="S2470" s="41"/>
    </row>
    <row r="2471" ht="78.0" customHeight="1">
      <c r="A2471" s="41"/>
      <c r="B2471" s="78"/>
      <c r="C2471" s="78"/>
      <c r="D2471" s="41"/>
      <c r="E2471" s="41"/>
      <c r="F2471" s="41"/>
      <c r="G2471" s="41"/>
      <c r="H2471" s="41"/>
      <c r="I2471" s="41"/>
      <c r="J2471" s="41"/>
      <c r="K2471" s="41"/>
      <c r="L2471" s="41"/>
      <c r="M2471" s="41"/>
      <c r="N2471" s="41"/>
      <c r="O2471" s="41"/>
      <c r="P2471" s="41"/>
      <c r="Q2471" s="41"/>
      <c r="R2471" s="41"/>
      <c r="S2471" s="41"/>
    </row>
    <row r="2472" ht="78.0" customHeight="1">
      <c r="A2472" s="41"/>
      <c r="B2472" s="78"/>
      <c r="C2472" s="78"/>
      <c r="D2472" s="41"/>
      <c r="E2472" s="41"/>
      <c r="F2472" s="41"/>
      <c r="G2472" s="41"/>
      <c r="H2472" s="41"/>
      <c r="I2472" s="41"/>
      <c r="J2472" s="41"/>
      <c r="K2472" s="41"/>
      <c r="L2472" s="41"/>
      <c r="M2472" s="41"/>
      <c r="N2472" s="41"/>
      <c r="O2472" s="41"/>
      <c r="P2472" s="41"/>
      <c r="Q2472" s="41"/>
      <c r="R2472" s="41"/>
      <c r="S2472" s="41"/>
    </row>
    <row r="2473" ht="78.0" customHeight="1">
      <c r="A2473" s="41"/>
      <c r="B2473" s="78"/>
      <c r="C2473" s="78"/>
      <c r="D2473" s="41"/>
      <c r="E2473" s="41"/>
      <c r="F2473" s="41"/>
      <c r="G2473" s="41"/>
      <c r="H2473" s="41"/>
      <c r="I2473" s="41"/>
      <c r="J2473" s="41"/>
      <c r="K2473" s="41"/>
      <c r="L2473" s="41"/>
      <c r="M2473" s="41"/>
      <c r="N2473" s="41"/>
      <c r="O2473" s="41"/>
      <c r="P2473" s="41"/>
      <c r="Q2473" s="41"/>
      <c r="R2473" s="41"/>
      <c r="S2473" s="41"/>
    </row>
    <row r="2474" ht="78.0" customHeight="1">
      <c r="A2474" s="41"/>
      <c r="B2474" s="78"/>
      <c r="C2474" s="78"/>
      <c r="D2474" s="41"/>
      <c r="E2474" s="41"/>
      <c r="F2474" s="41"/>
      <c r="G2474" s="41"/>
      <c r="H2474" s="41"/>
      <c r="I2474" s="41"/>
      <c r="J2474" s="41"/>
      <c r="K2474" s="41"/>
      <c r="L2474" s="41"/>
      <c r="M2474" s="41"/>
      <c r="N2474" s="41"/>
      <c r="O2474" s="41"/>
      <c r="P2474" s="41"/>
      <c r="Q2474" s="41"/>
      <c r="R2474" s="41"/>
      <c r="S2474" s="41"/>
    </row>
    <row r="2475" ht="78.0" customHeight="1">
      <c r="A2475" s="41"/>
      <c r="B2475" s="78"/>
      <c r="C2475" s="78"/>
      <c r="D2475" s="41"/>
      <c r="E2475" s="41"/>
      <c r="F2475" s="41"/>
      <c r="G2475" s="41"/>
      <c r="H2475" s="41"/>
      <c r="I2475" s="41"/>
      <c r="J2475" s="41"/>
      <c r="K2475" s="41"/>
      <c r="L2475" s="41"/>
      <c r="M2475" s="41"/>
      <c r="N2475" s="41"/>
      <c r="O2475" s="41"/>
      <c r="P2475" s="41"/>
      <c r="Q2475" s="41"/>
      <c r="R2475" s="41"/>
      <c r="S2475" s="41"/>
    </row>
    <row r="2476" ht="78.0" customHeight="1">
      <c r="A2476" s="41"/>
      <c r="B2476" s="78"/>
      <c r="C2476" s="78"/>
      <c r="D2476" s="41"/>
      <c r="E2476" s="41"/>
      <c r="F2476" s="41"/>
      <c r="G2476" s="41"/>
      <c r="H2476" s="41"/>
      <c r="I2476" s="41"/>
      <c r="J2476" s="41"/>
      <c r="K2476" s="41"/>
      <c r="L2476" s="41"/>
      <c r="M2476" s="41"/>
      <c r="N2476" s="41"/>
      <c r="O2476" s="41"/>
      <c r="P2476" s="41"/>
      <c r="Q2476" s="41"/>
      <c r="R2476" s="41"/>
      <c r="S2476" s="41"/>
    </row>
    <row r="2477" ht="78.0" customHeight="1">
      <c r="A2477" s="41"/>
      <c r="B2477" s="78"/>
      <c r="C2477" s="78"/>
      <c r="D2477" s="41"/>
      <c r="E2477" s="41"/>
      <c r="F2477" s="41"/>
      <c r="G2477" s="41"/>
      <c r="H2477" s="41"/>
      <c r="I2477" s="41"/>
      <c r="J2477" s="41"/>
      <c r="K2477" s="41"/>
      <c r="L2477" s="41"/>
      <c r="M2477" s="41"/>
      <c r="N2477" s="41"/>
      <c r="O2477" s="41"/>
      <c r="P2477" s="41"/>
      <c r="Q2477" s="41"/>
      <c r="R2477" s="41"/>
      <c r="S2477" s="41"/>
    </row>
    <row r="2478" ht="78.0" customHeight="1">
      <c r="A2478" s="41"/>
      <c r="B2478" s="78"/>
      <c r="C2478" s="78"/>
      <c r="D2478" s="41"/>
      <c r="E2478" s="41"/>
      <c r="F2478" s="41"/>
      <c r="G2478" s="41"/>
      <c r="H2478" s="41"/>
      <c r="I2478" s="41"/>
      <c r="J2478" s="41"/>
      <c r="K2478" s="41"/>
      <c r="L2478" s="41"/>
      <c r="M2478" s="41"/>
      <c r="N2478" s="41"/>
      <c r="O2478" s="41"/>
      <c r="P2478" s="41"/>
      <c r="Q2478" s="41"/>
      <c r="R2478" s="41"/>
      <c r="S2478" s="41"/>
    </row>
    <row r="2479" ht="78.0" customHeight="1">
      <c r="A2479" s="41"/>
      <c r="B2479" s="78"/>
      <c r="C2479" s="78"/>
      <c r="D2479" s="41"/>
      <c r="E2479" s="41"/>
      <c r="F2479" s="41"/>
      <c r="G2479" s="41"/>
      <c r="H2479" s="41"/>
      <c r="I2479" s="41"/>
      <c r="J2479" s="41"/>
      <c r="K2479" s="41"/>
      <c r="L2479" s="41"/>
      <c r="M2479" s="41"/>
      <c r="N2479" s="41"/>
      <c r="O2479" s="41"/>
      <c r="P2479" s="41"/>
      <c r="Q2479" s="41"/>
      <c r="R2479" s="41"/>
      <c r="S2479" s="41"/>
    </row>
    <row r="2480" ht="78.0" customHeight="1">
      <c r="A2480" s="41"/>
      <c r="B2480" s="78"/>
      <c r="C2480" s="78"/>
      <c r="D2480" s="41"/>
      <c r="E2480" s="41"/>
      <c r="F2480" s="41"/>
      <c r="G2480" s="41"/>
      <c r="H2480" s="41"/>
      <c r="I2480" s="41"/>
      <c r="J2480" s="41"/>
      <c r="K2480" s="41"/>
      <c r="L2480" s="41"/>
      <c r="M2480" s="41"/>
      <c r="N2480" s="41"/>
      <c r="O2480" s="41"/>
      <c r="P2480" s="41"/>
      <c r="Q2480" s="41"/>
      <c r="R2480" s="41"/>
      <c r="S2480" s="41"/>
    </row>
    <row r="2481" ht="78.0" customHeight="1">
      <c r="A2481" s="41"/>
      <c r="B2481" s="78"/>
      <c r="C2481" s="78"/>
      <c r="D2481" s="41"/>
      <c r="E2481" s="41"/>
      <c r="F2481" s="41"/>
      <c r="G2481" s="41"/>
      <c r="H2481" s="41"/>
      <c r="I2481" s="41"/>
      <c r="J2481" s="41"/>
      <c r="K2481" s="41"/>
      <c r="L2481" s="41"/>
      <c r="M2481" s="41"/>
      <c r="N2481" s="41"/>
      <c r="O2481" s="41"/>
      <c r="P2481" s="41"/>
      <c r="Q2481" s="41"/>
      <c r="R2481" s="41"/>
      <c r="S2481" s="41"/>
    </row>
    <row r="2482" ht="78.0" customHeight="1">
      <c r="A2482" s="41"/>
      <c r="B2482" s="78"/>
      <c r="C2482" s="78"/>
      <c r="D2482" s="41"/>
      <c r="E2482" s="41"/>
      <c r="F2482" s="41"/>
      <c r="G2482" s="41"/>
      <c r="H2482" s="41"/>
      <c r="I2482" s="41"/>
      <c r="J2482" s="41"/>
      <c r="K2482" s="41"/>
      <c r="L2482" s="41"/>
      <c r="M2482" s="41"/>
      <c r="N2482" s="41"/>
      <c r="O2482" s="41"/>
      <c r="P2482" s="41"/>
      <c r="Q2482" s="41"/>
      <c r="R2482" s="41"/>
      <c r="S2482" s="41"/>
    </row>
    <row r="2483" ht="78.0" customHeight="1">
      <c r="A2483" s="41"/>
      <c r="B2483" s="78"/>
      <c r="C2483" s="78"/>
      <c r="D2483" s="41"/>
      <c r="E2483" s="41"/>
      <c r="F2483" s="41"/>
      <c r="G2483" s="41"/>
      <c r="H2483" s="41"/>
      <c r="I2483" s="41"/>
      <c r="J2483" s="41"/>
      <c r="K2483" s="41"/>
      <c r="L2483" s="41"/>
      <c r="M2483" s="41"/>
      <c r="N2483" s="41"/>
      <c r="O2483" s="41"/>
      <c r="P2483" s="41"/>
      <c r="Q2483" s="41"/>
      <c r="R2483" s="41"/>
      <c r="S2483" s="41"/>
    </row>
    <row r="2484" ht="78.0" customHeight="1">
      <c r="A2484" s="41"/>
      <c r="B2484" s="78"/>
      <c r="C2484" s="78"/>
      <c r="D2484" s="41"/>
      <c r="E2484" s="41"/>
      <c r="F2484" s="41"/>
      <c r="G2484" s="41"/>
      <c r="H2484" s="41"/>
      <c r="I2484" s="41"/>
      <c r="J2484" s="41"/>
      <c r="K2484" s="41"/>
      <c r="L2484" s="41"/>
      <c r="M2484" s="41"/>
      <c r="N2484" s="41"/>
      <c r="O2484" s="41"/>
      <c r="P2484" s="41"/>
      <c r="Q2484" s="41"/>
      <c r="R2484" s="41"/>
      <c r="S2484" s="41"/>
    </row>
    <row r="2485" ht="78.0" customHeight="1">
      <c r="A2485" s="41"/>
      <c r="B2485" s="78"/>
      <c r="C2485" s="78"/>
      <c r="D2485" s="41"/>
      <c r="E2485" s="41"/>
      <c r="F2485" s="41"/>
      <c r="G2485" s="41"/>
      <c r="H2485" s="41"/>
      <c r="I2485" s="41"/>
      <c r="J2485" s="41"/>
      <c r="K2485" s="41"/>
      <c r="L2485" s="41"/>
      <c r="M2485" s="41"/>
      <c r="N2485" s="41"/>
      <c r="O2485" s="41"/>
      <c r="P2485" s="41"/>
      <c r="Q2485" s="41"/>
      <c r="R2485" s="41"/>
      <c r="S2485" s="41"/>
    </row>
    <row r="2486" ht="78.0" customHeight="1">
      <c r="A2486" s="41"/>
      <c r="B2486" s="78"/>
      <c r="C2486" s="78"/>
      <c r="D2486" s="41"/>
      <c r="E2486" s="41"/>
      <c r="F2486" s="41"/>
      <c r="G2486" s="41"/>
      <c r="H2486" s="41"/>
      <c r="I2486" s="41"/>
      <c r="J2486" s="41"/>
      <c r="K2486" s="41"/>
      <c r="L2486" s="41"/>
      <c r="M2486" s="41"/>
      <c r="N2486" s="41"/>
      <c r="O2486" s="41"/>
      <c r="P2486" s="41"/>
      <c r="Q2486" s="41"/>
      <c r="R2486" s="41"/>
      <c r="S2486" s="41"/>
    </row>
    <row r="2487" ht="78.0" customHeight="1">
      <c r="A2487" s="41"/>
      <c r="B2487" s="78"/>
      <c r="C2487" s="78"/>
      <c r="D2487" s="41"/>
      <c r="E2487" s="41"/>
      <c r="F2487" s="41"/>
      <c r="G2487" s="41"/>
      <c r="H2487" s="41"/>
      <c r="I2487" s="41"/>
      <c r="J2487" s="41"/>
      <c r="K2487" s="41"/>
      <c r="L2487" s="41"/>
      <c r="M2487" s="41"/>
      <c r="N2487" s="41"/>
      <c r="O2487" s="41"/>
      <c r="P2487" s="41"/>
      <c r="Q2487" s="41"/>
      <c r="R2487" s="41"/>
      <c r="S2487" s="41"/>
    </row>
    <row r="2488" ht="78.0" customHeight="1">
      <c r="A2488" s="41"/>
      <c r="B2488" s="78"/>
      <c r="C2488" s="78"/>
      <c r="D2488" s="41"/>
      <c r="E2488" s="41"/>
      <c r="F2488" s="41"/>
      <c r="G2488" s="41"/>
      <c r="H2488" s="41"/>
      <c r="I2488" s="41"/>
      <c r="J2488" s="41"/>
      <c r="K2488" s="41"/>
      <c r="L2488" s="41"/>
      <c r="M2488" s="41"/>
      <c r="N2488" s="41"/>
      <c r="O2488" s="41"/>
      <c r="P2488" s="41"/>
      <c r="Q2488" s="41"/>
      <c r="R2488" s="41"/>
      <c r="S2488" s="41"/>
    </row>
    <row r="2489" ht="78.0" customHeight="1">
      <c r="A2489" s="41"/>
      <c r="B2489" s="78"/>
      <c r="C2489" s="78"/>
      <c r="D2489" s="41"/>
      <c r="E2489" s="41"/>
      <c r="F2489" s="41"/>
      <c r="G2489" s="41"/>
      <c r="H2489" s="41"/>
      <c r="I2489" s="41"/>
      <c r="J2489" s="41"/>
      <c r="K2489" s="41"/>
      <c r="L2489" s="41"/>
      <c r="M2489" s="41"/>
      <c r="N2489" s="41"/>
      <c r="O2489" s="41"/>
      <c r="P2489" s="41"/>
      <c r="Q2489" s="41"/>
      <c r="R2489" s="41"/>
      <c r="S2489" s="41"/>
    </row>
    <row r="2490" ht="78.0" customHeight="1">
      <c r="A2490" s="41"/>
      <c r="B2490" s="78"/>
      <c r="C2490" s="78"/>
      <c r="D2490" s="41"/>
      <c r="E2490" s="41"/>
      <c r="F2490" s="41"/>
      <c r="G2490" s="41"/>
      <c r="H2490" s="41"/>
      <c r="I2490" s="41"/>
      <c r="J2490" s="41"/>
      <c r="K2490" s="41"/>
      <c r="L2490" s="41"/>
      <c r="M2490" s="41"/>
      <c r="N2490" s="41"/>
      <c r="O2490" s="41"/>
      <c r="P2490" s="41"/>
      <c r="Q2490" s="41"/>
      <c r="R2490" s="41"/>
      <c r="S2490" s="41"/>
    </row>
    <row r="2491" ht="78.0" customHeight="1">
      <c r="A2491" s="41"/>
      <c r="B2491" s="78"/>
      <c r="C2491" s="78"/>
      <c r="D2491" s="41"/>
      <c r="E2491" s="41"/>
      <c r="F2491" s="41"/>
      <c r="G2491" s="41"/>
      <c r="H2491" s="41"/>
      <c r="I2491" s="41"/>
      <c r="J2491" s="41"/>
      <c r="K2491" s="41"/>
      <c r="L2491" s="41"/>
      <c r="M2491" s="41"/>
      <c r="N2491" s="41"/>
      <c r="O2491" s="41"/>
      <c r="P2491" s="41"/>
      <c r="Q2491" s="41"/>
      <c r="R2491" s="41"/>
      <c r="S2491" s="41"/>
    </row>
    <row r="2492" ht="78.0" customHeight="1">
      <c r="A2492" s="41"/>
      <c r="B2492" s="78"/>
      <c r="C2492" s="78"/>
      <c r="D2492" s="41"/>
      <c r="E2492" s="41"/>
      <c r="F2492" s="41"/>
      <c r="G2492" s="41"/>
      <c r="H2492" s="41"/>
      <c r="I2492" s="41"/>
      <c r="J2492" s="41"/>
      <c r="K2492" s="41"/>
      <c r="L2492" s="41"/>
      <c r="M2492" s="41"/>
      <c r="N2492" s="41"/>
      <c r="O2492" s="41"/>
      <c r="P2492" s="41"/>
      <c r="Q2492" s="41"/>
      <c r="R2492" s="41"/>
      <c r="S2492" s="41"/>
    </row>
    <row r="2493" ht="78.0" customHeight="1">
      <c r="A2493" s="41"/>
      <c r="B2493" s="78"/>
      <c r="C2493" s="78"/>
      <c r="D2493" s="41"/>
      <c r="E2493" s="41"/>
      <c r="F2493" s="41"/>
      <c r="G2493" s="41"/>
      <c r="H2493" s="41"/>
      <c r="I2493" s="41"/>
      <c r="J2493" s="41"/>
      <c r="K2493" s="41"/>
      <c r="L2493" s="41"/>
      <c r="M2493" s="41"/>
      <c r="N2493" s="41"/>
      <c r="O2493" s="41"/>
      <c r="P2493" s="41"/>
      <c r="Q2493" s="41"/>
      <c r="R2493" s="41"/>
      <c r="S2493" s="41"/>
    </row>
    <row r="2494" ht="78.0" customHeight="1">
      <c r="A2494" s="41"/>
      <c r="B2494" s="78"/>
      <c r="C2494" s="78"/>
      <c r="D2494" s="41"/>
      <c r="E2494" s="41"/>
      <c r="F2494" s="41"/>
      <c r="G2494" s="41"/>
      <c r="H2494" s="41"/>
      <c r="I2494" s="41"/>
      <c r="J2494" s="41"/>
      <c r="K2494" s="41"/>
      <c r="L2494" s="41"/>
      <c r="M2494" s="41"/>
      <c r="N2494" s="41"/>
      <c r="O2494" s="41"/>
      <c r="P2494" s="41"/>
      <c r="Q2494" s="41"/>
      <c r="R2494" s="41"/>
      <c r="S2494" s="41"/>
    </row>
    <row r="2495" ht="78.0" customHeight="1">
      <c r="A2495" s="41"/>
      <c r="B2495" s="78"/>
      <c r="C2495" s="78"/>
      <c r="D2495" s="41"/>
      <c r="E2495" s="41"/>
      <c r="F2495" s="41"/>
      <c r="G2495" s="41"/>
      <c r="H2495" s="41"/>
      <c r="I2495" s="41"/>
      <c r="J2495" s="41"/>
      <c r="K2495" s="41"/>
      <c r="L2495" s="41"/>
      <c r="M2495" s="41"/>
      <c r="N2495" s="41"/>
      <c r="O2495" s="41"/>
      <c r="P2495" s="41"/>
      <c r="Q2495" s="41"/>
      <c r="R2495" s="41"/>
      <c r="S2495" s="41"/>
    </row>
    <row r="2496" ht="78.0" customHeight="1">
      <c r="A2496" s="41"/>
      <c r="B2496" s="78"/>
      <c r="C2496" s="78"/>
      <c r="D2496" s="41"/>
      <c r="E2496" s="41"/>
      <c r="F2496" s="41"/>
      <c r="G2496" s="41"/>
      <c r="H2496" s="41"/>
      <c r="I2496" s="41"/>
      <c r="J2496" s="41"/>
      <c r="K2496" s="41"/>
      <c r="L2496" s="41"/>
      <c r="M2496" s="41"/>
      <c r="N2496" s="41"/>
      <c r="O2496" s="41"/>
      <c r="P2496" s="41"/>
      <c r="Q2496" s="41"/>
      <c r="R2496" s="41"/>
      <c r="S2496" s="41"/>
    </row>
    <row r="2497" ht="78.0" customHeight="1">
      <c r="A2497" s="41"/>
      <c r="B2497" s="78"/>
      <c r="C2497" s="78"/>
      <c r="D2497" s="41"/>
      <c r="E2497" s="41"/>
      <c r="F2497" s="41"/>
      <c r="G2497" s="41"/>
      <c r="H2497" s="41"/>
      <c r="I2497" s="41"/>
      <c r="J2497" s="41"/>
      <c r="K2497" s="41"/>
      <c r="L2497" s="41"/>
      <c r="M2497" s="41"/>
      <c r="N2497" s="41"/>
      <c r="O2497" s="41"/>
      <c r="P2497" s="41"/>
      <c r="Q2497" s="41"/>
      <c r="R2497" s="41"/>
      <c r="S2497" s="41"/>
    </row>
    <row r="2498" ht="78.0" customHeight="1">
      <c r="A2498" s="41"/>
      <c r="B2498" s="78"/>
      <c r="C2498" s="78"/>
      <c r="D2498" s="41"/>
      <c r="E2498" s="41"/>
      <c r="F2498" s="41"/>
      <c r="G2498" s="41"/>
      <c r="H2498" s="41"/>
      <c r="I2498" s="41"/>
      <c r="J2498" s="41"/>
      <c r="K2498" s="41"/>
      <c r="L2498" s="41"/>
      <c r="M2498" s="41"/>
      <c r="N2498" s="41"/>
      <c r="O2498" s="41"/>
      <c r="P2498" s="41"/>
      <c r="Q2498" s="41"/>
      <c r="R2498" s="41"/>
      <c r="S2498" s="41"/>
    </row>
    <row r="2499" ht="78.0" customHeight="1">
      <c r="A2499" s="41"/>
      <c r="B2499" s="78"/>
      <c r="C2499" s="78"/>
      <c r="D2499" s="41"/>
      <c r="E2499" s="41"/>
      <c r="F2499" s="41"/>
      <c r="G2499" s="41"/>
      <c r="H2499" s="41"/>
      <c r="I2499" s="41"/>
      <c r="J2499" s="41"/>
      <c r="K2499" s="41"/>
      <c r="L2499" s="41"/>
      <c r="M2499" s="41"/>
      <c r="N2499" s="41"/>
      <c r="O2499" s="41"/>
      <c r="P2499" s="41"/>
      <c r="Q2499" s="41"/>
      <c r="R2499" s="41"/>
      <c r="S2499" s="41"/>
    </row>
    <row r="2500" ht="78.0" customHeight="1">
      <c r="A2500" s="41"/>
      <c r="B2500" s="78"/>
      <c r="C2500" s="78"/>
      <c r="D2500" s="41"/>
      <c r="E2500" s="41"/>
      <c r="F2500" s="41"/>
      <c r="G2500" s="41"/>
      <c r="H2500" s="41"/>
      <c r="I2500" s="41"/>
      <c r="J2500" s="41"/>
      <c r="K2500" s="41"/>
      <c r="L2500" s="41"/>
      <c r="M2500" s="41"/>
      <c r="N2500" s="41"/>
      <c r="O2500" s="41"/>
      <c r="P2500" s="41"/>
      <c r="Q2500" s="41"/>
      <c r="R2500" s="41"/>
      <c r="S2500" s="41"/>
    </row>
    <row r="2501" ht="78.0" customHeight="1">
      <c r="A2501" s="41"/>
      <c r="B2501" s="78"/>
      <c r="C2501" s="78"/>
      <c r="D2501" s="41"/>
      <c r="E2501" s="41"/>
      <c r="F2501" s="41"/>
      <c r="G2501" s="41"/>
      <c r="H2501" s="41"/>
      <c r="I2501" s="41"/>
      <c r="J2501" s="41"/>
      <c r="K2501" s="41"/>
      <c r="L2501" s="41"/>
      <c r="M2501" s="41"/>
      <c r="N2501" s="41"/>
      <c r="O2501" s="41"/>
      <c r="P2501" s="41"/>
      <c r="Q2501" s="41"/>
      <c r="R2501" s="41"/>
      <c r="S2501" s="41"/>
    </row>
    <row r="2502" ht="78.0" customHeight="1">
      <c r="A2502" s="41"/>
      <c r="B2502" s="78"/>
      <c r="C2502" s="78"/>
      <c r="D2502" s="41"/>
      <c r="E2502" s="41"/>
      <c r="F2502" s="41"/>
      <c r="G2502" s="41"/>
      <c r="H2502" s="41"/>
      <c r="I2502" s="41"/>
      <c r="J2502" s="41"/>
      <c r="K2502" s="41"/>
      <c r="L2502" s="41"/>
      <c r="M2502" s="41"/>
      <c r="N2502" s="41"/>
      <c r="O2502" s="41"/>
      <c r="P2502" s="41"/>
      <c r="Q2502" s="41"/>
      <c r="R2502" s="41"/>
      <c r="S2502" s="41"/>
    </row>
    <row r="2503" ht="78.0" customHeight="1">
      <c r="A2503" s="41"/>
      <c r="B2503" s="78"/>
      <c r="C2503" s="78"/>
      <c r="D2503" s="41"/>
      <c r="E2503" s="41"/>
      <c r="F2503" s="41"/>
      <c r="G2503" s="41"/>
      <c r="H2503" s="41"/>
      <c r="I2503" s="41"/>
      <c r="J2503" s="41"/>
      <c r="K2503" s="41"/>
      <c r="L2503" s="41"/>
      <c r="M2503" s="41"/>
      <c r="N2503" s="41"/>
      <c r="O2503" s="41"/>
      <c r="P2503" s="41"/>
      <c r="Q2503" s="41"/>
      <c r="R2503" s="41"/>
      <c r="S2503" s="41"/>
    </row>
    <row r="2504" ht="78.0" customHeight="1">
      <c r="A2504" s="41"/>
      <c r="B2504" s="78"/>
      <c r="C2504" s="78"/>
      <c r="D2504" s="41"/>
      <c r="E2504" s="41"/>
      <c r="F2504" s="41"/>
      <c r="G2504" s="41"/>
      <c r="H2504" s="41"/>
      <c r="I2504" s="41"/>
      <c r="J2504" s="41"/>
      <c r="K2504" s="41"/>
      <c r="L2504" s="41"/>
      <c r="M2504" s="41"/>
      <c r="N2504" s="41"/>
      <c r="O2504" s="41"/>
      <c r="P2504" s="41"/>
      <c r="Q2504" s="41"/>
      <c r="R2504" s="41"/>
      <c r="S2504" s="41"/>
    </row>
    <row r="2505" ht="78.0" customHeight="1">
      <c r="A2505" s="41"/>
      <c r="B2505" s="78"/>
      <c r="C2505" s="78"/>
      <c r="D2505" s="41"/>
      <c r="E2505" s="41"/>
      <c r="F2505" s="41"/>
      <c r="G2505" s="41"/>
      <c r="H2505" s="41"/>
      <c r="I2505" s="41"/>
      <c r="J2505" s="41"/>
      <c r="K2505" s="41"/>
      <c r="L2505" s="41"/>
      <c r="M2505" s="41"/>
      <c r="N2505" s="41"/>
      <c r="O2505" s="41"/>
      <c r="P2505" s="41"/>
      <c r="Q2505" s="41"/>
      <c r="R2505" s="41"/>
      <c r="S2505" s="41"/>
    </row>
    <row r="2506" ht="78.0" customHeight="1">
      <c r="A2506" s="41"/>
      <c r="B2506" s="78"/>
      <c r="C2506" s="78"/>
      <c r="D2506" s="41"/>
      <c r="E2506" s="41"/>
      <c r="F2506" s="41"/>
      <c r="G2506" s="41"/>
      <c r="H2506" s="41"/>
      <c r="I2506" s="41"/>
      <c r="J2506" s="41"/>
      <c r="K2506" s="41"/>
      <c r="L2506" s="41"/>
      <c r="M2506" s="41"/>
      <c r="N2506" s="41"/>
      <c r="O2506" s="41"/>
      <c r="P2506" s="41"/>
      <c r="Q2506" s="41"/>
      <c r="R2506" s="41"/>
      <c r="S2506" s="41"/>
    </row>
    <row r="2507" ht="78.0" customHeight="1">
      <c r="A2507" s="41"/>
      <c r="B2507" s="78"/>
      <c r="C2507" s="78"/>
      <c r="D2507" s="41"/>
      <c r="E2507" s="41"/>
      <c r="F2507" s="41"/>
      <c r="G2507" s="41"/>
      <c r="H2507" s="41"/>
      <c r="I2507" s="41"/>
      <c r="J2507" s="41"/>
      <c r="K2507" s="41"/>
      <c r="L2507" s="41"/>
      <c r="M2507" s="41"/>
      <c r="N2507" s="41"/>
      <c r="O2507" s="41"/>
      <c r="P2507" s="41"/>
      <c r="Q2507" s="41"/>
      <c r="R2507" s="41"/>
      <c r="S2507" s="41"/>
    </row>
    <row r="2508" ht="78.0" customHeight="1">
      <c r="A2508" s="41"/>
      <c r="B2508" s="78"/>
      <c r="C2508" s="78"/>
      <c r="D2508" s="41"/>
      <c r="E2508" s="41"/>
      <c r="F2508" s="41"/>
      <c r="G2508" s="41"/>
      <c r="H2508" s="41"/>
      <c r="I2508" s="41"/>
      <c r="J2508" s="41"/>
      <c r="K2508" s="41"/>
      <c r="L2508" s="41"/>
      <c r="M2508" s="41"/>
      <c r="N2508" s="41"/>
      <c r="O2508" s="41"/>
      <c r="P2508" s="41"/>
      <c r="Q2508" s="41"/>
      <c r="R2508" s="41"/>
      <c r="S2508" s="41"/>
    </row>
    <row r="2509" ht="78.0" customHeight="1">
      <c r="A2509" s="41"/>
      <c r="B2509" s="78"/>
      <c r="C2509" s="78"/>
      <c r="D2509" s="41"/>
      <c r="E2509" s="41"/>
      <c r="F2509" s="41"/>
      <c r="G2509" s="41"/>
      <c r="H2509" s="41"/>
      <c r="I2509" s="41"/>
      <c r="J2509" s="41"/>
      <c r="K2509" s="41"/>
      <c r="L2509" s="41"/>
      <c r="M2509" s="41"/>
      <c r="N2509" s="41"/>
      <c r="O2509" s="41"/>
      <c r="P2509" s="41"/>
      <c r="Q2509" s="41"/>
      <c r="R2509" s="41"/>
      <c r="S2509" s="41"/>
    </row>
    <row r="2510" ht="78.0" customHeight="1">
      <c r="A2510" s="41"/>
      <c r="B2510" s="78"/>
      <c r="C2510" s="78"/>
      <c r="D2510" s="41"/>
      <c r="E2510" s="41"/>
      <c r="F2510" s="41"/>
      <c r="G2510" s="41"/>
      <c r="H2510" s="41"/>
      <c r="I2510" s="41"/>
      <c r="J2510" s="41"/>
      <c r="K2510" s="41"/>
      <c r="L2510" s="41"/>
      <c r="M2510" s="41"/>
      <c r="N2510" s="41"/>
      <c r="O2510" s="41"/>
      <c r="P2510" s="41"/>
      <c r="Q2510" s="41"/>
      <c r="R2510" s="41"/>
      <c r="S2510" s="41"/>
    </row>
    <row r="2511" ht="78.0" customHeight="1">
      <c r="A2511" s="41"/>
      <c r="B2511" s="78"/>
      <c r="C2511" s="78"/>
      <c r="D2511" s="41"/>
      <c r="E2511" s="41"/>
      <c r="F2511" s="41"/>
      <c r="G2511" s="41"/>
      <c r="H2511" s="41"/>
      <c r="I2511" s="41"/>
      <c r="J2511" s="41"/>
      <c r="K2511" s="41"/>
      <c r="L2511" s="41"/>
      <c r="M2511" s="41"/>
      <c r="N2511" s="41"/>
      <c r="O2511" s="41"/>
      <c r="P2511" s="41"/>
      <c r="Q2511" s="41"/>
      <c r="R2511" s="41"/>
      <c r="S2511" s="41"/>
    </row>
    <row r="2512" ht="78.0" customHeight="1">
      <c r="A2512" s="41"/>
      <c r="B2512" s="78"/>
      <c r="C2512" s="78"/>
      <c r="D2512" s="41"/>
      <c r="E2512" s="41"/>
      <c r="F2512" s="41"/>
      <c r="G2512" s="41"/>
      <c r="H2512" s="41"/>
      <c r="I2512" s="41"/>
      <c r="J2512" s="41"/>
      <c r="K2512" s="41"/>
      <c r="L2512" s="41"/>
      <c r="M2512" s="41"/>
      <c r="N2512" s="41"/>
      <c r="O2512" s="41"/>
      <c r="P2512" s="41"/>
      <c r="Q2512" s="41"/>
      <c r="R2512" s="41"/>
      <c r="S2512" s="41"/>
    </row>
    <row r="2513" ht="78.0" customHeight="1">
      <c r="A2513" s="41"/>
      <c r="B2513" s="78"/>
      <c r="C2513" s="78"/>
      <c r="D2513" s="41"/>
      <c r="E2513" s="41"/>
      <c r="F2513" s="41"/>
      <c r="G2513" s="41"/>
      <c r="H2513" s="41"/>
      <c r="I2513" s="41"/>
      <c r="J2513" s="41"/>
      <c r="K2513" s="41"/>
      <c r="L2513" s="41"/>
      <c r="M2513" s="41"/>
      <c r="N2513" s="41"/>
      <c r="O2513" s="41"/>
      <c r="P2513" s="41"/>
      <c r="Q2513" s="41"/>
      <c r="R2513" s="41"/>
      <c r="S2513" s="41"/>
    </row>
    <row r="2514" ht="78.0" customHeight="1">
      <c r="A2514" s="41"/>
      <c r="B2514" s="78"/>
      <c r="C2514" s="78"/>
      <c r="D2514" s="41"/>
      <c r="E2514" s="41"/>
      <c r="F2514" s="41"/>
      <c r="G2514" s="41"/>
      <c r="H2514" s="41"/>
      <c r="I2514" s="41"/>
      <c r="J2514" s="41"/>
      <c r="K2514" s="41"/>
      <c r="L2514" s="41"/>
      <c r="M2514" s="41"/>
      <c r="N2514" s="41"/>
      <c r="O2514" s="41"/>
      <c r="P2514" s="41"/>
      <c r="Q2514" s="41"/>
      <c r="R2514" s="41"/>
      <c r="S2514" s="41"/>
    </row>
    <row r="2515" ht="78.0" customHeight="1">
      <c r="A2515" s="41"/>
      <c r="B2515" s="78"/>
      <c r="C2515" s="78"/>
      <c r="D2515" s="41"/>
      <c r="E2515" s="41"/>
      <c r="F2515" s="41"/>
      <c r="G2515" s="41"/>
      <c r="H2515" s="41"/>
      <c r="I2515" s="41"/>
      <c r="J2515" s="41"/>
      <c r="K2515" s="41"/>
      <c r="L2515" s="41"/>
      <c r="M2515" s="41"/>
      <c r="N2515" s="41"/>
      <c r="O2515" s="41"/>
      <c r="P2515" s="41"/>
      <c r="Q2515" s="41"/>
      <c r="R2515" s="41"/>
      <c r="S2515" s="41"/>
    </row>
    <row r="2516" ht="78.0" customHeight="1">
      <c r="A2516" s="41"/>
      <c r="B2516" s="78"/>
      <c r="C2516" s="78"/>
      <c r="D2516" s="41"/>
      <c r="E2516" s="41"/>
      <c r="F2516" s="41"/>
      <c r="G2516" s="41"/>
      <c r="H2516" s="41"/>
      <c r="I2516" s="41"/>
      <c r="J2516" s="41"/>
      <c r="K2516" s="41"/>
      <c r="L2516" s="41"/>
      <c r="M2516" s="41"/>
      <c r="N2516" s="41"/>
      <c r="O2516" s="41"/>
      <c r="P2516" s="41"/>
      <c r="Q2516" s="41"/>
      <c r="R2516" s="41"/>
      <c r="S2516" s="41"/>
    </row>
    <row r="2517" ht="78.0" customHeight="1">
      <c r="A2517" s="41"/>
      <c r="B2517" s="78"/>
      <c r="C2517" s="78"/>
      <c r="D2517" s="41"/>
      <c r="E2517" s="41"/>
      <c r="F2517" s="41"/>
      <c r="G2517" s="41"/>
      <c r="H2517" s="41"/>
      <c r="I2517" s="41"/>
      <c r="J2517" s="41"/>
      <c r="K2517" s="41"/>
      <c r="L2517" s="41"/>
      <c r="M2517" s="41"/>
      <c r="N2517" s="41"/>
      <c r="O2517" s="41"/>
      <c r="P2517" s="41"/>
      <c r="Q2517" s="41"/>
      <c r="R2517" s="41"/>
      <c r="S2517" s="41"/>
    </row>
    <row r="2518" ht="78.0" customHeight="1">
      <c r="A2518" s="41"/>
      <c r="B2518" s="78"/>
      <c r="C2518" s="78"/>
      <c r="D2518" s="41"/>
      <c r="E2518" s="41"/>
      <c r="F2518" s="41"/>
      <c r="G2518" s="41"/>
      <c r="H2518" s="41"/>
      <c r="I2518" s="41"/>
      <c r="J2518" s="41"/>
      <c r="K2518" s="41"/>
      <c r="L2518" s="41"/>
      <c r="M2518" s="41"/>
      <c r="N2518" s="41"/>
      <c r="O2518" s="41"/>
      <c r="P2518" s="41"/>
      <c r="Q2518" s="41"/>
      <c r="R2518" s="41"/>
      <c r="S2518" s="41"/>
    </row>
    <row r="2519" ht="78.0" customHeight="1">
      <c r="A2519" s="41"/>
      <c r="B2519" s="78"/>
      <c r="C2519" s="78"/>
      <c r="D2519" s="41"/>
      <c r="E2519" s="41"/>
      <c r="F2519" s="41"/>
      <c r="G2519" s="41"/>
      <c r="H2519" s="41"/>
      <c r="I2519" s="41"/>
      <c r="J2519" s="41"/>
      <c r="K2519" s="41"/>
      <c r="L2519" s="41"/>
      <c r="M2519" s="41"/>
      <c r="N2519" s="41"/>
      <c r="O2519" s="41"/>
      <c r="P2519" s="41"/>
      <c r="Q2519" s="41"/>
      <c r="R2519" s="41"/>
      <c r="S2519" s="41"/>
    </row>
    <row r="2520" ht="78.0" customHeight="1">
      <c r="A2520" s="41"/>
      <c r="B2520" s="78"/>
      <c r="C2520" s="78"/>
      <c r="D2520" s="41"/>
      <c r="E2520" s="41"/>
      <c r="F2520" s="41"/>
      <c r="G2520" s="41"/>
      <c r="H2520" s="41"/>
      <c r="I2520" s="41"/>
      <c r="J2520" s="41"/>
      <c r="K2520" s="41"/>
      <c r="L2520" s="41"/>
      <c r="M2520" s="41"/>
      <c r="N2520" s="41"/>
      <c r="O2520" s="41"/>
      <c r="P2520" s="41"/>
      <c r="Q2520" s="41"/>
      <c r="R2520" s="41"/>
      <c r="S2520" s="41"/>
    </row>
    <row r="2521" ht="78.0" customHeight="1">
      <c r="A2521" s="41"/>
      <c r="B2521" s="78"/>
      <c r="C2521" s="78"/>
      <c r="D2521" s="41"/>
      <c r="E2521" s="41"/>
      <c r="F2521" s="41"/>
      <c r="G2521" s="41"/>
      <c r="H2521" s="41"/>
      <c r="I2521" s="41"/>
      <c r="J2521" s="41"/>
      <c r="K2521" s="41"/>
      <c r="L2521" s="41"/>
      <c r="M2521" s="41"/>
      <c r="N2521" s="41"/>
      <c r="O2521" s="41"/>
      <c r="P2521" s="41"/>
      <c r="Q2521" s="41"/>
      <c r="R2521" s="41"/>
      <c r="S2521" s="41"/>
    </row>
    <row r="2522" ht="78.0" customHeight="1">
      <c r="A2522" s="41"/>
      <c r="B2522" s="78"/>
      <c r="C2522" s="78"/>
      <c r="D2522" s="41"/>
      <c r="E2522" s="41"/>
      <c r="F2522" s="41"/>
      <c r="G2522" s="41"/>
      <c r="H2522" s="41"/>
      <c r="I2522" s="41"/>
      <c r="J2522" s="41"/>
      <c r="K2522" s="41"/>
      <c r="L2522" s="41"/>
      <c r="M2522" s="41"/>
      <c r="N2522" s="41"/>
      <c r="O2522" s="41"/>
      <c r="P2522" s="41"/>
      <c r="Q2522" s="41"/>
      <c r="R2522" s="41"/>
      <c r="S2522" s="41"/>
    </row>
    <row r="2523" ht="78.0" customHeight="1">
      <c r="A2523" s="41"/>
      <c r="B2523" s="78"/>
      <c r="C2523" s="78"/>
      <c r="D2523" s="41"/>
      <c r="E2523" s="41"/>
      <c r="F2523" s="41"/>
      <c r="G2523" s="41"/>
      <c r="H2523" s="41"/>
      <c r="I2523" s="41"/>
      <c r="J2523" s="41"/>
      <c r="K2523" s="41"/>
      <c r="L2523" s="41"/>
      <c r="M2523" s="41"/>
      <c r="N2523" s="41"/>
      <c r="O2523" s="41"/>
      <c r="P2523" s="41"/>
      <c r="Q2523" s="41"/>
      <c r="R2523" s="41"/>
      <c r="S2523" s="41"/>
    </row>
    <row r="2524" ht="78.0" customHeight="1">
      <c r="A2524" s="41"/>
      <c r="B2524" s="78"/>
      <c r="C2524" s="78"/>
      <c r="D2524" s="41"/>
      <c r="E2524" s="41"/>
      <c r="F2524" s="41"/>
      <c r="G2524" s="41"/>
      <c r="H2524" s="41"/>
      <c r="I2524" s="41"/>
      <c r="J2524" s="41"/>
      <c r="K2524" s="41"/>
      <c r="L2524" s="41"/>
      <c r="M2524" s="41"/>
      <c r="N2524" s="41"/>
      <c r="O2524" s="41"/>
      <c r="P2524" s="41"/>
      <c r="Q2524" s="41"/>
      <c r="R2524" s="41"/>
      <c r="S2524" s="41"/>
    </row>
    <row r="2525" ht="78.0" customHeight="1">
      <c r="A2525" s="41"/>
      <c r="B2525" s="78"/>
      <c r="C2525" s="78"/>
      <c r="D2525" s="41"/>
      <c r="E2525" s="41"/>
      <c r="F2525" s="41"/>
      <c r="G2525" s="41"/>
      <c r="H2525" s="41"/>
      <c r="I2525" s="41"/>
      <c r="J2525" s="41"/>
      <c r="K2525" s="41"/>
      <c r="L2525" s="41"/>
      <c r="M2525" s="41"/>
      <c r="N2525" s="41"/>
      <c r="O2525" s="41"/>
      <c r="P2525" s="41"/>
      <c r="Q2525" s="41"/>
      <c r="R2525" s="41"/>
      <c r="S2525" s="41"/>
    </row>
    <row r="2526" ht="78.0" customHeight="1">
      <c r="A2526" s="41"/>
      <c r="B2526" s="78"/>
      <c r="C2526" s="78"/>
      <c r="D2526" s="41"/>
      <c r="E2526" s="41"/>
      <c r="F2526" s="41"/>
      <c r="G2526" s="41"/>
      <c r="H2526" s="41"/>
      <c r="I2526" s="41"/>
      <c r="J2526" s="41"/>
      <c r="K2526" s="41"/>
      <c r="L2526" s="41"/>
      <c r="M2526" s="41"/>
      <c r="N2526" s="41"/>
      <c r="O2526" s="41"/>
      <c r="P2526" s="41"/>
      <c r="Q2526" s="41"/>
      <c r="R2526" s="41"/>
      <c r="S2526" s="41"/>
    </row>
    <row r="2527" ht="78.0" customHeight="1">
      <c r="A2527" s="41"/>
      <c r="B2527" s="78"/>
      <c r="C2527" s="78"/>
      <c r="D2527" s="41"/>
      <c r="E2527" s="41"/>
      <c r="F2527" s="41"/>
      <c r="G2527" s="41"/>
      <c r="H2527" s="41"/>
      <c r="I2527" s="41"/>
      <c r="J2527" s="41"/>
      <c r="K2527" s="41"/>
      <c r="L2527" s="41"/>
      <c r="M2527" s="41"/>
      <c r="N2527" s="41"/>
      <c r="O2527" s="41"/>
      <c r="P2527" s="41"/>
      <c r="Q2527" s="41"/>
      <c r="R2527" s="41"/>
      <c r="S2527" s="41"/>
    </row>
    <row r="2528" ht="78.0" customHeight="1">
      <c r="A2528" s="41"/>
      <c r="B2528" s="78"/>
      <c r="C2528" s="78"/>
      <c r="D2528" s="41"/>
      <c r="E2528" s="41"/>
      <c r="F2528" s="41"/>
      <c r="G2528" s="41"/>
      <c r="H2528" s="41"/>
      <c r="I2528" s="41"/>
      <c r="J2528" s="41"/>
      <c r="K2528" s="41"/>
      <c r="L2528" s="41"/>
      <c r="M2528" s="41"/>
      <c r="N2528" s="41"/>
      <c r="O2528" s="41"/>
      <c r="P2528" s="41"/>
      <c r="Q2528" s="41"/>
      <c r="R2528" s="41"/>
      <c r="S2528" s="41"/>
    </row>
    <row r="2529" ht="78.0" customHeight="1">
      <c r="A2529" s="41"/>
      <c r="B2529" s="78"/>
      <c r="C2529" s="78"/>
      <c r="D2529" s="41"/>
      <c r="E2529" s="41"/>
      <c r="F2529" s="41"/>
      <c r="G2529" s="41"/>
      <c r="H2529" s="41"/>
      <c r="I2529" s="41"/>
      <c r="J2529" s="41"/>
      <c r="K2529" s="41"/>
      <c r="L2529" s="41"/>
      <c r="M2529" s="41"/>
      <c r="N2529" s="41"/>
      <c r="O2529" s="41"/>
      <c r="P2529" s="41"/>
      <c r="Q2529" s="41"/>
      <c r="R2529" s="41"/>
      <c r="S2529" s="41"/>
    </row>
    <row r="2530" ht="78.0" customHeight="1">
      <c r="A2530" s="41"/>
      <c r="B2530" s="78"/>
      <c r="C2530" s="78"/>
      <c r="D2530" s="41"/>
      <c r="E2530" s="41"/>
      <c r="F2530" s="41"/>
      <c r="G2530" s="41"/>
      <c r="H2530" s="41"/>
      <c r="I2530" s="41"/>
      <c r="J2530" s="41"/>
      <c r="K2530" s="41"/>
      <c r="L2530" s="41"/>
      <c r="M2530" s="41"/>
      <c r="N2530" s="41"/>
      <c r="O2530" s="41"/>
      <c r="P2530" s="41"/>
      <c r="Q2530" s="41"/>
      <c r="R2530" s="41"/>
      <c r="S2530" s="41"/>
    </row>
    <row r="2531" ht="78.0" customHeight="1">
      <c r="A2531" s="41"/>
      <c r="B2531" s="78"/>
      <c r="C2531" s="78"/>
      <c r="D2531" s="41"/>
      <c r="E2531" s="41"/>
      <c r="F2531" s="41"/>
      <c r="G2531" s="41"/>
      <c r="H2531" s="41"/>
      <c r="I2531" s="41"/>
      <c r="J2531" s="41"/>
      <c r="K2531" s="41"/>
      <c r="L2531" s="41"/>
      <c r="M2531" s="41"/>
      <c r="N2531" s="41"/>
      <c r="O2531" s="41"/>
      <c r="P2531" s="41"/>
      <c r="Q2531" s="41"/>
      <c r="R2531" s="41"/>
      <c r="S2531" s="41"/>
    </row>
    <row r="2532" ht="78.0" customHeight="1">
      <c r="A2532" s="41"/>
      <c r="B2532" s="78"/>
      <c r="C2532" s="78"/>
      <c r="D2532" s="41"/>
      <c r="E2532" s="41"/>
      <c r="F2532" s="41"/>
      <c r="G2532" s="41"/>
      <c r="H2532" s="41"/>
      <c r="I2532" s="41"/>
      <c r="J2532" s="41"/>
      <c r="K2532" s="41"/>
      <c r="L2532" s="41"/>
      <c r="M2532" s="41"/>
      <c r="N2532" s="41"/>
      <c r="O2532" s="41"/>
      <c r="P2532" s="41"/>
      <c r="Q2532" s="41"/>
      <c r="R2532" s="41"/>
      <c r="S2532" s="41"/>
    </row>
    <row r="2533" ht="78.0" customHeight="1">
      <c r="A2533" s="41"/>
      <c r="B2533" s="78"/>
      <c r="C2533" s="78"/>
      <c r="D2533" s="41"/>
      <c r="E2533" s="41"/>
      <c r="F2533" s="41"/>
      <c r="G2533" s="41"/>
      <c r="H2533" s="41"/>
      <c r="I2533" s="41"/>
      <c r="J2533" s="41"/>
      <c r="K2533" s="41"/>
      <c r="L2533" s="41"/>
      <c r="M2533" s="41"/>
      <c r="N2533" s="41"/>
      <c r="O2533" s="41"/>
      <c r="P2533" s="41"/>
      <c r="Q2533" s="41"/>
      <c r="R2533" s="41"/>
      <c r="S2533" s="41"/>
    </row>
    <row r="2534" ht="78.0" customHeight="1">
      <c r="A2534" s="41"/>
      <c r="B2534" s="78"/>
      <c r="C2534" s="78"/>
      <c r="D2534" s="41"/>
      <c r="E2534" s="41"/>
      <c r="F2534" s="41"/>
      <c r="G2534" s="41"/>
      <c r="H2534" s="41"/>
      <c r="I2534" s="41"/>
      <c r="J2534" s="41"/>
      <c r="K2534" s="41"/>
      <c r="L2534" s="41"/>
      <c r="M2534" s="41"/>
      <c r="N2534" s="41"/>
      <c r="O2534" s="41"/>
      <c r="P2534" s="41"/>
      <c r="Q2534" s="41"/>
      <c r="R2534" s="41"/>
      <c r="S2534" s="41"/>
    </row>
    <row r="2535" ht="78.0" customHeight="1">
      <c r="A2535" s="41"/>
      <c r="B2535" s="78"/>
      <c r="C2535" s="78"/>
      <c r="D2535" s="41"/>
      <c r="E2535" s="41"/>
      <c r="F2535" s="41"/>
      <c r="G2535" s="41"/>
      <c r="H2535" s="41"/>
      <c r="I2535" s="41"/>
      <c r="J2535" s="41"/>
      <c r="K2535" s="41"/>
      <c r="L2535" s="41"/>
      <c r="M2535" s="41"/>
      <c r="N2535" s="41"/>
      <c r="O2535" s="41"/>
      <c r="P2535" s="41"/>
      <c r="Q2535" s="41"/>
      <c r="R2535" s="41"/>
      <c r="S2535" s="41"/>
    </row>
    <row r="2536" ht="78.0" customHeight="1">
      <c r="A2536" s="41"/>
      <c r="B2536" s="78"/>
      <c r="C2536" s="78"/>
      <c r="D2536" s="41"/>
      <c r="E2536" s="41"/>
      <c r="F2536" s="41"/>
      <c r="G2536" s="41"/>
      <c r="H2536" s="41"/>
      <c r="I2536" s="41"/>
      <c r="J2536" s="41"/>
      <c r="K2536" s="41"/>
      <c r="L2536" s="41"/>
      <c r="M2536" s="41"/>
      <c r="N2536" s="41"/>
      <c r="O2536" s="41"/>
      <c r="P2536" s="41"/>
      <c r="Q2536" s="41"/>
      <c r="R2536" s="41"/>
      <c r="S2536" s="41"/>
    </row>
    <row r="2537" ht="78.0" customHeight="1">
      <c r="A2537" s="41"/>
      <c r="B2537" s="78"/>
      <c r="C2537" s="78"/>
      <c r="D2537" s="41"/>
      <c r="E2537" s="41"/>
      <c r="F2537" s="41"/>
      <c r="G2537" s="41"/>
      <c r="H2537" s="41"/>
      <c r="I2537" s="41"/>
      <c r="J2537" s="41"/>
      <c r="K2537" s="41"/>
      <c r="L2537" s="41"/>
      <c r="M2537" s="41"/>
      <c r="N2537" s="41"/>
      <c r="O2537" s="41"/>
      <c r="P2537" s="41"/>
      <c r="Q2537" s="41"/>
      <c r="R2537" s="41"/>
      <c r="S2537" s="41"/>
    </row>
    <row r="2538" ht="78.0" customHeight="1">
      <c r="A2538" s="41"/>
      <c r="B2538" s="78"/>
      <c r="C2538" s="78"/>
      <c r="D2538" s="41"/>
      <c r="E2538" s="41"/>
      <c r="F2538" s="41"/>
      <c r="G2538" s="41"/>
      <c r="H2538" s="41"/>
      <c r="I2538" s="41"/>
      <c r="J2538" s="41"/>
      <c r="K2538" s="41"/>
      <c r="L2538" s="41"/>
      <c r="M2538" s="41"/>
      <c r="N2538" s="41"/>
      <c r="O2538" s="41"/>
      <c r="P2538" s="41"/>
      <c r="Q2538" s="41"/>
      <c r="R2538" s="41"/>
      <c r="S2538" s="41"/>
    </row>
    <row r="2539" ht="78.0" customHeight="1">
      <c r="A2539" s="41"/>
      <c r="B2539" s="78"/>
      <c r="C2539" s="78"/>
      <c r="D2539" s="41"/>
      <c r="E2539" s="41"/>
      <c r="F2539" s="41"/>
      <c r="G2539" s="41"/>
      <c r="H2539" s="41"/>
      <c r="I2539" s="41"/>
      <c r="J2539" s="41"/>
      <c r="K2539" s="41"/>
      <c r="L2539" s="41"/>
      <c r="M2539" s="41"/>
      <c r="N2539" s="41"/>
      <c r="O2539" s="41"/>
      <c r="P2539" s="41"/>
      <c r="Q2539" s="41"/>
      <c r="R2539" s="41"/>
      <c r="S2539" s="41"/>
    </row>
    <row r="2540" ht="78.0" customHeight="1">
      <c r="A2540" s="41"/>
      <c r="B2540" s="78"/>
      <c r="C2540" s="78"/>
      <c r="D2540" s="41"/>
      <c r="E2540" s="41"/>
      <c r="F2540" s="41"/>
      <c r="G2540" s="41"/>
      <c r="H2540" s="41"/>
      <c r="I2540" s="41"/>
      <c r="J2540" s="41"/>
      <c r="K2540" s="41"/>
      <c r="L2540" s="41"/>
      <c r="M2540" s="41"/>
      <c r="N2540" s="41"/>
      <c r="O2540" s="41"/>
      <c r="P2540" s="41"/>
      <c r="Q2540" s="41"/>
      <c r="R2540" s="41"/>
      <c r="S2540" s="41"/>
    </row>
    <row r="2541" ht="78.0" customHeight="1">
      <c r="A2541" s="41"/>
      <c r="B2541" s="78"/>
      <c r="C2541" s="78"/>
      <c r="D2541" s="41"/>
      <c r="E2541" s="41"/>
      <c r="F2541" s="41"/>
      <c r="G2541" s="41"/>
      <c r="H2541" s="41"/>
      <c r="I2541" s="41"/>
      <c r="J2541" s="41"/>
      <c r="K2541" s="41"/>
      <c r="L2541" s="41"/>
      <c r="M2541" s="41"/>
      <c r="N2541" s="41"/>
      <c r="O2541" s="41"/>
      <c r="P2541" s="41"/>
      <c r="Q2541" s="41"/>
      <c r="R2541" s="41"/>
      <c r="S2541" s="41"/>
    </row>
    <row r="2542" ht="78.0" customHeight="1">
      <c r="A2542" s="41"/>
      <c r="B2542" s="78"/>
      <c r="C2542" s="78"/>
      <c r="D2542" s="41"/>
      <c r="E2542" s="41"/>
      <c r="F2542" s="41"/>
      <c r="G2542" s="41"/>
      <c r="H2542" s="41"/>
      <c r="I2542" s="41"/>
      <c r="J2542" s="41"/>
      <c r="K2542" s="41"/>
      <c r="L2542" s="41"/>
      <c r="M2542" s="41"/>
      <c r="N2542" s="41"/>
      <c r="O2542" s="41"/>
      <c r="P2542" s="41"/>
      <c r="Q2542" s="41"/>
      <c r="R2542" s="41"/>
      <c r="S2542" s="41"/>
    </row>
    <row r="2543" ht="78.0" customHeight="1">
      <c r="A2543" s="41"/>
      <c r="B2543" s="78"/>
      <c r="C2543" s="78"/>
      <c r="D2543" s="41"/>
      <c r="E2543" s="41"/>
      <c r="F2543" s="41"/>
      <c r="G2543" s="41"/>
      <c r="H2543" s="41"/>
      <c r="I2543" s="41"/>
      <c r="J2543" s="41"/>
      <c r="K2543" s="41"/>
      <c r="L2543" s="41"/>
      <c r="M2543" s="41"/>
      <c r="N2543" s="41"/>
      <c r="O2543" s="41"/>
      <c r="P2543" s="41"/>
      <c r="Q2543" s="41"/>
      <c r="R2543" s="41"/>
      <c r="S2543" s="41"/>
    </row>
    <row r="2544" ht="78.0" customHeight="1">
      <c r="A2544" s="41"/>
      <c r="B2544" s="78"/>
      <c r="C2544" s="78"/>
      <c r="D2544" s="41"/>
      <c r="E2544" s="41"/>
      <c r="F2544" s="41"/>
      <c r="G2544" s="41"/>
      <c r="H2544" s="41"/>
      <c r="I2544" s="41"/>
      <c r="J2544" s="41"/>
      <c r="K2544" s="41"/>
      <c r="L2544" s="41"/>
      <c r="M2544" s="41"/>
      <c r="N2544" s="41"/>
      <c r="O2544" s="41"/>
      <c r="P2544" s="41"/>
      <c r="Q2544" s="41"/>
      <c r="R2544" s="41"/>
      <c r="S2544" s="41"/>
    </row>
    <row r="2545" ht="78.0" customHeight="1">
      <c r="A2545" s="41"/>
      <c r="B2545" s="78"/>
      <c r="C2545" s="78"/>
      <c r="D2545" s="41"/>
      <c r="E2545" s="41"/>
      <c r="F2545" s="41"/>
      <c r="G2545" s="41"/>
      <c r="H2545" s="41"/>
      <c r="I2545" s="41"/>
      <c r="J2545" s="41"/>
      <c r="K2545" s="41"/>
      <c r="L2545" s="41"/>
      <c r="M2545" s="41"/>
      <c r="N2545" s="41"/>
      <c r="O2545" s="41"/>
      <c r="P2545" s="41"/>
      <c r="Q2545" s="41"/>
      <c r="R2545" s="41"/>
      <c r="S2545" s="41"/>
    </row>
    <row r="2546" ht="78.0" customHeight="1">
      <c r="A2546" s="41"/>
      <c r="B2546" s="78"/>
      <c r="C2546" s="78"/>
      <c r="D2546" s="41"/>
      <c r="E2546" s="41"/>
      <c r="F2546" s="41"/>
      <c r="G2546" s="41"/>
      <c r="H2546" s="41"/>
      <c r="I2546" s="41"/>
      <c r="J2546" s="41"/>
      <c r="K2546" s="41"/>
      <c r="L2546" s="41"/>
      <c r="M2546" s="41"/>
      <c r="N2546" s="41"/>
      <c r="O2546" s="41"/>
      <c r="P2546" s="41"/>
      <c r="Q2546" s="41"/>
      <c r="R2546" s="41"/>
      <c r="S2546" s="41"/>
    </row>
    <row r="2547" ht="78.0" customHeight="1">
      <c r="A2547" s="41"/>
      <c r="B2547" s="78"/>
      <c r="C2547" s="78"/>
      <c r="D2547" s="41"/>
      <c r="E2547" s="41"/>
      <c r="F2547" s="41"/>
      <c r="G2547" s="41"/>
      <c r="H2547" s="41"/>
      <c r="I2547" s="41"/>
      <c r="J2547" s="41"/>
      <c r="K2547" s="41"/>
      <c r="L2547" s="41"/>
      <c r="M2547" s="41"/>
      <c r="N2547" s="41"/>
      <c r="O2547" s="41"/>
      <c r="P2547" s="41"/>
      <c r="Q2547" s="41"/>
      <c r="R2547" s="41"/>
      <c r="S2547" s="41"/>
    </row>
    <row r="2548" ht="78.0" customHeight="1">
      <c r="A2548" s="41"/>
      <c r="B2548" s="78"/>
      <c r="C2548" s="78"/>
      <c r="D2548" s="41"/>
      <c r="E2548" s="41"/>
      <c r="F2548" s="41"/>
      <c r="G2548" s="41"/>
      <c r="H2548" s="41"/>
      <c r="I2548" s="41"/>
      <c r="J2548" s="41"/>
      <c r="K2548" s="41"/>
      <c r="L2548" s="41"/>
      <c r="M2548" s="41"/>
      <c r="N2548" s="41"/>
      <c r="O2548" s="41"/>
      <c r="P2548" s="41"/>
      <c r="Q2548" s="41"/>
      <c r="R2548" s="41"/>
      <c r="S2548" s="41"/>
    </row>
    <row r="2549" ht="78.0" customHeight="1">
      <c r="A2549" s="41"/>
      <c r="B2549" s="78"/>
      <c r="C2549" s="78"/>
      <c r="D2549" s="41"/>
      <c r="E2549" s="41"/>
      <c r="F2549" s="41"/>
      <c r="G2549" s="41"/>
      <c r="H2549" s="41"/>
      <c r="I2549" s="41"/>
      <c r="J2549" s="41"/>
      <c r="K2549" s="41"/>
      <c r="L2549" s="41"/>
      <c r="M2549" s="41"/>
      <c r="N2549" s="41"/>
      <c r="O2549" s="41"/>
      <c r="P2549" s="41"/>
      <c r="Q2549" s="41"/>
      <c r="R2549" s="41"/>
      <c r="S2549" s="41"/>
    </row>
    <row r="2550" ht="78.0" customHeight="1">
      <c r="A2550" s="41"/>
      <c r="B2550" s="78"/>
      <c r="C2550" s="78"/>
      <c r="D2550" s="41"/>
      <c r="E2550" s="41"/>
      <c r="F2550" s="41"/>
      <c r="G2550" s="41"/>
      <c r="H2550" s="41"/>
      <c r="I2550" s="41"/>
      <c r="J2550" s="41"/>
      <c r="K2550" s="41"/>
      <c r="L2550" s="41"/>
      <c r="M2550" s="41"/>
      <c r="N2550" s="41"/>
      <c r="O2550" s="41"/>
      <c r="P2550" s="41"/>
      <c r="Q2550" s="41"/>
      <c r="R2550" s="41"/>
      <c r="S2550" s="41"/>
    </row>
    <row r="2551" ht="78.0" customHeight="1">
      <c r="A2551" s="41"/>
      <c r="B2551" s="78"/>
      <c r="C2551" s="78"/>
      <c r="D2551" s="41"/>
      <c r="E2551" s="41"/>
      <c r="F2551" s="41"/>
      <c r="G2551" s="41"/>
      <c r="H2551" s="41"/>
      <c r="I2551" s="41"/>
      <c r="J2551" s="41"/>
      <c r="K2551" s="41"/>
      <c r="L2551" s="41"/>
      <c r="M2551" s="41"/>
      <c r="N2551" s="41"/>
      <c r="O2551" s="41"/>
      <c r="P2551" s="41"/>
      <c r="Q2551" s="41"/>
      <c r="R2551" s="41"/>
      <c r="S2551" s="41"/>
    </row>
    <row r="2552" ht="78.0" customHeight="1">
      <c r="A2552" s="41"/>
      <c r="B2552" s="78"/>
      <c r="C2552" s="78"/>
      <c r="D2552" s="41"/>
      <c r="E2552" s="41"/>
      <c r="F2552" s="41"/>
      <c r="G2552" s="41"/>
      <c r="H2552" s="41"/>
      <c r="I2552" s="41"/>
      <c r="J2552" s="41"/>
      <c r="K2552" s="41"/>
      <c r="L2552" s="41"/>
      <c r="M2552" s="41"/>
      <c r="N2552" s="41"/>
      <c r="O2552" s="41"/>
      <c r="P2552" s="41"/>
      <c r="Q2552" s="41"/>
      <c r="R2552" s="41"/>
      <c r="S2552" s="41"/>
    </row>
    <row r="2553" ht="78.0" customHeight="1">
      <c r="A2553" s="41"/>
      <c r="B2553" s="78"/>
      <c r="C2553" s="78"/>
      <c r="D2553" s="41"/>
      <c r="E2553" s="41"/>
      <c r="F2553" s="41"/>
      <c r="G2553" s="41"/>
      <c r="H2553" s="41"/>
      <c r="I2553" s="41"/>
      <c r="J2553" s="41"/>
      <c r="K2553" s="41"/>
      <c r="L2553" s="41"/>
      <c r="M2553" s="41"/>
      <c r="N2553" s="41"/>
      <c r="O2553" s="41"/>
      <c r="P2553" s="41"/>
      <c r="Q2553" s="41"/>
      <c r="R2553" s="41"/>
      <c r="S2553" s="41"/>
    </row>
    <row r="2554" ht="78.0" customHeight="1">
      <c r="A2554" s="41"/>
      <c r="B2554" s="78"/>
      <c r="C2554" s="78"/>
      <c r="D2554" s="41"/>
      <c r="E2554" s="41"/>
      <c r="F2554" s="41"/>
      <c r="G2554" s="41"/>
      <c r="H2554" s="41"/>
      <c r="I2554" s="41"/>
      <c r="J2554" s="41"/>
      <c r="K2554" s="41"/>
      <c r="L2554" s="41"/>
      <c r="M2554" s="41"/>
      <c r="N2554" s="41"/>
      <c r="O2554" s="41"/>
      <c r="P2554" s="41"/>
      <c r="Q2554" s="41"/>
      <c r="R2554" s="41"/>
      <c r="S2554" s="41"/>
    </row>
    <row r="2555" ht="78.0" customHeight="1">
      <c r="A2555" s="41"/>
      <c r="B2555" s="78"/>
      <c r="C2555" s="78"/>
      <c r="D2555" s="41"/>
      <c r="E2555" s="41"/>
      <c r="F2555" s="41"/>
      <c r="G2555" s="41"/>
      <c r="H2555" s="41"/>
      <c r="I2555" s="41"/>
      <c r="J2555" s="41"/>
      <c r="K2555" s="41"/>
      <c r="L2555" s="41"/>
      <c r="M2555" s="41"/>
      <c r="N2555" s="41"/>
      <c r="O2555" s="41"/>
      <c r="P2555" s="41"/>
      <c r="Q2555" s="41"/>
      <c r="R2555" s="41"/>
      <c r="S2555" s="41"/>
    </row>
    <row r="2556" ht="78.0" customHeight="1">
      <c r="A2556" s="41"/>
      <c r="B2556" s="78"/>
      <c r="C2556" s="78"/>
      <c r="D2556" s="41"/>
      <c r="E2556" s="41"/>
      <c r="F2556" s="41"/>
      <c r="G2556" s="41"/>
      <c r="H2556" s="41"/>
      <c r="I2556" s="41"/>
      <c r="J2556" s="41"/>
      <c r="K2556" s="41"/>
      <c r="L2556" s="41"/>
      <c r="M2556" s="41"/>
      <c r="N2556" s="41"/>
      <c r="O2556" s="41"/>
      <c r="P2556" s="41"/>
      <c r="Q2556" s="41"/>
      <c r="R2556" s="41"/>
      <c r="S2556" s="41"/>
    </row>
    <row r="2557" ht="78.0" customHeight="1">
      <c r="A2557" s="41"/>
      <c r="B2557" s="78"/>
      <c r="C2557" s="78"/>
      <c r="D2557" s="41"/>
      <c r="E2557" s="41"/>
      <c r="F2557" s="41"/>
      <c r="G2557" s="41"/>
      <c r="H2557" s="41"/>
      <c r="I2557" s="41"/>
      <c r="J2557" s="41"/>
      <c r="K2557" s="41"/>
      <c r="L2557" s="41"/>
      <c r="M2557" s="41"/>
      <c r="N2557" s="41"/>
      <c r="O2557" s="41"/>
      <c r="P2557" s="41"/>
      <c r="Q2557" s="41"/>
      <c r="R2557" s="41"/>
      <c r="S2557" s="41"/>
    </row>
    <row r="2558" ht="78.0" customHeight="1">
      <c r="A2558" s="41"/>
      <c r="B2558" s="78"/>
      <c r="C2558" s="78"/>
      <c r="D2558" s="41"/>
      <c r="E2558" s="41"/>
      <c r="F2558" s="41"/>
      <c r="G2558" s="41"/>
      <c r="H2558" s="41"/>
      <c r="I2558" s="41"/>
      <c r="J2558" s="41"/>
      <c r="K2558" s="41"/>
      <c r="L2558" s="41"/>
      <c r="M2558" s="41"/>
      <c r="N2558" s="41"/>
      <c r="O2558" s="41"/>
      <c r="P2558" s="41"/>
      <c r="Q2558" s="41"/>
      <c r="R2558" s="41"/>
      <c r="S2558" s="41"/>
    </row>
    <row r="2559" ht="78.0" customHeight="1">
      <c r="A2559" s="41"/>
      <c r="B2559" s="78"/>
      <c r="C2559" s="78"/>
      <c r="D2559" s="41"/>
      <c r="E2559" s="41"/>
      <c r="F2559" s="41"/>
      <c r="G2559" s="41"/>
      <c r="H2559" s="41"/>
      <c r="I2559" s="41"/>
      <c r="J2559" s="41"/>
      <c r="K2559" s="41"/>
      <c r="L2559" s="41"/>
      <c r="M2559" s="41"/>
      <c r="N2559" s="41"/>
      <c r="O2559" s="41"/>
      <c r="P2559" s="41"/>
      <c r="Q2559" s="41"/>
      <c r="R2559" s="41"/>
      <c r="S2559" s="41"/>
    </row>
    <row r="2560" ht="78.0" customHeight="1">
      <c r="A2560" s="41"/>
      <c r="B2560" s="78"/>
      <c r="C2560" s="78"/>
      <c r="D2560" s="41"/>
      <c r="E2560" s="41"/>
      <c r="F2560" s="41"/>
      <c r="G2560" s="41"/>
      <c r="H2560" s="41"/>
      <c r="I2560" s="41"/>
      <c r="J2560" s="41"/>
      <c r="K2560" s="41"/>
      <c r="L2560" s="41"/>
      <c r="M2560" s="41"/>
      <c r="N2560" s="41"/>
      <c r="O2560" s="41"/>
      <c r="P2560" s="41"/>
      <c r="Q2560" s="41"/>
      <c r="R2560" s="41"/>
      <c r="S2560" s="41"/>
    </row>
    <row r="2561" ht="78.0" customHeight="1">
      <c r="A2561" s="41"/>
      <c r="B2561" s="78"/>
      <c r="C2561" s="78"/>
      <c r="D2561" s="41"/>
      <c r="E2561" s="41"/>
      <c r="F2561" s="41"/>
      <c r="G2561" s="41"/>
      <c r="H2561" s="41"/>
      <c r="I2561" s="41"/>
      <c r="J2561" s="41"/>
      <c r="K2561" s="41"/>
      <c r="L2561" s="41"/>
      <c r="M2561" s="41"/>
      <c r="N2561" s="41"/>
      <c r="O2561" s="41"/>
      <c r="P2561" s="41"/>
      <c r="Q2561" s="41"/>
      <c r="R2561" s="41"/>
      <c r="S2561" s="41"/>
    </row>
    <row r="2562" ht="78.0" customHeight="1">
      <c r="A2562" s="41"/>
      <c r="B2562" s="78"/>
      <c r="C2562" s="78"/>
      <c r="D2562" s="41"/>
      <c r="E2562" s="41"/>
      <c r="F2562" s="41"/>
      <c r="G2562" s="41"/>
      <c r="H2562" s="41"/>
      <c r="I2562" s="41"/>
      <c r="J2562" s="41"/>
      <c r="K2562" s="41"/>
      <c r="L2562" s="41"/>
      <c r="M2562" s="41"/>
      <c r="N2562" s="41"/>
      <c r="O2562" s="41"/>
      <c r="P2562" s="41"/>
      <c r="Q2562" s="41"/>
      <c r="R2562" s="41"/>
      <c r="S2562" s="41"/>
    </row>
    <row r="2563" ht="78.0" customHeight="1">
      <c r="A2563" s="41"/>
      <c r="B2563" s="78"/>
      <c r="C2563" s="78"/>
      <c r="D2563" s="41"/>
      <c r="E2563" s="41"/>
      <c r="F2563" s="41"/>
      <c r="G2563" s="41"/>
      <c r="H2563" s="41"/>
      <c r="I2563" s="41"/>
      <c r="J2563" s="41"/>
      <c r="K2563" s="41"/>
      <c r="L2563" s="41"/>
      <c r="M2563" s="41"/>
      <c r="N2563" s="41"/>
      <c r="O2563" s="41"/>
      <c r="P2563" s="41"/>
      <c r="Q2563" s="41"/>
      <c r="R2563" s="41"/>
      <c r="S2563" s="41"/>
    </row>
    <row r="2564" ht="78.0" customHeight="1">
      <c r="A2564" s="41"/>
      <c r="B2564" s="78"/>
      <c r="C2564" s="78"/>
      <c r="D2564" s="41"/>
      <c r="E2564" s="41"/>
      <c r="F2564" s="41"/>
      <c r="G2564" s="41"/>
      <c r="H2564" s="41"/>
      <c r="I2564" s="41"/>
      <c r="J2564" s="41"/>
      <c r="K2564" s="41"/>
      <c r="L2564" s="41"/>
      <c r="M2564" s="41"/>
      <c r="N2564" s="41"/>
      <c r="O2564" s="41"/>
      <c r="P2564" s="41"/>
      <c r="Q2564" s="41"/>
      <c r="R2564" s="41"/>
      <c r="S2564" s="41"/>
    </row>
    <row r="2565" ht="78.0" customHeight="1">
      <c r="A2565" s="41"/>
      <c r="B2565" s="78"/>
      <c r="C2565" s="78"/>
      <c r="D2565" s="41"/>
      <c r="E2565" s="41"/>
      <c r="F2565" s="41"/>
      <c r="G2565" s="41"/>
      <c r="H2565" s="41"/>
      <c r="I2565" s="41"/>
      <c r="J2565" s="41"/>
      <c r="K2565" s="41"/>
      <c r="L2565" s="41"/>
      <c r="M2565" s="41"/>
      <c r="N2565" s="41"/>
      <c r="O2565" s="41"/>
      <c r="P2565" s="41"/>
      <c r="Q2565" s="41"/>
      <c r="R2565" s="41"/>
      <c r="S2565" s="41"/>
    </row>
    <row r="2566" ht="78.0" customHeight="1">
      <c r="A2566" s="41"/>
      <c r="B2566" s="78"/>
      <c r="C2566" s="78"/>
      <c r="D2566" s="41"/>
      <c r="E2566" s="41"/>
      <c r="F2566" s="41"/>
      <c r="G2566" s="41"/>
      <c r="H2566" s="41"/>
      <c r="I2566" s="41"/>
      <c r="J2566" s="41"/>
      <c r="K2566" s="41"/>
      <c r="L2566" s="41"/>
      <c r="M2566" s="41"/>
      <c r="N2566" s="41"/>
      <c r="O2566" s="41"/>
      <c r="P2566" s="41"/>
      <c r="Q2566" s="41"/>
      <c r="R2566" s="41"/>
      <c r="S2566" s="41"/>
    </row>
    <row r="2567" ht="78.0" customHeight="1">
      <c r="A2567" s="41"/>
      <c r="B2567" s="78"/>
      <c r="C2567" s="78"/>
      <c r="D2567" s="41"/>
      <c r="E2567" s="41"/>
      <c r="F2567" s="41"/>
      <c r="G2567" s="41"/>
      <c r="H2567" s="41"/>
      <c r="I2567" s="41"/>
      <c r="J2567" s="41"/>
      <c r="K2567" s="41"/>
      <c r="L2567" s="41"/>
      <c r="M2567" s="41"/>
      <c r="N2567" s="41"/>
      <c r="O2567" s="41"/>
      <c r="P2567" s="41"/>
      <c r="Q2567" s="41"/>
      <c r="R2567" s="41"/>
      <c r="S2567" s="41"/>
    </row>
    <row r="2568" ht="78.0" customHeight="1">
      <c r="A2568" s="41"/>
      <c r="B2568" s="78"/>
      <c r="C2568" s="78"/>
      <c r="D2568" s="41"/>
      <c r="E2568" s="41"/>
      <c r="F2568" s="41"/>
      <c r="G2568" s="41"/>
      <c r="H2568" s="41"/>
      <c r="I2568" s="41"/>
      <c r="J2568" s="41"/>
      <c r="K2568" s="41"/>
      <c r="L2568" s="41"/>
      <c r="M2568" s="41"/>
      <c r="N2568" s="41"/>
      <c r="O2568" s="41"/>
      <c r="P2568" s="41"/>
      <c r="Q2568" s="41"/>
      <c r="R2568" s="41"/>
      <c r="S2568" s="41"/>
    </row>
    <row r="2569" ht="78.0" customHeight="1">
      <c r="A2569" s="41"/>
      <c r="B2569" s="78"/>
      <c r="C2569" s="78"/>
      <c r="D2569" s="41"/>
      <c r="E2569" s="41"/>
      <c r="F2569" s="41"/>
      <c r="G2569" s="41"/>
      <c r="H2569" s="41"/>
      <c r="I2569" s="41"/>
      <c r="J2569" s="41"/>
      <c r="K2569" s="41"/>
      <c r="L2569" s="41"/>
      <c r="M2569" s="41"/>
      <c r="N2569" s="41"/>
      <c r="O2569" s="41"/>
      <c r="P2569" s="41"/>
      <c r="Q2569" s="41"/>
      <c r="R2569" s="41"/>
      <c r="S2569" s="41"/>
    </row>
    <row r="2570" ht="78.0" customHeight="1">
      <c r="A2570" s="41"/>
      <c r="B2570" s="78"/>
      <c r="C2570" s="78"/>
      <c r="D2570" s="41"/>
      <c r="E2570" s="41"/>
      <c r="F2570" s="41"/>
      <c r="G2570" s="41"/>
      <c r="H2570" s="41"/>
      <c r="I2570" s="41"/>
      <c r="J2570" s="41"/>
      <c r="K2570" s="41"/>
      <c r="L2570" s="41"/>
      <c r="M2570" s="41"/>
      <c r="N2570" s="41"/>
      <c r="O2570" s="41"/>
      <c r="P2570" s="41"/>
      <c r="Q2570" s="41"/>
      <c r="R2570" s="41"/>
      <c r="S2570" s="41"/>
    </row>
    <row r="2571" ht="78.0" customHeight="1">
      <c r="A2571" s="41"/>
      <c r="B2571" s="78"/>
      <c r="C2571" s="78"/>
      <c r="D2571" s="41"/>
      <c r="E2571" s="41"/>
      <c r="F2571" s="41"/>
      <c r="G2571" s="41"/>
      <c r="H2571" s="41"/>
      <c r="I2571" s="41"/>
      <c r="J2571" s="41"/>
      <c r="K2571" s="41"/>
      <c r="L2571" s="41"/>
      <c r="M2571" s="41"/>
      <c r="N2571" s="41"/>
      <c r="O2571" s="41"/>
      <c r="P2571" s="41"/>
      <c r="Q2571" s="41"/>
      <c r="R2571" s="41"/>
      <c r="S2571" s="41"/>
    </row>
    <row r="2572" ht="78.0" customHeight="1">
      <c r="A2572" s="41"/>
      <c r="B2572" s="78"/>
      <c r="C2572" s="78"/>
      <c r="D2572" s="41"/>
      <c r="E2572" s="41"/>
      <c r="F2572" s="41"/>
      <c r="G2572" s="41"/>
      <c r="H2572" s="41"/>
      <c r="I2572" s="41"/>
      <c r="J2572" s="41"/>
      <c r="K2572" s="41"/>
      <c r="L2572" s="41"/>
      <c r="M2572" s="41"/>
      <c r="N2572" s="41"/>
      <c r="O2572" s="41"/>
      <c r="P2572" s="41"/>
      <c r="Q2572" s="41"/>
      <c r="R2572" s="41"/>
      <c r="S2572" s="41"/>
    </row>
    <row r="2573" ht="78.0" customHeight="1">
      <c r="A2573" s="41"/>
      <c r="B2573" s="78"/>
      <c r="C2573" s="78"/>
      <c r="D2573" s="41"/>
      <c r="E2573" s="41"/>
      <c r="F2573" s="41"/>
      <c r="G2573" s="41"/>
      <c r="H2573" s="41"/>
      <c r="I2573" s="41"/>
      <c r="J2573" s="41"/>
      <c r="K2573" s="41"/>
      <c r="L2573" s="41"/>
      <c r="M2573" s="41"/>
      <c r="N2573" s="41"/>
      <c r="O2573" s="41"/>
      <c r="P2573" s="41"/>
      <c r="Q2573" s="41"/>
      <c r="R2573" s="41"/>
      <c r="S2573" s="41"/>
    </row>
    <row r="2574" ht="78.0" customHeight="1">
      <c r="A2574" s="41"/>
      <c r="B2574" s="78"/>
      <c r="C2574" s="78"/>
      <c r="D2574" s="41"/>
      <c r="E2574" s="41"/>
      <c r="F2574" s="41"/>
      <c r="G2574" s="41"/>
      <c r="H2574" s="41"/>
      <c r="I2574" s="41"/>
      <c r="J2574" s="41"/>
      <c r="K2574" s="41"/>
      <c r="L2574" s="41"/>
      <c r="M2574" s="41"/>
      <c r="N2574" s="41"/>
      <c r="O2574" s="41"/>
      <c r="P2574" s="41"/>
      <c r="Q2574" s="41"/>
      <c r="R2574" s="41"/>
      <c r="S2574" s="41"/>
    </row>
    <row r="2575" ht="78.0" customHeight="1">
      <c r="A2575" s="41"/>
      <c r="B2575" s="78"/>
      <c r="C2575" s="78"/>
      <c r="D2575" s="41"/>
      <c r="E2575" s="41"/>
      <c r="F2575" s="41"/>
      <c r="G2575" s="41"/>
      <c r="H2575" s="41"/>
      <c r="I2575" s="41"/>
      <c r="J2575" s="41"/>
      <c r="K2575" s="41"/>
      <c r="L2575" s="41"/>
      <c r="M2575" s="41"/>
      <c r="N2575" s="41"/>
      <c r="O2575" s="41"/>
      <c r="P2575" s="41"/>
      <c r="Q2575" s="41"/>
      <c r="R2575" s="41"/>
      <c r="S2575" s="41"/>
    </row>
    <row r="2576" ht="78.0" customHeight="1">
      <c r="A2576" s="41"/>
      <c r="B2576" s="78"/>
      <c r="C2576" s="78"/>
      <c r="D2576" s="41"/>
      <c r="E2576" s="41"/>
      <c r="F2576" s="41"/>
      <c r="G2576" s="41"/>
      <c r="H2576" s="41"/>
      <c r="I2576" s="41"/>
      <c r="J2576" s="41"/>
      <c r="K2576" s="41"/>
      <c r="L2576" s="41"/>
      <c r="M2576" s="41"/>
      <c r="N2576" s="41"/>
      <c r="O2576" s="41"/>
      <c r="P2576" s="41"/>
      <c r="Q2576" s="41"/>
      <c r="R2576" s="41"/>
      <c r="S2576" s="41"/>
    </row>
    <row r="2577" ht="78.0" customHeight="1">
      <c r="A2577" s="41"/>
      <c r="B2577" s="78"/>
      <c r="C2577" s="78"/>
      <c r="D2577" s="41"/>
      <c r="E2577" s="41"/>
      <c r="F2577" s="41"/>
      <c r="G2577" s="41"/>
      <c r="H2577" s="41"/>
      <c r="I2577" s="41"/>
      <c r="J2577" s="41"/>
      <c r="K2577" s="41"/>
      <c r="L2577" s="41"/>
      <c r="M2577" s="41"/>
      <c r="N2577" s="41"/>
      <c r="O2577" s="41"/>
      <c r="P2577" s="41"/>
      <c r="Q2577" s="41"/>
      <c r="R2577" s="41"/>
      <c r="S2577" s="41"/>
    </row>
    <row r="2578" ht="78.0" customHeight="1">
      <c r="A2578" s="41"/>
      <c r="B2578" s="78"/>
      <c r="C2578" s="78"/>
      <c r="D2578" s="41"/>
      <c r="E2578" s="41"/>
      <c r="F2578" s="41"/>
      <c r="G2578" s="41"/>
      <c r="H2578" s="41"/>
      <c r="I2578" s="41"/>
      <c r="J2578" s="41"/>
      <c r="K2578" s="41"/>
      <c r="L2578" s="41"/>
      <c r="M2578" s="41"/>
      <c r="N2578" s="41"/>
      <c r="O2578" s="41"/>
      <c r="P2578" s="41"/>
      <c r="Q2578" s="41"/>
      <c r="R2578" s="41"/>
      <c r="S2578" s="41"/>
    </row>
    <row r="2579" ht="78.0" customHeight="1">
      <c r="A2579" s="41"/>
      <c r="B2579" s="78"/>
      <c r="C2579" s="78"/>
      <c r="D2579" s="41"/>
      <c r="E2579" s="41"/>
      <c r="F2579" s="41"/>
      <c r="G2579" s="41"/>
      <c r="H2579" s="41"/>
      <c r="I2579" s="41"/>
      <c r="J2579" s="41"/>
      <c r="K2579" s="41"/>
      <c r="L2579" s="41"/>
      <c r="M2579" s="41"/>
      <c r="N2579" s="41"/>
      <c r="O2579" s="41"/>
      <c r="P2579" s="41"/>
      <c r="Q2579" s="41"/>
      <c r="R2579" s="41"/>
      <c r="S2579" s="41"/>
    </row>
    <row r="2580" ht="78.0" customHeight="1">
      <c r="A2580" s="41"/>
      <c r="B2580" s="78"/>
      <c r="C2580" s="78"/>
      <c r="D2580" s="41"/>
      <c r="E2580" s="41"/>
      <c r="F2580" s="41"/>
      <c r="G2580" s="41"/>
      <c r="H2580" s="41"/>
      <c r="I2580" s="41"/>
      <c r="J2580" s="41"/>
      <c r="K2580" s="41"/>
      <c r="L2580" s="41"/>
      <c r="M2580" s="41"/>
      <c r="N2580" s="41"/>
      <c r="O2580" s="41"/>
      <c r="P2580" s="41"/>
      <c r="Q2580" s="41"/>
      <c r="R2580" s="41"/>
      <c r="S2580" s="41"/>
    </row>
    <row r="2581" ht="78.0" customHeight="1">
      <c r="A2581" s="41"/>
      <c r="B2581" s="78"/>
      <c r="C2581" s="78"/>
      <c r="D2581" s="41"/>
      <c r="E2581" s="41"/>
      <c r="F2581" s="41"/>
      <c r="G2581" s="41"/>
      <c r="H2581" s="41"/>
      <c r="I2581" s="41"/>
      <c r="J2581" s="41"/>
      <c r="K2581" s="41"/>
      <c r="L2581" s="41"/>
      <c r="M2581" s="41"/>
      <c r="N2581" s="41"/>
      <c r="O2581" s="41"/>
      <c r="P2581" s="41"/>
      <c r="Q2581" s="41"/>
      <c r="R2581" s="41"/>
      <c r="S2581" s="41"/>
    </row>
    <row r="2582" ht="78.0" customHeight="1">
      <c r="A2582" s="41"/>
      <c r="B2582" s="78"/>
      <c r="C2582" s="78"/>
      <c r="D2582" s="41"/>
      <c r="E2582" s="41"/>
      <c r="F2582" s="41"/>
      <c r="G2582" s="41"/>
      <c r="H2582" s="41"/>
      <c r="I2582" s="41"/>
      <c r="J2582" s="41"/>
      <c r="K2582" s="41"/>
      <c r="L2582" s="41"/>
      <c r="M2582" s="41"/>
      <c r="N2582" s="41"/>
      <c r="O2582" s="41"/>
      <c r="P2582" s="41"/>
      <c r="Q2582" s="41"/>
      <c r="R2582" s="41"/>
      <c r="S2582" s="41"/>
    </row>
    <row r="2583" ht="78.0" customHeight="1">
      <c r="A2583" s="41"/>
      <c r="B2583" s="78"/>
      <c r="C2583" s="78"/>
      <c r="D2583" s="41"/>
      <c r="E2583" s="41"/>
      <c r="F2583" s="41"/>
      <c r="G2583" s="41"/>
      <c r="H2583" s="41"/>
      <c r="I2583" s="41"/>
      <c r="J2583" s="41"/>
      <c r="K2583" s="41"/>
      <c r="L2583" s="41"/>
      <c r="M2583" s="41"/>
      <c r="N2583" s="41"/>
      <c r="O2583" s="41"/>
      <c r="P2583" s="41"/>
      <c r="Q2583" s="41"/>
      <c r="R2583" s="41"/>
      <c r="S2583" s="41"/>
    </row>
    <row r="2584" ht="78.0" customHeight="1">
      <c r="A2584" s="41"/>
      <c r="B2584" s="78"/>
      <c r="C2584" s="78"/>
      <c r="D2584" s="41"/>
      <c r="E2584" s="41"/>
      <c r="F2584" s="41"/>
      <c r="G2584" s="41"/>
      <c r="H2584" s="41"/>
      <c r="I2584" s="41"/>
      <c r="J2584" s="41"/>
      <c r="K2584" s="41"/>
      <c r="L2584" s="41"/>
      <c r="M2584" s="41"/>
      <c r="N2584" s="41"/>
      <c r="O2584" s="41"/>
      <c r="P2584" s="41"/>
      <c r="Q2584" s="41"/>
      <c r="R2584" s="41"/>
      <c r="S2584" s="41"/>
    </row>
    <row r="2585" ht="78.0" customHeight="1">
      <c r="A2585" s="41"/>
      <c r="B2585" s="78"/>
      <c r="C2585" s="78"/>
      <c r="D2585" s="41"/>
      <c r="E2585" s="41"/>
      <c r="F2585" s="41"/>
      <c r="G2585" s="41"/>
      <c r="H2585" s="41"/>
      <c r="I2585" s="41"/>
      <c r="J2585" s="41"/>
      <c r="K2585" s="41"/>
      <c r="L2585" s="41"/>
      <c r="M2585" s="41"/>
      <c r="N2585" s="41"/>
      <c r="O2585" s="41"/>
      <c r="P2585" s="41"/>
      <c r="Q2585" s="41"/>
      <c r="R2585" s="41"/>
      <c r="S2585" s="41"/>
    </row>
    <row r="2586" ht="78.0" customHeight="1">
      <c r="A2586" s="41"/>
      <c r="B2586" s="78"/>
      <c r="C2586" s="78"/>
      <c r="D2586" s="41"/>
      <c r="E2586" s="41"/>
      <c r="F2586" s="41"/>
      <c r="G2586" s="41"/>
      <c r="H2586" s="41"/>
      <c r="I2586" s="41"/>
      <c r="J2586" s="41"/>
      <c r="K2586" s="41"/>
      <c r="L2586" s="41"/>
      <c r="M2586" s="41"/>
      <c r="N2586" s="41"/>
      <c r="O2586" s="41"/>
      <c r="P2586" s="41"/>
      <c r="Q2586" s="41"/>
      <c r="R2586" s="41"/>
      <c r="S2586" s="41"/>
    </row>
    <row r="2587" ht="78.0" customHeight="1">
      <c r="A2587" s="41"/>
      <c r="B2587" s="78"/>
      <c r="C2587" s="78"/>
      <c r="D2587" s="41"/>
      <c r="E2587" s="41"/>
      <c r="F2587" s="41"/>
      <c r="G2587" s="41"/>
      <c r="H2587" s="41"/>
      <c r="I2587" s="41"/>
      <c r="J2587" s="41"/>
      <c r="K2587" s="41"/>
      <c r="L2587" s="41"/>
      <c r="M2587" s="41"/>
      <c r="N2587" s="41"/>
      <c r="O2587" s="41"/>
      <c r="P2587" s="41"/>
      <c r="Q2587" s="41"/>
      <c r="R2587" s="41"/>
      <c r="S2587" s="41"/>
    </row>
    <row r="2588" ht="78.0" customHeight="1">
      <c r="A2588" s="41"/>
      <c r="B2588" s="78"/>
      <c r="C2588" s="78"/>
      <c r="D2588" s="41"/>
      <c r="E2588" s="41"/>
      <c r="F2588" s="41"/>
      <c r="G2588" s="41"/>
      <c r="H2588" s="41"/>
      <c r="I2588" s="41"/>
      <c r="J2588" s="41"/>
      <c r="K2588" s="41"/>
      <c r="L2588" s="41"/>
      <c r="M2588" s="41"/>
      <c r="N2588" s="41"/>
      <c r="O2588" s="41"/>
      <c r="P2588" s="41"/>
      <c r="Q2588" s="41"/>
      <c r="R2588" s="41"/>
      <c r="S2588" s="41"/>
    </row>
    <row r="2589" ht="78.0" customHeight="1">
      <c r="A2589" s="41"/>
      <c r="B2589" s="78"/>
      <c r="C2589" s="78"/>
      <c r="D2589" s="41"/>
      <c r="E2589" s="41"/>
      <c r="F2589" s="41"/>
      <c r="G2589" s="41"/>
      <c r="H2589" s="41"/>
      <c r="I2589" s="41"/>
      <c r="J2589" s="41"/>
      <c r="K2589" s="41"/>
      <c r="L2589" s="41"/>
      <c r="M2589" s="41"/>
      <c r="N2589" s="41"/>
      <c r="O2589" s="41"/>
      <c r="P2589" s="41"/>
      <c r="Q2589" s="41"/>
      <c r="R2589" s="41"/>
      <c r="S2589" s="41"/>
    </row>
    <row r="2590" ht="78.0" customHeight="1">
      <c r="A2590" s="41"/>
      <c r="B2590" s="78"/>
      <c r="C2590" s="78"/>
      <c r="D2590" s="41"/>
      <c r="E2590" s="41"/>
      <c r="F2590" s="41"/>
      <c r="G2590" s="41"/>
      <c r="H2590" s="41"/>
      <c r="I2590" s="41"/>
      <c r="J2590" s="41"/>
      <c r="K2590" s="41"/>
      <c r="L2590" s="41"/>
      <c r="M2590" s="41"/>
      <c r="N2590" s="41"/>
      <c r="O2590" s="41"/>
      <c r="P2590" s="41"/>
      <c r="Q2590" s="41"/>
      <c r="R2590" s="41"/>
      <c r="S2590" s="41"/>
    </row>
    <row r="2591" ht="78.0" customHeight="1">
      <c r="A2591" s="41"/>
      <c r="B2591" s="78"/>
      <c r="C2591" s="78"/>
      <c r="D2591" s="41"/>
      <c r="E2591" s="41"/>
      <c r="F2591" s="41"/>
      <c r="G2591" s="41"/>
      <c r="H2591" s="41"/>
      <c r="I2591" s="41"/>
      <c r="J2591" s="41"/>
      <c r="K2591" s="41"/>
      <c r="L2591" s="41"/>
      <c r="M2591" s="41"/>
      <c r="N2591" s="41"/>
      <c r="O2591" s="41"/>
      <c r="P2591" s="41"/>
      <c r="Q2591" s="41"/>
      <c r="R2591" s="41"/>
      <c r="S2591" s="41"/>
    </row>
    <row r="2592" ht="78.0" customHeight="1">
      <c r="A2592" s="41"/>
      <c r="B2592" s="78"/>
      <c r="C2592" s="78"/>
      <c r="D2592" s="41"/>
      <c r="E2592" s="41"/>
      <c r="F2592" s="41"/>
      <c r="G2592" s="41"/>
      <c r="H2592" s="41"/>
      <c r="I2592" s="41"/>
      <c r="J2592" s="41"/>
      <c r="K2592" s="41"/>
      <c r="L2592" s="41"/>
      <c r="M2592" s="41"/>
      <c r="N2592" s="41"/>
      <c r="O2592" s="41"/>
      <c r="P2592" s="41"/>
      <c r="Q2592" s="41"/>
      <c r="R2592" s="41"/>
      <c r="S2592" s="41"/>
    </row>
    <row r="2593" ht="78.0" customHeight="1">
      <c r="A2593" s="41"/>
      <c r="B2593" s="78"/>
      <c r="C2593" s="78"/>
      <c r="D2593" s="41"/>
      <c r="E2593" s="41"/>
      <c r="F2593" s="41"/>
      <c r="G2593" s="41"/>
      <c r="H2593" s="41"/>
      <c r="I2593" s="41"/>
      <c r="J2593" s="41"/>
      <c r="K2593" s="41"/>
      <c r="L2593" s="41"/>
      <c r="M2593" s="41"/>
      <c r="N2593" s="41"/>
      <c r="O2593" s="41"/>
      <c r="P2593" s="41"/>
      <c r="Q2593" s="41"/>
      <c r="R2593" s="41"/>
      <c r="S2593" s="41"/>
    </row>
    <row r="2594" ht="78.0" customHeight="1">
      <c r="A2594" s="41"/>
      <c r="B2594" s="78"/>
      <c r="C2594" s="78"/>
      <c r="D2594" s="41"/>
      <c r="E2594" s="41"/>
      <c r="F2594" s="41"/>
      <c r="G2594" s="41"/>
      <c r="H2594" s="41"/>
      <c r="I2594" s="41"/>
      <c r="J2594" s="41"/>
      <c r="K2594" s="41"/>
      <c r="L2594" s="41"/>
      <c r="M2594" s="41"/>
      <c r="N2594" s="41"/>
      <c r="O2594" s="41"/>
      <c r="P2594" s="41"/>
      <c r="Q2594" s="41"/>
      <c r="R2594" s="41"/>
      <c r="S2594" s="41"/>
    </row>
    <row r="2595" ht="78.0" customHeight="1">
      <c r="A2595" s="41"/>
      <c r="B2595" s="78"/>
      <c r="C2595" s="78"/>
      <c r="D2595" s="41"/>
      <c r="E2595" s="41"/>
      <c r="F2595" s="41"/>
      <c r="G2595" s="41"/>
      <c r="H2595" s="41"/>
      <c r="I2595" s="41"/>
      <c r="J2595" s="41"/>
      <c r="K2595" s="41"/>
      <c r="L2595" s="41"/>
      <c r="M2595" s="41"/>
      <c r="N2595" s="41"/>
      <c r="O2595" s="41"/>
      <c r="P2595" s="41"/>
      <c r="Q2595" s="41"/>
      <c r="R2595" s="41"/>
      <c r="S2595" s="41"/>
    </row>
    <row r="2596" ht="78.0" customHeight="1">
      <c r="A2596" s="41"/>
      <c r="B2596" s="78"/>
      <c r="C2596" s="78"/>
      <c r="D2596" s="41"/>
      <c r="E2596" s="41"/>
      <c r="F2596" s="41"/>
      <c r="G2596" s="41"/>
      <c r="H2596" s="41"/>
      <c r="I2596" s="41"/>
      <c r="J2596" s="41"/>
      <c r="K2596" s="41"/>
      <c r="L2596" s="41"/>
      <c r="M2596" s="41"/>
      <c r="N2596" s="41"/>
      <c r="O2596" s="41"/>
      <c r="P2596" s="41"/>
      <c r="Q2596" s="41"/>
      <c r="R2596" s="41"/>
      <c r="S2596" s="41"/>
    </row>
    <row r="2597" ht="78.0" customHeight="1">
      <c r="A2597" s="41"/>
      <c r="B2597" s="78"/>
      <c r="C2597" s="78"/>
      <c r="D2597" s="41"/>
      <c r="E2597" s="41"/>
      <c r="F2597" s="41"/>
      <c r="G2597" s="41"/>
      <c r="H2597" s="41"/>
      <c r="I2597" s="41"/>
      <c r="J2597" s="41"/>
      <c r="K2597" s="41"/>
      <c r="L2597" s="41"/>
      <c r="M2597" s="41"/>
      <c r="N2597" s="41"/>
      <c r="O2597" s="41"/>
      <c r="P2597" s="41"/>
      <c r="Q2597" s="41"/>
      <c r="R2597" s="41"/>
      <c r="S2597" s="41"/>
    </row>
    <row r="2598" ht="78.0" customHeight="1">
      <c r="A2598" s="41"/>
      <c r="B2598" s="78"/>
      <c r="C2598" s="78"/>
      <c r="D2598" s="41"/>
      <c r="E2598" s="41"/>
      <c r="F2598" s="41"/>
      <c r="G2598" s="41"/>
      <c r="H2598" s="41"/>
      <c r="I2598" s="41"/>
      <c r="J2598" s="41"/>
      <c r="K2598" s="41"/>
      <c r="L2598" s="41"/>
      <c r="M2598" s="41"/>
      <c r="N2598" s="41"/>
      <c r="O2598" s="41"/>
      <c r="P2598" s="41"/>
      <c r="Q2598" s="41"/>
      <c r="R2598" s="41"/>
      <c r="S2598" s="41"/>
    </row>
    <row r="2599" ht="78.0" customHeight="1">
      <c r="A2599" s="41"/>
      <c r="B2599" s="78"/>
      <c r="C2599" s="78"/>
      <c r="D2599" s="41"/>
      <c r="E2599" s="41"/>
      <c r="F2599" s="41"/>
      <c r="G2599" s="41"/>
      <c r="H2599" s="41"/>
      <c r="I2599" s="41"/>
      <c r="J2599" s="41"/>
      <c r="K2599" s="41"/>
      <c r="L2599" s="41"/>
      <c r="M2599" s="41"/>
      <c r="N2599" s="41"/>
      <c r="O2599" s="41"/>
      <c r="P2599" s="41"/>
      <c r="Q2599" s="41"/>
      <c r="R2599" s="41"/>
      <c r="S2599" s="41"/>
    </row>
    <row r="2600" ht="78.0" customHeight="1">
      <c r="A2600" s="41"/>
      <c r="B2600" s="78"/>
      <c r="C2600" s="78"/>
      <c r="D2600" s="41"/>
      <c r="E2600" s="41"/>
      <c r="F2600" s="41"/>
      <c r="G2600" s="41"/>
      <c r="H2600" s="41"/>
      <c r="I2600" s="41"/>
      <c r="J2600" s="41"/>
      <c r="K2600" s="41"/>
      <c r="L2600" s="41"/>
      <c r="M2600" s="41"/>
      <c r="N2600" s="41"/>
      <c r="O2600" s="41"/>
      <c r="P2600" s="41"/>
      <c r="Q2600" s="41"/>
      <c r="R2600" s="41"/>
      <c r="S2600" s="41"/>
    </row>
    <row r="2601" ht="78.0" customHeight="1">
      <c r="A2601" s="41"/>
      <c r="B2601" s="78"/>
      <c r="C2601" s="78"/>
      <c r="D2601" s="41"/>
      <c r="E2601" s="41"/>
      <c r="F2601" s="41"/>
      <c r="G2601" s="41"/>
      <c r="H2601" s="41"/>
      <c r="I2601" s="41"/>
      <c r="J2601" s="41"/>
      <c r="K2601" s="41"/>
      <c r="L2601" s="41"/>
      <c r="M2601" s="41"/>
      <c r="N2601" s="41"/>
      <c r="O2601" s="41"/>
      <c r="P2601" s="41"/>
      <c r="Q2601" s="41"/>
      <c r="R2601" s="41"/>
      <c r="S2601" s="41"/>
    </row>
    <row r="2602" ht="78.0" customHeight="1">
      <c r="A2602" s="41"/>
      <c r="B2602" s="78"/>
      <c r="C2602" s="78"/>
      <c r="D2602" s="41"/>
      <c r="E2602" s="41"/>
      <c r="F2602" s="41"/>
      <c r="G2602" s="41"/>
      <c r="H2602" s="41"/>
      <c r="I2602" s="41"/>
      <c r="J2602" s="41"/>
      <c r="K2602" s="41"/>
      <c r="L2602" s="41"/>
      <c r="M2602" s="41"/>
      <c r="N2602" s="41"/>
      <c r="O2602" s="41"/>
      <c r="P2602" s="41"/>
      <c r="Q2602" s="41"/>
      <c r="R2602" s="41"/>
      <c r="S2602" s="41"/>
    </row>
    <row r="2603" ht="78.0" customHeight="1">
      <c r="A2603" s="41"/>
      <c r="B2603" s="78"/>
      <c r="C2603" s="78"/>
      <c r="D2603" s="41"/>
      <c r="E2603" s="41"/>
      <c r="F2603" s="41"/>
      <c r="G2603" s="41"/>
      <c r="H2603" s="41"/>
      <c r="I2603" s="41"/>
      <c r="J2603" s="41"/>
      <c r="K2603" s="41"/>
      <c r="L2603" s="41"/>
      <c r="M2603" s="41"/>
      <c r="N2603" s="41"/>
      <c r="O2603" s="41"/>
      <c r="P2603" s="41"/>
      <c r="Q2603" s="41"/>
      <c r="R2603" s="41"/>
      <c r="S2603" s="41"/>
    </row>
    <row r="2604" ht="78.0" customHeight="1">
      <c r="A2604" s="41"/>
      <c r="B2604" s="78"/>
      <c r="C2604" s="78"/>
      <c r="D2604" s="41"/>
      <c r="E2604" s="41"/>
      <c r="F2604" s="41"/>
      <c r="G2604" s="41"/>
      <c r="H2604" s="41"/>
      <c r="I2604" s="41"/>
      <c r="J2604" s="41"/>
      <c r="K2604" s="41"/>
      <c r="L2604" s="41"/>
      <c r="M2604" s="41"/>
      <c r="N2604" s="41"/>
      <c r="O2604" s="41"/>
      <c r="P2604" s="41"/>
      <c r="Q2604" s="41"/>
      <c r="R2604" s="41"/>
      <c r="S2604" s="41"/>
    </row>
    <row r="2605" ht="78.0" customHeight="1">
      <c r="A2605" s="41"/>
      <c r="B2605" s="78"/>
      <c r="C2605" s="78"/>
      <c r="D2605" s="41"/>
      <c r="E2605" s="41"/>
      <c r="F2605" s="41"/>
      <c r="G2605" s="41"/>
      <c r="H2605" s="41"/>
      <c r="I2605" s="41"/>
      <c r="J2605" s="41"/>
      <c r="K2605" s="41"/>
      <c r="L2605" s="41"/>
      <c r="M2605" s="41"/>
      <c r="N2605" s="41"/>
      <c r="O2605" s="41"/>
      <c r="P2605" s="41"/>
      <c r="Q2605" s="41"/>
      <c r="R2605" s="41"/>
      <c r="S2605" s="41"/>
    </row>
    <row r="2606" ht="78.0" customHeight="1">
      <c r="A2606" s="41"/>
      <c r="B2606" s="78"/>
      <c r="C2606" s="78"/>
      <c r="D2606" s="41"/>
      <c r="E2606" s="41"/>
      <c r="F2606" s="41"/>
      <c r="G2606" s="41"/>
      <c r="H2606" s="41"/>
      <c r="I2606" s="41"/>
      <c r="J2606" s="41"/>
      <c r="K2606" s="41"/>
      <c r="L2606" s="41"/>
      <c r="M2606" s="41"/>
      <c r="N2606" s="41"/>
      <c r="O2606" s="41"/>
      <c r="P2606" s="41"/>
      <c r="Q2606" s="41"/>
      <c r="R2606" s="41"/>
      <c r="S2606" s="41"/>
    </row>
    <row r="2607" ht="78.0" customHeight="1">
      <c r="A2607" s="41"/>
      <c r="B2607" s="78"/>
      <c r="C2607" s="78"/>
      <c r="D2607" s="41"/>
      <c r="E2607" s="41"/>
      <c r="F2607" s="41"/>
      <c r="G2607" s="41"/>
      <c r="H2607" s="41"/>
      <c r="I2607" s="41"/>
      <c r="J2607" s="41"/>
      <c r="K2607" s="41"/>
      <c r="L2607" s="41"/>
      <c r="M2607" s="41"/>
      <c r="N2607" s="41"/>
      <c r="O2607" s="41"/>
      <c r="P2607" s="41"/>
      <c r="Q2607" s="41"/>
      <c r="R2607" s="41"/>
      <c r="S2607" s="41"/>
    </row>
    <row r="2608" ht="78.0" customHeight="1">
      <c r="A2608" s="41"/>
      <c r="B2608" s="78"/>
      <c r="C2608" s="78"/>
      <c r="D2608" s="41"/>
      <c r="E2608" s="41"/>
      <c r="F2608" s="41"/>
      <c r="G2608" s="41"/>
      <c r="H2608" s="41"/>
      <c r="I2608" s="41"/>
      <c r="J2608" s="41"/>
      <c r="K2608" s="41"/>
      <c r="L2608" s="41"/>
      <c r="M2608" s="41"/>
      <c r="N2608" s="41"/>
      <c r="O2608" s="41"/>
      <c r="P2608" s="41"/>
      <c r="Q2608" s="41"/>
      <c r="R2608" s="41"/>
      <c r="S2608" s="41"/>
    </row>
    <row r="2609" ht="78.0" customHeight="1">
      <c r="A2609" s="41"/>
      <c r="B2609" s="78"/>
      <c r="C2609" s="78"/>
      <c r="D2609" s="41"/>
      <c r="E2609" s="41"/>
      <c r="F2609" s="41"/>
      <c r="G2609" s="41"/>
      <c r="H2609" s="41"/>
      <c r="I2609" s="41"/>
      <c r="J2609" s="41"/>
      <c r="K2609" s="41"/>
      <c r="L2609" s="41"/>
      <c r="M2609" s="41"/>
      <c r="N2609" s="41"/>
      <c r="O2609" s="41"/>
      <c r="P2609" s="41"/>
      <c r="Q2609" s="41"/>
      <c r="R2609" s="41"/>
      <c r="S2609" s="41"/>
    </row>
    <row r="2610" ht="78.0" customHeight="1">
      <c r="A2610" s="41"/>
      <c r="B2610" s="78"/>
      <c r="C2610" s="78"/>
      <c r="D2610" s="41"/>
      <c r="E2610" s="41"/>
      <c r="F2610" s="41"/>
      <c r="G2610" s="41"/>
      <c r="H2610" s="41"/>
      <c r="I2610" s="41"/>
      <c r="J2610" s="41"/>
      <c r="K2610" s="41"/>
      <c r="L2610" s="41"/>
      <c r="M2610" s="41"/>
      <c r="N2610" s="41"/>
      <c r="O2610" s="41"/>
      <c r="P2610" s="41"/>
      <c r="Q2610" s="41"/>
      <c r="R2610" s="41"/>
      <c r="S2610" s="41"/>
    </row>
    <row r="2611" ht="78.0" customHeight="1">
      <c r="A2611" s="41"/>
      <c r="B2611" s="78"/>
      <c r="C2611" s="78"/>
      <c r="D2611" s="41"/>
      <c r="E2611" s="41"/>
      <c r="F2611" s="41"/>
      <c r="G2611" s="41"/>
      <c r="H2611" s="41"/>
      <c r="I2611" s="41"/>
      <c r="J2611" s="41"/>
      <c r="K2611" s="41"/>
      <c r="L2611" s="41"/>
      <c r="M2611" s="41"/>
      <c r="N2611" s="41"/>
      <c r="O2611" s="41"/>
      <c r="P2611" s="41"/>
      <c r="Q2611" s="41"/>
      <c r="R2611" s="41"/>
      <c r="S2611" s="41"/>
    </row>
    <row r="2612" ht="78.0" customHeight="1">
      <c r="A2612" s="41"/>
      <c r="B2612" s="78"/>
      <c r="C2612" s="78"/>
      <c r="D2612" s="41"/>
      <c r="E2612" s="41"/>
      <c r="F2612" s="41"/>
      <c r="G2612" s="41"/>
      <c r="H2612" s="41"/>
      <c r="I2612" s="41"/>
      <c r="J2612" s="41"/>
      <c r="K2612" s="41"/>
      <c r="L2612" s="41"/>
      <c r="M2612" s="41"/>
      <c r="N2612" s="41"/>
      <c r="O2612" s="41"/>
      <c r="P2612" s="41"/>
      <c r="Q2612" s="41"/>
      <c r="R2612" s="41"/>
      <c r="S2612" s="41"/>
    </row>
    <row r="2613" ht="78.0" customHeight="1">
      <c r="A2613" s="41"/>
      <c r="B2613" s="78"/>
      <c r="C2613" s="78"/>
      <c r="D2613" s="41"/>
      <c r="E2613" s="41"/>
      <c r="F2613" s="41"/>
      <c r="G2613" s="41"/>
      <c r="H2613" s="41"/>
      <c r="I2613" s="41"/>
      <c r="J2613" s="41"/>
      <c r="K2613" s="41"/>
      <c r="L2613" s="41"/>
      <c r="M2613" s="41"/>
      <c r="N2613" s="41"/>
      <c r="O2613" s="41"/>
      <c r="P2613" s="41"/>
      <c r="Q2613" s="41"/>
      <c r="R2613" s="41"/>
      <c r="S2613" s="41"/>
    </row>
    <row r="2614" ht="78.0" customHeight="1">
      <c r="A2614" s="41"/>
      <c r="B2614" s="78"/>
      <c r="C2614" s="78"/>
      <c r="D2614" s="41"/>
      <c r="E2614" s="41"/>
      <c r="F2614" s="41"/>
      <c r="G2614" s="41"/>
      <c r="H2614" s="41"/>
      <c r="I2614" s="41"/>
      <c r="J2614" s="41"/>
      <c r="K2614" s="41"/>
      <c r="L2614" s="41"/>
      <c r="M2614" s="41"/>
      <c r="N2614" s="41"/>
      <c r="O2614" s="41"/>
      <c r="P2614" s="41"/>
      <c r="Q2614" s="41"/>
      <c r="R2614" s="41"/>
      <c r="S2614" s="41"/>
    </row>
    <row r="2615" ht="78.0" customHeight="1">
      <c r="A2615" s="41"/>
      <c r="B2615" s="78"/>
      <c r="C2615" s="78"/>
      <c r="D2615" s="41"/>
      <c r="E2615" s="41"/>
      <c r="F2615" s="41"/>
      <c r="G2615" s="41"/>
      <c r="H2615" s="41"/>
      <c r="I2615" s="41"/>
      <c r="J2615" s="41"/>
      <c r="K2615" s="41"/>
      <c r="L2615" s="41"/>
      <c r="M2615" s="41"/>
      <c r="N2615" s="41"/>
      <c r="O2615" s="41"/>
      <c r="P2615" s="41"/>
      <c r="Q2615" s="41"/>
      <c r="R2615" s="41"/>
      <c r="S2615" s="41"/>
    </row>
    <row r="2616" ht="78.0" customHeight="1">
      <c r="A2616" s="41"/>
      <c r="B2616" s="78"/>
      <c r="C2616" s="78"/>
      <c r="D2616" s="41"/>
      <c r="E2616" s="41"/>
      <c r="F2616" s="41"/>
      <c r="G2616" s="41"/>
      <c r="H2616" s="41"/>
      <c r="I2616" s="41"/>
      <c r="J2616" s="41"/>
      <c r="K2616" s="41"/>
      <c r="L2616" s="41"/>
      <c r="M2616" s="41"/>
      <c r="N2616" s="41"/>
      <c r="O2616" s="41"/>
      <c r="P2616" s="41"/>
      <c r="Q2616" s="41"/>
      <c r="R2616" s="41"/>
      <c r="S2616" s="41"/>
    </row>
    <row r="2617" ht="78.0" customHeight="1">
      <c r="A2617" s="41"/>
      <c r="B2617" s="78"/>
      <c r="C2617" s="78"/>
      <c r="D2617" s="41"/>
      <c r="E2617" s="41"/>
      <c r="F2617" s="41"/>
      <c r="G2617" s="41"/>
      <c r="H2617" s="41"/>
      <c r="I2617" s="41"/>
      <c r="J2617" s="41"/>
      <c r="K2617" s="41"/>
      <c r="L2617" s="41"/>
      <c r="M2617" s="41"/>
      <c r="N2617" s="41"/>
      <c r="O2617" s="41"/>
      <c r="P2617" s="41"/>
      <c r="Q2617" s="41"/>
      <c r="R2617" s="41"/>
      <c r="S2617" s="41"/>
    </row>
    <row r="2618" ht="78.0" customHeight="1">
      <c r="A2618" s="41"/>
      <c r="B2618" s="78"/>
      <c r="C2618" s="78"/>
      <c r="D2618" s="41"/>
      <c r="E2618" s="41"/>
      <c r="F2618" s="41"/>
      <c r="G2618" s="41"/>
      <c r="H2618" s="41"/>
      <c r="I2618" s="41"/>
      <c r="J2618" s="41"/>
      <c r="K2618" s="41"/>
      <c r="L2618" s="41"/>
      <c r="M2618" s="41"/>
      <c r="N2618" s="41"/>
      <c r="O2618" s="41"/>
      <c r="P2618" s="41"/>
      <c r="Q2618" s="41"/>
      <c r="R2618" s="41"/>
      <c r="S2618" s="41"/>
    </row>
    <row r="2619" ht="78.0" customHeight="1">
      <c r="A2619" s="41"/>
      <c r="B2619" s="78"/>
      <c r="C2619" s="78"/>
      <c r="D2619" s="41"/>
      <c r="E2619" s="41"/>
      <c r="F2619" s="41"/>
      <c r="G2619" s="41"/>
      <c r="H2619" s="41"/>
      <c r="I2619" s="41"/>
      <c r="J2619" s="41"/>
      <c r="K2619" s="41"/>
      <c r="L2619" s="41"/>
      <c r="M2619" s="41"/>
      <c r="N2619" s="41"/>
      <c r="O2619" s="41"/>
      <c r="P2619" s="41"/>
      <c r="Q2619" s="41"/>
      <c r="R2619" s="41"/>
      <c r="S2619" s="41"/>
    </row>
    <row r="2620" ht="78.0" customHeight="1">
      <c r="A2620" s="41"/>
      <c r="B2620" s="78"/>
      <c r="C2620" s="78"/>
      <c r="D2620" s="41"/>
      <c r="E2620" s="41"/>
      <c r="F2620" s="41"/>
      <c r="G2620" s="41"/>
      <c r="H2620" s="41"/>
      <c r="I2620" s="41"/>
      <c r="J2620" s="41"/>
      <c r="K2620" s="41"/>
      <c r="L2620" s="41"/>
      <c r="M2620" s="41"/>
      <c r="N2620" s="41"/>
      <c r="O2620" s="41"/>
      <c r="P2620" s="41"/>
      <c r="Q2620" s="41"/>
      <c r="R2620" s="41"/>
      <c r="S2620" s="41"/>
    </row>
    <row r="2621" ht="78.0" customHeight="1">
      <c r="A2621" s="41"/>
      <c r="B2621" s="78"/>
      <c r="C2621" s="78"/>
      <c r="D2621" s="41"/>
      <c r="E2621" s="41"/>
      <c r="F2621" s="41"/>
      <c r="G2621" s="41"/>
      <c r="H2621" s="41"/>
      <c r="I2621" s="41"/>
      <c r="J2621" s="41"/>
      <c r="K2621" s="41"/>
      <c r="L2621" s="41"/>
      <c r="M2621" s="41"/>
      <c r="N2621" s="41"/>
      <c r="O2621" s="41"/>
      <c r="P2621" s="41"/>
      <c r="Q2621" s="41"/>
      <c r="R2621" s="41"/>
      <c r="S2621" s="41"/>
    </row>
    <row r="2622" ht="78.0" customHeight="1">
      <c r="A2622" s="41"/>
      <c r="B2622" s="78"/>
      <c r="C2622" s="78"/>
      <c r="D2622" s="41"/>
      <c r="E2622" s="41"/>
      <c r="F2622" s="41"/>
      <c r="G2622" s="41"/>
      <c r="H2622" s="41"/>
      <c r="I2622" s="41"/>
      <c r="J2622" s="41"/>
      <c r="K2622" s="41"/>
      <c r="L2622" s="41"/>
      <c r="M2622" s="41"/>
      <c r="N2622" s="41"/>
      <c r="O2622" s="41"/>
      <c r="P2622" s="41"/>
      <c r="Q2622" s="41"/>
      <c r="R2622" s="41"/>
      <c r="S2622" s="41"/>
    </row>
    <row r="2623" ht="78.0" customHeight="1">
      <c r="A2623" s="41"/>
      <c r="B2623" s="78"/>
      <c r="C2623" s="78"/>
      <c r="D2623" s="41"/>
      <c r="E2623" s="41"/>
      <c r="F2623" s="41"/>
      <c r="G2623" s="41"/>
      <c r="H2623" s="41"/>
      <c r="I2623" s="41"/>
      <c r="J2623" s="41"/>
      <c r="K2623" s="41"/>
      <c r="L2623" s="41"/>
      <c r="M2623" s="41"/>
      <c r="N2623" s="41"/>
      <c r="O2623" s="41"/>
      <c r="P2623" s="41"/>
      <c r="Q2623" s="41"/>
      <c r="R2623" s="41"/>
      <c r="S2623" s="41"/>
    </row>
    <row r="2624" ht="78.0" customHeight="1">
      <c r="A2624" s="41"/>
      <c r="B2624" s="78"/>
      <c r="C2624" s="78"/>
      <c r="D2624" s="41"/>
      <c r="E2624" s="41"/>
      <c r="F2624" s="41"/>
      <c r="G2624" s="41"/>
      <c r="H2624" s="41"/>
      <c r="I2624" s="41"/>
      <c r="J2624" s="41"/>
      <c r="K2624" s="41"/>
      <c r="L2624" s="41"/>
      <c r="M2624" s="41"/>
      <c r="N2624" s="41"/>
      <c r="O2624" s="41"/>
      <c r="P2624" s="41"/>
      <c r="Q2624" s="41"/>
      <c r="R2624" s="41"/>
      <c r="S2624" s="41"/>
    </row>
    <row r="2625" ht="78.0" customHeight="1">
      <c r="A2625" s="41"/>
      <c r="B2625" s="78"/>
      <c r="C2625" s="78"/>
      <c r="D2625" s="41"/>
      <c r="E2625" s="41"/>
      <c r="F2625" s="41"/>
      <c r="G2625" s="41"/>
      <c r="H2625" s="41"/>
      <c r="I2625" s="41"/>
      <c r="J2625" s="41"/>
      <c r="K2625" s="41"/>
      <c r="L2625" s="41"/>
      <c r="M2625" s="41"/>
      <c r="N2625" s="41"/>
      <c r="O2625" s="41"/>
      <c r="P2625" s="41"/>
      <c r="Q2625" s="41"/>
      <c r="R2625" s="41"/>
      <c r="S2625" s="41"/>
    </row>
    <row r="2626" ht="78.0" customHeight="1">
      <c r="A2626" s="41"/>
      <c r="B2626" s="78"/>
      <c r="C2626" s="78"/>
      <c r="D2626" s="41"/>
      <c r="E2626" s="41"/>
      <c r="F2626" s="41"/>
      <c r="G2626" s="41"/>
      <c r="H2626" s="41"/>
      <c r="I2626" s="41"/>
      <c r="J2626" s="41"/>
      <c r="K2626" s="41"/>
      <c r="L2626" s="41"/>
      <c r="M2626" s="41"/>
      <c r="N2626" s="41"/>
      <c r="O2626" s="41"/>
      <c r="P2626" s="41"/>
      <c r="Q2626" s="41"/>
      <c r="R2626" s="41"/>
      <c r="S2626" s="41"/>
    </row>
    <row r="2627" ht="78.0" customHeight="1">
      <c r="A2627" s="41"/>
      <c r="B2627" s="78"/>
      <c r="C2627" s="78"/>
      <c r="D2627" s="41"/>
      <c r="E2627" s="41"/>
      <c r="F2627" s="41"/>
      <c r="G2627" s="41"/>
      <c r="H2627" s="41"/>
      <c r="I2627" s="41"/>
      <c r="J2627" s="41"/>
      <c r="K2627" s="41"/>
      <c r="L2627" s="41"/>
      <c r="M2627" s="41"/>
      <c r="N2627" s="41"/>
      <c r="O2627" s="41"/>
      <c r="P2627" s="41"/>
      <c r="Q2627" s="41"/>
      <c r="R2627" s="41"/>
      <c r="S2627" s="41"/>
    </row>
    <row r="2628" ht="78.0" customHeight="1">
      <c r="A2628" s="41"/>
      <c r="B2628" s="78"/>
      <c r="C2628" s="78"/>
      <c r="D2628" s="41"/>
      <c r="E2628" s="41"/>
      <c r="F2628" s="41"/>
      <c r="G2628" s="41"/>
      <c r="H2628" s="41"/>
      <c r="I2628" s="41"/>
      <c r="J2628" s="41"/>
      <c r="K2628" s="41"/>
      <c r="L2628" s="41"/>
      <c r="M2628" s="41"/>
      <c r="N2628" s="41"/>
      <c r="O2628" s="41"/>
      <c r="P2628" s="41"/>
      <c r="Q2628" s="41"/>
      <c r="R2628" s="41"/>
      <c r="S2628" s="41"/>
    </row>
    <row r="2629" ht="78.0" customHeight="1">
      <c r="A2629" s="41"/>
      <c r="B2629" s="78"/>
      <c r="C2629" s="78"/>
      <c r="D2629" s="41"/>
      <c r="E2629" s="41"/>
      <c r="F2629" s="41"/>
      <c r="G2629" s="41"/>
      <c r="H2629" s="41"/>
      <c r="I2629" s="41"/>
      <c r="J2629" s="41"/>
      <c r="K2629" s="41"/>
      <c r="L2629" s="41"/>
      <c r="M2629" s="41"/>
      <c r="N2629" s="41"/>
      <c r="O2629" s="41"/>
      <c r="P2629" s="41"/>
      <c r="Q2629" s="41"/>
      <c r="R2629" s="41"/>
      <c r="S2629" s="41"/>
    </row>
    <row r="2630" ht="78.0" customHeight="1">
      <c r="A2630" s="41"/>
      <c r="B2630" s="78"/>
      <c r="C2630" s="78"/>
      <c r="D2630" s="41"/>
      <c r="E2630" s="41"/>
      <c r="F2630" s="41"/>
      <c r="G2630" s="41"/>
      <c r="H2630" s="41"/>
      <c r="I2630" s="41"/>
      <c r="J2630" s="41"/>
      <c r="K2630" s="41"/>
      <c r="L2630" s="41"/>
      <c r="M2630" s="41"/>
      <c r="N2630" s="41"/>
      <c r="O2630" s="41"/>
      <c r="P2630" s="41"/>
      <c r="Q2630" s="41"/>
      <c r="R2630" s="41"/>
      <c r="S2630" s="41"/>
    </row>
    <row r="2631" ht="78.0" customHeight="1">
      <c r="A2631" s="41"/>
      <c r="B2631" s="78"/>
      <c r="C2631" s="78"/>
      <c r="D2631" s="41"/>
      <c r="E2631" s="41"/>
      <c r="F2631" s="41"/>
      <c r="G2631" s="41"/>
      <c r="H2631" s="41"/>
      <c r="I2631" s="41"/>
      <c r="J2631" s="41"/>
      <c r="K2631" s="41"/>
      <c r="L2631" s="41"/>
      <c r="M2631" s="41"/>
      <c r="N2631" s="41"/>
      <c r="O2631" s="41"/>
      <c r="P2631" s="41"/>
      <c r="Q2631" s="41"/>
      <c r="R2631" s="41"/>
      <c r="S2631" s="41"/>
    </row>
    <row r="2632" ht="78.0" customHeight="1">
      <c r="A2632" s="41"/>
      <c r="B2632" s="78"/>
      <c r="C2632" s="78"/>
      <c r="D2632" s="41"/>
      <c r="E2632" s="41"/>
      <c r="F2632" s="41"/>
      <c r="G2632" s="41"/>
      <c r="H2632" s="41"/>
      <c r="I2632" s="41"/>
      <c r="J2632" s="41"/>
      <c r="K2632" s="41"/>
      <c r="L2632" s="41"/>
      <c r="M2632" s="41"/>
      <c r="N2632" s="41"/>
      <c r="O2632" s="41"/>
      <c r="P2632" s="41"/>
      <c r="Q2632" s="41"/>
      <c r="R2632" s="41"/>
      <c r="S2632" s="41"/>
    </row>
    <row r="2633" ht="78.0" customHeight="1">
      <c r="A2633" s="41"/>
      <c r="B2633" s="78"/>
      <c r="C2633" s="78"/>
      <c r="D2633" s="41"/>
      <c r="E2633" s="41"/>
      <c r="F2633" s="41"/>
      <c r="G2633" s="41"/>
      <c r="H2633" s="41"/>
      <c r="I2633" s="41"/>
      <c r="J2633" s="41"/>
      <c r="K2633" s="41"/>
      <c r="L2633" s="41"/>
      <c r="M2633" s="41"/>
      <c r="N2633" s="41"/>
      <c r="O2633" s="41"/>
      <c r="P2633" s="41"/>
      <c r="Q2633" s="41"/>
      <c r="R2633" s="41"/>
      <c r="S2633" s="41"/>
    </row>
    <row r="2634" ht="78.0" customHeight="1">
      <c r="A2634" s="41"/>
      <c r="B2634" s="78"/>
      <c r="C2634" s="78"/>
      <c r="D2634" s="41"/>
      <c r="E2634" s="41"/>
      <c r="F2634" s="41"/>
      <c r="G2634" s="41"/>
      <c r="H2634" s="41"/>
      <c r="I2634" s="41"/>
      <c r="J2634" s="41"/>
      <c r="K2634" s="41"/>
      <c r="L2634" s="41"/>
      <c r="M2634" s="41"/>
      <c r="N2634" s="41"/>
      <c r="O2634" s="41"/>
      <c r="P2634" s="41"/>
      <c r="Q2634" s="41"/>
      <c r="R2634" s="41"/>
      <c r="S2634" s="41"/>
    </row>
    <row r="2635" ht="78.0" customHeight="1">
      <c r="A2635" s="41"/>
      <c r="B2635" s="78"/>
      <c r="C2635" s="78"/>
      <c r="D2635" s="41"/>
      <c r="E2635" s="41"/>
      <c r="F2635" s="41"/>
      <c r="G2635" s="41"/>
      <c r="H2635" s="41"/>
      <c r="I2635" s="41"/>
      <c r="J2635" s="41"/>
      <c r="K2635" s="41"/>
      <c r="L2635" s="41"/>
      <c r="M2635" s="41"/>
      <c r="N2635" s="41"/>
      <c r="O2635" s="41"/>
      <c r="P2635" s="41"/>
      <c r="Q2635" s="41"/>
      <c r="R2635" s="41"/>
      <c r="S2635" s="41"/>
    </row>
    <row r="2636" ht="78.0" customHeight="1">
      <c r="A2636" s="41"/>
      <c r="B2636" s="78"/>
      <c r="C2636" s="78"/>
      <c r="D2636" s="41"/>
      <c r="E2636" s="41"/>
      <c r="F2636" s="41"/>
      <c r="G2636" s="41"/>
      <c r="H2636" s="41"/>
      <c r="I2636" s="41"/>
      <c r="J2636" s="41"/>
      <c r="K2636" s="41"/>
      <c r="L2636" s="41"/>
      <c r="M2636" s="41"/>
      <c r="N2636" s="41"/>
      <c r="O2636" s="41"/>
      <c r="P2636" s="41"/>
      <c r="Q2636" s="41"/>
      <c r="R2636" s="41"/>
      <c r="S2636" s="41"/>
    </row>
    <row r="2637" ht="78.0" customHeight="1">
      <c r="A2637" s="41"/>
      <c r="B2637" s="78"/>
      <c r="C2637" s="78"/>
      <c r="D2637" s="41"/>
      <c r="E2637" s="41"/>
      <c r="F2637" s="41"/>
      <c r="G2637" s="41"/>
      <c r="H2637" s="41"/>
      <c r="I2637" s="41"/>
      <c r="J2637" s="41"/>
      <c r="K2637" s="41"/>
      <c r="L2637" s="41"/>
      <c r="M2637" s="41"/>
      <c r="N2637" s="41"/>
      <c r="O2637" s="41"/>
      <c r="P2637" s="41"/>
      <c r="Q2637" s="41"/>
      <c r="R2637" s="41"/>
      <c r="S2637" s="41"/>
    </row>
    <row r="2638" ht="78.0" customHeight="1">
      <c r="A2638" s="41"/>
      <c r="B2638" s="78"/>
      <c r="C2638" s="78"/>
      <c r="D2638" s="41"/>
      <c r="E2638" s="41"/>
      <c r="F2638" s="41"/>
      <c r="G2638" s="41"/>
      <c r="H2638" s="41"/>
      <c r="I2638" s="41"/>
      <c r="J2638" s="41"/>
      <c r="K2638" s="41"/>
      <c r="L2638" s="41"/>
      <c r="M2638" s="41"/>
      <c r="N2638" s="41"/>
      <c r="O2638" s="41"/>
      <c r="P2638" s="41"/>
      <c r="Q2638" s="41"/>
      <c r="R2638" s="41"/>
      <c r="S2638" s="41"/>
    </row>
    <row r="2639" ht="78.0" customHeight="1">
      <c r="A2639" s="41"/>
      <c r="B2639" s="78"/>
      <c r="C2639" s="78"/>
      <c r="D2639" s="41"/>
      <c r="E2639" s="41"/>
      <c r="F2639" s="41"/>
      <c r="G2639" s="41"/>
      <c r="H2639" s="41"/>
      <c r="I2639" s="41"/>
      <c r="J2639" s="41"/>
      <c r="K2639" s="41"/>
      <c r="L2639" s="41"/>
      <c r="M2639" s="41"/>
      <c r="N2639" s="41"/>
      <c r="O2639" s="41"/>
      <c r="P2639" s="41"/>
      <c r="Q2639" s="41"/>
      <c r="R2639" s="41"/>
      <c r="S2639" s="41"/>
    </row>
    <row r="2640" ht="78.0" customHeight="1">
      <c r="A2640" s="41"/>
      <c r="B2640" s="78"/>
      <c r="C2640" s="78"/>
      <c r="D2640" s="41"/>
      <c r="E2640" s="41"/>
      <c r="F2640" s="41"/>
      <c r="G2640" s="41"/>
      <c r="H2640" s="41"/>
      <c r="I2640" s="41"/>
      <c r="J2640" s="41"/>
      <c r="K2640" s="41"/>
      <c r="L2640" s="41"/>
      <c r="M2640" s="41"/>
      <c r="N2640" s="41"/>
      <c r="O2640" s="41"/>
      <c r="P2640" s="41"/>
      <c r="Q2640" s="41"/>
      <c r="R2640" s="41"/>
      <c r="S2640" s="41"/>
    </row>
    <row r="2641" ht="78.0" customHeight="1">
      <c r="A2641" s="41"/>
      <c r="B2641" s="78"/>
      <c r="C2641" s="78"/>
      <c r="D2641" s="41"/>
      <c r="E2641" s="41"/>
      <c r="F2641" s="41"/>
      <c r="G2641" s="41"/>
      <c r="H2641" s="41"/>
      <c r="I2641" s="41"/>
      <c r="J2641" s="41"/>
      <c r="K2641" s="41"/>
      <c r="L2641" s="41"/>
      <c r="M2641" s="41"/>
      <c r="N2641" s="41"/>
      <c r="O2641" s="41"/>
      <c r="P2641" s="41"/>
      <c r="Q2641" s="41"/>
      <c r="R2641" s="41"/>
      <c r="S2641" s="41"/>
    </row>
    <row r="2642" ht="78.0" customHeight="1">
      <c r="A2642" s="41"/>
      <c r="B2642" s="78"/>
      <c r="C2642" s="78"/>
      <c r="D2642" s="41"/>
      <c r="E2642" s="41"/>
      <c r="F2642" s="41"/>
      <c r="G2642" s="41"/>
      <c r="H2642" s="41"/>
      <c r="I2642" s="41"/>
      <c r="J2642" s="41"/>
      <c r="K2642" s="41"/>
      <c r="L2642" s="41"/>
      <c r="M2642" s="41"/>
      <c r="N2642" s="41"/>
      <c r="O2642" s="41"/>
      <c r="P2642" s="41"/>
      <c r="Q2642" s="41"/>
      <c r="R2642" s="41"/>
      <c r="S2642" s="41"/>
    </row>
    <row r="2643" ht="78.0" customHeight="1">
      <c r="A2643" s="41"/>
      <c r="B2643" s="78"/>
      <c r="C2643" s="78"/>
      <c r="D2643" s="41"/>
      <c r="E2643" s="41"/>
      <c r="F2643" s="41"/>
      <c r="G2643" s="41"/>
      <c r="H2643" s="41"/>
      <c r="I2643" s="41"/>
      <c r="J2643" s="41"/>
      <c r="K2643" s="41"/>
      <c r="L2643" s="41"/>
      <c r="M2643" s="41"/>
      <c r="N2643" s="41"/>
      <c r="O2643" s="41"/>
      <c r="P2643" s="41"/>
      <c r="Q2643" s="41"/>
      <c r="R2643" s="41"/>
      <c r="S2643" s="41"/>
    </row>
    <row r="2644" ht="78.0" customHeight="1">
      <c r="A2644" s="41"/>
      <c r="B2644" s="78"/>
      <c r="C2644" s="78"/>
      <c r="D2644" s="41"/>
      <c r="E2644" s="41"/>
      <c r="F2644" s="41"/>
      <c r="G2644" s="41"/>
      <c r="H2644" s="41"/>
      <c r="I2644" s="41"/>
      <c r="J2644" s="41"/>
      <c r="K2644" s="41"/>
      <c r="L2644" s="41"/>
      <c r="M2644" s="41"/>
      <c r="N2644" s="41"/>
      <c r="O2644" s="41"/>
      <c r="P2644" s="41"/>
      <c r="Q2644" s="41"/>
      <c r="R2644" s="41"/>
      <c r="S2644" s="41"/>
    </row>
    <row r="2645" ht="78.0" customHeight="1">
      <c r="A2645" s="41"/>
      <c r="B2645" s="78"/>
      <c r="C2645" s="78"/>
      <c r="D2645" s="41"/>
      <c r="E2645" s="41"/>
      <c r="F2645" s="41"/>
      <c r="G2645" s="41"/>
      <c r="H2645" s="41"/>
      <c r="I2645" s="41"/>
      <c r="J2645" s="41"/>
      <c r="K2645" s="41"/>
      <c r="L2645" s="41"/>
      <c r="M2645" s="41"/>
      <c r="N2645" s="41"/>
      <c r="O2645" s="41"/>
      <c r="P2645" s="41"/>
      <c r="Q2645" s="41"/>
      <c r="R2645" s="41"/>
      <c r="S2645" s="41"/>
    </row>
    <row r="2646" ht="78.0" customHeight="1">
      <c r="A2646" s="41"/>
      <c r="B2646" s="78"/>
      <c r="C2646" s="78"/>
      <c r="D2646" s="41"/>
      <c r="E2646" s="41"/>
      <c r="F2646" s="41"/>
      <c r="G2646" s="41"/>
      <c r="H2646" s="41"/>
      <c r="I2646" s="41"/>
      <c r="J2646" s="41"/>
      <c r="K2646" s="41"/>
      <c r="L2646" s="41"/>
      <c r="M2646" s="41"/>
      <c r="N2646" s="41"/>
      <c r="O2646" s="41"/>
      <c r="P2646" s="41"/>
      <c r="Q2646" s="41"/>
      <c r="R2646" s="41"/>
      <c r="S2646" s="41"/>
    </row>
    <row r="2647" ht="78.0" customHeight="1">
      <c r="A2647" s="41"/>
      <c r="B2647" s="78"/>
      <c r="C2647" s="78"/>
      <c r="D2647" s="41"/>
      <c r="E2647" s="41"/>
      <c r="F2647" s="41"/>
      <c r="G2647" s="41"/>
      <c r="H2647" s="41"/>
      <c r="I2647" s="41"/>
      <c r="J2647" s="41"/>
      <c r="K2647" s="41"/>
      <c r="L2647" s="41"/>
      <c r="M2647" s="41"/>
      <c r="N2647" s="41"/>
      <c r="O2647" s="41"/>
      <c r="P2647" s="41"/>
      <c r="Q2647" s="41"/>
      <c r="R2647" s="41"/>
      <c r="S2647" s="41"/>
    </row>
    <row r="2648" ht="78.0" customHeight="1">
      <c r="A2648" s="41"/>
      <c r="B2648" s="78"/>
      <c r="C2648" s="78"/>
      <c r="D2648" s="41"/>
      <c r="E2648" s="41"/>
      <c r="F2648" s="41"/>
      <c r="G2648" s="41"/>
      <c r="H2648" s="41"/>
      <c r="I2648" s="41"/>
      <c r="J2648" s="41"/>
      <c r="K2648" s="41"/>
      <c r="L2648" s="41"/>
      <c r="M2648" s="41"/>
      <c r="N2648" s="41"/>
      <c r="O2648" s="41"/>
      <c r="P2648" s="41"/>
      <c r="Q2648" s="41"/>
      <c r="R2648" s="41"/>
      <c r="S2648" s="41"/>
    </row>
    <row r="2649" ht="78.0" customHeight="1">
      <c r="A2649" s="41"/>
      <c r="B2649" s="78"/>
      <c r="C2649" s="78"/>
      <c r="D2649" s="41"/>
      <c r="E2649" s="41"/>
      <c r="F2649" s="41"/>
      <c r="G2649" s="41"/>
      <c r="H2649" s="41"/>
      <c r="I2649" s="41"/>
      <c r="J2649" s="41"/>
      <c r="K2649" s="41"/>
      <c r="L2649" s="41"/>
      <c r="M2649" s="41"/>
      <c r="N2649" s="41"/>
      <c r="O2649" s="41"/>
      <c r="P2649" s="41"/>
      <c r="Q2649" s="41"/>
      <c r="R2649" s="41"/>
      <c r="S2649" s="41"/>
    </row>
    <row r="2650" ht="78.0" customHeight="1">
      <c r="A2650" s="41"/>
      <c r="B2650" s="78"/>
      <c r="C2650" s="78"/>
      <c r="D2650" s="41"/>
      <c r="E2650" s="41"/>
      <c r="F2650" s="41"/>
      <c r="G2650" s="41"/>
      <c r="H2650" s="41"/>
      <c r="I2650" s="41"/>
      <c r="J2650" s="41"/>
      <c r="K2650" s="41"/>
      <c r="L2650" s="41"/>
      <c r="M2650" s="41"/>
      <c r="N2650" s="41"/>
      <c r="O2650" s="41"/>
      <c r="P2650" s="41"/>
      <c r="Q2650" s="41"/>
      <c r="R2650" s="41"/>
      <c r="S2650" s="41"/>
    </row>
    <row r="2651" ht="78.0" customHeight="1">
      <c r="A2651" s="41"/>
      <c r="B2651" s="78"/>
      <c r="C2651" s="78"/>
      <c r="D2651" s="41"/>
      <c r="E2651" s="41"/>
      <c r="F2651" s="41"/>
      <c r="G2651" s="41"/>
      <c r="H2651" s="41"/>
      <c r="I2651" s="41"/>
      <c r="J2651" s="41"/>
      <c r="K2651" s="41"/>
      <c r="L2651" s="41"/>
      <c r="M2651" s="41"/>
      <c r="N2651" s="41"/>
      <c r="O2651" s="41"/>
      <c r="P2651" s="41"/>
      <c r="Q2651" s="41"/>
      <c r="R2651" s="41"/>
      <c r="S2651" s="41"/>
    </row>
    <row r="2652" ht="78.0" customHeight="1">
      <c r="A2652" s="41"/>
      <c r="B2652" s="78"/>
      <c r="C2652" s="78"/>
      <c r="D2652" s="41"/>
      <c r="E2652" s="41"/>
      <c r="F2652" s="41"/>
      <c r="G2652" s="41"/>
      <c r="H2652" s="41"/>
      <c r="I2652" s="41"/>
      <c r="J2652" s="41"/>
      <c r="K2652" s="41"/>
      <c r="L2652" s="41"/>
      <c r="M2652" s="41"/>
      <c r="N2652" s="41"/>
      <c r="O2652" s="41"/>
      <c r="P2652" s="41"/>
      <c r="Q2652" s="41"/>
      <c r="R2652" s="41"/>
      <c r="S2652" s="41"/>
    </row>
    <row r="2653" ht="78.0" customHeight="1">
      <c r="A2653" s="41"/>
      <c r="B2653" s="78"/>
      <c r="C2653" s="78"/>
      <c r="D2653" s="41"/>
      <c r="E2653" s="41"/>
      <c r="F2653" s="41"/>
      <c r="G2653" s="41"/>
      <c r="H2653" s="41"/>
      <c r="I2653" s="41"/>
      <c r="J2653" s="41"/>
      <c r="K2653" s="41"/>
      <c r="L2653" s="41"/>
      <c r="M2653" s="41"/>
      <c r="N2653" s="41"/>
      <c r="O2653" s="41"/>
      <c r="P2653" s="41"/>
      <c r="Q2653" s="41"/>
      <c r="R2653" s="41"/>
      <c r="S2653" s="41"/>
    </row>
    <row r="2654" ht="78.0" customHeight="1">
      <c r="A2654" s="41"/>
      <c r="B2654" s="78"/>
      <c r="C2654" s="78"/>
      <c r="D2654" s="41"/>
      <c r="E2654" s="41"/>
      <c r="F2654" s="41"/>
      <c r="G2654" s="41"/>
      <c r="H2654" s="41"/>
      <c r="I2654" s="41"/>
      <c r="J2654" s="41"/>
      <c r="K2654" s="41"/>
      <c r="L2654" s="41"/>
      <c r="M2654" s="41"/>
      <c r="N2654" s="41"/>
      <c r="O2654" s="41"/>
      <c r="P2654" s="41"/>
      <c r="Q2654" s="41"/>
      <c r="R2654" s="41"/>
      <c r="S2654" s="41"/>
    </row>
    <row r="2655" ht="78.0" customHeight="1">
      <c r="A2655" s="41"/>
      <c r="B2655" s="78"/>
      <c r="C2655" s="78"/>
      <c r="D2655" s="41"/>
      <c r="E2655" s="41"/>
      <c r="F2655" s="41"/>
      <c r="G2655" s="41"/>
      <c r="H2655" s="41"/>
      <c r="I2655" s="41"/>
      <c r="J2655" s="41"/>
      <c r="K2655" s="41"/>
      <c r="L2655" s="41"/>
      <c r="M2655" s="41"/>
      <c r="N2655" s="41"/>
      <c r="O2655" s="41"/>
      <c r="P2655" s="41"/>
      <c r="Q2655" s="41"/>
      <c r="R2655" s="41"/>
      <c r="S2655" s="41"/>
    </row>
    <row r="2656" ht="78.0" customHeight="1">
      <c r="A2656" s="41"/>
      <c r="B2656" s="78"/>
      <c r="C2656" s="78"/>
      <c r="D2656" s="41"/>
      <c r="E2656" s="41"/>
      <c r="F2656" s="41"/>
      <c r="G2656" s="41"/>
      <c r="H2656" s="41"/>
      <c r="I2656" s="41"/>
      <c r="J2656" s="41"/>
      <c r="K2656" s="41"/>
      <c r="L2656" s="41"/>
      <c r="M2656" s="41"/>
      <c r="N2656" s="41"/>
      <c r="O2656" s="41"/>
      <c r="P2656" s="41"/>
      <c r="Q2656" s="41"/>
      <c r="R2656" s="41"/>
      <c r="S2656" s="41"/>
    </row>
    <row r="2657" ht="78.0" customHeight="1">
      <c r="A2657" s="41"/>
      <c r="B2657" s="78"/>
      <c r="C2657" s="78"/>
      <c r="D2657" s="41"/>
      <c r="E2657" s="41"/>
      <c r="F2657" s="41"/>
      <c r="G2657" s="41"/>
      <c r="H2657" s="41"/>
      <c r="I2657" s="41"/>
      <c r="J2657" s="41"/>
      <c r="K2657" s="41"/>
      <c r="L2657" s="41"/>
      <c r="M2657" s="41"/>
      <c r="N2657" s="41"/>
      <c r="O2657" s="41"/>
      <c r="P2657" s="41"/>
      <c r="Q2657" s="41"/>
      <c r="R2657" s="41"/>
      <c r="S2657" s="41"/>
    </row>
    <row r="2658" ht="78.0" customHeight="1">
      <c r="A2658" s="41"/>
      <c r="B2658" s="78"/>
      <c r="C2658" s="78"/>
      <c r="D2658" s="41"/>
      <c r="E2658" s="41"/>
      <c r="F2658" s="41"/>
      <c r="G2658" s="41"/>
      <c r="H2658" s="41"/>
      <c r="I2658" s="41"/>
      <c r="J2658" s="41"/>
      <c r="K2658" s="41"/>
      <c r="L2658" s="41"/>
      <c r="M2658" s="41"/>
      <c r="N2658" s="41"/>
      <c r="O2658" s="41"/>
      <c r="P2658" s="41"/>
      <c r="Q2658" s="41"/>
      <c r="R2658" s="41"/>
      <c r="S2658" s="41"/>
    </row>
    <row r="2659" ht="78.0" customHeight="1">
      <c r="A2659" s="41"/>
      <c r="B2659" s="78"/>
      <c r="C2659" s="78"/>
      <c r="D2659" s="41"/>
      <c r="E2659" s="41"/>
      <c r="F2659" s="41"/>
      <c r="G2659" s="41"/>
      <c r="H2659" s="41"/>
      <c r="I2659" s="41"/>
      <c r="J2659" s="41"/>
      <c r="K2659" s="41"/>
      <c r="L2659" s="41"/>
      <c r="M2659" s="41"/>
      <c r="N2659" s="41"/>
      <c r="O2659" s="41"/>
      <c r="P2659" s="41"/>
      <c r="Q2659" s="41"/>
      <c r="R2659" s="41"/>
      <c r="S2659" s="41"/>
    </row>
    <row r="2660" ht="78.0" customHeight="1">
      <c r="A2660" s="41"/>
      <c r="B2660" s="78"/>
      <c r="C2660" s="78"/>
      <c r="D2660" s="41"/>
      <c r="E2660" s="41"/>
      <c r="F2660" s="41"/>
      <c r="G2660" s="41"/>
      <c r="H2660" s="41"/>
      <c r="I2660" s="41"/>
      <c r="J2660" s="41"/>
      <c r="K2660" s="41"/>
      <c r="L2660" s="41"/>
      <c r="M2660" s="41"/>
      <c r="N2660" s="41"/>
      <c r="O2660" s="41"/>
      <c r="P2660" s="41"/>
      <c r="Q2660" s="41"/>
      <c r="R2660" s="41"/>
      <c r="S2660" s="41"/>
    </row>
    <row r="2661" ht="78.0" customHeight="1">
      <c r="A2661" s="41"/>
      <c r="B2661" s="78"/>
      <c r="C2661" s="78"/>
      <c r="D2661" s="41"/>
      <c r="E2661" s="41"/>
      <c r="F2661" s="41"/>
      <c r="G2661" s="41"/>
      <c r="H2661" s="41"/>
      <c r="I2661" s="41"/>
      <c r="J2661" s="41"/>
      <c r="K2661" s="41"/>
      <c r="L2661" s="41"/>
      <c r="M2661" s="41"/>
      <c r="N2661" s="41"/>
      <c r="O2661" s="41"/>
      <c r="P2661" s="41"/>
      <c r="Q2661" s="41"/>
      <c r="R2661" s="41"/>
      <c r="S2661" s="41"/>
    </row>
    <row r="2662" ht="78.0" customHeight="1">
      <c r="A2662" s="41"/>
      <c r="B2662" s="78"/>
      <c r="C2662" s="78"/>
      <c r="D2662" s="41"/>
      <c r="E2662" s="41"/>
      <c r="F2662" s="41"/>
      <c r="G2662" s="41"/>
      <c r="H2662" s="41"/>
      <c r="I2662" s="41"/>
      <c r="J2662" s="41"/>
      <c r="K2662" s="41"/>
      <c r="L2662" s="41"/>
      <c r="M2662" s="41"/>
      <c r="N2662" s="41"/>
      <c r="O2662" s="41"/>
      <c r="P2662" s="41"/>
      <c r="Q2662" s="41"/>
      <c r="R2662" s="41"/>
      <c r="S2662" s="41"/>
    </row>
    <row r="2663" ht="78.0" customHeight="1">
      <c r="A2663" s="41"/>
      <c r="B2663" s="78"/>
      <c r="C2663" s="78"/>
      <c r="D2663" s="41"/>
      <c r="E2663" s="41"/>
      <c r="F2663" s="41"/>
      <c r="G2663" s="41"/>
      <c r="H2663" s="41"/>
      <c r="I2663" s="41"/>
      <c r="J2663" s="41"/>
      <c r="K2663" s="41"/>
      <c r="L2663" s="41"/>
      <c r="M2663" s="41"/>
      <c r="N2663" s="41"/>
      <c r="O2663" s="41"/>
      <c r="P2663" s="41"/>
      <c r="Q2663" s="41"/>
      <c r="R2663" s="41"/>
      <c r="S2663" s="41"/>
    </row>
    <row r="2664" ht="78.0" customHeight="1">
      <c r="A2664" s="41"/>
      <c r="B2664" s="78"/>
      <c r="C2664" s="78"/>
      <c r="D2664" s="41"/>
      <c r="E2664" s="41"/>
      <c r="F2664" s="41"/>
      <c r="G2664" s="41"/>
      <c r="H2664" s="41"/>
      <c r="I2664" s="41"/>
      <c r="J2664" s="41"/>
      <c r="K2664" s="41"/>
      <c r="L2664" s="41"/>
      <c r="M2664" s="41"/>
      <c r="N2664" s="41"/>
      <c r="O2664" s="41"/>
      <c r="P2664" s="41"/>
      <c r="Q2664" s="41"/>
      <c r="R2664" s="41"/>
      <c r="S2664" s="41"/>
    </row>
    <row r="2665" ht="78.0" customHeight="1">
      <c r="A2665" s="41"/>
      <c r="B2665" s="78"/>
      <c r="C2665" s="78"/>
      <c r="D2665" s="41"/>
      <c r="E2665" s="41"/>
      <c r="F2665" s="41"/>
      <c r="G2665" s="41"/>
      <c r="H2665" s="41"/>
      <c r="I2665" s="41"/>
      <c r="J2665" s="41"/>
      <c r="K2665" s="41"/>
      <c r="L2665" s="41"/>
      <c r="M2665" s="41"/>
      <c r="N2665" s="41"/>
      <c r="O2665" s="41"/>
      <c r="P2665" s="41"/>
      <c r="Q2665" s="41"/>
      <c r="R2665" s="41"/>
      <c r="S2665" s="41"/>
    </row>
    <row r="2666" ht="78.0" customHeight="1">
      <c r="A2666" s="41"/>
      <c r="B2666" s="78"/>
      <c r="C2666" s="78"/>
      <c r="D2666" s="41"/>
      <c r="E2666" s="41"/>
      <c r="F2666" s="41"/>
      <c r="G2666" s="41"/>
      <c r="H2666" s="41"/>
      <c r="I2666" s="41"/>
      <c r="J2666" s="41"/>
      <c r="K2666" s="41"/>
      <c r="L2666" s="41"/>
      <c r="M2666" s="41"/>
      <c r="N2666" s="41"/>
      <c r="O2666" s="41"/>
      <c r="P2666" s="41"/>
      <c r="Q2666" s="41"/>
      <c r="R2666" s="41"/>
      <c r="S2666" s="41"/>
    </row>
    <row r="2667" ht="78.0" customHeight="1">
      <c r="A2667" s="41"/>
      <c r="B2667" s="78"/>
      <c r="C2667" s="78"/>
      <c r="D2667" s="41"/>
      <c r="E2667" s="41"/>
      <c r="F2667" s="41"/>
      <c r="G2667" s="41"/>
      <c r="H2667" s="41"/>
      <c r="I2667" s="41"/>
      <c r="J2667" s="41"/>
      <c r="K2667" s="41"/>
      <c r="L2667" s="41"/>
      <c r="M2667" s="41"/>
      <c r="N2667" s="41"/>
      <c r="O2667" s="41"/>
      <c r="P2667" s="41"/>
      <c r="Q2667" s="41"/>
      <c r="R2667" s="41"/>
      <c r="S2667" s="41"/>
    </row>
    <row r="2668" ht="78.0" customHeight="1">
      <c r="A2668" s="41"/>
      <c r="B2668" s="78"/>
      <c r="C2668" s="78"/>
      <c r="D2668" s="41"/>
      <c r="E2668" s="41"/>
      <c r="F2668" s="41"/>
      <c r="G2668" s="41"/>
      <c r="H2668" s="41"/>
      <c r="I2668" s="41"/>
      <c r="J2668" s="41"/>
      <c r="K2668" s="41"/>
      <c r="L2668" s="41"/>
      <c r="M2668" s="41"/>
      <c r="N2668" s="41"/>
      <c r="O2668" s="41"/>
      <c r="P2668" s="41"/>
      <c r="Q2668" s="41"/>
      <c r="R2668" s="41"/>
      <c r="S2668" s="41"/>
    </row>
    <row r="2669" ht="78.0" customHeight="1">
      <c r="A2669" s="41"/>
      <c r="B2669" s="78"/>
      <c r="C2669" s="78"/>
      <c r="D2669" s="41"/>
      <c r="E2669" s="41"/>
      <c r="F2669" s="41"/>
      <c r="G2669" s="41"/>
      <c r="H2669" s="41"/>
      <c r="I2669" s="41"/>
      <c r="J2669" s="41"/>
      <c r="K2669" s="41"/>
      <c r="L2669" s="41"/>
      <c r="M2669" s="41"/>
      <c r="N2669" s="41"/>
      <c r="O2669" s="41"/>
      <c r="P2669" s="41"/>
      <c r="Q2669" s="41"/>
      <c r="R2669" s="41"/>
      <c r="S2669" s="41"/>
    </row>
    <row r="2670" ht="78.0" customHeight="1">
      <c r="A2670" s="41"/>
      <c r="B2670" s="78"/>
      <c r="C2670" s="78"/>
      <c r="D2670" s="41"/>
      <c r="E2670" s="41"/>
      <c r="F2670" s="41"/>
      <c r="G2670" s="41"/>
      <c r="H2670" s="41"/>
      <c r="I2670" s="41"/>
      <c r="J2670" s="41"/>
      <c r="K2670" s="41"/>
      <c r="L2670" s="41"/>
      <c r="M2670" s="41"/>
      <c r="N2670" s="41"/>
      <c r="O2670" s="41"/>
      <c r="P2670" s="41"/>
      <c r="Q2670" s="41"/>
      <c r="R2670" s="41"/>
      <c r="S2670" s="41"/>
    </row>
    <row r="2671" ht="78.0" customHeight="1">
      <c r="A2671" s="41"/>
      <c r="B2671" s="78"/>
      <c r="C2671" s="78"/>
      <c r="D2671" s="41"/>
      <c r="E2671" s="41"/>
      <c r="F2671" s="41"/>
      <c r="G2671" s="41"/>
      <c r="H2671" s="41"/>
      <c r="I2671" s="41"/>
      <c r="J2671" s="41"/>
      <c r="K2671" s="41"/>
      <c r="L2671" s="41"/>
      <c r="M2671" s="41"/>
      <c r="N2671" s="41"/>
      <c r="O2671" s="41"/>
      <c r="P2671" s="41"/>
      <c r="Q2671" s="41"/>
      <c r="R2671" s="41"/>
      <c r="S2671" s="41"/>
    </row>
    <row r="2672" ht="78.0" customHeight="1">
      <c r="A2672" s="41"/>
      <c r="B2672" s="78"/>
      <c r="C2672" s="78"/>
      <c r="D2672" s="41"/>
      <c r="E2672" s="41"/>
      <c r="F2672" s="41"/>
      <c r="G2672" s="41"/>
      <c r="H2672" s="41"/>
      <c r="I2672" s="41"/>
      <c r="J2672" s="41"/>
      <c r="K2672" s="41"/>
      <c r="L2672" s="41"/>
      <c r="M2672" s="41"/>
      <c r="N2672" s="41"/>
      <c r="O2672" s="41"/>
      <c r="P2672" s="41"/>
      <c r="Q2672" s="41"/>
      <c r="R2672" s="41"/>
      <c r="S2672" s="41"/>
    </row>
    <row r="2673" ht="78.0" customHeight="1">
      <c r="A2673" s="41"/>
      <c r="B2673" s="78"/>
      <c r="C2673" s="78"/>
      <c r="D2673" s="41"/>
      <c r="E2673" s="41"/>
      <c r="F2673" s="41"/>
      <c r="G2673" s="41"/>
      <c r="H2673" s="41"/>
      <c r="I2673" s="41"/>
      <c r="J2673" s="41"/>
      <c r="K2673" s="41"/>
      <c r="L2673" s="41"/>
      <c r="M2673" s="41"/>
      <c r="N2673" s="41"/>
      <c r="O2673" s="41"/>
      <c r="P2673" s="41"/>
      <c r="Q2673" s="41"/>
      <c r="R2673" s="41"/>
      <c r="S2673" s="41"/>
    </row>
    <row r="2674" ht="78.0" customHeight="1">
      <c r="A2674" s="41"/>
      <c r="B2674" s="78"/>
      <c r="C2674" s="78"/>
      <c r="D2674" s="41"/>
      <c r="E2674" s="41"/>
      <c r="F2674" s="41"/>
      <c r="G2674" s="41"/>
      <c r="H2674" s="41"/>
      <c r="I2674" s="41"/>
      <c r="J2674" s="41"/>
      <c r="K2674" s="41"/>
      <c r="L2674" s="41"/>
      <c r="M2674" s="41"/>
      <c r="N2674" s="41"/>
      <c r="O2674" s="41"/>
      <c r="P2674" s="41"/>
      <c r="Q2674" s="41"/>
      <c r="R2674" s="41"/>
      <c r="S2674" s="41"/>
    </row>
    <row r="2675" ht="78.0" customHeight="1">
      <c r="A2675" s="41"/>
      <c r="B2675" s="78"/>
      <c r="C2675" s="78"/>
      <c r="D2675" s="41"/>
      <c r="E2675" s="41"/>
      <c r="F2675" s="41"/>
      <c r="G2675" s="41"/>
      <c r="H2675" s="41"/>
      <c r="I2675" s="41"/>
      <c r="J2675" s="41"/>
      <c r="K2675" s="41"/>
      <c r="L2675" s="41"/>
      <c r="M2675" s="41"/>
      <c r="N2675" s="41"/>
      <c r="O2675" s="41"/>
      <c r="P2675" s="41"/>
      <c r="Q2675" s="41"/>
      <c r="R2675" s="41"/>
      <c r="S2675" s="41"/>
    </row>
    <row r="2676" ht="78.0" customHeight="1">
      <c r="A2676" s="41"/>
      <c r="B2676" s="78"/>
      <c r="C2676" s="78"/>
      <c r="D2676" s="41"/>
      <c r="E2676" s="41"/>
      <c r="F2676" s="41"/>
      <c r="G2676" s="41"/>
      <c r="H2676" s="41"/>
      <c r="I2676" s="41"/>
      <c r="J2676" s="41"/>
      <c r="K2676" s="41"/>
      <c r="L2676" s="41"/>
      <c r="M2676" s="41"/>
      <c r="N2676" s="41"/>
      <c r="O2676" s="41"/>
      <c r="P2676" s="41"/>
      <c r="Q2676" s="41"/>
      <c r="R2676" s="41"/>
      <c r="S2676" s="41"/>
    </row>
    <row r="2677" ht="78.0" customHeight="1">
      <c r="A2677" s="41"/>
      <c r="B2677" s="78"/>
      <c r="C2677" s="78"/>
      <c r="D2677" s="41"/>
      <c r="E2677" s="41"/>
      <c r="F2677" s="41"/>
      <c r="G2677" s="41"/>
      <c r="H2677" s="41"/>
      <c r="I2677" s="41"/>
      <c r="J2677" s="41"/>
      <c r="K2677" s="41"/>
      <c r="L2677" s="41"/>
      <c r="M2677" s="41"/>
      <c r="N2677" s="41"/>
      <c r="O2677" s="41"/>
      <c r="P2677" s="41"/>
      <c r="Q2677" s="41"/>
      <c r="R2677" s="41"/>
      <c r="S2677" s="41"/>
    </row>
    <row r="2678" ht="78.0" customHeight="1">
      <c r="A2678" s="41"/>
      <c r="B2678" s="78"/>
      <c r="C2678" s="78"/>
      <c r="D2678" s="41"/>
      <c r="E2678" s="41"/>
      <c r="F2678" s="41"/>
      <c r="G2678" s="41"/>
      <c r="H2678" s="41"/>
      <c r="I2678" s="41"/>
      <c r="J2678" s="41"/>
      <c r="K2678" s="41"/>
      <c r="L2678" s="41"/>
      <c r="M2678" s="41"/>
      <c r="N2678" s="41"/>
      <c r="O2678" s="41"/>
      <c r="P2678" s="41"/>
      <c r="Q2678" s="41"/>
      <c r="R2678" s="41"/>
      <c r="S2678" s="41"/>
    </row>
    <row r="2679" ht="78.0" customHeight="1">
      <c r="A2679" s="41"/>
      <c r="B2679" s="78"/>
      <c r="C2679" s="78"/>
      <c r="D2679" s="41"/>
      <c r="E2679" s="41"/>
      <c r="F2679" s="41"/>
      <c r="G2679" s="41"/>
      <c r="H2679" s="41"/>
      <c r="I2679" s="41"/>
      <c r="J2679" s="41"/>
      <c r="K2679" s="41"/>
      <c r="L2679" s="41"/>
      <c r="M2679" s="41"/>
      <c r="N2679" s="41"/>
      <c r="O2679" s="41"/>
      <c r="P2679" s="41"/>
      <c r="Q2679" s="41"/>
      <c r="R2679" s="41"/>
      <c r="S2679" s="41"/>
    </row>
    <row r="2680" ht="78.0" customHeight="1">
      <c r="A2680" s="41"/>
      <c r="B2680" s="78"/>
      <c r="C2680" s="78"/>
      <c r="D2680" s="41"/>
      <c r="E2680" s="41"/>
      <c r="F2680" s="41"/>
      <c r="G2680" s="41"/>
      <c r="H2680" s="41"/>
      <c r="I2680" s="41"/>
      <c r="J2680" s="41"/>
      <c r="K2680" s="41"/>
      <c r="L2680" s="41"/>
      <c r="M2680" s="41"/>
      <c r="N2680" s="41"/>
      <c r="O2680" s="41"/>
      <c r="P2680" s="41"/>
      <c r="Q2680" s="41"/>
      <c r="R2680" s="41"/>
      <c r="S2680" s="41"/>
    </row>
    <row r="2681" ht="78.0" customHeight="1">
      <c r="A2681" s="41"/>
      <c r="B2681" s="78"/>
      <c r="C2681" s="78"/>
      <c r="D2681" s="41"/>
      <c r="E2681" s="41"/>
      <c r="F2681" s="41"/>
      <c r="G2681" s="41"/>
      <c r="H2681" s="41"/>
      <c r="I2681" s="41"/>
      <c r="J2681" s="41"/>
      <c r="K2681" s="41"/>
      <c r="L2681" s="41"/>
      <c r="M2681" s="41"/>
      <c r="N2681" s="41"/>
      <c r="O2681" s="41"/>
      <c r="P2681" s="41"/>
      <c r="Q2681" s="41"/>
      <c r="R2681" s="41"/>
      <c r="S2681" s="41"/>
    </row>
    <row r="2682" ht="78.0" customHeight="1">
      <c r="A2682" s="41"/>
      <c r="B2682" s="78"/>
      <c r="C2682" s="78"/>
      <c r="D2682" s="41"/>
      <c r="E2682" s="41"/>
      <c r="F2682" s="41"/>
      <c r="G2682" s="41"/>
      <c r="H2682" s="41"/>
      <c r="I2682" s="41"/>
      <c r="J2682" s="41"/>
      <c r="K2682" s="41"/>
      <c r="L2682" s="41"/>
      <c r="M2682" s="41"/>
      <c r="N2682" s="41"/>
      <c r="O2682" s="41"/>
      <c r="P2682" s="41"/>
      <c r="Q2682" s="41"/>
      <c r="R2682" s="41"/>
      <c r="S2682" s="41"/>
    </row>
    <row r="2683" ht="78.0" customHeight="1">
      <c r="A2683" s="41"/>
      <c r="B2683" s="78"/>
      <c r="C2683" s="78"/>
      <c r="D2683" s="41"/>
      <c r="E2683" s="41"/>
      <c r="F2683" s="41"/>
      <c r="G2683" s="41"/>
      <c r="H2683" s="41"/>
      <c r="I2683" s="41"/>
      <c r="J2683" s="41"/>
      <c r="K2683" s="41"/>
      <c r="L2683" s="41"/>
      <c r="M2683" s="41"/>
      <c r="N2683" s="41"/>
      <c r="O2683" s="41"/>
      <c r="P2683" s="41"/>
      <c r="Q2683" s="41"/>
      <c r="R2683" s="41"/>
      <c r="S2683" s="41"/>
    </row>
    <row r="2684" ht="78.0" customHeight="1">
      <c r="A2684" s="41"/>
      <c r="B2684" s="78"/>
      <c r="C2684" s="78"/>
      <c r="D2684" s="41"/>
      <c r="E2684" s="41"/>
      <c r="F2684" s="41"/>
      <c r="G2684" s="41"/>
      <c r="H2684" s="41"/>
      <c r="I2684" s="41"/>
      <c r="J2684" s="41"/>
      <c r="K2684" s="41"/>
      <c r="L2684" s="41"/>
      <c r="M2684" s="41"/>
      <c r="N2684" s="41"/>
      <c r="O2684" s="41"/>
      <c r="P2684" s="41"/>
      <c r="Q2684" s="41"/>
      <c r="R2684" s="41"/>
      <c r="S2684" s="41"/>
    </row>
    <row r="2685" ht="78.0" customHeight="1">
      <c r="A2685" s="41"/>
      <c r="B2685" s="78"/>
      <c r="C2685" s="78"/>
      <c r="D2685" s="41"/>
      <c r="E2685" s="41"/>
      <c r="F2685" s="41"/>
      <c r="G2685" s="41"/>
      <c r="H2685" s="41"/>
      <c r="I2685" s="41"/>
      <c r="J2685" s="41"/>
      <c r="K2685" s="41"/>
      <c r="L2685" s="41"/>
      <c r="M2685" s="41"/>
      <c r="N2685" s="41"/>
      <c r="O2685" s="41"/>
      <c r="P2685" s="41"/>
      <c r="Q2685" s="41"/>
      <c r="R2685" s="41"/>
      <c r="S2685" s="41"/>
    </row>
    <row r="2686" ht="78.0" customHeight="1">
      <c r="A2686" s="41"/>
      <c r="B2686" s="78"/>
      <c r="C2686" s="78"/>
      <c r="D2686" s="41"/>
      <c r="E2686" s="41"/>
      <c r="F2686" s="41"/>
      <c r="G2686" s="41"/>
      <c r="H2686" s="41"/>
      <c r="I2686" s="41"/>
      <c r="J2686" s="41"/>
      <c r="K2686" s="41"/>
      <c r="L2686" s="41"/>
      <c r="M2686" s="41"/>
      <c r="N2686" s="41"/>
      <c r="O2686" s="41"/>
      <c r="P2686" s="41"/>
      <c r="Q2686" s="41"/>
      <c r="R2686" s="41"/>
      <c r="S2686" s="41"/>
    </row>
    <row r="2687" ht="78.0" customHeight="1">
      <c r="A2687" s="41"/>
      <c r="B2687" s="78"/>
      <c r="C2687" s="78"/>
      <c r="D2687" s="41"/>
      <c r="E2687" s="41"/>
      <c r="F2687" s="41"/>
      <c r="G2687" s="41"/>
      <c r="H2687" s="41"/>
      <c r="I2687" s="41"/>
      <c r="J2687" s="41"/>
      <c r="K2687" s="41"/>
      <c r="L2687" s="41"/>
      <c r="M2687" s="41"/>
      <c r="N2687" s="41"/>
      <c r="O2687" s="41"/>
      <c r="P2687" s="41"/>
      <c r="Q2687" s="41"/>
      <c r="R2687" s="41"/>
      <c r="S2687" s="41"/>
    </row>
    <row r="2688" ht="78.0" customHeight="1">
      <c r="A2688" s="41"/>
      <c r="B2688" s="78"/>
      <c r="C2688" s="78"/>
      <c r="D2688" s="41"/>
      <c r="E2688" s="41"/>
      <c r="F2688" s="41"/>
      <c r="G2688" s="41"/>
      <c r="H2688" s="41"/>
      <c r="I2688" s="41"/>
      <c r="J2688" s="41"/>
      <c r="K2688" s="41"/>
      <c r="L2688" s="41"/>
      <c r="M2688" s="41"/>
      <c r="N2688" s="41"/>
      <c r="O2688" s="41"/>
      <c r="P2688" s="41"/>
      <c r="Q2688" s="41"/>
      <c r="R2688" s="41"/>
      <c r="S2688" s="41"/>
    </row>
    <row r="2689" ht="78.0" customHeight="1">
      <c r="A2689" s="41"/>
      <c r="B2689" s="78"/>
      <c r="C2689" s="78"/>
      <c r="D2689" s="41"/>
      <c r="E2689" s="41"/>
      <c r="F2689" s="41"/>
      <c r="G2689" s="41"/>
      <c r="H2689" s="41"/>
      <c r="I2689" s="41"/>
      <c r="J2689" s="41"/>
      <c r="K2689" s="41"/>
      <c r="L2689" s="41"/>
      <c r="M2689" s="41"/>
      <c r="N2689" s="41"/>
      <c r="O2689" s="41"/>
      <c r="P2689" s="41"/>
      <c r="Q2689" s="41"/>
      <c r="R2689" s="41"/>
      <c r="S2689" s="41"/>
    </row>
    <row r="2690" ht="78.0" customHeight="1">
      <c r="A2690" s="41"/>
      <c r="B2690" s="78"/>
      <c r="C2690" s="78"/>
      <c r="D2690" s="41"/>
      <c r="E2690" s="41"/>
      <c r="F2690" s="41"/>
      <c r="G2690" s="41"/>
      <c r="H2690" s="41"/>
      <c r="I2690" s="41"/>
      <c r="J2690" s="41"/>
      <c r="K2690" s="41"/>
      <c r="L2690" s="41"/>
      <c r="M2690" s="41"/>
      <c r="N2690" s="41"/>
      <c r="O2690" s="41"/>
      <c r="P2690" s="41"/>
      <c r="Q2690" s="41"/>
      <c r="R2690" s="41"/>
      <c r="S2690" s="41"/>
    </row>
    <row r="2691" ht="78.0" customHeight="1">
      <c r="A2691" s="41"/>
      <c r="B2691" s="78"/>
      <c r="C2691" s="78"/>
      <c r="D2691" s="41"/>
      <c r="E2691" s="41"/>
      <c r="F2691" s="41"/>
      <c r="G2691" s="41"/>
      <c r="H2691" s="41"/>
      <c r="I2691" s="41"/>
      <c r="J2691" s="41"/>
      <c r="K2691" s="41"/>
      <c r="L2691" s="41"/>
      <c r="M2691" s="41"/>
      <c r="N2691" s="41"/>
      <c r="O2691" s="41"/>
      <c r="P2691" s="41"/>
      <c r="Q2691" s="41"/>
      <c r="R2691" s="41"/>
      <c r="S2691" s="41"/>
    </row>
    <row r="2692" ht="78.0" customHeight="1">
      <c r="A2692" s="41"/>
      <c r="B2692" s="78"/>
      <c r="C2692" s="78"/>
      <c r="D2692" s="41"/>
      <c r="E2692" s="41"/>
      <c r="F2692" s="41"/>
      <c r="G2692" s="41"/>
      <c r="H2692" s="41"/>
      <c r="I2692" s="41"/>
      <c r="J2692" s="41"/>
      <c r="K2692" s="41"/>
      <c r="L2692" s="41"/>
      <c r="M2692" s="41"/>
      <c r="N2692" s="41"/>
      <c r="O2692" s="41"/>
      <c r="P2692" s="41"/>
      <c r="Q2692" s="41"/>
      <c r="R2692" s="41"/>
      <c r="S2692" s="41"/>
    </row>
    <row r="2693" ht="78.0" customHeight="1">
      <c r="A2693" s="41"/>
      <c r="B2693" s="78"/>
      <c r="C2693" s="78"/>
      <c r="D2693" s="41"/>
      <c r="E2693" s="41"/>
      <c r="F2693" s="41"/>
      <c r="G2693" s="41"/>
      <c r="H2693" s="41"/>
      <c r="I2693" s="41"/>
      <c r="J2693" s="41"/>
      <c r="K2693" s="41"/>
      <c r="L2693" s="41"/>
      <c r="M2693" s="41"/>
      <c r="N2693" s="41"/>
      <c r="O2693" s="41"/>
      <c r="P2693" s="41"/>
      <c r="Q2693" s="41"/>
      <c r="R2693" s="41"/>
      <c r="S2693" s="41"/>
    </row>
    <row r="2694" ht="78.0" customHeight="1">
      <c r="A2694" s="41"/>
      <c r="B2694" s="78"/>
      <c r="C2694" s="78"/>
      <c r="D2694" s="41"/>
      <c r="E2694" s="41"/>
      <c r="F2694" s="41"/>
      <c r="G2694" s="41"/>
      <c r="H2694" s="41"/>
      <c r="I2694" s="41"/>
      <c r="J2694" s="41"/>
      <c r="K2694" s="41"/>
      <c r="L2694" s="41"/>
      <c r="M2694" s="41"/>
      <c r="N2694" s="41"/>
      <c r="O2694" s="41"/>
      <c r="P2694" s="41"/>
      <c r="Q2694" s="41"/>
      <c r="R2694" s="41"/>
      <c r="S2694" s="41"/>
    </row>
    <row r="2695" ht="78.0" customHeight="1">
      <c r="A2695" s="41"/>
      <c r="B2695" s="78"/>
      <c r="C2695" s="78"/>
      <c r="D2695" s="41"/>
      <c r="E2695" s="41"/>
      <c r="F2695" s="41"/>
      <c r="G2695" s="41"/>
      <c r="H2695" s="41"/>
      <c r="I2695" s="41"/>
      <c r="J2695" s="41"/>
      <c r="K2695" s="41"/>
      <c r="L2695" s="41"/>
      <c r="M2695" s="41"/>
      <c r="N2695" s="41"/>
      <c r="O2695" s="41"/>
      <c r="P2695" s="41"/>
      <c r="Q2695" s="41"/>
      <c r="R2695" s="41"/>
      <c r="S2695" s="41"/>
    </row>
    <row r="2696" ht="78.0" customHeight="1">
      <c r="A2696" s="41"/>
      <c r="B2696" s="78"/>
      <c r="C2696" s="78"/>
      <c r="D2696" s="41"/>
      <c r="E2696" s="41"/>
      <c r="F2696" s="41"/>
      <c r="G2696" s="41"/>
      <c r="H2696" s="41"/>
      <c r="I2696" s="41"/>
      <c r="J2696" s="41"/>
      <c r="K2696" s="41"/>
      <c r="L2696" s="41"/>
      <c r="M2696" s="41"/>
      <c r="N2696" s="41"/>
      <c r="O2696" s="41"/>
      <c r="P2696" s="41"/>
      <c r="Q2696" s="41"/>
      <c r="R2696" s="41"/>
      <c r="S2696" s="41"/>
    </row>
    <row r="2697" ht="78.0" customHeight="1">
      <c r="A2697" s="41"/>
      <c r="B2697" s="78"/>
      <c r="C2697" s="78"/>
      <c r="D2697" s="41"/>
      <c r="E2697" s="41"/>
      <c r="F2697" s="41"/>
      <c r="G2697" s="41"/>
      <c r="H2697" s="41"/>
      <c r="I2697" s="41"/>
      <c r="J2697" s="41"/>
      <c r="K2697" s="41"/>
      <c r="L2697" s="41"/>
      <c r="M2697" s="41"/>
      <c r="N2697" s="41"/>
      <c r="O2697" s="41"/>
      <c r="P2697" s="41"/>
      <c r="Q2697" s="41"/>
      <c r="R2697" s="41"/>
      <c r="S2697" s="41"/>
    </row>
    <row r="2698" ht="78.0" customHeight="1">
      <c r="A2698" s="41"/>
      <c r="B2698" s="78"/>
      <c r="C2698" s="78"/>
      <c r="D2698" s="41"/>
      <c r="E2698" s="41"/>
      <c r="F2698" s="41"/>
      <c r="G2698" s="41"/>
      <c r="H2698" s="41"/>
      <c r="I2698" s="41"/>
      <c r="J2698" s="41"/>
      <c r="K2698" s="41"/>
      <c r="L2698" s="41"/>
      <c r="M2698" s="41"/>
      <c r="N2698" s="41"/>
      <c r="O2698" s="41"/>
      <c r="P2698" s="41"/>
      <c r="Q2698" s="41"/>
      <c r="R2698" s="41"/>
      <c r="S2698" s="41"/>
    </row>
    <row r="2699" ht="78.0" customHeight="1">
      <c r="A2699" s="41"/>
      <c r="B2699" s="78"/>
      <c r="C2699" s="78"/>
      <c r="D2699" s="41"/>
      <c r="E2699" s="41"/>
      <c r="F2699" s="41"/>
      <c r="G2699" s="41"/>
      <c r="H2699" s="41"/>
      <c r="I2699" s="41"/>
      <c r="J2699" s="41"/>
      <c r="K2699" s="41"/>
      <c r="L2699" s="41"/>
      <c r="M2699" s="41"/>
      <c r="N2699" s="41"/>
      <c r="O2699" s="41"/>
      <c r="P2699" s="41"/>
      <c r="Q2699" s="41"/>
      <c r="R2699" s="41"/>
      <c r="S2699" s="41"/>
    </row>
    <row r="2700" ht="78.0" customHeight="1">
      <c r="A2700" s="41"/>
      <c r="B2700" s="78"/>
      <c r="C2700" s="78"/>
      <c r="D2700" s="41"/>
      <c r="E2700" s="41"/>
      <c r="F2700" s="41"/>
      <c r="G2700" s="41"/>
      <c r="H2700" s="41"/>
      <c r="I2700" s="41"/>
      <c r="J2700" s="41"/>
      <c r="K2700" s="41"/>
      <c r="L2700" s="41"/>
      <c r="M2700" s="41"/>
      <c r="N2700" s="41"/>
      <c r="O2700" s="41"/>
      <c r="P2700" s="41"/>
      <c r="Q2700" s="41"/>
      <c r="R2700" s="41"/>
      <c r="S2700" s="41"/>
    </row>
    <row r="2701" ht="78.0" customHeight="1">
      <c r="A2701" s="41"/>
      <c r="B2701" s="78"/>
      <c r="C2701" s="78"/>
      <c r="D2701" s="41"/>
      <c r="E2701" s="41"/>
      <c r="F2701" s="41"/>
      <c r="G2701" s="41"/>
      <c r="H2701" s="41"/>
      <c r="I2701" s="41"/>
      <c r="J2701" s="41"/>
      <c r="K2701" s="41"/>
      <c r="L2701" s="41"/>
      <c r="M2701" s="41"/>
      <c r="N2701" s="41"/>
      <c r="O2701" s="41"/>
      <c r="P2701" s="41"/>
      <c r="Q2701" s="41"/>
      <c r="R2701" s="41"/>
      <c r="S2701" s="41"/>
    </row>
    <row r="2702" ht="78.0" customHeight="1">
      <c r="A2702" s="41"/>
      <c r="B2702" s="78"/>
      <c r="C2702" s="78"/>
      <c r="D2702" s="41"/>
      <c r="E2702" s="41"/>
      <c r="F2702" s="41"/>
      <c r="G2702" s="41"/>
      <c r="H2702" s="41"/>
      <c r="I2702" s="41"/>
      <c r="J2702" s="41"/>
      <c r="K2702" s="41"/>
      <c r="L2702" s="41"/>
      <c r="M2702" s="41"/>
      <c r="N2702" s="41"/>
      <c r="O2702" s="41"/>
      <c r="P2702" s="41"/>
      <c r="Q2702" s="41"/>
      <c r="R2702" s="41"/>
      <c r="S2702" s="41"/>
    </row>
    <row r="2703" ht="78.0" customHeight="1">
      <c r="A2703" s="41"/>
      <c r="B2703" s="78"/>
      <c r="C2703" s="78"/>
      <c r="D2703" s="41"/>
      <c r="E2703" s="41"/>
      <c r="F2703" s="41"/>
      <c r="G2703" s="41"/>
      <c r="H2703" s="41"/>
      <c r="I2703" s="41"/>
      <c r="J2703" s="41"/>
      <c r="K2703" s="41"/>
      <c r="L2703" s="41"/>
      <c r="M2703" s="41"/>
      <c r="N2703" s="41"/>
      <c r="O2703" s="41"/>
      <c r="P2703" s="41"/>
      <c r="Q2703" s="41"/>
      <c r="R2703" s="41"/>
      <c r="S2703" s="41"/>
    </row>
    <row r="2704" ht="78.0" customHeight="1">
      <c r="A2704" s="41"/>
      <c r="B2704" s="78"/>
      <c r="C2704" s="78"/>
      <c r="D2704" s="41"/>
      <c r="E2704" s="41"/>
      <c r="F2704" s="41"/>
      <c r="G2704" s="41"/>
      <c r="H2704" s="41"/>
      <c r="I2704" s="41"/>
      <c r="J2704" s="41"/>
      <c r="K2704" s="41"/>
      <c r="L2704" s="41"/>
      <c r="M2704" s="41"/>
      <c r="N2704" s="41"/>
      <c r="O2704" s="41"/>
      <c r="P2704" s="41"/>
      <c r="Q2704" s="41"/>
      <c r="R2704" s="41"/>
      <c r="S2704" s="41"/>
    </row>
    <row r="2705" ht="78.0" customHeight="1">
      <c r="A2705" s="41"/>
      <c r="B2705" s="78"/>
      <c r="C2705" s="78"/>
      <c r="D2705" s="41"/>
      <c r="E2705" s="41"/>
      <c r="F2705" s="41"/>
      <c r="G2705" s="41"/>
      <c r="H2705" s="41"/>
      <c r="I2705" s="41"/>
      <c r="J2705" s="41"/>
      <c r="K2705" s="41"/>
      <c r="L2705" s="41"/>
      <c r="M2705" s="41"/>
      <c r="N2705" s="41"/>
      <c r="O2705" s="41"/>
      <c r="P2705" s="41"/>
      <c r="Q2705" s="41"/>
      <c r="R2705" s="41"/>
      <c r="S2705" s="41"/>
    </row>
    <row r="2706" ht="78.0" customHeight="1">
      <c r="A2706" s="41"/>
      <c r="B2706" s="78"/>
      <c r="C2706" s="78"/>
      <c r="D2706" s="41"/>
      <c r="E2706" s="41"/>
      <c r="F2706" s="41"/>
      <c r="G2706" s="41"/>
      <c r="H2706" s="41"/>
      <c r="I2706" s="41"/>
      <c r="J2706" s="41"/>
      <c r="K2706" s="41"/>
      <c r="L2706" s="41"/>
      <c r="M2706" s="41"/>
      <c r="N2706" s="41"/>
      <c r="O2706" s="41"/>
      <c r="P2706" s="41"/>
      <c r="Q2706" s="41"/>
      <c r="R2706" s="41"/>
      <c r="S2706" s="41"/>
    </row>
    <row r="2707" ht="78.0" customHeight="1">
      <c r="A2707" s="41"/>
      <c r="B2707" s="78"/>
      <c r="C2707" s="78"/>
      <c r="D2707" s="41"/>
      <c r="E2707" s="41"/>
      <c r="F2707" s="41"/>
      <c r="G2707" s="41"/>
      <c r="H2707" s="41"/>
      <c r="I2707" s="41"/>
      <c r="J2707" s="41"/>
      <c r="K2707" s="41"/>
      <c r="L2707" s="41"/>
      <c r="M2707" s="41"/>
      <c r="N2707" s="41"/>
      <c r="O2707" s="41"/>
      <c r="P2707" s="41"/>
      <c r="Q2707" s="41"/>
      <c r="R2707" s="41"/>
      <c r="S2707" s="41"/>
    </row>
    <row r="2708" ht="78.0" customHeight="1">
      <c r="A2708" s="41"/>
      <c r="B2708" s="78"/>
      <c r="C2708" s="78"/>
      <c r="D2708" s="41"/>
      <c r="E2708" s="41"/>
      <c r="F2708" s="41"/>
      <c r="G2708" s="41"/>
      <c r="H2708" s="41"/>
      <c r="I2708" s="41"/>
      <c r="J2708" s="41"/>
      <c r="K2708" s="41"/>
      <c r="L2708" s="41"/>
      <c r="M2708" s="41"/>
      <c r="N2708" s="41"/>
      <c r="O2708" s="41"/>
      <c r="P2708" s="41"/>
      <c r="Q2708" s="41"/>
      <c r="R2708" s="41"/>
      <c r="S2708" s="41"/>
    </row>
    <row r="2709" ht="78.0" customHeight="1">
      <c r="A2709" s="41"/>
      <c r="B2709" s="78"/>
      <c r="C2709" s="78"/>
      <c r="D2709" s="41"/>
      <c r="E2709" s="41"/>
      <c r="F2709" s="41"/>
      <c r="G2709" s="41"/>
      <c r="H2709" s="41"/>
      <c r="I2709" s="41"/>
      <c r="J2709" s="41"/>
      <c r="K2709" s="41"/>
      <c r="L2709" s="41"/>
      <c r="M2709" s="41"/>
      <c r="N2709" s="41"/>
      <c r="O2709" s="41"/>
      <c r="P2709" s="41"/>
      <c r="Q2709" s="41"/>
      <c r="R2709" s="41"/>
      <c r="S2709" s="41"/>
    </row>
    <row r="2710" ht="78.0" customHeight="1">
      <c r="A2710" s="41"/>
      <c r="B2710" s="78"/>
      <c r="C2710" s="78"/>
      <c r="D2710" s="41"/>
      <c r="E2710" s="41"/>
      <c r="F2710" s="41"/>
      <c r="G2710" s="41"/>
      <c r="H2710" s="41"/>
      <c r="I2710" s="41"/>
      <c r="J2710" s="41"/>
      <c r="K2710" s="41"/>
      <c r="L2710" s="41"/>
      <c r="M2710" s="41"/>
      <c r="N2710" s="41"/>
      <c r="O2710" s="41"/>
      <c r="P2710" s="41"/>
      <c r="Q2710" s="41"/>
      <c r="R2710" s="41"/>
      <c r="S2710" s="41"/>
    </row>
    <row r="2711" ht="78.0" customHeight="1">
      <c r="A2711" s="41"/>
      <c r="B2711" s="78"/>
      <c r="C2711" s="78"/>
      <c r="D2711" s="41"/>
      <c r="E2711" s="41"/>
      <c r="F2711" s="41"/>
      <c r="G2711" s="41"/>
      <c r="H2711" s="41"/>
      <c r="I2711" s="41"/>
      <c r="J2711" s="41"/>
      <c r="K2711" s="41"/>
      <c r="L2711" s="41"/>
      <c r="M2711" s="41"/>
      <c r="N2711" s="41"/>
      <c r="O2711" s="41"/>
      <c r="P2711" s="41"/>
      <c r="Q2711" s="41"/>
      <c r="R2711" s="41"/>
      <c r="S2711" s="41"/>
    </row>
    <row r="2712" ht="78.0" customHeight="1">
      <c r="A2712" s="41"/>
      <c r="B2712" s="78"/>
      <c r="C2712" s="78"/>
      <c r="D2712" s="41"/>
      <c r="E2712" s="41"/>
      <c r="F2712" s="41"/>
      <c r="G2712" s="41"/>
      <c r="H2712" s="41"/>
      <c r="I2712" s="41"/>
      <c r="J2712" s="41"/>
      <c r="K2712" s="41"/>
      <c r="L2712" s="41"/>
      <c r="M2712" s="41"/>
      <c r="N2712" s="41"/>
      <c r="O2712" s="41"/>
      <c r="P2712" s="41"/>
      <c r="Q2712" s="41"/>
      <c r="R2712" s="41"/>
      <c r="S2712" s="41"/>
    </row>
    <row r="2713" ht="78.0" customHeight="1">
      <c r="A2713" s="41"/>
      <c r="B2713" s="78"/>
      <c r="C2713" s="78"/>
      <c r="D2713" s="41"/>
      <c r="E2713" s="41"/>
      <c r="F2713" s="41"/>
      <c r="G2713" s="41"/>
      <c r="H2713" s="41"/>
      <c r="I2713" s="41"/>
      <c r="J2713" s="41"/>
      <c r="K2713" s="41"/>
      <c r="L2713" s="41"/>
      <c r="M2713" s="41"/>
      <c r="N2713" s="41"/>
      <c r="O2713" s="41"/>
      <c r="P2713" s="41"/>
      <c r="Q2713" s="41"/>
      <c r="R2713" s="41"/>
      <c r="S2713" s="41"/>
    </row>
    <row r="2714" ht="78.0" customHeight="1">
      <c r="A2714" s="41"/>
      <c r="B2714" s="78"/>
      <c r="C2714" s="78"/>
      <c r="D2714" s="41"/>
      <c r="E2714" s="41"/>
      <c r="F2714" s="41"/>
      <c r="G2714" s="41"/>
      <c r="H2714" s="41"/>
      <c r="I2714" s="41"/>
      <c r="J2714" s="41"/>
      <c r="K2714" s="41"/>
      <c r="L2714" s="41"/>
      <c r="M2714" s="41"/>
      <c r="N2714" s="41"/>
      <c r="O2714" s="41"/>
      <c r="P2714" s="41"/>
      <c r="Q2714" s="41"/>
      <c r="R2714" s="41"/>
      <c r="S2714" s="41"/>
    </row>
    <row r="2715" ht="78.0" customHeight="1">
      <c r="A2715" s="41"/>
      <c r="B2715" s="78"/>
      <c r="C2715" s="78"/>
      <c r="D2715" s="41"/>
      <c r="E2715" s="41"/>
      <c r="F2715" s="41"/>
      <c r="G2715" s="41"/>
      <c r="H2715" s="41"/>
      <c r="I2715" s="41"/>
      <c r="J2715" s="41"/>
      <c r="K2715" s="41"/>
      <c r="L2715" s="41"/>
      <c r="M2715" s="41"/>
      <c r="N2715" s="41"/>
      <c r="O2715" s="41"/>
      <c r="P2715" s="41"/>
      <c r="Q2715" s="41"/>
      <c r="R2715" s="41"/>
      <c r="S2715" s="41"/>
    </row>
    <row r="2716" ht="78.0" customHeight="1">
      <c r="A2716" s="41"/>
      <c r="B2716" s="78"/>
      <c r="C2716" s="78"/>
      <c r="D2716" s="41"/>
      <c r="E2716" s="41"/>
      <c r="F2716" s="41"/>
      <c r="G2716" s="41"/>
      <c r="H2716" s="41"/>
      <c r="I2716" s="41"/>
      <c r="J2716" s="41"/>
      <c r="K2716" s="41"/>
      <c r="L2716" s="41"/>
      <c r="M2716" s="41"/>
      <c r="N2716" s="41"/>
      <c r="O2716" s="41"/>
      <c r="P2716" s="41"/>
      <c r="Q2716" s="41"/>
      <c r="R2716" s="41"/>
      <c r="S2716" s="41"/>
    </row>
    <row r="2717" ht="78.0" customHeight="1">
      <c r="A2717" s="41"/>
      <c r="B2717" s="78"/>
      <c r="C2717" s="78"/>
      <c r="D2717" s="41"/>
      <c r="E2717" s="41"/>
      <c r="F2717" s="41"/>
      <c r="G2717" s="41"/>
      <c r="H2717" s="41"/>
      <c r="I2717" s="41"/>
      <c r="J2717" s="41"/>
      <c r="K2717" s="41"/>
      <c r="L2717" s="41"/>
      <c r="M2717" s="41"/>
      <c r="N2717" s="41"/>
      <c r="O2717" s="41"/>
      <c r="P2717" s="41"/>
      <c r="Q2717" s="41"/>
      <c r="R2717" s="41"/>
      <c r="S2717" s="41"/>
    </row>
    <row r="2718" ht="78.0" customHeight="1">
      <c r="A2718" s="41"/>
      <c r="B2718" s="78"/>
      <c r="C2718" s="78"/>
      <c r="D2718" s="41"/>
      <c r="E2718" s="41"/>
      <c r="F2718" s="41"/>
      <c r="G2718" s="41"/>
      <c r="H2718" s="41"/>
      <c r="I2718" s="41"/>
      <c r="J2718" s="41"/>
      <c r="K2718" s="41"/>
      <c r="L2718" s="41"/>
      <c r="M2718" s="41"/>
      <c r="N2718" s="41"/>
      <c r="O2718" s="41"/>
      <c r="P2718" s="41"/>
      <c r="Q2718" s="41"/>
      <c r="R2718" s="41"/>
      <c r="S2718" s="41"/>
    </row>
    <row r="2719" ht="78.0" customHeight="1">
      <c r="A2719" s="41"/>
      <c r="B2719" s="78"/>
      <c r="C2719" s="78"/>
      <c r="D2719" s="41"/>
      <c r="E2719" s="41"/>
      <c r="F2719" s="41"/>
      <c r="G2719" s="41"/>
      <c r="H2719" s="41"/>
      <c r="I2719" s="41"/>
      <c r="J2719" s="41"/>
      <c r="K2719" s="41"/>
      <c r="L2719" s="41"/>
      <c r="M2719" s="41"/>
      <c r="N2719" s="41"/>
      <c r="O2719" s="41"/>
      <c r="P2719" s="41"/>
      <c r="Q2719" s="41"/>
      <c r="R2719" s="41"/>
      <c r="S2719" s="41"/>
    </row>
    <row r="2720" ht="78.0" customHeight="1">
      <c r="A2720" s="41"/>
      <c r="B2720" s="78"/>
      <c r="C2720" s="78"/>
      <c r="D2720" s="41"/>
      <c r="E2720" s="41"/>
      <c r="F2720" s="41"/>
      <c r="G2720" s="41"/>
      <c r="H2720" s="41"/>
      <c r="I2720" s="41"/>
      <c r="J2720" s="41"/>
      <c r="K2720" s="41"/>
      <c r="L2720" s="41"/>
      <c r="M2720" s="41"/>
      <c r="N2720" s="41"/>
      <c r="O2720" s="41"/>
      <c r="P2720" s="41"/>
      <c r="Q2720" s="41"/>
      <c r="R2720" s="41"/>
      <c r="S2720" s="41"/>
    </row>
    <row r="2721" ht="78.0" customHeight="1">
      <c r="A2721" s="41"/>
      <c r="B2721" s="78"/>
      <c r="C2721" s="78"/>
      <c r="D2721" s="41"/>
      <c r="E2721" s="41"/>
      <c r="F2721" s="41"/>
      <c r="G2721" s="41"/>
      <c r="H2721" s="41"/>
      <c r="I2721" s="41"/>
      <c r="J2721" s="41"/>
      <c r="K2721" s="41"/>
      <c r="L2721" s="41"/>
      <c r="M2721" s="41"/>
      <c r="N2721" s="41"/>
      <c r="O2721" s="41"/>
      <c r="P2721" s="41"/>
      <c r="Q2721" s="41"/>
      <c r="R2721" s="41"/>
      <c r="S2721" s="41"/>
    </row>
    <row r="2722" ht="78.0" customHeight="1">
      <c r="A2722" s="41"/>
      <c r="B2722" s="78"/>
      <c r="C2722" s="78"/>
      <c r="D2722" s="41"/>
      <c r="E2722" s="41"/>
      <c r="F2722" s="41"/>
      <c r="G2722" s="41"/>
      <c r="H2722" s="41"/>
      <c r="I2722" s="41"/>
      <c r="J2722" s="41"/>
      <c r="K2722" s="41"/>
      <c r="L2722" s="41"/>
      <c r="M2722" s="41"/>
      <c r="N2722" s="41"/>
      <c r="O2722" s="41"/>
      <c r="P2722" s="41"/>
      <c r="Q2722" s="41"/>
      <c r="R2722" s="41"/>
      <c r="S2722" s="41"/>
    </row>
    <row r="2723" ht="78.0" customHeight="1">
      <c r="A2723" s="41"/>
      <c r="B2723" s="78"/>
      <c r="C2723" s="78"/>
      <c r="D2723" s="41"/>
      <c r="E2723" s="41"/>
      <c r="F2723" s="41"/>
      <c r="G2723" s="41"/>
      <c r="H2723" s="41"/>
      <c r="I2723" s="41"/>
      <c r="J2723" s="41"/>
      <c r="K2723" s="41"/>
      <c r="L2723" s="41"/>
      <c r="M2723" s="41"/>
      <c r="N2723" s="41"/>
      <c r="O2723" s="41"/>
      <c r="P2723" s="41"/>
      <c r="Q2723" s="41"/>
      <c r="R2723" s="41"/>
      <c r="S2723" s="41"/>
    </row>
    <row r="2724" ht="78.0" customHeight="1">
      <c r="A2724" s="41"/>
      <c r="B2724" s="78"/>
      <c r="C2724" s="78"/>
      <c r="D2724" s="41"/>
      <c r="E2724" s="41"/>
      <c r="F2724" s="41"/>
      <c r="G2724" s="41"/>
      <c r="H2724" s="41"/>
      <c r="I2724" s="41"/>
      <c r="J2724" s="41"/>
      <c r="K2724" s="41"/>
      <c r="L2724" s="41"/>
      <c r="M2724" s="41"/>
      <c r="N2724" s="41"/>
      <c r="O2724" s="41"/>
      <c r="P2724" s="41"/>
      <c r="Q2724" s="41"/>
      <c r="R2724" s="41"/>
      <c r="S2724" s="41"/>
    </row>
    <row r="2725" ht="78.0" customHeight="1">
      <c r="A2725" s="41"/>
      <c r="B2725" s="78"/>
      <c r="C2725" s="78"/>
      <c r="D2725" s="41"/>
      <c r="E2725" s="41"/>
      <c r="F2725" s="41"/>
      <c r="G2725" s="41"/>
      <c r="H2725" s="41"/>
      <c r="I2725" s="41"/>
      <c r="J2725" s="41"/>
      <c r="K2725" s="41"/>
      <c r="L2725" s="41"/>
      <c r="M2725" s="41"/>
      <c r="N2725" s="41"/>
      <c r="O2725" s="41"/>
      <c r="P2725" s="41"/>
      <c r="Q2725" s="41"/>
      <c r="R2725" s="41"/>
      <c r="S2725" s="41"/>
    </row>
    <row r="2726" ht="78.0" customHeight="1">
      <c r="A2726" s="41"/>
      <c r="B2726" s="78"/>
      <c r="C2726" s="78"/>
      <c r="D2726" s="41"/>
      <c r="E2726" s="41"/>
      <c r="F2726" s="41"/>
      <c r="G2726" s="41"/>
      <c r="H2726" s="41"/>
      <c r="I2726" s="41"/>
      <c r="J2726" s="41"/>
      <c r="K2726" s="41"/>
      <c r="L2726" s="41"/>
      <c r="M2726" s="41"/>
      <c r="N2726" s="41"/>
      <c r="O2726" s="41"/>
      <c r="P2726" s="41"/>
      <c r="Q2726" s="41"/>
      <c r="R2726" s="41"/>
      <c r="S2726" s="41"/>
    </row>
    <row r="2727" ht="78.0" customHeight="1">
      <c r="A2727" s="41"/>
      <c r="B2727" s="78"/>
      <c r="C2727" s="78"/>
      <c r="D2727" s="41"/>
      <c r="E2727" s="41"/>
      <c r="F2727" s="41"/>
      <c r="G2727" s="41"/>
      <c r="H2727" s="41"/>
      <c r="I2727" s="41"/>
      <c r="J2727" s="41"/>
      <c r="K2727" s="41"/>
      <c r="L2727" s="41"/>
      <c r="M2727" s="41"/>
      <c r="N2727" s="41"/>
      <c r="O2727" s="41"/>
      <c r="P2727" s="41"/>
      <c r="Q2727" s="41"/>
      <c r="R2727" s="41"/>
      <c r="S2727" s="41"/>
    </row>
    <row r="2728" ht="78.0" customHeight="1">
      <c r="A2728" s="41"/>
      <c r="B2728" s="78"/>
      <c r="C2728" s="78"/>
      <c r="D2728" s="41"/>
      <c r="E2728" s="41"/>
      <c r="F2728" s="41"/>
      <c r="G2728" s="41"/>
      <c r="H2728" s="41"/>
      <c r="I2728" s="41"/>
      <c r="J2728" s="41"/>
      <c r="K2728" s="41"/>
      <c r="L2728" s="41"/>
      <c r="M2728" s="41"/>
      <c r="N2728" s="41"/>
      <c r="O2728" s="41"/>
      <c r="P2728" s="41"/>
      <c r="Q2728" s="41"/>
      <c r="R2728" s="41"/>
      <c r="S2728" s="41"/>
    </row>
    <row r="2729" ht="78.0" customHeight="1">
      <c r="A2729" s="41"/>
      <c r="B2729" s="78"/>
      <c r="C2729" s="78"/>
      <c r="D2729" s="41"/>
      <c r="E2729" s="41"/>
      <c r="F2729" s="41"/>
      <c r="G2729" s="41"/>
      <c r="H2729" s="41"/>
      <c r="I2729" s="41"/>
      <c r="J2729" s="41"/>
      <c r="K2729" s="41"/>
      <c r="L2729" s="41"/>
      <c r="M2729" s="41"/>
      <c r="N2729" s="41"/>
      <c r="O2729" s="41"/>
      <c r="P2729" s="41"/>
      <c r="Q2729" s="41"/>
      <c r="R2729" s="41"/>
      <c r="S2729" s="41"/>
    </row>
    <row r="2730" ht="78.0" customHeight="1">
      <c r="A2730" s="41"/>
      <c r="B2730" s="78"/>
      <c r="C2730" s="78"/>
      <c r="D2730" s="41"/>
      <c r="E2730" s="41"/>
      <c r="F2730" s="41"/>
      <c r="G2730" s="41"/>
      <c r="H2730" s="41"/>
      <c r="I2730" s="41"/>
      <c r="J2730" s="41"/>
      <c r="K2730" s="41"/>
      <c r="L2730" s="41"/>
      <c r="M2730" s="41"/>
      <c r="N2730" s="41"/>
      <c r="O2730" s="41"/>
      <c r="P2730" s="41"/>
      <c r="Q2730" s="41"/>
      <c r="R2730" s="41"/>
      <c r="S2730" s="41"/>
    </row>
    <row r="2731" ht="78.0" customHeight="1">
      <c r="A2731" s="41"/>
      <c r="B2731" s="78"/>
      <c r="C2731" s="78"/>
      <c r="D2731" s="41"/>
      <c r="E2731" s="41"/>
      <c r="F2731" s="41"/>
      <c r="G2731" s="41"/>
      <c r="H2731" s="41"/>
      <c r="I2731" s="41"/>
      <c r="J2731" s="41"/>
      <c r="K2731" s="41"/>
      <c r="L2731" s="41"/>
      <c r="M2731" s="41"/>
      <c r="N2731" s="41"/>
      <c r="O2731" s="41"/>
      <c r="P2731" s="41"/>
      <c r="Q2731" s="41"/>
      <c r="R2731" s="41"/>
      <c r="S2731" s="41"/>
    </row>
    <row r="2732" ht="78.0" customHeight="1">
      <c r="A2732" s="41"/>
      <c r="B2732" s="78"/>
      <c r="C2732" s="78"/>
      <c r="D2732" s="41"/>
      <c r="E2732" s="41"/>
      <c r="F2732" s="41"/>
      <c r="G2732" s="41"/>
      <c r="H2732" s="41"/>
      <c r="I2732" s="41"/>
      <c r="J2732" s="41"/>
      <c r="K2732" s="41"/>
      <c r="L2732" s="41"/>
      <c r="M2732" s="41"/>
      <c r="N2732" s="41"/>
      <c r="O2732" s="41"/>
      <c r="P2732" s="41"/>
      <c r="Q2732" s="41"/>
      <c r="R2732" s="41"/>
      <c r="S2732" s="41"/>
    </row>
    <row r="2733" ht="78.0" customHeight="1">
      <c r="A2733" s="41"/>
      <c r="B2733" s="78"/>
      <c r="C2733" s="78"/>
      <c r="D2733" s="41"/>
      <c r="E2733" s="41"/>
      <c r="F2733" s="41"/>
      <c r="G2733" s="41"/>
      <c r="H2733" s="41"/>
      <c r="I2733" s="41"/>
      <c r="J2733" s="41"/>
      <c r="K2733" s="41"/>
      <c r="L2733" s="41"/>
      <c r="M2733" s="41"/>
      <c r="N2733" s="41"/>
      <c r="O2733" s="41"/>
      <c r="P2733" s="41"/>
      <c r="Q2733" s="41"/>
      <c r="R2733" s="41"/>
      <c r="S2733" s="41"/>
    </row>
    <row r="2734" ht="78.0" customHeight="1">
      <c r="A2734" s="41"/>
      <c r="B2734" s="78"/>
      <c r="C2734" s="78"/>
      <c r="D2734" s="41"/>
      <c r="E2734" s="41"/>
      <c r="F2734" s="41"/>
      <c r="G2734" s="41"/>
      <c r="H2734" s="41"/>
      <c r="I2734" s="41"/>
      <c r="J2734" s="41"/>
      <c r="K2734" s="41"/>
      <c r="L2734" s="41"/>
      <c r="M2734" s="41"/>
      <c r="N2734" s="41"/>
      <c r="O2734" s="41"/>
      <c r="P2734" s="41"/>
      <c r="Q2734" s="41"/>
      <c r="R2734" s="41"/>
      <c r="S2734" s="41"/>
    </row>
    <row r="2735" ht="78.0" customHeight="1">
      <c r="A2735" s="41"/>
      <c r="B2735" s="78"/>
      <c r="C2735" s="78"/>
      <c r="D2735" s="41"/>
      <c r="E2735" s="41"/>
      <c r="F2735" s="41"/>
      <c r="G2735" s="41"/>
      <c r="H2735" s="41"/>
      <c r="I2735" s="41"/>
      <c r="J2735" s="41"/>
      <c r="K2735" s="41"/>
      <c r="L2735" s="41"/>
      <c r="M2735" s="41"/>
      <c r="N2735" s="41"/>
      <c r="O2735" s="41"/>
      <c r="P2735" s="41"/>
      <c r="Q2735" s="41"/>
      <c r="R2735" s="41"/>
      <c r="S2735" s="41"/>
    </row>
    <row r="2736" ht="78.0" customHeight="1">
      <c r="A2736" s="41"/>
      <c r="B2736" s="78"/>
      <c r="C2736" s="78"/>
      <c r="D2736" s="41"/>
      <c r="E2736" s="41"/>
      <c r="F2736" s="41"/>
      <c r="G2736" s="41"/>
      <c r="H2736" s="41"/>
      <c r="I2736" s="41"/>
      <c r="J2736" s="41"/>
      <c r="K2736" s="41"/>
      <c r="L2736" s="41"/>
      <c r="M2736" s="41"/>
      <c r="N2736" s="41"/>
      <c r="O2736" s="41"/>
      <c r="P2736" s="41"/>
      <c r="Q2736" s="41"/>
      <c r="R2736" s="41"/>
      <c r="S2736" s="41"/>
    </row>
    <row r="2737" ht="78.0" customHeight="1">
      <c r="A2737" s="41"/>
      <c r="B2737" s="78"/>
      <c r="C2737" s="78"/>
      <c r="D2737" s="41"/>
      <c r="E2737" s="41"/>
      <c r="F2737" s="41"/>
      <c r="G2737" s="41"/>
      <c r="H2737" s="41"/>
      <c r="I2737" s="41"/>
      <c r="J2737" s="41"/>
      <c r="K2737" s="41"/>
      <c r="L2737" s="41"/>
      <c r="M2737" s="41"/>
      <c r="N2737" s="41"/>
      <c r="O2737" s="41"/>
      <c r="P2737" s="41"/>
      <c r="Q2737" s="41"/>
      <c r="R2737" s="41"/>
      <c r="S2737" s="41"/>
    </row>
    <row r="2738" ht="78.0" customHeight="1">
      <c r="A2738" s="41"/>
      <c r="B2738" s="78"/>
      <c r="C2738" s="78"/>
      <c r="D2738" s="41"/>
      <c r="E2738" s="41"/>
      <c r="F2738" s="41"/>
      <c r="G2738" s="41"/>
      <c r="H2738" s="41"/>
      <c r="I2738" s="41"/>
      <c r="J2738" s="41"/>
      <c r="K2738" s="41"/>
      <c r="L2738" s="41"/>
      <c r="M2738" s="41"/>
      <c r="N2738" s="41"/>
      <c r="O2738" s="41"/>
      <c r="P2738" s="41"/>
      <c r="Q2738" s="41"/>
      <c r="R2738" s="41"/>
      <c r="S2738" s="41"/>
    </row>
    <row r="2739" ht="78.0" customHeight="1">
      <c r="A2739" s="41"/>
      <c r="B2739" s="78"/>
      <c r="C2739" s="78"/>
      <c r="D2739" s="41"/>
      <c r="E2739" s="41"/>
      <c r="F2739" s="41"/>
      <c r="G2739" s="41"/>
      <c r="H2739" s="41"/>
      <c r="I2739" s="41"/>
      <c r="J2739" s="41"/>
      <c r="K2739" s="41"/>
      <c r="L2739" s="41"/>
      <c r="M2739" s="41"/>
      <c r="N2739" s="41"/>
      <c r="O2739" s="41"/>
      <c r="P2739" s="41"/>
      <c r="Q2739" s="41"/>
      <c r="R2739" s="41"/>
      <c r="S2739" s="41"/>
    </row>
    <row r="2740" ht="78.0" customHeight="1">
      <c r="A2740" s="41"/>
      <c r="B2740" s="78"/>
      <c r="C2740" s="78"/>
      <c r="D2740" s="41"/>
      <c r="E2740" s="41"/>
      <c r="F2740" s="41"/>
      <c r="G2740" s="41"/>
      <c r="H2740" s="41"/>
      <c r="I2740" s="41"/>
      <c r="J2740" s="41"/>
      <c r="K2740" s="41"/>
      <c r="L2740" s="41"/>
      <c r="M2740" s="41"/>
      <c r="N2740" s="41"/>
      <c r="O2740" s="41"/>
      <c r="P2740" s="41"/>
      <c r="Q2740" s="41"/>
      <c r="R2740" s="41"/>
      <c r="S2740" s="41"/>
    </row>
    <row r="2741" ht="78.0" customHeight="1">
      <c r="A2741" s="41"/>
      <c r="B2741" s="78"/>
      <c r="C2741" s="78"/>
      <c r="D2741" s="41"/>
      <c r="E2741" s="41"/>
      <c r="F2741" s="41"/>
      <c r="G2741" s="41"/>
      <c r="H2741" s="41"/>
      <c r="I2741" s="41"/>
      <c r="J2741" s="41"/>
      <c r="K2741" s="41"/>
      <c r="L2741" s="41"/>
      <c r="M2741" s="41"/>
      <c r="N2741" s="41"/>
      <c r="O2741" s="41"/>
      <c r="P2741" s="41"/>
      <c r="Q2741" s="41"/>
      <c r="R2741" s="41"/>
      <c r="S2741" s="41"/>
    </row>
    <row r="2742" ht="78.0" customHeight="1">
      <c r="A2742" s="41"/>
      <c r="B2742" s="78"/>
      <c r="C2742" s="78"/>
      <c r="D2742" s="41"/>
      <c r="E2742" s="41"/>
      <c r="F2742" s="41"/>
      <c r="G2742" s="41"/>
      <c r="H2742" s="41"/>
      <c r="I2742" s="41"/>
      <c r="J2742" s="41"/>
      <c r="K2742" s="41"/>
      <c r="L2742" s="41"/>
      <c r="M2742" s="41"/>
      <c r="N2742" s="41"/>
      <c r="O2742" s="41"/>
      <c r="P2742" s="41"/>
      <c r="Q2742" s="41"/>
      <c r="R2742" s="41"/>
      <c r="S2742" s="41"/>
    </row>
    <row r="2743" ht="78.0" customHeight="1">
      <c r="A2743" s="41"/>
      <c r="B2743" s="78"/>
      <c r="C2743" s="78"/>
      <c r="D2743" s="41"/>
      <c r="E2743" s="41"/>
      <c r="F2743" s="41"/>
      <c r="G2743" s="41"/>
      <c r="H2743" s="41"/>
      <c r="I2743" s="41"/>
      <c r="J2743" s="41"/>
      <c r="K2743" s="41"/>
      <c r="L2743" s="41"/>
      <c r="M2743" s="41"/>
      <c r="N2743" s="41"/>
      <c r="O2743" s="41"/>
      <c r="P2743" s="41"/>
      <c r="Q2743" s="41"/>
      <c r="R2743" s="41"/>
      <c r="S2743" s="41"/>
    </row>
    <row r="2744" ht="78.0" customHeight="1">
      <c r="A2744" s="41"/>
      <c r="B2744" s="78"/>
      <c r="C2744" s="78"/>
      <c r="D2744" s="41"/>
      <c r="E2744" s="41"/>
      <c r="F2744" s="41"/>
      <c r="G2744" s="41"/>
      <c r="H2744" s="41"/>
      <c r="I2744" s="41"/>
      <c r="J2744" s="41"/>
      <c r="K2744" s="41"/>
      <c r="L2744" s="41"/>
      <c r="M2744" s="41"/>
      <c r="N2744" s="41"/>
      <c r="O2744" s="41"/>
      <c r="P2744" s="41"/>
      <c r="Q2744" s="41"/>
      <c r="R2744" s="41"/>
      <c r="S2744" s="41"/>
    </row>
    <row r="2745" ht="78.0" customHeight="1">
      <c r="A2745" s="41"/>
      <c r="B2745" s="78"/>
      <c r="C2745" s="78"/>
      <c r="D2745" s="41"/>
      <c r="E2745" s="41"/>
      <c r="F2745" s="41"/>
      <c r="G2745" s="41"/>
      <c r="H2745" s="41"/>
      <c r="I2745" s="41"/>
      <c r="J2745" s="41"/>
      <c r="K2745" s="41"/>
      <c r="L2745" s="41"/>
      <c r="M2745" s="41"/>
      <c r="N2745" s="41"/>
      <c r="O2745" s="41"/>
      <c r="P2745" s="41"/>
      <c r="Q2745" s="41"/>
      <c r="R2745" s="41"/>
      <c r="S2745" s="41"/>
    </row>
    <row r="2746" ht="78.0" customHeight="1">
      <c r="A2746" s="41"/>
      <c r="B2746" s="78"/>
      <c r="C2746" s="78"/>
      <c r="D2746" s="41"/>
      <c r="E2746" s="41"/>
      <c r="F2746" s="41"/>
      <c r="G2746" s="41"/>
      <c r="H2746" s="41"/>
      <c r="I2746" s="41"/>
      <c r="J2746" s="41"/>
      <c r="K2746" s="41"/>
      <c r="L2746" s="41"/>
      <c r="M2746" s="41"/>
      <c r="N2746" s="41"/>
      <c r="O2746" s="41"/>
      <c r="P2746" s="41"/>
      <c r="Q2746" s="41"/>
      <c r="R2746" s="41"/>
      <c r="S2746" s="41"/>
    </row>
    <row r="2747" ht="78.0" customHeight="1">
      <c r="A2747" s="41"/>
      <c r="B2747" s="78"/>
      <c r="C2747" s="78"/>
      <c r="D2747" s="41"/>
      <c r="E2747" s="41"/>
      <c r="F2747" s="41"/>
      <c r="G2747" s="41"/>
      <c r="H2747" s="41"/>
      <c r="I2747" s="41"/>
      <c r="J2747" s="41"/>
      <c r="K2747" s="41"/>
      <c r="L2747" s="41"/>
      <c r="M2747" s="41"/>
      <c r="N2747" s="41"/>
      <c r="O2747" s="41"/>
      <c r="P2747" s="41"/>
      <c r="Q2747" s="41"/>
      <c r="R2747" s="41"/>
      <c r="S2747" s="41"/>
    </row>
    <row r="2748" ht="78.0" customHeight="1">
      <c r="A2748" s="41"/>
      <c r="B2748" s="78"/>
      <c r="C2748" s="78"/>
      <c r="D2748" s="41"/>
      <c r="E2748" s="41"/>
      <c r="F2748" s="41"/>
      <c r="G2748" s="41"/>
      <c r="H2748" s="41"/>
      <c r="I2748" s="41"/>
      <c r="J2748" s="41"/>
      <c r="K2748" s="41"/>
      <c r="L2748" s="41"/>
      <c r="M2748" s="41"/>
      <c r="N2748" s="41"/>
      <c r="O2748" s="41"/>
      <c r="P2748" s="41"/>
      <c r="Q2748" s="41"/>
      <c r="R2748" s="41"/>
      <c r="S2748" s="41"/>
    </row>
    <row r="2749" ht="78.0" customHeight="1">
      <c r="A2749" s="41"/>
      <c r="B2749" s="78"/>
      <c r="C2749" s="78"/>
      <c r="D2749" s="41"/>
      <c r="E2749" s="41"/>
      <c r="F2749" s="41"/>
      <c r="G2749" s="41"/>
      <c r="H2749" s="41"/>
      <c r="I2749" s="41"/>
      <c r="J2749" s="41"/>
      <c r="K2749" s="41"/>
      <c r="L2749" s="41"/>
      <c r="M2749" s="41"/>
      <c r="N2749" s="41"/>
      <c r="O2749" s="41"/>
      <c r="P2749" s="41"/>
      <c r="Q2749" s="41"/>
      <c r="R2749" s="41"/>
      <c r="S2749" s="41"/>
    </row>
    <row r="2750" ht="78.0" customHeight="1">
      <c r="A2750" s="41"/>
      <c r="B2750" s="78"/>
      <c r="C2750" s="78"/>
      <c r="D2750" s="41"/>
      <c r="E2750" s="41"/>
      <c r="F2750" s="41"/>
      <c r="G2750" s="41"/>
      <c r="H2750" s="41"/>
      <c r="I2750" s="41"/>
      <c r="J2750" s="41"/>
      <c r="K2750" s="41"/>
      <c r="L2750" s="41"/>
      <c r="M2750" s="41"/>
      <c r="N2750" s="41"/>
      <c r="O2750" s="41"/>
      <c r="P2750" s="41"/>
      <c r="Q2750" s="41"/>
      <c r="R2750" s="41"/>
      <c r="S2750" s="41"/>
    </row>
    <row r="2751" ht="78.0" customHeight="1">
      <c r="A2751" s="41"/>
      <c r="B2751" s="78"/>
      <c r="C2751" s="78"/>
      <c r="D2751" s="41"/>
      <c r="E2751" s="41"/>
      <c r="F2751" s="41"/>
      <c r="G2751" s="41"/>
      <c r="H2751" s="41"/>
      <c r="I2751" s="41"/>
      <c r="J2751" s="41"/>
      <c r="K2751" s="41"/>
      <c r="L2751" s="41"/>
      <c r="M2751" s="41"/>
      <c r="N2751" s="41"/>
      <c r="O2751" s="41"/>
      <c r="P2751" s="41"/>
      <c r="Q2751" s="41"/>
      <c r="R2751" s="41"/>
      <c r="S2751" s="41"/>
    </row>
    <row r="2752" ht="78.0" customHeight="1">
      <c r="A2752" s="41"/>
      <c r="B2752" s="78"/>
      <c r="C2752" s="78"/>
      <c r="D2752" s="41"/>
      <c r="E2752" s="41"/>
      <c r="F2752" s="41"/>
      <c r="G2752" s="41"/>
      <c r="H2752" s="41"/>
      <c r="I2752" s="41"/>
      <c r="J2752" s="41"/>
      <c r="K2752" s="41"/>
      <c r="L2752" s="41"/>
      <c r="M2752" s="41"/>
      <c r="N2752" s="41"/>
      <c r="O2752" s="41"/>
      <c r="P2752" s="41"/>
      <c r="Q2752" s="41"/>
      <c r="R2752" s="41"/>
      <c r="S2752" s="41"/>
    </row>
    <row r="2753" ht="78.0" customHeight="1">
      <c r="A2753" s="41"/>
      <c r="B2753" s="78"/>
      <c r="C2753" s="78"/>
      <c r="D2753" s="41"/>
      <c r="E2753" s="41"/>
      <c r="F2753" s="41"/>
      <c r="G2753" s="41"/>
      <c r="H2753" s="41"/>
      <c r="I2753" s="41"/>
      <c r="J2753" s="41"/>
      <c r="K2753" s="41"/>
      <c r="L2753" s="41"/>
      <c r="M2753" s="41"/>
      <c r="N2753" s="41"/>
      <c r="O2753" s="41"/>
      <c r="P2753" s="41"/>
      <c r="Q2753" s="41"/>
      <c r="R2753" s="41"/>
      <c r="S2753" s="41"/>
    </row>
    <row r="2754" ht="78.0" customHeight="1">
      <c r="A2754" s="41"/>
      <c r="B2754" s="78"/>
      <c r="C2754" s="78"/>
      <c r="D2754" s="41"/>
      <c r="E2754" s="41"/>
      <c r="F2754" s="41"/>
      <c r="G2754" s="41"/>
      <c r="H2754" s="41"/>
      <c r="I2754" s="41"/>
      <c r="J2754" s="41"/>
      <c r="K2754" s="41"/>
      <c r="L2754" s="41"/>
      <c r="M2754" s="41"/>
      <c r="N2754" s="41"/>
      <c r="O2754" s="41"/>
      <c r="P2754" s="41"/>
      <c r="Q2754" s="41"/>
      <c r="R2754" s="41"/>
      <c r="S2754" s="41"/>
    </row>
    <row r="2755" ht="78.0" customHeight="1">
      <c r="A2755" s="41"/>
      <c r="B2755" s="78"/>
      <c r="C2755" s="78"/>
      <c r="D2755" s="41"/>
      <c r="E2755" s="41"/>
      <c r="F2755" s="41"/>
      <c r="G2755" s="41"/>
      <c r="H2755" s="41"/>
      <c r="I2755" s="41"/>
      <c r="J2755" s="41"/>
      <c r="K2755" s="41"/>
      <c r="L2755" s="41"/>
      <c r="M2755" s="41"/>
      <c r="N2755" s="41"/>
      <c r="O2755" s="41"/>
      <c r="P2755" s="41"/>
      <c r="Q2755" s="41"/>
      <c r="R2755" s="41"/>
      <c r="S2755" s="41"/>
    </row>
    <row r="2756" ht="78.0" customHeight="1">
      <c r="A2756" s="41"/>
      <c r="B2756" s="78"/>
      <c r="C2756" s="78"/>
      <c r="D2756" s="41"/>
      <c r="E2756" s="41"/>
      <c r="F2756" s="41"/>
      <c r="G2756" s="41"/>
      <c r="H2756" s="41"/>
      <c r="I2756" s="41"/>
      <c r="J2756" s="41"/>
      <c r="K2756" s="41"/>
      <c r="L2756" s="41"/>
      <c r="M2756" s="41"/>
      <c r="N2756" s="41"/>
      <c r="O2756" s="41"/>
      <c r="P2756" s="41"/>
      <c r="Q2756" s="41"/>
      <c r="R2756" s="41"/>
      <c r="S2756" s="41"/>
    </row>
    <row r="2757" ht="78.0" customHeight="1">
      <c r="A2757" s="41"/>
      <c r="B2757" s="78"/>
      <c r="C2757" s="78"/>
      <c r="D2757" s="41"/>
      <c r="E2757" s="41"/>
      <c r="F2757" s="41"/>
      <c r="G2757" s="41"/>
      <c r="H2757" s="41"/>
      <c r="I2757" s="41"/>
      <c r="J2757" s="41"/>
      <c r="K2757" s="41"/>
      <c r="L2757" s="41"/>
      <c r="M2757" s="41"/>
      <c r="N2757" s="41"/>
      <c r="O2757" s="41"/>
      <c r="P2757" s="41"/>
      <c r="Q2757" s="41"/>
      <c r="R2757" s="41"/>
      <c r="S2757" s="41"/>
    </row>
    <row r="2758" ht="78.0" customHeight="1">
      <c r="A2758" s="41"/>
      <c r="B2758" s="78"/>
      <c r="C2758" s="78"/>
      <c r="D2758" s="41"/>
      <c r="E2758" s="41"/>
      <c r="F2758" s="41"/>
      <c r="G2758" s="41"/>
      <c r="H2758" s="41"/>
      <c r="I2758" s="41"/>
      <c r="J2758" s="41"/>
      <c r="K2758" s="41"/>
      <c r="L2758" s="41"/>
      <c r="M2758" s="41"/>
      <c r="N2758" s="41"/>
      <c r="O2758" s="41"/>
      <c r="P2758" s="41"/>
      <c r="Q2758" s="41"/>
      <c r="R2758" s="41"/>
      <c r="S2758" s="41"/>
    </row>
    <row r="2759" ht="78.0" customHeight="1">
      <c r="A2759" s="41"/>
      <c r="B2759" s="78"/>
      <c r="C2759" s="78"/>
      <c r="D2759" s="41"/>
      <c r="E2759" s="41"/>
      <c r="F2759" s="41"/>
      <c r="G2759" s="41"/>
      <c r="H2759" s="41"/>
      <c r="I2759" s="41"/>
      <c r="J2759" s="41"/>
      <c r="K2759" s="41"/>
      <c r="L2759" s="41"/>
      <c r="M2759" s="41"/>
      <c r="N2759" s="41"/>
      <c r="O2759" s="41"/>
      <c r="P2759" s="41"/>
      <c r="Q2759" s="41"/>
      <c r="R2759" s="41"/>
      <c r="S2759" s="41"/>
    </row>
    <row r="2760" ht="78.0" customHeight="1">
      <c r="A2760" s="41"/>
      <c r="B2760" s="78"/>
      <c r="C2760" s="78"/>
      <c r="D2760" s="41"/>
      <c r="E2760" s="41"/>
      <c r="F2760" s="41"/>
      <c r="G2760" s="41"/>
      <c r="H2760" s="41"/>
      <c r="I2760" s="41"/>
      <c r="J2760" s="41"/>
      <c r="K2760" s="41"/>
      <c r="L2760" s="41"/>
      <c r="M2760" s="41"/>
      <c r="N2760" s="41"/>
      <c r="O2760" s="41"/>
      <c r="P2760" s="41"/>
      <c r="Q2760" s="41"/>
      <c r="R2760" s="41"/>
      <c r="S2760" s="41"/>
    </row>
    <row r="2761" ht="78.0" customHeight="1">
      <c r="A2761" s="41"/>
      <c r="B2761" s="78"/>
      <c r="C2761" s="78"/>
      <c r="D2761" s="41"/>
      <c r="E2761" s="41"/>
      <c r="F2761" s="41"/>
      <c r="G2761" s="41"/>
      <c r="H2761" s="41"/>
      <c r="I2761" s="41"/>
      <c r="J2761" s="41"/>
      <c r="K2761" s="41"/>
      <c r="L2761" s="41"/>
      <c r="M2761" s="41"/>
      <c r="N2761" s="41"/>
      <c r="O2761" s="41"/>
      <c r="P2761" s="41"/>
      <c r="Q2761" s="41"/>
      <c r="R2761" s="41"/>
      <c r="S2761" s="41"/>
    </row>
    <row r="2762" ht="78.0" customHeight="1">
      <c r="A2762" s="41"/>
      <c r="B2762" s="78"/>
      <c r="C2762" s="78"/>
      <c r="D2762" s="41"/>
      <c r="E2762" s="41"/>
      <c r="F2762" s="41"/>
      <c r="G2762" s="41"/>
      <c r="H2762" s="41"/>
      <c r="I2762" s="41"/>
      <c r="J2762" s="41"/>
      <c r="K2762" s="41"/>
      <c r="L2762" s="41"/>
      <c r="M2762" s="41"/>
      <c r="N2762" s="41"/>
      <c r="O2762" s="41"/>
      <c r="P2762" s="41"/>
      <c r="Q2762" s="41"/>
      <c r="R2762" s="41"/>
      <c r="S2762" s="41"/>
    </row>
    <row r="2763" ht="78.0" customHeight="1">
      <c r="A2763" s="41"/>
      <c r="B2763" s="78"/>
      <c r="C2763" s="78"/>
      <c r="D2763" s="41"/>
      <c r="E2763" s="41"/>
      <c r="F2763" s="41"/>
      <c r="G2763" s="41"/>
      <c r="H2763" s="41"/>
      <c r="I2763" s="41"/>
      <c r="J2763" s="41"/>
      <c r="K2763" s="41"/>
      <c r="L2763" s="41"/>
      <c r="M2763" s="41"/>
      <c r="N2763" s="41"/>
      <c r="O2763" s="41"/>
      <c r="P2763" s="41"/>
      <c r="Q2763" s="41"/>
      <c r="R2763" s="41"/>
      <c r="S2763" s="41"/>
    </row>
    <row r="2764" ht="78.0" customHeight="1">
      <c r="A2764" s="41"/>
      <c r="B2764" s="78"/>
      <c r="C2764" s="78"/>
      <c r="D2764" s="41"/>
      <c r="E2764" s="41"/>
      <c r="F2764" s="41"/>
      <c r="G2764" s="41"/>
      <c r="H2764" s="41"/>
      <c r="I2764" s="41"/>
      <c r="J2764" s="41"/>
      <c r="K2764" s="41"/>
      <c r="L2764" s="41"/>
      <c r="M2764" s="41"/>
      <c r="N2764" s="41"/>
      <c r="O2764" s="41"/>
      <c r="P2764" s="41"/>
      <c r="Q2764" s="41"/>
      <c r="R2764" s="41"/>
      <c r="S2764" s="41"/>
    </row>
    <row r="2765" ht="78.0" customHeight="1">
      <c r="A2765" s="41"/>
      <c r="B2765" s="78"/>
      <c r="C2765" s="78"/>
      <c r="D2765" s="41"/>
      <c r="E2765" s="41"/>
      <c r="F2765" s="41"/>
      <c r="G2765" s="41"/>
      <c r="H2765" s="41"/>
      <c r="I2765" s="41"/>
      <c r="J2765" s="41"/>
      <c r="K2765" s="41"/>
      <c r="L2765" s="41"/>
      <c r="M2765" s="41"/>
      <c r="N2765" s="41"/>
      <c r="O2765" s="41"/>
      <c r="P2765" s="41"/>
      <c r="Q2765" s="41"/>
      <c r="R2765" s="41"/>
      <c r="S2765" s="41"/>
    </row>
    <row r="2766" ht="78.0" customHeight="1">
      <c r="A2766" s="41"/>
      <c r="B2766" s="78"/>
      <c r="C2766" s="78"/>
      <c r="D2766" s="41"/>
      <c r="E2766" s="41"/>
      <c r="F2766" s="41"/>
      <c r="G2766" s="41"/>
      <c r="H2766" s="41"/>
      <c r="I2766" s="41"/>
      <c r="J2766" s="41"/>
      <c r="K2766" s="41"/>
      <c r="L2766" s="41"/>
      <c r="M2766" s="41"/>
      <c r="N2766" s="41"/>
      <c r="O2766" s="41"/>
      <c r="P2766" s="41"/>
      <c r="Q2766" s="41"/>
      <c r="R2766" s="41"/>
      <c r="S2766" s="41"/>
    </row>
    <row r="2767" ht="78.0" customHeight="1">
      <c r="A2767" s="41"/>
      <c r="B2767" s="78"/>
      <c r="C2767" s="78"/>
      <c r="D2767" s="41"/>
      <c r="E2767" s="41"/>
      <c r="F2767" s="41"/>
      <c r="G2767" s="41"/>
      <c r="H2767" s="41"/>
      <c r="I2767" s="41"/>
      <c r="J2767" s="41"/>
      <c r="K2767" s="41"/>
      <c r="L2767" s="41"/>
      <c r="M2767" s="41"/>
      <c r="N2767" s="41"/>
      <c r="O2767" s="41"/>
      <c r="P2767" s="41"/>
      <c r="Q2767" s="41"/>
      <c r="R2767" s="41"/>
      <c r="S2767" s="41"/>
    </row>
    <row r="2768" ht="78.0" customHeight="1">
      <c r="A2768" s="41"/>
      <c r="B2768" s="78"/>
      <c r="C2768" s="78"/>
      <c r="D2768" s="41"/>
      <c r="E2768" s="41"/>
      <c r="F2768" s="41"/>
      <c r="G2768" s="41"/>
      <c r="H2768" s="41"/>
      <c r="I2768" s="41"/>
      <c r="J2768" s="41"/>
      <c r="K2768" s="41"/>
      <c r="L2768" s="41"/>
      <c r="M2768" s="41"/>
      <c r="N2768" s="41"/>
      <c r="O2768" s="41"/>
      <c r="P2768" s="41"/>
      <c r="Q2768" s="41"/>
      <c r="R2768" s="41"/>
      <c r="S2768" s="41"/>
    </row>
    <row r="2769" ht="78.0" customHeight="1">
      <c r="A2769" s="41"/>
      <c r="B2769" s="78"/>
      <c r="C2769" s="78"/>
      <c r="D2769" s="41"/>
      <c r="E2769" s="41"/>
      <c r="F2769" s="41"/>
      <c r="G2769" s="41"/>
      <c r="H2769" s="41"/>
      <c r="I2769" s="41"/>
      <c r="J2769" s="41"/>
      <c r="K2769" s="41"/>
      <c r="L2769" s="41"/>
      <c r="M2769" s="41"/>
      <c r="N2769" s="41"/>
      <c r="O2769" s="41"/>
      <c r="P2769" s="41"/>
      <c r="Q2769" s="41"/>
      <c r="R2769" s="41"/>
      <c r="S2769" s="41"/>
    </row>
    <row r="2770" ht="78.0" customHeight="1">
      <c r="A2770" s="41"/>
      <c r="B2770" s="78"/>
      <c r="C2770" s="78"/>
      <c r="D2770" s="41"/>
      <c r="E2770" s="41"/>
      <c r="F2770" s="41"/>
      <c r="G2770" s="41"/>
      <c r="H2770" s="41"/>
      <c r="I2770" s="41"/>
      <c r="J2770" s="41"/>
      <c r="K2770" s="41"/>
      <c r="L2770" s="41"/>
      <c r="M2770" s="41"/>
      <c r="N2770" s="41"/>
      <c r="O2770" s="41"/>
      <c r="P2770" s="41"/>
      <c r="Q2770" s="41"/>
      <c r="R2770" s="41"/>
      <c r="S2770" s="41"/>
    </row>
    <row r="2771" ht="78.0" customHeight="1">
      <c r="A2771" s="41"/>
      <c r="B2771" s="78"/>
      <c r="C2771" s="78"/>
      <c r="D2771" s="41"/>
      <c r="E2771" s="41"/>
      <c r="F2771" s="41"/>
      <c r="G2771" s="41"/>
      <c r="H2771" s="41"/>
      <c r="I2771" s="41"/>
      <c r="J2771" s="41"/>
      <c r="K2771" s="41"/>
      <c r="L2771" s="41"/>
      <c r="M2771" s="41"/>
      <c r="N2771" s="41"/>
      <c r="O2771" s="41"/>
      <c r="P2771" s="41"/>
      <c r="Q2771" s="41"/>
      <c r="R2771" s="41"/>
      <c r="S2771" s="41"/>
    </row>
    <row r="2772" ht="78.0" customHeight="1">
      <c r="A2772" s="41"/>
      <c r="B2772" s="78"/>
      <c r="C2772" s="78"/>
      <c r="D2772" s="41"/>
      <c r="E2772" s="41"/>
      <c r="F2772" s="41"/>
      <c r="G2772" s="41"/>
      <c r="H2772" s="41"/>
      <c r="I2772" s="41"/>
      <c r="J2772" s="41"/>
      <c r="K2772" s="41"/>
      <c r="L2772" s="41"/>
      <c r="M2772" s="41"/>
      <c r="N2772" s="41"/>
      <c r="O2772" s="41"/>
      <c r="P2772" s="41"/>
      <c r="Q2772" s="41"/>
      <c r="R2772" s="41"/>
      <c r="S2772" s="41"/>
    </row>
    <row r="2773" ht="78.0" customHeight="1">
      <c r="A2773" s="41"/>
      <c r="B2773" s="78"/>
      <c r="C2773" s="78"/>
      <c r="D2773" s="41"/>
      <c r="E2773" s="41"/>
      <c r="F2773" s="41"/>
      <c r="G2773" s="41"/>
      <c r="H2773" s="41"/>
      <c r="I2773" s="41"/>
      <c r="J2773" s="41"/>
      <c r="K2773" s="41"/>
      <c r="L2773" s="41"/>
      <c r="M2773" s="41"/>
      <c r="N2773" s="41"/>
      <c r="O2773" s="41"/>
      <c r="P2773" s="41"/>
      <c r="Q2773" s="41"/>
      <c r="R2773" s="41"/>
      <c r="S2773" s="41"/>
    </row>
    <row r="2774" ht="78.0" customHeight="1">
      <c r="A2774" s="41"/>
      <c r="B2774" s="78"/>
      <c r="C2774" s="78"/>
      <c r="D2774" s="41"/>
      <c r="E2774" s="41"/>
      <c r="F2774" s="41"/>
      <c r="G2774" s="41"/>
      <c r="H2774" s="41"/>
      <c r="I2774" s="41"/>
      <c r="J2774" s="41"/>
      <c r="K2774" s="41"/>
      <c r="L2774" s="41"/>
      <c r="M2774" s="41"/>
      <c r="N2774" s="41"/>
      <c r="O2774" s="41"/>
      <c r="P2774" s="41"/>
      <c r="Q2774" s="41"/>
      <c r="R2774" s="41"/>
      <c r="S2774" s="41"/>
    </row>
    <row r="2775" ht="78.0" customHeight="1">
      <c r="A2775" s="41"/>
      <c r="B2775" s="78"/>
      <c r="C2775" s="78"/>
      <c r="D2775" s="41"/>
      <c r="E2775" s="41"/>
      <c r="F2775" s="41"/>
      <c r="G2775" s="41"/>
      <c r="H2775" s="41"/>
      <c r="I2775" s="41"/>
      <c r="J2775" s="41"/>
      <c r="K2775" s="41"/>
      <c r="L2775" s="41"/>
      <c r="M2775" s="41"/>
      <c r="N2775" s="41"/>
      <c r="O2775" s="41"/>
      <c r="P2775" s="41"/>
      <c r="Q2775" s="41"/>
      <c r="R2775" s="41"/>
      <c r="S2775" s="41"/>
    </row>
    <row r="2776" ht="78.0" customHeight="1">
      <c r="A2776" s="41"/>
      <c r="B2776" s="78"/>
      <c r="C2776" s="78"/>
      <c r="D2776" s="41"/>
      <c r="E2776" s="41"/>
      <c r="F2776" s="41"/>
      <c r="G2776" s="41"/>
      <c r="H2776" s="41"/>
      <c r="I2776" s="41"/>
      <c r="J2776" s="41"/>
      <c r="K2776" s="41"/>
      <c r="L2776" s="41"/>
      <c r="M2776" s="41"/>
      <c r="N2776" s="41"/>
      <c r="O2776" s="41"/>
      <c r="P2776" s="41"/>
      <c r="Q2776" s="41"/>
      <c r="R2776" s="41"/>
      <c r="S2776" s="41"/>
    </row>
    <row r="2777" ht="78.0" customHeight="1">
      <c r="A2777" s="41"/>
      <c r="B2777" s="78"/>
      <c r="C2777" s="78"/>
      <c r="D2777" s="41"/>
      <c r="E2777" s="41"/>
      <c r="F2777" s="41"/>
      <c r="G2777" s="41"/>
      <c r="H2777" s="41"/>
      <c r="I2777" s="41"/>
      <c r="J2777" s="41"/>
      <c r="K2777" s="41"/>
      <c r="L2777" s="41"/>
      <c r="M2777" s="41"/>
      <c r="N2777" s="41"/>
      <c r="O2777" s="41"/>
      <c r="P2777" s="41"/>
      <c r="Q2777" s="41"/>
      <c r="R2777" s="41"/>
      <c r="S2777" s="41"/>
    </row>
    <row r="2778" ht="78.0" customHeight="1">
      <c r="A2778" s="41"/>
      <c r="B2778" s="78"/>
      <c r="C2778" s="78"/>
      <c r="D2778" s="41"/>
      <c r="E2778" s="41"/>
      <c r="F2778" s="41"/>
      <c r="G2778" s="41"/>
      <c r="H2778" s="41"/>
      <c r="I2778" s="41"/>
      <c r="J2778" s="41"/>
      <c r="K2778" s="41"/>
      <c r="L2778" s="41"/>
      <c r="M2778" s="41"/>
      <c r="N2778" s="41"/>
      <c r="O2778" s="41"/>
      <c r="P2778" s="41"/>
      <c r="Q2778" s="41"/>
      <c r="R2778" s="41"/>
      <c r="S2778" s="41"/>
    </row>
    <row r="2779" ht="78.0" customHeight="1">
      <c r="A2779" s="41"/>
      <c r="B2779" s="78"/>
      <c r="C2779" s="78"/>
      <c r="D2779" s="41"/>
      <c r="E2779" s="41"/>
      <c r="F2779" s="41"/>
      <c r="G2779" s="41"/>
      <c r="H2779" s="41"/>
      <c r="I2779" s="41"/>
      <c r="J2779" s="41"/>
      <c r="K2779" s="41"/>
      <c r="L2779" s="41"/>
      <c r="M2779" s="41"/>
      <c r="N2779" s="41"/>
      <c r="O2779" s="41"/>
      <c r="P2779" s="41"/>
      <c r="Q2779" s="41"/>
      <c r="R2779" s="41"/>
      <c r="S2779" s="41"/>
    </row>
    <row r="2780" ht="78.0" customHeight="1">
      <c r="A2780" s="41"/>
      <c r="B2780" s="78"/>
      <c r="C2780" s="78"/>
      <c r="D2780" s="41"/>
      <c r="E2780" s="41"/>
      <c r="F2780" s="41"/>
      <c r="G2780" s="41"/>
      <c r="H2780" s="41"/>
      <c r="I2780" s="41"/>
      <c r="J2780" s="41"/>
      <c r="K2780" s="41"/>
      <c r="L2780" s="41"/>
      <c r="M2780" s="41"/>
      <c r="N2780" s="41"/>
      <c r="O2780" s="41"/>
      <c r="P2780" s="41"/>
      <c r="Q2780" s="41"/>
      <c r="R2780" s="41"/>
      <c r="S2780" s="41"/>
    </row>
    <row r="2781" ht="78.0" customHeight="1">
      <c r="A2781" s="41"/>
      <c r="B2781" s="78"/>
      <c r="C2781" s="78"/>
      <c r="D2781" s="41"/>
      <c r="E2781" s="41"/>
      <c r="F2781" s="41"/>
      <c r="G2781" s="41"/>
      <c r="H2781" s="41"/>
      <c r="I2781" s="41"/>
      <c r="J2781" s="41"/>
      <c r="K2781" s="41"/>
      <c r="L2781" s="41"/>
      <c r="M2781" s="41"/>
      <c r="N2781" s="41"/>
      <c r="O2781" s="41"/>
      <c r="P2781" s="41"/>
      <c r="Q2781" s="41"/>
      <c r="R2781" s="41"/>
      <c r="S2781" s="41"/>
    </row>
    <row r="2782" ht="78.0" customHeight="1">
      <c r="A2782" s="41"/>
      <c r="B2782" s="78"/>
      <c r="C2782" s="78"/>
      <c r="D2782" s="41"/>
      <c r="E2782" s="41"/>
      <c r="F2782" s="41"/>
      <c r="G2782" s="41"/>
      <c r="H2782" s="41"/>
      <c r="I2782" s="41"/>
      <c r="J2782" s="41"/>
      <c r="K2782" s="41"/>
      <c r="L2782" s="41"/>
      <c r="M2782" s="41"/>
      <c r="N2782" s="41"/>
      <c r="O2782" s="41"/>
      <c r="P2782" s="41"/>
      <c r="Q2782" s="41"/>
      <c r="R2782" s="41"/>
      <c r="S2782" s="41"/>
    </row>
    <row r="2783" ht="78.0" customHeight="1">
      <c r="A2783" s="41"/>
      <c r="B2783" s="78"/>
      <c r="C2783" s="78"/>
      <c r="D2783" s="41"/>
      <c r="E2783" s="41"/>
      <c r="F2783" s="41"/>
      <c r="G2783" s="41"/>
      <c r="H2783" s="41"/>
      <c r="I2783" s="41"/>
      <c r="J2783" s="41"/>
      <c r="K2783" s="41"/>
      <c r="L2783" s="41"/>
      <c r="M2783" s="41"/>
      <c r="N2783" s="41"/>
      <c r="O2783" s="41"/>
      <c r="P2783" s="41"/>
      <c r="Q2783" s="41"/>
      <c r="R2783" s="41"/>
      <c r="S2783" s="41"/>
    </row>
    <row r="2784" ht="78.0" customHeight="1">
      <c r="A2784" s="41"/>
      <c r="B2784" s="78"/>
      <c r="C2784" s="78"/>
      <c r="D2784" s="41"/>
      <c r="E2784" s="41"/>
      <c r="F2784" s="41"/>
      <c r="G2784" s="41"/>
      <c r="H2784" s="41"/>
      <c r="I2784" s="41"/>
      <c r="J2784" s="41"/>
      <c r="K2784" s="41"/>
      <c r="L2784" s="41"/>
      <c r="M2784" s="41"/>
      <c r="N2784" s="41"/>
      <c r="O2784" s="41"/>
      <c r="P2784" s="41"/>
      <c r="Q2784" s="41"/>
      <c r="R2784" s="41"/>
      <c r="S2784" s="41"/>
    </row>
    <row r="2785" ht="78.0" customHeight="1">
      <c r="A2785" s="41"/>
      <c r="B2785" s="78"/>
      <c r="C2785" s="78"/>
      <c r="D2785" s="41"/>
      <c r="E2785" s="41"/>
      <c r="F2785" s="41"/>
      <c r="G2785" s="41"/>
      <c r="H2785" s="41"/>
      <c r="I2785" s="41"/>
      <c r="J2785" s="41"/>
      <c r="K2785" s="41"/>
      <c r="L2785" s="41"/>
      <c r="M2785" s="41"/>
      <c r="N2785" s="41"/>
      <c r="O2785" s="41"/>
      <c r="P2785" s="41"/>
      <c r="Q2785" s="41"/>
      <c r="R2785" s="41"/>
      <c r="S2785" s="41"/>
    </row>
    <row r="2786" ht="78.0" customHeight="1">
      <c r="A2786" s="41"/>
      <c r="B2786" s="78"/>
      <c r="C2786" s="78"/>
      <c r="D2786" s="41"/>
      <c r="E2786" s="41"/>
      <c r="F2786" s="41"/>
      <c r="G2786" s="41"/>
      <c r="H2786" s="41"/>
      <c r="I2786" s="41"/>
      <c r="J2786" s="41"/>
      <c r="K2786" s="41"/>
      <c r="L2786" s="41"/>
      <c r="M2786" s="41"/>
      <c r="N2786" s="41"/>
      <c r="O2786" s="41"/>
      <c r="P2786" s="41"/>
      <c r="Q2786" s="41"/>
      <c r="R2786" s="41"/>
      <c r="S2786" s="41"/>
    </row>
    <row r="2787" ht="78.0" customHeight="1">
      <c r="A2787" s="41"/>
      <c r="B2787" s="78"/>
      <c r="C2787" s="78"/>
      <c r="D2787" s="41"/>
      <c r="E2787" s="41"/>
      <c r="F2787" s="41"/>
      <c r="G2787" s="41"/>
      <c r="H2787" s="41"/>
      <c r="I2787" s="41"/>
      <c r="J2787" s="41"/>
      <c r="K2787" s="41"/>
      <c r="L2787" s="41"/>
      <c r="M2787" s="41"/>
      <c r="N2787" s="41"/>
      <c r="O2787" s="41"/>
      <c r="P2787" s="41"/>
      <c r="Q2787" s="41"/>
      <c r="R2787" s="41"/>
      <c r="S2787" s="41"/>
    </row>
    <row r="2788" ht="78.0" customHeight="1">
      <c r="A2788" s="41"/>
      <c r="B2788" s="78"/>
      <c r="C2788" s="78"/>
      <c r="D2788" s="41"/>
      <c r="E2788" s="41"/>
      <c r="F2788" s="41"/>
      <c r="G2788" s="41"/>
      <c r="H2788" s="41"/>
      <c r="I2788" s="41"/>
      <c r="J2788" s="41"/>
      <c r="K2788" s="41"/>
      <c r="L2788" s="41"/>
      <c r="M2788" s="41"/>
      <c r="N2788" s="41"/>
      <c r="O2788" s="41"/>
      <c r="P2788" s="41"/>
      <c r="Q2788" s="41"/>
      <c r="R2788" s="41"/>
      <c r="S2788" s="41"/>
    </row>
    <row r="2789" ht="78.0" customHeight="1">
      <c r="A2789" s="41"/>
      <c r="B2789" s="78"/>
      <c r="C2789" s="78"/>
      <c r="D2789" s="41"/>
      <c r="E2789" s="41"/>
      <c r="F2789" s="41"/>
      <c r="G2789" s="41"/>
      <c r="H2789" s="41"/>
      <c r="I2789" s="41"/>
      <c r="J2789" s="41"/>
      <c r="K2789" s="41"/>
      <c r="L2789" s="41"/>
      <c r="M2789" s="41"/>
      <c r="N2789" s="41"/>
      <c r="O2789" s="41"/>
      <c r="P2789" s="41"/>
      <c r="Q2789" s="41"/>
      <c r="R2789" s="41"/>
      <c r="S2789" s="41"/>
    </row>
    <row r="2790" ht="78.0" customHeight="1">
      <c r="A2790" s="41"/>
      <c r="B2790" s="78"/>
      <c r="C2790" s="78"/>
      <c r="D2790" s="41"/>
      <c r="E2790" s="41"/>
      <c r="F2790" s="41"/>
      <c r="G2790" s="41"/>
      <c r="H2790" s="41"/>
      <c r="I2790" s="41"/>
      <c r="J2790" s="41"/>
      <c r="K2790" s="41"/>
      <c r="L2790" s="41"/>
      <c r="M2790" s="41"/>
      <c r="N2790" s="41"/>
      <c r="O2790" s="41"/>
      <c r="P2790" s="41"/>
      <c r="Q2790" s="41"/>
      <c r="R2790" s="41"/>
      <c r="S2790" s="41"/>
    </row>
    <row r="2791" ht="78.0" customHeight="1">
      <c r="A2791" s="41"/>
      <c r="B2791" s="78"/>
      <c r="C2791" s="78"/>
      <c r="D2791" s="41"/>
      <c r="E2791" s="41"/>
      <c r="F2791" s="41"/>
      <c r="G2791" s="41"/>
      <c r="H2791" s="41"/>
      <c r="I2791" s="41"/>
      <c r="J2791" s="41"/>
      <c r="K2791" s="41"/>
      <c r="L2791" s="41"/>
      <c r="M2791" s="41"/>
      <c r="N2791" s="41"/>
      <c r="O2791" s="41"/>
      <c r="P2791" s="41"/>
      <c r="Q2791" s="41"/>
      <c r="R2791" s="41"/>
      <c r="S2791" s="41"/>
    </row>
    <row r="2792" ht="78.0" customHeight="1">
      <c r="A2792" s="41"/>
      <c r="B2792" s="78"/>
      <c r="C2792" s="78"/>
      <c r="D2792" s="41"/>
      <c r="E2792" s="41"/>
      <c r="F2792" s="41"/>
      <c r="G2792" s="41"/>
      <c r="H2792" s="41"/>
      <c r="I2792" s="41"/>
      <c r="J2792" s="41"/>
      <c r="K2792" s="41"/>
      <c r="L2792" s="41"/>
      <c r="M2792" s="41"/>
      <c r="N2792" s="41"/>
      <c r="O2792" s="41"/>
      <c r="P2792" s="41"/>
      <c r="Q2792" s="41"/>
      <c r="R2792" s="41"/>
      <c r="S2792" s="41"/>
    </row>
    <row r="2793" ht="78.0" customHeight="1">
      <c r="A2793" s="41"/>
      <c r="B2793" s="78"/>
      <c r="C2793" s="78"/>
      <c r="D2793" s="41"/>
      <c r="E2793" s="41"/>
      <c r="F2793" s="41"/>
      <c r="G2793" s="41"/>
      <c r="H2793" s="41"/>
      <c r="I2793" s="41"/>
      <c r="J2793" s="41"/>
      <c r="K2793" s="41"/>
      <c r="L2793" s="41"/>
      <c r="M2793" s="41"/>
      <c r="N2793" s="41"/>
      <c r="O2793" s="41"/>
      <c r="P2793" s="41"/>
      <c r="Q2793" s="41"/>
      <c r="R2793" s="41"/>
      <c r="S2793" s="41"/>
    </row>
    <row r="2794" ht="78.0" customHeight="1">
      <c r="A2794" s="41"/>
      <c r="B2794" s="78"/>
      <c r="C2794" s="78"/>
      <c r="D2794" s="41"/>
      <c r="E2794" s="41"/>
      <c r="F2794" s="41"/>
      <c r="G2794" s="41"/>
      <c r="H2794" s="41"/>
      <c r="I2794" s="41"/>
      <c r="J2794" s="41"/>
      <c r="K2794" s="41"/>
      <c r="L2794" s="41"/>
      <c r="M2794" s="41"/>
      <c r="N2794" s="41"/>
      <c r="O2794" s="41"/>
      <c r="P2794" s="41"/>
      <c r="Q2794" s="41"/>
      <c r="R2794" s="41"/>
      <c r="S2794" s="41"/>
    </row>
    <row r="2795" ht="78.0" customHeight="1">
      <c r="A2795" s="41"/>
      <c r="B2795" s="78"/>
      <c r="C2795" s="78"/>
      <c r="D2795" s="41"/>
      <c r="E2795" s="41"/>
      <c r="F2795" s="41"/>
      <c r="G2795" s="41"/>
      <c r="H2795" s="41"/>
      <c r="I2795" s="41"/>
      <c r="J2795" s="41"/>
      <c r="K2795" s="41"/>
      <c r="L2795" s="41"/>
      <c r="M2795" s="41"/>
      <c r="N2795" s="41"/>
      <c r="O2795" s="41"/>
      <c r="P2795" s="41"/>
      <c r="Q2795" s="41"/>
      <c r="R2795" s="41"/>
      <c r="S2795" s="41"/>
    </row>
    <row r="2796" ht="78.0" customHeight="1">
      <c r="A2796" s="41"/>
      <c r="B2796" s="78"/>
      <c r="C2796" s="78"/>
      <c r="D2796" s="41"/>
      <c r="E2796" s="41"/>
      <c r="F2796" s="41"/>
      <c r="G2796" s="41"/>
      <c r="H2796" s="41"/>
      <c r="I2796" s="41"/>
      <c r="J2796" s="41"/>
      <c r="K2796" s="41"/>
      <c r="L2796" s="41"/>
      <c r="M2796" s="41"/>
      <c r="N2796" s="41"/>
      <c r="O2796" s="41"/>
      <c r="P2796" s="41"/>
      <c r="Q2796" s="41"/>
      <c r="R2796" s="41"/>
      <c r="S2796" s="41"/>
    </row>
    <row r="2797" ht="78.0" customHeight="1">
      <c r="A2797" s="41"/>
      <c r="B2797" s="78"/>
      <c r="C2797" s="78"/>
      <c r="D2797" s="41"/>
      <c r="E2797" s="41"/>
      <c r="F2797" s="41"/>
      <c r="G2797" s="41"/>
      <c r="H2797" s="41"/>
      <c r="I2797" s="41"/>
      <c r="J2797" s="41"/>
      <c r="K2797" s="41"/>
      <c r="L2797" s="41"/>
      <c r="M2797" s="41"/>
      <c r="N2797" s="41"/>
      <c r="O2797" s="41"/>
      <c r="P2797" s="41"/>
      <c r="Q2797" s="41"/>
      <c r="R2797" s="41"/>
      <c r="S2797" s="41"/>
    </row>
    <row r="2798" ht="78.0" customHeight="1">
      <c r="A2798" s="41"/>
      <c r="B2798" s="78"/>
      <c r="C2798" s="78"/>
      <c r="D2798" s="41"/>
      <c r="E2798" s="41"/>
      <c r="F2798" s="41"/>
      <c r="G2798" s="41"/>
      <c r="H2798" s="41"/>
      <c r="I2798" s="41"/>
      <c r="J2798" s="41"/>
      <c r="K2798" s="41"/>
      <c r="L2798" s="41"/>
      <c r="M2798" s="41"/>
      <c r="N2798" s="41"/>
      <c r="O2798" s="41"/>
      <c r="P2798" s="41"/>
      <c r="Q2798" s="41"/>
      <c r="R2798" s="41"/>
      <c r="S2798" s="41"/>
    </row>
    <row r="2799" ht="78.0" customHeight="1">
      <c r="A2799" s="41"/>
      <c r="B2799" s="78"/>
      <c r="C2799" s="78"/>
      <c r="D2799" s="41"/>
      <c r="E2799" s="41"/>
      <c r="F2799" s="41"/>
      <c r="G2799" s="41"/>
      <c r="H2799" s="41"/>
      <c r="I2799" s="41"/>
      <c r="J2799" s="41"/>
      <c r="K2799" s="41"/>
      <c r="L2799" s="41"/>
      <c r="M2799" s="41"/>
      <c r="N2799" s="41"/>
      <c r="O2799" s="41"/>
      <c r="P2799" s="41"/>
      <c r="Q2799" s="41"/>
      <c r="R2799" s="41"/>
      <c r="S2799" s="41"/>
    </row>
    <row r="2800" ht="78.0" customHeight="1">
      <c r="A2800" s="41"/>
      <c r="B2800" s="78"/>
      <c r="C2800" s="78"/>
      <c r="D2800" s="41"/>
      <c r="E2800" s="41"/>
      <c r="F2800" s="41"/>
      <c r="G2800" s="41"/>
      <c r="H2800" s="41"/>
      <c r="I2800" s="41"/>
      <c r="J2800" s="41"/>
      <c r="K2800" s="41"/>
      <c r="L2800" s="41"/>
      <c r="M2800" s="41"/>
      <c r="N2800" s="41"/>
      <c r="O2800" s="41"/>
      <c r="P2800" s="41"/>
      <c r="Q2800" s="41"/>
      <c r="R2800" s="41"/>
      <c r="S2800" s="41"/>
    </row>
    <row r="2801" ht="78.0" customHeight="1">
      <c r="A2801" s="41"/>
      <c r="B2801" s="78"/>
      <c r="C2801" s="78"/>
      <c r="D2801" s="41"/>
      <c r="E2801" s="41"/>
      <c r="F2801" s="41"/>
      <c r="G2801" s="41"/>
      <c r="H2801" s="41"/>
      <c r="I2801" s="41"/>
      <c r="J2801" s="41"/>
      <c r="K2801" s="41"/>
      <c r="L2801" s="41"/>
      <c r="M2801" s="41"/>
      <c r="N2801" s="41"/>
      <c r="O2801" s="41"/>
      <c r="P2801" s="41"/>
      <c r="Q2801" s="41"/>
      <c r="R2801" s="41"/>
      <c r="S2801" s="41"/>
    </row>
    <row r="2802" ht="78.0" customHeight="1">
      <c r="A2802" s="41"/>
      <c r="B2802" s="78"/>
      <c r="C2802" s="78"/>
      <c r="D2802" s="41"/>
      <c r="E2802" s="41"/>
      <c r="F2802" s="41"/>
      <c r="G2802" s="41"/>
      <c r="H2802" s="41"/>
      <c r="I2802" s="41"/>
      <c r="J2802" s="41"/>
      <c r="K2802" s="41"/>
      <c r="L2802" s="41"/>
      <c r="M2802" s="41"/>
      <c r="N2802" s="41"/>
      <c r="O2802" s="41"/>
      <c r="P2802" s="41"/>
      <c r="Q2802" s="41"/>
      <c r="R2802" s="41"/>
      <c r="S2802" s="41"/>
    </row>
    <row r="2803" ht="78.0" customHeight="1">
      <c r="A2803" s="41"/>
      <c r="B2803" s="78"/>
      <c r="C2803" s="78"/>
      <c r="D2803" s="41"/>
      <c r="E2803" s="41"/>
      <c r="F2803" s="41"/>
      <c r="G2803" s="41"/>
      <c r="H2803" s="41"/>
      <c r="I2803" s="41"/>
      <c r="J2803" s="41"/>
      <c r="K2803" s="41"/>
      <c r="L2803" s="41"/>
      <c r="M2803" s="41"/>
      <c r="N2803" s="41"/>
      <c r="O2803" s="41"/>
      <c r="P2803" s="41"/>
      <c r="Q2803" s="41"/>
      <c r="R2803" s="41"/>
      <c r="S2803" s="41"/>
    </row>
    <row r="2804" ht="78.0" customHeight="1">
      <c r="A2804" s="41"/>
      <c r="B2804" s="78"/>
      <c r="C2804" s="78"/>
      <c r="D2804" s="41"/>
      <c r="E2804" s="41"/>
      <c r="F2804" s="41"/>
      <c r="G2804" s="41"/>
      <c r="H2804" s="41"/>
      <c r="I2804" s="41"/>
      <c r="J2804" s="41"/>
      <c r="K2804" s="41"/>
      <c r="L2804" s="41"/>
      <c r="M2804" s="41"/>
      <c r="N2804" s="41"/>
      <c r="O2804" s="41"/>
      <c r="P2804" s="41"/>
      <c r="Q2804" s="41"/>
      <c r="R2804" s="41"/>
      <c r="S2804" s="41"/>
    </row>
    <row r="2805" ht="78.0" customHeight="1">
      <c r="A2805" s="41"/>
      <c r="B2805" s="78"/>
      <c r="C2805" s="78"/>
      <c r="D2805" s="41"/>
      <c r="E2805" s="41"/>
      <c r="F2805" s="41"/>
      <c r="G2805" s="41"/>
      <c r="H2805" s="41"/>
      <c r="I2805" s="41"/>
      <c r="J2805" s="41"/>
      <c r="K2805" s="41"/>
      <c r="L2805" s="41"/>
      <c r="M2805" s="41"/>
      <c r="N2805" s="41"/>
      <c r="O2805" s="41"/>
      <c r="P2805" s="41"/>
      <c r="Q2805" s="41"/>
      <c r="R2805" s="41"/>
      <c r="S2805" s="41"/>
    </row>
    <row r="2806" ht="78.0" customHeight="1">
      <c r="A2806" s="41"/>
      <c r="B2806" s="78"/>
      <c r="C2806" s="78"/>
      <c r="D2806" s="41"/>
      <c r="E2806" s="41"/>
      <c r="F2806" s="41"/>
      <c r="G2806" s="41"/>
      <c r="H2806" s="41"/>
      <c r="I2806" s="41"/>
      <c r="J2806" s="41"/>
      <c r="K2806" s="41"/>
      <c r="L2806" s="41"/>
      <c r="M2806" s="41"/>
      <c r="N2806" s="41"/>
      <c r="O2806" s="41"/>
      <c r="P2806" s="41"/>
      <c r="Q2806" s="41"/>
      <c r="R2806" s="41"/>
      <c r="S2806" s="41"/>
    </row>
    <row r="2807" ht="78.0" customHeight="1">
      <c r="A2807" s="41"/>
      <c r="B2807" s="78"/>
      <c r="C2807" s="78"/>
      <c r="D2807" s="41"/>
      <c r="E2807" s="41"/>
      <c r="F2807" s="41"/>
      <c r="G2807" s="41"/>
      <c r="H2807" s="41"/>
      <c r="I2807" s="41"/>
      <c r="J2807" s="41"/>
      <c r="K2807" s="41"/>
      <c r="L2807" s="41"/>
      <c r="M2807" s="41"/>
      <c r="N2807" s="41"/>
      <c r="O2807" s="41"/>
      <c r="P2807" s="41"/>
      <c r="Q2807" s="41"/>
      <c r="R2807" s="41"/>
      <c r="S2807" s="41"/>
    </row>
    <row r="2808" ht="78.0" customHeight="1">
      <c r="A2808" s="41"/>
      <c r="B2808" s="78"/>
      <c r="C2808" s="78"/>
      <c r="D2808" s="41"/>
      <c r="E2808" s="41"/>
      <c r="F2808" s="41"/>
      <c r="G2808" s="41"/>
      <c r="H2808" s="41"/>
      <c r="I2808" s="41"/>
      <c r="J2808" s="41"/>
      <c r="K2808" s="41"/>
      <c r="L2808" s="41"/>
      <c r="M2808" s="41"/>
      <c r="N2808" s="41"/>
      <c r="O2808" s="41"/>
      <c r="P2808" s="41"/>
      <c r="Q2808" s="41"/>
      <c r="R2808" s="41"/>
      <c r="S2808" s="41"/>
    </row>
    <row r="2809" ht="78.0" customHeight="1">
      <c r="A2809" s="41"/>
      <c r="B2809" s="78"/>
      <c r="C2809" s="78"/>
      <c r="D2809" s="41"/>
      <c r="E2809" s="41"/>
      <c r="F2809" s="41"/>
      <c r="G2809" s="41"/>
      <c r="H2809" s="41"/>
      <c r="I2809" s="41"/>
      <c r="J2809" s="41"/>
      <c r="K2809" s="41"/>
      <c r="L2809" s="41"/>
      <c r="M2809" s="41"/>
      <c r="N2809" s="41"/>
      <c r="O2809" s="41"/>
      <c r="P2809" s="41"/>
      <c r="Q2809" s="41"/>
      <c r="R2809" s="41"/>
      <c r="S2809" s="41"/>
    </row>
    <row r="2810" ht="78.0" customHeight="1">
      <c r="A2810" s="41"/>
      <c r="B2810" s="78"/>
      <c r="C2810" s="78"/>
      <c r="D2810" s="41"/>
      <c r="E2810" s="41"/>
      <c r="F2810" s="41"/>
      <c r="G2810" s="41"/>
      <c r="H2810" s="41"/>
      <c r="I2810" s="41"/>
      <c r="J2810" s="41"/>
      <c r="K2810" s="41"/>
      <c r="L2810" s="41"/>
      <c r="M2810" s="41"/>
      <c r="N2810" s="41"/>
      <c r="O2810" s="41"/>
      <c r="P2810" s="41"/>
      <c r="Q2810" s="41"/>
      <c r="R2810" s="41"/>
      <c r="S2810" s="41"/>
    </row>
    <row r="2811" ht="78.0" customHeight="1">
      <c r="A2811" s="41"/>
      <c r="B2811" s="78"/>
      <c r="C2811" s="78"/>
      <c r="D2811" s="41"/>
      <c r="E2811" s="41"/>
      <c r="F2811" s="41"/>
      <c r="G2811" s="41"/>
      <c r="H2811" s="41"/>
      <c r="I2811" s="41"/>
      <c r="J2811" s="41"/>
      <c r="K2811" s="41"/>
      <c r="L2811" s="41"/>
      <c r="M2811" s="41"/>
      <c r="N2811" s="41"/>
      <c r="O2811" s="41"/>
      <c r="P2811" s="41"/>
      <c r="Q2811" s="41"/>
      <c r="R2811" s="41"/>
      <c r="S2811" s="41"/>
    </row>
    <row r="2812" ht="78.0" customHeight="1">
      <c r="A2812" s="41"/>
      <c r="B2812" s="78"/>
      <c r="C2812" s="78"/>
      <c r="D2812" s="41"/>
      <c r="E2812" s="41"/>
      <c r="F2812" s="41"/>
      <c r="G2812" s="41"/>
      <c r="H2812" s="41"/>
      <c r="I2812" s="41"/>
      <c r="J2812" s="41"/>
      <c r="K2812" s="41"/>
      <c r="L2812" s="41"/>
      <c r="M2812" s="41"/>
      <c r="N2812" s="41"/>
      <c r="O2812" s="41"/>
      <c r="P2812" s="41"/>
      <c r="Q2812" s="41"/>
      <c r="R2812" s="41"/>
      <c r="S2812" s="41"/>
    </row>
    <row r="2813" ht="78.0" customHeight="1">
      <c r="A2813" s="41"/>
      <c r="B2813" s="78"/>
      <c r="C2813" s="78"/>
      <c r="D2813" s="41"/>
      <c r="E2813" s="41"/>
      <c r="F2813" s="41"/>
      <c r="G2813" s="41"/>
      <c r="H2813" s="41"/>
      <c r="I2813" s="41"/>
      <c r="J2813" s="41"/>
      <c r="K2813" s="41"/>
      <c r="L2813" s="41"/>
      <c r="M2813" s="41"/>
      <c r="N2813" s="41"/>
      <c r="O2813" s="41"/>
      <c r="P2813" s="41"/>
      <c r="Q2813" s="41"/>
      <c r="R2813" s="41"/>
      <c r="S2813" s="41"/>
    </row>
    <row r="2814" ht="78.0" customHeight="1">
      <c r="A2814" s="41"/>
      <c r="B2814" s="78"/>
      <c r="C2814" s="78"/>
      <c r="D2814" s="41"/>
      <c r="E2814" s="41"/>
      <c r="F2814" s="41"/>
      <c r="G2814" s="41"/>
      <c r="H2814" s="41"/>
      <c r="I2814" s="41"/>
      <c r="J2814" s="41"/>
      <c r="K2814" s="41"/>
      <c r="L2814" s="41"/>
      <c r="M2814" s="41"/>
      <c r="N2814" s="41"/>
      <c r="O2814" s="41"/>
      <c r="P2814" s="41"/>
      <c r="Q2814" s="41"/>
      <c r="R2814" s="41"/>
      <c r="S2814" s="41"/>
    </row>
    <row r="2815" ht="78.0" customHeight="1">
      <c r="A2815" s="41"/>
      <c r="B2815" s="78"/>
      <c r="C2815" s="78"/>
      <c r="D2815" s="41"/>
      <c r="E2815" s="41"/>
      <c r="F2815" s="41"/>
      <c r="G2815" s="41"/>
      <c r="H2815" s="41"/>
      <c r="I2815" s="41"/>
      <c r="J2815" s="41"/>
      <c r="K2815" s="41"/>
      <c r="L2815" s="41"/>
      <c r="M2815" s="41"/>
      <c r="N2815" s="41"/>
      <c r="O2815" s="41"/>
      <c r="P2815" s="41"/>
      <c r="Q2815" s="41"/>
      <c r="R2815" s="41"/>
      <c r="S2815" s="41"/>
    </row>
    <row r="2816" ht="78.0" customHeight="1">
      <c r="A2816" s="41"/>
      <c r="B2816" s="78"/>
      <c r="C2816" s="78"/>
      <c r="D2816" s="41"/>
      <c r="E2816" s="41"/>
      <c r="F2816" s="41"/>
      <c r="G2816" s="41"/>
      <c r="H2816" s="41"/>
      <c r="I2816" s="41"/>
      <c r="J2816" s="41"/>
      <c r="K2816" s="41"/>
      <c r="L2816" s="41"/>
      <c r="M2816" s="41"/>
      <c r="N2816" s="41"/>
      <c r="O2816" s="41"/>
      <c r="P2816" s="41"/>
      <c r="Q2816" s="41"/>
      <c r="R2816" s="41"/>
      <c r="S2816" s="41"/>
    </row>
    <row r="2817" ht="78.0" customHeight="1">
      <c r="A2817" s="41"/>
      <c r="B2817" s="78"/>
      <c r="C2817" s="78"/>
      <c r="D2817" s="41"/>
      <c r="E2817" s="41"/>
      <c r="F2817" s="41"/>
      <c r="G2817" s="41"/>
      <c r="H2817" s="41"/>
      <c r="I2817" s="41"/>
      <c r="J2817" s="41"/>
      <c r="K2817" s="41"/>
      <c r="L2817" s="41"/>
      <c r="M2817" s="41"/>
      <c r="N2817" s="41"/>
      <c r="O2817" s="41"/>
      <c r="P2817" s="41"/>
      <c r="Q2817" s="41"/>
      <c r="R2817" s="41"/>
      <c r="S2817" s="41"/>
    </row>
    <row r="2818" ht="78.0" customHeight="1">
      <c r="A2818" s="41"/>
      <c r="B2818" s="78"/>
      <c r="C2818" s="78"/>
      <c r="D2818" s="41"/>
      <c r="E2818" s="41"/>
      <c r="F2818" s="41"/>
      <c r="G2818" s="41"/>
      <c r="H2818" s="41"/>
      <c r="I2818" s="41"/>
      <c r="J2818" s="41"/>
      <c r="K2818" s="41"/>
      <c r="L2818" s="41"/>
      <c r="M2818" s="41"/>
      <c r="N2818" s="41"/>
      <c r="O2818" s="41"/>
      <c r="P2818" s="41"/>
      <c r="Q2818" s="41"/>
      <c r="R2818" s="41"/>
      <c r="S2818" s="41"/>
    </row>
    <row r="2819" ht="78.0" customHeight="1">
      <c r="A2819" s="41"/>
      <c r="B2819" s="78"/>
      <c r="C2819" s="78"/>
      <c r="D2819" s="41"/>
      <c r="E2819" s="41"/>
      <c r="F2819" s="41"/>
      <c r="G2819" s="41"/>
      <c r="H2819" s="41"/>
      <c r="I2819" s="41"/>
      <c r="J2819" s="41"/>
      <c r="K2819" s="41"/>
      <c r="L2819" s="41"/>
      <c r="M2819" s="41"/>
      <c r="N2819" s="41"/>
      <c r="O2819" s="41"/>
      <c r="P2819" s="41"/>
      <c r="Q2819" s="41"/>
      <c r="R2819" s="41"/>
      <c r="S2819" s="41"/>
    </row>
    <row r="2820" ht="78.0" customHeight="1">
      <c r="A2820" s="41"/>
      <c r="B2820" s="78"/>
      <c r="C2820" s="78"/>
      <c r="D2820" s="41"/>
      <c r="E2820" s="41"/>
      <c r="F2820" s="41"/>
      <c r="G2820" s="41"/>
      <c r="H2820" s="41"/>
      <c r="I2820" s="41"/>
      <c r="J2820" s="41"/>
      <c r="K2820" s="41"/>
      <c r="L2820" s="41"/>
      <c r="M2820" s="41"/>
      <c r="N2820" s="41"/>
      <c r="O2820" s="41"/>
      <c r="P2820" s="41"/>
      <c r="Q2820" s="41"/>
      <c r="R2820" s="41"/>
      <c r="S2820" s="41"/>
    </row>
    <row r="2821" ht="78.0" customHeight="1">
      <c r="A2821" s="41"/>
      <c r="B2821" s="78"/>
      <c r="C2821" s="78"/>
      <c r="D2821" s="41"/>
      <c r="E2821" s="41"/>
      <c r="F2821" s="41"/>
      <c r="G2821" s="41"/>
      <c r="H2821" s="41"/>
      <c r="I2821" s="41"/>
      <c r="J2821" s="41"/>
      <c r="K2821" s="41"/>
      <c r="L2821" s="41"/>
      <c r="M2821" s="41"/>
      <c r="N2821" s="41"/>
      <c r="O2821" s="41"/>
      <c r="P2821" s="41"/>
      <c r="Q2821" s="41"/>
      <c r="R2821" s="41"/>
      <c r="S2821" s="41"/>
    </row>
    <row r="2822" ht="78.0" customHeight="1">
      <c r="A2822" s="41"/>
      <c r="B2822" s="78"/>
      <c r="C2822" s="78"/>
      <c r="D2822" s="41"/>
      <c r="E2822" s="41"/>
      <c r="F2822" s="41"/>
      <c r="G2822" s="41"/>
      <c r="H2822" s="41"/>
      <c r="I2822" s="41"/>
      <c r="J2822" s="41"/>
      <c r="K2822" s="41"/>
      <c r="L2822" s="41"/>
      <c r="M2822" s="41"/>
      <c r="N2822" s="41"/>
      <c r="O2822" s="41"/>
      <c r="P2822" s="41"/>
      <c r="Q2822" s="41"/>
      <c r="R2822" s="41"/>
      <c r="S2822" s="41"/>
    </row>
    <row r="2823" ht="78.0" customHeight="1">
      <c r="A2823" s="41"/>
      <c r="B2823" s="78"/>
      <c r="C2823" s="78"/>
      <c r="D2823" s="41"/>
      <c r="E2823" s="41"/>
      <c r="F2823" s="41"/>
      <c r="G2823" s="41"/>
      <c r="H2823" s="41"/>
      <c r="I2823" s="41"/>
      <c r="J2823" s="41"/>
      <c r="K2823" s="41"/>
      <c r="L2823" s="41"/>
      <c r="M2823" s="41"/>
      <c r="N2823" s="41"/>
      <c r="O2823" s="41"/>
      <c r="P2823" s="41"/>
      <c r="Q2823" s="41"/>
      <c r="R2823" s="41"/>
      <c r="S2823" s="41"/>
    </row>
    <row r="2824" ht="78.0" customHeight="1">
      <c r="A2824" s="41"/>
      <c r="B2824" s="78"/>
      <c r="C2824" s="78"/>
      <c r="D2824" s="41"/>
      <c r="E2824" s="41"/>
      <c r="F2824" s="41"/>
      <c r="G2824" s="41"/>
      <c r="H2824" s="41"/>
      <c r="I2824" s="41"/>
      <c r="J2824" s="41"/>
      <c r="K2824" s="41"/>
      <c r="L2824" s="41"/>
      <c r="M2824" s="41"/>
      <c r="N2824" s="41"/>
      <c r="O2824" s="41"/>
      <c r="P2824" s="41"/>
      <c r="Q2824" s="41"/>
      <c r="R2824" s="41"/>
      <c r="S2824" s="41"/>
    </row>
    <row r="2825" ht="78.0" customHeight="1">
      <c r="A2825" s="41"/>
      <c r="B2825" s="78"/>
      <c r="C2825" s="78"/>
      <c r="D2825" s="41"/>
      <c r="E2825" s="41"/>
      <c r="F2825" s="41"/>
      <c r="G2825" s="41"/>
      <c r="H2825" s="41"/>
      <c r="I2825" s="41"/>
      <c r="J2825" s="41"/>
      <c r="K2825" s="41"/>
      <c r="L2825" s="41"/>
      <c r="M2825" s="41"/>
      <c r="N2825" s="41"/>
      <c r="O2825" s="41"/>
      <c r="P2825" s="41"/>
      <c r="Q2825" s="41"/>
      <c r="R2825" s="41"/>
      <c r="S2825" s="41"/>
    </row>
    <row r="2826" ht="78.0" customHeight="1">
      <c r="A2826" s="41"/>
      <c r="B2826" s="78"/>
      <c r="C2826" s="78"/>
      <c r="D2826" s="41"/>
      <c r="E2826" s="41"/>
      <c r="F2826" s="41"/>
      <c r="G2826" s="41"/>
      <c r="H2826" s="41"/>
      <c r="I2826" s="41"/>
      <c r="J2826" s="41"/>
      <c r="K2826" s="41"/>
      <c r="L2826" s="41"/>
      <c r="M2826" s="41"/>
      <c r="N2826" s="41"/>
      <c r="O2826" s="41"/>
      <c r="P2826" s="41"/>
      <c r="Q2826" s="41"/>
      <c r="R2826" s="41"/>
      <c r="S2826" s="41"/>
    </row>
    <row r="2827" ht="78.0" customHeight="1">
      <c r="A2827" s="41"/>
      <c r="B2827" s="78"/>
      <c r="C2827" s="78"/>
      <c r="D2827" s="41"/>
      <c r="E2827" s="41"/>
      <c r="F2827" s="41"/>
      <c r="G2827" s="41"/>
      <c r="H2827" s="41"/>
      <c r="I2827" s="41"/>
      <c r="J2827" s="41"/>
      <c r="K2827" s="41"/>
      <c r="L2827" s="41"/>
      <c r="M2827" s="41"/>
      <c r="N2827" s="41"/>
      <c r="O2827" s="41"/>
      <c r="P2827" s="41"/>
      <c r="Q2827" s="41"/>
      <c r="R2827" s="41"/>
      <c r="S2827" s="41"/>
    </row>
    <row r="2828" ht="78.0" customHeight="1">
      <c r="A2828" s="41"/>
      <c r="B2828" s="78"/>
      <c r="C2828" s="78"/>
      <c r="D2828" s="41"/>
      <c r="E2828" s="41"/>
      <c r="F2828" s="41"/>
      <c r="G2828" s="41"/>
      <c r="H2828" s="41"/>
      <c r="I2828" s="41"/>
      <c r="J2828" s="41"/>
      <c r="K2828" s="41"/>
      <c r="L2828" s="41"/>
      <c r="M2828" s="41"/>
      <c r="N2828" s="41"/>
      <c r="O2828" s="41"/>
      <c r="P2828" s="41"/>
      <c r="Q2828" s="41"/>
      <c r="R2828" s="41"/>
      <c r="S2828" s="41"/>
    </row>
    <row r="2829" ht="78.0" customHeight="1">
      <c r="A2829" s="41"/>
      <c r="B2829" s="78"/>
      <c r="C2829" s="78"/>
      <c r="D2829" s="41"/>
      <c r="E2829" s="41"/>
      <c r="F2829" s="41"/>
      <c r="G2829" s="41"/>
      <c r="H2829" s="41"/>
      <c r="I2829" s="41"/>
      <c r="J2829" s="41"/>
      <c r="K2829" s="41"/>
      <c r="L2829" s="41"/>
      <c r="M2829" s="41"/>
      <c r="N2829" s="41"/>
      <c r="O2829" s="41"/>
      <c r="P2829" s="41"/>
      <c r="Q2829" s="41"/>
      <c r="R2829" s="41"/>
      <c r="S2829" s="41"/>
    </row>
    <row r="2830" ht="78.0" customHeight="1">
      <c r="A2830" s="41"/>
      <c r="B2830" s="78"/>
      <c r="C2830" s="78"/>
      <c r="D2830" s="41"/>
      <c r="E2830" s="41"/>
      <c r="F2830" s="41"/>
      <c r="G2830" s="41"/>
      <c r="H2830" s="41"/>
      <c r="I2830" s="41"/>
      <c r="J2830" s="41"/>
      <c r="K2830" s="41"/>
      <c r="L2830" s="41"/>
      <c r="M2830" s="41"/>
      <c r="N2830" s="41"/>
      <c r="O2830" s="41"/>
      <c r="P2830" s="41"/>
      <c r="Q2830" s="41"/>
      <c r="R2830" s="41"/>
      <c r="S2830" s="41"/>
    </row>
    <row r="2831" ht="78.0" customHeight="1">
      <c r="A2831" s="41"/>
      <c r="B2831" s="78"/>
      <c r="C2831" s="78"/>
      <c r="D2831" s="41"/>
      <c r="E2831" s="41"/>
      <c r="F2831" s="41"/>
      <c r="G2831" s="41"/>
      <c r="H2831" s="41"/>
      <c r="I2831" s="41"/>
      <c r="J2831" s="41"/>
      <c r="K2831" s="41"/>
      <c r="L2831" s="41"/>
      <c r="M2831" s="41"/>
      <c r="N2831" s="41"/>
      <c r="O2831" s="41"/>
      <c r="P2831" s="41"/>
      <c r="Q2831" s="41"/>
      <c r="R2831" s="41"/>
      <c r="S2831" s="41"/>
    </row>
    <row r="2832" ht="78.0" customHeight="1">
      <c r="A2832" s="41"/>
      <c r="B2832" s="78"/>
      <c r="C2832" s="78"/>
      <c r="D2832" s="41"/>
      <c r="E2832" s="41"/>
      <c r="F2832" s="41"/>
      <c r="G2832" s="41"/>
      <c r="H2832" s="41"/>
      <c r="I2832" s="41"/>
      <c r="J2832" s="41"/>
      <c r="K2832" s="41"/>
      <c r="L2832" s="41"/>
      <c r="M2832" s="41"/>
      <c r="N2832" s="41"/>
      <c r="O2832" s="41"/>
      <c r="P2832" s="41"/>
      <c r="Q2832" s="41"/>
      <c r="R2832" s="41"/>
      <c r="S2832" s="41"/>
    </row>
    <row r="2833" ht="78.0" customHeight="1">
      <c r="A2833" s="41"/>
      <c r="B2833" s="78"/>
      <c r="C2833" s="78"/>
      <c r="D2833" s="41"/>
      <c r="E2833" s="41"/>
      <c r="F2833" s="41"/>
      <c r="G2833" s="41"/>
      <c r="H2833" s="41"/>
      <c r="I2833" s="41"/>
      <c r="J2833" s="41"/>
      <c r="K2833" s="41"/>
      <c r="L2833" s="41"/>
      <c r="M2833" s="41"/>
      <c r="N2833" s="41"/>
      <c r="O2833" s="41"/>
      <c r="P2833" s="41"/>
      <c r="Q2833" s="41"/>
      <c r="R2833" s="41"/>
      <c r="S2833" s="41"/>
    </row>
    <row r="2834" ht="78.0" customHeight="1">
      <c r="A2834" s="41"/>
      <c r="B2834" s="78"/>
      <c r="C2834" s="78"/>
      <c r="D2834" s="41"/>
      <c r="E2834" s="41"/>
      <c r="F2834" s="41"/>
      <c r="G2834" s="41"/>
      <c r="H2834" s="41"/>
      <c r="I2834" s="41"/>
      <c r="J2834" s="41"/>
      <c r="K2834" s="41"/>
      <c r="L2834" s="41"/>
      <c r="M2834" s="41"/>
      <c r="N2834" s="41"/>
      <c r="O2834" s="41"/>
      <c r="P2834" s="41"/>
      <c r="Q2834" s="41"/>
      <c r="R2834" s="41"/>
      <c r="S2834" s="41"/>
    </row>
    <row r="2835" ht="78.0" customHeight="1">
      <c r="A2835" s="41"/>
      <c r="B2835" s="78"/>
      <c r="C2835" s="78"/>
      <c r="D2835" s="41"/>
      <c r="E2835" s="41"/>
      <c r="F2835" s="41"/>
      <c r="G2835" s="41"/>
      <c r="H2835" s="41"/>
      <c r="I2835" s="41"/>
      <c r="J2835" s="41"/>
      <c r="K2835" s="41"/>
      <c r="L2835" s="41"/>
      <c r="M2835" s="41"/>
      <c r="N2835" s="41"/>
      <c r="O2835" s="41"/>
      <c r="P2835" s="41"/>
      <c r="Q2835" s="41"/>
      <c r="R2835" s="41"/>
      <c r="S2835" s="41"/>
    </row>
    <row r="2836" ht="78.0" customHeight="1">
      <c r="A2836" s="41"/>
      <c r="B2836" s="78"/>
      <c r="C2836" s="78"/>
      <c r="D2836" s="41"/>
      <c r="E2836" s="41"/>
      <c r="F2836" s="41"/>
      <c r="G2836" s="41"/>
      <c r="H2836" s="41"/>
      <c r="I2836" s="41"/>
      <c r="J2836" s="41"/>
      <c r="K2836" s="41"/>
      <c r="L2836" s="41"/>
      <c r="M2836" s="41"/>
      <c r="N2836" s="41"/>
      <c r="O2836" s="41"/>
      <c r="P2836" s="41"/>
      <c r="Q2836" s="41"/>
      <c r="R2836" s="41"/>
      <c r="S2836" s="41"/>
    </row>
    <row r="2837" ht="78.0" customHeight="1">
      <c r="A2837" s="41"/>
      <c r="B2837" s="78"/>
      <c r="C2837" s="78"/>
      <c r="D2837" s="41"/>
      <c r="E2837" s="41"/>
      <c r="F2837" s="41"/>
      <c r="G2837" s="41"/>
      <c r="H2837" s="41"/>
      <c r="I2837" s="41"/>
      <c r="J2837" s="41"/>
      <c r="K2837" s="41"/>
      <c r="L2837" s="41"/>
      <c r="M2837" s="41"/>
      <c r="N2837" s="41"/>
      <c r="O2837" s="41"/>
      <c r="P2837" s="41"/>
      <c r="Q2837" s="41"/>
      <c r="R2837" s="41"/>
      <c r="S2837" s="41"/>
    </row>
    <row r="2838" ht="78.0" customHeight="1">
      <c r="A2838" s="41"/>
      <c r="B2838" s="78"/>
      <c r="C2838" s="78"/>
      <c r="D2838" s="41"/>
      <c r="E2838" s="41"/>
      <c r="F2838" s="41"/>
      <c r="G2838" s="41"/>
      <c r="H2838" s="41"/>
      <c r="I2838" s="41"/>
      <c r="J2838" s="41"/>
      <c r="K2838" s="41"/>
      <c r="L2838" s="41"/>
      <c r="M2838" s="41"/>
      <c r="N2838" s="41"/>
      <c r="O2838" s="41"/>
      <c r="P2838" s="41"/>
      <c r="Q2838" s="41"/>
      <c r="R2838" s="41"/>
      <c r="S2838" s="41"/>
    </row>
    <row r="2839" ht="78.0" customHeight="1">
      <c r="A2839" s="41"/>
      <c r="B2839" s="78"/>
      <c r="C2839" s="78"/>
      <c r="D2839" s="41"/>
      <c r="E2839" s="41"/>
      <c r="F2839" s="41"/>
      <c r="G2839" s="41"/>
      <c r="H2839" s="41"/>
      <c r="I2839" s="41"/>
      <c r="J2839" s="41"/>
      <c r="K2839" s="41"/>
      <c r="L2839" s="41"/>
      <c r="M2839" s="41"/>
      <c r="N2839" s="41"/>
      <c r="O2839" s="41"/>
      <c r="P2839" s="41"/>
      <c r="Q2839" s="41"/>
      <c r="R2839" s="41"/>
      <c r="S2839" s="41"/>
    </row>
    <row r="2840" ht="78.0" customHeight="1">
      <c r="A2840" s="41"/>
      <c r="B2840" s="78"/>
      <c r="C2840" s="78"/>
      <c r="D2840" s="41"/>
      <c r="E2840" s="41"/>
      <c r="F2840" s="41"/>
      <c r="G2840" s="41"/>
      <c r="H2840" s="41"/>
      <c r="I2840" s="41"/>
      <c r="J2840" s="41"/>
      <c r="K2840" s="41"/>
      <c r="L2840" s="41"/>
      <c r="M2840" s="41"/>
      <c r="N2840" s="41"/>
      <c r="O2840" s="41"/>
      <c r="P2840" s="41"/>
      <c r="Q2840" s="41"/>
      <c r="R2840" s="41"/>
      <c r="S2840" s="41"/>
    </row>
    <row r="2841" ht="78.0" customHeight="1">
      <c r="A2841" s="41"/>
      <c r="B2841" s="78"/>
      <c r="C2841" s="78"/>
      <c r="D2841" s="41"/>
      <c r="E2841" s="41"/>
      <c r="F2841" s="41"/>
      <c r="G2841" s="41"/>
      <c r="H2841" s="41"/>
      <c r="I2841" s="41"/>
      <c r="J2841" s="41"/>
      <c r="K2841" s="41"/>
      <c r="L2841" s="41"/>
      <c r="M2841" s="41"/>
      <c r="N2841" s="41"/>
      <c r="O2841" s="41"/>
      <c r="P2841" s="41"/>
      <c r="Q2841" s="41"/>
      <c r="R2841" s="41"/>
      <c r="S2841" s="41"/>
    </row>
    <row r="2842" ht="78.0" customHeight="1">
      <c r="A2842" s="41"/>
      <c r="B2842" s="78"/>
      <c r="C2842" s="78"/>
      <c r="D2842" s="41"/>
      <c r="E2842" s="41"/>
      <c r="F2842" s="41"/>
      <c r="G2842" s="41"/>
      <c r="H2842" s="41"/>
      <c r="I2842" s="41"/>
      <c r="J2842" s="41"/>
      <c r="K2842" s="41"/>
      <c r="L2842" s="41"/>
      <c r="M2842" s="41"/>
      <c r="N2842" s="41"/>
      <c r="O2842" s="41"/>
      <c r="P2842" s="41"/>
      <c r="Q2842" s="41"/>
      <c r="R2842" s="41"/>
      <c r="S2842" s="41"/>
    </row>
    <row r="2843" ht="78.0" customHeight="1">
      <c r="A2843" s="41"/>
      <c r="B2843" s="78"/>
      <c r="C2843" s="78"/>
      <c r="D2843" s="41"/>
      <c r="E2843" s="41"/>
      <c r="F2843" s="41"/>
      <c r="G2843" s="41"/>
      <c r="H2843" s="41"/>
      <c r="I2843" s="41"/>
      <c r="J2843" s="41"/>
      <c r="K2843" s="41"/>
      <c r="L2843" s="41"/>
      <c r="M2843" s="41"/>
      <c r="N2843" s="41"/>
      <c r="O2843" s="41"/>
      <c r="P2843" s="41"/>
      <c r="Q2843" s="41"/>
      <c r="R2843" s="41"/>
      <c r="S2843" s="41"/>
    </row>
    <row r="2844" ht="78.0" customHeight="1">
      <c r="A2844" s="41"/>
      <c r="B2844" s="78"/>
      <c r="C2844" s="78"/>
      <c r="D2844" s="41"/>
      <c r="E2844" s="41"/>
      <c r="F2844" s="41"/>
      <c r="G2844" s="41"/>
      <c r="H2844" s="41"/>
      <c r="I2844" s="41"/>
      <c r="J2844" s="41"/>
      <c r="K2844" s="41"/>
      <c r="L2844" s="41"/>
      <c r="M2844" s="41"/>
      <c r="N2844" s="41"/>
      <c r="O2844" s="41"/>
      <c r="P2844" s="41"/>
      <c r="Q2844" s="41"/>
      <c r="R2844" s="41"/>
      <c r="S2844" s="41"/>
    </row>
    <row r="2845" ht="78.0" customHeight="1">
      <c r="A2845" s="41"/>
      <c r="B2845" s="78"/>
      <c r="C2845" s="78"/>
      <c r="D2845" s="41"/>
      <c r="E2845" s="41"/>
      <c r="F2845" s="41"/>
      <c r="G2845" s="41"/>
      <c r="H2845" s="41"/>
      <c r="I2845" s="41"/>
      <c r="J2845" s="41"/>
      <c r="K2845" s="41"/>
      <c r="L2845" s="41"/>
      <c r="M2845" s="41"/>
      <c r="N2845" s="41"/>
      <c r="O2845" s="41"/>
      <c r="P2845" s="41"/>
      <c r="Q2845" s="41"/>
      <c r="R2845" s="41"/>
      <c r="S2845" s="41"/>
    </row>
    <row r="2846" ht="78.0" customHeight="1">
      <c r="A2846" s="41"/>
      <c r="B2846" s="78"/>
      <c r="C2846" s="78"/>
      <c r="D2846" s="41"/>
      <c r="E2846" s="41"/>
      <c r="F2846" s="41"/>
      <c r="G2846" s="41"/>
      <c r="H2846" s="41"/>
      <c r="I2846" s="41"/>
      <c r="J2846" s="41"/>
      <c r="K2846" s="41"/>
      <c r="L2846" s="41"/>
      <c r="M2846" s="41"/>
      <c r="N2846" s="41"/>
      <c r="O2846" s="41"/>
      <c r="P2846" s="41"/>
      <c r="Q2846" s="41"/>
      <c r="R2846" s="41"/>
      <c r="S2846" s="41"/>
    </row>
    <row r="2847" ht="78.0" customHeight="1">
      <c r="A2847" s="41"/>
      <c r="B2847" s="78"/>
      <c r="C2847" s="78"/>
      <c r="D2847" s="41"/>
      <c r="E2847" s="41"/>
      <c r="F2847" s="41"/>
      <c r="G2847" s="41"/>
      <c r="H2847" s="41"/>
      <c r="I2847" s="41"/>
      <c r="J2847" s="41"/>
      <c r="K2847" s="41"/>
      <c r="L2847" s="41"/>
      <c r="M2847" s="41"/>
      <c r="N2847" s="41"/>
      <c r="O2847" s="41"/>
      <c r="P2847" s="41"/>
      <c r="Q2847" s="41"/>
      <c r="R2847" s="41"/>
      <c r="S2847" s="41"/>
    </row>
    <row r="2848" ht="78.0" customHeight="1">
      <c r="A2848" s="41"/>
      <c r="B2848" s="78"/>
      <c r="C2848" s="78"/>
      <c r="D2848" s="41"/>
      <c r="E2848" s="41"/>
      <c r="F2848" s="41"/>
      <c r="G2848" s="41"/>
      <c r="H2848" s="41"/>
      <c r="I2848" s="41"/>
      <c r="J2848" s="41"/>
      <c r="K2848" s="41"/>
      <c r="L2848" s="41"/>
      <c r="M2848" s="41"/>
      <c r="N2848" s="41"/>
      <c r="O2848" s="41"/>
      <c r="P2848" s="41"/>
      <c r="Q2848" s="41"/>
      <c r="R2848" s="41"/>
      <c r="S2848" s="41"/>
    </row>
    <row r="2849" ht="78.0" customHeight="1">
      <c r="A2849" s="41"/>
      <c r="B2849" s="78"/>
      <c r="C2849" s="78"/>
      <c r="D2849" s="41"/>
      <c r="E2849" s="41"/>
      <c r="F2849" s="41"/>
      <c r="G2849" s="41"/>
      <c r="H2849" s="41"/>
      <c r="I2849" s="41"/>
      <c r="J2849" s="41"/>
      <c r="K2849" s="41"/>
      <c r="L2849" s="41"/>
      <c r="M2849" s="41"/>
      <c r="N2849" s="41"/>
      <c r="O2849" s="41"/>
      <c r="P2849" s="41"/>
      <c r="Q2849" s="41"/>
      <c r="R2849" s="41"/>
      <c r="S2849" s="41"/>
    </row>
    <row r="2850" ht="78.0" customHeight="1">
      <c r="A2850" s="41"/>
      <c r="B2850" s="78"/>
      <c r="C2850" s="78"/>
      <c r="D2850" s="41"/>
      <c r="E2850" s="41"/>
      <c r="F2850" s="41"/>
      <c r="G2850" s="41"/>
      <c r="H2850" s="41"/>
      <c r="I2850" s="41"/>
      <c r="J2850" s="41"/>
      <c r="K2850" s="41"/>
      <c r="L2850" s="41"/>
      <c r="M2850" s="41"/>
      <c r="N2850" s="41"/>
      <c r="O2850" s="41"/>
      <c r="P2850" s="41"/>
      <c r="Q2850" s="41"/>
      <c r="R2850" s="41"/>
      <c r="S2850" s="41"/>
    </row>
    <row r="2851" ht="78.0" customHeight="1">
      <c r="A2851" s="41"/>
      <c r="B2851" s="78"/>
      <c r="C2851" s="78"/>
      <c r="D2851" s="41"/>
      <c r="E2851" s="41"/>
      <c r="F2851" s="41"/>
      <c r="G2851" s="41"/>
      <c r="H2851" s="41"/>
      <c r="I2851" s="41"/>
      <c r="J2851" s="41"/>
      <c r="K2851" s="41"/>
      <c r="L2851" s="41"/>
      <c r="M2851" s="41"/>
      <c r="N2851" s="41"/>
      <c r="O2851" s="41"/>
      <c r="P2851" s="41"/>
      <c r="Q2851" s="41"/>
      <c r="R2851" s="41"/>
      <c r="S2851" s="41"/>
    </row>
    <row r="2852" ht="78.0" customHeight="1">
      <c r="A2852" s="41"/>
      <c r="B2852" s="78"/>
      <c r="C2852" s="78"/>
      <c r="D2852" s="41"/>
      <c r="E2852" s="41"/>
      <c r="F2852" s="41"/>
      <c r="G2852" s="41"/>
      <c r="H2852" s="41"/>
      <c r="I2852" s="41"/>
      <c r="J2852" s="41"/>
      <c r="K2852" s="41"/>
      <c r="L2852" s="41"/>
      <c r="M2852" s="41"/>
      <c r="N2852" s="41"/>
      <c r="O2852" s="41"/>
      <c r="P2852" s="41"/>
      <c r="Q2852" s="41"/>
      <c r="R2852" s="41"/>
      <c r="S2852" s="41"/>
    </row>
    <row r="2853" ht="78.0" customHeight="1">
      <c r="A2853" s="41"/>
      <c r="B2853" s="78"/>
      <c r="C2853" s="78"/>
      <c r="D2853" s="41"/>
      <c r="E2853" s="41"/>
      <c r="F2853" s="41"/>
      <c r="G2853" s="41"/>
      <c r="H2853" s="41"/>
      <c r="I2853" s="41"/>
      <c r="J2853" s="41"/>
      <c r="K2853" s="41"/>
      <c r="L2853" s="41"/>
      <c r="M2853" s="41"/>
      <c r="N2853" s="41"/>
      <c r="O2853" s="41"/>
      <c r="P2853" s="41"/>
      <c r="Q2853" s="41"/>
      <c r="R2853" s="41"/>
      <c r="S2853" s="41"/>
    </row>
    <row r="2854" ht="78.0" customHeight="1">
      <c r="A2854" s="41"/>
      <c r="B2854" s="78"/>
      <c r="C2854" s="78"/>
      <c r="D2854" s="41"/>
      <c r="E2854" s="41"/>
      <c r="F2854" s="41"/>
      <c r="G2854" s="41"/>
      <c r="H2854" s="41"/>
      <c r="I2854" s="41"/>
      <c r="J2854" s="41"/>
      <c r="K2854" s="41"/>
      <c r="L2854" s="41"/>
      <c r="M2854" s="41"/>
      <c r="N2854" s="41"/>
      <c r="O2854" s="41"/>
      <c r="P2854" s="41"/>
      <c r="Q2854" s="41"/>
      <c r="R2854" s="41"/>
      <c r="S2854" s="41"/>
    </row>
    <row r="2855" ht="78.0" customHeight="1">
      <c r="A2855" s="41"/>
      <c r="B2855" s="78"/>
      <c r="C2855" s="78"/>
      <c r="D2855" s="41"/>
      <c r="E2855" s="41"/>
      <c r="F2855" s="41"/>
      <c r="G2855" s="41"/>
      <c r="H2855" s="41"/>
      <c r="I2855" s="41"/>
      <c r="J2855" s="41"/>
      <c r="K2855" s="41"/>
      <c r="L2855" s="41"/>
      <c r="M2855" s="41"/>
      <c r="N2855" s="41"/>
      <c r="O2855" s="41"/>
      <c r="P2855" s="41"/>
      <c r="Q2855" s="41"/>
      <c r="R2855" s="41"/>
      <c r="S2855" s="41"/>
    </row>
    <row r="2856" ht="78.0" customHeight="1">
      <c r="A2856" s="41"/>
      <c r="B2856" s="78"/>
      <c r="C2856" s="78"/>
      <c r="D2856" s="41"/>
      <c r="E2856" s="41"/>
      <c r="F2856" s="41"/>
      <c r="G2856" s="41"/>
      <c r="H2856" s="41"/>
      <c r="I2856" s="41"/>
      <c r="J2856" s="41"/>
      <c r="K2856" s="41"/>
      <c r="L2856" s="41"/>
      <c r="M2856" s="41"/>
      <c r="N2856" s="41"/>
      <c r="O2856" s="41"/>
      <c r="P2856" s="41"/>
      <c r="Q2856" s="41"/>
      <c r="R2856" s="41"/>
      <c r="S2856" s="41"/>
    </row>
    <row r="2857" ht="78.0" customHeight="1">
      <c r="A2857" s="41"/>
      <c r="B2857" s="78"/>
      <c r="C2857" s="78"/>
      <c r="D2857" s="41"/>
      <c r="E2857" s="41"/>
      <c r="F2857" s="41"/>
      <c r="G2857" s="41"/>
      <c r="H2857" s="41"/>
      <c r="I2857" s="41"/>
      <c r="J2857" s="41"/>
      <c r="K2857" s="41"/>
      <c r="L2857" s="41"/>
      <c r="M2857" s="41"/>
      <c r="N2857" s="41"/>
      <c r="O2857" s="41"/>
      <c r="P2857" s="41"/>
      <c r="Q2857" s="41"/>
      <c r="R2857" s="41"/>
      <c r="S2857" s="41"/>
    </row>
    <row r="2858" ht="78.0" customHeight="1">
      <c r="A2858" s="41"/>
      <c r="B2858" s="78"/>
      <c r="C2858" s="78"/>
      <c r="D2858" s="41"/>
      <c r="E2858" s="41"/>
      <c r="F2858" s="41"/>
      <c r="G2858" s="41"/>
      <c r="H2858" s="41"/>
      <c r="I2858" s="41"/>
      <c r="J2858" s="41"/>
      <c r="K2858" s="41"/>
      <c r="L2858" s="41"/>
      <c r="M2858" s="41"/>
      <c r="N2858" s="41"/>
      <c r="O2858" s="41"/>
      <c r="P2858" s="41"/>
      <c r="Q2858" s="41"/>
      <c r="R2858" s="41"/>
      <c r="S2858" s="41"/>
    </row>
    <row r="2859" ht="78.0" customHeight="1">
      <c r="A2859" s="41"/>
      <c r="B2859" s="78"/>
      <c r="C2859" s="78"/>
      <c r="D2859" s="41"/>
      <c r="E2859" s="41"/>
      <c r="F2859" s="41"/>
      <c r="G2859" s="41"/>
      <c r="H2859" s="41"/>
      <c r="I2859" s="41"/>
      <c r="J2859" s="41"/>
      <c r="K2859" s="41"/>
      <c r="L2859" s="41"/>
      <c r="M2859" s="41"/>
      <c r="N2859" s="41"/>
      <c r="O2859" s="41"/>
      <c r="P2859" s="41"/>
      <c r="Q2859" s="41"/>
      <c r="R2859" s="41"/>
      <c r="S2859" s="41"/>
    </row>
    <row r="2860" ht="78.0" customHeight="1">
      <c r="A2860" s="41"/>
      <c r="B2860" s="78"/>
      <c r="C2860" s="78"/>
      <c r="D2860" s="41"/>
      <c r="E2860" s="41"/>
      <c r="F2860" s="41"/>
      <c r="G2860" s="41"/>
      <c r="H2860" s="41"/>
      <c r="I2860" s="41"/>
      <c r="J2860" s="41"/>
      <c r="K2860" s="41"/>
      <c r="L2860" s="41"/>
      <c r="M2860" s="41"/>
      <c r="N2860" s="41"/>
      <c r="O2860" s="41"/>
      <c r="P2860" s="41"/>
      <c r="Q2860" s="41"/>
      <c r="R2860" s="41"/>
      <c r="S2860" s="41"/>
    </row>
    <row r="2861" ht="78.0" customHeight="1">
      <c r="A2861" s="41"/>
      <c r="B2861" s="78"/>
      <c r="C2861" s="78"/>
      <c r="D2861" s="41"/>
      <c r="E2861" s="41"/>
      <c r="F2861" s="41"/>
      <c r="G2861" s="41"/>
      <c r="H2861" s="41"/>
      <c r="I2861" s="41"/>
      <c r="J2861" s="41"/>
      <c r="K2861" s="41"/>
      <c r="L2861" s="41"/>
      <c r="M2861" s="41"/>
      <c r="N2861" s="41"/>
      <c r="O2861" s="41"/>
      <c r="P2861" s="41"/>
      <c r="Q2861" s="41"/>
      <c r="R2861" s="41"/>
      <c r="S2861" s="41"/>
    </row>
    <row r="2862" ht="78.0" customHeight="1">
      <c r="A2862" s="41"/>
      <c r="B2862" s="78"/>
      <c r="C2862" s="78"/>
      <c r="D2862" s="41"/>
      <c r="E2862" s="41"/>
      <c r="F2862" s="41"/>
      <c r="G2862" s="41"/>
      <c r="H2862" s="41"/>
      <c r="I2862" s="41"/>
      <c r="J2862" s="41"/>
      <c r="K2862" s="41"/>
      <c r="L2862" s="41"/>
      <c r="M2862" s="41"/>
      <c r="N2862" s="41"/>
      <c r="O2862" s="41"/>
      <c r="P2862" s="41"/>
      <c r="Q2862" s="41"/>
      <c r="R2862" s="41"/>
      <c r="S2862" s="41"/>
    </row>
    <row r="2863" ht="78.0" customHeight="1">
      <c r="A2863" s="41"/>
      <c r="B2863" s="78"/>
      <c r="C2863" s="78"/>
      <c r="D2863" s="41"/>
      <c r="E2863" s="41"/>
      <c r="F2863" s="41"/>
      <c r="G2863" s="41"/>
      <c r="H2863" s="41"/>
      <c r="I2863" s="41"/>
      <c r="J2863" s="41"/>
      <c r="K2863" s="41"/>
      <c r="L2863" s="41"/>
      <c r="M2863" s="41"/>
      <c r="N2863" s="41"/>
      <c r="O2863" s="41"/>
      <c r="P2863" s="41"/>
      <c r="Q2863" s="41"/>
      <c r="R2863" s="41"/>
      <c r="S2863" s="41"/>
    </row>
    <row r="2864" ht="78.0" customHeight="1">
      <c r="A2864" s="41"/>
      <c r="B2864" s="78"/>
      <c r="C2864" s="78"/>
      <c r="D2864" s="41"/>
      <c r="E2864" s="41"/>
      <c r="F2864" s="41"/>
      <c r="G2864" s="41"/>
      <c r="H2864" s="41"/>
      <c r="I2864" s="41"/>
      <c r="J2864" s="41"/>
      <c r="K2864" s="41"/>
      <c r="L2864" s="41"/>
      <c r="M2864" s="41"/>
      <c r="N2864" s="41"/>
      <c r="O2864" s="41"/>
      <c r="P2864" s="41"/>
      <c r="Q2864" s="41"/>
      <c r="R2864" s="41"/>
      <c r="S2864" s="41"/>
    </row>
    <row r="2865" ht="78.0" customHeight="1">
      <c r="A2865" s="41"/>
      <c r="B2865" s="78"/>
      <c r="C2865" s="78"/>
      <c r="D2865" s="41"/>
      <c r="E2865" s="41"/>
      <c r="F2865" s="41"/>
      <c r="G2865" s="41"/>
      <c r="H2865" s="41"/>
      <c r="I2865" s="41"/>
      <c r="J2865" s="41"/>
      <c r="K2865" s="41"/>
      <c r="L2865" s="41"/>
      <c r="M2865" s="41"/>
      <c r="N2865" s="41"/>
      <c r="O2865" s="41"/>
      <c r="P2865" s="41"/>
      <c r="Q2865" s="41"/>
      <c r="R2865" s="41"/>
      <c r="S2865" s="41"/>
    </row>
    <row r="2866" ht="78.0" customHeight="1">
      <c r="A2866" s="41"/>
      <c r="B2866" s="78"/>
      <c r="C2866" s="78"/>
      <c r="D2866" s="41"/>
      <c r="E2866" s="41"/>
      <c r="F2866" s="41"/>
      <c r="G2866" s="41"/>
      <c r="H2866" s="41"/>
      <c r="I2866" s="41"/>
      <c r="J2866" s="41"/>
      <c r="K2866" s="41"/>
      <c r="L2866" s="41"/>
      <c r="M2866" s="41"/>
      <c r="N2866" s="41"/>
      <c r="O2866" s="41"/>
      <c r="P2866" s="41"/>
      <c r="Q2866" s="41"/>
      <c r="R2866" s="41"/>
      <c r="S2866" s="41"/>
    </row>
    <row r="2867" ht="78.0" customHeight="1">
      <c r="A2867" s="41"/>
      <c r="B2867" s="78"/>
      <c r="C2867" s="78"/>
      <c r="D2867" s="41"/>
      <c r="E2867" s="41"/>
      <c r="F2867" s="41"/>
      <c r="G2867" s="41"/>
      <c r="H2867" s="41"/>
      <c r="I2867" s="41"/>
      <c r="J2867" s="41"/>
      <c r="K2867" s="41"/>
      <c r="L2867" s="41"/>
      <c r="M2867" s="41"/>
      <c r="N2867" s="41"/>
      <c r="O2867" s="41"/>
      <c r="P2867" s="41"/>
      <c r="Q2867" s="41"/>
      <c r="R2867" s="41"/>
      <c r="S2867" s="41"/>
    </row>
    <row r="2868" ht="78.0" customHeight="1">
      <c r="A2868" s="41"/>
      <c r="B2868" s="78"/>
      <c r="C2868" s="78"/>
      <c r="D2868" s="41"/>
      <c r="E2868" s="41"/>
      <c r="F2868" s="41"/>
      <c r="G2868" s="41"/>
      <c r="H2868" s="41"/>
      <c r="I2868" s="41"/>
      <c r="J2868" s="41"/>
      <c r="K2868" s="41"/>
      <c r="L2868" s="41"/>
      <c r="M2868" s="41"/>
      <c r="N2868" s="41"/>
      <c r="O2868" s="41"/>
      <c r="P2868" s="41"/>
      <c r="Q2868" s="41"/>
      <c r="R2868" s="41"/>
      <c r="S2868" s="41"/>
    </row>
    <row r="2869" ht="78.0" customHeight="1">
      <c r="A2869" s="41"/>
      <c r="B2869" s="78"/>
      <c r="C2869" s="78"/>
      <c r="D2869" s="41"/>
      <c r="E2869" s="41"/>
      <c r="F2869" s="41"/>
      <c r="G2869" s="41"/>
      <c r="H2869" s="41"/>
      <c r="I2869" s="41"/>
      <c r="J2869" s="41"/>
      <c r="K2869" s="41"/>
      <c r="L2869" s="41"/>
      <c r="M2869" s="41"/>
      <c r="N2869" s="41"/>
      <c r="O2869" s="41"/>
      <c r="P2869" s="41"/>
      <c r="Q2869" s="41"/>
      <c r="R2869" s="41"/>
      <c r="S2869" s="41"/>
    </row>
    <row r="2870" ht="78.0" customHeight="1">
      <c r="A2870" s="41"/>
      <c r="B2870" s="78"/>
      <c r="C2870" s="78"/>
      <c r="D2870" s="41"/>
      <c r="E2870" s="41"/>
      <c r="F2870" s="41"/>
      <c r="G2870" s="41"/>
      <c r="H2870" s="41"/>
      <c r="I2870" s="41"/>
      <c r="J2870" s="41"/>
      <c r="K2870" s="41"/>
      <c r="L2870" s="41"/>
      <c r="M2870" s="41"/>
      <c r="N2870" s="41"/>
      <c r="O2870" s="41"/>
      <c r="P2870" s="41"/>
      <c r="Q2870" s="41"/>
      <c r="R2870" s="41"/>
      <c r="S2870" s="41"/>
    </row>
    <row r="2871" ht="78.0" customHeight="1">
      <c r="A2871" s="41"/>
      <c r="B2871" s="78"/>
      <c r="C2871" s="78"/>
      <c r="D2871" s="41"/>
      <c r="E2871" s="41"/>
      <c r="F2871" s="41"/>
      <c r="G2871" s="41"/>
      <c r="H2871" s="41"/>
      <c r="I2871" s="41"/>
      <c r="J2871" s="41"/>
      <c r="K2871" s="41"/>
      <c r="L2871" s="41"/>
      <c r="M2871" s="41"/>
      <c r="N2871" s="41"/>
      <c r="O2871" s="41"/>
      <c r="P2871" s="41"/>
      <c r="Q2871" s="41"/>
      <c r="R2871" s="41"/>
      <c r="S2871" s="41"/>
    </row>
    <row r="2872" ht="78.0" customHeight="1">
      <c r="A2872" s="41"/>
      <c r="B2872" s="78"/>
      <c r="C2872" s="78"/>
      <c r="D2872" s="41"/>
      <c r="E2872" s="41"/>
      <c r="F2872" s="41"/>
      <c r="G2872" s="41"/>
      <c r="H2872" s="41"/>
      <c r="I2872" s="41"/>
      <c r="J2872" s="41"/>
      <c r="K2872" s="41"/>
      <c r="L2872" s="41"/>
      <c r="M2872" s="41"/>
      <c r="N2872" s="41"/>
      <c r="O2872" s="41"/>
      <c r="P2872" s="41"/>
      <c r="Q2872" s="41"/>
      <c r="R2872" s="41"/>
      <c r="S2872" s="41"/>
    </row>
    <row r="2873" ht="78.0" customHeight="1">
      <c r="A2873" s="41"/>
      <c r="B2873" s="78"/>
      <c r="C2873" s="78"/>
      <c r="D2873" s="41"/>
      <c r="E2873" s="41"/>
      <c r="F2873" s="41"/>
      <c r="G2873" s="41"/>
      <c r="H2873" s="41"/>
      <c r="I2873" s="41"/>
      <c r="J2873" s="41"/>
      <c r="K2873" s="41"/>
      <c r="L2873" s="41"/>
      <c r="M2873" s="41"/>
      <c r="N2873" s="41"/>
      <c r="O2873" s="41"/>
      <c r="P2873" s="41"/>
      <c r="Q2873" s="41"/>
      <c r="R2873" s="41"/>
      <c r="S2873" s="41"/>
    </row>
    <row r="2874" ht="78.0" customHeight="1">
      <c r="A2874" s="41"/>
      <c r="B2874" s="78"/>
      <c r="C2874" s="78"/>
      <c r="D2874" s="41"/>
      <c r="E2874" s="41"/>
      <c r="F2874" s="41"/>
      <c r="G2874" s="41"/>
      <c r="H2874" s="41"/>
      <c r="I2874" s="41"/>
      <c r="J2874" s="41"/>
      <c r="K2874" s="41"/>
      <c r="L2874" s="41"/>
      <c r="M2874" s="41"/>
      <c r="N2874" s="41"/>
      <c r="O2874" s="41"/>
      <c r="P2874" s="41"/>
      <c r="Q2874" s="41"/>
      <c r="R2874" s="41"/>
      <c r="S2874" s="41"/>
    </row>
    <row r="2875" ht="78.0" customHeight="1">
      <c r="A2875" s="41"/>
      <c r="B2875" s="78"/>
      <c r="C2875" s="78"/>
      <c r="D2875" s="41"/>
      <c r="E2875" s="41"/>
      <c r="F2875" s="41"/>
      <c r="G2875" s="41"/>
      <c r="H2875" s="41"/>
      <c r="I2875" s="41"/>
      <c r="J2875" s="41"/>
      <c r="K2875" s="41"/>
      <c r="L2875" s="41"/>
      <c r="M2875" s="41"/>
      <c r="N2875" s="41"/>
      <c r="O2875" s="41"/>
      <c r="P2875" s="41"/>
      <c r="Q2875" s="41"/>
      <c r="R2875" s="41"/>
      <c r="S2875" s="41"/>
    </row>
    <row r="2876" ht="78.0" customHeight="1">
      <c r="A2876" s="41"/>
      <c r="B2876" s="78"/>
      <c r="C2876" s="78"/>
      <c r="D2876" s="41"/>
      <c r="E2876" s="41"/>
      <c r="F2876" s="41"/>
      <c r="G2876" s="41"/>
      <c r="H2876" s="41"/>
      <c r="I2876" s="41"/>
      <c r="J2876" s="41"/>
      <c r="K2876" s="41"/>
      <c r="L2876" s="41"/>
      <c r="M2876" s="41"/>
      <c r="N2876" s="41"/>
      <c r="O2876" s="41"/>
      <c r="P2876" s="41"/>
      <c r="Q2876" s="41"/>
      <c r="R2876" s="41"/>
      <c r="S2876" s="41"/>
    </row>
    <row r="2877" ht="78.0" customHeight="1">
      <c r="A2877" s="41"/>
      <c r="B2877" s="78"/>
      <c r="C2877" s="78"/>
      <c r="D2877" s="41"/>
      <c r="E2877" s="41"/>
      <c r="F2877" s="41"/>
      <c r="G2877" s="41"/>
      <c r="H2877" s="41"/>
      <c r="I2877" s="41"/>
      <c r="J2877" s="41"/>
      <c r="K2877" s="41"/>
      <c r="L2877" s="41"/>
      <c r="M2877" s="41"/>
      <c r="N2877" s="41"/>
      <c r="O2877" s="41"/>
      <c r="P2877" s="41"/>
      <c r="Q2877" s="41"/>
      <c r="R2877" s="41"/>
      <c r="S2877" s="41"/>
    </row>
    <row r="2878" ht="78.0" customHeight="1">
      <c r="A2878" s="41"/>
      <c r="B2878" s="78"/>
      <c r="C2878" s="78"/>
      <c r="D2878" s="41"/>
      <c r="E2878" s="41"/>
      <c r="F2878" s="41"/>
      <c r="G2878" s="41"/>
      <c r="H2878" s="41"/>
      <c r="I2878" s="41"/>
      <c r="J2878" s="41"/>
      <c r="K2878" s="41"/>
      <c r="L2878" s="41"/>
      <c r="M2878" s="41"/>
      <c r="N2878" s="41"/>
      <c r="O2878" s="41"/>
      <c r="P2878" s="41"/>
      <c r="Q2878" s="41"/>
      <c r="R2878" s="41"/>
      <c r="S2878" s="41"/>
    </row>
    <row r="2879" ht="78.0" customHeight="1">
      <c r="A2879" s="41"/>
      <c r="B2879" s="78"/>
      <c r="C2879" s="78"/>
      <c r="D2879" s="41"/>
      <c r="E2879" s="41"/>
      <c r="F2879" s="41"/>
      <c r="G2879" s="41"/>
      <c r="H2879" s="41"/>
      <c r="I2879" s="41"/>
      <c r="J2879" s="41"/>
      <c r="K2879" s="41"/>
      <c r="L2879" s="41"/>
      <c r="M2879" s="41"/>
      <c r="N2879" s="41"/>
      <c r="O2879" s="41"/>
      <c r="P2879" s="41"/>
      <c r="Q2879" s="41"/>
      <c r="R2879" s="41"/>
      <c r="S2879" s="41"/>
    </row>
    <row r="2880" ht="78.0" customHeight="1">
      <c r="A2880" s="41"/>
      <c r="B2880" s="78"/>
      <c r="C2880" s="78"/>
      <c r="D2880" s="41"/>
      <c r="E2880" s="41"/>
      <c r="F2880" s="41"/>
      <c r="G2880" s="41"/>
      <c r="H2880" s="41"/>
      <c r="I2880" s="41"/>
      <c r="J2880" s="41"/>
      <c r="K2880" s="41"/>
      <c r="L2880" s="41"/>
      <c r="M2880" s="41"/>
      <c r="N2880" s="41"/>
      <c r="O2880" s="41"/>
      <c r="P2880" s="41"/>
      <c r="Q2880" s="41"/>
      <c r="R2880" s="41"/>
      <c r="S2880" s="41"/>
    </row>
    <row r="2881" ht="78.0" customHeight="1">
      <c r="A2881" s="41"/>
      <c r="B2881" s="78"/>
      <c r="C2881" s="78"/>
      <c r="D2881" s="41"/>
      <c r="E2881" s="41"/>
      <c r="F2881" s="41"/>
      <c r="G2881" s="41"/>
      <c r="H2881" s="41"/>
      <c r="I2881" s="41"/>
      <c r="J2881" s="41"/>
      <c r="K2881" s="41"/>
      <c r="L2881" s="41"/>
      <c r="M2881" s="41"/>
      <c r="N2881" s="41"/>
      <c r="O2881" s="41"/>
      <c r="P2881" s="41"/>
      <c r="Q2881" s="41"/>
      <c r="R2881" s="41"/>
      <c r="S2881" s="41"/>
    </row>
    <row r="2882" ht="78.0" customHeight="1">
      <c r="A2882" s="41"/>
      <c r="B2882" s="78"/>
      <c r="C2882" s="78"/>
      <c r="D2882" s="41"/>
      <c r="E2882" s="41"/>
      <c r="F2882" s="41"/>
      <c r="G2882" s="41"/>
      <c r="H2882" s="41"/>
      <c r="I2882" s="41"/>
      <c r="J2882" s="41"/>
      <c r="K2882" s="41"/>
      <c r="L2882" s="41"/>
      <c r="M2882" s="41"/>
      <c r="N2882" s="41"/>
      <c r="O2882" s="41"/>
      <c r="P2882" s="41"/>
      <c r="Q2882" s="41"/>
      <c r="R2882" s="41"/>
      <c r="S2882" s="41"/>
    </row>
    <row r="2883" ht="78.0" customHeight="1">
      <c r="A2883" s="41"/>
      <c r="B2883" s="78"/>
      <c r="C2883" s="78"/>
      <c r="D2883" s="41"/>
      <c r="E2883" s="41"/>
      <c r="F2883" s="41"/>
      <c r="G2883" s="41"/>
      <c r="H2883" s="41"/>
      <c r="I2883" s="41"/>
      <c r="J2883" s="41"/>
      <c r="K2883" s="41"/>
      <c r="L2883" s="41"/>
      <c r="M2883" s="41"/>
      <c r="N2883" s="41"/>
      <c r="O2883" s="41"/>
      <c r="P2883" s="41"/>
      <c r="Q2883" s="41"/>
      <c r="R2883" s="41"/>
      <c r="S2883" s="41"/>
    </row>
    <row r="2884" ht="78.0" customHeight="1">
      <c r="A2884" s="41"/>
      <c r="B2884" s="78"/>
      <c r="C2884" s="78"/>
      <c r="D2884" s="41"/>
      <c r="E2884" s="41"/>
      <c r="F2884" s="41"/>
      <c r="G2884" s="41"/>
      <c r="H2884" s="41"/>
      <c r="I2884" s="41"/>
      <c r="J2884" s="41"/>
      <c r="K2884" s="41"/>
      <c r="L2884" s="41"/>
      <c r="M2884" s="41"/>
      <c r="N2884" s="41"/>
      <c r="O2884" s="41"/>
      <c r="P2884" s="41"/>
      <c r="Q2884" s="41"/>
      <c r="R2884" s="41"/>
      <c r="S2884" s="41"/>
    </row>
    <row r="2885" ht="78.0" customHeight="1">
      <c r="A2885" s="41"/>
      <c r="B2885" s="78"/>
      <c r="C2885" s="78"/>
      <c r="D2885" s="41"/>
      <c r="E2885" s="41"/>
      <c r="F2885" s="41"/>
      <c r="G2885" s="41"/>
      <c r="H2885" s="41"/>
      <c r="I2885" s="41"/>
      <c r="J2885" s="41"/>
      <c r="K2885" s="41"/>
      <c r="L2885" s="41"/>
      <c r="M2885" s="41"/>
      <c r="N2885" s="41"/>
      <c r="O2885" s="41"/>
      <c r="P2885" s="41"/>
      <c r="Q2885" s="41"/>
      <c r="R2885" s="41"/>
      <c r="S2885" s="41"/>
    </row>
    <row r="2886" ht="78.0" customHeight="1">
      <c r="A2886" s="41"/>
      <c r="B2886" s="78"/>
      <c r="C2886" s="78"/>
      <c r="D2886" s="41"/>
      <c r="E2886" s="41"/>
      <c r="F2886" s="41"/>
      <c r="G2886" s="41"/>
      <c r="H2886" s="41"/>
      <c r="I2886" s="41"/>
      <c r="J2886" s="41"/>
      <c r="K2886" s="41"/>
      <c r="L2886" s="41"/>
      <c r="M2886" s="41"/>
      <c r="N2886" s="41"/>
      <c r="O2886" s="41"/>
      <c r="P2886" s="41"/>
      <c r="Q2886" s="41"/>
      <c r="R2886" s="41"/>
      <c r="S2886" s="41"/>
    </row>
    <row r="2887" ht="78.0" customHeight="1">
      <c r="A2887" s="41"/>
      <c r="B2887" s="78"/>
      <c r="C2887" s="78"/>
      <c r="D2887" s="41"/>
      <c r="E2887" s="41"/>
      <c r="F2887" s="41"/>
      <c r="G2887" s="41"/>
      <c r="H2887" s="41"/>
      <c r="I2887" s="41"/>
      <c r="J2887" s="41"/>
      <c r="K2887" s="41"/>
      <c r="L2887" s="41"/>
      <c r="M2887" s="41"/>
      <c r="N2887" s="41"/>
      <c r="O2887" s="41"/>
      <c r="P2887" s="41"/>
      <c r="Q2887" s="41"/>
      <c r="R2887" s="41"/>
      <c r="S2887" s="41"/>
    </row>
    <row r="2888" ht="78.0" customHeight="1">
      <c r="A2888" s="41"/>
      <c r="B2888" s="78"/>
      <c r="C2888" s="78"/>
      <c r="D2888" s="41"/>
      <c r="E2888" s="41"/>
      <c r="F2888" s="41"/>
      <c r="G2888" s="41"/>
      <c r="H2888" s="41"/>
      <c r="I2888" s="41"/>
      <c r="J2888" s="41"/>
      <c r="K2888" s="41"/>
      <c r="L2888" s="41"/>
      <c r="M2888" s="41"/>
      <c r="N2888" s="41"/>
      <c r="O2888" s="41"/>
      <c r="P2888" s="41"/>
      <c r="Q2888" s="41"/>
      <c r="R2888" s="41"/>
      <c r="S2888" s="41"/>
    </row>
    <row r="2889" ht="78.0" customHeight="1">
      <c r="A2889" s="41"/>
      <c r="B2889" s="78"/>
      <c r="C2889" s="78"/>
      <c r="D2889" s="41"/>
      <c r="E2889" s="41"/>
      <c r="F2889" s="41"/>
      <c r="G2889" s="41"/>
      <c r="H2889" s="41"/>
      <c r="I2889" s="41"/>
      <c r="J2889" s="41"/>
      <c r="K2889" s="41"/>
      <c r="L2889" s="41"/>
      <c r="M2889" s="41"/>
      <c r="N2889" s="41"/>
      <c r="O2889" s="41"/>
      <c r="P2889" s="41"/>
      <c r="Q2889" s="41"/>
      <c r="R2889" s="41"/>
      <c r="S2889" s="41"/>
    </row>
    <row r="2890" ht="78.0" customHeight="1">
      <c r="A2890" s="41"/>
      <c r="B2890" s="78"/>
      <c r="C2890" s="78"/>
      <c r="D2890" s="41"/>
      <c r="E2890" s="41"/>
      <c r="F2890" s="41"/>
      <c r="G2890" s="41"/>
      <c r="H2890" s="41"/>
      <c r="I2890" s="41"/>
      <c r="J2890" s="41"/>
      <c r="K2890" s="41"/>
      <c r="L2890" s="41"/>
      <c r="M2890" s="41"/>
      <c r="N2890" s="41"/>
      <c r="O2890" s="41"/>
      <c r="P2890" s="41"/>
      <c r="Q2890" s="41"/>
      <c r="R2890" s="41"/>
      <c r="S2890" s="41"/>
    </row>
    <row r="2891" ht="78.0" customHeight="1">
      <c r="A2891" s="41"/>
      <c r="B2891" s="78"/>
      <c r="C2891" s="78"/>
      <c r="D2891" s="41"/>
      <c r="E2891" s="41"/>
      <c r="F2891" s="41"/>
      <c r="G2891" s="41"/>
      <c r="H2891" s="41"/>
      <c r="I2891" s="41"/>
      <c r="J2891" s="41"/>
      <c r="K2891" s="41"/>
      <c r="L2891" s="41"/>
      <c r="M2891" s="41"/>
      <c r="N2891" s="41"/>
      <c r="O2891" s="41"/>
      <c r="P2891" s="41"/>
      <c r="Q2891" s="41"/>
      <c r="R2891" s="41"/>
      <c r="S2891" s="41"/>
    </row>
    <row r="2892" ht="78.0" customHeight="1">
      <c r="A2892" s="41"/>
      <c r="B2892" s="78"/>
      <c r="C2892" s="78"/>
      <c r="D2892" s="41"/>
      <c r="E2892" s="41"/>
      <c r="F2892" s="41"/>
      <c r="G2892" s="41"/>
      <c r="H2892" s="41"/>
      <c r="I2892" s="41"/>
      <c r="J2892" s="41"/>
      <c r="K2892" s="41"/>
      <c r="L2892" s="41"/>
      <c r="M2892" s="41"/>
      <c r="N2892" s="41"/>
      <c r="O2892" s="41"/>
      <c r="P2892" s="41"/>
      <c r="Q2892" s="41"/>
      <c r="R2892" s="41"/>
      <c r="S2892" s="41"/>
    </row>
    <row r="2893" ht="78.0" customHeight="1">
      <c r="A2893" s="41"/>
      <c r="B2893" s="78"/>
      <c r="C2893" s="78"/>
      <c r="D2893" s="41"/>
      <c r="E2893" s="41"/>
      <c r="F2893" s="41"/>
      <c r="G2893" s="41"/>
      <c r="H2893" s="41"/>
      <c r="I2893" s="41"/>
      <c r="J2893" s="41"/>
      <c r="K2893" s="41"/>
      <c r="L2893" s="41"/>
      <c r="M2893" s="41"/>
      <c r="N2893" s="41"/>
      <c r="O2893" s="41"/>
      <c r="P2893" s="41"/>
      <c r="Q2893" s="41"/>
      <c r="R2893" s="41"/>
      <c r="S2893" s="41"/>
    </row>
    <row r="2894" ht="78.0" customHeight="1">
      <c r="A2894" s="41"/>
      <c r="B2894" s="78"/>
      <c r="C2894" s="78"/>
      <c r="D2894" s="41"/>
      <c r="E2894" s="41"/>
      <c r="F2894" s="41"/>
      <c r="G2894" s="41"/>
      <c r="H2894" s="41"/>
      <c r="I2894" s="41"/>
      <c r="J2894" s="41"/>
      <c r="K2894" s="41"/>
      <c r="L2894" s="41"/>
      <c r="M2894" s="41"/>
      <c r="N2894" s="41"/>
      <c r="O2894" s="41"/>
      <c r="P2894" s="41"/>
      <c r="Q2894" s="41"/>
      <c r="R2894" s="41"/>
      <c r="S2894" s="41"/>
    </row>
    <row r="2895" ht="78.0" customHeight="1">
      <c r="A2895" s="41"/>
      <c r="B2895" s="78"/>
      <c r="C2895" s="78"/>
      <c r="D2895" s="41"/>
      <c r="E2895" s="41"/>
      <c r="F2895" s="41"/>
      <c r="G2895" s="41"/>
      <c r="H2895" s="41"/>
      <c r="I2895" s="41"/>
      <c r="J2895" s="41"/>
      <c r="K2895" s="41"/>
      <c r="L2895" s="41"/>
      <c r="M2895" s="41"/>
      <c r="N2895" s="41"/>
      <c r="O2895" s="41"/>
      <c r="P2895" s="41"/>
      <c r="Q2895" s="41"/>
      <c r="R2895" s="41"/>
      <c r="S2895" s="41"/>
    </row>
    <row r="2896" ht="78.0" customHeight="1">
      <c r="A2896" s="41"/>
      <c r="B2896" s="78"/>
      <c r="C2896" s="78"/>
      <c r="D2896" s="41"/>
      <c r="E2896" s="41"/>
      <c r="F2896" s="41"/>
      <c r="G2896" s="41"/>
      <c r="H2896" s="41"/>
      <c r="I2896" s="41"/>
      <c r="J2896" s="41"/>
      <c r="K2896" s="41"/>
      <c r="L2896" s="41"/>
      <c r="M2896" s="41"/>
      <c r="N2896" s="41"/>
      <c r="O2896" s="41"/>
      <c r="P2896" s="41"/>
      <c r="Q2896" s="41"/>
      <c r="R2896" s="41"/>
      <c r="S2896" s="41"/>
    </row>
    <row r="2897" ht="78.0" customHeight="1">
      <c r="A2897" s="41"/>
      <c r="B2897" s="78"/>
      <c r="C2897" s="78"/>
      <c r="D2897" s="41"/>
      <c r="E2897" s="41"/>
      <c r="F2897" s="41"/>
      <c r="G2897" s="41"/>
      <c r="H2897" s="41"/>
      <c r="I2897" s="41"/>
      <c r="J2897" s="41"/>
      <c r="K2897" s="41"/>
      <c r="L2897" s="41"/>
      <c r="M2897" s="41"/>
      <c r="N2897" s="41"/>
      <c r="O2897" s="41"/>
      <c r="P2897" s="41"/>
      <c r="Q2897" s="41"/>
      <c r="R2897" s="41"/>
      <c r="S2897" s="41"/>
    </row>
    <row r="2898" ht="78.0" customHeight="1">
      <c r="A2898" s="41"/>
      <c r="B2898" s="78"/>
      <c r="C2898" s="78"/>
      <c r="D2898" s="41"/>
      <c r="E2898" s="41"/>
      <c r="F2898" s="41"/>
      <c r="G2898" s="41"/>
      <c r="H2898" s="41"/>
      <c r="I2898" s="41"/>
      <c r="J2898" s="41"/>
      <c r="K2898" s="41"/>
      <c r="L2898" s="41"/>
      <c r="M2898" s="41"/>
      <c r="N2898" s="41"/>
      <c r="O2898" s="41"/>
      <c r="P2898" s="41"/>
      <c r="Q2898" s="41"/>
      <c r="R2898" s="41"/>
      <c r="S2898" s="41"/>
    </row>
    <row r="2899" ht="78.0" customHeight="1">
      <c r="A2899" s="41"/>
      <c r="B2899" s="78"/>
      <c r="C2899" s="78"/>
      <c r="D2899" s="41"/>
      <c r="E2899" s="41"/>
      <c r="F2899" s="41"/>
      <c r="G2899" s="41"/>
      <c r="H2899" s="41"/>
      <c r="I2899" s="41"/>
      <c r="J2899" s="41"/>
      <c r="K2899" s="41"/>
      <c r="L2899" s="41"/>
      <c r="M2899" s="41"/>
      <c r="N2899" s="41"/>
      <c r="O2899" s="41"/>
      <c r="P2899" s="41"/>
      <c r="Q2899" s="41"/>
      <c r="R2899" s="41"/>
      <c r="S2899" s="41"/>
    </row>
    <row r="2900" ht="78.0" customHeight="1">
      <c r="A2900" s="41"/>
      <c r="B2900" s="78"/>
      <c r="C2900" s="78"/>
      <c r="D2900" s="41"/>
      <c r="E2900" s="41"/>
      <c r="F2900" s="41"/>
      <c r="G2900" s="41"/>
      <c r="H2900" s="41"/>
      <c r="I2900" s="41"/>
      <c r="J2900" s="41"/>
      <c r="K2900" s="41"/>
      <c r="L2900" s="41"/>
      <c r="M2900" s="41"/>
      <c r="N2900" s="41"/>
      <c r="O2900" s="41"/>
      <c r="P2900" s="41"/>
      <c r="Q2900" s="41"/>
      <c r="R2900" s="41"/>
      <c r="S2900" s="41"/>
    </row>
    <row r="2901" ht="78.0" customHeight="1">
      <c r="A2901" s="41"/>
      <c r="B2901" s="78"/>
      <c r="C2901" s="78"/>
      <c r="D2901" s="41"/>
      <c r="E2901" s="41"/>
      <c r="F2901" s="41"/>
      <c r="G2901" s="41"/>
      <c r="H2901" s="41"/>
      <c r="I2901" s="41"/>
      <c r="J2901" s="41"/>
      <c r="K2901" s="41"/>
      <c r="L2901" s="41"/>
      <c r="M2901" s="41"/>
      <c r="N2901" s="41"/>
      <c r="O2901" s="41"/>
      <c r="P2901" s="41"/>
      <c r="Q2901" s="41"/>
      <c r="R2901" s="41"/>
      <c r="S2901" s="41"/>
    </row>
    <row r="2902" ht="78.0" customHeight="1">
      <c r="A2902" s="41"/>
      <c r="B2902" s="78"/>
      <c r="C2902" s="78"/>
      <c r="D2902" s="41"/>
      <c r="E2902" s="41"/>
      <c r="F2902" s="41"/>
      <c r="G2902" s="41"/>
      <c r="H2902" s="41"/>
      <c r="I2902" s="41"/>
      <c r="J2902" s="41"/>
      <c r="K2902" s="41"/>
      <c r="L2902" s="41"/>
      <c r="M2902" s="41"/>
      <c r="N2902" s="41"/>
      <c r="O2902" s="41"/>
      <c r="P2902" s="41"/>
      <c r="Q2902" s="41"/>
      <c r="R2902" s="41"/>
      <c r="S2902" s="41"/>
    </row>
    <row r="2903" ht="78.0" customHeight="1">
      <c r="A2903" s="41"/>
      <c r="B2903" s="78"/>
      <c r="C2903" s="78"/>
      <c r="D2903" s="41"/>
      <c r="E2903" s="41"/>
      <c r="F2903" s="41"/>
      <c r="G2903" s="41"/>
      <c r="H2903" s="41"/>
      <c r="I2903" s="41"/>
      <c r="J2903" s="41"/>
      <c r="K2903" s="41"/>
      <c r="L2903" s="41"/>
      <c r="M2903" s="41"/>
      <c r="N2903" s="41"/>
      <c r="O2903" s="41"/>
      <c r="P2903" s="41"/>
      <c r="Q2903" s="41"/>
      <c r="R2903" s="41"/>
      <c r="S2903" s="41"/>
    </row>
    <row r="2904" ht="78.0" customHeight="1">
      <c r="A2904" s="41"/>
      <c r="B2904" s="78"/>
      <c r="C2904" s="78"/>
      <c r="D2904" s="41"/>
      <c r="E2904" s="41"/>
      <c r="F2904" s="41"/>
      <c r="G2904" s="41"/>
      <c r="H2904" s="41"/>
      <c r="I2904" s="41"/>
      <c r="J2904" s="41"/>
      <c r="K2904" s="41"/>
      <c r="L2904" s="41"/>
      <c r="M2904" s="41"/>
      <c r="N2904" s="41"/>
      <c r="O2904" s="41"/>
      <c r="P2904" s="41"/>
      <c r="Q2904" s="41"/>
      <c r="R2904" s="41"/>
      <c r="S2904" s="41"/>
    </row>
    <row r="2905" ht="78.0" customHeight="1">
      <c r="A2905" s="41"/>
      <c r="B2905" s="78"/>
      <c r="C2905" s="78"/>
      <c r="D2905" s="41"/>
      <c r="E2905" s="41"/>
      <c r="F2905" s="41"/>
      <c r="G2905" s="41"/>
      <c r="H2905" s="41"/>
      <c r="I2905" s="41"/>
      <c r="J2905" s="41"/>
      <c r="K2905" s="41"/>
      <c r="L2905" s="41"/>
      <c r="M2905" s="41"/>
      <c r="N2905" s="41"/>
      <c r="O2905" s="41"/>
      <c r="P2905" s="41"/>
      <c r="Q2905" s="41"/>
      <c r="R2905" s="41"/>
      <c r="S2905" s="41"/>
    </row>
    <row r="2906" ht="78.0" customHeight="1">
      <c r="A2906" s="41"/>
      <c r="B2906" s="78"/>
      <c r="C2906" s="78"/>
      <c r="D2906" s="41"/>
      <c r="E2906" s="41"/>
      <c r="F2906" s="41"/>
      <c r="G2906" s="41"/>
      <c r="H2906" s="41"/>
      <c r="I2906" s="41"/>
      <c r="J2906" s="41"/>
      <c r="K2906" s="41"/>
      <c r="L2906" s="41"/>
      <c r="M2906" s="41"/>
      <c r="N2906" s="41"/>
      <c r="O2906" s="41"/>
      <c r="P2906" s="41"/>
      <c r="Q2906" s="41"/>
      <c r="R2906" s="41"/>
      <c r="S2906" s="41"/>
    </row>
    <row r="2907" ht="78.0" customHeight="1">
      <c r="A2907" s="41"/>
      <c r="B2907" s="78"/>
      <c r="C2907" s="78"/>
      <c r="D2907" s="41"/>
      <c r="E2907" s="41"/>
      <c r="F2907" s="41"/>
      <c r="G2907" s="41"/>
      <c r="H2907" s="41"/>
      <c r="I2907" s="41"/>
      <c r="J2907" s="41"/>
      <c r="K2907" s="41"/>
      <c r="L2907" s="41"/>
      <c r="M2907" s="41"/>
      <c r="N2907" s="41"/>
      <c r="O2907" s="41"/>
      <c r="P2907" s="41"/>
      <c r="Q2907" s="41"/>
      <c r="R2907" s="41"/>
      <c r="S2907" s="41"/>
    </row>
    <row r="2908" ht="78.0" customHeight="1">
      <c r="A2908" s="41"/>
      <c r="B2908" s="78"/>
      <c r="C2908" s="78"/>
      <c r="D2908" s="41"/>
      <c r="E2908" s="41"/>
      <c r="F2908" s="41"/>
      <c r="G2908" s="41"/>
      <c r="H2908" s="41"/>
      <c r="I2908" s="41"/>
      <c r="J2908" s="41"/>
      <c r="K2908" s="41"/>
      <c r="L2908" s="41"/>
      <c r="M2908" s="41"/>
      <c r="N2908" s="41"/>
      <c r="O2908" s="41"/>
      <c r="P2908" s="41"/>
      <c r="Q2908" s="41"/>
      <c r="R2908" s="41"/>
      <c r="S2908" s="41"/>
    </row>
    <row r="2909" ht="78.0" customHeight="1">
      <c r="A2909" s="41"/>
      <c r="B2909" s="78"/>
      <c r="C2909" s="78"/>
      <c r="D2909" s="41"/>
      <c r="E2909" s="41"/>
      <c r="F2909" s="41"/>
      <c r="G2909" s="41"/>
      <c r="H2909" s="41"/>
      <c r="I2909" s="41"/>
      <c r="J2909" s="41"/>
      <c r="K2909" s="41"/>
      <c r="L2909" s="41"/>
      <c r="M2909" s="41"/>
      <c r="N2909" s="41"/>
      <c r="O2909" s="41"/>
      <c r="P2909" s="41"/>
      <c r="Q2909" s="41"/>
      <c r="R2909" s="41"/>
      <c r="S2909" s="41"/>
    </row>
    <row r="2910" ht="78.0" customHeight="1">
      <c r="A2910" s="41"/>
      <c r="B2910" s="78"/>
      <c r="C2910" s="78"/>
      <c r="D2910" s="41"/>
      <c r="E2910" s="41"/>
      <c r="F2910" s="41"/>
      <c r="G2910" s="41"/>
      <c r="H2910" s="41"/>
      <c r="I2910" s="41"/>
      <c r="J2910" s="41"/>
      <c r="K2910" s="41"/>
      <c r="L2910" s="41"/>
      <c r="M2910" s="41"/>
      <c r="N2910" s="41"/>
      <c r="O2910" s="41"/>
      <c r="P2910" s="41"/>
      <c r="Q2910" s="41"/>
      <c r="R2910" s="41"/>
      <c r="S2910" s="41"/>
    </row>
    <row r="2911" ht="78.0" customHeight="1">
      <c r="A2911" s="41"/>
      <c r="B2911" s="78"/>
      <c r="C2911" s="78"/>
      <c r="D2911" s="41"/>
      <c r="E2911" s="41"/>
      <c r="F2911" s="41"/>
      <c r="G2911" s="41"/>
      <c r="H2911" s="41"/>
      <c r="I2911" s="41"/>
      <c r="J2911" s="41"/>
      <c r="K2911" s="41"/>
      <c r="L2911" s="41"/>
      <c r="M2911" s="41"/>
      <c r="N2911" s="41"/>
      <c r="O2911" s="41"/>
      <c r="P2911" s="41"/>
      <c r="Q2911" s="41"/>
      <c r="R2911" s="41"/>
      <c r="S2911" s="41"/>
    </row>
    <row r="2912" ht="78.0" customHeight="1">
      <c r="A2912" s="41"/>
      <c r="B2912" s="78"/>
      <c r="C2912" s="78"/>
      <c r="D2912" s="41"/>
      <c r="E2912" s="41"/>
      <c r="F2912" s="41"/>
      <c r="G2912" s="41"/>
      <c r="H2912" s="41"/>
      <c r="I2912" s="41"/>
      <c r="J2912" s="41"/>
      <c r="K2912" s="41"/>
      <c r="L2912" s="41"/>
      <c r="M2912" s="41"/>
      <c r="N2912" s="41"/>
      <c r="O2912" s="41"/>
      <c r="P2912" s="41"/>
      <c r="Q2912" s="41"/>
      <c r="R2912" s="41"/>
      <c r="S2912" s="41"/>
    </row>
    <row r="2913" ht="78.0" customHeight="1">
      <c r="A2913" s="41"/>
      <c r="B2913" s="78"/>
      <c r="C2913" s="78"/>
      <c r="D2913" s="41"/>
      <c r="E2913" s="41"/>
      <c r="F2913" s="41"/>
      <c r="G2913" s="41"/>
      <c r="H2913" s="41"/>
      <c r="I2913" s="41"/>
      <c r="J2913" s="41"/>
      <c r="K2913" s="41"/>
      <c r="L2913" s="41"/>
      <c r="M2913" s="41"/>
      <c r="N2913" s="41"/>
      <c r="O2913" s="41"/>
      <c r="P2913" s="41"/>
      <c r="Q2913" s="41"/>
      <c r="R2913" s="41"/>
      <c r="S2913" s="41"/>
    </row>
    <row r="2914" ht="78.0" customHeight="1">
      <c r="A2914" s="41"/>
      <c r="B2914" s="78"/>
      <c r="C2914" s="78"/>
      <c r="D2914" s="41"/>
      <c r="E2914" s="41"/>
      <c r="F2914" s="41"/>
      <c r="G2914" s="41"/>
      <c r="H2914" s="41"/>
      <c r="I2914" s="41"/>
      <c r="J2914" s="41"/>
      <c r="K2914" s="41"/>
      <c r="L2914" s="41"/>
      <c r="M2914" s="41"/>
      <c r="N2914" s="41"/>
      <c r="O2914" s="41"/>
      <c r="P2914" s="41"/>
      <c r="Q2914" s="41"/>
      <c r="R2914" s="41"/>
      <c r="S2914" s="41"/>
    </row>
    <row r="2915" ht="78.0" customHeight="1">
      <c r="A2915" s="41"/>
      <c r="B2915" s="78"/>
      <c r="C2915" s="78"/>
      <c r="D2915" s="41"/>
      <c r="E2915" s="41"/>
      <c r="F2915" s="41"/>
      <c r="G2915" s="41"/>
      <c r="H2915" s="41"/>
      <c r="I2915" s="41"/>
      <c r="J2915" s="41"/>
      <c r="K2915" s="41"/>
      <c r="L2915" s="41"/>
      <c r="M2915" s="41"/>
      <c r="N2915" s="41"/>
      <c r="O2915" s="41"/>
      <c r="P2915" s="41"/>
      <c r="Q2915" s="41"/>
      <c r="R2915" s="41"/>
      <c r="S2915" s="41"/>
    </row>
    <row r="2916" ht="78.0" customHeight="1">
      <c r="A2916" s="41"/>
      <c r="B2916" s="78"/>
      <c r="C2916" s="78"/>
      <c r="D2916" s="41"/>
      <c r="E2916" s="41"/>
      <c r="F2916" s="41"/>
      <c r="G2916" s="41"/>
      <c r="H2916" s="41"/>
      <c r="I2916" s="41"/>
      <c r="J2916" s="41"/>
      <c r="K2916" s="41"/>
      <c r="L2916" s="41"/>
      <c r="M2916" s="41"/>
      <c r="N2916" s="41"/>
      <c r="O2916" s="41"/>
      <c r="P2916" s="41"/>
      <c r="Q2916" s="41"/>
      <c r="R2916" s="41"/>
      <c r="S2916" s="41"/>
    </row>
    <row r="2917" ht="78.0" customHeight="1">
      <c r="A2917" s="41"/>
      <c r="B2917" s="78"/>
      <c r="C2917" s="78"/>
      <c r="D2917" s="41"/>
      <c r="E2917" s="41"/>
      <c r="F2917" s="41"/>
      <c r="G2917" s="41"/>
      <c r="H2917" s="41"/>
      <c r="I2917" s="41"/>
      <c r="J2917" s="41"/>
      <c r="K2917" s="41"/>
      <c r="L2917" s="41"/>
      <c r="M2917" s="41"/>
      <c r="N2917" s="41"/>
      <c r="O2917" s="41"/>
      <c r="P2917" s="41"/>
      <c r="Q2917" s="41"/>
      <c r="R2917" s="41"/>
      <c r="S2917" s="41"/>
    </row>
    <row r="2918" ht="78.0" customHeight="1">
      <c r="A2918" s="41"/>
      <c r="B2918" s="78"/>
      <c r="C2918" s="78"/>
      <c r="D2918" s="41"/>
      <c r="E2918" s="41"/>
      <c r="F2918" s="41"/>
      <c r="G2918" s="41"/>
      <c r="H2918" s="41"/>
      <c r="I2918" s="41"/>
      <c r="J2918" s="41"/>
      <c r="K2918" s="41"/>
      <c r="L2918" s="41"/>
      <c r="M2918" s="41"/>
      <c r="N2918" s="41"/>
      <c r="O2918" s="41"/>
      <c r="P2918" s="41"/>
      <c r="Q2918" s="41"/>
      <c r="R2918" s="41"/>
      <c r="S2918" s="41"/>
    </row>
    <row r="2919" ht="78.0" customHeight="1">
      <c r="A2919" s="41"/>
      <c r="B2919" s="78"/>
      <c r="C2919" s="78"/>
      <c r="D2919" s="41"/>
      <c r="E2919" s="41"/>
      <c r="F2919" s="41"/>
      <c r="G2919" s="41"/>
      <c r="H2919" s="41"/>
      <c r="I2919" s="41"/>
      <c r="J2919" s="41"/>
      <c r="K2919" s="41"/>
      <c r="L2919" s="41"/>
      <c r="M2919" s="41"/>
      <c r="N2919" s="41"/>
      <c r="O2919" s="41"/>
      <c r="P2919" s="41"/>
      <c r="Q2919" s="41"/>
      <c r="R2919" s="41"/>
      <c r="S2919" s="41"/>
    </row>
    <row r="2920" ht="78.0" customHeight="1">
      <c r="A2920" s="41"/>
      <c r="B2920" s="78"/>
      <c r="C2920" s="78"/>
      <c r="D2920" s="41"/>
      <c r="E2920" s="41"/>
      <c r="F2920" s="41"/>
      <c r="G2920" s="41"/>
      <c r="H2920" s="41"/>
      <c r="I2920" s="41"/>
      <c r="J2920" s="41"/>
      <c r="K2920" s="41"/>
      <c r="L2920" s="41"/>
      <c r="M2920" s="41"/>
      <c r="N2920" s="41"/>
      <c r="O2920" s="41"/>
      <c r="P2920" s="41"/>
      <c r="Q2920" s="41"/>
      <c r="R2920" s="41"/>
      <c r="S2920" s="41"/>
    </row>
    <row r="2921" ht="78.0" customHeight="1">
      <c r="A2921" s="41"/>
      <c r="B2921" s="78"/>
      <c r="C2921" s="78"/>
      <c r="D2921" s="41"/>
      <c r="E2921" s="41"/>
      <c r="F2921" s="41"/>
      <c r="G2921" s="41"/>
      <c r="H2921" s="41"/>
      <c r="I2921" s="41"/>
      <c r="J2921" s="41"/>
      <c r="K2921" s="41"/>
      <c r="L2921" s="41"/>
      <c r="M2921" s="41"/>
      <c r="N2921" s="41"/>
      <c r="O2921" s="41"/>
      <c r="P2921" s="41"/>
      <c r="Q2921" s="41"/>
      <c r="R2921" s="41"/>
      <c r="S2921" s="41"/>
    </row>
    <row r="2922" ht="78.0" customHeight="1">
      <c r="A2922" s="41"/>
      <c r="B2922" s="78"/>
      <c r="C2922" s="78"/>
      <c r="D2922" s="41"/>
      <c r="E2922" s="41"/>
      <c r="F2922" s="41"/>
      <c r="G2922" s="41"/>
      <c r="H2922" s="41"/>
      <c r="I2922" s="41"/>
      <c r="J2922" s="41"/>
      <c r="K2922" s="41"/>
      <c r="L2922" s="41"/>
      <c r="M2922" s="41"/>
      <c r="N2922" s="41"/>
      <c r="O2922" s="41"/>
      <c r="P2922" s="41"/>
      <c r="Q2922" s="41"/>
      <c r="R2922" s="41"/>
      <c r="S2922" s="41"/>
    </row>
    <row r="2923" ht="78.0" customHeight="1">
      <c r="A2923" s="41"/>
      <c r="B2923" s="78"/>
      <c r="C2923" s="78"/>
      <c r="D2923" s="41"/>
      <c r="E2923" s="41"/>
      <c r="F2923" s="41"/>
      <c r="G2923" s="41"/>
      <c r="H2923" s="41"/>
      <c r="I2923" s="41"/>
      <c r="J2923" s="41"/>
      <c r="K2923" s="41"/>
      <c r="L2923" s="41"/>
      <c r="M2923" s="41"/>
      <c r="N2923" s="41"/>
      <c r="O2923" s="41"/>
      <c r="P2923" s="41"/>
      <c r="Q2923" s="41"/>
      <c r="R2923" s="41"/>
      <c r="S2923" s="41"/>
    </row>
    <row r="2924" ht="78.0" customHeight="1">
      <c r="A2924" s="41"/>
      <c r="B2924" s="78"/>
      <c r="C2924" s="78"/>
      <c r="D2924" s="41"/>
      <c r="E2924" s="41"/>
      <c r="F2924" s="41"/>
      <c r="G2924" s="41"/>
      <c r="H2924" s="41"/>
      <c r="I2924" s="41"/>
      <c r="J2924" s="41"/>
      <c r="K2924" s="41"/>
      <c r="L2924" s="41"/>
      <c r="M2924" s="41"/>
      <c r="N2924" s="41"/>
      <c r="O2924" s="41"/>
      <c r="P2924" s="41"/>
      <c r="Q2924" s="41"/>
      <c r="R2924" s="41"/>
      <c r="S2924" s="41"/>
    </row>
    <row r="2925" ht="78.0" customHeight="1">
      <c r="A2925" s="41"/>
      <c r="B2925" s="78"/>
      <c r="C2925" s="78"/>
      <c r="D2925" s="41"/>
      <c r="E2925" s="41"/>
      <c r="F2925" s="41"/>
      <c r="G2925" s="41"/>
      <c r="H2925" s="41"/>
      <c r="I2925" s="41"/>
      <c r="J2925" s="41"/>
      <c r="K2925" s="41"/>
      <c r="L2925" s="41"/>
      <c r="M2925" s="41"/>
      <c r="N2925" s="41"/>
      <c r="O2925" s="41"/>
      <c r="P2925" s="41"/>
      <c r="Q2925" s="41"/>
      <c r="R2925" s="41"/>
      <c r="S2925" s="41"/>
    </row>
    <row r="2926" ht="78.0" customHeight="1">
      <c r="A2926" s="41"/>
      <c r="B2926" s="78"/>
      <c r="C2926" s="78"/>
      <c r="D2926" s="41"/>
      <c r="E2926" s="41"/>
      <c r="F2926" s="41"/>
      <c r="G2926" s="41"/>
      <c r="H2926" s="41"/>
      <c r="I2926" s="41"/>
      <c r="J2926" s="41"/>
      <c r="K2926" s="41"/>
      <c r="L2926" s="41"/>
      <c r="M2926" s="41"/>
      <c r="N2926" s="41"/>
      <c r="O2926" s="41"/>
      <c r="P2926" s="41"/>
      <c r="Q2926" s="41"/>
      <c r="R2926" s="41"/>
      <c r="S2926" s="41"/>
    </row>
    <row r="2927" ht="78.0" customHeight="1">
      <c r="A2927" s="41"/>
      <c r="B2927" s="78"/>
      <c r="C2927" s="78"/>
      <c r="D2927" s="41"/>
      <c r="E2927" s="41"/>
      <c r="F2927" s="41"/>
      <c r="G2927" s="41"/>
      <c r="H2927" s="41"/>
      <c r="I2927" s="41"/>
      <c r="J2927" s="41"/>
      <c r="K2927" s="41"/>
      <c r="L2927" s="41"/>
      <c r="M2927" s="41"/>
      <c r="N2927" s="41"/>
      <c r="O2927" s="41"/>
      <c r="P2927" s="41"/>
      <c r="Q2927" s="41"/>
      <c r="R2927" s="41"/>
      <c r="S2927" s="41"/>
    </row>
    <row r="2928" ht="78.0" customHeight="1">
      <c r="A2928" s="41"/>
      <c r="B2928" s="78"/>
      <c r="C2928" s="78"/>
      <c r="D2928" s="41"/>
      <c r="E2928" s="41"/>
      <c r="F2928" s="41"/>
      <c r="G2928" s="41"/>
      <c r="H2928" s="41"/>
      <c r="I2928" s="41"/>
      <c r="J2928" s="41"/>
      <c r="K2928" s="41"/>
      <c r="L2928" s="41"/>
      <c r="M2928" s="41"/>
      <c r="N2928" s="41"/>
      <c r="O2928" s="41"/>
      <c r="P2928" s="41"/>
      <c r="Q2928" s="41"/>
      <c r="R2928" s="41"/>
      <c r="S2928" s="41"/>
    </row>
    <row r="2929" ht="78.0" customHeight="1">
      <c r="A2929" s="41"/>
      <c r="B2929" s="78"/>
      <c r="C2929" s="78"/>
      <c r="D2929" s="41"/>
      <c r="E2929" s="41"/>
      <c r="F2929" s="41"/>
      <c r="G2929" s="41"/>
      <c r="H2929" s="41"/>
      <c r="I2929" s="41"/>
      <c r="J2929" s="41"/>
      <c r="K2929" s="41"/>
      <c r="L2929" s="41"/>
      <c r="M2929" s="41"/>
      <c r="N2929" s="41"/>
      <c r="O2929" s="41"/>
      <c r="P2929" s="41"/>
      <c r="Q2929" s="41"/>
      <c r="R2929" s="41"/>
      <c r="S2929" s="41"/>
    </row>
    <row r="2930" ht="78.0" customHeight="1">
      <c r="A2930" s="41"/>
      <c r="B2930" s="78"/>
      <c r="C2930" s="78"/>
      <c r="D2930" s="41"/>
      <c r="E2930" s="41"/>
      <c r="F2930" s="41"/>
      <c r="G2930" s="41"/>
      <c r="H2930" s="41"/>
      <c r="I2930" s="41"/>
      <c r="J2930" s="41"/>
      <c r="K2930" s="41"/>
      <c r="L2930" s="41"/>
      <c r="M2930" s="41"/>
      <c r="N2930" s="41"/>
      <c r="O2930" s="41"/>
      <c r="P2930" s="41"/>
      <c r="Q2930" s="41"/>
      <c r="R2930" s="41"/>
      <c r="S2930" s="41"/>
    </row>
    <row r="2931" ht="78.0" customHeight="1">
      <c r="A2931" s="41"/>
      <c r="B2931" s="78"/>
      <c r="C2931" s="78"/>
      <c r="D2931" s="41"/>
      <c r="E2931" s="41"/>
      <c r="F2931" s="41"/>
      <c r="G2931" s="41"/>
      <c r="H2931" s="41"/>
      <c r="I2931" s="41"/>
      <c r="J2931" s="41"/>
      <c r="K2931" s="41"/>
      <c r="L2931" s="41"/>
      <c r="M2931" s="41"/>
      <c r="N2931" s="41"/>
      <c r="O2931" s="41"/>
      <c r="P2931" s="41"/>
      <c r="Q2931" s="41"/>
      <c r="R2931" s="41"/>
      <c r="S2931" s="41"/>
    </row>
    <row r="2932" ht="78.0" customHeight="1">
      <c r="A2932" s="41"/>
      <c r="B2932" s="78"/>
      <c r="C2932" s="78"/>
      <c r="D2932" s="41"/>
      <c r="E2932" s="41"/>
      <c r="F2932" s="41"/>
      <c r="G2932" s="41"/>
      <c r="H2932" s="41"/>
      <c r="I2932" s="41"/>
      <c r="J2932" s="41"/>
      <c r="K2932" s="41"/>
      <c r="L2932" s="41"/>
      <c r="M2932" s="41"/>
      <c r="N2932" s="41"/>
      <c r="O2932" s="41"/>
      <c r="P2932" s="41"/>
      <c r="Q2932" s="41"/>
      <c r="R2932" s="41"/>
      <c r="S2932" s="41"/>
    </row>
    <row r="2933" ht="78.0" customHeight="1">
      <c r="A2933" s="41"/>
      <c r="B2933" s="78"/>
      <c r="C2933" s="78"/>
      <c r="D2933" s="41"/>
      <c r="E2933" s="41"/>
      <c r="F2933" s="41"/>
      <c r="G2933" s="41"/>
      <c r="H2933" s="41"/>
      <c r="I2933" s="41"/>
      <c r="J2933" s="41"/>
      <c r="K2933" s="41"/>
      <c r="L2933" s="41"/>
      <c r="M2933" s="41"/>
      <c r="N2933" s="41"/>
      <c r="O2933" s="41"/>
      <c r="P2933" s="41"/>
      <c r="Q2933" s="41"/>
      <c r="R2933" s="41"/>
      <c r="S2933" s="41"/>
    </row>
    <row r="2934" ht="78.0" customHeight="1">
      <c r="A2934" s="41"/>
      <c r="B2934" s="78"/>
      <c r="C2934" s="78"/>
      <c r="D2934" s="41"/>
      <c r="E2934" s="41"/>
      <c r="F2934" s="41"/>
      <c r="G2934" s="41"/>
      <c r="H2934" s="41"/>
      <c r="I2934" s="41"/>
      <c r="J2934" s="41"/>
      <c r="K2934" s="41"/>
      <c r="L2934" s="41"/>
      <c r="M2934" s="41"/>
      <c r="N2934" s="41"/>
      <c r="O2934" s="41"/>
      <c r="P2934" s="41"/>
      <c r="Q2934" s="41"/>
      <c r="R2934" s="41"/>
      <c r="S2934" s="41"/>
    </row>
    <row r="2935" ht="78.0" customHeight="1">
      <c r="A2935" s="41"/>
      <c r="B2935" s="78"/>
      <c r="C2935" s="78"/>
      <c r="D2935" s="41"/>
      <c r="E2935" s="41"/>
      <c r="F2935" s="41"/>
      <c r="G2935" s="41"/>
      <c r="H2935" s="41"/>
      <c r="I2935" s="41"/>
      <c r="J2935" s="41"/>
      <c r="K2935" s="41"/>
      <c r="L2935" s="41"/>
      <c r="M2935" s="41"/>
      <c r="N2935" s="41"/>
      <c r="O2935" s="41"/>
      <c r="P2935" s="41"/>
      <c r="Q2935" s="41"/>
      <c r="R2935" s="41"/>
      <c r="S2935" s="41"/>
    </row>
    <row r="2936" ht="78.0" customHeight="1">
      <c r="A2936" s="41"/>
      <c r="B2936" s="78"/>
      <c r="C2936" s="78"/>
      <c r="D2936" s="41"/>
      <c r="E2936" s="41"/>
      <c r="F2936" s="41"/>
      <c r="G2936" s="41"/>
      <c r="H2936" s="41"/>
      <c r="I2936" s="41"/>
      <c r="J2936" s="41"/>
      <c r="K2936" s="41"/>
      <c r="L2936" s="41"/>
      <c r="M2936" s="41"/>
      <c r="N2936" s="41"/>
      <c r="O2936" s="41"/>
      <c r="P2936" s="41"/>
      <c r="Q2936" s="41"/>
      <c r="R2936" s="41"/>
      <c r="S2936" s="41"/>
    </row>
    <row r="2937" ht="78.0" customHeight="1">
      <c r="A2937" s="41"/>
      <c r="B2937" s="78"/>
      <c r="C2937" s="78"/>
      <c r="D2937" s="41"/>
      <c r="E2937" s="41"/>
      <c r="F2937" s="41"/>
      <c r="G2937" s="41"/>
      <c r="H2937" s="41"/>
      <c r="I2937" s="41"/>
      <c r="J2937" s="41"/>
      <c r="K2937" s="41"/>
      <c r="L2937" s="41"/>
      <c r="M2937" s="41"/>
      <c r="N2937" s="41"/>
      <c r="O2937" s="41"/>
      <c r="P2937" s="41"/>
      <c r="Q2937" s="41"/>
      <c r="R2937" s="41"/>
      <c r="S2937" s="41"/>
    </row>
    <row r="2938" ht="78.0" customHeight="1">
      <c r="A2938" s="41"/>
      <c r="B2938" s="78"/>
      <c r="C2938" s="78"/>
      <c r="D2938" s="41"/>
      <c r="E2938" s="41"/>
      <c r="F2938" s="41"/>
      <c r="G2938" s="41"/>
      <c r="H2938" s="41"/>
      <c r="I2938" s="41"/>
      <c r="J2938" s="41"/>
      <c r="K2938" s="41"/>
      <c r="L2938" s="41"/>
      <c r="M2938" s="41"/>
      <c r="N2938" s="41"/>
      <c r="O2938" s="41"/>
      <c r="P2938" s="41"/>
      <c r="Q2938" s="41"/>
      <c r="R2938" s="41"/>
      <c r="S2938" s="41"/>
    </row>
    <row r="2939" ht="78.0" customHeight="1">
      <c r="A2939" s="41"/>
      <c r="B2939" s="78"/>
      <c r="C2939" s="78"/>
      <c r="D2939" s="41"/>
      <c r="E2939" s="41"/>
      <c r="F2939" s="41"/>
      <c r="G2939" s="41"/>
      <c r="H2939" s="41"/>
      <c r="I2939" s="41"/>
      <c r="J2939" s="41"/>
      <c r="K2939" s="41"/>
      <c r="L2939" s="41"/>
      <c r="M2939" s="41"/>
      <c r="N2939" s="41"/>
      <c r="O2939" s="41"/>
      <c r="P2939" s="41"/>
      <c r="Q2939" s="41"/>
      <c r="R2939" s="41"/>
      <c r="S2939" s="41"/>
    </row>
    <row r="2940" ht="78.0" customHeight="1">
      <c r="A2940" s="41"/>
      <c r="B2940" s="78"/>
      <c r="C2940" s="78"/>
      <c r="D2940" s="41"/>
      <c r="E2940" s="41"/>
      <c r="F2940" s="41"/>
      <c r="G2940" s="41"/>
      <c r="H2940" s="41"/>
      <c r="I2940" s="41"/>
      <c r="J2940" s="41"/>
      <c r="K2940" s="41"/>
      <c r="L2940" s="41"/>
      <c r="M2940" s="41"/>
      <c r="N2940" s="41"/>
      <c r="O2940" s="41"/>
      <c r="P2940" s="41"/>
      <c r="Q2940" s="41"/>
      <c r="R2940" s="41"/>
      <c r="S2940" s="41"/>
    </row>
    <row r="2941" ht="78.0" customHeight="1">
      <c r="A2941" s="41"/>
      <c r="B2941" s="78"/>
      <c r="C2941" s="78"/>
      <c r="D2941" s="41"/>
      <c r="E2941" s="41"/>
      <c r="F2941" s="41"/>
      <c r="G2941" s="41"/>
      <c r="H2941" s="41"/>
      <c r="I2941" s="41"/>
      <c r="J2941" s="41"/>
      <c r="K2941" s="41"/>
      <c r="L2941" s="41"/>
      <c r="M2941" s="41"/>
      <c r="N2941" s="41"/>
      <c r="O2941" s="41"/>
      <c r="P2941" s="41"/>
      <c r="Q2941" s="41"/>
      <c r="R2941" s="41"/>
      <c r="S2941" s="41"/>
    </row>
    <row r="2942" ht="78.0" customHeight="1">
      <c r="A2942" s="41"/>
      <c r="B2942" s="78"/>
      <c r="C2942" s="78"/>
      <c r="D2942" s="41"/>
      <c r="E2942" s="41"/>
      <c r="F2942" s="41"/>
      <c r="G2942" s="41"/>
      <c r="H2942" s="41"/>
      <c r="I2942" s="41"/>
      <c r="J2942" s="41"/>
      <c r="K2942" s="41"/>
      <c r="L2942" s="41"/>
      <c r="M2942" s="41"/>
      <c r="N2942" s="41"/>
      <c r="O2942" s="41"/>
      <c r="P2942" s="41"/>
      <c r="Q2942" s="41"/>
      <c r="R2942" s="41"/>
      <c r="S2942" s="41"/>
    </row>
    <row r="2943" ht="78.0" customHeight="1">
      <c r="A2943" s="41"/>
      <c r="B2943" s="78"/>
      <c r="C2943" s="78"/>
      <c r="D2943" s="41"/>
      <c r="E2943" s="41"/>
      <c r="F2943" s="41"/>
      <c r="G2943" s="41"/>
      <c r="H2943" s="41"/>
      <c r="I2943" s="41"/>
      <c r="J2943" s="41"/>
      <c r="K2943" s="41"/>
      <c r="L2943" s="41"/>
      <c r="M2943" s="41"/>
      <c r="N2943" s="41"/>
      <c r="O2943" s="41"/>
      <c r="P2943" s="41"/>
      <c r="Q2943" s="41"/>
      <c r="R2943" s="41"/>
      <c r="S2943" s="41"/>
    </row>
    <row r="2944" ht="78.0" customHeight="1">
      <c r="A2944" s="41"/>
      <c r="B2944" s="78"/>
      <c r="C2944" s="78"/>
      <c r="D2944" s="41"/>
      <c r="E2944" s="41"/>
      <c r="F2944" s="41"/>
      <c r="G2944" s="41"/>
      <c r="H2944" s="41"/>
      <c r="I2944" s="41"/>
      <c r="J2944" s="41"/>
      <c r="K2944" s="41"/>
      <c r="L2944" s="41"/>
      <c r="M2944" s="41"/>
      <c r="N2944" s="41"/>
      <c r="O2944" s="41"/>
      <c r="P2944" s="41"/>
      <c r="Q2944" s="41"/>
      <c r="R2944" s="41"/>
      <c r="S2944" s="41"/>
    </row>
    <row r="2945" ht="78.0" customHeight="1">
      <c r="A2945" s="41"/>
      <c r="B2945" s="78"/>
      <c r="C2945" s="78"/>
      <c r="D2945" s="41"/>
      <c r="E2945" s="41"/>
      <c r="F2945" s="41"/>
      <c r="G2945" s="41"/>
      <c r="H2945" s="41"/>
      <c r="I2945" s="41"/>
      <c r="J2945" s="41"/>
      <c r="K2945" s="41"/>
      <c r="L2945" s="41"/>
      <c r="M2945" s="41"/>
      <c r="N2945" s="41"/>
      <c r="O2945" s="41"/>
      <c r="P2945" s="41"/>
      <c r="Q2945" s="41"/>
      <c r="R2945" s="41"/>
      <c r="S2945" s="41"/>
    </row>
    <row r="2946" ht="78.0" customHeight="1">
      <c r="A2946" s="41"/>
      <c r="B2946" s="78"/>
      <c r="C2946" s="78"/>
      <c r="D2946" s="41"/>
      <c r="E2946" s="41"/>
      <c r="F2946" s="41"/>
      <c r="G2946" s="41"/>
      <c r="H2946" s="41"/>
      <c r="I2946" s="41"/>
      <c r="J2946" s="41"/>
      <c r="K2946" s="41"/>
      <c r="L2946" s="41"/>
      <c r="M2946" s="41"/>
      <c r="N2946" s="41"/>
      <c r="O2946" s="41"/>
      <c r="P2946" s="41"/>
      <c r="Q2946" s="41"/>
      <c r="R2946" s="41"/>
      <c r="S2946" s="41"/>
    </row>
    <row r="2947" ht="78.0" customHeight="1">
      <c r="A2947" s="41"/>
      <c r="B2947" s="78"/>
      <c r="C2947" s="78"/>
      <c r="D2947" s="41"/>
      <c r="E2947" s="41"/>
      <c r="F2947" s="41"/>
      <c r="G2947" s="41"/>
      <c r="H2947" s="41"/>
      <c r="I2947" s="41"/>
      <c r="J2947" s="41"/>
      <c r="K2947" s="41"/>
      <c r="L2947" s="41"/>
      <c r="M2947" s="41"/>
      <c r="N2947" s="41"/>
      <c r="O2947" s="41"/>
      <c r="P2947" s="41"/>
      <c r="Q2947" s="41"/>
      <c r="R2947" s="41"/>
      <c r="S2947" s="41"/>
    </row>
    <row r="2948" ht="78.0" customHeight="1">
      <c r="A2948" s="41"/>
      <c r="B2948" s="78"/>
      <c r="C2948" s="78"/>
      <c r="D2948" s="41"/>
      <c r="E2948" s="41"/>
      <c r="F2948" s="41"/>
      <c r="G2948" s="41"/>
      <c r="H2948" s="41"/>
      <c r="I2948" s="41"/>
      <c r="J2948" s="41"/>
      <c r="K2948" s="41"/>
      <c r="L2948" s="41"/>
      <c r="M2948" s="41"/>
      <c r="N2948" s="41"/>
      <c r="O2948" s="41"/>
      <c r="P2948" s="41"/>
      <c r="Q2948" s="41"/>
      <c r="R2948" s="41"/>
      <c r="S2948" s="41"/>
    </row>
    <row r="2949" ht="78.0" customHeight="1">
      <c r="A2949" s="41"/>
      <c r="B2949" s="78"/>
      <c r="C2949" s="78"/>
      <c r="D2949" s="41"/>
      <c r="E2949" s="41"/>
      <c r="F2949" s="41"/>
      <c r="G2949" s="41"/>
      <c r="H2949" s="41"/>
      <c r="I2949" s="41"/>
      <c r="J2949" s="41"/>
      <c r="K2949" s="41"/>
      <c r="L2949" s="41"/>
      <c r="M2949" s="41"/>
      <c r="N2949" s="41"/>
      <c r="O2949" s="41"/>
      <c r="P2949" s="41"/>
      <c r="Q2949" s="41"/>
      <c r="R2949" s="41"/>
      <c r="S2949" s="41"/>
    </row>
    <row r="2950" ht="78.0" customHeight="1">
      <c r="A2950" s="41"/>
      <c r="B2950" s="78"/>
      <c r="C2950" s="78"/>
      <c r="D2950" s="41"/>
      <c r="E2950" s="41"/>
      <c r="F2950" s="41"/>
      <c r="G2950" s="41"/>
      <c r="H2950" s="41"/>
      <c r="I2950" s="41"/>
      <c r="J2950" s="41"/>
      <c r="K2950" s="41"/>
      <c r="L2950" s="41"/>
      <c r="M2950" s="41"/>
      <c r="N2950" s="41"/>
      <c r="O2950" s="41"/>
      <c r="P2950" s="41"/>
      <c r="Q2950" s="41"/>
      <c r="R2950" s="41"/>
      <c r="S2950" s="41"/>
    </row>
    <row r="2951" ht="78.0" customHeight="1">
      <c r="A2951" s="41"/>
      <c r="B2951" s="78"/>
      <c r="C2951" s="78"/>
      <c r="D2951" s="41"/>
      <c r="E2951" s="41"/>
      <c r="F2951" s="41"/>
      <c r="G2951" s="41"/>
      <c r="H2951" s="41"/>
      <c r="I2951" s="41"/>
      <c r="J2951" s="41"/>
      <c r="K2951" s="41"/>
      <c r="L2951" s="41"/>
      <c r="M2951" s="41"/>
      <c r="N2951" s="41"/>
      <c r="O2951" s="41"/>
      <c r="P2951" s="41"/>
      <c r="Q2951" s="41"/>
      <c r="R2951" s="41"/>
      <c r="S2951" s="41"/>
    </row>
    <row r="2952" ht="78.0" customHeight="1">
      <c r="A2952" s="41"/>
      <c r="B2952" s="78"/>
      <c r="C2952" s="78"/>
      <c r="D2952" s="41"/>
      <c r="E2952" s="41"/>
      <c r="F2952" s="41"/>
      <c r="G2952" s="41"/>
      <c r="H2952" s="41"/>
      <c r="I2952" s="41"/>
      <c r="J2952" s="41"/>
      <c r="K2952" s="41"/>
      <c r="L2952" s="41"/>
      <c r="M2952" s="41"/>
      <c r="N2952" s="41"/>
      <c r="O2952" s="41"/>
      <c r="P2952" s="41"/>
      <c r="Q2952" s="41"/>
      <c r="R2952" s="41"/>
      <c r="S2952" s="41"/>
    </row>
    <row r="2953" ht="78.0" customHeight="1">
      <c r="A2953" s="41"/>
      <c r="B2953" s="78"/>
      <c r="C2953" s="78"/>
      <c r="D2953" s="41"/>
      <c r="E2953" s="41"/>
      <c r="F2953" s="41"/>
      <c r="G2953" s="41"/>
      <c r="H2953" s="41"/>
      <c r="I2953" s="41"/>
      <c r="J2953" s="41"/>
      <c r="K2953" s="41"/>
      <c r="L2953" s="41"/>
      <c r="M2953" s="41"/>
      <c r="N2953" s="41"/>
      <c r="O2953" s="41"/>
      <c r="P2953" s="41"/>
      <c r="Q2953" s="41"/>
      <c r="R2953" s="41"/>
      <c r="S2953" s="41"/>
    </row>
    <row r="2954" ht="78.0" customHeight="1">
      <c r="A2954" s="41"/>
      <c r="B2954" s="78"/>
      <c r="C2954" s="78"/>
      <c r="D2954" s="41"/>
      <c r="E2954" s="41"/>
      <c r="F2954" s="41"/>
      <c r="G2954" s="41"/>
      <c r="H2954" s="41"/>
      <c r="I2954" s="41"/>
      <c r="J2954" s="41"/>
      <c r="K2954" s="41"/>
      <c r="L2954" s="41"/>
      <c r="M2954" s="41"/>
      <c r="N2954" s="41"/>
      <c r="O2954" s="41"/>
      <c r="P2954" s="41"/>
      <c r="Q2954" s="41"/>
      <c r="R2954" s="41"/>
      <c r="S2954" s="41"/>
    </row>
    <row r="2955" ht="78.0" customHeight="1">
      <c r="A2955" s="41"/>
      <c r="B2955" s="78"/>
      <c r="C2955" s="78"/>
      <c r="D2955" s="41"/>
      <c r="E2955" s="41"/>
      <c r="F2955" s="41"/>
      <c r="G2955" s="41"/>
      <c r="H2955" s="41"/>
      <c r="I2955" s="41"/>
      <c r="J2955" s="41"/>
      <c r="K2955" s="41"/>
      <c r="L2955" s="41"/>
      <c r="M2955" s="41"/>
      <c r="N2955" s="41"/>
      <c r="O2955" s="41"/>
      <c r="P2955" s="41"/>
      <c r="Q2955" s="41"/>
      <c r="R2955" s="41"/>
      <c r="S2955" s="41"/>
    </row>
    <row r="2956" ht="78.0" customHeight="1">
      <c r="A2956" s="41"/>
      <c r="B2956" s="78"/>
      <c r="C2956" s="78"/>
      <c r="D2956" s="41"/>
      <c r="E2956" s="41"/>
      <c r="F2956" s="41"/>
      <c r="G2956" s="41"/>
      <c r="H2956" s="41"/>
      <c r="I2956" s="41"/>
      <c r="J2956" s="41"/>
      <c r="K2956" s="41"/>
      <c r="L2956" s="41"/>
      <c r="M2956" s="41"/>
      <c r="N2956" s="41"/>
      <c r="O2956" s="41"/>
      <c r="P2956" s="41"/>
      <c r="Q2956" s="41"/>
      <c r="R2956" s="41"/>
      <c r="S2956" s="41"/>
    </row>
    <row r="2957" ht="78.0" customHeight="1">
      <c r="A2957" s="41"/>
      <c r="B2957" s="78"/>
      <c r="C2957" s="78"/>
      <c r="D2957" s="41"/>
      <c r="E2957" s="41"/>
      <c r="F2957" s="41"/>
      <c r="G2957" s="41"/>
      <c r="H2957" s="41"/>
      <c r="I2957" s="41"/>
      <c r="J2957" s="41"/>
      <c r="K2957" s="41"/>
      <c r="L2957" s="41"/>
      <c r="M2957" s="41"/>
      <c r="N2957" s="41"/>
      <c r="O2957" s="41"/>
      <c r="P2957" s="41"/>
      <c r="Q2957" s="41"/>
      <c r="R2957" s="41"/>
      <c r="S2957" s="41"/>
    </row>
    <row r="2958" ht="78.0" customHeight="1">
      <c r="A2958" s="41"/>
      <c r="B2958" s="78"/>
      <c r="C2958" s="78"/>
      <c r="D2958" s="41"/>
      <c r="E2958" s="41"/>
      <c r="F2958" s="41"/>
      <c r="G2958" s="41"/>
      <c r="H2958" s="41"/>
      <c r="I2958" s="41"/>
      <c r="J2958" s="41"/>
      <c r="K2958" s="41"/>
      <c r="L2958" s="41"/>
      <c r="M2958" s="41"/>
      <c r="N2958" s="41"/>
      <c r="O2958" s="41"/>
      <c r="P2958" s="41"/>
      <c r="Q2958" s="41"/>
      <c r="R2958" s="41"/>
      <c r="S2958" s="41"/>
    </row>
    <row r="2959" ht="78.0" customHeight="1">
      <c r="A2959" s="41"/>
      <c r="B2959" s="78"/>
      <c r="C2959" s="78"/>
      <c r="D2959" s="41"/>
      <c r="E2959" s="41"/>
      <c r="F2959" s="41"/>
      <c r="G2959" s="41"/>
      <c r="H2959" s="41"/>
      <c r="I2959" s="41"/>
      <c r="J2959" s="41"/>
      <c r="K2959" s="41"/>
      <c r="L2959" s="41"/>
      <c r="M2959" s="41"/>
      <c r="N2959" s="41"/>
      <c r="O2959" s="41"/>
      <c r="P2959" s="41"/>
      <c r="Q2959" s="41"/>
      <c r="R2959" s="41"/>
      <c r="S2959" s="41"/>
    </row>
    <row r="2960" ht="78.0" customHeight="1">
      <c r="A2960" s="41"/>
      <c r="B2960" s="78"/>
      <c r="C2960" s="78"/>
      <c r="D2960" s="41"/>
      <c r="E2960" s="41"/>
      <c r="F2960" s="41"/>
      <c r="G2960" s="41"/>
      <c r="H2960" s="41"/>
      <c r="I2960" s="41"/>
      <c r="J2960" s="41"/>
      <c r="K2960" s="41"/>
      <c r="L2960" s="41"/>
      <c r="M2960" s="41"/>
      <c r="N2960" s="41"/>
      <c r="O2960" s="41"/>
      <c r="P2960" s="41"/>
      <c r="Q2960" s="41"/>
      <c r="R2960" s="41"/>
      <c r="S2960" s="41"/>
    </row>
    <row r="2961" ht="78.0" customHeight="1">
      <c r="A2961" s="41"/>
      <c r="B2961" s="78"/>
      <c r="C2961" s="78"/>
      <c r="D2961" s="41"/>
      <c r="E2961" s="41"/>
      <c r="F2961" s="41"/>
      <c r="G2961" s="41"/>
      <c r="H2961" s="41"/>
      <c r="I2961" s="41"/>
      <c r="J2961" s="41"/>
      <c r="K2961" s="41"/>
      <c r="L2961" s="41"/>
      <c r="M2961" s="41"/>
      <c r="N2961" s="41"/>
      <c r="O2961" s="41"/>
      <c r="P2961" s="41"/>
      <c r="Q2961" s="41"/>
      <c r="R2961" s="41"/>
      <c r="S2961" s="41"/>
    </row>
    <row r="2962" ht="78.0" customHeight="1">
      <c r="A2962" s="41"/>
      <c r="B2962" s="78"/>
      <c r="C2962" s="78"/>
      <c r="D2962" s="41"/>
      <c r="E2962" s="41"/>
      <c r="F2962" s="41"/>
      <c r="G2962" s="41"/>
      <c r="H2962" s="41"/>
      <c r="I2962" s="41"/>
      <c r="J2962" s="41"/>
      <c r="K2962" s="41"/>
      <c r="L2962" s="41"/>
      <c r="M2962" s="41"/>
      <c r="N2962" s="41"/>
      <c r="O2962" s="41"/>
      <c r="P2962" s="41"/>
      <c r="Q2962" s="41"/>
      <c r="R2962" s="41"/>
      <c r="S2962" s="41"/>
    </row>
    <row r="2963" ht="78.0" customHeight="1">
      <c r="A2963" s="41"/>
      <c r="B2963" s="78"/>
      <c r="C2963" s="78"/>
      <c r="D2963" s="41"/>
      <c r="E2963" s="41"/>
      <c r="F2963" s="41"/>
      <c r="G2963" s="41"/>
      <c r="H2963" s="41"/>
      <c r="I2963" s="41"/>
      <c r="J2963" s="41"/>
      <c r="K2963" s="41"/>
      <c r="L2963" s="41"/>
      <c r="M2963" s="41"/>
      <c r="N2963" s="41"/>
      <c r="O2963" s="41"/>
      <c r="P2963" s="41"/>
      <c r="Q2963" s="41"/>
      <c r="R2963" s="41"/>
      <c r="S2963" s="41"/>
    </row>
    <row r="2964" ht="78.0" customHeight="1">
      <c r="A2964" s="41"/>
      <c r="B2964" s="78"/>
      <c r="C2964" s="78"/>
      <c r="D2964" s="41"/>
      <c r="E2964" s="41"/>
      <c r="F2964" s="41"/>
      <c r="G2964" s="41"/>
      <c r="H2964" s="41"/>
      <c r="I2964" s="41"/>
      <c r="J2964" s="41"/>
      <c r="K2964" s="41"/>
      <c r="L2964" s="41"/>
      <c r="M2964" s="41"/>
      <c r="N2964" s="41"/>
      <c r="O2964" s="41"/>
      <c r="P2964" s="41"/>
      <c r="Q2964" s="41"/>
      <c r="R2964" s="41"/>
      <c r="S2964" s="41"/>
    </row>
    <row r="2965" ht="78.0" customHeight="1">
      <c r="A2965" s="41"/>
      <c r="B2965" s="78"/>
      <c r="C2965" s="78"/>
      <c r="D2965" s="41"/>
      <c r="E2965" s="41"/>
      <c r="F2965" s="41"/>
      <c r="G2965" s="41"/>
      <c r="H2965" s="41"/>
      <c r="I2965" s="41"/>
      <c r="J2965" s="41"/>
      <c r="K2965" s="41"/>
      <c r="L2965" s="41"/>
      <c r="M2965" s="41"/>
      <c r="N2965" s="41"/>
      <c r="O2965" s="41"/>
      <c r="P2965" s="41"/>
      <c r="Q2965" s="41"/>
      <c r="R2965" s="41"/>
      <c r="S2965" s="41"/>
    </row>
    <row r="2966" ht="78.0" customHeight="1">
      <c r="A2966" s="41"/>
      <c r="B2966" s="78"/>
      <c r="C2966" s="78"/>
      <c r="D2966" s="41"/>
      <c r="E2966" s="41"/>
      <c r="F2966" s="41"/>
      <c r="G2966" s="41"/>
      <c r="H2966" s="41"/>
      <c r="I2966" s="41"/>
      <c r="J2966" s="41"/>
      <c r="K2966" s="41"/>
      <c r="L2966" s="41"/>
      <c r="M2966" s="41"/>
      <c r="N2966" s="41"/>
      <c r="O2966" s="41"/>
      <c r="P2966" s="41"/>
      <c r="Q2966" s="41"/>
      <c r="R2966" s="41"/>
      <c r="S2966" s="41"/>
    </row>
    <row r="2967" ht="78.0" customHeight="1">
      <c r="A2967" s="41"/>
      <c r="B2967" s="78"/>
      <c r="C2967" s="78"/>
      <c r="D2967" s="41"/>
      <c r="E2967" s="41"/>
      <c r="F2967" s="41"/>
      <c r="G2967" s="41"/>
      <c r="H2967" s="41"/>
      <c r="I2967" s="41"/>
      <c r="J2967" s="41"/>
      <c r="K2967" s="41"/>
      <c r="L2967" s="41"/>
      <c r="M2967" s="41"/>
      <c r="N2967" s="41"/>
      <c r="O2967" s="41"/>
      <c r="P2967" s="41"/>
      <c r="Q2967" s="41"/>
      <c r="R2967" s="41"/>
      <c r="S2967" s="41"/>
    </row>
    <row r="2968" ht="78.0" customHeight="1">
      <c r="A2968" s="41"/>
      <c r="B2968" s="78"/>
      <c r="C2968" s="78"/>
      <c r="D2968" s="41"/>
      <c r="E2968" s="41"/>
      <c r="F2968" s="41"/>
      <c r="G2968" s="41"/>
      <c r="H2968" s="41"/>
      <c r="I2968" s="41"/>
      <c r="J2968" s="41"/>
      <c r="K2968" s="41"/>
      <c r="L2968" s="41"/>
      <c r="M2968" s="41"/>
      <c r="N2968" s="41"/>
      <c r="O2968" s="41"/>
      <c r="P2968" s="41"/>
      <c r="Q2968" s="41"/>
      <c r="R2968" s="41"/>
      <c r="S2968" s="41"/>
    </row>
    <row r="2969" ht="78.0" customHeight="1">
      <c r="A2969" s="41"/>
      <c r="B2969" s="78"/>
      <c r="C2969" s="78"/>
      <c r="D2969" s="41"/>
      <c r="E2969" s="41"/>
      <c r="F2969" s="41"/>
      <c r="G2969" s="41"/>
      <c r="H2969" s="41"/>
      <c r="I2969" s="41"/>
      <c r="J2969" s="41"/>
      <c r="K2969" s="41"/>
      <c r="L2969" s="41"/>
      <c r="M2969" s="41"/>
      <c r="N2969" s="41"/>
      <c r="O2969" s="41"/>
      <c r="P2969" s="41"/>
      <c r="Q2969" s="41"/>
      <c r="R2969" s="41"/>
      <c r="S2969" s="41"/>
    </row>
    <row r="2970" ht="78.0" customHeight="1">
      <c r="A2970" s="41"/>
      <c r="B2970" s="78"/>
      <c r="C2970" s="78"/>
      <c r="D2970" s="41"/>
      <c r="E2970" s="41"/>
      <c r="F2970" s="41"/>
      <c r="G2970" s="41"/>
      <c r="H2970" s="41"/>
      <c r="I2970" s="41"/>
      <c r="J2970" s="41"/>
      <c r="K2970" s="41"/>
      <c r="L2970" s="41"/>
      <c r="M2970" s="41"/>
      <c r="N2970" s="41"/>
      <c r="O2970" s="41"/>
      <c r="P2970" s="41"/>
      <c r="Q2970" s="41"/>
      <c r="R2970" s="41"/>
      <c r="S2970" s="41"/>
    </row>
    <row r="2971" ht="78.0" customHeight="1">
      <c r="A2971" s="41"/>
      <c r="B2971" s="78"/>
      <c r="C2971" s="78"/>
      <c r="D2971" s="41"/>
      <c r="E2971" s="41"/>
      <c r="F2971" s="41"/>
      <c r="G2971" s="41"/>
      <c r="H2971" s="41"/>
      <c r="I2971" s="41"/>
      <c r="J2971" s="41"/>
      <c r="K2971" s="41"/>
      <c r="L2971" s="41"/>
      <c r="M2971" s="41"/>
      <c r="N2971" s="41"/>
      <c r="O2971" s="41"/>
      <c r="P2971" s="41"/>
      <c r="Q2971" s="41"/>
      <c r="R2971" s="41"/>
      <c r="S2971" s="41"/>
    </row>
    <row r="2972" ht="78.0" customHeight="1">
      <c r="A2972" s="41"/>
      <c r="B2972" s="78"/>
      <c r="C2972" s="78"/>
      <c r="D2972" s="41"/>
      <c r="E2972" s="41"/>
      <c r="F2972" s="41"/>
      <c r="G2972" s="41"/>
      <c r="H2972" s="41"/>
      <c r="I2972" s="41"/>
      <c r="J2972" s="41"/>
      <c r="K2972" s="41"/>
      <c r="L2972" s="41"/>
      <c r="M2972" s="41"/>
      <c r="N2972" s="41"/>
      <c r="O2972" s="41"/>
      <c r="P2972" s="41"/>
      <c r="Q2972" s="41"/>
      <c r="R2972" s="41"/>
      <c r="S2972" s="41"/>
    </row>
    <row r="2973" ht="78.0" customHeight="1">
      <c r="A2973" s="41"/>
      <c r="B2973" s="78"/>
      <c r="C2973" s="78"/>
      <c r="D2973" s="41"/>
      <c r="E2973" s="41"/>
      <c r="F2973" s="41"/>
      <c r="G2973" s="41"/>
      <c r="H2973" s="41"/>
      <c r="I2973" s="41"/>
      <c r="J2973" s="41"/>
      <c r="K2973" s="41"/>
      <c r="L2973" s="41"/>
      <c r="M2973" s="41"/>
      <c r="N2973" s="41"/>
      <c r="O2973" s="41"/>
      <c r="P2973" s="41"/>
      <c r="Q2973" s="41"/>
      <c r="R2973" s="41"/>
      <c r="S2973" s="41"/>
    </row>
    <row r="2974" ht="78.0" customHeight="1">
      <c r="A2974" s="41"/>
      <c r="B2974" s="78"/>
      <c r="C2974" s="78"/>
      <c r="D2974" s="41"/>
      <c r="E2974" s="41"/>
      <c r="F2974" s="41"/>
      <c r="G2974" s="41"/>
      <c r="H2974" s="41"/>
      <c r="I2974" s="41"/>
      <c r="J2974" s="41"/>
      <c r="K2974" s="41"/>
      <c r="L2974" s="41"/>
      <c r="M2974" s="41"/>
      <c r="N2974" s="41"/>
      <c r="O2974" s="41"/>
      <c r="P2974" s="41"/>
      <c r="Q2974" s="41"/>
      <c r="R2974" s="41"/>
      <c r="S2974" s="41"/>
    </row>
    <row r="2975" ht="78.0" customHeight="1">
      <c r="A2975" s="41"/>
      <c r="B2975" s="78"/>
      <c r="C2975" s="78"/>
      <c r="D2975" s="41"/>
      <c r="E2975" s="41"/>
      <c r="F2975" s="41"/>
      <c r="G2975" s="41"/>
      <c r="H2975" s="41"/>
      <c r="I2975" s="41"/>
      <c r="J2975" s="41"/>
      <c r="K2975" s="41"/>
      <c r="L2975" s="41"/>
      <c r="M2975" s="41"/>
      <c r="N2975" s="41"/>
      <c r="O2975" s="41"/>
      <c r="P2975" s="41"/>
      <c r="Q2975" s="41"/>
      <c r="R2975" s="41"/>
      <c r="S2975" s="41"/>
    </row>
    <row r="2976" ht="78.0" customHeight="1">
      <c r="A2976" s="41"/>
      <c r="B2976" s="78"/>
      <c r="C2976" s="78"/>
      <c r="D2976" s="41"/>
      <c r="E2976" s="41"/>
      <c r="F2976" s="41"/>
      <c r="G2976" s="41"/>
      <c r="H2976" s="41"/>
      <c r="I2976" s="41"/>
      <c r="J2976" s="41"/>
      <c r="K2976" s="41"/>
      <c r="L2976" s="41"/>
      <c r="M2976" s="41"/>
      <c r="N2976" s="41"/>
      <c r="O2976" s="41"/>
      <c r="P2976" s="41"/>
      <c r="Q2976" s="41"/>
      <c r="R2976" s="41"/>
      <c r="S2976" s="41"/>
    </row>
    <row r="2977" ht="78.0" customHeight="1">
      <c r="A2977" s="41"/>
      <c r="B2977" s="78"/>
      <c r="C2977" s="78"/>
      <c r="D2977" s="41"/>
      <c r="E2977" s="41"/>
      <c r="F2977" s="41"/>
      <c r="G2977" s="41"/>
      <c r="H2977" s="41"/>
      <c r="I2977" s="41"/>
      <c r="J2977" s="41"/>
      <c r="K2977" s="41"/>
      <c r="L2977" s="41"/>
      <c r="M2977" s="41"/>
      <c r="N2977" s="41"/>
      <c r="O2977" s="41"/>
      <c r="P2977" s="41"/>
      <c r="Q2977" s="41"/>
      <c r="R2977" s="41"/>
      <c r="S2977" s="41"/>
    </row>
    <row r="2978" ht="78.0" customHeight="1">
      <c r="A2978" s="41"/>
      <c r="B2978" s="78"/>
      <c r="C2978" s="78"/>
      <c r="D2978" s="41"/>
      <c r="E2978" s="41"/>
      <c r="F2978" s="41"/>
      <c r="G2978" s="41"/>
      <c r="H2978" s="41"/>
      <c r="I2978" s="41"/>
      <c r="J2978" s="41"/>
      <c r="K2978" s="41"/>
      <c r="L2978" s="41"/>
      <c r="M2978" s="41"/>
      <c r="N2978" s="41"/>
      <c r="O2978" s="41"/>
      <c r="P2978" s="41"/>
      <c r="Q2978" s="41"/>
      <c r="R2978" s="41"/>
      <c r="S2978" s="41"/>
    </row>
    <row r="2979" ht="78.0" customHeight="1">
      <c r="A2979" s="41"/>
      <c r="B2979" s="78"/>
      <c r="C2979" s="78"/>
      <c r="D2979" s="41"/>
      <c r="E2979" s="41"/>
      <c r="F2979" s="41"/>
      <c r="G2979" s="41"/>
      <c r="H2979" s="41"/>
      <c r="I2979" s="41"/>
      <c r="J2979" s="41"/>
      <c r="K2979" s="41"/>
      <c r="L2979" s="41"/>
      <c r="M2979" s="41"/>
      <c r="N2979" s="41"/>
      <c r="O2979" s="41"/>
      <c r="P2979" s="41"/>
      <c r="Q2979" s="41"/>
      <c r="R2979" s="41"/>
      <c r="S2979" s="41"/>
    </row>
    <row r="2980" ht="78.0" customHeight="1">
      <c r="A2980" s="41"/>
      <c r="B2980" s="78"/>
      <c r="C2980" s="78"/>
      <c r="D2980" s="41"/>
      <c r="E2980" s="41"/>
      <c r="F2980" s="41"/>
      <c r="G2980" s="41"/>
      <c r="H2980" s="41"/>
      <c r="I2980" s="41"/>
      <c r="J2980" s="41"/>
      <c r="K2980" s="41"/>
      <c r="L2980" s="41"/>
      <c r="M2980" s="41"/>
      <c r="N2980" s="41"/>
      <c r="O2980" s="41"/>
      <c r="P2980" s="41"/>
      <c r="Q2980" s="41"/>
      <c r="R2980" s="41"/>
      <c r="S2980" s="41"/>
    </row>
    <row r="2981" ht="78.0" customHeight="1">
      <c r="A2981" s="41"/>
      <c r="B2981" s="78"/>
      <c r="C2981" s="78"/>
      <c r="D2981" s="41"/>
      <c r="E2981" s="41"/>
      <c r="F2981" s="41"/>
      <c r="G2981" s="41"/>
      <c r="H2981" s="41"/>
      <c r="I2981" s="41"/>
      <c r="J2981" s="41"/>
      <c r="K2981" s="41"/>
      <c r="L2981" s="41"/>
      <c r="M2981" s="41"/>
      <c r="N2981" s="41"/>
      <c r="O2981" s="41"/>
      <c r="P2981" s="41"/>
      <c r="Q2981" s="41"/>
      <c r="R2981" s="41"/>
      <c r="S2981" s="41"/>
    </row>
    <row r="2982" ht="78.0" customHeight="1">
      <c r="A2982" s="41"/>
      <c r="B2982" s="78"/>
      <c r="C2982" s="78"/>
      <c r="D2982" s="41"/>
      <c r="E2982" s="41"/>
      <c r="F2982" s="41"/>
      <c r="G2982" s="41"/>
      <c r="H2982" s="41"/>
      <c r="I2982" s="41"/>
      <c r="J2982" s="41"/>
      <c r="K2982" s="41"/>
      <c r="L2982" s="41"/>
      <c r="M2982" s="41"/>
      <c r="N2982" s="41"/>
      <c r="O2982" s="41"/>
      <c r="P2982" s="41"/>
      <c r="Q2982" s="41"/>
      <c r="R2982" s="41"/>
      <c r="S2982" s="41"/>
    </row>
    <row r="2983" ht="78.0" customHeight="1">
      <c r="A2983" s="41"/>
      <c r="B2983" s="78"/>
      <c r="C2983" s="78"/>
      <c r="D2983" s="41"/>
      <c r="E2983" s="41"/>
      <c r="F2983" s="41"/>
      <c r="G2983" s="41"/>
      <c r="H2983" s="41"/>
      <c r="I2983" s="41"/>
      <c r="J2983" s="41"/>
      <c r="K2983" s="41"/>
      <c r="L2983" s="41"/>
      <c r="M2983" s="41"/>
      <c r="N2983" s="41"/>
      <c r="O2983" s="41"/>
      <c r="P2983" s="41"/>
      <c r="Q2983" s="41"/>
      <c r="R2983" s="41"/>
      <c r="S2983" s="41"/>
    </row>
    <row r="2984" ht="78.0" customHeight="1">
      <c r="A2984" s="41"/>
      <c r="B2984" s="78"/>
      <c r="C2984" s="78"/>
      <c r="D2984" s="41"/>
      <c r="E2984" s="41"/>
      <c r="F2984" s="41"/>
      <c r="G2984" s="41"/>
      <c r="H2984" s="41"/>
      <c r="I2984" s="41"/>
      <c r="J2984" s="41"/>
      <c r="K2984" s="41"/>
      <c r="L2984" s="41"/>
      <c r="M2984" s="41"/>
      <c r="N2984" s="41"/>
      <c r="O2984" s="41"/>
      <c r="P2984" s="41"/>
      <c r="Q2984" s="41"/>
      <c r="R2984" s="41"/>
      <c r="S2984" s="41"/>
    </row>
    <row r="2985" ht="78.0" customHeight="1">
      <c r="A2985" s="41"/>
      <c r="B2985" s="78"/>
      <c r="C2985" s="78"/>
      <c r="D2985" s="41"/>
      <c r="E2985" s="41"/>
      <c r="F2985" s="41"/>
      <c r="G2985" s="41"/>
      <c r="H2985" s="41"/>
      <c r="I2985" s="41"/>
      <c r="J2985" s="41"/>
      <c r="K2985" s="41"/>
      <c r="L2985" s="41"/>
      <c r="M2985" s="41"/>
      <c r="N2985" s="41"/>
      <c r="O2985" s="41"/>
      <c r="P2985" s="41"/>
      <c r="Q2985" s="41"/>
      <c r="R2985" s="41"/>
      <c r="S2985" s="41"/>
    </row>
    <row r="2986" ht="78.0" customHeight="1">
      <c r="A2986" s="41"/>
      <c r="B2986" s="78"/>
      <c r="C2986" s="78"/>
      <c r="D2986" s="41"/>
      <c r="E2986" s="41"/>
      <c r="F2986" s="41"/>
      <c r="G2986" s="41"/>
      <c r="H2986" s="41"/>
      <c r="I2986" s="41"/>
      <c r="J2986" s="41"/>
      <c r="K2986" s="41"/>
      <c r="L2986" s="41"/>
      <c r="M2986" s="41"/>
      <c r="N2986" s="41"/>
      <c r="O2986" s="41"/>
      <c r="P2986" s="41"/>
      <c r="Q2986" s="41"/>
      <c r="R2986" s="41"/>
      <c r="S2986" s="41"/>
    </row>
    <row r="2987" ht="78.0" customHeight="1">
      <c r="A2987" s="41"/>
      <c r="B2987" s="78"/>
      <c r="C2987" s="78"/>
      <c r="D2987" s="41"/>
      <c r="E2987" s="41"/>
      <c r="F2987" s="41"/>
      <c r="G2987" s="41"/>
      <c r="H2987" s="41"/>
      <c r="I2987" s="41"/>
      <c r="J2987" s="41"/>
      <c r="K2987" s="41"/>
      <c r="L2987" s="41"/>
      <c r="M2987" s="41"/>
      <c r="N2987" s="41"/>
      <c r="O2987" s="41"/>
      <c r="P2987" s="41"/>
      <c r="Q2987" s="41"/>
      <c r="R2987" s="41"/>
      <c r="S2987" s="41"/>
    </row>
    <row r="2988" ht="78.0" customHeight="1">
      <c r="A2988" s="41"/>
      <c r="B2988" s="78"/>
      <c r="C2988" s="78"/>
      <c r="D2988" s="41"/>
      <c r="E2988" s="41"/>
      <c r="F2988" s="41"/>
      <c r="G2988" s="41"/>
      <c r="H2988" s="41"/>
      <c r="I2988" s="41"/>
      <c r="J2988" s="41"/>
      <c r="K2988" s="41"/>
      <c r="L2988" s="41"/>
      <c r="M2988" s="41"/>
      <c r="N2988" s="41"/>
      <c r="O2988" s="41"/>
      <c r="P2988" s="41"/>
      <c r="Q2988" s="41"/>
      <c r="R2988" s="41"/>
      <c r="S2988" s="41"/>
    </row>
    <row r="2989" ht="78.0" customHeight="1">
      <c r="A2989" s="41"/>
      <c r="B2989" s="78"/>
      <c r="C2989" s="78"/>
      <c r="D2989" s="41"/>
      <c r="E2989" s="41"/>
      <c r="F2989" s="41"/>
      <c r="G2989" s="41"/>
      <c r="H2989" s="41"/>
      <c r="I2989" s="41"/>
      <c r="J2989" s="41"/>
      <c r="K2989" s="41"/>
      <c r="L2989" s="41"/>
      <c r="M2989" s="41"/>
      <c r="N2989" s="41"/>
      <c r="O2989" s="41"/>
      <c r="P2989" s="41"/>
      <c r="Q2989" s="41"/>
      <c r="R2989" s="41"/>
      <c r="S2989" s="41"/>
    </row>
    <row r="2990" ht="78.0" customHeight="1">
      <c r="A2990" s="41"/>
      <c r="B2990" s="78"/>
      <c r="C2990" s="78"/>
      <c r="D2990" s="41"/>
      <c r="E2990" s="41"/>
      <c r="F2990" s="41"/>
      <c r="G2990" s="41"/>
      <c r="H2990" s="41"/>
      <c r="I2990" s="41"/>
      <c r="J2990" s="41"/>
      <c r="K2990" s="41"/>
      <c r="L2990" s="41"/>
      <c r="M2990" s="41"/>
      <c r="N2990" s="41"/>
      <c r="O2990" s="41"/>
      <c r="P2990" s="41"/>
      <c r="Q2990" s="41"/>
      <c r="R2990" s="41"/>
      <c r="S2990" s="41"/>
    </row>
    <row r="2991" ht="78.0" customHeight="1">
      <c r="A2991" s="41"/>
      <c r="B2991" s="78"/>
      <c r="C2991" s="78"/>
      <c r="D2991" s="41"/>
      <c r="E2991" s="41"/>
      <c r="F2991" s="41"/>
      <c r="G2991" s="41"/>
      <c r="H2991" s="41"/>
      <c r="I2991" s="41"/>
      <c r="J2991" s="41"/>
      <c r="K2991" s="41"/>
      <c r="L2991" s="41"/>
      <c r="M2991" s="41"/>
      <c r="N2991" s="41"/>
      <c r="O2991" s="41"/>
      <c r="P2991" s="41"/>
      <c r="Q2991" s="41"/>
      <c r="R2991" s="41"/>
      <c r="S2991" s="41"/>
    </row>
    <row r="2992" ht="78.0" customHeight="1">
      <c r="A2992" s="41"/>
      <c r="B2992" s="78"/>
      <c r="C2992" s="78"/>
      <c r="D2992" s="41"/>
      <c r="E2992" s="41"/>
      <c r="F2992" s="41"/>
      <c r="G2992" s="41"/>
      <c r="H2992" s="41"/>
      <c r="I2992" s="41"/>
      <c r="J2992" s="41"/>
      <c r="K2992" s="41"/>
      <c r="L2992" s="41"/>
      <c r="M2992" s="41"/>
      <c r="N2992" s="41"/>
      <c r="O2992" s="41"/>
      <c r="P2992" s="41"/>
      <c r="Q2992" s="41"/>
      <c r="R2992" s="41"/>
      <c r="S2992" s="41"/>
    </row>
    <row r="2993" ht="78.0" customHeight="1">
      <c r="A2993" s="41"/>
      <c r="B2993" s="78"/>
      <c r="C2993" s="78"/>
      <c r="D2993" s="41"/>
      <c r="E2993" s="41"/>
      <c r="F2993" s="41"/>
      <c r="G2993" s="41"/>
      <c r="H2993" s="41"/>
      <c r="I2993" s="41"/>
      <c r="J2993" s="41"/>
      <c r="K2993" s="41"/>
      <c r="L2993" s="41"/>
      <c r="M2993" s="41"/>
      <c r="N2993" s="41"/>
      <c r="O2993" s="41"/>
      <c r="P2993" s="41"/>
      <c r="Q2993" s="41"/>
      <c r="R2993" s="41"/>
      <c r="S2993" s="41"/>
    </row>
    <row r="2994" ht="78.0" customHeight="1">
      <c r="A2994" s="41"/>
      <c r="B2994" s="78"/>
      <c r="C2994" s="78"/>
      <c r="D2994" s="41"/>
      <c r="E2994" s="41"/>
      <c r="F2994" s="41"/>
      <c r="G2994" s="41"/>
      <c r="H2994" s="41"/>
      <c r="I2994" s="41"/>
      <c r="J2994" s="41"/>
      <c r="K2994" s="41"/>
      <c r="L2994" s="41"/>
      <c r="M2994" s="41"/>
      <c r="N2994" s="41"/>
      <c r="O2994" s="41"/>
      <c r="P2994" s="41"/>
      <c r="Q2994" s="41"/>
      <c r="R2994" s="41"/>
      <c r="S2994" s="41"/>
    </row>
    <row r="2995" ht="78.0" customHeight="1">
      <c r="A2995" s="41"/>
      <c r="B2995" s="78"/>
      <c r="C2995" s="78"/>
      <c r="D2995" s="41"/>
      <c r="E2995" s="41"/>
      <c r="F2995" s="41"/>
      <c r="G2995" s="41"/>
      <c r="H2995" s="41"/>
      <c r="I2995" s="41"/>
      <c r="J2995" s="41"/>
      <c r="K2995" s="41"/>
      <c r="L2995" s="41"/>
      <c r="M2995" s="41"/>
      <c r="N2995" s="41"/>
      <c r="O2995" s="41"/>
      <c r="P2995" s="41"/>
      <c r="Q2995" s="41"/>
      <c r="R2995" s="41"/>
      <c r="S2995" s="41"/>
    </row>
    <row r="2996" ht="78.0" customHeight="1">
      <c r="A2996" s="41"/>
      <c r="B2996" s="78"/>
      <c r="C2996" s="78"/>
      <c r="D2996" s="41"/>
      <c r="E2996" s="41"/>
      <c r="F2996" s="41"/>
      <c r="G2996" s="41"/>
      <c r="H2996" s="41"/>
      <c r="I2996" s="41"/>
      <c r="J2996" s="41"/>
      <c r="K2996" s="41"/>
      <c r="L2996" s="41"/>
      <c r="M2996" s="41"/>
      <c r="N2996" s="41"/>
      <c r="O2996" s="41"/>
      <c r="P2996" s="41"/>
      <c r="Q2996" s="41"/>
      <c r="R2996" s="41"/>
      <c r="S2996" s="41"/>
    </row>
    <row r="2997" ht="78.0" customHeight="1">
      <c r="A2997" s="41"/>
      <c r="B2997" s="78"/>
      <c r="C2997" s="78"/>
      <c r="D2997" s="41"/>
      <c r="E2997" s="41"/>
      <c r="F2997" s="41"/>
      <c r="G2997" s="41"/>
      <c r="H2997" s="41"/>
      <c r="I2997" s="41"/>
      <c r="J2997" s="41"/>
      <c r="K2997" s="41"/>
      <c r="L2997" s="41"/>
      <c r="M2997" s="41"/>
      <c r="N2997" s="41"/>
      <c r="O2997" s="41"/>
      <c r="P2997" s="41"/>
      <c r="Q2997" s="41"/>
      <c r="R2997" s="41"/>
      <c r="S2997" s="41"/>
    </row>
    <row r="2998" ht="78.0" customHeight="1">
      <c r="A2998" s="41"/>
      <c r="B2998" s="78"/>
      <c r="C2998" s="78"/>
      <c r="D2998" s="41"/>
      <c r="E2998" s="41"/>
      <c r="F2998" s="41"/>
      <c r="G2998" s="41"/>
      <c r="H2998" s="41"/>
      <c r="I2998" s="41"/>
      <c r="J2998" s="41"/>
      <c r="K2998" s="41"/>
      <c r="L2998" s="41"/>
      <c r="M2998" s="41"/>
      <c r="N2998" s="41"/>
      <c r="O2998" s="41"/>
      <c r="P2998" s="41"/>
      <c r="Q2998" s="41"/>
      <c r="R2998" s="41"/>
      <c r="S2998" s="41"/>
    </row>
    <row r="2999" ht="78.0" customHeight="1">
      <c r="A2999" s="41"/>
      <c r="B2999" s="78"/>
      <c r="C2999" s="78"/>
      <c r="D2999" s="41"/>
      <c r="E2999" s="41"/>
      <c r="F2999" s="41"/>
      <c r="G2999" s="41"/>
      <c r="H2999" s="41"/>
      <c r="I2999" s="41"/>
      <c r="J2999" s="41"/>
      <c r="K2999" s="41"/>
      <c r="L2999" s="41"/>
      <c r="M2999" s="41"/>
      <c r="N2999" s="41"/>
      <c r="O2999" s="41"/>
      <c r="P2999" s="41"/>
      <c r="Q2999" s="41"/>
      <c r="R2999" s="41"/>
      <c r="S2999" s="41"/>
    </row>
    <row r="3000" ht="78.0" customHeight="1">
      <c r="A3000" s="41"/>
      <c r="B3000" s="78"/>
      <c r="C3000" s="78"/>
      <c r="D3000" s="41"/>
      <c r="E3000" s="41"/>
      <c r="F3000" s="41"/>
      <c r="G3000" s="41"/>
      <c r="H3000" s="41"/>
      <c r="I3000" s="41"/>
      <c r="J3000" s="41"/>
      <c r="K3000" s="41"/>
      <c r="L3000" s="41"/>
      <c r="M3000" s="41"/>
      <c r="N3000" s="41"/>
      <c r="O3000" s="41"/>
      <c r="P3000" s="41"/>
      <c r="Q3000" s="41"/>
      <c r="R3000" s="41"/>
      <c r="S3000" s="41"/>
    </row>
    <row r="3001" ht="78.0" customHeight="1">
      <c r="A3001" s="41"/>
      <c r="B3001" s="78"/>
      <c r="C3001" s="78"/>
      <c r="D3001" s="41"/>
      <c r="E3001" s="41"/>
      <c r="F3001" s="41"/>
      <c r="G3001" s="41"/>
      <c r="H3001" s="41"/>
      <c r="I3001" s="41"/>
      <c r="J3001" s="41"/>
      <c r="K3001" s="41"/>
      <c r="L3001" s="41"/>
      <c r="M3001" s="41"/>
      <c r="N3001" s="41"/>
      <c r="O3001" s="41"/>
      <c r="P3001" s="41"/>
      <c r="Q3001" s="41"/>
      <c r="R3001" s="41"/>
      <c r="S3001" s="41"/>
    </row>
    <row r="3002" ht="78.0" customHeight="1">
      <c r="A3002" s="41"/>
      <c r="B3002" s="78"/>
      <c r="C3002" s="78"/>
      <c r="D3002" s="41"/>
      <c r="E3002" s="41"/>
      <c r="F3002" s="41"/>
      <c r="G3002" s="41"/>
      <c r="H3002" s="41"/>
      <c r="I3002" s="41"/>
      <c r="J3002" s="41"/>
      <c r="K3002" s="41"/>
      <c r="L3002" s="41"/>
      <c r="M3002" s="41"/>
      <c r="N3002" s="41"/>
      <c r="O3002" s="41"/>
      <c r="P3002" s="41"/>
      <c r="Q3002" s="41"/>
      <c r="R3002" s="41"/>
      <c r="S3002" s="41"/>
    </row>
    <row r="3003" ht="78.0" customHeight="1">
      <c r="A3003" s="41"/>
      <c r="B3003" s="78"/>
      <c r="C3003" s="78"/>
      <c r="D3003" s="41"/>
      <c r="E3003" s="41"/>
      <c r="F3003" s="41"/>
      <c r="G3003" s="41"/>
      <c r="H3003" s="41"/>
      <c r="I3003" s="41"/>
      <c r="J3003" s="41"/>
      <c r="K3003" s="41"/>
      <c r="L3003" s="41"/>
      <c r="M3003" s="41"/>
      <c r="N3003" s="41"/>
      <c r="O3003" s="41"/>
      <c r="P3003" s="41"/>
      <c r="Q3003" s="41"/>
      <c r="R3003" s="41"/>
      <c r="S3003" s="41"/>
    </row>
    <row r="3004" ht="78.0" customHeight="1">
      <c r="A3004" s="41"/>
      <c r="B3004" s="78"/>
      <c r="C3004" s="78"/>
      <c r="D3004" s="41"/>
      <c r="E3004" s="41"/>
      <c r="F3004" s="41"/>
      <c r="G3004" s="41"/>
      <c r="H3004" s="41"/>
      <c r="I3004" s="41"/>
      <c r="J3004" s="41"/>
      <c r="K3004" s="41"/>
      <c r="L3004" s="41"/>
      <c r="M3004" s="41"/>
      <c r="N3004" s="41"/>
      <c r="O3004" s="41"/>
      <c r="P3004" s="41"/>
      <c r="Q3004" s="41"/>
      <c r="R3004" s="41"/>
      <c r="S3004" s="41"/>
    </row>
    <row r="3005" ht="78.0" customHeight="1">
      <c r="A3005" s="41"/>
      <c r="B3005" s="78"/>
      <c r="C3005" s="78"/>
      <c r="D3005" s="41"/>
      <c r="E3005" s="41"/>
      <c r="F3005" s="41"/>
      <c r="G3005" s="41"/>
      <c r="H3005" s="41"/>
      <c r="I3005" s="41"/>
      <c r="J3005" s="41"/>
      <c r="K3005" s="41"/>
      <c r="L3005" s="41"/>
      <c r="M3005" s="41"/>
      <c r="N3005" s="41"/>
      <c r="O3005" s="41"/>
      <c r="P3005" s="41"/>
      <c r="Q3005" s="41"/>
      <c r="R3005" s="41"/>
      <c r="S3005" s="41"/>
    </row>
    <row r="3006" ht="78.0" customHeight="1">
      <c r="A3006" s="41"/>
      <c r="B3006" s="78"/>
      <c r="C3006" s="78"/>
      <c r="D3006" s="41"/>
      <c r="E3006" s="41"/>
      <c r="F3006" s="41"/>
      <c r="G3006" s="41"/>
      <c r="H3006" s="41"/>
      <c r="I3006" s="41"/>
      <c r="J3006" s="41"/>
      <c r="K3006" s="41"/>
      <c r="L3006" s="41"/>
      <c r="M3006" s="41"/>
      <c r="N3006" s="41"/>
      <c r="O3006" s="41"/>
      <c r="P3006" s="41"/>
      <c r="Q3006" s="41"/>
      <c r="R3006" s="41"/>
      <c r="S3006" s="41"/>
    </row>
    <row r="3007" ht="78.0" customHeight="1">
      <c r="A3007" s="41"/>
      <c r="B3007" s="78"/>
      <c r="C3007" s="78"/>
      <c r="D3007" s="41"/>
      <c r="E3007" s="41"/>
      <c r="F3007" s="41"/>
      <c r="G3007" s="41"/>
      <c r="H3007" s="41"/>
      <c r="I3007" s="41"/>
      <c r="J3007" s="41"/>
      <c r="K3007" s="41"/>
      <c r="L3007" s="41"/>
      <c r="M3007" s="41"/>
      <c r="N3007" s="41"/>
      <c r="O3007" s="41"/>
      <c r="P3007" s="41"/>
      <c r="Q3007" s="41"/>
      <c r="R3007" s="41"/>
      <c r="S3007" s="41"/>
    </row>
    <row r="3008" ht="78.0" customHeight="1">
      <c r="A3008" s="41"/>
      <c r="B3008" s="78"/>
      <c r="C3008" s="78"/>
      <c r="D3008" s="41"/>
      <c r="E3008" s="41"/>
      <c r="F3008" s="41"/>
      <c r="G3008" s="41"/>
      <c r="H3008" s="41"/>
      <c r="I3008" s="41"/>
      <c r="J3008" s="41"/>
      <c r="K3008" s="41"/>
      <c r="L3008" s="41"/>
      <c r="M3008" s="41"/>
      <c r="N3008" s="41"/>
      <c r="O3008" s="41"/>
      <c r="P3008" s="41"/>
      <c r="Q3008" s="41"/>
      <c r="R3008" s="41"/>
      <c r="S3008" s="41"/>
    </row>
    <row r="3009" ht="78.0" customHeight="1">
      <c r="A3009" s="41"/>
      <c r="B3009" s="78"/>
      <c r="C3009" s="78"/>
      <c r="D3009" s="41"/>
      <c r="E3009" s="41"/>
      <c r="F3009" s="41"/>
      <c r="G3009" s="41"/>
      <c r="H3009" s="41"/>
      <c r="I3009" s="41"/>
      <c r="J3009" s="41"/>
      <c r="K3009" s="41"/>
      <c r="L3009" s="41"/>
      <c r="M3009" s="41"/>
      <c r="N3009" s="41"/>
      <c r="O3009" s="41"/>
      <c r="P3009" s="41"/>
      <c r="Q3009" s="41"/>
      <c r="R3009" s="41"/>
      <c r="S3009" s="41"/>
    </row>
    <row r="3010" ht="78.0" customHeight="1">
      <c r="A3010" s="41"/>
      <c r="B3010" s="78"/>
      <c r="C3010" s="78"/>
      <c r="D3010" s="41"/>
      <c r="E3010" s="41"/>
      <c r="F3010" s="41"/>
      <c r="G3010" s="41"/>
      <c r="H3010" s="41"/>
      <c r="I3010" s="41"/>
      <c r="J3010" s="41"/>
      <c r="K3010" s="41"/>
      <c r="L3010" s="41"/>
      <c r="M3010" s="41"/>
      <c r="N3010" s="41"/>
      <c r="O3010" s="41"/>
      <c r="P3010" s="41"/>
      <c r="Q3010" s="41"/>
      <c r="R3010" s="41"/>
      <c r="S3010" s="41"/>
    </row>
    <row r="3011" ht="78.0" customHeight="1">
      <c r="A3011" s="41"/>
      <c r="B3011" s="78"/>
      <c r="C3011" s="78"/>
      <c r="D3011" s="41"/>
      <c r="E3011" s="41"/>
      <c r="F3011" s="41"/>
      <c r="G3011" s="41"/>
      <c r="H3011" s="41"/>
      <c r="I3011" s="41"/>
      <c r="J3011" s="41"/>
      <c r="K3011" s="41"/>
      <c r="L3011" s="41"/>
      <c r="M3011" s="41"/>
      <c r="N3011" s="41"/>
      <c r="O3011" s="41"/>
      <c r="P3011" s="41"/>
      <c r="Q3011" s="41"/>
      <c r="R3011" s="41"/>
      <c r="S3011" s="41"/>
    </row>
    <row r="3012" ht="78.0" customHeight="1">
      <c r="A3012" s="41"/>
      <c r="B3012" s="78"/>
      <c r="C3012" s="78"/>
      <c r="D3012" s="41"/>
      <c r="E3012" s="41"/>
      <c r="F3012" s="41"/>
      <c r="G3012" s="41"/>
      <c r="H3012" s="41"/>
      <c r="I3012" s="41"/>
      <c r="J3012" s="41"/>
      <c r="K3012" s="41"/>
      <c r="L3012" s="41"/>
      <c r="M3012" s="41"/>
      <c r="N3012" s="41"/>
      <c r="O3012" s="41"/>
      <c r="P3012" s="41"/>
      <c r="Q3012" s="41"/>
      <c r="R3012" s="41"/>
      <c r="S3012" s="41"/>
    </row>
    <row r="3013" ht="78.0" customHeight="1">
      <c r="A3013" s="41"/>
      <c r="B3013" s="78"/>
      <c r="C3013" s="78"/>
      <c r="D3013" s="41"/>
      <c r="E3013" s="41"/>
      <c r="F3013" s="41"/>
      <c r="G3013" s="41"/>
      <c r="H3013" s="41"/>
      <c r="I3013" s="41"/>
      <c r="J3013" s="41"/>
      <c r="K3013" s="41"/>
      <c r="L3013" s="41"/>
      <c r="M3013" s="41"/>
      <c r="N3013" s="41"/>
      <c r="O3013" s="41"/>
      <c r="P3013" s="41"/>
      <c r="Q3013" s="41"/>
      <c r="R3013" s="41"/>
      <c r="S3013" s="41"/>
    </row>
    <row r="3014" ht="78.0" customHeight="1">
      <c r="A3014" s="41"/>
      <c r="B3014" s="78"/>
      <c r="C3014" s="78"/>
      <c r="D3014" s="41"/>
      <c r="E3014" s="41"/>
      <c r="F3014" s="41"/>
      <c r="G3014" s="41"/>
      <c r="H3014" s="41"/>
      <c r="I3014" s="41"/>
      <c r="J3014" s="41"/>
      <c r="K3014" s="41"/>
      <c r="L3014" s="41"/>
      <c r="M3014" s="41"/>
      <c r="N3014" s="41"/>
      <c r="O3014" s="41"/>
      <c r="P3014" s="41"/>
      <c r="Q3014" s="41"/>
      <c r="R3014" s="41"/>
      <c r="S3014" s="41"/>
    </row>
    <row r="3015" ht="78.0" customHeight="1">
      <c r="A3015" s="41"/>
      <c r="B3015" s="78"/>
      <c r="C3015" s="78"/>
      <c r="D3015" s="41"/>
      <c r="E3015" s="41"/>
      <c r="F3015" s="41"/>
      <c r="G3015" s="41"/>
      <c r="H3015" s="41"/>
      <c r="I3015" s="41"/>
      <c r="J3015" s="41"/>
      <c r="K3015" s="41"/>
      <c r="L3015" s="41"/>
      <c r="M3015" s="41"/>
      <c r="N3015" s="41"/>
      <c r="O3015" s="41"/>
      <c r="P3015" s="41"/>
      <c r="Q3015" s="41"/>
      <c r="R3015" s="41"/>
      <c r="S3015" s="41"/>
    </row>
    <row r="3016" ht="78.0" customHeight="1">
      <c r="A3016" s="41"/>
      <c r="B3016" s="78"/>
      <c r="C3016" s="78"/>
      <c r="D3016" s="41"/>
      <c r="E3016" s="41"/>
      <c r="F3016" s="41"/>
      <c r="G3016" s="41"/>
      <c r="H3016" s="41"/>
      <c r="I3016" s="41"/>
      <c r="J3016" s="41"/>
      <c r="K3016" s="41"/>
      <c r="L3016" s="41"/>
      <c r="M3016" s="41"/>
      <c r="N3016" s="41"/>
      <c r="O3016" s="41"/>
      <c r="P3016" s="41"/>
      <c r="Q3016" s="41"/>
      <c r="R3016" s="41"/>
      <c r="S3016" s="41"/>
    </row>
    <row r="3017" ht="78.0" customHeight="1">
      <c r="A3017" s="41"/>
      <c r="B3017" s="78"/>
      <c r="C3017" s="78"/>
      <c r="D3017" s="41"/>
      <c r="E3017" s="41"/>
      <c r="F3017" s="41"/>
      <c r="G3017" s="41"/>
      <c r="H3017" s="41"/>
      <c r="I3017" s="41"/>
      <c r="J3017" s="41"/>
      <c r="K3017" s="41"/>
      <c r="L3017" s="41"/>
      <c r="M3017" s="41"/>
      <c r="N3017" s="41"/>
      <c r="O3017" s="41"/>
      <c r="P3017" s="41"/>
      <c r="Q3017" s="41"/>
      <c r="R3017" s="41"/>
      <c r="S3017" s="41"/>
    </row>
    <row r="3018" ht="78.0" customHeight="1">
      <c r="A3018" s="41"/>
      <c r="B3018" s="78"/>
      <c r="C3018" s="78"/>
      <c r="D3018" s="41"/>
      <c r="E3018" s="41"/>
      <c r="F3018" s="41"/>
      <c r="G3018" s="41"/>
      <c r="H3018" s="41"/>
      <c r="I3018" s="41"/>
      <c r="J3018" s="41"/>
      <c r="K3018" s="41"/>
      <c r="L3018" s="41"/>
      <c r="M3018" s="41"/>
      <c r="N3018" s="41"/>
      <c r="O3018" s="41"/>
      <c r="P3018" s="41"/>
      <c r="Q3018" s="41"/>
      <c r="R3018" s="41"/>
      <c r="S3018" s="41"/>
    </row>
    <row r="3019" ht="78.0" customHeight="1">
      <c r="A3019" s="41"/>
      <c r="B3019" s="78"/>
      <c r="C3019" s="78"/>
      <c r="D3019" s="41"/>
      <c r="E3019" s="41"/>
      <c r="F3019" s="41"/>
      <c r="G3019" s="41"/>
      <c r="H3019" s="41"/>
      <c r="I3019" s="41"/>
      <c r="J3019" s="41"/>
      <c r="K3019" s="41"/>
      <c r="L3019" s="41"/>
      <c r="M3019" s="41"/>
      <c r="N3019" s="41"/>
      <c r="O3019" s="41"/>
      <c r="P3019" s="41"/>
      <c r="Q3019" s="41"/>
      <c r="R3019" s="41"/>
      <c r="S3019" s="41"/>
    </row>
    <row r="3020" ht="78.0" customHeight="1">
      <c r="A3020" s="41"/>
      <c r="B3020" s="78"/>
      <c r="C3020" s="78"/>
      <c r="D3020" s="41"/>
      <c r="E3020" s="41"/>
      <c r="F3020" s="41"/>
      <c r="G3020" s="41"/>
      <c r="H3020" s="41"/>
      <c r="I3020" s="41"/>
      <c r="J3020" s="41"/>
      <c r="K3020" s="41"/>
      <c r="L3020" s="41"/>
      <c r="M3020" s="41"/>
      <c r="N3020" s="41"/>
      <c r="O3020" s="41"/>
      <c r="P3020" s="41"/>
      <c r="Q3020" s="41"/>
      <c r="R3020" s="41"/>
      <c r="S3020" s="41"/>
    </row>
    <row r="3021" ht="78.0" customHeight="1">
      <c r="A3021" s="41"/>
      <c r="B3021" s="78"/>
      <c r="C3021" s="78"/>
      <c r="D3021" s="41"/>
      <c r="E3021" s="41"/>
      <c r="F3021" s="41"/>
      <c r="G3021" s="41"/>
      <c r="H3021" s="41"/>
      <c r="I3021" s="41"/>
      <c r="J3021" s="41"/>
      <c r="K3021" s="41"/>
      <c r="L3021" s="41"/>
      <c r="M3021" s="41"/>
      <c r="N3021" s="41"/>
      <c r="O3021" s="41"/>
      <c r="P3021" s="41"/>
      <c r="Q3021" s="41"/>
      <c r="R3021" s="41"/>
      <c r="S3021" s="41"/>
    </row>
    <row r="3022" ht="78.0" customHeight="1">
      <c r="A3022" s="41"/>
      <c r="B3022" s="78"/>
      <c r="C3022" s="78"/>
      <c r="D3022" s="41"/>
      <c r="E3022" s="41"/>
      <c r="F3022" s="41"/>
      <c r="G3022" s="41"/>
      <c r="H3022" s="41"/>
      <c r="I3022" s="41"/>
      <c r="J3022" s="41"/>
      <c r="K3022" s="41"/>
      <c r="L3022" s="41"/>
      <c r="M3022" s="41"/>
      <c r="N3022" s="41"/>
      <c r="O3022" s="41"/>
      <c r="P3022" s="41"/>
      <c r="Q3022" s="41"/>
      <c r="R3022" s="41"/>
      <c r="S3022" s="41"/>
    </row>
    <row r="3023" ht="78.0" customHeight="1">
      <c r="A3023" s="41"/>
      <c r="B3023" s="78"/>
      <c r="C3023" s="78"/>
      <c r="D3023" s="41"/>
      <c r="E3023" s="41"/>
      <c r="F3023" s="41"/>
      <c r="G3023" s="41"/>
      <c r="H3023" s="41"/>
      <c r="I3023" s="41"/>
      <c r="J3023" s="41"/>
      <c r="K3023" s="41"/>
      <c r="L3023" s="41"/>
      <c r="M3023" s="41"/>
      <c r="N3023" s="41"/>
      <c r="O3023" s="41"/>
      <c r="P3023" s="41"/>
      <c r="Q3023" s="41"/>
      <c r="R3023" s="41"/>
      <c r="S3023" s="41"/>
    </row>
    <row r="3024" ht="78.0" customHeight="1">
      <c r="A3024" s="41"/>
      <c r="B3024" s="78"/>
      <c r="C3024" s="78"/>
      <c r="D3024" s="41"/>
      <c r="E3024" s="41"/>
      <c r="F3024" s="41"/>
      <c r="G3024" s="41"/>
      <c r="H3024" s="41"/>
      <c r="I3024" s="41"/>
      <c r="J3024" s="41"/>
      <c r="K3024" s="41"/>
      <c r="L3024" s="41"/>
      <c r="M3024" s="41"/>
      <c r="N3024" s="41"/>
      <c r="O3024" s="41"/>
      <c r="P3024" s="41"/>
      <c r="Q3024" s="41"/>
      <c r="R3024" s="41"/>
      <c r="S3024" s="41"/>
    </row>
    <row r="3025" ht="78.0" customHeight="1">
      <c r="A3025" s="41"/>
      <c r="B3025" s="78"/>
      <c r="C3025" s="78"/>
      <c r="D3025" s="41"/>
      <c r="E3025" s="41"/>
      <c r="F3025" s="41"/>
      <c r="G3025" s="41"/>
      <c r="H3025" s="41"/>
      <c r="I3025" s="41"/>
      <c r="J3025" s="41"/>
      <c r="K3025" s="41"/>
      <c r="L3025" s="41"/>
      <c r="M3025" s="41"/>
      <c r="N3025" s="41"/>
      <c r="O3025" s="41"/>
      <c r="P3025" s="41"/>
      <c r="Q3025" s="41"/>
      <c r="R3025" s="41"/>
      <c r="S3025" s="41"/>
    </row>
    <row r="3026" ht="78.0" customHeight="1">
      <c r="A3026" s="41"/>
      <c r="B3026" s="78"/>
      <c r="C3026" s="78"/>
      <c r="D3026" s="41"/>
      <c r="E3026" s="41"/>
      <c r="F3026" s="41"/>
      <c r="G3026" s="41"/>
      <c r="H3026" s="41"/>
      <c r="I3026" s="41"/>
      <c r="J3026" s="41"/>
      <c r="K3026" s="41"/>
      <c r="L3026" s="41"/>
      <c r="M3026" s="41"/>
      <c r="N3026" s="41"/>
      <c r="O3026" s="41"/>
      <c r="P3026" s="41"/>
      <c r="Q3026" s="41"/>
      <c r="R3026" s="41"/>
      <c r="S3026" s="41"/>
    </row>
    <row r="3027" ht="78.0" customHeight="1">
      <c r="A3027" s="41"/>
      <c r="B3027" s="78"/>
      <c r="C3027" s="78"/>
      <c r="D3027" s="41"/>
      <c r="E3027" s="41"/>
      <c r="F3027" s="41"/>
      <c r="G3027" s="41"/>
      <c r="H3027" s="41"/>
      <c r="I3027" s="41"/>
      <c r="J3027" s="41"/>
      <c r="K3027" s="41"/>
      <c r="L3027" s="41"/>
      <c r="M3027" s="41"/>
      <c r="N3027" s="41"/>
      <c r="O3027" s="41"/>
      <c r="P3027" s="41"/>
      <c r="Q3027" s="41"/>
      <c r="R3027" s="41"/>
      <c r="S3027" s="41"/>
    </row>
    <row r="3028" ht="78.0" customHeight="1">
      <c r="A3028" s="41"/>
      <c r="B3028" s="78"/>
      <c r="C3028" s="78"/>
      <c r="D3028" s="41"/>
      <c r="E3028" s="41"/>
      <c r="F3028" s="41"/>
      <c r="G3028" s="41"/>
      <c r="H3028" s="41"/>
      <c r="I3028" s="41"/>
      <c r="J3028" s="41"/>
      <c r="K3028" s="41"/>
      <c r="L3028" s="41"/>
      <c r="M3028" s="41"/>
      <c r="N3028" s="41"/>
      <c r="O3028" s="41"/>
      <c r="P3028" s="41"/>
      <c r="Q3028" s="41"/>
      <c r="R3028" s="41"/>
      <c r="S3028" s="41"/>
    </row>
    <row r="3029" ht="78.0" customHeight="1">
      <c r="A3029" s="41"/>
      <c r="B3029" s="78"/>
      <c r="C3029" s="78"/>
      <c r="D3029" s="41"/>
      <c r="E3029" s="41"/>
      <c r="F3029" s="41"/>
      <c r="G3029" s="41"/>
      <c r="H3029" s="41"/>
      <c r="I3029" s="41"/>
      <c r="J3029" s="41"/>
      <c r="K3029" s="41"/>
      <c r="L3029" s="41"/>
      <c r="M3029" s="41"/>
      <c r="N3029" s="41"/>
      <c r="O3029" s="41"/>
      <c r="P3029" s="41"/>
      <c r="Q3029" s="41"/>
      <c r="R3029" s="41"/>
      <c r="S3029" s="41"/>
    </row>
    <row r="3030" ht="78.0" customHeight="1">
      <c r="A3030" s="41"/>
      <c r="B3030" s="78"/>
      <c r="C3030" s="78"/>
      <c r="D3030" s="41"/>
      <c r="E3030" s="41"/>
      <c r="F3030" s="41"/>
      <c r="G3030" s="41"/>
      <c r="H3030" s="41"/>
      <c r="I3030" s="41"/>
      <c r="J3030" s="41"/>
      <c r="K3030" s="41"/>
      <c r="L3030" s="41"/>
      <c r="M3030" s="41"/>
      <c r="N3030" s="41"/>
      <c r="O3030" s="41"/>
      <c r="P3030" s="41"/>
      <c r="Q3030" s="41"/>
      <c r="R3030" s="41"/>
      <c r="S3030" s="41"/>
    </row>
    <row r="3031" ht="78.0" customHeight="1">
      <c r="A3031" s="41"/>
      <c r="B3031" s="78"/>
      <c r="C3031" s="78"/>
      <c r="D3031" s="41"/>
      <c r="E3031" s="41"/>
      <c r="F3031" s="41"/>
      <c r="G3031" s="41"/>
      <c r="H3031" s="41"/>
      <c r="I3031" s="41"/>
      <c r="J3031" s="41"/>
      <c r="K3031" s="41"/>
      <c r="L3031" s="41"/>
      <c r="M3031" s="41"/>
      <c r="N3031" s="41"/>
      <c r="O3031" s="41"/>
      <c r="P3031" s="41"/>
      <c r="Q3031" s="41"/>
      <c r="R3031" s="41"/>
      <c r="S3031" s="41"/>
    </row>
    <row r="3032" ht="78.0" customHeight="1">
      <c r="A3032" s="41"/>
      <c r="B3032" s="78"/>
      <c r="C3032" s="78"/>
      <c r="D3032" s="41"/>
      <c r="E3032" s="41"/>
      <c r="F3032" s="41"/>
      <c r="G3032" s="41"/>
      <c r="H3032" s="41"/>
      <c r="I3032" s="41"/>
      <c r="J3032" s="41"/>
      <c r="K3032" s="41"/>
      <c r="L3032" s="41"/>
      <c r="M3032" s="41"/>
      <c r="N3032" s="41"/>
      <c r="O3032" s="41"/>
      <c r="P3032" s="41"/>
      <c r="Q3032" s="41"/>
      <c r="R3032" s="41"/>
      <c r="S3032" s="41"/>
    </row>
    <row r="3033" ht="78.0" customHeight="1">
      <c r="A3033" s="41"/>
      <c r="B3033" s="78"/>
      <c r="C3033" s="78"/>
      <c r="D3033" s="41"/>
      <c r="E3033" s="41"/>
      <c r="F3033" s="41"/>
      <c r="G3033" s="41"/>
      <c r="H3033" s="41"/>
      <c r="I3033" s="41"/>
      <c r="J3033" s="41"/>
      <c r="K3033" s="41"/>
      <c r="L3033" s="41"/>
      <c r="M3033" s="41"/>
      <c r="N3033" s="41"/>
      <c r="O3033" s="41"/>
      <c r="P3033" s="41"/>
      <c r="Q3033" s="41"/>
      <c r="R3033" s="41"/>
      <c r="S3033" s="41"/>
    </row>
    <row r="3034" ht="78.0" customHeight="1">
      <c r="A3034" s="41"/>
      <c r="B3034" s="78"/>
      <c r="C3034" s="78"/>
      <c r="D3034" s="41"/>
      <c r="E3034" s="41"/>
      <c r="F3034" s="41"/>
      <c r="G3034" s="41"/>
      <c r="H3034" s="41"/>
      <c r="I3034" s="41"/>
      <c r="J3034" s="41"/>
      <c r="K3034" s="41"/>
      <c r="L3034" s="41"/>
      <c r="M3034" s="41"/>
      <c r="N3034" s="41"/>
      <c r="O3034" s="41"/>
      <c r="P3034" s="41"/>
      <c r="Q3034" s="41"/>
      <c r="R3034" s="41"/>
      <c r="S3034" s="41"/>
    </row>
    <row r="3035" ht="78.0" customHeight="1">
      <c r="A3035" s="41"/>
      <c r="B3035" s="78"/>
      <c r="C3035" s="78"/>
      <c r="D3035" s="41"/>
      <c r="E3035" s="41"/>
      <c r="F3035" s="41"/>
      <c r="G3035" s="41"/>
      <c r="H3035" s="41"/>
      <c r="I3035" s="41"/>
      <c r="J3035" s="41"/>
      <c r="K3035" s="41"/>
      <c r="L3035" s="41"/>
      <c r="M3035" s="41"/>
      <c r="N3035" s="41"/>
      <c r="O3035" s="41"/>
      <c r="P3035" s="41"/>
      <c r="Q3035" s="41"/>
      <c r="R3035" s="41"/>
      <c r="S3035" s="41"/>
    </row>
    <row r="3036" ht="78.0" customHeight="1">
      <c r="A3036" s="41"/>
      <c r="B3036" s="78"/>
      <c r="C3036" s="78"/>
      <c r="D3036" s="41"/>
      <c r="E3036" s="41"/>
      <c r="F3036" s="41"/>
      <c r="G3036" s="41"/>
      <c r="H3036" s="41"/>
      <c r="I3036" s="41"/>
      <c r="J3036" s="41"/>
      <c r="K3036" s="41"/>
      <c r="L3036" s="41"/>
      <c r="M3036" s="41"/>
      <c r="N3036" s="41"/>
      <c r="O3036" s="41"/>
      <c r="P3036" s="41"/>
      <c r="Q3036" s="41"/>
      <c r="R3036" s="41"/>
      <c r="S3036" s="41"/>
    </row>
    <row r="3037" ht="78.0" customHeight="1">
      <c r="A3037" s="41"/>
      <c r="B3037" s="78"/>
      <c r="C3037" s="78"/>
      <c r="D3037" s="41"/>
      <c r="E3037" s="41"/>
      <c r="F3037" s="41"/>
      <c r="G3037" s="41"/>
      <c r="H3037" s="41"/>
      <c r="I3037" s="41"/>
      <c r="J3037" s="41"/>
      <c r="K3037" s="41"/>
      <c r="L3037" s="41"/>
      <c r="M3037" s="41"/>
      <c r="N3037" s="41"/>
      <c r="O3037" s="41"/>
      <c r="P3037" s="41"/>
      <c r="Q3037" s="41"/>
      <c r="R3037" s="41"/>
      <c r="S3037" s="41"/>
    </row>
    <row r="3038" ht="78.0" customHeight="1">
      <c r="A3038" s="41"/>
      <c r="B3038" s="78"/>
      <c r="C3038" s="78"/>
      <c r="D3038" s="41"/>
      <c r="E3038" s="41"/>
      <c r="F3038" s="41"/>
      <c r="G3038" s="41"/>
      <c r="H3038" s="41"/>
      <c r="I3038" s="41"/>
      <c r="J3038" s="41"/>
      <c r="K3038" s="41"/>
      <c r="L3038" s="41"/>
      <c r="M3038" s="41"/>
      <c r="N3038" s="41"/>
      <c r="O3038" s="41"/>
      <c r="P3038" s="41"/>
      <c r="Q3038" s="41"/>
      <c r="R3038" s="41"/>
      <c r="S3038" s="41"/>
    </row>
    <row r="3039" ht="78.0" customHeight="1">
      <c r="A3039" s="41"/>
      <c r="B3039" s="78"/>
      <c r="C3039" s="78"/>
      <c r="D3039" s="41"/>
      <c r="E3039" s="41"/>
      <c r="F3039" s="41"/>
      <c r="G3039" s="41"/>
      <c r="H3039" s="41"/>
      <c r="I3039" s="41"/>
      <c r="J3039" s="41"/>
      <c r="K3039" s="41"/>
      <c r="L3039" s="41"/>
      <c r="M3039" s="41"/>
      <c r="N3039" s="41"/>
      <c r="O3039" s="41"/>
      <c r="P3039" s="41"/>
      <c r="Q3039" s="41"/>
      <c r="R3039" s="41"/>
      <c r="S3039" s="41"/>
    </row>
    <row r="3040" ht="78.0" customHeight="1">
      <c r="A3040" s="41"/>
      <c r="B3040" s="78"/>
      <c r="C3040" s="78"/>
      <c r="D3040" s="41"/>
      <c r="E3040" s="41"/>
      <c r="F3040" s="41"/>
      <c r="G3040" s="41"/>
      <c r="H3040" s="41"/>
      <c r="I3040" s="41"/>
      <c r="J3040" s="41"/>
      <c r="K3040" s="41"/>
      <c r="L3040" s="41"/>
      <c r="M3040" s="41"/>
      <c r="N3040" s="41"/>
      <c r="O3040" s="41"/>
      <c r="P3040" s="41"/>
      <c r="Q3040" s="41"/>
      <c r="R3040" s="41"/>
      <c r="S3040" s="41"/>
    </row>
    <row r="3041" ht="78.0" customHeight="1">
      <c r="A3041" s="41"/>
      <c r="B3041" s="78"/>
      <c r="C3041" s="78"/>
      <c r="D3041" s="41"/>
      <c r="E3041" s="41"/>
      <c r="F3041" s="41"/>
      <c r="G3041" s="41"/>
      <c r="H3041" s="41"/>
      <c r="I3041" s="41"/>
      <c r="J3041" s="41"/>
      <c r="K3041" s="41"/>
      <c r="L3041" s="41"/>
      <c r="M3041" s="41"/>
      <c r="N3041" s="41"/>
      <c r="O3041" s="41"/>
      <c r="P3041" s="41"/>
      <c r="Q3041" s="41"/>
      <c r="R3041" s="41"/>
      <c r="S3041" s="41"/>
    </row>
    <row r="3042" ht="78.0" customHeight="1">
      <c r="A3042" s="41"/>
      <c r="B3042" s="78"/>
      <c r="C3042" s="78"/>
      <c r="D3042" s="41"/>
      <c r="E3042" s="41"/>
      <c r="F3042" s="41"/>
      <c r="G3042" s="41"/>
      <c r="H3042" s="41"/>
      <c r="I3042" s="41"/>
      <c r="J3042" s="41"/>
      <c r="K3042" s="41"/>
      <c r="L3042" s="41"/>
      <c r="M3042" s="41"/>
      <c r="N3042" s="41"/>
      <c r="O3042" s="41"/>
      <c r="P3042" s="41"/>
      <c r="Q3042" s="41"/>
      <c r="R3042" s="41"/>
      <c r="S3042" s="41"/>
    </row>
    <row r="3043" ht="78.0" customHeight="1">
      <c r="A3043" s="41"/>
      <c r="B3043" s="78"/>
      <c r="C3043" s="78"/>
      <c r="D3043" s="41"/>
      <c r="E3043" s="41"/>
      <c r="F3043" s="41"/>
      <c r="G3043" s="41"/>
      <c r="H3043" s="41"/>
      <c r="I3043" s="41"/>
      <c r="J3043" s="41"/>
      <c r="K3043" s="41"/>
      <c r="L3043" s="41"/>
      <c r="M3043" s="41"/>
      <c r="N3043" s="41"/>
      <c r="O3043" s="41"/>
      <c r="P3043" s="41"/>
      <c r="Q3043" s="41"/>
      <c r="R3043" s="41"/>
      <c r="S3043" s="41"/>
    </row>
    <row r="3044" ht="78.0" customHeight="1">
      <c r="A3044" s="41"/>
      <c r="B3044" s="78"/>
      <c r="C3044" s="78"/>
      <c r="D3044" s="41"/>
      <c r="E3044" s="41"/>
      <c r="F3044" s="41"/>
      <c r="G3044" s="41"/>
      <c r="H3044" s="41"/>
      <c r="I3044" s="41"/>
      <c r="J3044" s="41"/>
      <c r="K3044" s="41"/>
      <c r="L3044" s="41"/>
      <c r="M3044" s="41"/>
      <c r="N3044" s="41"/>
      <c r="O3044" s="41"/>
      <c r="P3044" s="41"/>
      <c r="Q3044" s="41"/>
      <c r="R3044" s="41"/>
      <c r="S3044" s="41"/>
    </row>
    <row r="3045" ht="78.0" customHeight="1">
      <c r="A3045" s="41"/>
      <c r="B3045" s="78"/>
      <c r="C3045" s="78"/>
      <c r="D3045" s="41"/>
      <c r="E3045" s="41"/>
      <c r="F3045" s="41"/>
      <c r="G3045" s="41"/>
      <c r="H3045" s="41"/>
      <c r="I3045" s="41"/>
      <c r="J3045" s="41"/>
      <c r="K3045" s="41"/>
      <c r="L3045" s="41"/>
      <c r="M3045" s="41"/>
      <c r="N3045" s="41"/>
      <c r="O3045" s="41"/>
      <c r="P3045" s="41"/>
      <c r="Q3045" s="41"/>
      <c r="R3045" s="41"/>
      <c r="S3045" s="41"/>
    </row>
    <row r="3046" ht="78.0" customHeight="1">
      <c r="A3046" s="41"/>
      <c r="B3046" s="78"/>
      <c r="C3046" s="78"/>
      <c r="D3046" s="41"/>
      <c r="E3046" s="41"/>
      <c r="F3046" s="41"/>
      <c r="G3046" s="41"/>
      <c r="H3046" s="41"/>
      <c r="I3046" s="41"/>
      <c r="J3046" s="41"/>
      <c r="K3046" s="41"/>
      <c r="L3046" s="41"/>
      <c r="M3046" s="41"/>
      <c r="N3046" s="41"/>
      <c r="O3046" s="41"/>
      <c r="P3046" s="41"/>
      <c r="Q3046" s="41"/>
      <c r="R3046" s="41"/>
      <c r="S3046" s="41"/>
    </row>
    <row r="3047" ht="78.0" customHeight="1">
      <c r="A3047" s="41"/>
      <c r="B3047" s="78"/>
      <c r="C3047" s="78"/>
      <c r="D3047" s="41"/>
      <c r="E3047" s="41"/>
      <c r="F3047" s="41"/>
      <c r="G3047" s="41"/>
      <c r="H3047" s="41"/>
      <c r="I3047" s="41"/>
      <c r="J3047" s="41"/>
      <c r="K3047" s="41"/>
      <c r="L3047" s="41"/>
      <c r="M3047" s="41"/>
      <c r="N3047" s="41"/>
      <c r="O3047" s="41"/>
      <c r="P3047" s="41"/>
      <c r="Q3047" s="41"/>
      <c r="R3047" s="41"/>
      <c r="S3047" s="41"/>
    </row>
    <row r="3048" ht="78.0" customHeight="1">
      <c r="A3048" s="41"/>
      <c r="B3048" s="78"/>
      <c r="C3048" s="78"/>
      <c r="D3048" s="41"/>
      <c r="E3048" s="41"/>
      <c r="F3048" s="41"/>
      <c r="G3048" s="41"/>
      <c r="H3048" s="41"/>
      <c r="I3048" s="41"/>
      <c r="J3048" s="41"/>
      <c r="K3048" s="41"/>
      <c r="L3048" s="41"/>
      <c r="M3048" s="41"/>
      <c r="N3048" s="41"/>
      <c r="O3048" s="41"/>
      <c r="P3048" s="41"/>
      <c r="Q3048" s="41"/>
      <c r="R3048" s="41"/>
      <c r="S3048" s="41"/>
    </row>
    <row r="3049" ht="78.0" customHeight="1">
      <c r="A3049" s="41"/>
      <c r="B3049" s="78"/>
      <c r="C3049" s="78"/>
      <c r="D3049" s="41"/>
      <c r="E3049" s="41"/>
      <c r="F3049" s="41"/>
      <c r="G3049" s="41"/>
      <c r="H3049" s="41"/>
      <c r="I3049" s="41"/>
      <c r="J3049" s="41"/>
      <c r="K3049" s="41"/>
      <c r="L3049" s="41"/>
      <c r="M3049" s="41"/>
      <c r="N3049" s="41"/>
      <c r="O3049" s="41"/>
      <c r="P3049" s="41"/>
      <c r="Q3049" s="41"/>
      <c r="R3049" s="41"/>
      <c r="S3049" s="41"/>
    </row>
    <row r="3050" ht="78.0" customHeight="1">
      <c r="A3050" s="41"/>
      <c r="B3050" s="78"/>
      <c r="C3050" s="78"/>
      <c r="D3050" s="41"/>
      <c r="E3050" s="41"/>
      <c r="F3050" s="41"/>
      <c r="G3050" s="41"/>
      <c r="H3050" s="41"/>
      <c r="I3050" s="41"/>
      <c r="J3050" s="41"/>
      <c r="K3050" s="41"/>
      <c r="L3050" s="41"/>
      <c r="M3050" s="41"/>
      <c r="N3050" s="41"/>
      <c r="O3050" s="41"/>
      <c r="P3050" s="41"/>
      <c r="Q3050" s="41"/>
      <c r="R3050" s="41"/>
      <c r="S3050" s="41"/>
    </row>
    <row r="3051" ht="78.0" customHeight="1">
      <c r="A3051" s="41"/>
      <c r="B3051" s="78"/>
      <c r="C3051" s="78"/>
      <c r="D3051" s="41"/>
      <c r="E3051" s="41"/>
      <c r="F3051" s="41"/>
      <c r="G3051" s="41"/>
      <c r="H3051" s="41"/>
      <c r="I3051" s="41"/>
      <c r="J3051" s="41"/>
      <c r="K3051" s="41"/>
      <c r="L3051" s="41"/>
      <c r="M3051" s="41"/>
      <c r="N3051" s="41"/>
      <c r="O3051" s="41"/>
      <c r="P3051" s="41"/>
      <c r="Q3051" s="41"/>
      <c r="R3051" s="41"/>
      <c r="S3051" s="41"/>
    </row>
    <row r="3052" ht="78.0" customHeight="1">
      <c r="A3052" s="41"/>
      <c r="B3052" s="78"/>
      <c r="C3052" s="78"/>
      <c r="D3052" s="41"/>
      <c r="E3052" s="41"/>
      <c r="F3052" s="41"/>
      <c r="G3052" s="41"/>
      <c r="H3052" s="41"/>
      <c r="I3052" s="41"/>
      <c r="J3052" s="41"/>
      <c r="K3052" s="41"/>
      <c r="L3052" s="41"/>
      <c r="M3052" s="41"/>
      <c r="N3052" s="41"/>
      <c r="O3052" s="41"/>
      <c r="P3052" s="41"/>
      <c r="Q3052" s="41"/>
      <c r="R3052" s="41"/>
      <c r="S3052" s="41"/>
    </row>
    <row r="3053" ht="78.0" customHeight="1">
      <c r="A3053" s="41"/>
      <c r="B3053" s="78"/>
      <c r="C3053" s="78"/>
      <c r="D3053" s="41"/>
      <c r="E3053" s="41"/>
      <c r="F3053" s="41"/>
      <c r="G3053" s="41"/>
      <c r="H3053" s="41"/>
      <c r="I3053" s="41"/>
      <c r="J3053" s="41"/>
      <c r="K3053" s="41"/>
      <c r="L3053" s="41"/>
      <c r="M3053" s="41"/>
      <c r="N3053" s="41"/>
      <c r="O3053" s="41"/>
      <c r="P3053" s="41"/>
      <c r="Q3053" s="41"/>
      <c r="R3053" s="41"/>
      <c r="S3053" s="41"/>
    </row>
    <row r="3054" ht="78.0" customHeight="1">
      <c r="A3054" s="41"/>
      <c r="B3054" s="78"/>
      <c r="C3054" s="78"/>
      <c r="D3054" s="41"/>
      <c r="E3054" s="41"/>
      <c r="F3054" s="41"/>
      <c r="G3054" s="41"/>
      <c r="H3054" s="41"/>
      <c r="I3054" s="41"/>
      <c r="J3054" s="41"/>
      <c r="K3054" s="41"/>
      <c r="L3054" s="41"/>
      <c r="M3054" s="41"/>
      <c r="N3054" s="41"/>
      <c r="O3054" s="41"/>
      <c r="P3054" s="41"/>
      <c r="Q3054" s="41"/>
      <c r="R3054" s="41"/>
      <c r="S3054" s="41"/>
    </row>
    <row r="3055" ht="78.0" customHeight="1">
      <c r="A3055" s="41"/>
      <c r="B3055" s="78"/>
      <c r="C3055" s="78"/>
      <c r="D3055" s="41"/>
      <c r="E3055" s="41"/>
      <c r="F3055" s="41"/>
      <c r="G3055" s="41"/>
      <c r="H3055" s="41"/>
      <c r="I3055" s="41"/>
      <c r="J3055" s="41"/>
      <c r="K3055" s="41"/>
      <c r="L3055" s="41"/>
      <c r="M3055" s="41"/>
      <c r="N3055" s="41"/>
      <c r="O3055" s="41"/>
      <c r="P3055" s="41"/>
      <c r="Q3055" s="41"/>
      <c r="R3055" s="41"/>
      <c r="S3055" s="41"/>
    </row>
    <row r="3056" ht="78.0" customHeight="1">
      <c r="A3056" s="41"/>
      <c r="B3056" s="78"/>
      <c r="C3056" s="78"/>
      <c r="D3056" s="41"/>
      <c r="E3056" s="41"/>
      <c r="F3056" s="41"/>
      <c r="G3056" s="41"/>
      <c r="H3056" s="41"/>
      <c r="I3056" s="41"/>
      <c r="J3056" s="41"/>
      <c r="K3056" s="41"/>
      <c r="L3056" s="41"/>
      <c r="M3056" s="41"/>
      <c r="N3056" s="41"/>
      <c r="O3056" s="41"/>
      <c r="P3056" s="41"/>
      <c r="Q3056" s="41"/>
      <c r="R3056" s="41"/>
      <c r="S3056" s="41"/>
    </row>
    <row r="3057" ht="78.0" customHeight="1">
      <c r="A3057" s="41"/>
      <c r="B3057" s="78"/>
      <c r="C3057" s="78"/>
      <c r="D3057" s="41"/>
      <c r="E3057" s="41"/>
      <c r="F3057" s="41"/>
      <c r="G3057" s="41"/>
      <c r="H3057" s="41"/>
      <c r="I3057" s="41"/>
      <c r="J3057" s="41"/>
      <c r="K3057" s="41"/>
      <c r="L3057" s="41"/>
      <c r="M3057" s="41"/>
      <c r="N3057" s="41"/>
      <c r="O3057" s="41"/>
      <c r="P3057" s="41"/>
      <c r="Q3057" s="41"/>
      <c r="R3057" s="41"/>
      <c r="S3057" s="41"/>
    </row>
    <row r="3058" ht="78.0" customHeight="1">
      <c r="A3058" s="41"/>
      <c r="B3058" s="78"/>
      <c r="C3058" s="78"/>
      <c r="D3058" s="41"/>
      <c r="E3058" s="41"/>
      <c r="F3058" s="41"/>
      <c r="G3058" s="41"/>
      <c r="H3058" s="41"/>
      <c r="I3058" s="41"/>
      <c r="J3058" s="41"/>
      <c r="K3058" s="41"/>
      <c r="L3058" s="41"/>
      <c r="M3058" s="41"/>
      <c r="N3058" s="41"/>
      <c r="O3058" s="41"/>
      <c r="P3058" s="41"/>
      <c r="Q3058" s="41"/>
      <c r="R3058" s="41"/>
      <c r="S3058" s="41"/>
    </row>
    <row r="3059" ht="78.0" customHeight="1">
      <c r="A3059" s="41"/>
      <c r="B3059" s="78"/>
      <c r="C3059" s="78"/>
      <c r="D3059" s="41"/>
      <c r="E3059" s="41"/>
      <c r="F3059" s="41"/>
      <c r="G3059" s="41"/>
      <c r="H3059" s="41"/>
      <c r="I3059" s="41"/>
      <c r="J3059" s="41"/>
      <c r="K3059" s="41"/>
      <c r="L3059" s="41"/>
      <c r="M3059" s="41"/>
      <c r="N3059" s="41"/>
      <c r="O3059" s="41"/>
      <c r="P3059" s="41"/>
      <c r="Q3059" s="41"/>
      <c r="R3059" s="41"/>
      <c r="S3059" s="41"/>
    </row>
    <row r="3060" ht="78.0" customHeight="1">
      <c r="A3060" s="41"/>
      <c r="B3060" s="78"/>
      <c r="C3060" s="78"/>
      <c r="D3060" s="41"/>
      <c r="E3060" s="41"/>
      <c r="F3060" s="41"/>
      <c r="G3060" s="41"/>
      <c r="H3060" s="41"/>
      <c r="I3060" s="41"/>
      <c r="J3060" s="41"/>
      <c r="K3060" s="41"/>
      <c r="L3060" s="41"/>
      <c r="M3060" s="41"/>
      <c r="N3060" s="41"/>
      <c r="O3060" s="41"/>
      <c r="P3060" s="41"/>
      <c r="Q3060" s="41"/>
      <c r="R3060" s="41"/>
      <c r="S3060" s="41"/>
    </row>
    <row r="3061" ht="78.0" customHeight="1">
      <c r="A3061" s="41"/>
      <c r="B3061" s="78"/>
      <c r="C3061" s="78"/>
      <c r="D3061" s="41"/>
      <c r="E3061" s="41"/>
      <c r="F3061" s="41"/>
      <c r="G3061" s="41"/>
      <c r="H3061" s="41"/>
      <c r="I3061" s="41"/>
      <c r="J3061" s="41"/>
      <c r="K3061" s="41"/>
      <c r="L3061" s="41"/>
      <c r="M3061" s="41"/>
      <c r="N3061" s="41"/>
      <c r="O3061" s="41"/>
      <c r="P3061" s="41"/>
      <c r="Q3061" s="41"/>
      <c r="R3061" s="41"/>
      <c r="S3061" s="41"/>
    </row>
    <row r="3062" ht="78.0" customHeight="1">
      <c r="A3062" s="41"/>
      <c r="B3062" s="78"/>
      <c r="C3062" s="78"/>
      <c r="D3062" s="41"/>
      <c r="E3062" s="41"/>
      <c r="F3062" s="41"/>
      <c r="G3062" s="41"/>
      <c r="H3062" s="41"/>
      <c r="I3062" s="41"/>
      <c r="J3062" s="41"/>
      <c r="K3062" s="41"/>
      <c r="L3062" s="41"/>
      <c r="M3062" s="41"/>
      <c r="N3062" s="41"/>
      <c r="O3062" s="41"/>
      <c r="P3062" s="41"/>
      <c r="Q3062" s="41"/>
      <c r="R3062" s="41"/>
      <c r="S3062" s="41"/>
    </row>
    <row r="3063" ht="78.0" customHeight="1">
      <c r="A3063" s="41"/>
      <c r="B3063" s="78"/>
      <c r="C3063" s="78"/>
      <c r="D3063" s="41"/>
      <c r="E3063" s="41"/>
      <c r="F3063" s="41"/>
      <c r="G3063" s="41"/>
      <c r="H3063" s="41"/>
      <c r="I3063" s="41"/>
      <c r="J3063" s="41"/>
      <c r="K3063" s="41"/>
      <c r="L3063" s="41"/>
      <c r="M3063" s="41"/>
      <c r="N3063" s="41"/>
      <c r="O3063" s="41"/>
      <c r="P3063" s="41"/>
      <c r="Q3063" s="41"/>
      <c r="R3063" s="41"/>
      <c r="S3063" s="41"/>
    </row>
    <row r="3064" ht="78.0" customHeight="1">
      <c r="A3064" s="41"/>
      <c r="B3064" s="78"/>
      <c r="C3064" s="78"/>
      <c r="D3064" s="41"/>
      <c r="E3064" s="41"/>
      <c r="F3064" s="41"/>
      <c r="G3064" s="41"/>
      <c r="H3064" s="41"/>
      <c r="I3064" s="41"/>
      <c r="J3064" s="41"/>
      <c r="K3064" s="41"/>
      <c r="L3064" s="41"/>
      <c r="M3064" s="41"/>
      <c r="N3064" s="41"/>
      <c r="O3064" s="41"/>
      <c r="P3064" s="41"/>
      <c r="Q3064" s="41"/>
      <c r="R3064" s="41"/>
      <c r="S3064" s="41"/>
    </row>
    <row r="3065" ht="78.0" customHeight="1">
      <c r="A3065" s="41"/>
      <c r="B3065" s="78"/>
      <c r="C3065" s="78"/>
      <c r="D3065" s="41"/>
      <c r="E3065" s="41"/>
      <c r="F3065" s="41"/>
      <c r="G3065" s="41"/>
      <c r="H3065" s="41"/>
      <c r="I3065" s="41"/>
      <c r="J3065" s="41"/>
      <c r="K3065" s="41"/>
      <c r="L3065" s="41"/>
      <c r="M3065" s="41"/>
      <c r="N3065" s="41"/>
      <c r="O3065" s="41"/>
      <c r="P3065" s="41"/>
      <c r="Q3065" s="41"/>
      <c r="R3065" s="41"/>
      <c r="S3065" s="41"/>
    </row>
    <row r="3066" ht="78.0" customHeight="1">
      <c r="A3066" s="41"/>
      <c r="B3066" s="78"/>
      <c r="C3066" s="78"/>
      <c r="D3066" s="41"/>
      <c r="E3066" s="41"/>
      <c r="F3066" s="41"/>
      <c r="G3066" s="41"/>
      <c r="H3066" s="41"/>
      <c r="I3066" s="41"/>
      <c r="J3066" s="41"/>
      <c r="K3066" s="41"/>
      <c r="L3066" s="41"/>
      <c r="M3066" s="41"/>
      <c r="N3066" s="41"/>
      <c r="O3066" s="41"/>
      <c r="P3066" s="41"/>
      <c r="Q3066" s="41"/>
      <c r="R3066" s="41"/>
      <c r="S3066" s="41"/>
    </row>
    <row r="3067" ht="78.0" customHeight="1">
      <c r="A3067" s="41"/>
      <c r="B3067" s="78"/>
      <c r="C3067" s="78"/>
      <c r="D3067" s="41"/>
      <c r="E3067" s="41"/>
      <c r="F3067" s="41"/>
      <c r="G3067" s="41"/>
      <c r="H3067" s="41"/>
      <c r="I3067" s="41"/>
      <c r="J3067" s="41"/>
      <c r="K3067" s="41"/>
      <c r="L3067" s="41"/>
      <c r="M3067" s="41"/>
      <c r="N3067" s="41"/>
      <c r="O3067" s="41"/>
      <c r="P3067" s="41"/>
      <c r="Q3067" s="41"/>
      <c r="R3067" s="41"/>
      <c r="S3067" s="41"/>
    </row>
    <row r="3068" ht="78.0" customHeight="1">
      <c r="A3068" s="41"/>
      <c r="B3068" s="78"/>
      <c r="C3068" s="78"/>
      <c r="D3068" s="41"/>
      <c r="E3068" s="41"/>
      <c r="F3068" s="41"/>
      <c r="G3068" s="41"/>
      <c r="H3068" s="41"/>
      <c r="I3068" s="41"/>
      <c r="J3068" s="41"/>
      <c r="K3068" s="41"/>
      <c r="L3068" s="41"/>
      <c r="M3068" s="41"/>
      <c r="N3068" s="41"/>
      <c r="O3068" s="41"/>
      <c r="P3068" s="41"/>
      <c r="Q3068" s="41"/>
      <c r="R3068" s="41"/>
      <c r="S3068" s="41"/>
    </row>
    <row r="3069" ht="78.0" customHeight="1">
      <c r="A3069" s="41"/>
      <c r="B3069" s="78"/>
      <c r="C3069" s="78"/>
      <c r="D3069" s="41"/>
      <c r="E3069" s="41"/>
      <c r="F3069" s="41"/>
      <c r="G3069" s="41"/>
      <c r="H3069" s="41"/>
      <c r="I3069" s="41"/>
      <c r="J3069" s="41"/>
      <c r="K3069" s="41"/>
      <c r="L3069" s="41"/>
      <c r="M3069" s="41"/>
      <c r="N3069" s="41"/>
      <c r="O3069" s="41"/>
      <c r="P3069" s="41"/>
      <c r="Q3069" s="41"/>
      <c r="R3069" s="41"/>
      <c r="S3069" s="41"/>
    </row>
    <row r="3070" ht="78.0" customHeight="1">
      <c r="A3070" s="41"/>
      <c r="B3070" s="78"/>
      <c r="C3070" s="78"/>
      <c r="D3070" s="41"/>
      <c r="E3070" s="41"/>
      <c r="F3070" s="41"/>
      <c r="G3070" s="41"/>
      <c r="H3070" s="41"/>
      <c r="I3070" s="41"/>
      <c r="J3070" s="41"/>
      <c r="K3070" s="41"/>
      <c r="L3070" s="41"/>
      <c r="M3070" s="41"/>
      <c r="N3070" s="41"/>
      <c r="O3070" s="41"/>
      <c r="P3070" s="41"/>
      <c r="Q3070" s="41"/>
      <c r="R3070" s="41"/>
      <c r="S3070" s="41"/>
    </row>
    <row r="3071" ht="78.0" customHeight="1">
      <c r="A3071" s="41"/>
      <c r="B3071" s="78"/>
      <c r="C3071" s="78"/>
      <c r="D3071" s="41"/>
      <c r="E3071" s="41"/>
      <c r="F3071" s="41"/>
      <c r="G3071" s="41"/>
      <c r="H3071" s="41"/>
      <c r="I3071" s="41"/>
      <c r="J3071" s="41"/>
      <c r="K3071" s="41"/>
      <c r="L3071" s="41"/>
      <c r="M3071" s="41"/>
      <c r="N3071" s="41"/>
      <c r="O3071" s="41"/>
      <c r="P3071" s="41"/>
      <c r="Q3071" s="41"/>
      <c r="R3071" s="41"/>
      <c r="S3071" s="41"/>
    </row>
    <row r="3072" ht="78.0" customHeight="1">
      <c r="A3072" s="41"/>
      <c r="B3072" s="78"/>
      <c r="C3072" s="78"/>
      <c r="D3072" s="41"/>
      <c r="E3072" s="41"/>
      <c r="F3072" s="41"/>
      <c r="G3072" s="41"/>
      <c r="H3072" s="41"/>
      <c r="I3072" s="41"/>
      <c r="J3072" s="41"/>
      <c r="K3072" s="41"/>
      <c r="L3072" s="41"/>
      <c r="M3072" s="41"/>
      <c r="N3072" s="41"/>
      <c r="O3072" s="41"/>
      <c r="P3072" s="41"/>
      <c r="Q3072" s="41"/>
      <c r="R3072" s="41"/>
      <c r="S3072" s="41"/>
    </row>
    <row r="3073" ht="78.0" customHeight="1">
      <c r="A3073" s="41"/>
      <c r="B3073" s="78"/>
      <c r="C3073" s="78"/>
      <c r="D3073" s="41"/>
      <c r="E3073" s="41"/>
      <c r="F3073" s="41"/>
      <c r="G3073" s="41"/>
      <c r="H3073" s="41"/>
      <c r="I3073" s="41"/>
      <c r="J3073" s="41"/>
      <c r="K3073" s="41"/>
      <c r="L3073" s="41"/>
      <c r="M3073" s="41"/>
      <c r="N3073" s="41"/>
      <c r="O3073" s="41"/>
      <c r="P3073" s="41"/>
      <c r="Q3073" s="41"/>
      <c r="R3073" s="41"/>
      <c r="S3073" s="41"/>
    </row>
    <row r="3074" ht="78.0" customHeight="1">
      <c r="A3074" s="41"/>
      <c r="B3074" s="78"/>
      <c r="C3074" s="78"/>
      <c r="D3074" s="41"/>
      <c r="E3074" s="41"/>
      <c r="F3074" s="41"/>
      <c r="G3074" s="41"/>
      <c r="H3074" s="41"/>
      <c r="I3074" s="41"/>
      <c r="J3074" s="41"/>
      <c r="K3074" s="41"/>
      <c r="L3074" s="41"/>
      <c r="M3074" s="41"/>
      <c r="N3074" s="41"/>
      <c r="O3074" s="41"/>
      <c r="P3074" s="41"/>
      <c r="Q3074" s="41"/>
      <c r="R3074" s="41"/>
      <c r="S3074" s="41"/>
    </row>
    <row r="3075" ht="78.0" customHeight="1">
      <c r="A3075" s="41"/>
      <c r="B3075" s="78"/>
      <c r="C3075" s="78"/>
      <c r="D3075" s="41"/>
      <c r="E3075" s="41"/>
      <c r="F3075" s="41"/>
      <c r="G3075" s="41"/>
      <c r="H3075" s="41"/>
      <c r="I3075" s="41"/>
      <c r="J3075" s="41"/>
      <c r="K3075" s="41"/>
      <c r="L3075" s="41"/>
      <c r="M3075" s="41"/>
      <c r="N3075" s="41"/>
      <c r="O3075" s="41"/>
      <c r="P3075" s="41"/>
      <c r="Q3075" s="41"/>
      <c r="R3075" s="41"/>
      <c r="S3075" s="41"/>
    </row>
    <row r="3076" ht="78.0" customHeight="1">
      <c r="A3076" s="41"/>
      <c r="B3076" s="78"/>
      <c r="C3076" s="78"/>
      <c r="D3076" s="41"/>
      <c r="E3076" s="41"/>
      <c r="F3076" s="41"/>
      <c r="G3076" s="41"/>
      <c r="H3076" s="41"/>
      <c r="I3076" s="41"/>
      <c r="J3076" s="41"/>
      <c r="K3076" s="41"/>
      <c r="L3076" s="41"/>
      <c r="M3076" s="41"/>
      <c r="N3076" s="41"/>
      <c r="O3076" s="41"/>
      <c r="P3076" s="41"/>
      <c r="Q3076" s="41"/>
      <c r="R3076" s="41"/>
      <c r="S3076" s="41"/>
    </row>
    <row r="3077" ht="78.0" customHeight="1">
      <c r="A3077" s="41"/>
      <c r="B3077" s="78"/>
      <c r="C3077" s="78"/>
      <c r="D3077" s="41"/>
      <c r="E3077" s="41"/>
      <c r="F3077" s="41"/>
      <c r="G3077" s="41"/>
      <c r="H3077" s="41"/>
      <c r="I3077" s="41"/>
      <c r="J3077" s="41"/>
      <c r="K3077" s="41"/>
      <c r="L3077" s="41"/>
      <c r="M3077" s="41"/>
      <c r="N3077" s="41"/>
      <c r="O3077" s="41"/>
      <c r="P3077" s="41"/>
      <c r="Q3077" s="41"/>
      <c r="R3077" s="41"/>
      <c r="S3077" s="41"/>
    </row>
    <row r="3078" ht="78.0" customHeight="1">
      <c r="A3078" s="41"/>
      <c r="B3078" s="78"/>
      <c r="C3078" s="78"/>
      <c r="D3078" s="41"/>
      <c r="E3078" s="41"/>
      <c r="F3078" s="41"/>
      <c r="G3078" s="41"/>
      <c r="H3078" s="41"/>
      <c r="I3078" s="41"/>
      <c r="J3078" s="41"/>
      <c r="K3078" s="41"/>
      <c r="L3078" s="41"/>
      <c r="M3078" s="41"/>
      <c r="N3078" s="41"/>
      <c r="O3078" s="41"/>
      <c r="P3078" s="41"/>
      <c r="Q3078" s="41"/>
      <c r="R3078" s="41"/>
      <c r="S3078" s="41"/>
    </row>
    <row r="3079" ht="78.0" customHeight="1">
      <c r="A3079" s="41"/>
      <c r="B3079" s="78"/>
      <c r="C3079" s="78"/>
      <c r="D3079" s="41"/>
      <c r="E3079" s="41"/>
      <c r="F3079" s="41"/>
      <c r="G3079" s="41"/>
      <c r="H3079" s="41"/>
      <c r="I3079" s="41"/>
      <c r="J3079" s="41"/>
      <c r="K3079" s="41"/>
      <c r="L3079" s="41"/>
      <c r="M3079" s="41"/>
      <c r="N3079" s="41"/>
      <c r="O3079" s="41"/>
      <c r="P3079" s="41"/>
      <c r="Q3079" s="41"/>
      <c r="R3079" s="41"/>
      <c r="S3079" s="41"/>
    </row>
    <row r="3080" ht="78.0" customHeight="1">
      <c r="A3080" s="41"/>
      <c r="B3080" s="78"/>
      <c r="C3080" s="78"/>
      <c r="D3080" s="41"/>
      <c r="E3080" s="41"/>
      <c r="F3080" s="41"/>
      <c r="G3080" s="41"/>
      <c r="H3080" s="41"/>
      <c r="I3080" s="41"/>
      <c r="J3080" s="41"/>
      <c r="K3080" s="41"/>
      <c r="L3080" s="41"/>
      <c r="M3080" s="41"/>
      <c r="N3080" s="41"/>
      <c r="O3080" s="41"/>
      <c r="P3080" s="41"/>
      <c r="Q3080" s="41"/>
      <c r="R3080" s="41"/>
      <c r="S3080" s="41"/>
    </row>
    <row r="3081" ht="78.0" customHeight="1">
      <c r="A3081" s="41"/>
      <c r="B3081" s="78"/>
      <c r="C3081" s="78"/>
      <c r="D3081" s="41"/>
      <c r="E3081" s="41"/>
      <c r="F3081" s="41"/>
      <c r="G3081" s="41"/>
      <c r="H3081" s="41"/>
      <c r="I3081" s="41"/>
      <c r="J3081" s="41"/>
      <c r="K3081" s="41"/>
      <c r="L3081" s="41"/>
      <c r="M3081" s="41"/>
      <c r="N3081" s="41"/>
      <c r="O3081" s="41"/>
      <c r="P3081" s="41"/>
      <c r="Q3081" s="41"/>
      <c r="R3081" s="41"/>
      <c r="S3081" s="41"/>
    </row>
    <row r="3082" ht="78.0" customHeight="1">
      <c r="A3082" s="41"/>
      <c r="B3082" s="78"/>
      <c r="C3082" s="78"/>
      <c r="D3082" s="41"/>
      <c r="E3082" s="41"/>
      <c r="F3082" s="41"/>
      <c r="G3082" s="41"/>
      <c r="H3082" s="41"/>
      <c r="I3082" s="41"/>
      <c r="J3082" s="41"/>
      <c r="K3082" s="41"/>
      <c r="L3082" s="41"/>
      <c r="M3082" s="41"/>
      <c r="N3082" s="41"/>
      <c r="O3082" s="41"/>
      <c r="P3082" s="41"/>
      <c r="Q3082" s="41"/>
      <c r="R3082" s="41"/>
      <c r="S3082" s="41"/>
    </row>
    <row r="3083" ht="78.0" customHeight="1">
      <c r="A3083" s="41"/>
      <c r="B3083" s="78"/>
      <c r="C3083" s="78"/>
      <c r="D3083" s="41"/>
      <c r="E3083" s="41"/>
      <c r="F3083" s="41"/>
      <c r="G3083" s="41"/>
      <c r="H3083" s="41"/>
      <c r="I3083" s="41"/>
      <c r="J3083" s="41"/>
      <c r="K3083" s="41"/>
      <c r="L3083" s="41"/>
      <c r="M3083" s="41"/>
      <c r="N3083" s="41"/>
      <c r="O3083" s="41"/>
      <c r="P3083" s="41"/>
      <c r="Q3083" s="41"/>
      <c r="R3083" s="41"/>
      <c r="S3083" s="41"/>
    </row>
    <row r="3084" ht="78.0" customHeight="1">
      <c r="A3084" s="41"/>
      <c r="B3084" s="78"/>
      <c r="C3084" s="78"/>
      <c r="D3084" s="41"/>
      <c r="E3084" s="41"/>
      <c r="F3084" s="41"/>
      <c r="G3084" s="41"/>
      <c r="H3084" s="41"/>
      <c r="I3084" s="41"/>
      <c r="J3084" s="41"/>
      <c r="K3084" s="41"/>
      <c r="L3084" s="41"/>
      <c r="M3084" s="41"/>
      <c r="N3084" s="41"/>
      <c r="O3084" s="41"/>
      <c r="P3084" s="41"/>
      <c r="Q3084" s="41"/>
      <c r="R3084" s="41"/>
      <c r="S3084" s="41"/>
    </row>
    <row r="3085" ht="78.0" customHeight="1">
      <c r="A3085" s="41"/>
      <c r="B3085" s="78"/>
      <c r="C3085" s="78"/>
      <c r="D3085" s="41"/>
      <c r="E3085" s="41"/>
      <c r="F3085" s="41"/>
      <c r="G3085" s="41"/>
      <c r="H3085" s="41"/>
      <c r="I3085" s="41"/>
      <c r="J3085" s="41"/>
      <c r="K3085" s="41"/>
      <c r="L3085" s="41"/>
      <c r="M3085" s="41"/>
      <c r="N3085" s="41"/>
      <c r="O3085" s="41"/>
      <c r="P3085" s="41"/>
      <c r="Q3085" s="41"/>
      <c r="R3085" s="41"/>
      <c r="S3085" s="41"/>
    </row>
    <row r="3086" ht="78.0" customHeight="1">
      <c r="A3086" s="41"/>
      <c r="B3086" s="78"/>
      <c r="C3086" s="78"/>
      <c r="D3086" s="41"/>
      <c r="E3086" s="41"/>
      <c r="F3086" s="41"/>
      <c r="G3086" s="41"/>
      <c r="H3086" s="41"/>
      <c r="I3086" s="41"/>
      <c r="J3086" s="41"/>
      <c r="K3086" s="41"/>
      <c r="L3086" s="41"/>
      <c r="M3086" s="41"/>
      <c r="N3086" s="41"/>
      <c r="O3086" s="41"/>
      <c r="P3086" s="41"/>
      <c r="Q3086" s="41"/>
      <c r="R3086" s="41"/>
      <c r="S3086" s="41"/>
    </row>
    <row r="3087" ht="78.0" customHeight="1">
      <c r="A3087" s="41"/>
      <c r="B3087" s="78"/>
      <c r="C3087" s="78"/>
      <c r="D3087" s="41"/>
      <c r="E3087" s="41"/>
      <c r="F3087" s="41"/>
      <c r="G3087" s="41"/>
      <c r="H3087" s="41"/>
      <c r="I3087" s="41"/>
      <c r="J3087" s="41"/>
      <c r="K3087" s="41"/>
      <c r="L3087" s="41"/>
      <c r="M3087" s="41"/>
      <c r="N3087" s="41"/>
      <c r="O3087" s="41"/>
      <c r="P3087" s="41"/>
      <c r="Q3087" s="41"/>
      <c r="R3087" s="41"/>
      <c r="S3087" s="41"/>
    </row>
    <row r="3088" ht="78.0" customHeight="1">
      <c r="A3088" s="41"/>
      <c r="B3088" s="78"/>
      <c r="C3088" s="78"/>
      <c r="D3088" s="41"/>
      <c r="E3088" s="41"/>
      <c r="F3088" s="41"/>
      <c r="G3088" s="41"/>
      <c r="H3088" s="41"/>
      <c r="I3088" s="41"/>
      <c r="J3088" s="41"/>
      <c r="K3088" s="41"/>
      <c r="L3088" s="41"/>
      <c r="M3088" s="41"/>
      <c r="N3088" s="41"/>
      <c r="O3088" s="41"/>
      <c r="P3088" s="41"/>
      <c r="Q3088" s="41"/>
      <c r="R3088" s="41"/>
      <c r="S3088" s="41"/>
    </row>
    <row r="3089" ht="78.0" customHeight="1">
      <c r="A3089" s="41"/>
      <c r="B3089" s="78"/>
      <c r="C3089" s="78"/>
      <c r="D3089" s="41"/>
      <c r="E3089" s="41"/>
      <c r="F3089" s="41"/>
      <c r="G3089" s="41"/>
      <c r="H3089" s="41"/>
      <c r="I3089" s="41"/>
      <c r="J3089" s="41"/>
      <c r="K3089" s="41"/>
      <c r="L3089" s="41"/>
      <c r="M3089" s="41"/>
      <c r="N3089" s="41"/>
      <c r="O3089" s="41"/>
      <c r="P3089" s="41"/>
      <c r="Q3089" s="41"/>
      <c r="R3089" s="41"/>
      <c r="S3089" s="41"/>
    </row>
    <row r="3090" ht="78.0" customHeight="1">
      <c r="A3090" s="41"/>
      <c r="B3090" s="78"/>
      <c r="C3090" s="78"/>
      <c r="D3090" s="41"/>
      <c r="E3090" s="41"/>
      <c r="F3090" s="41"/>
      <c r="G3090" s="41"/>
      <c r="H3090" s="41"/>
      <c r="I3090" s="41"/>
      <c r="J3090" s="41"/>
      <c r="K3090" s="41"/>
      <c r="L3090" s="41"/>
      <c r="M3090" s="41"/>
      <c r="N3090" s="41"/>
      <c r="O3090" s="41"/>
      <c r="P3090" s="41"/>
      <c r="Q3090" s="41"/>
      <c r="R3090" s="41"/>
      <c r="S3090" s="41"/>
    </row>
    <row r="3091" ht="78.0" customHeight="1">
      <c r="A3091" s="41"/>
      <c r="B3091" s="78"/>
      <c r="C3091" s="78"/>
      <c r="D3091" s="41"/>
      <c r="E3091" s="41"/>
      <c r="F3091" s="41"/>
      <c r="G3091" s="41"/>
      <c r="H3091" s="41"/>
      <c r="I3091" s="41"/>
      <c r="J3091" s="41"/>
      <c r="K3091" s="41"/>
      <c r="L3091" s="41"/>
      <c r="M3091" s="41"/>
      <c r="N3091" s="41"/>
      <c r="O3091" s="41"/>
      <c r="P3091" s="41"/>
      <c r="Q3091" s="41"/>
      <c r="R3091" s="41"/>
      <c r="S3091" s="41"/>
    </row>
    <row r="3092" ht="78.0" customHeight="1">
      <c r="A3092" s="41"/>
      <c r="B3092" s="78"/>
      <c r="C3092" s="78"/>
      <c r="D3092" s="41"/>
      <c r="E3092" s="41"/>
      <c r="F3092" s="41"/>
      <c r="G3092" s="41"/>
      <c r="H3092" s="41"/>
      <c r="I3092" s="41"/>
      <c r="J3092" s="41"/>
      <c r="K3092" s="41"/>
      <c r="L3092" s="41"/>
      <c r="M3092" s="41"/>
      <c r="N3092" s="41"/>
      <c r="O3092" s="41"/>
      <c r="P3092" s="41"/>
      <c r="Q3092" s="41"/>
      <c r="R3092" s="41"/>
      <c r="S3092" s="41"/>
    </row>
    <row r="3093" ht="78.0" customHeight="1">
      <c r="A3093" s="41"/>
      <c r="B3093" s="78"/>
      <c r="C3093" s="78"/>
      <c r="D3093" s="41"/>
      <c r="E3093" s="41"/>
      <c r="F3093" s="41"/>
      <c r="G3093" s="41"/>
      <c r="H3093" s="41"/>
      <c r="I3093" s="41"/>
      <c r="J3093" s="41"/>
      <c r="K3093" s="41"/>
      <c r="L3093" s="41"/>
      <c r="M3093" s="41"/>
      <c r="N3093" s="41"/>
      <c r="O3093" s="41"/>
      <c r="P3093" s="41"/>
      <c r="Q3093" s="41"/>
      <c r="R3093" s="41"/>
      <c r="S3093" s="41"/>
    </row>
    <row r="3094" ht="78.0" customHeight="1">
      <c r="A3094" s="41"/>
      <c r="B3094" s="78"/>
      <c r="C3094" s="78"/>
      <c r="D3094" s="41"/>
      <c r="E3094" s="41"/>
      <c r="F3094" s="41"/>
      <c r="G3094" s="41"/>
      <c r="H3094" s="41"/>
      <c r="I3094" s="41"/>
      <c r="J3094" s="41"/>
      <c r="K3094" s="41"/>
      <c r="L3094" s="41"/>
      <c r="M3094" s="41"/>
      <c r="N3094" s="41"/>
      <c r="O3094" s="41"/>
      <c r="P3094" s="41"/>
      <c r="Q3094" s="41"/>
      <c r="R3094" s="41"/>
      <c r="S3094" s="41"/>
    </row>
    <row r="3095" ht="78.0" customHeight="1">
      <c r="A3095" s="41"/>
      <c r="B3095" s="78"/>
      <c r="C3095" s="78"/>
      <c r="D3095" s="41"/>
      <c r="E3095" s="41"/>
      <c r="F3095" s="41"/>
      <c r="G3095" s="41"/>
      <c r="H3095" s="41"/>
      <c r="I3095" s="41"/>
      <c r="J3095" s="41"/>
      <c r="K3095" s="41"/>
      <c r="L3095" s="41"/>
      <c r="M3095" s="41"/>
      <c r="N3095" s="41"/>
      <c r="O3095" s="41"/>
      <c r="P3095" s="41"/>
      <c r="Q3095" s="41"/>
      <c r="R3095" s="41"/>
      <c r="S3095" s="41"/>
    </row>
    <row r="3096" ht="78.0" customHeight="1">
      <c r="A3096" s="41"/>
      <c r="B3096" s="78"/>
      <c r="C3096" s="78"/>
      <c r="D3096" s="41"/>
      <c r="E3096" s="41"/>
      <c r="F3096" s="41"/>
      <c r="G3096" s="41"/>
      <c r="H3096" s="41"/>
      <c r="I3096" s="41"/>
      <c r="J3096" s="41"/>
      <c r="K3096" s="41"/>
      <c r="L3096" s="41"/>
      <c r="M3096" s="41"/>
      <c r="N3096" s="41"/>
      <c r="O3096" s="41"/>
      <c r="P3096" s="41"/>
      <c r="Q3096" s="41"/>
      <c r="R3096" s="41"/>
      <c r="S3096" s="41"/>
    </row>
    <row r="3097" ht="78.0" customHeight="1">
      <c r="A3097" s="41"/>
      <c r="B3097" s="78"/>
      <c r="C3097" s="78"/>
      <c r="D3097" s="41"/>
      <c r="E3097" s="41"/>
      <c r="F3097" s="41"/>
      <c r="G3097" s="41"/>
      <c r="H3097" s="41"/>
      <c r="I3097" s="41"/>
      <c r="J3097" s="41"/>
      <c r="K3097" s="41"/>
      <c r="L3097" s="41"/>
      <c r="M3097" s="41"/>
      <c r="N3097" s="41"/>
      <c r="O3097" s="41"/>
      <c r="P3097" s="41"/>
      <c r="Q3097" s="41"/>
      <c r="R3097" s="41"/>
      <c r="S3097" s="41"/>
    </row>
    <row r="3098" ht="78.0" customHeight="1">
      <c r="A3098" s="41"/>
      <c r="B3098" s="78"/>
      <c r="C3098" s="78"/>
      <c r="D3098" s="41"/>
      <c r="E3098" s="41"/>
      <c r="F3098" s="41"/>
      <c r="G3098" s="41"/>
      <c r="H3098" s="41"/>
      <c r="I3098" s="41"/>
      <c r="J3098" s="41"/>
      <c r="K3098" s="41"/>
      <c r="L3098" s="41"/>
      <c r="M3098" s="41"/>
      <c r="N3098" s="41"/>
      <c r="O3098" s="41"/>
      <c r="P3098" s="41"/>
      <c r="Q3098" s="41"/>
      <c r="R3098" s="41"/>
      <c r="S3098" s="41"/>
    </row>
    <row r="3099" ht="78.0" customHeight="1">
      <c r="A3099" s="41"/>
      <c r="B3099" s="78"/>
      <c r="C3099" s="78"/>
      <c r="D3099" s="41"/>
      <c r="E3099" s="41"/>
      <c r="F3099" s="41"/>
      <c r="G3099" s="41"/>
      <c r="H3099" s="41"/>
      <c r="I3099" s="41"/>
      <c r="J3099" s="41"/>
      <c r="K3099" s="41"/>
      <c r="L3099" s="41"/>
      <c r="M3099" s="41"/>
      <c r="N3099" s="41"/>
      <c r="O3099" s="41"/>
      <c r="P3099" s="41"/>
      <c r="Q3099" s="41"/>
      <c r="R3099" s="41"/>
      <c r="S3099" s="41"/>
    </row>
    <row r="3100" ht="78.0" customHeight="1">
      <c r="A3100" s="41"/>
      <c r="B3100" s="78"/>
      <c r="C3100" s="78"/>
      <c r="D3100" s="41"/>
      <c r="E3100" s="41"/>
      <c r="F3100" s="41"/>
      <c r="G3100" s="41"/>
      <c r="H3100" s="41"/>
      <c r="I3100" s="41"/>
      <c r="J3100" s="41"/>
      <c r="K3100" s="41"/>
      <c r="L3100" s="41"/>
      <c r="M3100" s="41"/>
      <c r="N3100" s="41"/>
      <c r="O3100" s="41"/>
      <c r="P3100" s="41"/>
      <c r="Q3100" s="41"/>
      <c r="R3100" s="41"/>
      <c r="S3100" s="41"/>
    </row>
    <row r="3101" ht="78.0" customHeight="1">
      <c r="A3101" s="41"/>
      <c r="B3101" s="78"/>
      <c r="C3101" s="78"/>
      <c r="D3101" s="41"/>
      <c r="E3101" s="41"/>
      <c r="F3101" s="41"/>
      <c r="G3101" s="41"/>
      <c r="H3101" s="41"/>
      <c r="I3101" s="41"/>
      <c r="J3101" s="41"/>
      <c r="K3101" s="41"/>
      <c r="L3101" s="41"/>
      <c r="M3101" s="41"/>
      <c r="N3101" s="41"/>
      <c r="O3101" s="41"/>
      <c r="P3101" s="41"/>
      <c r="Q3101" s="41"/>
      <c r="R3101" s="41"/>
      <c r="S3101" s="41"/>
    </row>
    <row r="3102" ht="78.0" customHeight="1">
      <c r="A3102" s="41"/>
      <c r="B3102" s="78"/>
      <c r="C3102" s="78"/>
      <c r="D3102" s="41"/>
      <c r="E3102" s="41"/>
      <c r="F3102" s="41"/>
      <c r="G3102" s="41"/>
      <c r="H3102" s="41"/>
      <c r="I3102" s="41"/>
      <c r="J3102" s="41"/>
      <c r="K3102" s="41"/>
      <c r="L3102" s="41"/>
      <c r="M3102" s="41"/>
      <c r="N3102" s="41"/>
      <c r="O3102" s="41"/>
      <c r="P3102" s="41"/>
      <c r="Q3102" s="41"/>
      <c r="R3102" s="41"/>
      <c r="S3102" s="41"/>
    </row>
    <row r="3103" ht="78.0" customHeight="1">
      <c r="A3103" s="41"/>
      <c r="B3103" s="78"/>
      <c r="C3103" s="78"/>
      <c r="D3103" s="41"/>
      <c r="E3103" s="41"/>
      <c r="F3103" s="41"/>
      <c r="G3103" s="41"/>
      <c r="H3103" s="41"/>
      <c r="I3103" s="41"/>
      <c r="J3103" s="41"/>
      <c r="K3103" s="41"/>
      <c r="L3103" s="41"/>
      <c r="M3103" s="41"/>
      <c r="N3103" s="41"/>
      <c r="O3103" s="41"/>
      <c r="P3103" s="41"/>
      <c r="Q3103" s="41"/>
      <c r="R3103" s="41"/>
      <c r="S3103" s="41"/>
    </row>
    <row r="3104" ht="78.0" customHeight="1">
      <c r="A3104" s="41"/>
      <c r="B3104" s="78"/>
      <c r="C3104" s="78"/>
      <c r="D3104" s="41"/>
      <c r="E3104" s="41"/>
      <c r="F3104" s="41"/>
      <c r="G3104" s="41"/>
      <c r="H3104" s="41"/>
      <c r="I3104" s="41"/>
      <c r="J3104" s="41"/>
      <c r="K3104" s="41"/>
      <c r="L3104" s="41"/>
      <c r="M3104" s="41"/>
      <c r="N3104" s="41"/>
      <c r="O3104" s="41"/>
      <c r="P3104" s="41"/>
      <c r="Q3104" s="41"/>
      <c r="R3104" s="41"/>
      <c r="S3104" s="41"/>
    </row>
    <row r="3105" ht="78.0" customHeight="1">
      <c r="A3105" s="41"/>
      <c r="B3105" s="78"/>
      <c r="C3105" s="78"/>
      <c r="D3105" s="41"/>
      <c r="E3105" s="41"/>
      <c r="F3105" s="41"/>
      <c r="G3105" s="41"/>
      <c r="H3105" s="41"/>
      <c r="I3105" s="41"/>
      <c r="J3105" s="41"/>
      <c r="K3105" s="41"/>
      <c r="L3105" s="41"/>
      <c r="M3105" s="41"/>
      <c r="N3105" s="41"/>
      <c r="O3105" s="41"/>
      <c r="P3105" s="41"/>
      <c r="Q3105" s="41"/>
      <c r="R3105" s="41"/>
      <c r="S3105" s="41"/>
    </row>
    <row r="3106" ht="78.0" customHeight="1">
      <c r="A3106" s="41"/>
      <c r="B3106" s="78"/>
      <c r="C3106" s="78"/>
      <c r="D3106" s="41"/>
      <c r="E3106" s="41"/>
      <c r="F3106" s="41"/>
      <c r="G3106" s="41"/>
      <c r="H3106" s="41"/>
      <c r="I3106" s="41"/>
      <c r="J3106" s="41"/>
      <c r="K3106" s="41"/>
      <c r="L3106" s="41"/>
      <c r="M3106" s="41"/>
      <c r="N3106" s="41"/>
      <c r="O3106" s="41"/>
      <c r="P3106" s="41"/>
      <c r="Q3106" s="41"/>
      <c r="R3106" s="41"/>
      <c r="S3106" s="41"/>
    </row>
    <row r="3107" ht="78.0" customHeight="1">
      <c r="A3107" s="41"/>
      <c r="B3107" s="78"/>
      <c r="C3107" s="78"/>
      <c r="D3107" s="41"/>
      <c r="E3107" s="41"/>
      <c r="F3107" s="41"/>
      <c r="G3107" s="41"/>
      <c r="H3107" s="41"/>
      <c r="I3107" s="41"/>
      <c r="J3107" s="41"/>
      <c r="K3107" s="41"/>
      <c r="L3107" s="41"/>
      <c r="M3107" s="41"/>
      <c r="N3107" s="41"/>
      <c r="O3107" s="41"/>
      <c r="P3107" s="41"/>
      <c r="Q3107" s="41"/>
      <c r="R3107" s="41"/>
      <c r="S3107" s="41"/>
    </row>
    <row r="3108" ht="78.0" customHeight="1">
      <c r="A3108" s="41"/>
      <c r="B3108" s="78"/>
      <c r="C3108" s="78"/>
      <c r="D3108" s="41"/>
      <c r="E3108" s="41"/>
      <c r="F3108" s="41"/>
      <c r="G3108" s="41"/>
      <c r="H3108" s="41"/>
      <c r="I3108" s="41"/>
      <c r="J3108" s="41"/>
      <c r="K3108" s="41"/>
      <c r="L3108" s="41"/>
      <c r="M3108" s="41"/>
      <c r="N3108" s="41"/>
      <c r="O3108" s="41"/>
      <c r="P3108" s="41"/>
      <c r="Q3108" s="41"/>
      <c r="R3108" s="41"/>
      <c r="S3108" s="41"/>
    </row>
    <row r="3109" ht="78.0" customHeight="1">
      <c r="A3109" s="41"/>
      <c r="B3109" s="78"/>
      <c r="C3109" s="78"/>
      <c r="D3109" s="41"/>
      <c r="E3109" s="41"/>
      <c r="F3109" s="41"/>
      <c r="G3109" s="41"/>
      <c r="H3109" s="41"/>
      <c r="I3109" s="41"/>
      <c r="J3109" s="41"/>
      <c r="K3109" s="41"/>
      <c r="L3109" s="41"/>
      <c r="M3109" s="41"/>
      <c r="N3109" s="41"/>
      <c r="O3109" s="41"/>
      <c r="P3109" s="41"/>
      <c r="Q3109" s="41"/>
      <c r="R3109" s="41"/>
      <c r="S3109" s="41"/>
    </row>
    <row r="3110" ht="78.0" customHeight="1">
      <c r="A3110" s="41"/>
      <c r="B3110" s="78"/>
      <c r="C3110" s="78"/>
      <c r="D3110" s="41"/>
      <c r="E3110" s="41"/>
      <c r="F3110" s="41"/>
      <c r="G3110" s="41"/>
      <c r="H3110" s="41"/>
      <c r="I3110" s="41"/>
      <c r="J3110" s="41"/>
      <c r="K3110" s="41"/>
      <c r="L3110" s="41"/>
      <c r="M3110" s="41"/>
      <c r="N3110" s="41"/>
      <c r="O3110" s="41"/>
      <c r="P3110" s="41"/>
      <c r="Q3110" s="41"/>
      <c r="R3110" s="41"/>
      <c r="S3110" s="41"/>
    </row>
    <row r="3111" ht="78.0" customHeight="1">
      <c r="A3111" s="41"/>
      <c r="B3111" s="78"/>
      <c r="C3111" s="78"/>
      <c r="D3111" s="41"/>
      <c r="E3111" s="41"/>
      <c r="F3111" s="41"/>
      <c r="G3111" s="41"/>
      <c r="H3111" s="41"/>
      <c r="I3111" s="41"/>
      <c r="J3111" s="41"/>
      <c r="K3111" s="41"/>
      <c r="L3111" s="41"/>
      <c r="M3111" s="41"/>
      <c r="N3111" s="41"/>
      <c r="O3111" s="41"/>
      <c r="P3111" s="41"/>
      <c r="Q3111" s="41"/>
      <c r="R3111" s="41"/>
      <c r="S3111" s="41"/>
    </row>
    <row r="3112" ht="78.0" customHeight="1">
      <c r="A3112" s="41"/>
      <c r="B3112" s="78"/>
      <c r="C3112" s="78"/>
      <c r="D3112" s="41"/>
      <c r="E3112" s="41"/>
      <c r="F3112" s="41"/>
      <c r="G3112" s="41"/>
      <c r="H3112" s="41"/>
      <c r="I3112" s="41"/>
      <c r="J3112" s="41"/>
      <c r="K3112" s="41"/>
      <c r="L3112" s="41"/>
      <c r="M3112" s="41"/>
      <c r="N3112" s="41"/>
      <c r="O3112" s="41"/>
      <c r="P3112" s="41"/>
      <c r="Q3112" s="41"/>
      <c r="R3112" s="41"/>
      <c r="S3112" s="41"/>
    </row>
    <row r="3113" ht="78.0" customHeight="1">
      <c r="A3113" s="41"/>
      <c r="B3113" s="78"/>
      <c r="C3113" s="78"/>
      <c r="D3113" s="41"/>
      <c r="E3113" s="41"/>
      <c r="F3113" s="41"/>
      <c r="G3113" s="41"/>
      <c r="H3113" s="41"/>
      <c r="I3113" s="41"/>
      <c r="J3113" s="41"/>
      <c r="K3113" s="41"/>
      <c r="L3113" s="41"/>
      <c r="M3113" s="41"/>
      <c r="N3113" s="41"/>
      <c r="O3113" s="41"/>
      <c r="P3113" s="41"/>
      <c r="Q3113" s="41"/>
      <c r="R3113" s="41"/>
      <c r="S3113" s="41"/>
    </row>
    <row r="3114" ht="78.0" customHeight="1">
      <c r="A3114" s="41"/>
      <c r="B3114" s="78"/>
      <c r="C3114" s="78"/>
      <c r="D3114" s="41"/>
      <c r="E3114" s="41"/>
      <c r="F3114" s="41"/>
      <c r="G3114" s="41"/>
      <c r="H3114" s="41"/>
      <c r="I3114" s="41"/>
      <c r="J3114" s="41"/>
      <c r="K3114" s="41"/>
      <c r="L3114" s="41"/>
      <c r="M3114" s="41"/>
      <c r="N3114" s="41"/>
      <c r="O3114" s="41"/>
      <c r="P3114" s="41"/>
      <c r="Q3114" s="41"/>
      <c r="R3114" s="41"/>
      <c r="S3114" s="41"/>
    </row>
    <row r="3115" ht="78.0" customHeight="1">
      <c r="A3115" s="41"/>
      <c r="B3115" s="78"/>
      <c r="C3115" s="78"/>
      <c r="D3115" s="41"/>
      <c r="E3115" s="41"/>
      <c r="F3115" s="41"/>
      <c r="G3115" s="41"/>
      <c r="H3115" s="41"/>
      <c r="I3115" s="41"/>
      <c r="J3115" s="41"/>
      <c r="K3115" s="41"/>
      <c r="L3115" s="41"/>
      <c r="M3115" s="41"/>
      <c r="N3115" s="41"/>
      <c r="O3115" s="41"/>
      <c r="P3115" s="41"/>
      <c r="Q3115" s="41"/>
      <c r="R3115" s="41"/>
      <c r="S3115" s="41"/>
    </row>
    <row r="3116" ht="78.0" customHeight="1">
      <c r="A3116" s="41"/>
      <c r="B3116" s="78"/>
      <c r="C3116" s="78"/>
      <c r="D3116" s="41"/>
      <c r="E3116" s="41"/>
      <c r="F3116" s="41"/>
      <c r="G3116" s="41"/>
      <c r="H3116" s="41"/>
      <c r="I3116" s="41"/>
      <c r="J3116" s="41"/>
      <c r="K3116" s="41"/>
      <c r="L3116" s="41"/>
      <c r="M3116" s="41"/>
      <c r="N3116" s="41"/>
      <c r="O3116" s="41"/>
      <c r="P3116" s="41"/>
      <c r="Q3116" s="41"/>
      <c r="R3116" s="41"/>
      <c r="S3116" s="41"/>
    </row>
    <row r="3117" ht="78.0" customHeight="1">
      <c r="A3117" s="41"/>
      <c r="B3117" s="78"/>
      <c r="C3117" s="78"/>
      <c r="D3117" s="41"/>
      <c r="E3117" s="41"/>
      <c r="F3117" s="41"/>
      <c r="G3117" s="41"/>
      <c r="H3117" s="41"/>
      <c r="I3117" s="41"/>
      <c r="J3117" s="41"/>
      <c r="K3117" s="41"/>
      <c r="L3117" s="41"/>
      <c r="M3117" s="41"/>
      <c r="N3117" s="41"/>
      <c r="O3117" s="41"/>
      <c r="P3117" s="41"/>
      <c r="Q3117" s="41"/>
      <c r="R3117" s="41"/>
      <c r="S3117" s="41"/>
    </row>
    <row r="3118" ht="78.0" customHeight="1">
      <c r="A3118" s="41"/>
      <c r="B3118" s="78"/>
      <c r="C3118" s="78"/>
      <c r="D3118" s="41"/>
      <c r="E3118" s="41"/>
      <c r="F3118" s="41"/>
      <c r="G3118" s="41"/>
      <c r="H3118" s="41"/>
      <c r="I3118" s="41"/>
      <c r="J3118" s="41"/>
      <c r="K3118" s="41"/>
      <c r="L3118" s="41"/>
      <c r="M3118" s="41"/>
      <c r="N3118" s="41"/>
      <c r="O3118" s="41"/>
      <c r="P3118" s="41"/>
      <c r="Q3118" s="41"/>
      <c r="R3118" s="41"/>
      <c r="S3118" s="41"/>
    </row>
    <row r="3119" ht="78.0" customHeight="1">
      <c r="A3119" s="41"/>
      <c r="B3119" s="78"/>
      <c r="C3119" s="78"/>
      <c r="D3119" s="41"/>
      <c r="E3119" s="41"/>
      <c r="F3119" s="41"/>
      <c r="G3119" s="41"/>
      <c r="H3119" s="41"/>
      <c r="I3119" s="41"/>
      <c r="J3119" s="41"/>
      <c r="K3119" s="41"/>
      <c r="L3119" s="41"/>
      <c r="M3119" s="41"/>
      <c r="N3119" s="41"/>
      <c r="O3119" s="41"/>
      <c r="P3119" s="41"/>
      <c r="Q3119" s="41"/>
      <c r="R3119" s="41"/>
      <c r="S3119" s="41"/>
    </row>
    <row r="3120" ht="78.0" customHeight="1">
      <c r="A3120" s="41"/>
      <c r="B3120" s="78"/>
      <c r="C3120" s="78"/>
      <c r="D3120" s="41"/>
      <c r="E3120" s="41"/>
      <c r="F3120" s="41"/>
      <c r="G3120" s="41"/>
      <c r="H3120" s="41"/>
      <c r="I3120" s="41"/>
      <c r="J3120" s="41"/>
      <c r="K3120" s="41"/>
      <c r="L3120" s="41"/>
      <c r="M3120" s="41"/>
      <c r="N3120" s="41"/>
      <c r="O3120" s="41"/>
      <c r="P3120" s="41"/>
      <c r="Q3120" s="41"/>
      <c r="R3120" s="41"/>
      <c r="S3120" s="41"/>
    </row>
    <row r="3121" ht="78.0" customHeight="1">
      <c r="A3121" s="41"/>
      <c r="B3121" s="78"/>
      <c r="C3121" s="78"/>
      <c r="D3121" s="41"/>
      <c r="E3121" s="41"/>
      <c r="F3121" s="41"/>
      <c r="G3121" s="41"/>
      <c r="H3121" s="41"/>
      <c r="I3121" s="41"/>
      <c r="J3121" s="41"/>
      <c r="K3121" s="41"/>
      <c r="L3121" s="41"/>
      <c r="M3121" s="41"/>
      <c r="N3121" s="41"/>
      <c r="O3121" s="41"/>
      <c r="P3121" s="41"/>
      <c r="Q3121" s="41"/>
      <c r="R3121" s="41"/>
      <c r="S3121" s="41"/>
    </row>
    <row r="3122" ht="78.0" customHeight="1">
      <c r="A3122" s="41"/>
      <c r="B3122" s="78"/>
      <c r="C3122" s="78"/>
      <c r="D3122" s="41"/>
      <c r="E3122" s="41"/>
      <c r="F3122" s="41"/>
      <c r="G3122" s="41"/>
      <c r="H3122" s="41"/>
      <c r="I3122" s="41"/>
      <c r="J3122" s="41"/>
      <c r="K3122" s="41"/>
      <c r="L3122" s="41"/>
      <c r="M3122" s="41"/>
      <c r="N3122" s="41"/>
      <c r="O3122" s="41"/>
      <c r="P3122" s="41"/>
      <c r="Q3122" s="41"/>
      <c r="R3122" s="41"/>
      <c r="S3122" s="41"/>
    </row>
    <row r="3123" ht="78.0" customHeight="1">
      <c r="A3123" s="41"/>
      <c r="B3123" s="78"/>
      <c r="C3123" s="78"/>
      <c r="D3123" s="41"/>
      <c r="E3123" s="41"/>
      <c r="F3123" s="41"/>
      <c r="G3123" s="41"/>
      <c r="H3123" s="41"/>
      <c r="I3123" s="41"/>
      <c r="J3123" s="41"/>
      <c r="K3123" s="41"/>
      <c r="L3123" s="41"/>
      <c r="M3123" s="41"/>
      <c r="N3123" s="41"/>
      <c r="O3123" s="41"/>
      <c r="P3123" s="41"/>
      <c r="Q3123" s="41"/>
      <c r="R3123" s="41"/>
      <c r="S3123" s="41"/>
    </row>
    <row r="3124" ht="78.0" customHeight="1">
      <c r="A3124" s="41"/>
      <c r="B3124" s="78"/>
      <c r="C3124" s="78"/>
      <c r="D3124" s="41"/>
      <c r="E3124" s="41"/>
      <c r="F3124" s="41"/>
      <c r="G3124" s="41"/>
      <c r="H3124" s="41"/>
      <c r="I3124" s="41"/>
      <c r="J3124" s="41"/>
      <c r="K3124" s="41"/>
      <c r="L3124" s="41"/>
      <c r="M3124" s="41"/>
      <c r="N3124" s="41"/>
      <c r="O3124" s="41"/>
      <c r="P3124" s="41"/>
      <c r="Q3124" s="41"/>
      <c r="R3124" s="41"/>
      <c r="S3124" s="41"/>
    </row>
    <row r="3125" ht="78.0" customHeight="1">
      <c r="A3125" s="41"/>
      <c r="B3125" s="78"/>
      <c r="C3125" s="78"/>
      <c r="D3125" s="41"/>
      <c r="E3125" s="41"/>
      <c r="F3125" s="41"/>
      <c r="G3125" s="41"/>
      <c r="H3125" s="41"/>
      <c r="I3125" s="41"/>
      <c r="J3125" s="41"/>
      <c r="K3125" s="41"/>
      <c r="L3125" s="41"/>
      <c r="M3125" s="41"/>
      <c r="N3125" s="41"/>
      <c r="O3125" s="41"/>
      <c r="P3125" s="41"/>
      <c r="Q3125" s="41"/>
      <c r="R3125" s="41"/>
      <c r="S3125" s="41"/>
    </row>
    <row r="3126" ht="78.0" customHeight="1">
      <c r="A3126" s="41"/>
      <c r="B3126" s="78"/>
      <c r="C3126" s="78"/>
      <c r="D3126" s="41"/>
      <c r="E3126" s="41"/>
      <c r="F3126" s="41"/>
      <c r="G3126" s="41"/>
      <c r="H3126" s="41"/>
      <c r="I3126" s="41"/>
      <c r="J3126" s="41"/>
      <c r="K3126" s="41"/>
      <c r="L3126" s="41"/>
      <c r="M3126" s="41"/>
      <c r="N3126" s="41"/>
      <c r="O3126" s="41"/>
      <c r="P3126" s="41"/>
      <c r="Q3126" s="41"/>
      <c r="R3126" s="41"/>
      <c r="S3126" s="41"/>
    </row>
    <row r="3127" ht="78.0" customHeight="1">
      <c r="A3127" s="41"/>
      <c r="B3127" s="78"/>
      <c r="C3127" s="78"/>
      <c r="D3127" s="41"/>
      <c r="E3127" s="41"/>
      <c r="F3127" s="41"/>
      <c r="G3127" s="41"/>
      <c r="H3127" s="41"/>
      <c r="I3127" s="41"/>
      <c r="J3127" s="41"/>
      <c r="K3127" s="41"/>
      <c r="L3127" s="41"/>
      <c r="M3127" s="41"/>
      <c r="N3127" s="41"/>
      <c r="O3127" s="41"/>
      <c r="P3127" s="41"/>
      <c r="Q3127" s="41"/>
      <c r="R3127" s="41"/>
      <c r="S3127" s="41"/>
    </row>
    <row r="3128" ht="78.0" customHeight="1">
      <c r="A3128" s="41"/>
      <c r="B3128" s="78"/>
      <c r="C3128" s="78"/>
      <c r="D3128" s="41"/>
      <c r="E3128" s="41"/>
      <c r="F3128" s="41"/>
      <c r="G3128" s="41"/>
      <c r="H3128" s="41"/>
      <c r="I3128" s="41"/>
      <c r="J3128" s="41"/>
      <c r="K3128" s="41"/>
      <c r="L3128" s="41"/>
      <c r="M3128" s="41"/>
      <c r="N3128" s="41"/>
      <c r="O3128" s="41"/>
      <c r="P3128" s="41"/>
      <c r="Q3128" s="41"/>
      <c r="R3128" s="41"/>
      <c r="S3128" s="41"/>
    </row>
    <row r="3129" ht="78.0" customHeight="1">
      <c r="A3129" s="41"/>
      <c r="B3129" s="78"/>
      <c r="C3129" s="78"/>
      <c r="D3129" s="41"/>
      <c r="E3129" s="41"/>
      <c r="F3129" s="41"/>
      <c r="G3129" s="41"/>
      <c r="H3129" s="41"/>
      <c r="I3129" s="41"/>
      <c r="J3129" s="41"/>
      <c r="K3129" s="41"/>
      <c r="L3129" s="41"/>
      <c r="M3129" s="41"/>
      <c r="N3129" s="41"/>
      <c r="O3129" s="41"/>
      <c r="P3129" s="41"/>
      <c r="Q3129" s="41"/>
      <c r="R3129" s="41"/>
      <c r="S3129" s="41"/>
    </row>
    <row r="3130" ht="78.0" customHeight="1">
      <c r="A3130" s="41"/>
      <c r="B3130" s="78"/>
      <c r="C3130" s="78"/>
      <c r="D3130" s="41"/>
      <c r="E3130" s="41"/>
      <c r="F3130" s="41"/>
      <c r="G3130" s="41"/>
      <c r="H3130" s="41"/>
      <c r="I3130" s="41"/>
      <c r="J3130" s="41"/>
      <c r="K3130" s="41"/>
      <c r="L3130" s="41"/>
      <c r="M3130" s="41"/>
      <c r="N3130" s="41"/>
      <c r="O3130" s="41"/>
      <c r="P3130" s="41"/>
      <c r="Q3130" s="41"/>
      <c r="R3130" s="41"/>
      <c r="S3130" s="41"/>
    </row>
    <row r="3131" ht="78.0" customHeight="1">
      <c r="A3131" s="41"/>
      <c r="B3131" s="78"/>
      <c r="C3131" s="78"/>
      <c r="D3131" s="41"/>
      <c r="E3131" s="41"/>
      <c r="F3131" s="41"/>
      <c r="G3131" s="41"/>
      <c r="H3131" s="41"/>
      <c r="I3131" s="41"/>
      <c r="J3131" s="41"/>
      <c r="K3131" s="41"/>
      <c r="L3131" s="41"/>
      <c r="M3131" s="41"/>
      <c r="N3131" s="41"/>
      <c r="O3131" s="41"/>
      <c r="P3131" s="41"/>
      <c r="Q3131" s="41"/>
      <c r="R3131" s="41"/>
      <c r="S3131" s="41"/>
    </row>
    <row r="3132" ht="78.0" customHeight="1">
      <c r="A3132" s="41"/>
      <c r="B3132" s="78"/>
      <c r="C3132" s="78"/>
      <c r="D3132" s="41"/>
      <c r="E3132" s="41"/>
      <c r="F3132" s="41"/>
      <c r="G3132" s="41"/>
      <c r="H3132" s="41"/>
      <c r="I3132" s="41"/>
      <c r="J3132" s="41"/>
      <c r="K3132" s="41"/>
      <c r="L3132" s="41"/>
      <c r="M3132" s="41"/>
      <c r="N3132" s="41"/>
      <c r="O3132" s="41"/>
      <c r="P3132" s="41"/>
      <c r="Q3132" s="41"/>
      <c r="R3132" s="41"/>
      <c r="S3132" s="41"/>
    </row>
    <row r="3133" ht="78.0" customHeight="1">
      <c r="A3133" s="41"/>
      <c r="B3133" s="78"/>
      <c r="C3133" s="78"/>
      <c r="D3133" s="41"/>
      <c r="E3133" s="41"/>
      <c r="F3133" s="41"/>
      <c r="G3133" s="41"/>
      <c r="H3133" s="41"/>
      <c r="I3133" s="41"/>
      <c r="J3133" s="41"/>
      <c r="K3133" s="41"/>
      <c r="L3133" s="41"/>
      <c r="M3133" s="41"/>
      <c r="N3133" s="41"/>
      <c r="O3133" s="41"/>
      <c r="P3133" s="41"/>
      <c r="Q3133" s="41"/>
      <c r="R3133" s="41"/>
      <c r="S3133" s="41"/>
    </row>
    <row r="3134" ht="78.0" customHeight="1">
      <c r="A3134" s="41"/>
      <c r="B3134" s="78"/>
      <c r="C3134" s="78"/>
      <c r="D3134" s="41"/>
      <c r="E3134" s="41"/>
      <c r="F3134" s="41"/>
      <c r="G3134" s="41"/>
      <c r="H3134" s="41"/>
      <c r="I3134" s="41"/>
      <c r="J3134" s="41"/>
      <c r="K3134" s="41"/>
      <c r="L3134" s="41"/>
      <c r="M3134" s="41"/>
      <c r="N3134" s="41"/>
      <c r="O3134" s="41"/>
      <c r="P3134" s="41"/>
      <c r="Q3134" s="41"/>
      <c r="R3134" s="41"/>
      <c r="S3134" s="41"/>
    </row>
    <row r="3135" ht="78.0" customHeight="1">
      <c r="A3135" s="41"/>
      <c r="B3135" s="78"/>
      <c r="C3135" s="78"/>
      <c r="D3135" s="41"/>
      <c r="E3135" s="41"/>
      <c r="F3135" s="41"/>
      <c r="G3135" s="41"/>
      <c r="H3135" s="41"/>
      <c r="I3135" s="41"/>
      <c r="J3135" s="41"/>
      <c r="K3135" s="41"/>
      <c r="L3135" s="41"/>
      <c r="M3135" s="41"/>
      <c r="N3135" s="41"/>
      <c r="O3135" s="41"/>
      <c r="P3135" s="41"/>
      <c r="Q3135" s="41"/>
      <c r="R3135" s="41"/>
      <c r="S3135" s="41"/>
    </row>
    <row r="3136" ht="78.0" customHeight="1">
      <c r="A3136" s="41"/>
      <c r="B3136" s="78"/>
      <c r="C3136" s="78"/>
      <c r="D3136" s="41"/>
      <c r="E3136" s="41"/>
      <c r="F3136" s="41"/>
      <c r="G3136" s="41"/>
      <c r="H3136" s="41"/>
      <c r="I3136" s="41"/>
      <c r="J3136" s="41"/>
      <c r="K3136" s="41"/>
      <c r="L3136" s="41"/>
      <c r="M3136" s="41"/>
      <c r="N3136" s="41"/>
      <c r="O3136" s="41"/>
      <c r="P3136" s="41"/>
      <c r="Q3136" s="41"/>
      <c r="R3136" s="41"/>
      <c r="S3136" s="41"/>
    </row>
    <row r="3137" ht="78.0" customHeight="1">
      <c r="A3137" s="41"/>
      <c r="B3137" s="78"/>
      <c r="C3137" s="78"/>
      <c r="D3137" s="41"/>
      <c r="E3137" s="41"/>
      <c r="F3137" s="41"/>
      <c r="G3137" s="41"/>
      <c r="H3137" s="41"/>
      <c r="I3137" s="41"/>
      <c r="J3137" s="41"/>
      <c r="K3137" s="41"/>
      <c r="L3137" s="41"/>
      <c r="M3137" s="41"/>
      <c r="N3137" s="41"/>
      <c r="O3137" s="41"/>
      <c r="P3137" s="41"/>
      <c r="Q3137" s="41"/>
      <c r="R3137" s="41"/>
      <c r="S3137" s="41"/>
    </row>
    <row r="3138" ht="78.0" customHeight="1">
      <c r="A3138" s="41"/>
      <c r="B3138" s="78"/>
      <c r="C3138" s="78"/>
      <c r="D3138" s="41"/>
      <c r="E3138" s="41"/>
      <c r="F3138" s="41"/>
      <c r="G3138" s="41"/>
      <c r="H3138" s="41"/>
      <c r="I3138" s="41"/>
      <c r="J3138" s="41"/>
      <c r="K3138" s="41"/>
      <c r="L3138" s="41"/>
      <c r="M3138" s="41"/>
      <c r="N3138" s="41"/>
      <c r="O3138" s="41"/>
      <c r="P3138" s="41"/>
      <c r="Q3138" s="41"/>
      <c r="R3138" s="41"/>
      <c r="S3138" s="41"/>
    </row>
    <row r="3139" ht="78.0" customHeight="1">
      <c r="A3139" s="41"/>
      <c r="B3139" s="78"/>
      <c r="C3139" s="78"/>
      <c r="D3139" s="41"/>
      <c r="E3139" s="41"/>
      <c r="F3139" s="41"/>
      <c r="G3139" s="41"/>
      <c r="H3139" s="41"/>
      <c r="I3139" s="41"/>
      <c r="J3139" s="41"/>
      <c r="K3139" s="41"/>
      <c r="L3139" s="41"/>
      <c r="M3139" s="41"/>
      <c r="N3139" s="41"/>
      <c r="O3139" s="41"/>
      <c r="P3139" s="41"/>
      <c r="Q3139" s="41"/>
      <c r="R3139" s="41"/>
      <c r="S3139" s="41"/>
    </row>
    <row r="3140" ht="78.0" customHeight="1">
      <c r="A3140" s="41"/>
      <c r="B3140" s="78"/>
      <c r="C3140" s="78"/>
      <c r="D3140" s="41"/>
      <c r="E3140" s="41"/>
      <c r="F3140" s="41"/>
      <c r="G3140" s="41"/>
      <c r="H3140" s="41"/>
      <c r="I3140" s="41"/>
      <c r="J3140" s="41"/>
      <c r="K3140" s="41"/>
      <c r="L3140" s="41"/>
      <c r="M3140" s="41"/>
      <c r="N3140" s="41"/>
      <c r="O3140" s="41"/>
      <c r="P3140" s="41"/>
      <c r="Q3140" s="41"/>
      <c r="R3140" s="41"/>
      <c r="S3140" s="41"/>
    </row>
    <row r="3141" ht="78.0" customHeight="1">
      <c r="A3141" s="41"/>
      <c r="B3141" s="78"/>
      <c r="C3141" s="78"/>
      <c r="D3141" s="41"/>
      <c r="E3141" s="41"/>
      <c r="F3141" s="41"/>
      <c r="G3141" s="41"/>
      <c r="H3141" s="41"/>
      <c r="I3141" s="41"/>
      <c r="J3141" s="41"/>
      <c r="K3141" s="41"/>
      <c r="L3141" s="41"/>
      <c r="M3141" s="41"/>
      <c r="N3141" s="41"/>
      <c r="O3141" s="41"/>
      <c r="P3141" s="41"/>
      <c r="Q3141" s="41"/>
      <c r="R3141" s="41"/>
      <c r="S3141" s="41"/>
    </row>
    <row r="3142" ht="78.0" customHeight="1">
      <c r="A3142" s="41"/>
      <c r="B3142" s="78"/>
      <c r="C3142" s="78"/>
      <c r="D3142" s="41"/>
      <c r="E3142" s="41"/>
      <c r="F3142" s="41"/>
      <c r="G3142" s="41"/>
      <c r="H3142" s="41"/>
      <c r="I3142" s="41"/>
      <c r="J3142" s="41"/>
      <c r="K3142" s="41"/>
      <c r="L3142" s="41"/>
      <c r="M3142" s="41"/>
      <c r="N3142" s="41"/>
      <c r="O3142" s="41"/>
      <c r="P3142" s="41"/>
      <c r="Q3142" s="41"/>
      <c r="R3142" s="41"/>
      <c r="S3142" s="41"/>
    </row>
    <row r="3143" ht="78.0" customHeight="1">
      <c r="A3143" s="41"/>
      <c r="B3143" s="78"/>
      <c r="C3143" s="78"/>
      <c r="D3143" s="41"/>
      <c r="E3143" s="41"/>
      <c r="F3143" s="41"/>
      <c r="G3143" s="41"/>
      <c r="H3143" s="41"/>
      <c r="I3143" s="41"/>
      <c r="J3143" s="41"/>
      <c r="K3143" s="41"/>
      <c r="L3143" s="41"/>
      <c r="M3143" s="41"/>
      <c r="N3143" s="41"/>
      <c r="O3143" s="41"/>
      <c r="P3143" s="41"/>
      <c r="Q3143" s="41"/>
      <c r="R3143" s="41"/>
      <c r="S3143" s="41"/>
    </row>
    <row r="3144" ht="78.0" customHeight="1">
      <c r="A3144" s="41"/>
      <c r="B3144" s="78"/>
      <c r="C3144" s="78"/>
      <c r="D3144" s="41"/>
      <c r="E3144" s="41"/>
      <c r="F3144" s="41"/>
      <c r="G3144" s="41"/>
      <c r="H3144" s="41"/>
      <c r="I3144" s="41"/>
      <c r="J3144" s="41"/>
      <c r="K3144" s="41"/>
      <c r="L3144" s="41"/>
      <c r="M3144" s="41"/>
      <c r="N3144" s="41"/>
      <c r="O3144" s="41"/>
      <c r="P3144" s="41"/>
      <c r="Q3144" s="41"/>
      <c r="R3144" s="41"/>
      <c r="S3144" s="41"/>
    </row>
    <row r="3145" ht="78.0" customHeight="1">
      <c r="A3145" s="41"/>
      <c r="B3145" s="78"/>
      <c r="C3145" s="78"/>
      <c r="D3145" s="41"/>
      <c r="E3145" s="41"/>
      <c r="F3145" s="41"/>
      <c r="G3145" s="41"/>
      <c r="H3145" s="41"/>
      <c r="I3145" s="41"/>
      <c r="J3145" s="41"/>
      <c r="K3145" s="41"/>
      <c r="L3145" s="41"/>
      <c r="M3145" s="41"/>
      <c r="N3145" s="41"/>
      <c r="O3145" s="41"/>
      <c r="P3145" s="41"/>
      <c r="Q3145" s="41"/>
      <c r="R3145" s="41"/>
      <c r="S3145" s="41"/>
    </row>
    <row r="3146" ht="78.0" customHeight="1">
      <c r="A3146" s="41"/>
      <c r="B3146" s="78"/>
      <c r="C3146" s="78"/>
      <c r="D3146" s="41"/>
      <c r="E3146" s="41"/>
      <c r="F3146" s="41"/>
      <c r="G3146" s="41"/>
      <c r="H3146" s="41"/>
      <c r="I3146" s="41"/>
      <c r="J3146" s="41"/>
      <c r="K3146" s="41"/>
      <c r="L3146" s="41"/>
      <c r="M3146" s="41"/>
      <c r="N3146" s="41"/>
      <c r="O3146" s="41"/>
      <c r="P3146" s="41"/>
      <c r="Q3146" s="41"/>
      <c r="R3146" s="41"/>
      <c r="S3146" s="41"/>
    </row>
    <row r="3147" ht="78.0" customHeight="1">
      <c r="A3147" s="41"/>
      <c r="B3147" s="78"/>
      <c r="C3147" s="78"/>
      <c r="D3147" s="41"/>
      <c r="E3147" s="41"/>
      <c r="F3147" s="41"/>
      <c r="G3147" s="41"/>
      <c r="H3147" s="41"/>
      <c r="I3147" s="41"/>
      <c r="J3147" s="41"/>
      <c r="K3147" s="41"/>
      <c r="L3147" s="41"/>
      <c r="M3147" s="41"/>
      <c r="N3147" s="41"/>
      <c r="O3147" s="41"/>
      <c r="P3147" s="41"/>
      <c r="Q3147" s="41"/>
      <c r="R3147" s="41"/>
      <c r="S3147" s="41"/>
    </row>
    <row r="3148" ht="78.0" customHeight="1">
      <c r="A3148" s="41"/>
      <c r="B3148" s="78"/>
      <c r="C3148" s="78"/>
      <c r="D3148" s="41"/>
      <c r="E3148" s="41"/>
      <c r="F3148" s="41"/>
      <c r="G3148" s="41"/>
      <c r="H3148" s="41"/>
      <c r="I3148" s="41"/>
      <c r="J3148" s="41"/>
      <c r="K3148" s="41"/>
      <c r="L3148" s="41"/>
      <c r="M3148" s="41"/>
      <c r="N3148" s="41"/>
      <c r="O3148" s="41"/>
      <c r="P3148" s="41"/>
      <c r="Q3148" s="41"/>
      <c r="R3148" s="41"/>
      <c r="S3148" s="41"/>
    </row>
    <row r="3149" ht="78.0" customHeight="1">
      <c r="A3149" s="41"/>
      <c r="B3149" s="78"/>
      <c r="C3149" s="78"/>
      <c r="D3149" s="41"/>
      <c r="E3149" s="41"/>
      <c r="F3149" s="41"/>
      <c r="G3149" s="41"/>
      <c r="H3149" s="41"/>
      <c r="I3149" s="41"/>
      <c r="J3149" s="41"/>
      <c r="K3149" s="41"/>
      <c r="L3149" s="41"/>
      <c r="M3149" s="41"/>
      <c r="N3149" s="41"/>
      <c r="O3149" s="41"/>
      <c r="P3149" s="41"/>
      <c r="Q3149" s="41"/>
      <c r="R3149" s="41"/>
      <c r="S3149" s="41"/>
    </row>
    <row r="3150" ht="78.0" customHeight="1">
      <c r="A3150" s="41"/>
      <c r="B3150" s="78"/>
      <c r="C3150" s="78"/>
      <c r="D3150" s="41"/>
      <c r="E3150" s="41"/>
      <c r="F3150" s="41"/>
      <c r="G3150" s="41"/>
      <c r="H3150" s="41"/>
      <c r="I3150" s="41"/>
      <c r="J3150" s="41"/>
      <c r="K3150" s="41"/>
      <c r="L3150" s="41"/>
      <c r="M3150" s="41"/>
      <c r="N3150" s="41"/>
      <c r="O3150" s="41"/>
      <c r="P3150" s="41"/>
      <c r="Q3150" s="41"/>
      <c r="R3150" s="41"/>
      <c r="S3150" s="41"/>
    </row>
    <row r="3151" ht="78.0" customHeight="1">
      <c r="A3151" s="41"/>
      <c r="B3151" s="78"/>
      <c r="C3151" s="78"/>
      <c r="D3151" s="41"/>
      <c r="E3151" s="41"/>
      <c r="F3151" s="41"/>
      <c r="G3151" s="41"/>
      <c r="H3151" s="41"/>
      <c r="I3151" s="41"/>
      <c r="J3151" s="41"/>
      <c r="K3151" s="41"/>
      <c r="L3151" s="41"/>
      <c r="M3151" s="41"/>
      <c r="N3151" s="41"/>
      <c r="O3151" s="41"/>
      <c r="P3151" s="41"/>
      <c r="Q3151" s="41"/>
      <c r="R3151" s="41"/>
      <c r="S3151" s="41"/>
    </row>
    <row r="3152" ht="78.0" customHeight="1">
      <c r="A3152" s="41"/>
      <c r="B3152" s="78"/>
      <c r="C3152" s="78"/>
      <c r="D3152" s="41"/>
      <c r="E3152" s="41"/>
      <c r="F3152" s="41"/>
      <c r="G3152" s="41"/>
      <c r="H3152" s="41"/>
      <c r="I3152" s="41"/>
      <c r="J3152" s="41"/>
      <c r="K3152" s="41"/>
      <c r="L3152" s="41"/>
      <c r="M3152" s="41"/>
      <c r="N3152" s="41"/>
      <c r="O3152" s="41"/>
      <c r="P3152" s="41"/>
      <c r="Q3152" s="41"/>
      <c r="R3152" s="41"/>
      <c r="S3152" s="41"/>
    </row>
    <row r="3153" ht="78.0" customHeight="1">
      <c r="A3153" s="41"/>
      <c r="B3153" s="78"/>
      <c r="C3153" s="78"/>
      <c r="D3153" s="41"/>
      <c r="E3153" s="41"/>
      <c r="F3153" s="41"/>
      <c r="G3153" s="41"/>
      <c r="H3153" s="41"/>
      <c r="I3153" s="41"/>
      <c r="J3153" s="41"/>
      <c r="K3153" s="41"/>
      <c r="L3153" s="41"/>
      <c r="M3153" s="41"/>
      <c r="N3153" s="41"/>
      <c r="O3153" s="41"/>
      <c r="P3153" s="41"/>
      <c r="Q3153" s="41"/>
      <c r="R3153" s="41"/>
      <c r="S3153" s="41"/>
    </row>
    <row r="3154" ht="78.0" customHeight="1">
      <c r="A3154" s="41"/>
      <c r="B3154" s="78"/>
      <c r="C3154" s="78"/>
      <c r="D3154" s="41"/>
      <c r="E3154" s="41"/>
      <c r="F3154" s="41"/>
      <c r="G3154" s="41"/>
      <c r="H3154" s="41"/>
      <c r="I3154" s="41"/>
      <c r="J3154" s="41"/>
      <c r="K3154" s="41"/>
      <c r="L3154" s="41"/>
      <c r="M3154" s="41"/>
      <c r="N3154" s="41"/>
      <c r="O3154" s="41"/>
      <c r="P3154" s="41"/>
      <c r="Q3154" s="41"/>
      <c r="R3154" s="41"/>
      <c r="S3154" s="41"/>
    </row>
    <row r="3155" ht="78.0" customHeight="1">
      <c r="A3155" s="41"/>
      <c r="B3155" s="78"/>
      <c r="C3155" s="78"/>
      <c r="D3155" s="41"/>
      <c r="E3155" s="41"/>
      <c r="F3155" s="41"/>
      <c r="G3155" s="41"/>
      <c r="H3155" s="41"/>
      <c r="I3155" s="41"/>
      <c r="J3155" s="41"/>
      <c r="K3155" s="41"/>
      <c r="L3155" s="41"/>
      <c r="M3155" s="41"/>
      <c r="N3155" s="41"/>
      <c r="O3155" s="41"/>
      <c r="P3155" s="41"/>
      <c r="Q3155" s="41"/>
      <c r="R3155" s="41"/>
      <c r="S3155" s="41"/>
    </row>
    <row r="3156" ht="78.0" customHeight="1">
      <c r="A3156" s="41"/>
      <c r="B3156" s="78"/>
      <c r="C3156" s="78"/>
      <c r="D3156" s="41"/>
      <c r="E3156" s="41"/>
      <c r="F3156" s="41"/>
      <c r="G3156" s="41"/>
      <c r="H3156" s="41"/>
      <c r="I3156" s="41"/>
      <c r="J3156" s="41"/>
      <c r="K3156" s="41"/>
      <c r="L3156" s="41"/>
      <c r="M3156" s="41"/>
      <c r="N3156" s="41"/>
      <c r="O3156" s="41"/>
      <c r="P3156" s="41"/>
      <c r="Q3156" s="41"/>
      <c r="R3156" s="41"/>
      <c r="S3156" s="41"/>
    </row>
    <row r="3157" ht="78.0" customHeight="1">
      <c r="A3157" s="41"/>
      <c r="B3157" s="78"/>
      <c r="C3157" s="78"/>
      <c r="D3157" s="41"/>
      <c r="E3157" s="41"/>
      <c r="F3157" s="41"/>
      <c r="G3157" s="41"/>
      <c r="H3157" s="41"/>
      <c r="I3157" s="41"/>
      <c r="J3157" s="41"/>
      <c r="K3157" s="41"/>
      <c r="L3157" s="41"/>
      <c r="M3157" s="41"/>
      <c r="N3157" s="41"/>
      <c r="O3157" s="41"/>
      <c r="P3157" s="41"/>
      <c r="Q3157" s="41"/>
      <c r="R3157" s="41"/>
      <c r="S3157" s="41"/>
    </row>
    <row r="3158" ht="78.0" customHeight="1">
      <c r="A3158" s="41"/>
      <c r="B3158" s="78"/>
      <c r="C3158" s="78"/>
      <c r="D3158" s="41"/>
      <c r="E3158" s="41"/>
      <c r="F3158" s="41"/>
      <c r="G3158" s="41"/>
      <c r="H3158" s="41"/>
      <c r="I3158" s="41"/>
      <c r="J3158" s="41"/>
      <c r="K3158" s="41"/>
      <c r="L3158" s="41"/>
      <c r="M3158" s="41"/>
      <c r="N3158" s="41"/>
      <c r="O3158" s="41"/>
      <c r="P3158" s="41"/>
      <c r="Q3158" s="41"/>
      <c r="R3158" s="41"/>
      <c r="S3158" s="41"/>
    </row>
    <row r="3159" ht="78.0" customHeight="1">
      <c r="A3159" s="41"/>
      <c r="B3159" s="78"/>
      <c r="C3159" s="78"/>
      <c r="D3159" s="41"/>
      <c r="E3159" s="41"/>
      <c r="F3159" s="41"/>
      <c r="G3159" s="41"/>
      <c r="H3159" s="41"/>
      <c r="I3159" s="41"/>
      <c r="J3159" s="41"/>
      <c r="K3159" s="41"/>
      <c r="L3159" s="41"/>
      <c r="M3159" s="41"/>
      <c r="N3159" s="41"/>
      <c r="O3159" s="41"/>
      <c r="P3159" s="41"/>
      <c r="Q3159" s="41"/>
      <c r="R3159" s="41"/>
      <c r="S3159" s="41"/>
    </row>
    <row r="3160" ht="78.0" customHeight="1">
      <c r="A3160" s="41"/>
      <c r="B3160" s="78"/>
      <c r="C3160" s="78"/>
      <c r="D3160" s="41"/>
      <c r="E3160" s="41"/>
      <c r="F3160" s="41"/>
      <c r="G3160" s="41"/>
      <c r="H3160" s="41"/>
      <c r="I3160" s="41"/>
      <c r="J3160" s="41"/>
      <c r="K3160" s="41"/>
      <c r="L3160" s="41"/>
      <c r="M3160" s="41"/>
      <c r="N3160" s="41"/>
      <c r="O3160" s="41"/>
      <c r="P3160" s="41"/>
      <c r="Q3160" s="41"/>
      <c r="R3160" s="41"/>
      <c r="S3160" s="41"/>
    </row>
    <row r="3161" ht="78.0" customHeight="1">
      <c r="A3161" s="41"/>
      <c r="B3161" s="78"/>
      <c r="C3161" s="78"/>
      <c r="D3161" s="41"/>
      <c r="E3161" s="41"/>
      <c r="F3161" s="41"/>
      <c r="G3161" s="41"/>
      <c r="H3161" s="41"/>
      <c r="I3161" s="41"/>
      <c r="J3161" s="41"/>
      <c r="K3161" s="41"/>
      <c r="L3161" s="41"/>
      <c r="M3161" s="41"/>
      <c r="N3161" s="41"/>
      <c r="O3161" s="41"/>
      <c r="P3161" s="41"/>
      <c r="Q3161" s="41"/>
      <c r="R3161" s="41"/>
      <c r="S3161" s="41"/>
    </row>
    <row r="3162" ht="78.0" customHeight="1">
      <c r="A3162" s="41"/>
      <c r="B3162" s="78"/>
      <c r="C3162" s="78"/>
      <c r="D3162" s="41"/>
      <c r="E3162" s="41"/>
      <c r="F3162" s="41"/>
      <c r="G3162" s="41"/>
      <c r="H3162" s="41"/>
      <c r="I3162" s="41"/>
      <c r="J3162" s="41"/>
      <c r="K3162" s="41"/>
      <c r="L3162" s="41"/>
      <c r="M3162" s="41"/>
      <c r="N3162" s="41"/>
      <c r="O3162" s="41"/>
      <c r="P3162" s="41"/>
      <c r="Q3162" s="41"/>
      <c r="R3162" s="41"/>
      <c r="S3162" s="41"/>
    </row>
    <row r="3163" ht="78.0" customHeight="1">
      <c r="A3163" s="41"/>
      <c r="B3163" s="78"/>
      <c r="C3163" s="78"/>
      <c r="D3163" s="41"/>
      <c r="E3163" s="41"/>
      <c r="F3163" s="41"/>
      <c r="G3163" s="41"/>
      <c r="H3163" s="41"/>
      <c r="I3163" s="41"/>
      <c r="J3163" s="41"/>
      <c r="K3163" s="41"/>
      <c r="L3163" s="41"/>
      <c r="M3163" s="41"/>
      <c r="N3163" s="41"/>
      <c r="O3163" s="41"/>
      <c r="P3163" s="41"/>
      <c r="Q3163" s="41"/>
      <c r="R3163" s="41"/>
      <c r="S3163" s="41"/>
    </row>
    <row r="3164" ht="78.0" customHeight="1">
      <c r="A3164" s="41"/>
      <c r="B3164" s="78"/>
      <c r="C3164" s="78"/>
      <c r="D3164" s="41"/>
      <c r="E3164" s="41"/>
      <c r="F3164" s="41"/>
      <c r="G3164" s="41"/>
      <c r="H3164" s="41"/>
      <c r="I3164" s="41"/>
      <c r="J3164" s="41"/>
      <c r="K3164" s="41"/>
      <c r="L3164" s="41"/>
      <c r="M3164" s="41"/>
      <c r="N3164" s="41"/>
      <c r="O3164" s="41"/>
      <c r="P3164" s="41"/>
      <c r="Q3164" s="41"/>
      <c r="R3164" s="41"/>
      <c r="S3164" s="41"/>
    </row>
    <row r="3165" ht="78.0" customHeight="1">
      <c r="A3165" s="41"/>
      <c r="B3165" s="78"/>
      <c r="C3165" s="78"/>
      <c r="D3165" s="41"/>
      <c r="E3165" s="41"/>
      <c r="F3165" s="41"/>
      <c r="G3165" s="41"/>
      <c r="H3165" s="41"/>
      <c r="I3165" s="41"/>
      <c r="J3165" s="41"/>
      <c r="K3165" s="41"/>
      <c r="L3165" s="41"/>
      <c r="M3165" s="41"/>
      <c r="N3165" s="41"/>
      <c r="O3165" s="41"/>
      <c r="P3165" s="41"/>
      <c r="Q3165" s="41"/>
      <c r="R3165" s="41"/>
      <c r="S3165" s="41"/>
    </row>
    <row r="3166" ht="78.0" customHeight="1">
      <c r="A3166" s="41"/>
      <c r="B3166" s="78"/>
      <c r="C3166" s="78"/>
      <c r="D3166" s="41"/>
      <c r="E3166" s="41"/>
      <c r="F3166" s="41"/>
      <c r="G3166" s="41"/>
      <c r="H3166" s="41"/>
      <c r="I3166" s="41"/>
      <c r="J3166" s="41"/>
      <c r="K3166" s="41"/>
      <c r="L3166" s="41"/>
      <c r="M3166" s="41"/>
      <c r="N3166" s="41"/>
      <c r="O3166" s="41"/>
      <c r="P3166" s="41"/>
      <c r="Q3166" s="41"/>
      <c r="R3166" s="41"/>
      <c r="S3166" s="41"/>
    </row>
    <row r="3167" ht="78.0" customHeight="1">
      <c r="A3167" s="41"/>
      <c r="B3167" s="78"/>
      <c r="C3167" s="78"/>
      <c r="D3167" s="41"/>
      <c r="E3167" s="41"/>
      <c r="F3167" s="41"/>
      <c r="G3167" s="41"/>
      <c r="H3167" s="41"/>
      <c r="I3167" s="41"/>
      <c r="J3167" s="41"/>
      <c r="K3167" s="41"/>
      <c r="L3167" s="41"/>
      <c r="M3167" s="41"/>
      <c r="N3167" s="41"/>
      <c r="O3167" s="41"/>
      <c r="P3167" s="41"/>
      <c r="Q3167" s="41"/>
      <c r="R3167" s="41"/>
      <c r="S3167" s="41"/>
    </row>
    <row r="3168" ht="78.0" customHeight="1">
      <c r="A3168" s="41"/>
      <c r="B3168" s="78"/>
      <c r="C3168" s="78"/>
      <c r="D3168" s="41"/>
      <c r="E3168" s="41"/>
      <c r="F3168" s="41"/>
      <c r="G3168" s="41"/>
      <c r="H3168" s="41"/>
      <c r="I3168" s="41"/>
      <c r="J3168" s="41"/>
      <c r="K3168" s="41"/>
      <c r="L3168" s="41"/>
      <c r="M3168" s="41"/>
      <c r="N3168" s="41"/>
      <c r="O3168" s="41"/>
      <c r="P3168" s="41"/>
      <c r="Q3168" s="41"/>
      <c r="R3168" s="41"/>
      <c r="S3168" s="41"/>
    </row>
    <row r="3169" ht="78.0" customHeight="1">
      <c r="A3169" s="41"/>
      <c r="B3169" s="78"/>
      <c r="C3169" s="78"/>
      <c r="D3169" s="41"/>
      <c r="E3169" s="41"/>
      <c r="F3169" s="41"/>
      <c r="G3169" s="41"/>
      <c r="H3169" s="41"/>
      <c r="I3169" s="41"/>
      <c r="J3169" s="41"/>
      <c r="K3169" s="41"/>
      <c r="L3169" s="41"/>
      <c r="M3169" s="41"/>
      <c r="N3169" s="41"/>
      <c r="O3169" s="41"/>
      <c r="P3169" s="41"/>
      <c r="Q3169" s="41"/>
      <c r="R3169" s="41"/>
      <c r="S3169" s="41"/>
    </row>
    <row r="3170" ht="78.0" customHeight="1">
      <c r="A3170" s="41"/>
      <c r="B3170" s="78"/>
      <c r="C3170" s="78"/>
      <c r="D3170" s="41"/>
      <c r="E3170" s="41"/>
      <c r="F3170" s="41"/>
      <c r="G3170" s="41"/>
      <c r="H3170" s="41"/>
      <c r="I3170" s="41"/>
      <c r="J3170" s="41"/>
      <c r="K3170" s="41"/>
      <c r="L3170" s="41"/>
      <c r="M3170" s="41"/>
      <c r="N3170" s="41"/>
      <c r="O3170" s="41"/>
      <c r="P3170" s="41"/>
      <c r="Q3170" s="41"/>
      <c r="R3170" s="41"/>
      <c r="S3170" s="41"/>
    </row>
    <row r="3171" ht="78.0" customHeight="1">
      <c r="A3171" s="41"/>
      <c r="B3171" s="78"/>
      <c r="C3171" s="78"/>
      <c r="D3171" s="41"/>
      <c r="E3171" s="41"/>
      <c r="F3171" s="41"/>
      <c r="G3171" s="41"/>
      <c r="H3171" s="41"/>
      <c r="I3171" s="41"/>
      <c r="J3171" s="41"/>
      <c r="K3171" s="41"/>
      <c r="L3171" s="41"/>
      <c r="M3171" s="41"/>
      <c r="N3171" s="41"/>
      <c r="O3171" s="41"/>
      <c r="P3171" s="41"/>
      <c r="Q3171" s="41"/>
      <c r="R3171" s="41"/>
      <c r="S3171" s="41"/>
    </row>
    <row r="3172" ht="78.0" customHeight="1">
      <c r="A3172" s="41"/>
      <c r="B3172" s="78"/>
      <c r="C3172" s="78"/>
      <c r="D3172" s="41"/>
      <c r="E3172" s="41"/>
      <c r="F3172" s="41"/>
      <c r="G3172" s="41"/>
      <c r="H3172" s="41"/>
      <c r="I3172" s="41"/>
      <c r="J3172" s="41"/>
      <c r="K3172" s="41"/>
      <c r="L3172" s="41"/>
      <c r="M3172" s="41"/>
      <c r="N3172" s="41"/>
      <c r="O3172" s="41"/>
      <c r="P3172" s="41"/>
      <c r="Q3172" s="41"/>
      <c r="R3172" s="41"/>
      <c r="S3172" s="41"/>
    </row>
    <row r="3173" ht="78.0" customHeight="1">
      <c r="A3173" s="41"/>
      <c r="B3173" s="78"/>
      <c r="C3173" s="78"/>
      <c r="D3173" s="41"/>
      <c r="E3173" s="41"/>
      <c r="F3173" s="41"/>
      <c r="G3173" s="41"/>
      <c r="H3173" s="41"/>
      <c r="I3173" s="41"/>
      <c r="J3173" s="41"/>
      <c r="K3173" s="41"/>
      <c r="L3173" s="41"/>
      <c r="M3173" s="41"/>
      <c r="N3173" s="41"/>
      <c r="O3173" s="41"/>
      <c r="P3173" s="41"/>
      <c r="Q3173" s="41"/>
      <c r="R3173" s="41"/>
      <c r="S3173" s="41"/>
    </row>
    <row r="3174" ht="78.0" customHeight="1">
      <c r="A3174" s="41"/>
      <c r="B3174" s="78"/>
      <c r="C3174" s="78"/>
      <c r="D3174" s="41"/>
      <c r="E3174" s="41"/>
      <c r="F3174" s="41"/>
      <c r="G3174" s="41"/>
      <c r="H3174" s="41"/>
      <c r="I3174" s="41"/>
      <c r="J3174" s="41"/>
      <c r="K3174" s="41"/>
      <c r="L3174" s="41"/>
      <c r="M3174" s="41"/>
      <c r="N3174" s="41"/>
      <c r="O3174" s="41"/>
      <c r="P3174" s="41"/>
      <c r="Q3174" s="41"/>
      <c r="R3174" s="41"/>
      <c r="S3174" s="41"/>
    </row>
    <row r="3175" ht="78.0" customHeight="1">
      <c r="A3175" s="41"/>
      <c r="B3175" s="78"/>
      <c r="C3175" s="78"/>
      <c r="D3175" s="41"/>
      <c r="E3175" s="41"/>
      <c r="F3175" s="41"/>
      <c r="G3175" s="41"/>
      <c r="H3175" s="41"/>
      <c r="I3175" s="41"/>
      <c r="J3175" s="41"/>
      <c r="K3175" s="41"/>
      <c r="L3175" s="41"/>
      <c r="M3175" s="41"/>
      <c r="N3175" s="41"/>
      <c r="O3175" s="41"/>
      <c r="P3175" s="41"/>
      <c r="Q3175" s="41"/>
      <c r="R3175" s="41"/>
      <c r="S3175" s="41"/>
    </row>
    <row r="3176" ht="78.0" customHeight="1">
      <c r="A3176" s="41"/>
      <c r="B3176" s="78"/>
      <c r="C3176" s="78"/>
      <c r="D3176" s="41"/>
      <c r="E3176" s="41"/>
      <c r="F3176" s="41"/>
      <c r="G3176" s="41"/>
      <c r="H3176" s="41"/>
      <c r="I3176" s="41"/>
      <c r="J3176" s="41"/>
      <c r="K3176" s="41"/>
      <c r="L3176" s="41"/>
      <c r="M3176" s="41"/>
      <c r="N3176" s="41"/>
      <c r="O3176" s="41"/>
      <c r="P3176" s="41"/>
      <c r="Q3176" s="41"/>
      <c r="R3176" s="41"/>
      <c r="S3176" s="41"/>
    </row>
    <row r="3177" ht="78.0" customHeight="1">
      <c r="A3177" s="41"/>
      <c r="B3177" s="78"/>
      <c r="C3177" s="78"/>
      <c r="D3177" s="41"/>
      <c r="E3177" s="41"/>
      <c r="F3177" s="41"/>
      <c r="G3177" s="41"/>
      <c r="H3177" s="41"/>
      <c r="I3177" s="41"/>
      <c r="J3177" s="41"/>
      <c r="K3177" s="41"/>
      <c r="L3177" s="41"/>
      <c r="M3177" s="41"/>
      <c r="N3177" s="41"/>
      <c r="O3177" s="41"/>
      <c r="P3177" s="41"/>
      <c r="Q3177" s="41"/>
      <c r="R3177" s="41"/>
      <c r="S3177" s="41"/>
    </row>
    <row r="3178" ht="78.0" customHeight="1">
      <c r="A3178" s="41"/>
      <c r="B3178" s="78"/>
      <c r="C3178" s="78"/>
      <c r="D3178" s="41"/>
      <c r="E3178" s="41"/>
      <c r="F3178" s="41"/>
      <c r="G3178" s="41"/>
      <c r="H3178" s="41"/>
      <c r="I3178" s="41"/>
      <c r="J3178" s="41"/>
      <c r="K3178" s="41"/>
      <c r="L3178" s="41"/>
      <c r="M3178" s="41"/>
      <c r="N3178" s="41"/>
      <c r="O3178" s="41"/>
      <c r="P3178" s="41"/>
      <c r="Q3178" s="41"/>
      <c r="R3178" s="41"/>
      <c r="S3178" s="41"/>
    </row>
    <row r="3179" ht="78.0" customHeight="1">
      <c r="A3179" s="41"/>
      <c r="B3179" s="78"/>
      <c r="C3179" s="78"/>
      <c r="D3179" s="41"/>
      <c r="E3179" s="41"/>
      <c r="F3179" s="41"/>
      <c r="G3179" s="41"/>
      <c r="H3179" s="41"/>
      <c r="I3179" s="41"/>
      <c r="J3179" s="41"/>
      <c r="K3179" s="41"/>
      <c r="L3179" s="41"/>
      <c r="M3179" s="41"/>
      <c r="N3179" s="41"/>
      <c r="O3179" s="41"/>
      <c r="P3179" s="41"/>
      <c r="Q3179" s="41"/>
      <c r="R3179" s="41"/>
      <c r="S3179" s="41"/>
    </row>
    <row r="3180" ht="78.0" customHeight="1">
      <c r="A3180" s="41"/>
      <c r="B3180" s="78"/>
      <c r="C3180" s="78"/>
      <c r="D3180" s="41"/>
      <c r="E3180" s="41"/>
      <c r="F3180" s="41"/>
      <c r="G3180" s="41"/>
      <c r="H3180" s="41"/>
      <c r="I3180" s="41"/>
      <c r="J3180" s="41"/>
      <c r="K3180" s="41"/>
      <c r="L3180" s="41"/>
      <c r="M3180" s="41"/>
      <c r="N3180" s="41"/>
      <c r="O3180" s="41"/>
      <c r="P3180" s="41"/>
      <c r="Q3180" s="41"/>
      <c r="R3180" s="41"/>
      <c r="S3180" s="41"/>
    </row>
    <row r="3181" ht="78.0" customHeight="1">
      <c r="A3181" s="41"/>
      <c r="B3181" s="78"/>
      <c r="C3181" s="78"/>
      <c r="D3181" s="41"/>
      <c r="E3181" s="41"/>
      <c r="F3181" s="41"/>
      <c r="G3181" s="41"/>
      <c r="H3181" s="41"/>
      <c r="I3181" s="41"/>
      <c r="J3181" s="41"/>
      <c r="K3181" s="41"/>
      <c r="L3181" s="41"/>
      <c r="M3181" s="41"/>
      <c r="N3181" s="41"/>
      <c r="O3181" s="41"/>
      <c r="P3181" s="41"/>
      <c r="Q3181" s="41"/>
      <c r="R3181" s="41"/>
      <c r="S3181" s="41"/>
    </row>
    <row r="3182" ht="78.0" customHeight="1">
      <c r="A3182" s="41"/>
      <c r="B3182" s="78"/>
      <c r="C3182" s="78"/>
      <c r="D3182" s="41"/>
      <c r="E3182" s="41"/>
      <c r="F3182" s="41"/>
      <c r="G3182" s="41"/>
      <c r="H3182" s="41"/>
      <c r="I3182" s="41"/>
      <c r="J3182" s="41"/>
      <c r="K3182" s="41"/>
      <c r="L3182" s="41"/>
      <c r="M3182" s="41"/>
      <c r="N3182" s="41"/>
      <c r="O3182" s="41"/>
      <c r="P3182" s="41"/>
      <c r="Q3182" s="41"/>
      <c r="R3182" s="41"/>
      <c r="S3182" s="41"/>
    </row>
    <row r="3183" ht="78.0" customHeight="1">
      <c r="A3183" s="41"/>
      <c r="B3183" s="78"/>
      <c r="C3183" s="78"/>
      <c r="D3183" s="41"/>
      <c r="E3183" s="41"/>
      <c r="F3183" s="41"/>
      <c r="G3183" s="41"/>
      <c r="H3183" s="41"/>
      <c r="I3183" s="41"/>
      <c r="J3183" s="41"/>
      <c r="K3183" s="41"/>
      <c r="L3183" s="41"/>
      <c r="M3183" s="41"/>
      <c r="N3183" s="41"/>
      <c r="O3183" s="41"/>
      <c r="P3183" s="41"/>
      <c r="Q3183" s="41"/>
      <c r="R3183" s="41"/>
      <c r="S3183" s="41"/>
    </row>
    <row r="3184" ht="78.0" customHeight="1">
      <c r="A3184" s="41"/>
      <c r="B3184" s="78"/>
      <c r="C3184" s="78"/>
      <c r="D3184" s="41"/>
      <c r="E3184" s="41"/>
      <c r="F3184" s="41"/>
      <c r="G3184" s="41"/>
      <c r="H3184" s="41"/>
      <c r="I3184" s="41"/>
      <c r="J3184" s="41"/>
      <c r="K3184" s="41"/>
      <c r="L3184" s="41"/>
      <c r="M3184" s="41"/>
      <c r="N3184" s="41"/>
      <c r="O3184" s="41"/>
      <c r="P3184" s="41"/>
      <c r="Q3184" s="41"/>
      <c r="R3184" s="41"/>
      <c r="S3184" s="41"/>
    </row>
    <row r="3185" ht="78.0" customHeight="1">
      <c r="A3185" s="41"/>
      <c r="B3185" s="78"/>
      <c r="C3185" s="78"/>
      <c r="D3185" s="41"/>
      <c r="E3185" s="41"/>
      <c r="F3185" s="41"/>
      <c r="G3185" s="41"/>
      <c r="H3185" s="41"/>
      <c r="I3185" s="41"/>
      <c r="J3185" s="41"/>
      <c r="K3185" s="41"/>
      <c r="L3185" s="41"/>
      <c r="M3185" s="41"/>
      <c r="N3185" s="41"/>
      <c r="O3185" s="41"/>
      <c r="P3185" s="41"/>
      <c r="Q3185" s="41"/>
      <c r="R3185" s="41"/>
      <c r="S3185" s="41"/>
    </row>
    <row r="3186" ht="78.0" customHeight="1">
      <c r="A3186" s="41"/>
      <c r="B3186" s="78"/>
      <c r="C3186" s="78"/>
      <c r="D3186" s="41"/>
      <c r="E3186" s="41"/>
      <c r="F3186" s="41"/>
      <c r="G3186" s="41"/>
      <c r="H3186" s="41"/>
      <c r="I3186" s="41"/>
      <c r="J3186" s="41"/>
      <c r="K3186" s="41"/>
      <c r="L3186" s="41"/>
      <c r="M3186" s="41"/>
      <c r="N3186" s="41"/>
      <c r="O3186" s="41"/>
      <c r="P3186" s="41"/>
      <c r="Q3186" s="41"/>
      <c r="R3186" s="41"/>
      <c r="S3186" s="41"/>
    </row>
    <row r="3187" ht="78.0" customHeight="1">
      <c r="A3187" s="41"/>
      <c r="B3187" s="78"/>
      <c r="C3187" s="78"/>
      <c r="D3187" s="41"/>
      <c r="E3187" s="41"/>
      <c r="F3187" s="41"/>
      <c r="G3187" s="41"/>
      <c r="H3187" s="41"/>
      <c r="I3187" s="41"/>
      <c r="J3187" s="41"/>
      <c r="K3187" s="41"/>
      <c r="L3187" s="41"/>
      <c r="M3187" s="41"/>
      <c r="N3187" s="41"/>
      <c r="O3187" s="41"/>
      <c r="P3187" s="41"/>
      <c r="Q3187" s="41"/>
      <c r="R3187" s="41"/>
      <c r="S3187" s="41"/>
    </row>
    <row r="3188" ht="78.0" customHeight="1">
      <c r="A3188" s="41"/>
      <c r="B3188" s="78"/>
      <c r="C3188" s="78"/>
      <c r="D3188" s="41"/>
      <c r="E3188" s="41"/>
      <c r="F3188" s="41"/>
      <c r="G3188" s="41"/>
      <c r="H3188" s="41"/>
      <c r="I3188" s="41"/>
      <c r="J3188" s="41"/>
      <c r="K3188" s="41"/>
      <c r="L3188" s="41"/>
      <c r="M3188" s="41"/>
      <c r="N3188" s="41"/>
      <c r="O3188" s="41"/>
      <c r="P3188" s="41"/>
      <c r="Q3188" s="41"/>
      <c r="R3188" s="41"/>
      <c r="S3188" s="41"/>
    </row>
    <row r="3189" ht="78.0" customHeight="1">
      <c r="A3189" s="41"/>
      <c r="B3189" s="78"/>
      <c r="C3189" s="78"/>
      <c r="D3189" s="41"/>
      <c r="E3189" s="41"/>
      <c r="F3189" s="41"/>
      <c r="G3189" s="41"/>
      <c r="H3189" s="41"/>
      <c r="I3189" s="41"/>
      <c r="J3189" s="41"/>
      <c r="K3189" s="41"/>
      <c r="L3189" s="41"/>
      <c r="M3189" s="41"/>
      <c r="N3189" s="41"/>
      <c r="O3189" s="41"/>
      <c r="P3189" s="41"/>
      <c r="Q3189" s="41"/>
      <c r="R3189" s="41"/>
      <c r="S3189" s="41"/>
    </row>
    <row r="3190" ht="78.0" customHeight="1">
      <c r="A3190" s="41"/>
      <c r="B3190" s="78"/>
      <c r="C3190" s="78"/>
      <c r="D3190" s="41"/>
      <c r="E3190" s="41"/>
      <c r="F3190" s="41"/>
      <c r="G3190" s="41"/>
      <c r="H3190" s="41"/>
      <c r="I3190" s="41"/>
      <c r="J3190" s="41"/>
      <c r="K3190" s="41"/>
      <c r="L3190" s="41"/>
      <c r="M3190" s="41"/>
      <c r="N3190" s="41"/>
      <c r="O3190" s="41"/>
      <c r="P3190" s="41"/>
      <c r="Q3190" s="41"/>
      <c r="R3190" s="41"/>
      <c r="S3190" s="41"/>
    </row>
    <row r="3191" ht="78.0" customHeight="1">
      <c r="A3191" s="41"/>
      <c r="B3191" s="78"/>
      <c r="C3191" s="78"/>
      <c r="D3191" s="41"/>
      <c r="E3191" s="41"/>
      <c r="F3191" s="41"/>
      <c r="G3191" s="41"/>
      <c r="H3191" s="41"/>
      <c r="I3191" s="41"/>
      <c r="J3191" s="41"/>
      <c r="K3191" s="41"/>
      <c r="L3191" s="41"/>
      <c r="M3191" s="41"/>
      <c r="N3191" s="41"/>
      <c r="O3191" s="41"/>
      <c r="P3191" s="41"/>
      <c r="Q3191" s="41"/>
      <c r="R3191" s="41"/>
      <c r="S3191" s="41"/>
    </row>
    <row r="3192" ht="78.0" customHeight="1">
      <c r="A3192" s="41"/>
      <c r="B3192" s="78"/>
      <c r="C3192" s="78"/>
      <c r="D3192" s="41"/>
      <c r="E3192" s="41"/>
      <c r="F3192" s="41"/>
      <c r="G3192" s="41"/>
      <c r="H3192" s="41"/>
      <c r="I3192" s="41"/>
      <c r="J3192" s="41"/>
      <c r="K3192" s="41"/>
      <c r="L3192" s="41"/>
      <c r="M3192" s="41"/>
      <c r="N3192" s="41"/>
      <c r="O3192" s="41"/>
      <c r="P3192" s="41"/>
      <c r="Q3192" s="41"/>
      <c r="R3192" s="41"/>
      <c r="S3192" s="41"/>
    </row>
    <row r="3193" ht="78.0" customHeight="1">
      <c r="A3193" s="41"/>
      <c r="B3193" s="78"/>
      <c r="C3193" s="78"/>
      <c r="D3193" s="41"/>
      <c r="E3193" s="41"/>
      <c r="F3193" s="41"/>
      <c r="G3193" s="41"/>
      <c r="H3193" s="41"/>
      <c r="I3193" s="41"/>
      <c r="J3193" s="41"/>
      <c r="K3193" s="41"/>
      <c r="L3193" s="41"/>
      <c r="M3193" s="41"/>
      <c r="N3193" s="41"/>
      <c r="O3193" s="41"/>
      <c r="P3193" s="41"/>
      <c r="Q3193" s="41"/>
      <c r="R3193" s="41"/>
      <c r="S3193" s="41"/>
    </row>
    <row r="3194" ht="78.0" customHeight="1">
      <c r="A3194" s="41"/>
      <c r="B3194" s="78"/>
      <c r="C3194" s="78"/>
      <c r="D3194" s="41"/>
      <c r="E3194" s="41"/>
      <c r="F3194" s="41"/>
      <c r="G3194" s="41"/>
      <c r="H3194" s="41"/>
      <c r="I3194" s="41"/>
      <c r="J3194" s="41"/>
      <c r="K3194" s="41"/>
      <c r="L3194" s="41"/>
      <c r="M3194" s="41"/>
      <c r="N3194" s="41"/>
      <c r="O3194" s="41"/>
      <c r="P3194" s="41"/>
      <c r="Q3194" s="41"/>
      <c r="R3194" s="41"/>
      <c r="S3194" s="41"/>
    </row>
    <row r="3195" ht="78.0" customHeight="1">
      <c r="A3195" s="41"/>
      <c r="B3195" s="78"/>
      <c r="C3195" s="78"/>
      <c r="D3195" s="41"/>
      <c r="E3195" s="41"/>
      <c r="F3195" s="41"/>
      <c r="G3195" s="41"/>
      <c r="H3195" s="41"/>
      <c r="I3195" s="41"/>
      <c r="J3195" s="41"/>
      <c r="K3195" s="41"/>
      <c r="L3195" s="41"/>
      <c r="M3195" s="41"/>
      <c r="N3195" s="41"/>
      <c r="O3195" s="41"/>
      <c r="P3195" s="41"/>
      <c r="Q3195" s="41"/>
      <c r="R3195" s="41"/>
      <c r="S3195" s="41"/>
    </row>
    <row r="3196" ht="78.0" customHeight="1">
      <c r="A3196" s="41"/>
      <c r="B3196" s="78"/>
      <c r="C3196" s="78"/>
      <c r="D3196" s="41"/>
      <c r="E3196" s="41"/>
      <c r="F3196" s="41"/>
      <c r="G3196" s="41"/>
      <c r="H3196" s="41"/>
      <c r="I3196" s="41"/>
      <c r="J3196" s="41"/>
      <c r="K3196" s="41"/>
      <c r="L3196" s="41"/>
      <c r="M3196" s="41"/>
      <c r="N3196" s="41"/>
      <c r="O3196" s="41"/>
      <c r="P3196" s="41"/>
      <c r="Q3196" s="41"/>
      <c r="R3196" s="41"/>
      <c r="S3196" s="41"/>
    </row>
    <row r="3197" ht="78.0" customHeight="1">
      <c r="A3197" s="41"/>
      <c r="B3197" s="78"/>
      <c r="C3197" s="78"/>
      <c r="D3197" s="41"/>
      <c r="E3197" s="41"/>
      <c r="F3197" s="41"/>
      <c r="G3197" s="41"/>
      <c r="H3197" s="41"/>
      <c r="I3197" s="41"/>
      <c r="J3197" s="41"/>
      <c r="K3197" s="41"/>
      <c r="L3197" s="41"/>
      <c r="M3197" s="41"/>
      <c r="N3197" s="41"/>
      <c r="O3197" s="41"/>
      <c r="P3197" s="41"/>
      <c r="Q3197" s="41"/>
      <c r="R3197" s="41"/>
      <c r="S3197" s="41"/>
    </row>
    <row r="3198" ht="78.0" customHeight="1">
      <c r="A3198" s="41"/>
      <c r="B3198" s="78"/>
      <c r="C3198" s="78"/>
      <c r="D3198" s="41"/>
      <c r="E3198" s="41"/>
      <c r="F3198" s="41"/>
      <c r="G3198" s="41"/>
      <c r="H3198" s="41"/>
      <c r="I3198" s="41"/>
      <c r="J3198" s="41"/>
      <c r="K3198" s="41"/>
      <c r="L3198" s="41"/>
      <c r="M3198" s="41"/>
      <c r="N3198" s="41"/>
      <c r="O3198" s="41"/>
      <c r="P3198" s="41"/>
      <c r="Q3198" s="41"/>
      <c r="R3198" s="41"/>
      <c r="S3198" s="41"/>
    </row>
    <row r="3199" ht="78.0" customHeight="1">
      <c r="A3199" s="41"/>
      <c r="B3199" s="78"/>
      <c r="C3199" s="78"/>
      <c r="D3199" s="41"/>
      <c r="E3199" s="41"/>
      <c r="F3199" s="41"/>
      <c r="G3199" s="41"/>
      <c r="H3199" s="41"/>
      <c r="I3199" s="41"/>
      <c r="J3199" s="41"/>
      <c r="K3199" s="41"/>
      <c r="L3199" s="41"/>
      <c r="M3199" s="41"/>
      <c r="N3199" s="41"/>
      <c r="O3199" s="41"/>
      <c r="P3199" s="41"/>
      <c r="Q3199" s="41"/>
      <c r="R3199" s="41"/>
      <c r="S3199" s="41"/>
    </row>
    <row r="3200" ht="78.0" customHeight="1">
      <c r="A3200" s="41"/>
      <c r="B3200" s="78"/>
      <c r="C3200" s="78"/>
      <c r="D3200" s="41"/>
      <c r="E3200" s="41"/>
      <c r="F3200" s="41"/>
      <c r="G3200" s="41"/>
      <c r="H3200" s="41"/>
      <c r="I3200" s="41"/>
      <c r="J3200" s="41"/>
      <c r="K3200" s="41"/>
      <c r="L3200" s="41"/>
      <c r="M3200" s="41"/>
      <c r="N3200" s="41"/>
      <c r="O3200" s="41"/>
      <c r="P3200" s="41"/>
      <c r="Q3200" s="41"/>
      <c r="R3200" s="41"/>
      <c r="S3200" s="41"/>
    </row>
    <row r="3201" ht="78.0" customHeight="1">
      <c r="A3201" s="41"/>
      <c r="B3201" s="78"/>
      <c r="C3201" s="78"/>
      <c r="D3201" s="41"/>
      <c r="E3201" s="41"/>
      <c r="F3201" s="41"/>
      <c r="G3201" s="41"/>
      <c r="H3201" s="41"/>
      <c r="I3201" s="41"/>
      <c r="J3201" s="41"/>
      <c r="K3201" s="41"/>
      <c r="L3201" s="41"/>
      <c r="M3201" s="41"/>
      <c r="N3201" s="41"/>
      <c r="O3201" s="41"/>
      <c r="P3201" s="41"/>
      <c r="Q3201" s="41"/>
      <c r="R3201" s="41"/>
      <c r="S3201" s="41"/>
    </row>
    <row r="3202" ht="78.0" customHeight="1">
      <c r="A3202" s="41"/>
      <c r="B3202" s="78"/>
      <c r="C3202" s="78"/>
      <c r="D3202" s="41"/>
      <c r="E3202" s="41"/>
      <c r="F3202" s="41"/>
      <c r="G3202" s="41"/>
      <c r="H3202" s="41"/>
      <c r="I3202" s="41"/>
      <c r="J3202" s="41"/>
      <c r="K3202" s="41"/>
      <c r="L3202" s="41"/>
      <c r="M3202" s="41"/>
      <c r="N3202" s="41"/>
      <c r="O3202" s="41"/>
      <c r="P3202" s="41"/>
      <c r="Q3202" s="41"/>
      <c r="R3202" s="41"/>
      <c r="S3202" s="41"/>
    </row>
    <row r="3203" ht="78.0" customHeight="1">
      <c r="A3203" s="41"/>
      <c r="B3203" s="78"/>
      <c r="C3203" s="78"/>
      <c r="D3203" s="41"/>
      <c r="E3203" s="41"/>
      <c r="F3203" s="41"/>
      <c r="G3203" s="41"/>
      <c r="H3203" s="41"/>
      <c r="I3203" s="41"/>
      <c r="J3203" s="41"/>
      <c r="K3203" s="41"/>
      <c r="L3203" s="41"/>
      <c r="M3203" s="41"/>
      <c r="N3203" s="41"/>
      <c r="O3203" s="41"/>
      <c r="P3203" s="41"/>
      <c r="Q3203" s="41"/>
      <c r="R3203" s="41"/>
      <c r="S3203" s="41"/>
    </row>
    <row r="3204" ht="78.0" customHeight="1">
      <c r="A3204" s="41"/>
      <c r="B3204" s="78"/>
      <c r="C3204" s="78"/>
      <c r="D3204" s="41"/>
      <c r="E3204" s="41"/>
      <c r="F3204" s="41"/>
      <c r="G3204" s="41"/>
      <c r="H3204" s="41"/>
      <c r="I3204" s="41"/>
      <c r="J3204" s="41"/>
      <c r="K3204" s="41"/>
      <c r="L3204" s="41"/>
      <c r="M3204" s="41"/>
      <c r="N3204" s="41"/>
      <c r="O3204" s="41"/>
      <c r="P3204" s="41"/>
      <c r="Q3204" s="41"/>
      <c r="R3204" s="41"/>
      <c r="S3204" s="41"/>
    </row>
    <row r="3205" ht="78.0" customHeight="1">
      <c r="A3205" s="41"/>
      <c r="B3205" s="78"/>
      <c r="C3205" s="78"/>
      <c r="D3205" s="41"/>
      <c r="E3205" s="41"/>
      <c r="F3205" s="41"/>
      <c r="G3205" s="41"/>
      <c r="H3205" s="41"/>
      <c r="I3205" s="41"/>
      <c r="J3205" s="41"/>
      <c r="K3205" s="41"/>
      <c r="L3205" s="41"/>
      <c r="M3205" s="41"/>
      <c r="N3205" s="41"/>
      <c r="O3205" s="41"/>
      <c r="P3205" s="41"/>
      <c r="Q3205" s="41"/>
      <c r="R3205" s="41"/>
      <c r="S3205" s="41"/>
    </row>
    <row r="3206" ht="78.0" customHeight="1">
      <c r="A3206" s="41"/>
      <c r="B3206" s="78"/>
      <c r="C3206" s="78"/>
      <c r="D3206" s="41"/>
      <c r="E3206" s="41"/>
      <c r="F3206" s="41"/>
      <c r="G3206" s="41"/>
      <c r="H3206" s="41"/>
      <c r="I3206" s="41"/>
      <c r="J3206" s="41"/>
      <c r="K3206" s="41"/>
      <c r="L3206" s="41"/>
      <c r="M3206" s="41"/>
      <c r="N3206" s="41"/>
      <c r="O3206" s="41"/>
      <c r="P3206" s="41"/>
      <c r="Q3206" s="41"/>
      <c r="R3206" s="41"/>
      <c r="S3206" s="41"/>
    </row>
    <row r="3207" ht="78.0" customHeight="1">
      <c r="A3207" s="41"/>
      <c r="B3207" s="78"/>
      <c r="C3207" s="78"/>
      <c r="D3207" s="41"/>
      <c r="E3207" s="41"/>
      <c r="F3207" s="41"/>
      <c r="G3207" s="41"/>
      <c r="H3207" s="41"/>
      <c r="I3207" s="41"/>
      <c r="J3207" s="41"/>
      <c r="K3207" s="41"/>
      <c r="L3207" s="41"/>
      <c r="M3207" s="41"/>
      <c r="N3207" s="41"/>
      <c r="O3207" s="41"/>
      <c r="P3207" s="41"/>
      <c r="Q3207" s="41"/>
      <c r="R3207" s="41"/>
      <c r="S3207" s="41"/>
    </row>
    <row r="3208" ht="78.0" customHeight="1">
      <c r="A3208" s="41"/>
      <c r="B3208" s="78"/>
      <c r="C3208" s="78"/>
      <c r="D3208" s="41"/>
      <c r="E3208" s="41"/>
      <c r="F3208" s="41"/>
      <c r="G3208" s="41"/>
      <c r="H3208" s="41"/>
      <c r="I3208" s="41"/>
      <c r="J3208" s="41"/>
      <c r="K3208" s="41"/>
      <c r="L3208" s="41"/>
      <c r="M3208" s="41"/>
      <c r="N3208" s="41"/>
      <c r="O3208" s="41"/>
      <c r="P3208" s="41"/>
      <c r="Q3208" s="41"/>
      <c r="R3208" s="41"/>
      <c r="S3208" s="41"/>
    </row>
    <row r="3209" ht="78.0" customHeight="1">
      <c r="A3209" s="41"/>
      <c r="B3209" s="78"/>
      <c r="C3209" s="78"/>
      <c r="D3209" s="41"/>
      <c r="E3209" s="41"/>
      <c r="F3209" s="41"/>
      <c r="G3209" s="41"/>
      <c r="H3209" s="41"/>
      <c r="I3209" s="41"/>
      <c r="J3209" s="41"/>
      <c r="K3209" s="41"/>
      <c r="L3209" s="41"/>
      <c r="M3209" s="41"/>
      <c r="N3209" s="41"/>
      <c r="O3209" s="41"/>
      <c r="P3209" s="41"/>
      <c r="Q3209" s="41"/>
      <c r="R3209" s="41"/>
      <c r="S3209" s="41"/>
    </row>
    <row r="3210" ht="78.0" customHeight="1">
      <c r="A3210" s="41"/>
      <c r="B3210" s="78"/>
      <c r="C3210" s="78"/>
      <c r="D3210" s="41"/>
      <c r="E3210" s="41"/>
      <c r="F3210" s="41"/>
      <c r="G3210" s="41"/>
      <c r="H3210" s="41"/>
      <c r="I3210" s="41"/>
      <c r="J3210" s="41"/>
      <c r="K3210" s="41"/>
      <c r="L3210" s="41"/>
      <c r="M3210" s="41"/>
      <c r="N3210" s="41"/>
      <c r="O3210" s="41"/>
      <c r="P3210" s="41"/>
      <c r="Q3210" s="41"/>
      <c r="R3210" s="41"/>
      <c r="S3210" s="41"/>
    </row>
    <row r="3211" ht="78.0" customHeight="1">
      <c r="A3211" s="41"/>
      <c r="B3211" s="78"/>
      <c r="C3211" s="78"/>
      <c r="D3211" s="41"/>
      <c r="E3211" s="41"/>
      <c r="F3211" s="41"/>
      <c r="G3211" s="41"/>
      <c r="H3211" s="41"/>
      <c r="I3211" s="41"/>
      <c r="J3211" s="41"/>
      <c r="K3211" s="41"/>
      <c r="L3211" s="41"/>
      <c r="M3211" s="41"/>
      <c r="N3211" s="41"/>
      <c r="O3211" s="41"/>
      <c r="P3211" s="41"/>
      <c r="Q3211" s="41"/>
      <c r="R3211" s="41"/>
      <c r="S3211" s="41"/>
    </row>
    <row r="3212" ht="78.0" customHeight="1">
      <c r="A3212" s="41"/>
      <c r="B3212" s="78"/>
      <c r="C3212" s="78"/>
      <c r="D3212" s="41"/>
      <c r="E3212" s="41"/>
      <c r="F3212" s="41"/>
      <c r="G3212" s="41"/>
      <c r="H3212" s="41"/>
      <c r="I3212" s="41"/>
      <c r="J3212" s="41"/>
      <c r="K3212" s="41"/>
      <c r="L3212" s="41"/>
      <c r="M3212" s="41"/>
      <c r="N3212" s="41"/>
      <c r="O3212" s="41"/>
      <c r="P3212" s="41"/>
      <c r="Q3212" s="41"/>
      <c r="R3212" s="41"/>
      <c r="S3212" s="41"/>
    </row>
    <row r="3213" ht="78.0" customHeight="1">
      <c r="A3213" s="41"/>
      <c r="B3213" s="78"/>
      <c r="C3213" s="78"/>
      <c r="D3213" s="41"/>
      <c r="E3213" s="41"/>
      <c r="F3213" s="41"/>
      <c r="G3213" s="41"/>
      <c r="H3213" s="41"/>
      <c r="I3213" s="41"/>
      <c r="J3213" s="41"/>
      <c r="K3213" s="41"/>
      <c r="L3213" s="41"/>
      <c r="M3213" s="41"/>
      <c r="N3213" s="41"/>
      <c r="O3213" s="41"/>
      <c r="P3213" s="41"/>
      <c r="Q3213" s="41"/>
      <c r="R3213" s="41"/>
      <c r="S3213" s="41"/>
    </row>
    <row r="3214" ht="78.0" customHeight="1">
      <c r="A3214" s="41"/>
      <c r="B3214" s="78"/>
      <c r="C3214" s="78"/>
      <c r="D3214" s="41"/>
      <c r="E3214" s="41"/>
      <c r="F3214" s="41"/>
      <c r="G3214" s="41"/>
      <c r="H3214" s="41"/>
      <c r="I3214" s="41"/>
      <c r="J3214" s="41"/>
      <c r="K3214" s="41"/>
      <c r="L3214" s="41"/>
      <c r="M3214" s="41"/>
      <c r="N3214" s="41"/>
      <c r="O3214" s="41"/>
      <c r="P3214" s="41"/>
      <c r="Q3214" s="41"/>
      <c r="R3214" s="41"/>
      <c r="S3214" s="41"/>
    </row>
    <row r="3215" ht="78.0" customHeight="1">
      <c r="A3215" s="41"/>
      <c r="B3215" s="78"/>
      <c r="C3215" s="78"/>
      <c r="D3215" s="41"/>
      <c r="E3215" s="41"/>
      <c r="F3215" s="41"/>
      <c r="G3215" s="41"/>
      <c r="H3215" s="41"/>
      <c r="I3215" s="41"/>
      <c r="J3215" s="41"/>
      <c r="K3215" s="41"/>
      <c r="L3215" s="41"/>
      <c r="M3215" s="41"/>
      <c r="N3215" s="41"/>
      <c r="O3215" s="41"/>
      <c r="P3215" s="41"/>
      <c r="Q3215" s="41"/>
      <c r="R3215" s="41"/>
      <c r="S3215" s="41"/>
    </row>
    <row r="3216" ht="78.0" customHeight="1">
      <c r="A3216" s="41"/>
      <c r="B3216" s="78"/>
      <c r="C3216" s="78"/>
      <c r="D3216" s="41"/>
      <c r="E3216" s="41"/>
      <c r="F3216" s="41"/>
      <c r="G3216" s="41"/>
      <c r="H3216" s="41"/>
      <c r="I3216" s="41"/>
      <c r="J3216" s="41"/>
      <c r="K3216" s="41"/>
      <c r="L3216" s="41"/>
      <c r="M3216" s="41"/>
      <c r="N3216" s="41"/>
      <c r="O3216" s="41"/>
      <c r="P3216" s="41"/>
      <c r="Q3216" s="41"/>
      <c r="R3216" s="41"/>
      <c r="S3216" s="41"/>
    </row>
    <row r="3217" ht="78.0" customHeight="1">
      <c r="A3217" s="41"/>
      <c r="B3217" s="78"/>
      <c r="C3217" s="78"/>
      <c r="D3217" s="41"/>
      <c r="E3217" s="41"/>
      <c r="F3217" s="41"/>
      <c r="G3217" s="41"/>
      <c r="H3217" s="41"/>
      <c r="I3217" s="41"/>
      <c r="J3217" s="41"/>
      <c r="K3217" s="41"/>
      <c r="L3217" s="41"/>
      <c r="M3217" s="41"/>
      <c r="N3217" s="41"/>
      <c r="O3217" s="41"/>
      <c r="P3217" s="41"/>
      <c r="Q3217" s="41"/>
      <c r="R3217" s="41"/>
      <c r="S3217" s="41"/>
    </row>
    <row r="3218" ht="78.0" customHeight="1">
      <c r="A3218" s="41"/>
      <c r="B3218" s="78"/>
      <c r="C3218" s="78"/>
      <c r="D3218" s="41"/>
      <c r="E3218" s="41"/>
      <c r="F3218" s="41"/>
      <c r="G3218" s="41"/>
      <c r="H3218" s="41"/>
      <c r="I3218" s="41"/>
      <c r="J3218" s="41"/>
      <c r="K3218" s="41"/>
      <c r="L3218" s="41"/>
      <c r="M3218" s="41"/>
      <c r="N3218" s="41"/>
      <c r="O3218" s="41"/>
      <c r="P3218" s="41"/>
      <c r="Q3218" s="41"/>
      <c r="R3218" s="41"/>
      <c r="S3218" s="41"/>
    </row>
    <row r="3219" ht="78.0" customHeight="1">
      <c r="A3219" s="41"/>
      <c r="B3219" s="78"/>
      <c r="C3219" s="78"/>
      <c r="D3219" s="41"/>
      <c r="E3219" s="41"/>
      <c r="F3219" s="41"/>
      <c r="G3219" s="41"/>
      <c r="H3219" s="41"/>
      <c r="I3219" s="41"/>
      <c r="J3219" s="41"/>
      <c r="K3219" s="41"/>
      <c r="L3219" s="41"/>
      <c r="M3219" s="41"/>
      <c r="N3219" s="41"/>
      <c r="O3219" s="41"/>
      <c r="P3219" s="41"/>
      <c r="Q3219" s="41"/>
      <c r="R3219" s="41"/>
      <c r="S3219" s="41"/>
    </row>
    <row r="3220" ht="78.0" customHeight="1">
      <c r="A3220" s="41"/>
      <c r="B3220" s="78"/>
      <c r="C3220" s="78"/>
      <c r="D3220" s="41"/>
      <c r="E3220" s="41"/>
      <c r="F3220" s="41"/>
      <c r="G3220" s="41"/>
      <c r="H3220" s="41"/>
      <c r="I3220" s="41"/>
      <c r="J3220" s="41"/>
      <c r="K3220" s="41"/>
      <c r="L3220" s="41"/>
      <c r="M3220" s="41"/>
      <c r="N3220" s="41"/>
      <c r="O3220" s="41"/>
      <c r="P3220" s="41"/>
      <c r="Q3220" s="41"/>
      <c r="R3220" s="41"/>
      <c r="S3220" s="41"/>
    </row>
    <row r="3221" ht="78.0" customHeight="1">
      <c r="A3221" s="41"/>
      <c r="B3221" s="78"/>
      <c r="C3221" s="78"/>
      <c r="D3221" s="41"/>
      <c r="E3221" s="41"/>
      <c r="F3221" s="41"/>
      <c r="G3221" s="41"/>
      <c r="H3221" s="41"/>
      <c r="I3221" s="41"/>
      <c r="J3221" s="41"/>
      <c r="K3221" s="41"/>
      <c r="L3221" s="41"/>
      <c r="M3221" s="41"/>
      <c r="N3221" s="41"/>
      <c r="O3221" s="41"/>
      <c r="P3221" s="41"/>
      <c r="Q3221" s="41"/>
      <c r="R3221" s="41"/>
      <c r="S3221" s="41"/>
    </row>
    <row r="3222" ht="78.0" customHeight="1">
      <c r="A3222" s="41"/>
      <c r="B3222" s="78"/>
      <c r="C3222" s="78"/>
      <c r="D3222" s="41"/>
      <c r="E3222" s="41"/>
      <c r="F3222" s="41"/>
      <c r="G3222" s="41"/>
      <c r="H3222" s="41"/>
      <c r="I3222" s="41"/>
      <c r="J3222" s="41"/>
      <c r="K3222" s="41"/>
      <c r="L3222" s="41"/>
      <c r="M3222" s="41"/>
      <c r="N3222" s="41"/>
      <c r="O3222" s="41"/>
      <c r="P3222" s="41"/>
      <c r="Q3222" s="41"/>
      <c r="R3222" s="41"/>
      <c r="S3222" s="41"/>
    </row>
    <row r="3223" ht="78.0" customHeight="1">
      <c r="A3223" s="41"/>
      <c r="B3223" s="78"/>
      <c r="C3223" s="78"/>
      <c r="D3223" s="41"/>
      <c r="E3223" s="41"/>
      <c r="F3223" s="41"/>
      <c r="G3223" s="41"/>
      <c r="H3223" s="41"/>
      <c r="I3223" s="41"/>
      <c r="J3223" s="41"/>
      <c r="K3223" s="41"/>
      <c r="L3223" s="41"/>
      <c r="M3223" s="41"/>
      <c r="N3223" s="41"/>
      <c r="O3223" s="41"/>
      <c r="P3223" s="41"/>
      <c r="Q3223" s="41"/>
      <c r="R3223" s="41"/>
      <c r="S3223" s="41"/>
    </row>
    <row r="3224" ht="78.0" customHeight="1">
      <c r="A3224" s="41"/>
      <c r="B3224" s="78"/>
      <c r="C3224" s="78"/>
      <c r="D3224" s="41"/>
      <c r="E3224" s="41"/>
      <c r="F3224" s="41"/>
      <c r="G3224" s="41"/>
      <c r="H3224" s="41"/>
      <c r="I3224" s="41"/>
      <c r="J3224" s="41"/>
      <c r="K3224" s="41"/>
      <c r="L3224" s="41"/>
      <c r="M3224" s="41"/>
      <c r="N3224" s="41"/>
      <c r="O3224" s="41"/>
      <c r="P3224" s="41"/>
      <c r="Q3224" s="41"/>
      <c r="R3224" s="41"/>
      <c r="S3224" s="41"/>
    </row>
    <row r="3225" ht="78.0" customHeight="1">
      <c r="A3225" s="41"/>
      <c r="B3225" s="78"/>
      <c r="C3225" s="78"/>
      <c r="D3225" s="41"/>
      <c r="E3225" s="41"/>
      <c r="F3225" s="41"/>
      <c r="G3225" s="41"/>
      <c r="H3225" s="41"/>
      <c r="I3225" s="41"/>
      <c r="J3225" s="41"/>
      <c r="K3225" s="41"/>
      <c r="L3225" s="41"/>
      <c r="M3225" s="41"/>
      <c r="N3225" s="41"/>
      <c r="O3225" s="41"/>
      <c r="P3225" s="41"/>
      <c r="Q3225" s="41"/>
      <c r="R3225" s="41"/>
      <c r="S3225" s="41"/>
    </row>
    <row r="3226" ht="78.0" customHeight="1">
      <c r="A3226" s="41"/>
      <c r="B3226" s="78"/>
      <c r="C3226" s="78"/>
      <c r="D3226" s="41"/>
      <c r="E3226" s="41"/>
      <c r="F3226" s="41"/>
      <c r="G3226" s="41"/>
      <c r="H3226" s="41"/>
      <c r="I3226" s="41"/>
      <c r="J3226" s="41"/>
      <c r="K3226" s="41"/>
      <c r="L3226" s="41"/>
      <c r="M3226" s="41"/>
      <c r="N3226" s="41"/>
      <c r="O3226" s="41"/>
      <c r="P3226" s="41"/>
      <c r="Q3226" s="41"/>
      <c r="R3226" s="41"/>
      <c r="S3226" s="41"/>
    </row>
    <row r="3227" ht="78.0" customHeight="1">
      <c r="A3227" s="41"/>
      <c r="B3227" s="78"/>
      <c r="C3227" s="78"/>
      <c r="D3227" s="41"/>
      <c r="E3227" s="41"/>
      <c r="F3227" s="41"/>
      <c r="G3227" s="41"/>
      <c r="H3227" s="41"/>
      <c r="I3227" s="41"/>
      <c r="J3227" s="41"/>
      <c r="K3227" s="41"/>
      <c r="L3227" s="41"/>
      <c r="M3227" s="41"/>
      <c r="N3227" s="41"/>
      <c r="O3227" s="41"/>
      <c r="P3227" s="41"/>
      <c r="Q3227" s="41"/>
      <c r="R3227" s="41"/>
      <c r="S3227" s="41"/>
    </row>
    <row r="3228" ht="78.0" customHeight="1">
      <c r="A3228" s="41"/>
      <c r="B3228" s="78"/>
      <c r="C3228" s="78"/>
      <c r="D3228" s="41"/>
      <c r="E3228" s="41"/>
      <c r="F3228" s="41"/>
      <c r="G3228" s="41"/>
      <c r="H3228" s="41"/>
      <c r="I3228" s="41"/>
      <c r="J3228" s="41"/>
      <c r="K3228" s="41"/>
      <c r="L3228" s="41"/>
      <c r="M3228" s="41"/>
      <c r="N3228" s="41"/>
      <c r="O3228" s="41"/>
      <c r="P3228" s="41"/>
      <c r="Q3228" s="41"/>
      <c r="R3228" s="41"/>
      <c r="S3228" s="41"/>
    </row>
    <row r="3229" ht="78.0" customHeight="1">
      <c r="A3229" s="41"/>
      <c r="B3229" s="78"/>
      <c r="C3229" s="78"/>
      <c r="D3229" s="41"/>
      <c r="E3229" s="41"/>
      <c r="F3229" s="41"/>
      <c r="G3229" s="41"/>
      <c r="H3229" s="41"/>
      <c r="I3229" s="41"/>
      <c r="J3229" s="41"/>
      <c r="K3229" s="41"/>
      <c r="L3229" s="41"/>
      <c r="M3229" s="41"/>
      <c r="N3229" s="41"/>
      <c r="O3229" s="41"/>
      <c r="P3229" s="41"/>
      <c r="Q3229" s="41"/>
      <c r="R3229" s="41"/>
      <c r="S3229" s="41"/>
    </row>
    <row r="3230" ht="78.0" customHeight="1">
      <c r="A3230" s="41"/>
      <c r="B3230" s="78"/>
      <c r="C3230" s="78"/>
      <c r="D3230" s="41"/>
      <c r="E3230" s="41"/>
      <c r="F3230" s="41"/>
      <c r="G3230" s="41"/>
      <c r="H3230" s="41"/>
      <c r="I3230" s="41"/>
      <c r="J3230" s="41"/>
      <c r="K3230" s="41"/>
      <c r="L3230" s="41"/>
      <c r="M3230" s="41"/>
      <c r="N3230" s="41"/>
      <c r="O3230" s="41"/>
      <c r="P3230" s="41"/>
      <c r="Q3230" s="41"/>
      <c r="R3230" s="41"/>
      <c r="S3230" s="41"/>
    </row>
    <row r="3231" ht="78.0" customHeight="1">
      <c r="A3231" s="41"/>
      <c r="B3231" s="78"/>
      <c r="C3231" s="78"/>
      <c r="D3231" s="41"/>
      <c r="E3231" s="41"/>
      <c r="F3231" s="41"/>
      <c r="G3231" s="41"/>
      <c r="H3231" s="41"/>
      <c r="I3231" s="41"/>
      <c r="J3231" s="41"/>
      <c r="K3231" s="41"/>
      <c r="L3231" s="41"/>
      <c r="M3231" s="41"/>
      <c r="N3231" s="41"/>
      <c r="O3231" s="41"/>
      <c r="P3231" s="41"/>
      <c r="Q3231" s="41"/>
      <c r="R3231" s="41"/>
      <c r="S3231" s="41"/>
    </row>
    <row r="3232" ht="78.0" customHeight="1">
      <c r="A3232" s="41"/>
      <c r="B3232" s="78"/>
      <c r="C3232" s="78"/>
      <c r="D3232" s="41"/>
      <c r="E3232" s="41"/>
      <c r="F3232" s="41"/>
      <c r="G3232" s="41"/>
      <c r="H3232" s="41"/>
      <c r="I3232" s="41"/>
      <c r="J3232" s="41"/>
      <c r="K3232" s="41"/>
      <c r="L3232" s="41"/>
      <c r="M3232" s="41"/>
      <c r="N3232" s="41"/>
      <c r="O3232" s="41"/>
      <c r="P3232" s="41"/>
      <c r="Q3232" s="41"/>
      <c r="R3232" s="41"/>
      <c r="S3232" s="41"/>
    </row>
    <row r="3233" ht="78.0" customHeight="1">
      <c r="A3233" s="41"/>
      <c r="B3233" s="78"/>
      <c r="C3233" s="78"/>
      <c r="D3233" s="41"/>
      <c r="E3233" s="41"/>
      <c r="F3233" s="41"/>
      <c r="G3233" s="41"/>
      <c r="H3233" s="41"/>
      <c r="I3233" s="41"/>
      <c r="J3233" s="41"/>
      <c r="K3233" s="41"/>
      <c r="L3233" s="41"/>
      <c r="M3233" s="41"/>
      <c r="N3233" s="41"/>
      <c r="O3233" s="41"/>
      <c r="P3233" s="41"/>
      <c r="Q3233" s="41"/>
      <c r="R3233" s="41"/>
      <c r="S3233" s="41"/>
    </row>
    <row r="3234" ht="78.0" customHeight="1">
      <c r="A3234" s="41"/>
      <c r="B3234" s="78"/>
      <c r="C3234" s="78"/>
      <c r="D3234" s="41"/>
      <c r="E3234" s="41"/>
      <c r="F3234" s="41"/>
      <c r="G3234" s="41"/>
      <c r="H3234" s="41"/>
      <c r="I3234" s="41"/>
      <c r="J3234" s="41"/>
      <c r="K3234" s="41"/>
      <c r="L3234" s="41"/>
      <c r="M3234" s="41"/>
      <c r="N3234" s="41"/>
      <c r="O3234" s="41"/>
      <c r="P3234" s="41"/>
      <c r="Q3234" s="41"/>
      <c r="R3234" s="41"/>
      <c r="S3234" s="41"/>
    </row>
    <row r="3235" ht="78.0" customHeight="1">
      <c r="A3235" s="41"/>
      <c r="B3235" s="78"/>
      <c r="C3235" s="78"/>
      <c r="D3235" s="41"/>
      <c r="E3235" s="41"/>
      <c r="F3235" s="41"/>
      <c r="G3235" s="41"/>
      <c r="H3235" s="41"/>
      <c r="I3235" s="41"/>
      <c r="J3235" s="41"/>
      <c r="K3235" s="41"/>
      <c r="L3235" s="41"/>
      <c r="M3235" s="41"/>
      <c r="N3235" s="41"/>
      <c r="O3235" s="41"/>
      <c r="P3235" s="41"/>
      <c r="Q3235" s="41"/>
      <c r="R3235" s="41"/>
      <c r="S3235" s="41"/>
    </row>
    <row r="3236" ht="78.0" customHeight="1">
      <c r="A3236" s="41"/>
      <c r="B3236" s="78"/>
      <c r="C3236" s="78"/>
      <c r="D3236" s="41"/>
      <c r="E3236" s="41"/>
      <c r="F3236" s="41"/>
      <c r="G3236" s="41"/>
      <c r="H3236" s="41"/>
      <c r="I3236" s="41"/>
      <c r="J3236" s="41"/>
      <c r="K3236" s="41"/>
      <c r="L3236" s="41"/>
      <c r="M3236" s="41"/>
      <c r="N3236" s="41"/>
      <c r="O3236" s="41"/>
      <c r="P3236" s="41"/>
      <c r="Q3236" s="41"/>
      <c r="R3236" s="41"/>
      <c r="S3236" s="41"/>
    </row>
    <row r="3237" ht="78.0" customHeight="1">
      <c r="A3237" s="41"/>
      <c r="B3237" s="78"/>
      <c r="C3237" s="78"/>
      <c r="D3237" s="41"/>
      <c r="E3237" s="41"/>
      <c r="F3237" s="41"/>
      <c r="G3237" s="41"/>
      <c r="H3237" s="41"/>
      <c r="I3237" s="41"/>
      <c r="J3237" s="41"/>
      <c r="K3237" s="41"/>
      <c r="L3237" s="41"/>
      <c r="M3237" s="41"/>
      <c r="N3237" s="41"/>
      <c r="O3237" s="41"/>
      <c r="P3237" s="41"/>
      <c r="Q3237" s="41"/>
      <c r="R3237" s="41"/>
      <c r="S3237" s="41"/>
    </row>
    <row r="3238" ht="78.0" customHeight="1">
      <c r="A3238" s="41"/>
      <c r="B3238" s="78"/>
      <c r="C3238" s="78"/>
      <c r="D3238" s="41"/>
      <c r="E3238" s="41"/>
      <c r="F3238" s="41"/>
      <c r="G3238" s="41"/>
      <c r="H3238" s="41"/>
      <c r="I3238" s="41"/>
      <c r="J3238" s="41"/>
      <c r="K3238" s="41"/>
      <c r="L3238" s="41"/>
      <c r="M3238" s="41"/>
      <c r="N3238" s="41"/>
      <c r="O3238" s="41"/>
      <c r="P3238" s="41"/>
      <c r="Q3238" s="41"/>
      <c r="R3238" s="41"/>
      <c r="S3238" s="41"/>
    </row>
    <row r="3239" ht="78.0" customHeight="1">
      <c r="A3239" s="41"/>
      <c r="B3239" s="78"/>
      <c r="C3239" s="78"/>
      <c r="D3239" s="41"/>
      <c r="E3239" s="41"/>
      <c r="F3239" s="41"/>
      <c r="G3239" s="41"/>
      <c r="H3239" s="41"/>
      <c r="I3239" s="41"/>
      <c r="J3239" s="41"/>
      <c r="K3239" s="41"/>
      <c r="L3239" s="41"/>
      <c r="M3239" s="41"/>
      <c r="N3239" s="41"/>
      <c r="O3239" s="41"/>
      <c r="P3239" s="41"/>
      <c r="Q3239" s="41"/>
      <c r="R3239" s="41"/>
      <c r="S3239" s="41"/>
    </row>
    <row r="3240" ht="78.0" customHeight="1">
      <c r="A3240" s="41"/>
      <c r="B3240" s="78"/>
      <c r="C3240" s="78"/>
      <c r="D3240" s="41"/>
      <c r="E3240" s="41"/>
      <c r="F3240" s="41"/>
      <c r="G3240" s="41"/>
      <c r="H3240" s="41"/>
      <c r="I3240" s="41"/>
      <c r="J3240" s="41"/>
      <c r="K3240" s="41"/>
      <c r="L3240" s="41"/>
      <c r="M3240" s="41"/>
      <c r="N3240" s="41"/>
      <c r="O3240" s="41"/>
      <c r="P3240" s="41"/>
      <c r="Q3240" s="41"/>
      <c r="R3240" s="41"/>
      <c r="S3240" s="41"/>
    </row>
    <row r="3241" ht="78.0" customHeight="1">
      <c r="A3241" s="41"/>
      <c r="B3241" s="78"/>
      <c r="C3241" s="78"/>
      <c r="D3241" s="41"/>
      <c r="E3241" s="41"/>
      <c r="F3241" s="41"/>
      <c r="G3241" s="41"/>
      <c r="H3241" s="41"/>
      <c r="I3241" s="41"/>
      <c r="J3241" s="41"/>
      <c r="K3241" s="41"/>
      <c r="L3241" s="41"/>
      <c r="M3241" s="41"/>
      <c r="N3241" s="41"/>
      <c r="O3241" s="41"/>
      <c r="P3241" s="41"/>
      <c r="Q3241" s="41"/>
      <c r="R3241" s="41"/>
      <c r="S3241" s="41"/>
    </row>
    <row r="3242" ht="78.0" customHeight="1">
      <c r="A3242" s="41"/>
      <c r="B3242" s="78"/>
      <c r="C3242" s="78"/>
      <c r="D3242" s="41"/>
      <c r="E3242" s="41"/>
      <c r="F3242" s="41"/>
      <c r="G3242" s="41"/>
      <c r="H3242" s="41"/>
      <c r="I3242" s="41"/>
      <c r="J3242" s="41"/>
      <c r="K3242" s="41"/>
      <c r="L3242" s="41"/>
      <c r="M3242" s="41"/>
      <c r="N3242" s="41"/>
      <c r="O3242" s="41"/>
      <c r="P3242" s="41"/>
      <c r="Q3242" s="41"/>
      <c r="R3242" s="41"/>
      <c r="S3242" s="41"/>
    </row>
    <row r="3243" ht="78.0" customHeight="1">
      <c r="A3243" s="41"/>
      <c r="B3243" s="78"/>
      <c r="C3243" s="78"/>
      <c r="D3243" s="41"/>
      <c r="E3243" s="41"/>
      <c r="F3243" s="41"/>
      <c r="G3243" s="41"/>
      <c r="H3243" s="41"/>
      <c r="I3243" s="41"/>
      <c r="J3243" s="41"/>
      <c r="K3243" s="41"/>
      <c r="L3243" s="41"/>
      <c r="M3243" s="41"/>
      <c r="N3243" s="41"/>
      <c r="O3243" s="41"/>
      <c r="P3243" s="41"/>
      <c r="Q3243" s="41"/>
      <c r="R3243" s="41"/>
      <c r="S3243" s="41"/>
    </row>
    <row r="3244" ht="78.0" customHeight="1">
      <c r="A3244" s="41"/>
      <c r="B3244" s="78"/>
      <c r="C3244" s="78"/>
      <c r="D3244" s="41"/>
      <c r="E3244" s="41"/>
      <c r="F3244" s="41"/>
      <c r="G3244" s="41"/>
      <c r="H3244" s="41"/>
      <c r="I3244" s="41"/>
      <c r="J3244" s="41"/>
      <c r="K3244" s="41"/>
      <c r="L3244" s="41"/>
      <c r="M3244" s="41"/>
      <c r="N3244" s="41"/>
      <c r="O3244" s="41"/>
      <c r="P3244" s="41"/>
      <c r="Q3244" s="41"/>
      <c r="R3244" s="41"/>
      <c r="S3244" s="41"/>
    </row>
    <row r="3245" ht="78.0" customHeight="1">
      <c r="A3245" s="41"/>
      <c r="B3245" s="78"/>
      <c r="C3245" s="78"/>
      <c r="D3245" s="41"/>
      <c r="E3245" s="41"/>
      <c r="F3245" s="41"/>
      <c r="G3245" s="41"/>
      <c r="H3245" s="41"/>
      <c r="I3245" s="41"/>
      <c r="J3245" s="41"/>
      <c r="K3245" s="41"/>
      <c r="L3245" s="41"/>
      <c r="M3245" s="41"/>
      <c r="N3245" s="41"/>
      <c r="O3245" s="41"/>
      <c r="P3245" s="41"/>
      <c r="Q3245" s="41"/>
      <c r="R3245" s="41"/>
      <c r="S3245" s="41"/>
    </row>
    <row r="3246" ht="78.0" customHeight="1">
      <c r="A3246" s="41"/>
      <c r="B3246" s="78"/>
      <c r="C3246" s="78"/>
      <c r="D3246" s="41"/>
      <c r="E3246" s="41"/>
      <c r="F3246" s="41"/>
      <c r="G3246" s="41"/>
      <c r="H3246" s="41"/>
      <c r="I3246" s="41"/>
      <c r="J3246" s="41"/>
      <c r="K3246" s="41"/>
      <c r="L3246" s="41"/>
      <c r="M3246" s="41"/>
      <c r="N3246" s="41"/>
      <c r="O3246" s="41"/>
      <c r="P3246" s="41"/>
      <c r="Q3246" s="41"/>
      <c r="R3246" s="41"/>
      <c r="S3246" s="41"/>
    </row>
    <row r="3247" ht="78.0" customHeight="1">
      <c r="A3247" s="41"/>
      <c r="B3247" s="78"/>
      <c r="C3247" s="78"/>
      <c r="D3247" s="41"/>
      <c r="E3247" s="41"/>
      <c r="F3247" s="41"/>
      <c r="G3247" s="41"/>
      <c r="H3247" s="41"/>
      <c r="I3247" s="41"/>
      <c r="J3247" s="41"/>
      <c r="K3247" s="41"/>
      <c r="L3247" s="41"/>
      <c r="M3247" s="41"/>
      <c r="N3247" s="41"/>
      <c r="O3247" s="41"/>
      <c r="P3247" s="41"/>
      <c r="Q3247" s="41"/>
      <c r="R3247" s="41"/>
      <c r="S3247" s="41"/>
    </row>
    <row r="3248" ht="78.0" customHeight="1">
      <c r="A3248" s="41"/>
      <c r="B3248" s="78"/>
      <c r="C3248" s="78"/>
      <c r="D3248" s="41"/>
      <c r="E3248" s="41"/>
      <c r="F3248" s="41"/>
      <c r="G3248" s="41"/>
      <c r="H3248" s="41"/>
      <c r="I3248" s="41"/>
      <c r="J3248" s="41"/>
      <c r="K3248" s="41"/>
      <c r="L3248" s="41"/>
      <c r="M3248" s="41"/>
      <c r="N3248" s="41"/>
      <c r="O3248" s="41"/>
      <c r="P3248" s="41"/>
      <c r="Q3248" s="41"/>
      <c r="R3248" s="41"/>
      <c r="S3248" s="41"/>
    </row>
    <row r="3249" ht="78.0" customHeight="1">
      <c r="A3249" s="41"/>
      <c r="B3249" s="78"/>
      <c r="C3249" s="78"/>
      <c r="D3249" s="41"/>
      <c r="E3249" s="41"/>
      <c r="F3249" s="41"/>
      <c r="G3249" s="41"/>
      <c r="H3249" s="41"/>
      <c r="I3249" s="41"/>
      <c r="J3249" s="41"/>
      <c r="K3249" s="41"/>
      <c r="L3249" s="41"/>
      <c r="M3249" s="41"/>
      <c r="N3249" s="41"/>
      <c r="O3249" s="41"/>
      <c r="P3249" s="41"/>
      <c r="Q3249" s="41"/>
      <c r="R3249" s="41"/>
      <c r="S3249" s="41"/>
    </row>
    <row r="3250" ht="78.0" customHeight="1">
      <c r="A3250" s="41"/>
      <c r="B3250" s="78"/>
      <c r="C3250" s="78"/>
      <c r="D3250" s="41"/>
      <c r="E3250" s="41"/>
      <c r="F3250" s="41"/>
      <c r="G3250" s="41"/>
      <c r="H3250" s="41"/>
      <c r="I3250" s="41"/>
      <c r="J3250" s="41"/>
      <c r="K3250" s="41"/>
      <c r="L3250" s="41"/>
      <c r="M3250" s="41"/>
      <c r="N3250" s="41"/>
      <c r="O3250" s="41"/>
      <c r="P3250" s="41"/>
      <c r="Q3250" s="41"/>
      <c r="R3250" s="41"/>
      <c r="S3250" s="41"/>
    </row>
    <row r="3251" ht="78.0" customHeight="1">
      <c r="A3251" s="41"/>
      <c r="B3251" s="78"/>
      <c r="C3251" s="78"/>
      <c r="D3251" s="41"/>
      <c r="E3251" s="41"/>
      <c r="F3251" s="41"/>
      <c r="G3251" s="41"/>
      <c r="H3251" s="41"/>
      <c r="I3251" s="41"/>
      <c r="J3251" s="41"/>
      <c r="K3251" s="41"/>
      <c r="L3251" s="41"/>
      <c r="M3251" s="41"/>
      <c r="N3251" s="41"/>
      <c r="O3251" s="41"/>
      <c r="P3251" s="41"/>
      <c r="Q3251" s="41"/>
      <c r="R3251" s="41"/>
      <c r="S3251" s="41"/>
    </row>
    <row r="3252" ht="78.0" customHeight="1">
      <c r="A3252" s="41"/>
      <c r="B3252" s="78"/>
      <c r="C3252" s="78"/>
      <c r="D3252" s="41"/>
      <c r="E3252" s="41"/>
      <c r="F3252" s="41"/>
      <c r="G3252" s="41"/>
      <c r="H3252" s="41"/>
      <c r="I3252" s="41"/>
      <c r="J3252" s="41"/>
      <c r="K3252" s="41"/>
      <c r="L3252" s="41"/>
      <c r="M3252" s="41"/>
      <c r="N3252" s="41"/>
      <c r="O3252" s="41"/>
      <c r="P3252" s="41"/>
      <c r="Q3252" s="41"/>
      <c r="R3252" s="41"/>
      <c r="S3252" s="41"/>
    </row>
    <row r="3253" ht="78.0" customHeight="1">
      <c r="A3253" s="41"/>
      <c r="B3253" s="78"/>
      <c r="C3253" s="78"/>
      <c r="D3253" s="41"/>
      <c r="E3253" s="41"/>
      <c r="F3253" s="41"/>
      <c r="G3253" s="41"/>
      <c r="H3253" s="41"/>
      <c r="I3253" s="41"/>
      <c r="J3253" s="41"/>
      <c r="K3253" s="41"/>
      <c r="L3253" s="41"/>
      <c r="M3253" s="41"/>
      <c r="N3253" s="41"/>
      <c r="O3253" s="41"/>
      <c r="P3253" s="41"/>
      <c r="Q3253" s="41"/>
      <c r="R3253" s="41"/>
      <c r="S3253" s="41"/>
    </row>
    <row r="3254" ht="78.0" customHeight="1">
      <c r="A3254" s="41"/>
      <c r="B3254" s="78"/>
      <c r="C3254" s="78"/>
      <c r="D3254" s="41"/>
      <c r="E3254" s="41"/>
      <c r="F3254" s="41"/>
      <c r="G3254" s="41"/>
      <c r="H3254" s="41"/>
      <c r="I3254" s="41"/>
      <c r="J3254" s="41"/>
      <c r="K3254" s="41"/>
      <c r="L3254" s="41"/>
      <c r="M3254" s="41"/>
      <c r="N3254" s="41"/>
      <c r="O3254" s="41"/>
      <c r="P3254" s="41"/>
      <c r="Q3254" s="41"/>
      <c r="R3254" s="41"/>
      <c r="S3254" s="41"/>
    </row>
    <row r="3255" ht="78.0" customHeight="1">
      <c r="A3255" s="41"/>
      <c r="B3255" s="78"/>
      <c r="C3255" s="78"/>
      <c r="D3255" s="41"/>
      <c r="E3255" s="41"/>
      <c r="F3255" s="41"/>
      <c r="G3255" s="41"/>
      <c r="H3255" s="41"/>
      <c r="I3255" s="41"/>
      <c r="J3255" s="41"/>
      <c r="K3255" s="41"/>
      <c r="L3255" s="41"/>
      <c r="M3255" s="41"/>
      <c r="N3255" s="41"/>
      <c r="O3255" s="41"/>
      <c r="P3255" s="41"/>
      <c r="Q3255" s="41"/>
      <c r="R3255" s="41"/>
      <c r="S3255" s="41"/>
    </row>
    <row r="3256" ht="78.0" customHeight="1">
      <c r="A3256" s="41"/>
      <c r="B3256" s="78"/>
      <c r="C3256" s="78"/>
      <c r="D3256" s="41"/>
      <c r="E3256" s="41"/>
      <c r="F3256" s="41"/>
      <c r="G3256" s="41"/>
      <c r="H3256" s="41"/>
      <c r="I3256" s="41"/>
      <c r="J3256" s="41"/>
      <c r="K3256" s="41"/>
      <c r="L3256" s="41"/>
      <c r="M3256" s="41"/>
      <c r="N3256" s="41"/>
      <c r="O3256" s="41"/>
      <c r="P3256" s="41"/>
      <c r="Q3256" s="41"/>
      <c r="R3256" s="41"/>
      <c r="S3256" s="41"/>
    </row>
    <row r="3257" ht="78.0" customHeight="1">
      <c r="A3257" s="41"/>
      <c r="B3257" s="78"/>
      <c r="C3257" s="78"/>
      <c r="D3257" s="41"/>
      <c r="E3257" s="41"/>
      <c r="F3257" s="41"/>
      <c r="G3257" s="41"/>
      <c r="H3257" s="41"/>
      <c r="I3257" s="41"/>
      <c r="J3257" s="41"/>
      <c r="K3257" s="41"/>
      <c r="L3257" s="41"/>
      <c r="M3257" s="41"/>
      <c r="N3257" s="41"/>
      <c r="O3257" s="41"/>
      <c r="P3257" s="41"/>
      <c r="Q3257" s="41"/>
      <c r="R3257" s="41"/>
      <c r="S3257" s="41"/>
    </row>
    <row r="3258" ht="78.0" customHeight="1">
      <c r="A3258" s="41"/>
      <c r="B3258" s="78"/>
      <c r="C3258" s="78"/>
      <c r="D3258" s="41"/>
      <c r="E3258" s="41"/>
      <c r="F3258" s="41"/>
      <c r="G3258" s="41"/>
      <c r="H3258" s="41"/>
      <c r="I3258" s="41"/>
      <c r="J3258" s="41"/>
      <c r="K3258" s="41"/>
      <c r="L3258" s="41"/>
      <c r="M3258" s="41"/>
      <c r="N3258" s="41"/>
      <c r="O3258" s="41"/>
      <c r="P3258" s="41"/>
      <c r="Q3258" s="41"/>
      <c r="R3258" s="41"/>
      <c r="S3258" s="41"/>
    </row>
    <row r="3259" ht="78.0" customHeight="1">
      <c r="A3259" s="41"/>
      <c r="B3259" s="78"/>
      <c r="C3259" s="78"/>
      <c r="D3259" s="41"/>
      <c r="E3259" s="41"/>
      <c r="F3259" s="41"/>
      <c r="G3259" s="41"/>
      <c r="H3259" s="41"/>
      <c r="I3259" s="41"/>
      <c r="J3259" s="41"/>
      <c r="K3259" s="41"/>
      <c r="L3259" s="41"/>
      <c r="M3259" s="41"/>
      <c r="N3259" s="41"/>
      <c r="O3259" s="41"/>
      <c r="P3259" s="41"/>
      <c r="Q3259" s="41"/>
      <c r="R3259" s="41"/>
      <c r="S3259" s="41"/>
    </row>
    <row r="3260" ht="78.0" customHeight="1">
      <c r="A3260" s="41"/>
      <c r="B3260" s="78"/>
      <c r="C3260" s="78"/>
      <c r="D3260" s="41"/>
      <c r="E3260" s="41"/>
      <c r="F3260" s="41"/>
      <c r="G3260" s="41"/>
      <c r="H3260" s="41"/>
      <c r="I3260" s="41"/>
      <c r="J3260" s="41"/>
      <c r="K3260" s="41"/>
      <c r="L3260" s="41"/>
      <c r="M3260" s="41"/>
      <c r="N3260" s="41"/>
      <c r="O3260" s="41"/>
      <c r="P3260" s="41"/>
      <c r="Q3260" s="41"/>
      <c r="R3260" s="41"/>
      <c r="S3260" s="41"/>
    </row>
    <row r="3261" ht="78.0" customHeight="1">
      <c r="A3261" s="41"/>
      <c r="B3261" s="78"/>
      <c r="C3261" s="78"/>
      <c r="D3261" s="41"/>
      <c r="E3261" s="41"/>
      <c r="F3261" s="41"/>
      <c r="G3261" s="41"/>
      <c r="H3261" s="41"/>
      <c r="I3261" s="41"/>
      <c r="J3261" s="41"/>
      <c r="K3261" s="41"/>
      <c r="L3261" s="41"/>
      <c r="M3261" s="41"/>
      <c r="N3261" s="41"/>
      <c r="O3261" s="41"/>
      <c r="P3261" s="41"/>
      <c r="Q3261" s="41"/>
      <c r="R3261" s="41"/>
      <c r="S3261" s="41"/>
    </row>
    <row r="3262" ht="78.0" customHeight="1">
      <c r="A3262" s="41"/>
      <c r="B3262" s="78"/>
      <c r="C3262" s="78"/>
      <c r="D3262" s="41"/>
      <c r="E3262" s="41"/>
      <c r="F3262" s="41"/>
      <c r="G3262" s="41"/>
      <c r="H3262" s="41"/>
      <c r="I3262" s="41"/>
      <c r="J3262" s="41"/>
      <c r="K3262" s="41"/>
      <c r="L3262" s="41"/>
      <c r="M3262" s="41"/>
      <c r="N3262" s="41"/>
      <c r="O3262" s="41"/>
      <c r="P3262" s="41"/>
      <c r="Q3262" s="41"/>
      <c r="R3262" s="41"/>
      <c r="S3262" s="41"/>
    </row>
    <row r="3263" ht="78.0" customHeight="1">
      <c r="A3263" s="41"/>
      <c r="B3263" s="78"/>
      <c r="C3263" s="78"/>
      <c r="D3263" s="41"/>
      <c r="E3263" s="41"/>
      <c r="F3263" s="41"/>
      <c r="G3263" s="41"/>
      <c r="H3263" s="41"/>
      <c r="I3263" s="41"/>
      <c r="J3263" s="41"/>
      <c r="K3263" s="41"/>
      <c r="L3263" s="41"/>
      <c r="M3263" s="41"/>
      <c r="N3263" s="41"/>
      <c r="O3263" s="41"/>
      <c r="P3263" s="41"/>
      <c r="Q3263" s="41"/>
      <c r="R3263" s="41"/>
      <c r="S3263" s="41"/>
    </row>
    <row r="3264" ht="78.0" customHeight="1">
      <c r="A3264" s="41"/>
      <c r="B3264" s="78"/>
      <c r="C3264" s="78"/>
      <c r="D3264" s="41"/>
      <c r="E3264" s="41"/>
      <c r="F3264" s="41"/>
      <c r="G3264" s="41"/>
      <c r="H3264" s="41"/>
      <c r="I3264" s="41"/>
      <c r="J3264" s="41"/>
      <c r="K3264" s="41"/>
      <c r="L3264" s="41"/>
      <c r="M3264" s="41"/>
      <c r="N3264" s="41"/>
      <c r="O3264" s="41"/>
      <c r="P3264" s="41"/>
      <c r="Q3264" s="41"/>
      <c r="R3264" s="41"/>
      <c r="S3264" s="41"/>
    </row>
    <row r="3265" ht="78.0" customHeight="1">
      <c r="A3265" s="41"/>
      <c r="B3265" s="78"/>
      <c r="C3265" s="78"/>
      <c r="D3265" s="41"/>
      <c r="E3265" s="41"/>
      <c r="F3265" s="41"/>
      <c r="G3265" s="41"/>
      <c r="H3265" s="41"/>
      <c r="I3265" s="41"/>
      <c r="J3265" s="41"/>
      <c r="K3265" s="41"/>
      <c r="L3265" s="41"/>
      <c r="M3265" s="41"/>
      <c r="N3265" s="41"/>
      <c r="O3265" s="41"/>
      <c r="P3265" s="41"/>
      <c r="Q3265" s="41"/>
      <c r="R3265" s="41"/>
      <c r="S3265" s="41"/>
    </row>
    <row r="3266" ht="78.0" customHeight="1">
      <c r="A3266" s="41"/>
      <c r="B3266" s="78"/>
      <c r="C3266" s="78"/>
      <c r="D3266" s="41"/>
      <c r="E3266" s="41"/>
      <c r="F3266" s="41"/>
      <c r="G3266" s="41"/>
      <c r="H3266" s="41"/>
      <c r="I3266" s="41"/>
      <c r="J3266" s="41"/>
      <c r="K3266" s="41"/>
      <c r="L3266" s="41"/>
      <c r="M3266" s="41"/>
      <c r="N3266" s="41"/>
      <c r="O3266" s="41"/>
      <c r="P3266" s="41"/>
      <c r="Q3266" s="41"/>
      <c r="R3266" s="41"/>
      <c r="S3266" s="41"/>
    </row>
    <row r="3267" ht="78.0" customHeight="1">
      <c r="A3267" s="41"/>
      <c r="B3267" s="78"/>
      <c r="C3267" s="78"/>
      <c r="D3267" s="41"/>
      <c r="E3267" s="41"/>
      <c r="F3267" s="41"/>
      <c r="G3267" s="41"/>
      <c r="H3267" s="41"/>
      <c r="I3267" s="41"/>
      <c r="J3267" s="41"/>
      <c r="K3267" s="41"/>
      <c r="L3267" s="41"/>
      <c r="M3267" s="41"/>
      <c r="N3267" s="41"/>
      <c r="O3267" s="41"/>
      <c r="P3267" s="41"/>
      <c r="Q3267" s="41"/>
      <c r="R3267" s="41"/>
      <c r="S3267" s="41"/>
    </row>
    <row r="3268" ht="78.0" customHeight="1">
      <c r="A3268" s="41"/>
      <c r="B3268" s="78"/>
      <c r="C3268" s="78"/>
      <c r="D3268" s="41"/>
      <c r="E3268" s="41"/>
      <c r="F3268" s="41"/>
      <c r="G3268" s="41"/>
      <c r="H3268" s="41"/>
      <c r="I3268" s="41"/>
      <c r="J3268" s="41"/>
      <c r="K3268" s="41"/>
      <c r="L3268" s="41"/>
      <c r="M3268" s="41"/>
      <c r="N3268" s="41"/>
      <c r="O3268" s="41"/>
      <c r="P3268" s="41"/>
      <c r="Q3268" s="41"/>
      <c r="R3268" s="41"/>
      <c r="S3268" s="41"/>
    </row>
    <row r="3269" ht="78.0" customHeight="1">
      <c r="A3269" s="41"/>
      <c r="B3269" s="78"/>
      <c r="C3269" s="78"/>
      <c r="D3269" s="41"/>
      <c r="E3269" s="41"/>
      <c r="F3269" s="41"/>
      <c r="G3269" s="41"/>
      <c r="H3269" s="41"/>
      <c r="I3269" s="41"/>
      <c r="J3269" s="41"/>
      <c r="K3269" s="41"/>
      <c r="L3269" s="41"/>
      <c r="M3269" s="41"/>
      <c r="N3269" s="41"/>
      <c r="O3269" s="41"/>
      <c r="P3269" s="41"/>
      <c r="Q3269" s="41"/>
      <c r="R3269" s="41"/>
      <c r="S3269" s="41"/>
    </row>
    <row r="3270" ht="78.0" customHeight="1">
      <c r="A3270" s="41"/>
      <c r="B3270" s="78"/>
      <c r="C3270" s="78"/>
      <c r="D3270" s="41"/>
      <c r="E3270" s="41"/>
      <c r="F3270" s="41"/>
      <c r="G3270" s="41"/>
      <c r="H3270" s="41"/>
      <c r="I3270" s="41"/>
      <c r="J3270" s="41"/>
      <c r="K3270" s="41"/>
      <c r="L3270" s="41"/>
      <c r="M3270" s="41"/>
      <c r="N3270" s="41"/>
      <c r="O3270" s="41"/>
      <c r="P3270" s="41"/>
      <c r="Q3270" s="41"/>
      <c r="R3270" s="41"/>
      <c r="S3270" s="41"/>
    </row>
    <row r="3271" ht="78.0" customHeight="1">
      <c r="A3271" s="41"/>
      <c r="B3271" s="78"/>
      <c r="C3271" s="78"/>
      <c r="D3271" s="41"/>
      <c r="E3271" s="41"/>
      <c r="F3271" s="41"/>
      <c r="G3271" s="41"/>
      <c r="H3271" s="41"/>
      <c r="I3271" s="41"/>
      <c r="J3271" s="41"/>
      <c r="K3271" s="41"/>
      <c r="L3271" s="41"/>
      <c r="M3271" s="41"/>
      <c r="N3271" s="41"/>
      <c r="O3271" s="41"/>
      <c r="P3271" s="41"/>
      <c r="Q3271" s="41"/>
      <c r="R3271" s="41"/>
      <c r="S3271" s="41"/>
    </row>
    <row r="3272" ht="78.0" customHeight="1">
      <c r="A3272" s="41"/>
      <c r="B3272" s="78"/>
      <c r="C3272" s="78"/>
      <c r="D3272" s="41"/>
      <c r="E3272" s="41"/>
      <c r="F3272" s="41"/>
      <c r="G3272" s="41"/>
      <c r="H3272" s="41"/>
      <c r="I3272" s="41"/>
      <c r="J3272" s="41"/>
      <c r="K3272" s="41"/>
      <c r="L3272" s="41"/>
      <c r="M3272" s="41"/>
      <c r="N3272" s="41"/>
      <c r="O3272" s="41"/>
      <c r="P3272" s="41"/>
      <c r="Q3272" s="41"/>
      <c r="R3272" s="41"/>
      <c r="S3272" s="41"/>
    </row>
    <row r="3273" ht="78.0" customHeight="1">
      <c r="A3273" s="41"/>
      <c r="B3273" s="78"/>
      <c r="C3273" s="78"/>
      <c r="D3273" s="41"/>
      <c r="E3273" s="41"/>
      <c r="F3273" s="41"/>
      <c r="G3273" s="41"/>
      <c r="H3273" s="41"/>
      <c r="I3273" s="41"/>
      <c r="J3273" s="41"/>
      <c r="K3273" s="41"/>
      <c r="L3273" s="41"/>
      <c r="M3273" s="41"/>
      <c r="N3273" s="41"/>
      <c r="O3273" s="41"/>
      <c r="P3273" s="41"/>
      <c r="Q3273" s="41"/>
      <c r="R3273" s="41"/>
      <c r="S3273" s="41"/>
    </row>
    <row r="3274" ht="78.0" customHeight="1">
      <c r="A3274" s="41"/>
      <c r="B3274" s="78"/>
      <c r="C3274" s="78"/>
      <c r="D3274" s="41"/>
      <c r="E3274" s="41"/>
      <c r="F3274" s="41"/>
      <c r="G3274" s="41"/>
      <c r="H3274" s="41"/>
      <c r="I3274" s="41"/>
      <c r="J3274" s="41"/>
      <c r="K3274" s="41"/>
      <c r="L3274" s="41"/>
      <c r="M3274" s="41"/>
      <c r="N3274" s="41"/>
      <c r="O3274" s="41"/>
      <c r="P3274" s="41"/>
      <c r="Q3274" s="41"/>
      <c r="R3274" s="41"/>
      <c r="S3274" s="41"/>
    </row>
    <row r="3275" ht="78.0" customHeight="1">
      <c r="A3275" s="41"/>
      <c r="B3275" s="78"/>
      <c r="C3275" s="78"/>
      <c r="D3275" s="41"/>
      <c r="E3275" s="41"/>
      <c r="F3275" s="41"/>
      <c r="G3275" s="41"/>
      <c r="H3275" s="41"/>
      <c r="I3275" s="41"/>
      <c r="J3275" s="41"/>
      <c r="K3275" s="41"/>
      <c r="L3275" s="41"/>
      <c r="M3275" s="41"/>
      <c r="N3275" s="41"/>
      <c r="O3275" s="41"/>
      <c r="P3275" s="41"/>
      <c r="Q3275" s="41"/>
      <c r="R3275" s="41"/>
      <c r="S3275" s="41"/>
    </row>
    <row r="3276" ht="78.0" customHeight="1">
      <c r="A3276" s="41"/>
      <c r="B3276" s="78"/>
      <c r="C3276" s="78"/>
      <c r="D3276" s="41"/>
      <c r="E3276" s="41"/>
      <c r="F3276" s="41"/>
      <c r="G3276" s="41"/>
      <c r="H3276" s="41"/>
      <c r="I3276" s="41"/>
      <c r="J3276" s="41"/>
      <c r="K3276" s="41"/>
      <c r="L3276" s="41"/>
      <c r="M3276" s="41"/>
      <c r="N3276" s="41"/>
      <c r="O3276" s="41"/>
      <c r="P3276" s="41"/>
      <c r="Q3276" s="41"/>
      <c r="R3276" s="41"/>
      <c r="S3276" s="41"/>
    </row>
    <row r="3277" ht="78.0" customHeight="1">
      <c r="A3277" s="41"/>
      <c r="B3277" s="78"/>
      <c r="C3277" s="78"/>
      <c r="D3277" s="41"/>
      <c r="E3277" s="41"/>
      <c r="F3277" s="41"/>
      <c r="G3277" s="41"/>
      <c r="H3277" s="41"/>
      <c r="I3277" s="41"/>
      <c r="J3277" s="41"/>
      <c r="K3277" s="41"/>
      <c r="L3277" s="41"/>
      <c r="M3277" s="41"/>
      <c r="N3277" s="41"/>
      <c r="O3277" s="41"/>
      <c r="P3277" s="41"/>
      <c r="Q3277" s="41"/>
      <c r="R3277" s="41"/>
      <c r="S3277" s="41"/>
    </row>
    <row r="3278" ht="78.0" customHeight="1">
      <c r="A3278" s="41"/>
      <c r="B3278" s="78"/>
      <c r="C3278" s="78"/>
      <c r="D3278" s="41"/>
      <c r="E3278" s="41"/>
      <c r="F3278" s="41"/>
      <c r="G3278" s="41"/>
      <c r="H3278" s="41"/>
      <c r="I3278" s="41"/>
      <c r="J3278" s="41"/>
      <c r="K3278" s="41"/>
      <c r="L3278" s="41"/>
      <c r="M3278" s="41"/>
      <c r="N3278" s="41"/>
      <c r="O3278" s="41"/>
      <c r="P3278" s="41"/>
      <c r="Q3278" s="41"/>
      <c r="R3278" s="41"/>
      <c r="S3278" s="41"/>
    </row>
    <row r="3279" ht="78.0" customHeight="1">
      <c r="A3279" s="41"/>
      <c r="B3279" s="78"/>
      <c r="C3279" s="78"/>
      <c r="D3279" s="41"/>
      <c r="E3279" s="41"/>
      <c r="F3279" s="41"/>
      <c r="G3279" s="41"/>
      <c r="H3279" s="41"/>
      <c r="I3279" s="41"/>
      <c r="J3279" s="41"/>
      <c r="K3279" s="41"/>
      <c r="L3279" s="41"/>
      <c r="M3279" s="41"/>
      <c r="N3279" s="41"/>
      <c r="O3279" s="41"/>
      <c r="P3279" s="41"/>
      <c r="Q3279" s="41"/>
      <c r="R3279" s="41"/>
      <c r="S3279" s="41"/>
    </row>
    <row r="3280" ht="78.0" customHeight="1">
      <c r="A3280" s="41"/>
      <c r="B3280" s="78"/>
      <c r="C3280" s="78"/>
      <c r="D3280" s="41"/>
      <c r="E3280" s="41"/>
      <c r="F3280" s="41"/>
      <c r="G3280" s="41"/>
      <c r="H3280" s="41"/>
      <c r="I3280" s="41"/>
      <c r="J3280" s="41"/>
      <c r="K3280" s="41"/>
      <c r="L3280" s="41"/>
      <c r="M3280" s="41"/>
      <c r="N3280" s="41"/>
      <c r="O3280" s="41"/>
      <c r="P3280" s="41"/>
      <c r="Q3280" s="41"/>
      <c r="R3280" s="41"/>
      <c r="S3280" s="41"/>
    </row>
    <row r="3281" ht="78.0" customHeight="1">
      <c r="A3281" s="41"/>
      <c r="B3281" s="78"/>
      <c r="C3281" s="78"/>
      <c r="D3281" s="41"/>
      <c r="E3281" s="41"/>
      <c r="F3281" s="41"/>
      <c r="G3281" s="41"/>
      <c r="H3281" s="41"/>
      <c r="I3281" s="41"/>
      <c r="J3281" s="41"/>
      <c r="K3281" s="41"/>
      <c r="L3281" s="41"/>
      <c r="M3281" s="41"/>
      <c r="N3281" s="41"/>
      <c r="O3281" s="41"/>
      <c r="P3281" s="41"/>
      <c r="Q3281" s="41"/>
      <c r="R3281" s="41"/>
      <c r="S3281" s="41"/>
    </row>
    <row r="3282" ht="78.0" customHeight="1">
      <c r="A3282" s="41"/>
      <c r="B3282" s="78"/>
      <c r="C3282" s="78"/>
      <c r="D3282" s="41"/>
      <c r="E3282" s="41"/>
      <c r="F3282" s="41"/>
      <c r="G3282" s="41"/>
      <c r="H3282" s="41"/>
      <c r="I3282" s="41"/>
      <c r="J3282" s="41"/>
      <c r="K3282" s="41"/>
      <c r="L3282" s="41"/>
      <c r="M3282" s="41"/>
      <c r="N3282" s="41"/>
      <c r="O3282" s="41"/>
      <c r="P3282" s="41"/>
      <c r="Q3282" s="41"/>
      <c r="R3282" s="41"/>
      <c r="S3282" s="41"/>
    </row>
    <row r="3283" ht="78.0" customHeight="1">
      <c r="A3283" s="41"/>
      <c r="B3283" s="78"/>
      <c r="C3283" s="78"/>
      <c r="D3283" s="41"/>
      <c r="E3283" s="41"/>
      <c r="F3283" s="41"/>
      <c r="G3283" s="41"/>
      <c r="H3283" s="41"/>
      <c r="I3283" s="41"/>
      <c r="J3283" s="41"/>
      <c r="K3283" s="41"/>
      <c r="L3283" s="41"/>
      <c r="M3283" s="41"/>
      <c r="N3283" s="41"/>
      <c r="O3283" s="41"/>
      <c r="P3283" s="41"/>
      <c r="Q3283" s="41"/>
      <c r="R3283" s="41"/>
      <c r="S3283" s="41"/>
    </row>
    <row r="3284" ht="78.0" customHeight="1">
      <c r="A3284" s="41"/>
      <c r="B3284" s="78"/>
      <c r="C3284" s="78"/>
      <c r="D3284" s="41"/>
      <c r="E3284" s="41"/>
      <c r="F3284" s="41"/>
      <c r="G3284" s="41"/>
      <c r="H3284" s="41"/>
      <c r="I3284" s="41"/>
      <c r="J3284" s="41"/>
      <c r="K3284" s="41"/>
      <c r="L3284" s="41"/>
      <c r="M3284" s="41"/>
      <c r="N3284" s="41"/>
      <c r="O3284" s="41"/>
      <c r="P3284" s="41"/>
      <c r="Q3284" s="41"/>
      <c r="R3284" s="41"/>
      <c r="S3284" s="41"/>
    </row>
    <row r="3285" ht="78.0" customHeight="1">
      <c r="A3285" s="41"/>
      <c r="B3285" s="78"/>
      <c r="C3285" s="78"/>
      <c r="D3285" s="41"/>
      <c r="E3285" s="41"/>
      <c r="F3285" s="41"/>
      <c r="G3285" s="41"/>
      <c r="H3285" s="41"/>
      <c r="I3285" s="41"/>
      <c r="J3285" s="41"/>
      <c r="K3285" s="41"/>
      <c r="L3285" s="41"/>
      <c r="M3285" s="41"/>
      <c r="N3285" s="41"/>
      <c r="O3285" s="41"/>
      <c r="P3285" s="41"/>
      <c r="Q3285" s="41"/>
      <c r="R3285" s="41"/>
      <c r="S3285" s="41"/>
    </row>
    <row r="3286" ht="78.0" customHeight="1">
      <c r="A3286" s="41"/>
      <c r="B3286" s="78"/>
      <c r="C3286" s="78"/>
      <c r="D3286" s="41"/>
      <c r="E3286" s="41"/>
      <c r="F3286" s="41"/>
      <c r="G3286" s="41"/>
      <c r="H3286" s="41"/>
      <c r="I3286" s="41"/>
      <c r="J3286" s="41"/>
      <c r="K3286" s="41"/>
      <c r="L3286" s="41"/>
      <c r="M3286" s="41"/>
      <c r="N3286" s="41"/>
      <c r="O3286" s="41"/>
      <c r="P3286" s="41"/>
      <c r="Q3286" s="41"/>
      <c r="R3286" s="41"/>
      <c r="S3286" s="41"/>
    </row>
    <row r="3287" ht="78.0" customHeight="1">
      <c r="A3287" s="41"/>
      <c r="B3287" s="78"/>
      <c r="C3287" s="78"/>
      <c r="D3287" s="41"/>
      <c r="E3287" s="41"/>
      <c r="F3287" s="41"/>
      <c r="G3287" s="41"/>
      <c r="H3287" s="41"/>
      <c r="I3287" s="41"/>
      <c r="J3287" s="41"/>
      <c r="K3287" s="41"/>
      <c r="L3287" s="41"/>
      <c r="M3287" s="41"/>
      <c r="N3287" s="41"/>
      <c r="O3287" s="41"/>
      <c r="P3287" s="41"/>
      <c r="Q3287" s="41"/>
      <c r="R3287" s="41"/>
      <c r="S3287" s="41"/>
    </row>
    <row r="3288" ht="78.0" customHeight="1">
      <c r="A3288" s="41"/>
      <c r="B3288" s="78"/>
      <c r="C3288" s="78"/>
      <c r="D3288" s="41"/>
      <c r="E3288" s="41"/>
      <c r="F3288" s="41"/>
      <c r="G3288" s="41"/>
      <c r="H3288" s="41"/>
      <c r="I3288" s="41"/>
      <c r="J3288" s="41"/>
      <c r="K3288" s="41"/>
      <c r="L3288" s="41"/>
      <c r="M3288" s="41"/>
      <c r="N3288" s="41"/>
      <c r="O3288" s="41"/>
      <c r="P3288" s="41"/>
      <c r="Q3288" s="41"/>
      <c r="R3288" s="41"/>
      <c r="S3288" s="41"/>
    </row>
    <row r="3289" ht="78.0" customHeight="1">
      <c r="A3289" s="41"/>
      <c r="B3289" s="78"/>
      <c r="C3289" s="78"/>
      <c r="D3289" s="41"/>
      <c r="E3289" s="41"/>
      <c r="F3289" s="41"/>
      <c r="G3289" s="41"/>
      <c r="H3289" s="41"/>
      <c r="I3289" s="41"/>
      <c r="J3289" s="41"/>
      <c r="K3289" s="41"/>
      <c r="L3289" s="41"/>
      <c r="M3289" s="41"/>
      <c r="N3289" s="41"/>
      <c r="O3289" s="41"/>
      <c r="P3289" s="41"/>
      <c r="Q3289" s="41"/>
      <c r="R3289" s="41"/>
      <c r="S3289" s="41"/>
    </row>
    <row r="3290" ht="78.0" customHeight="1">
      <c r="A3290" s="41"/>
      <c r="B3290" s="78"/>
      <c r="C3290" s="78"/>
      <c r="D3290" s="41"/>
      <c r="E3290" s="41"/>
      <c r="F3290" s="41"/>
      <c r="G3290" s="41"/>
      <c r="H3290" s="41"/>
      <c r="I3290" s="41"/>
      <c r="J3290" s="41"/>
      <c r="K3290" s="41"/>
      <c r="L3290" s="41"/>
      <c r="M3290" s="41"/>
      <c r="N3290" s="41"/>
      <c r="O3290" s="41"/>
      <c r="P3290" s="41"/>
      <c r="Q3290" s="41"/>
      <c r="R3290" s="41"/>
      <c r="S3290" s="41"/>
    </row>
    <row r="3291" ht="78.0" customHeight="1">
      <c r="A3291" s="41"/>
      <c r="B3291" s="78"/>
      <c r="C3291" s="78"/>
      <c r="D3291" s="41"/>
      <c r="E3291" s="41"/>
      <c r="F3291" s="41"/>
      <c r="G3291" s="41"/>
      <c r="H3291" s="41"/>
      <c r="I3291" s="41"/>
      <c r="J3291" s="41"/>
      <c r="K3291" s="41"/>
      <c r="L3291" s="41"/>
      <c r="M3291" s="41"/>
      <c r="N3291" s="41"/>
      <c r="O3291" s="41"/>
      <c r="P3291" s="41"/>
      <c r="Q3291" s="41"/>
      <c r="R3291" s="41"/>
      <c r="S3291" s="41"/>
    </row>
    <row r="3292" ht="78.0" customHeight="1">
      <c r="A3292" s="41"/>
      <c r="B3292" s="78"/>
      <c r="C3292" s="78"/>
      <c r="D3292" s="41"/>
      <c r="E3292" s="41"/>
      <c r="F3292" s="41"/>
      <c r="G3292" s="41"/>
      <c r="H3292" s="41"/>
      <c r="I3292" s="41"/>
      <c r="J3292" s="41"/>
      <c r="K3292" s="41"/>
      <c r="L3292" s="41"/>
      <c r="M3292" s="41"/>
      <c r="N3292" s="41"/>
      <c r="O3292" s="41"/>
      <c r="P3292" s="41"/>
      <c r="Q3292" s="41"/>
      <c r="R3292" s="41"/>
      <c r="S3292" s="41"/>
    </row>
    <row r="3293" ht="78.0" customHeight="1">
      <c r="A3293" s="41"/>
      <c r="B3293" s="78"/>
      <c r="C3293" s="78"/>
      <c r="D3293" s="41"/>
      <c r="E3293" s="41"/>
      <c r="F3293" s="41"/>
      <c r="G3293" s="41"/>
      <c r="H3293" s="41"/>
      <c r="I3293" s="41"/>
      <c r="J3293" s="41"/>
      <c r="K3293" s="41"/>
      <c r="L3293" s="41"/>
      <c r="M3293" s="41"/>
      <c r="N3293" s="41"/>
      <c r="O3293" s="41"/>
      <c r="P3293" s="41"/>
      <c r="Q3293" s="41"/>
      <c r="R3293" s="41"/>
      <c r="S3293" s="41"/>
    </row>
    <row r="3294" ht="78.0" customHeight="1">
      <c r="A3294" s="41"/>
      <c r="B3294" s="78"/>
      <c r="C3294" s="78"/>
      <c r="D3294" s="41"/>
      <c r="E3294" s="41"/>
      <c r="F3294" s="41"/>
      <c r="G3294" s="41"/>
      <c r="H3294" s="41"/>
      <c r="I3294" s="41"/>
      <c r="J3294" s="41"/>
      <c r="K3294" s="41"/>
      <c r="L3294" s="41"/>
      <c r="M3294" s="41"/>
      <c r="N3294" s="41"/>
      <c r="O3294" s="41"/>
      <c r="P3294" s="41"/>
      <c r="Q3294" s="41"/>
      <c r="R3294" s="41"/>
      <c r="S3294" s="41"/>
    </row>
    <row r="3295" ht="78.0" customHeight="1">
      <c r="A3295" s="41"/>
      <c r="B3295" s="78"/>
      <c r="C3295" s="78"/>
      <c r="D3295" s="41"/>
      <c r="E3295" s="41"/>
      <c r="F3295" s="41"/>
      <c r="G3295" s="41"/>
      <c r="H3295" s="41"/>
      <c r="I3295" s="41"/>
      <c r="J3295" s="41"/>
      <c r="K3295" s="41"/>
      <c r="L3295" s="41"/>
      <c r="M3295" s="41"/>
      <c r="N3295" s="41"/>
      <c r="O3295" s="41"/>
      <c r="P3295" s="41"/>
      <c r="Q3295" s="41"/>
      <c r="R3295" s="41"/>
      <c r="S3295" s="41"/>
    </row>
    <row r="3296" ht="78.0" customHeight="1">
      <c r="A3296" s="41"/>
      <c r="B3296" s="78"/>
      <c r="C3296" s="78"/>
      <c r="D3296" s="41"/>
      <c r="E3296" s="41"/>
      <c r="F3296" s="41"/>
      <c r="G3296" s="41"/>
      <c r="H3296" s="41"/>
      <c r="I3296" s="41"/>
      <c r="J3296" s="41"/>
      <c r="K3296" s="41"/>
      <c r="L3296" s="41"/>
      <c r="M3296" s="41"/>
      <c r="N3296" s="41"/>
      <c r="O3296" s="41"/>
      <c r="P3296" s="41"/>
      <c r="Q3296" s="41"/>
      <c r="R3296" s="41"/>
      <c r="S3296" s="41"/>
    </row>
    <row r="3297" ht="78.0" customHeight="1">
      <c r="A3297" s="41"/>
      <c r="B3297" s="78"/>
      <c r="C3297" s="78"/>
      <c r="D3297" s="41"/>
      <c r="E3297" s="41"/>
      <c r="F3297" s="41"/>
      <c r="G3297" s="41"/>
      <c r="H3297" s="41"/>
      <c r="I3297" s="41"/>
      <c r="J3297" s="41"/>
      <c r="K3297" s="41"/>
      <c r="L3297" s="41"/>
      <c r="M3297" s="41"/>
      <c r="N3297" s="41"/>
      <c r="O3297" s="41"/>
      <c r="P3297" s="41"/>
      <c r="Q3297" s="41"/>
      <c r="R3297" s="41"/>
      <c r="S3297" s="41"/>
    </row>
    <row r="3298" ht="78.0" customHeight="1">
      <c r="A3298" s="41"/>
      <c r="B3298" s="78"/>
      <c r="C3298" s="78"/>
      <c r="D3298" s="41"/>
      <c r="E3298" s="41"/>
      <c r="F3298" s="41"/>
      <c r="G3298" s="41"/>
      <c r="H3298" s="41"/>
      <c r="I3298" s="41"/>
      <c r="J3298" s="41"/>
      <c r="K3298" s="41"/>
      <c r="L3298" s="41"/>
      <c r="M3298" s="41"/>
      <c r="N3298" s="41"/>
      <c r="O3298" s="41"/>
      <c r="P3298" s="41"/>
      <c r="Q3298" s="41"/>
      <c r="R3298" s="41"/>
      <c r="S3298" s="41"/>
    </row>
    <row r="3299" ht="78.0" customHeight="1">
      <c r="A3299" s="41"/>
      <c r="B3299" s="78"/>
      <c r="C3299" s="78"/>
      <c r="D3299" s="41"/>
      <c r="E3299" s="41"/>
      <c r="F3299" s="41"/>
      <c r="G3299" s="41"/>
      <c r="H3299" s="41"/>
      <c r="I3299" s="41"/>
      <c r="J3299" s="41"/>
      <c r="K3299" s="41"/>
      <c r="L3299" s="41"/>
      <c r="M3299" s="41"/>
      <c r="N3299" s="41"/>
      <c r="O3299" s="41"/>
      <c r="P3299" s="41"/>
      <c r="Q3299" s="41"/>
      <c r="R3299" s="41"/>
      <c r="S3299" s="41"/>
    </row>
    <row r="3300" ht="78.0" customHeight="1">
      <c r="A3300" s="41"/>
      <c r="B3300" s="78"/>
      <c r="C3300" s="78"/>
      <c r="D3300" s="41"/>
      <c r="E3300" s="41"/>
      <c r="F3300" s="41"/>
      <c r="G3300" s="41"/>
      <c r="H3300" s="41"/>
      <c r="I3300" s="41"/>
      <c r="J3300" s="41"/>
      <c r="K3300" s="41"/>
      <c r="L3300" s="41"/>
      <c r="M3300" s="41"/>
      <c r="N3300" s="41"/>
      <c r="O3300" s="41"/>
      <c r="P3300" s="41"/>
      <c r="Q3300" s="41"/>
      <c r="R3300" s="41"/>
      <c r="S3300" s="41"/>
    </row>
    <row r="3301" ht="78.0" customHeight="1">
      <c r="A3301" s="41"/>
      <c r="B3301" s="78"/>
      <c r="C3301" s="78"/>
      <c r="D3301" s="41"/>
      <c r="E3301" s="41"/>
      <c r="F3301" s="41"/>
      <c r="G3301" s="41"/>
      <c r="H3301" s="41"/>
      <c r="I3301" s="41"/>
      <c r="J3301" s="41"/>
      <c r="K3301" s="41"/>
      <c r="L3301" s="41"/>
      <c r="M3301" s="41"/>
      <c r="N3301" s="41"/>
      <c r="O3301" s="41"/>
      <c r="P3301" s="41"/>
      <c r="Q3301" s="41"/>
      <c r="R3301" s="41"/>
      <c r="S3301" s="41"/>
    </row>
    <row r="3302" ht="78.0" customHeight="1">
      <c r="A3302" s="41"/>
      <c r="B3302" s="78"/>
      <c r="C3302" s="78"/>
      <c r="D3302" s="41"/>
      <c r="E3302" s="41"/>
      <c r="F3302" s="41"/>
      <c r="G3302" s="41"/>
      <c r="H3302" s="41"/>
      <c r="I3302" s="41"/>
      <c r="J3302" s="41"/>
      <c r="K3302" s="41"/>
      <c r="L3302" s="41"/>
      <c r="M3302" s="41"/>
      <c r="N3302" s="41"/>
      <c r="O3302" s="41"/>
      <c r="P3302" s="41"/>
      <c r="Q3302" s="41"/>
      <c r="R3302" s="41"/>
      <c r="S3302" s="41"/>
    </row>
    <row r="3303" ht="78.0" customHeight="1">
      <c r="A3303" s="41"/>
      <c r="B3303" s="78"/>
      <c r="C3303" s="78"/>
      <c r="D3303" s="41"/>
      <c r="E3303" s="41"/>
      <c r="F3303" s="41"/>
      <c r="G3303" s="41"/>
      <c r="H3303" s="41"/>
      <c r="I3303" s="41"/>
      <c r="J3303" s="41"/>
      <c r="K3303" s="41"/>
      <c r="L3303" s="41"/>
      <c r="M3303" s="41"/>
      <c r="N3303" s="41"/>
      <c r="O3303" s="41"/>
      <c r="P3303" s="41"/>
      <c r="Q3303" s="41"/>
      <c r="R3303" s="41"/>
      <c r="S3303" s="41"/>
    </row>
    <row r="3304" ht="78.0" customHeight="1">
      <c r="A3304" s="41"/>
      <c r="B3304" s="78"/>
      <c r="C3304" s="78"/>
      <c r="D3304" s="41"/>
      <c r="E3304" s="41"/>
      <c r="F3304" s="41"/>
      <c r="G3304" s="41"/>
      <c r="H3304" s="41"/>
      <c r="I3304" s="41"/>
      <c r="J3304" s="41"/>
      <c r="K3304" s="41"/>
      <c r="L3304" s="41"/>
      <c r="M3304" s="41"/>
      <c r="N3304" s="41"/>
      <c r="O3304" s="41"/>
      <c r="P3304" s="41"/>
      <c r="Q3304" s="41"/>
      <c r="R3304" s="41"/>
      <c r="S3304" s="41"/>
    </row>
    <row r="3305" ht="78.0" customHeight="1">
      <c r="A3305" s="41"/>
      <c r="B3305" s="78"/>
      <c r="C3305" s="78"/>
      <c r="D3305" s="41"/>
      <c r="E3305" s="41"/>
      <c r="F3305" s="41"/>
      <c r="G3305" s="41"/>
      <c r="H3305" s="41"/>
      <c r="I3305" s="41"/>
      <c r="J3305" s="41"/>
      <c r="K3305" s="41"/>
      <c r="L3305" s="41"/>
      <c r="M3305" s="41"/>
      <c r="N3305" s="41"/>
      <c r="O3305" s="41"/>
      <c r="P3305" s="41"/>
      <c r="Q3305" s="41"/>
      <c r="R3305" s="41"/>
      <c r="S3305" s="41"/>
    </row>
    <row r="3306" ht="78.0" customHeight="1">
      <c r="A3306" s="41"/>
      <c r="B3306" s="78"/>
      <c r="C3306" s="78"/>
      <c r="D3306" s="41"/>
      <c r="E3306" s="41"/>
      <c r="F3306" s="41"/>
      <c r="G3306" s="41"/>
      <c r="H3306" s="41"/>
      <c r="I3306" s="41"/>
      <c r="J3306" s="41"/>
      <c r="K3306" s="41"/>
      <c r="L3306" s="41"/>
      <c r="M3306" s="41"/>
      <c r="N3306" s="41"/>
      <c r="O3306" s="41"/>
      <c r="P3306" s="41"/>
      <c r="Q3306" s="41"/>
      <c r="R3306" s="41"/>
      <c r="S3306" s="41"/>
    </row>
    <row r="3307" ht="78.0" customHeight="1">
      <c r="A3307" s="41"/>
      <c r="B3307" s="78"/>
      <c r="C3307" s="78"/>
      <c r="D3307" s="41"/>
      <c r="E3307" s="41"/>
      <c r="F3307" s="41"/>
      <c r="G3307" s="41"/>
      <c r="H3307" s="41"/>
      <c r="I3307" s="41"/>
      <c r="J3307" s="41"/>
      <c r="K3307" s="41"/>
      <c r="L3307" s="41"/>
      <c r="M3307" s="41"/>
      <c r="N3307" s="41"/>
      <c r="O3307" s="41"/>
      <c r="P3307" s="41"/>
      <c r="Q3307" s="41"/>
      <c r="R3307" s="41"/>
      <c r="S3307" s="41"/>
    </row>
    <row r="3308" ht="78.0" customHeight="1">
      <c r="A3308" s="41"/>
      <c r="B3308" s="78"/>
      <c r="C3308" s="78"/>
      <c r="D3308" s="41"/>
      <c r="E3308" s="41"/>
      <c r="F3308" s="41"/>
      <c r="G3308" s="41"/>
      <c r="H3308" s="41"/>
      <c r="I3308" s="41"/>
      <c r="J3308" s="41"/>
      <c r="K3308" s="41"/>
      <c r="L3308" s="41"/>
      <c r="M3308" s="41"/>
      <c r="N3308" s="41"/>
      <c r="O3308" s="41"/>
      <c r="P3308" s="41"/>
      <c r="Q3308" s="41"/>
      <c r="R3308" s="41"/>
      <c r="S3308" s="41"/>
    </row>
    <row r="3309" ht="78.0" customHeight="1">
      <c r="A3309" s="41"/>
      <c r="B3309" s="78"/>
      <c r="C3309" s="78"/>
      <c r="D3309" s="41"/>
      <c r="E3309" s="41"/>
      <c r="F3309" s="41"/>
      <c r="G3309" s="41"/>
      <c r="H3309" s="41"/>
      <c r="I3309" s="41"/>
      <c r="J3309" s="41"/>
      <c r="K3309" s="41"/>
      <c r="L3309" s="41"/>
      <c r="M3309" s="41"/>
      <c r="N3309" s="41"/>
      <c r="O3309" s="41"/>
      <c r="P3309" s="41"/>
      <c r="Q3309" s="41"/>
      <c r="R3309" s="41"/>
      <c r="S3309" s="41"/>
    </row>
    <row r="3310" ht="78.0" customHeight="1">
      <c r="A3310" s="41"/>
      <c r="B3310" s="78"/>
      <c r="C3310" s="78"/>
      <c r="D3310" s="41"/>
      <c r="E3310" s="41"/>
      <c r="F3310" s="41"/>
      <c r="G3310" s="41"/>
      <c r="H3310" s="41"/>
      <c r="I3310" s="41"/>
      <c r="J3310" s="41"/>
      <c r="K3310" s="41"/>
      <c r="L3310" s="41"/>
      <c r="M3310" s="41"/>
      <c r="N3310" s="41"/>
      <c r="O3310" s="41"/>
      <c r="P3310" s="41"/>
      <c r="Q3310" s="41"/>
      <c r="R3310" s="41"/>
      <c r="S3310" s="41"/>
    </row>
    <row r="3311" ht="78.0" customHeight="1">
      <c r="A3311" s="41"/>
      <c r="B3311" s="78"/>
      <c r="C3311" s="78"/>
      <c r="D3311" s="41"/>
      <c r="E3311" s="41"/>
      <c r="F3311" s="41"/>
      <c r="G3311" s="41"/>
      <c r="H3311" s="41"/>
      <c r="I3311" s="41"/>
      <c r="J3311" s="41"/>
      <c r="K3311" s="41"/>
      <c r="L3311" s="41"/>
      <c r="M3311" s="41"/>
      <c r="N3311" s="41"/>
      <c r="O3311" s="41"/>
      <c r="P3311" s="41"/>
      <c r="Q3311" s="41"/>
      <c r="R3311" s="41"/>
      <c r="S3311" s="41"/>
    </row>
    <row r="3312" ht="78.0" customHeight="1">
      <c r="A3312" s="41"/>
      <c r="B3312" s="78"/>
      <c r="C3312" s="78"/>
      <c r="D3312" s="41"/>
      <c r="E3312" s="41"/>
      <c r="F3312" s="41"/>
      <c r="G3312" s="41"/>
      <c r="H3312" s="41"/>
      <c r="I3312" s="41"/>
      <c r="J3312" s="41"/>
      <c r="K3312" s="41"/>
      <c r="L3312" s="41"/>
      <c r="M3312" s="41"/>
      <c r="N3312" s="41"/>
      <c r="O3312" s="41"/>
      <c r="P3312" s="41"/>
      <c r="Q3312" s="41"/>
      <c r="R3312" s="41"/>
      <c r="S3312" s="41"/>
    </row>
    <row r="3313" ht="78.0" customHeight="1">
      <c r="A3313" s="41"/>
      <c r="B3313" s="78"/>
      <c r="C3313" s="78"/>
      <c r="D3313" s="41"/>
      <c r="E3313" s="41"/>
      <c r="F3313" s="41"/>
      <c r="G3313" s="41"/>
      <c r="H3313" s="41"/>
      <c r="I3313" s="41"/>
      <c r="J3313" s="41"/>
      <c r="K3313" s="41"/>
      <c r="L3313" s="41"/>
      <c r="M3313" s="41"/>
      <c r="N3313" s="41"/>
      <c r="O3313" s="41"/>
      <c r="P3313" s="41"/>
      <c r="Q3313" s="41"/>
      <c r="R3313" s="41"/>
      <c r="S3313" s="41"/>
    </row>
    <row r="3314" ht="78.0" customHeight="1">
      <c r="A3314" s="41"/>
      <c r="B3314" s="78"/>
      <c r="C3314" s="78"/>
      <c r="D3314" s="41"/>
      <c r="E3314" s="41"/>
      <c r="F3314" s="41"/>
      <c r="G3314" s="41"/>
      <c r="H3314" s="41"/>
      <c r="I3314" s="41"/>
      <c r="J3314" s="41"/>
      <c r="K3314" s="41"/>
      <c r="L3314" s="41"/>
      <c r="M3314" s="41"/>
      <c r="N3314" s="41"/>
      <c r="O3314" s="41"/>
      <c r="P3314" s="41"/>
      <c r="Q3314" s="41"/>
      <c r="R3314" s="41"/>
      <c r="S3314" s="41"/>
    </row>
    <row r="3315" ht="78.0" customHeight="1">
      <c r="A3315" s="41"/>
      <c r="B3315" s="78"/>
      <c r="C3315" s="78"/>
      <c r="D3315" s="41"/>
      <c r="E3315" s="41"/>
      <c r="F3315" s="41"/>
      <c r="G3315" s="41"/>
      <c r="H3315" s="41"/>
      <c r="I3315" s="41"/>
      <c r="J3315" s="41"/>
      <c r="K3315" s="41"/>
      <c r="L3315" s="41"/>
      <c r="M3315" s="41"/>
      <c r="N3315" s="41"/>
      <c r="O3315" s="41"/>
      <c r="P3315" s="41"/>
      <c r="Q3315" s="41"/>
      <c r="R3315" s="41"/>
      <c r="S3315" s="41"/>
    </row>
    <row r="3316" ht="78.0" customHeight="1">
      <c r="A3316" s="41"/>
      <c r="B3316" s="78"/>
      <c r="C3316" s="78"/>
      <c r="D3316" s="41"/>
      <c r="E3316" s="41"/>
      <c r="F3316" s="41"/>
      <c r="G3316" s="41"/>
      <c r="H3316" s="41"/>
      <c r="I3316" s="41"/>
      <c r="J3316" s="41"/>
      <c r="K3316" s="41"/>
      <c r="L3316" s="41"/>
      <c r="M3316" s="41"/>
      <c r="N3316" s="41"/>
      <c r="O3316" s="41"/>
      <c r="P3316" s="41"/>
      <c r="Q3316" s="41"/>
      <c r="R3316" s="41"/>
      <c r="S3316" s="41"/>
    </row>
    <row r="3317" ht="78.0" customHeight="1">
      <c r="A3317" s="41"/>
      <c r="B3317" s="78"/>
      <c r="C3317" s="78"/>
      <c r="D3317" s="41"/>
      <c r="E3317" s="41"/>
      <c r="F3317" s="41"/>
      <c r="G3317" s="41"/>
      <c r="H3317" s="41"/>
      <c r="I3317" s="41"/>
      <c r="J3317" s="41"/>
      <c r="K3317" s="41"/>
      <c r="L3317" s="41"/>
      <c r="M3317" s="41"/>
      <c r="N3317" s="41"/>
      <c r="O3317" s="41"/>
      <c r="P3317" s="41"/>
      <c r="Q3317" s="41"/>
      <c r="R3317" s="41"/>
      <c r="S3317" s="41"/>
    </row>
    <row r="3318" ht="78.0" customHeight="1">
      <c r="A3318" s="41"/>
      <c r="B3318" s="78"/>
      <c r="C3318" s="78"/>
      <c r="D3318" s="41"/>
      <c r="E3318" s="41"/>
      <c r="F3318" s="41"/>
      <c r="G3318" s="41"/>
      <c r="H3318" s="41"/>
      <c r="I3318" s="41"/>
      <c r="J3318" s="41"/>
      <c r="K3318" s="41"/>
      <c r="L3318" s="41"/>
      <c r="M3318" s="41"/>
      <c r="N3318" s="41"/>
      <c r="O3318" s="41"/>
      <c r="P3318" s="41"/>
      <c r="Q3318" s="41"/>
      <c r="R3318" s="41"/>
      <c r="S3318" s="41"/>
    </row>
    <row r="3319" ht="78.0" customHeight="1">
      <c r="A3319" s="41"/>
      <c r="B3319" s="78"/>
      <c r="C3319" s="78"/>
      <c r="D3319" s="41"/>
      <c r="E3319" s="41"/>
      <c r="F3319" s="41"/>
      <c r="G3319" s="41"/>
      <c r="H3319" s="41"/>
      <c r="I3319" s="41"/>
      <c r="J3319" s="41"/>
      <c r="K3319" s="41"/>
      <c r="L3319" s="41"/>
      <c r="M3319" s="41"/>
      <c r="N3319" s="41"/>
      <c r="O3319" s="41"/>
      <c r="P3319" s="41"/>
      <c r="Q3319" s="41"/>
      <c r="R3319" s="41"/>
      <c r="S3319" s="41"/>
    </row>
    <row r="3320" ht="78.0" customHeight="1">
      <c r="A3320" s="41"/>
      <c r="B3320" s="78"/>
      <c r="C3320" s="78"/>
      <c r="D3320" s="41"/>
      <c r="E3320" s="41"/>
      <c r="F3320" s="41"/>
      <c r="G3320" s="41"/>
      <c r="H3320" s="41"/>
      <c r="I3320" s="41"/>
      <c r="J3320" s="41"/>
      <c r="K3320" s="41"/>
      <c r="L3320" s="41"/>
      <c r="M3320" s="41"/>
      <c r="N3320" s="41"/>
      <c r="O3320" s="41"/>
      <c r="P3320" s="41"/>
      <c r="Q3320" s="41"/>
      <c r="R3320" s="41"/>
      <c r="S3320" s="41"/>
    </row>
    <row r="3321" ht="78.0" customHeight="1">
      <c r="A3321" s="41"/>
      <c r="B3321" s="78"/>
      <c r="C3321" s="78"/>
      <c r="D3321" s="41"/>
      <c r="E3321" s="41"/>
      <c r="F3321" s="41"/>
      <c r="G3321" s="41"/>
      <c r="H3321" s="41"/>
      <c r="I3321" s="41"/>
      <c r="J3321" s="41"/>
      <c r="K3321" s="41"/>
      <c r="L3321" s="41"/>
      <c r="M3321" s="41"/>
      <c r="N3321" s="41"/>
      <c r="O3321" s="41"/>
      <c r="P3321" s="41"/>
      <c r="Q3321" s="41"/>
      <c r="R3321" s="41"/>
      <c r="S3321" s="41"/>
    </row>
    <row r="3322" ht="78.0" customHeight="1">
      <c r="A3322" s="41"/>
      <c r="B3322" s="78"/>
      <c r="C3322" s="78"/>
      <c r="D3322" s="41"/>
      <c r="E3322" s="41"/>
      <c r="F3322" s="41"/>
      <c r="G3322" s="41"/>
      <c r="H3322" s="41"/>
      <c r="I3322" s="41"/>
      <c r="J3322" s="41"/>
      <c r="K3322" s="41"/>
      <c r="L3322" s="41"/>
      <c r="M3322" s="41"/>
      <c r="N3322" s="41"/>
      <c r="O3322" s="41"/>
      <c r="P3322" s="41"/>
      <c r="Q3322" s="41"/>
      <c r="R3322" s="41"/>
      <c r="S3322" s="41"/>
    </row>
    <row r="3323" ht="78.0" customHeight="1">
      <c r="A3323" s="41"/>
      <c r="B3323" s="78"/>
      <c r="C3323" s="78"/>
      <c r="D3323" s="41"/>
      <c r="E3323" s="41"/>
      <c r="F3323" s="41"/>
      <c r="G3323" s="41"/>
      <c r="H3323" s="41"/>
      <c r="I3323" s="41"/>
      <c r="J3323" s="41"/>
      <c r="K3323" s="41"/>
      <c r="L3323" s="41"/>
      <c r="M3323" s="41"/>
      <c r="N3323" s="41"/>
      <c r="O3323" s="41"/>
      <c r="P3323" s="41"/>
      <c r="Q3323" s="41"/>
      <c r="R3323" s="41"/>
      <c r="S3323" s="41"/>
    </row>
    <row r="3324" ht="78.0" customHeight="1">
      <c r="A3324" s="41"/>
      <c r="B3324" s="78"/>
      <c r="C3324" s="78"/>
      <c r="D3324" s="41"/>
      <c r="E3324" s="41"/>
      <c r="F3324" s="41"/>
      <c r="G3324" s="41"/>
      <c r="H3324" s="41"/>
      <c r="I3324" s="41"/>
      <c r="J3324" s="41"/>
      <c r="K3324" s="41"/>
      <c r="L3324" s="41"/>
      <c r="M3324" s="41"/>
      <c r="N3324" s="41"/>
      <c r="O3324" s="41"/>
      <c r="P3324" s="41"/>
      <c r="Q3324" s="41"/>
      <c r="R3324" s="41"/>
      <c r="S3324" s="41"/>
    </row>
    <row r="3325" ht="78.0" customHeight="1">
      <c r="A3325" s="41"/>
      <c r="B3325" s="78"/>
      <c r="C3325" s="78"/>
      <c r="D3325" s="41"/>
      <c r="E3325" s="41"/>
      <c r="F3325" s="41"/>
      <c r="G3325" s="41"/>
      <c r="H3325" s="41"/>
      <c r="I3325" s="41"/>
      <c r="J3325" s="41"/>
      <c r="K3325" s="41"/>
      <c r="L3325" s="41"/>
      <c r="M3325" s="41"/>
      <c r="N3325" s="41"/>
      <c r="O3325" s="41"/>
      <c r="P3325" s="41"/>
      <c r="Q3325" s="41"/>
      <c r="R3325" s="41"/>
      <c r="S3325" s="41"/>
    </row>
    <row r="3326" ht="78.0" customHeight="1">
      <c r="A3326" s="41"/>
      <c r="B3326" s="78"/>
      <c r="C3326" s="78"/>
      <c r="D3326" s="41"/>
      <c r="E3326" s="41"/>
      <c r="F3326" s="41"/>
      <c r="G3326" s="41"/>
      <c r="H3326" s="41"/>
      <c r="I3326" s="41"/>
      <c r="J3326" s="41"/>
      <c r="K3326" s="41"/>
      <c r="L3326" s="41"/>
      <c r="M3326" s="41"/>
      <c r="N3326" s="41"/>
      <c r="O3326" s="41"/>
      <c r="P3326" s="41"/>
      <c r="Q3326" s="41"/>
      <c r="R3326" s="41"/>
      <c r="S3326" s="41"/>
    </row>
    <row r="3327" ht="78.0" customHeight="1">
      <c r="A3327" s="41"/>
      <c r="B3327" s="78"/>
      <c r="C3327" s="78"/>
      <c r="D3327" s="41"/>
      <c r="E3327" s="41"/>
      <c r="F3327" s="41"/>
      <c r="G3327" s="41"/>
      <c r="H3327" s="41"/>
      <c r="I3327" s="41"/>
      <c r="J3327" s="41"/>
      <c r="K3327" s="41"/>
      <c r="L3327" s="41"/>
      <c r="M3327" s="41"/>
      <c r="N3327" s="41"/>
      <c r="O3327" s="41"/>
      <c r="P3327" s="41"/>
      <c r="Q3327" s="41"/>
      <c r="R3327" s="41"/>
      <c r="S3327" s="41"/>
    </row>
    <row r="3328" ht="78.0" customHeight="1">
      <c r="A3328" s="41"/>
      <c r="B3328" s="78"/>
      <c r="C3328" s="78"/>
      <c r="D3328" s="41"/>
      <c r="E3328" s="41"/>
      <c r="F3328" s="41"/>
      <c r="G3328" s="41"/>
      <c r="H3328" s="41"/>
      <c r="I3328" s="41"/>
      <c r="J3328" s="41"/>
      <c r="K3328" s="41"/>
      <c r="L3328" s="41"/>
      <c r="M3328" s="41"/>
      <c r="N3328" s="41"/>
      <c r="O3328" s="41"/>
      <c r="P3328" s="41"/>
      <c r="Q3328" s="41"/>
      <c r="R3328" s="41"/>
      <c r="S3328" s="41"/>
    </row>
    <row r="3329" ht="78.0" customHeight="1">
      <c r="A3329" s="41"/>
      <c r="B3329" s="78"/>
      <c r="C3329" s="78"/>
      <c r="D3329" s="41"/>
      <c r="E3329" s="41"/>
      <c r="F3329" s="41"/>
      <c r="G3329" s="41"/>
      <c r="H3329" s="41"/>
      <c r="I3329" s="41"/>
      <c r="J3329" s="41"/>
      <c r="K3329" s="41"/>
      <c r="L3329" s="41"/>
      <c r="M3329" s="41"/>
      <c r="N3329" s="41"/>
      <c r="O3329" s="41"/>
      <c r="P3329" s="41"/>
      <c r="Q3329" s="41"/>
      <c r="R3329" s="41"/>
      <c r="S3329" s="41"/>
    </row>
    <row r="3330" ht="78.0" customHeight="1">
      <c r="A3330" s="41"/>
      <c r="B3330" s="78"/>
      <c r="C3330" s="78"/>
      <c r="D3330" s="41"/>
      <c r="E3330" s="41"/>
      <c r="F3330" s="41"/>
      <c r="G3330" s="41"/>
      <c r="H3330" s="41"/>
      <c r="I3330" s="41"/>
      <c r="J3330" s="41"/>
      <c r="K3330" s="41"/>
      <c r="L3330" s="41"/>
      <c r="M3330" s="41"/>
      <c r="N3330" s="41"/>
      <c r="O3330" s="41"/>
      <c r="P3330" s="41"/>
      <c r="Q3330" s="41"/>
      <c r="R3330" s="41"/>
      <c r="S3330" s="41"/>
    </row>
    <row r="3331" ht="78.0" customHeight="1">
      <c r="A3331" s="41"/>
      <c r="B3331" s="78"/>
      <c r="C3331" s="78"/>
      <c r="D3331" s="41"/>
      <c r="E3331" s="41"/>
      <c r="F3331" s="41"/>
      <c r="G3331" s="41"/>
      <c r="H3331" s="41"/>
      <c r="I3331" s="41"/>
      <c r="J3331" s="41"/>
      <c r="K3331" s="41"/>
      <c r="L3331" s="41"/>
      <c r="M3331" s="41"/>
      <c r="N3331" s="41"/>
      <c r="O3331" s="41"/>
      <c r="P3331" s="41"/>
      <c r="Q3331" s="41"/>
      <c r="R3331" s="41"/>
      <c r="S3331" s="41"/>
    </row>
    <row r="3332" ht="78.0" customHeight="1">
      <c r="A3332" s="41"/>
      <c r="B3332" s="78"/>
      <c r="C3332" s="78"/>
      <c r="D3332" s="41"/>
      <c r="E3332" s="41"/>
      <c r="F3332" s="41"/>
      <c r="G3332" s="41"/>
      <c r="H3332" s="41"/>
      <c r="I3332" s="41"/>
      <c r="J3332" s="41"/>
      <c r="K3332" s="41"/>
      <c r="L3332" s="41"/>
      <c r="M3332" s="41"/>
      <c r="N3332" s="41"/>
      <c r="O3332" s="41"/>
      <c r="P3332" s="41"/>
      <c r="Q3332" s="41"/>
      <c r="R3332" s="41"/>
      <c r="S3332" s="41"/>
    </row>
    <row r="3333" ht="78.0" customHeight="1">
      <c r="A3333" s="41"/>
      <c r="B3333" s="78"/>
      <c r="C3333" s="78"/>
      <c r="D3333" s="41"/>
      <c r="E3333" s="41"/>
      <c r="F3333" s="41"/>
      <c r="G3333" s="41"/>
      <c r="H3333" s="41"/>
      <c r="I3333" s="41"/>
      <c r="J3333" s="41"/>
      <c r="K3333" s="41"/>
      <c r="L3333" s="41"/>
      <c r="M3333" s="41"/>
      <c r="N3333" s="41"/>
      <c r="O3333" s="41"/>
      <c r="P3333" s="41"/>
      <c r="Q3333" s="41"/>
      <c r="R3333" s="41"/>
      <c r="S3333" s="41"/>
    </row>
    <row r="3334" ht="78.0" customHeight="1">
      <c r="A3334" s="41"/>
      <c r="B3334" s="78"/>
      <c r="C3334" s="78"/>
      <c r="D3334" s="41"/>
      <c r="E3334" s="41"/>
      <c r="F3334" s="41"/>
      <c r="G3334" s="41"/>
      <c r="H3334" s="41"/>
      <c r="I3334" s="41"/>
      <c r="J3334" s="41"/>
      <c r="K3334" s="41"/>
      <c r="L3334" s="41"/>
      <c r="M3334" s="41"/>
      <c r="N3334" s="41"/>
      <c r="O3334" s="41"/>
      <c r="P3334" s="41"/>
      <c r="Q3334" s="41"/>
      <c r="R3334" s="41"/>
      <c r="S3334" s="41"/>
    </row>
    <row r="3335" ht="78.0" customHeight="1">
      <c r="A3335" s="41"/>
      <c r="B3335" s="78"/>
      <c r="C3335" s="78"/>
      <c r="D3335" s="41"/>
      <c r="E3335" s="41"/>
      <c r="F3335" s="41"/>
      <c r="G3335" s="41"/>
      <c r="H3335" s="41"/>
      <c r="I3335" s="41"/>
      <c r="J3335" s="41"/>
      <c r="K3335" s="41"/>
      <c r="L3335" s="41"/>
      <c r="M3335" s="41"/>
      <c r="N3335" s="41"/>
      <c r="O3335" s="41"/>
      <c r="P3335" s="41"/>
      <c r="Q3335" s="41"/>
      <c r="R3335" s="41"/>
      <c r="S3335" s="41"/>
    </row>
    <row r="3336" ht="78.0" customHeight="1">
      <c r="A3336" s="41"/>
      <c r="B3336" s="78"/>
      <c r="C3336" s="78"/>
      <c r="D3336" s="41"/>
      <c r="E3336" s="41"/>
      <c r="F3336" s="41"/>
      <c r="G3336" s="41"/>
      <c r="H3336" s="41"/>
      <c r="I3336" s="41"/>
      <c r="J3336" s="41"/>
      <c r="K3336" s="41"/>
      <c r="L3336" s="41"/>
      <c r="M3336" s="41"/>
      <c r="N3336" s="41"/>
      <c r="O3336" s="41"/>
      <c r="P3336" s="41"/>
      <c r="Q3336" s="41"/>
      <c r="R3336" s="41"/>
      <c r="S3336" s="41"/>
    </row>
    <row r="3337" ht="78.0" customHeight="1">
      <c r="A3337" s="41"/>
      <c r="B3337" s="78"/>
      <c r="C3337" s="78"/>
      <c r="D3337" s="41"/>
      <c r="E3337" s="41"/>
      <c r="F3337" s="41"/>
      <c r="G3337" s="41"/>
      <c r="H3337" s="41"/>
      <c r="I3337" s="41"/>
      <c r="J3337" s="41"/>
      <c r="K3337" s="41"/>
      <c r="L3337" s="41"/>
      <c r="M3337" s="41"/>
      <c r="N3337" s="41"/>
      <c r="O3337" s="41"/>
      <c r="P3337" s="41"/>
      <c r="Q3337" s="41"/>
      <c r="R3337" s="41"/>
      <c r="S3337" s="41"/>
    </row>
    <row r="3338" ht="78.0" customHeight="1">
      <c r="A3338" s="41"/>
      <c r="B3338" s="78"/>
      <c r="C3338" s="78"/>
      <c r="D3338" s="41"/>
      <c r="E3338" s="41"/>
      <c r="F3338" s="41"/>
      <c r="G3338" s="41"/>
      <c r="H3338" s="41"/>
      <c r="I3338" s="41"/>
      <c r="J3338" s="41"/>
      <c r="K3338" s="41"/>
      <c r="L3338" s="41"/>
      <c r="M3338" s="41"/>
      <c r="N3338" s="41"/>
      <c r="O3338" s="41"/>
      <c r="P3338" s="41"/>
      <c r="Q3338" s="41"/>
      <c r="R3338" s="41"/>
      <c r="S3338" s="41"/>
    </row>
    <row r="3339" ht="78.0" customHeight="1">
      <c r="A3339" s="41"/>
      <c r="B3339" s="78"/>
      <c r="C3339" s="78"/>
      <c r="D3339" s="41"/>
      <c r="E3339" s="41"/>
      <c r="F3339" s="41"/>
      <c r="G3339" s="41"/>
      <c r="H3339" s="41"/>
      <c r="I3339" s="41"/>
      <c r="J3339" s="41"/>
      <c r="K3339" s="41"/>
      <c r="L3339" s="41"/>
      <c r="M3339" s="41"/>
      <c r="N3339" s="41"/>
      <c r="O3339" s="41"/>
      <c r="P3339" s="41"/>
      <c r="Q3339" s="41"/>
      <c r="R3339" s="41"/>
      <c r="S3339" s="41"/>
    </row>
    <row r="3340" ht="78.0" customHeight="1">
      <c r="A3340" s="41"/>
      <c r="B3340" s="78"/>
      <c r="C3340" s="78"/>
      <c r="D3340" s="41"/>
      <c r="E3340" s="41"/>
      <c r="F3340" s="41"/>
      <c r="G3340" s="41"/>
      <c r="H3340" s="41"/>
      <c r="I3340" s="41"/>
      <c r="J3340" s="41"/>
      <c r="K3340" s="41"/>
      <c r="L3340" s="41"/>
      <c r="M3340" s="41"/>
      <c r="N3340" s="41"/>
      <c r="O3340" s="41"/>
      <c r="P3340" s="41"/>
      <c r="Q3340" s="41"/>
      <c r="R3340" s="41"/>
      <c r="S3340" s="41"/>
    </row>
    <row r="3341" ht="78.0" customHeight="1">
      <c r="A3341" s="41"/>
      <c r="B3341" s="78"/>
      <c r="C3341" s="78"/>
      <c r="D3341" s="41"/>
      <c r="E3341" s="41"/>
      <c r="F3341" s="41"/>
      <c r="G3341" s="41"/>
      <c r="H3341" s="41"/>
      <c r="I3341" s="41"/>
      <c r="J3341" s="41"/>
      <c r="K3341" s="41"/>
      <c r="L3341" s="41"/>
      <c r="M3341" s="41"/>
      <c r="N3341" s="41"/>
      <c r="O3341" s="41"/>
      <c r="P3341" s="41"/>
      <c r="Q3341" s="41"/>
      <c r="R3341" s="41"/>
      <c r="S3341" s="41"/>
    </row>
    <row r="3342" ht="78.0" customHeight="1">
      <c r="A3342" s="41"/>
      <c r="B3342" s="78"/>
      <c r="C3342" s="78"/>
      <c r="D3342" s="41"/>
      <c r="E3342" s="41"/>
      <c r="F3342" s="41"/>
      <c r="G3342" s="41"/>
      <c r="H3342" s="41"/>
      <c r="I3342" s="41"/>
      <c r="J3342" s="41"/>
      <c r="K3342" s="41"/>
      <c r="L3342" s="41"/>
      <c r="M3342" s="41"/>
      <c r="N3342" s="41"/>
      <c r="O3342" s="41"/>
      <c r="P3342" s="41"/>
      <c r="Q3342" s="41"/>
      <c r="R3342" s="41"/>
      <c r="S3342" s="41"/>
    </row>
    <row r="3343" ht="78.0" customHeight="1">
      <c r="A3343" s="41"/>
      <c r="B3343" s="78"/>
      <c r="C3343" s="78"/>
      <c r="D3343" s="41"/>
      <c r="E3343" s="41"/>
      <c r="F3343" s="41"/>
      <c r="G3343" s="41"/>
      <c r="H3343" s="41"/>
      <c r="I3343" s="41"/>
      <c r="J3343" s="41"/>
      <c r="K3343" s="41"/>
      <c r="L3343" s="41"/>
      <c r="M3343" s="41"/>
      <c r="N3343" s="41"/>
      <c r="O3343" s="41"/>
      <c r="P3343" s="41"/>
      <c r="Q3343" s="41"/>
      <c r="R3343" s="41"/>
      <c r="S3343" s="41"/>
    </row>
    <row r="3344" ht="78.0" customHeight="1">
      <c r="A3344" s="41"/>
      <c r="B3344" s="78"/>
      <c r="C3344" s="78"/>
      <c r="D3344" s="41"/>
      <c r="E3344" s="41"/>
      <c r="F3344" s="41"/>
      <c r="G3344" s="41"/>
      <c r="H3344" s="41"/>
      <c r="I3344" s="41"/>
      <c r="J3344" s="41"/>
      <c r="K3344" s="41"/>
      <c r="L3344" s="41"/>
      <c r="M3344" s="41"/>
      <c r="N3344" s="41"/>
      <c r="O3344" s="41"/>
      <c r="P3344" s="41"/>
      <c r="Q3344" s="41"/>
      <c r="R3344" s="41"/>
      <c r="S3344" s="41"/>
    </row>
    <row r="3345" ht="78.0" customHeight="1">
      <c r="A3345" s="41"/>
      <c r="B3345" s="78"/>
      <c r="C3345" s="78"/>
      <c r="D3345" s="41"/>
      <c r="E3345" s="41"/>
      <c r="F3345" s="41"/>
      <c r="G3345" s="41"/>
      <c r="H3345" s="41"/>
      <c r="I3345" s="41"/>
      <c r="J3345" s="41"/>
      <c r="K3345" s="41"/>
      <c r="L3345" s="41"/>
      <c r="M3345" s="41"/>
      <c r="N3345" s="41"/>
      <c r="O3345" s="41"/>
      <c r="P3345" s="41"/>
      <c r="Q3345" s="41"/>
      <c r="R3345" s="41"/>
      <c r="S3345" s="41"/>
    </row>
    <row r="3346" ht="78.0" customHeight="1">
      <c r="A3346" s="41"/>
      <c r="B3346" s="78"/>
      <c r="C3346" s="78"/>
      <c r="D3346" s="41"/>
      <c r="E3346" s="41"/>
      <c r="F3346" s="41"/>
      <c r="G3346" s="41"/>
      <c r="H3346" s="41"/>
      <c r="I3346" s="41"/>
      <c r="J3346" s="41"/>
      <c r="K3346" s="41"/>
      <c r="L3346" s="41"/>
      <c r="M3346" s="41"/>
      <c r="N3346" s="41"/>
      <c r="O3346" s="41"/>
      <c r="P3346" s="41"/>
      <c r="Q3346" s="41"/>
      <c r="R3346" s="41"/>
      <c r="S3346" s="41"/>
    </row>
    <row r="3347" ht="78.0" customHeight="1">
      <c r="A3347" s="41"/>
      <c r="B3347" s="78"/>
      <c r="C3347" s="78"/>
      <c r="D3347" s="41"/>
      <c r="E3347" s="41"/>
      <c r="F3347" s="41"/>
      <c r="G3347" s="41"/>
      <c r="H3347" s="41"/>
      <c r="I3347" s="41"/>
      <c r="J3347" s="41"/>
      <c r="K3347" s="41"/>
      <c r="L3347" s="41"/>
      <c r="M3347" s="41"/>
      <c r="N3347" s="41"/>
      <c r="O3347" s="41"/>
      <c r="P3347" s="41"/>
      <c r="Q3347" s="41"/>
      <c r="R3347" s="41"/>
      <c r="S3347" s="41"/>
    </row>
    <row r="3348" ht="78.0" customHeight="1">
      <c r="A3348" s="41"/>
      <c r="B3348" s="78"/>
      <c r="C3348" s="78"/>
      <c r="D3348" s="41"/>
      <c r="E3348" s="41"/>
      <c r="F3348" s="41"/>
      <c r="G3348" s="41"/>
      <c r="H3348" s="41"/>
      <c r="I3348" s="41"/>
      <c r="J3348" s="41"/>
      <c r="K3348" s="41"/>
      <c r="L3348" s="41"/>
      <c r="M3348" s="41"/>
      <c r="N3348" s="41"/>
      <c r="O3348" s="41"/>
      <c r="P3348" s="41"/>
      <c r="Q3348" s="41"/>
      <c r="R3348" s="41"/>
      <c r="S3348" s="41"/>
    </row>
    <row r="3349" ht="78.0" customHeight="1">
      <c r="A3349" s="41"/>
      <c r="B3349" s="78"/>
      <c r="C3349" s="78"/>
      <c r="D3349" s="41"/>
      <c r="E3349" s="41"/>
      <c r="F3349" s="41"/>
      <c r="G3349" s="41"/>
      <c r="H3349" s="41"/>
      <c r="I3349" s="41"/>
      <c r="J3349" s="41"/>
      <c r="K3349" s="41"/>
      <c r="L3349" s="41"/>
      <c r="M3349" s="41"/>
      <c r="N3349" s="41"/>
      <c r="O3349" s="41"/>
      <c r="P3349" s="41"/>
      <c r="Q3349" s="41"/>
      <c r="R3349" s="41"/>
      <c r="S3349" s="41"/>
    </row>
    <row r="3350" ht="78.0" customHeight="1">
      <c r="A3350" s="41"/>
      <c r="B3350" s="78"/>
      <c r="C3350" s="78"/>
      <c r="D3350" s="41"/>
      <c r="E3350" s="41"/>
      <c r="F3350" s="41"/>
      <c r="G3350" s="41"/>
      <c r="H3350" s="41"/>
      <c r="I3350" s="41"/>
      <c r="J3350" s="41"/>
      <c r="K3350" s="41"/>
      <c r="L3350" s="41"/>
      <c r="M3350" s="41"/>
      <c r="N3350" s="41"/>
      <c r="O3350" s="41"/>
      <c r="P3350" s="41"/>
      <c r="Q3350" s="41"/>
      <c r="R3350" s="41"/>
      <c r="S3350" s="41"/>
    </row>
    <row r="3351" ht="78.0" customHeight="1">
      <c r="A3351" s="41"/>
      <c r="B3351" s="78"/>
      <c r="C3351" s="78"/>
      <c r="D3351" s="41"/>
      <c r="E3351" s="41"/>
      <c r="F3351" s="41"/>
      <c r="G3351" s="41"/>
      <c r="H3351" s="41"/>
      <c r="I3351" s="41"/>
      <c r="J3351" s="41"/>
      <c r="K3351" s="41"/>
      <c r="L3351" s="41"/>
      <c r="M3351" s="41"/>
      <c r="N3351" s="41"/>
      <c r="O3351" s="41"/>
      <c r="P3351" s="41"/>
      <c r="Q3351" s="41"/>
      <c r="R3351" s="41"/>
      <c r="S3351" s="41"/>
    </row>
    <row r="3352" ht="78.0" customHeight="1">
      <c r="A3352" s="41"/>
      <c r="B3352" s="78"/>
      <c r="C3352" s="78"/>
      <c r="D3352" s="41"/>
      <c r="E3352" s="41"/>
      <c r="F3352" s="41"/>
      <c r="G3352" s="41"/>
      <c r="H3352" s="41"/>
      <c r="I3352" s="41"/>
      <c r="J3352" s="41"/>
      <c r="K3352" s="41"/>
      <c r="L3352" s="41"/>
      <c r="M3352" s="41"/>
      <c r="N3352" s="41"/>
      <c r="O3352" s="41"/>
      <c r="P3352" s="41"/>
      <c r="Q3352" s="41"/>
      <c r="R3352" s="41"/>
      <c r="S3352" s="41"/>
    </row>
    <row r="3353" ht="78.0" customHeight="1">
      <c r="A3353" s="41"/>
      <c r="B3353" s="78"/>
      <c r="C3353" s="78"/>
      <c r="D3353" s="41"/>
      <c r="E3353" s="41"/>
      <c r="F3353" s="41"/>
      <c r="G3353" s="41"/>
      <c r="H3353" s="41"/>
      <c r="I3353" s="41"/>
      <c r="J3353" s="41"/>
      <c r="K3353" s="41"/>
      <c r="L3353" s="41"/>
      <c r="M3353" s="41"/>
      <c r="N3353" s="41"/>
      <c r="O3353" s="41"/>
      <c r="P3353" s="41"/>
      <c r="Q3353" s="41"/>
      <c r="R3353" s="41"/>
      <c r="S3353" s="41"/>
    </row>
    <row r="3354" ht="78.0" customHeight="1">
      <c r="A3354" s="41"/>
      <c r="B3354" s="78"/>
      <c r="C3354" s="78"/>
      <c r="D3354" s="41"/>
      <c r="E3354" s="41"/>
      <c r="F3354" s="41"/>
      <c r="G3354" s="41"/>
      <c r="H3354" s="41"/>
      <c r="I3354" s="41"/>
      <c r="J3354" s="41"/>
      <c r="K3354" s="41"/>
      <c r="L3354" s="41"/>
      <c r="M3354" s="41"/>
      <c r="N3354" s="41"/>
      <c r="O3354" s="41"/>
      <c r="P3354" s="41"/>
      <c r="Q3354" s="41"/>
      <c r="R3354" s="41"/>
      <c r="S3354" s="41"/>
    </row>
    <row r="3355" ht="78.0" customHeight="1">
      <c r="A3355" s="41"/>
      <c r="B3355" s="78"/>
      <c r="C3355" s="78"/>
      <c r="D3355" s="41"/>
      <c r="E3355" s="41"/>
      <c r="F3355" s="41"/>
      <c r="G3355" s="41"/>
      <c r="H3355" s="41"/>
      <c r="I3355" s="41"/>
      <c r="J3355" s="41"/>
      <c r="K3355" s="41"/>
      <c r="L3355" s="41"/>
      <c r="M3355" s="41"/>
      <c r="N3355" s="41"/>
      <c r="O3355" s="41"/>
      <c r="P3355" s="41"/>
      <c r="Q3355" s="41"/>
      <c r="R3355" s="41"/>
      <c r="S3355" s="41"/>
    </row>
    <row r="3356" ht="78.0" customHeight="1">
      <c r="A3356" s="41"/>
      <c r="B3356" s="78"/>
      <c r="C3356" s="78"/>
      <c r="D3356" s="41"/>
      <c r="E3356" s="41"/>
      <c r="F3356" s="41"/>
      <c r="G3356" s="41"/>
      <c r="H3356" s="41"/>
      <c r="I3356" s="41"/>
      <c r="J3356" s="41"/>
      <c r="K3356" s="41"/>
      <c r="L3356" s="41"/>
      <c r="M3356" s="41"/>
      <c r="N3356" s="41"/>
      <c r="O3356" s="41"/>
      <c r="P3356" s="41"/>
      <c r="Q3356" s="41"/>
      <c r="R3356" s="41"/>
      <c r="S3356" s="41"/>
    </row>
    <row r="3357" ht="78.0" customHeight="1">
      <c r="A3357" s="41"/>
      <c r="B3357" s="78"/>
      <c r="C3357" s="78"/>
      <c r="D3357" s="41"/>
      <c r="E3357" s="41"/>
      <c r="F3357" s="41"/>
      <c r="G3357" s="41"/>
      <c r="H3357" s="41"/>
      <c r="I3357" s="41"/>
      <c r="J3357" s="41"/>
      <c r="K3357" s="41"/>
      <c r="L3357" s="41"/>
      <c r="M3357" s="41"/>
      <c r="N3357" s="41"/>
      <c r="O3357" s="41"/>
      <c r="P3357" s="41"/>
      <c r="Q3357" s="41"/>
      <c r="R3357" s="41"/>
      <c r="S3357" s="41"/>
    </row>
    <row r="3358" ht="78.0" customHeight="1">
      <c r="A3358" s="41"/>
      <c r="B3358" s="78"/>
      <c r="C3358" s="78"/>
      <c r="D3358" s="41"/>
      <c r="E3358" s="41"/>
      <c r="F3358" s="41"/>
      <c r="G3358" s="41"/>
      <c r="H3358" s="41"/>
      <c r="I3358" s="41"/>
      <c r="J3358" s="41"/>
      <c r="K3358" s="41"/>
      <c r="L3358" s="41"/>
      <c r="M3358" s="41"/>
      <c r="N3358" s="41"/>
      <c r="O3358" s="41"/>
      <c r="P3358" s="41"/>
      <c r="Q3358" s="41"/>
      <c r="R3358" s="41"/>
      <c r="S3358" s="41"/>
    </row>
    <row r="3359" ht="78.0" customHeight="1">
      <c r="A3359" s="41"/>
      <c r="B3359" s="78"/>
      <c r="C3359" s="78"/>
      <c r="D3359" s="41"/>
      <c r="E3359" s="41"/>
      <c r="F3359" s="41"/>
      <c r="G3359" s="41"/>
      <c r="H3359" s="41"/>
      <c r="I3359" s="41"/>
      <c r="J3359" s="41"/>
      <c r="K3359" s="41"/>
      <c r="L3359" s="41"/>
      <c r="M3359" s="41"/>
      <c r="N3359" s="41"/>
      <c r="O3359" s="41"/>
      <c r="P3359" s="41"/>
      <c r="Q3359" s="41"/>
      <c r="R3359" s="41"/>
      <c r="S3359" s="41"/>
    </row>
    <row r="3360" ht="78.0" customHeight="1">
      <c r="A3360" s="41"/>
      <c r="B3360" s="78"/>
      <c r="C3360" s="78"/>
      <c r="D3360" s="41"/>
      <c r="E3360" s="41"/>
      <c r="F3360" s="41"/>
      <c r="G3360" s="41"/>
      <c r="H3360" s="41"/>
      <c r="I3360" s="41"/>
      <c r="J3360" s="41"/>
      <c r="K3360" s="41"/>
      <c r="L3360" s="41"/>
      <c r="M3360" s="41"/>
      <c r="N3360" s="41"/>
      <c r="O3360" s="41"/>
      <c r="P3360" s="41"/>
      <c r="Q3360" s="41"/>
      <c r="R3360" s="41"/>
      <c r="S3360" s="41"/>
    </row>
    <row r="3361" ht="78.0" customHeight="1">
      <c r="A3361" s="41"/>
      <c r="B3361" s="78"/>
      <c r="C3361" s="78"/>
      <c r="D3361" s="41"/>
      <c r="E3361" s="41"/>
      <c r="F3361" s="41"/>
      <c r="G3361" s="41"/>
      <c r="H3361" s="41"/>
      <c r="I3361" s="41"/>
      <c r="J3361" s="41"/>
      <c r="K3361" s="41"/>
      <c r="L3361" s="41"/>
      <c r="M3361" s="41"/>
      <c r="N3361" s="41"/>
      <c r="O3361" s="41"/>
      <c r="P3361" s="41"/>
      <c r="Q3361" s="41"/>
      <c r="R3361" s="41"/>
      <c r="S3361" s="41"/>
    </row>
    <row r="3362" ht="78.0" customHeight="1">
      <c r="A3362" s="41"/>
      <c r="B3362" s="78"/>
      <c r="C3362" s="78"/>
      <c r="D3362" s="41"/>
      <c r="E3362" s="41"/>
      <c r="F3362" s="41"/>
      <c r="G3362" s="41"/>
      <c r="H3362" s="41"/>
      <c r="I3362" s="41"/>
      <c r="J3362" s="41"/>
      <c r="K3362" s="41"/>
      <c r="L3362" s="41"/>
      <c r="M3362" s="41"/>
      <c r="N3362" s="41"/>
      <c r="O3362" s="41"/>
      <c r="P3362" s="41"/>
      <c r="Q3362" s="41"/>
      <c r="R3362" s="41"/>
      <c r="S3362" s="41"/>
    </row>
    <row r="3363" ht="78.0" customHeight="1">
      <c r="A3363" s="41"/>
      <c r="B3363" s="78"/>
      <c r="C3363" s="78"/>
      <c r="D3363" s="41"/>
      <c r="E3363" s="41"/>
      <c r="F3363" s="41"/>
      <c r="G3363" s="41"/>
      <c r="H3363" s="41"/>
      <c r="I3363" s="41"/>
      <c r="J3363" s="41"/>
      <c r="K3363" s="41"/>
      <c r="L3363" s="41"/>
      <c r="M3363" s="41"/>
      <c r="N3363" s="41"/>
      <c r="O3363" s="41"/>
      <c r="P3363" s="41"/>
      <c r="Q3363" s="41"/>
      <c r="R3363" s="41"/>
      <c r="S3363" s="41"/>
    </row>
    <row r="3364" ht="78.0" customHeight="1">
      <c r="A3364" s="41"/>
      <c r="B3364" s="78"/>
      <c r="C3364" s="78"/>
      <c r="D3364" s="41"/>
      <c r="E3364" s="41"/>
      <c r="F3364" s="41"/>
      <c r="G3364" s="41"/>
      <c r="H3364" s="41"/>
      <c r="I3364" s="41"/>
      <c r="J3364" s="41"/>
      <c r="K3364" s="41"/>
      <c r="L3364" s="41"/>
      <c r="M3364" s="41"/>
      <c r="N3364" s="41"/>
      <c r="O3364" s="41"/>
      <c r="P3364" s="41"/>
      <c r="Q3364" s="41"/>
      <c r="R3364" s="41"/>
      <c r="S3364" s="41"/>
    </row>
    <row r="3365" ht="78.0" customHeight="1">
      <c r="A3365" s="41"/>
      <c r="B3365" s="78"/>
      <c r="C3365" s="78"/>
      <c r="D3365" s="41"/>
      <c r="E3365" s="41"/>
      <c r="F3365" s="41"/>
      <c r="G3365" s="41"/>
      <c r="H3365" s="41"/>
      <c r="I3365" s="41"/>
      <c r="J3365" s="41"/>
      <c r="K3365" s="41"/>
      <c r="L3365" s="41"/>
      <c r="M3365" s="41"/>
      <c r="N3365" s="41"/>
      <c r="O3365" s="41"/>
      <c r="P3365" s="41"/>
      <c r="Q3365" s="41"/>
      <c r="R3365" s="41"/>
      <c r="S3365" s="41"/>
    </row>
    <row r="3366" ht="78.0" customHeight="1">
      <c r="A3366" s="41"/>
      <c r="B3366" s="78"/>
      <c r="C3366" s="78"/>
      <c r="D3366" s="41"/>
      <c r="E3366" s="41"/>
      <c r="F3366" s="41"/>
      <c r="G3366" s="41"/>
      <c r="H3366" s="41"/>
      <c r="I3366" s="41"/>
      <c r="J3366" s="41"/>
      <c r="K3366" s="41"/>
      <c r="L3366" s="41"/>
      <c r="M3366" s="41"/>
      <c r="N3366" s="41"/>
      <c r="O3366" s="41"/>
      <c r="P3366" s="41"/>
      <c r="Q3366" s="41"/>
      <c r="R3366" s="41"/>
      <c r="S3366" s="41"/>
    </row>
    <row r="3367" ht="78.0" customHeight="1">
      <c r="A3367" s="41"/>
      <c r="B3367" s="78"/>
      <c r="C3367" s="78"/>
      <c r="D3367" s="41"/>
      <c r="E3367" s="41"/>
      <c r="F3367" s="41"/>
      <c r="G3367" s="41"/>
      <c r="H3367" s="41"/>
      <c r="I3367" s="41"/>
      <c r="J3367" s="41"/>
      <c r="K3367" s="41"/>
      <c r="L3367" s="41"/>
      <c r="M3367" s="41"/>
      <c r="N3367" s="41"/>
      <c r="O3367" s="41"/>
      <c r="P3367" s="41"/>
      <c r="Q3367" s="41"/>
      <c r="R3367" s="41"/>
      <c r="S3367" s="41"/>
    </row>
    <row r="3368" ht="78.0" customHeight="1">
      <c r="A3368" s="41"/>
      <c r="B3368" s="78"/>
      <c r="C3368" s="78"/>
      <c r="D3368" s="41"/>
      <c r="E3368" s="41"/>
      <c r="F3368" s="41"/>
      <c r="G3368" s="41"/>
      <c r="H3368" s="41"/>
      <c r="I3368" s="41"/>
      <c r="J3368" s="41"/>
      <c r="K3368" s="41"/>
      <c r="L3368" s="41"/>
      <c r="M3368" s="41"/>
      <c r="N3368" s="41"/>
      <c r="O3368" s="41"/>
      <c r="P3368" s="41"/>
      <c r="Q3368" s="41"/>
      <c r="R3368" s="41"/>
      <c r="S3368" s="41"/>
    </row>
    <row r="3369" ht="78.0" customHeight="1">
      <c r="A3369" s="41"/>
      <c r="B3369" s="78"/>
      <c r="C3369" s="78"/>
      <c r="D3369" s="41"/>
      <c r="E3369" s="41"/>
      <c r="F3369" s="41"/>
      <c r="G3369" s="41"/>
      <c r="H3369" s="41"/>
      <c r="I3369" s="41"/>
      <c r="J3369" s="41"/>
      <c r="K3369" s="41"/>
      <c r="L3369" s="41"/>
      <c r="M3369" s="41"/>
      <c r="N3369" s="41"/>
      <c r="O3369" s="41"/>
      <c r="P3369" s="41"/>
      <c r="Q3369" s="41"/>
      <c r="R3369" s="41"/>
      <c r="S3369" s="41"/>
    </row>
    <row r="3370" ht="78.0" customHeight="1">
      <c r="A3370" s="41"/>
      <c r="B3370" s="78"/>
      <c r="C3370" s="78"/>
      <c r="D3370" s="41"/>
      <c r="E3370" s="41"/>
      <c r="F3370" s="41"/>
      <c r="G3370" s="41"/>
      <c r="H3370" s="41"/>
      <c r="I3370" s="41"/>
      <c r="J3370" s="41"/>
      <c r="K3370" s="41"/>
      <c r="L3370" s="41"/>
      <c r="M3370" s="41"/>
      <c r="N3370" s="41"/>
      <c r="O3370" s="41"/>
      <c r="P3370" s="41"/>
      <c r="Q3370" s="41"/>
      <c r="R3370" s="41"/>
      <c r="S3370" s="41"/>
    </row>
    <row r="3371" ht="78.0" customHeight="1">
      <c r="A3371" s="41"/>
      <c r="B3371" s="78"/>
      <c r="C3371" s="78"/>
      <c r="D3371" s="41"/>
      <c r="E3371" s="41"/>
      <c r="F3371" s="41"/>
      <c r="G3371" s="41"/>
      <c r="H3371" s="41"/>
      <c r="I3371" s="41"/>
      <c r="J3371" s="41"/>
      <c r="K3371" s="41"/>
      <c r="L3371" s="41"/>
      <c r="M3371" s="41"/>
      <c r="N3371" s="41"/>
      <c r="O3371" s="41"/>
      <c r="P3371" s="41"/>
      <c r="Q3371" s="41"/>
      <c r="R3371" s="41"/>
      <c r="S3371" s="41"/>
    </row>
    <row r="3372" ht="78.0" customHeight="1">
      <c r="A3372" s="41"/>
      <c r="B3372" s="78"/>
      <c r="C3372" s="78"/>
      <c r="D3372" s="41"/>
      <c r="E3372" s="41"/>
      <c r="F3372" s="41"/>
      <c r="G3372" s="41"/>
      <c r="H3372" s="41"/>
      <c r="I3372" s="41"/>
      <c r="J3372" s="41"/>
      <c r="K3372" s="41"/>
      <c r="L3372" s="41"/>
      <c r="M3372" s="41"/>
      <c r="N3372" s="41"/>
      <c r="O3372" s="41"/>
      <c r="P3372" s="41"/>
      <c r="Q3372" s="41"/>
      <c r="R3372" s="41"/>
      <c r="S3372" s="41"/>
    </row>
    <row r="3373" ht="78.0" customHeight="1">
      <c r="A3373" s="41"/>
      <c r="B3373" s="78"/>
      <c r="C3373" s="78"/>
      <c r="D3373" s="41"/>
      <c r="E3373" s="41"/>
      <c r="F3373" s="41"/>
      <c r="G3373" s="41"/>
      <c r="H3373" s="41"/>
      <c r="I3373" s="41"/>
      <c r="J3373" s="41"/>
      <c r="K3373" s="41"/>
      <c r="L3373" s="41"/>
      <c r="M3373" s="41"/>
      <c r="N3373" s="41"/>
      <c r="O3373" s="41"/>
      <c r="P3373" s="41"/>
      <c r="Q3373" s="41"/>
      <c r="R3373" s="41"/>
      <c r="S3373" s="41"/>
    </row>
    <row r="3374" ht="78.0" customHeight="1">
      <c r="A3374" s="41"/>
      <c r="B3374" s="78"/>
      <c r="C3374" s="78"/>
      <c r="D3374" s="41"/>
      <c r="E3374" s="41"/>
      <c r="F3374" s="41"/>
      <c r="G3374" s="41"/>
      <c r="H3374" s="41"/>
      <c r="I3374" s="41"/>
      <c r="J3374" s="41"/>
      <c r="K3374" s="41"/>
      <c r="L3374" s="41"/>
      <c r="M3374" s="41"/>
      <c r="N3374" s="41"/>
      <c r="O3374" s="41"/>
      <c r="P3374" s="41"/>
      <c r="Q3374" s="41"/>
      <c r="R3374" s="41"/>
      <c r="S3374" s="41"/>
    </row>
    <row r="3375" ht="78.0" customHeight="1">
      <c r="A3375" s="41"/>
      <c r="B3375" s="78"/>
      <c r="C3375" s="78"/>
      <c r="D3375" s="41"/>
      <c r="E3375" s="41"/>
      <c r="F3375" s="41"/>
      <c r="G3375" s="41"/>
      <c r="H3375" s="41"/>
      <c r="I3375" s="41"/>
      <c r="J3375" s="41"/>
      <c r="K3375" s="41"/>
      <c r="L3375" s="41"/>
      <c r="M3375" s="41"/>
      <c r="N3375" s="41"/>
      <c r="O3375" s="41"/>
      <c r="P3375" s="41"/>
      <c r="Q3375" s="41"/>
      <c r="R3375" s="41"/>
      <c r="S3375" s="41"/>
    </row>
    <row r="3376" ht="78.0" customHeight="1">
      <c r="A3376" s="41"/>
      <c r="B3376" s="78"/>
      <c r="C3376" s="78"/>
      <c r="D3376" s="41"/>
      <c r="E3376" s="41"/>
      <c r="F3376" s="41"/>
      <c r="G3376" s="41"/>
      <c r="H3376" s="41"/>
      <c r="I3376" s="41"/>
      <c r="J3376" s="41"/>
      <c r="K3376" s="41"/>
      <c r="L3376" s="41"/>
      <c r="M3376" s="41"/>
      <c r="N3376" s="41"/>
      <c r="O3376" s="41"/>
      <c r="P3376" s="41"/>
      <c r="Q3376" s="41"/>
      <c r="R3376" s="41"/>
      <c r="S3376" s="41"/>
    </row>
    <row r="3377" ht="78.0" customHeight="1">
      <c r="A3377" s="41"/>
      <c r="B3377" s="78"/>
      <c r="C3377" s="78"/>
      <c r="D3377" s="41"/>
      <c r="E3377" s="41"/>
      <c r="F3377" s="41"/>
      <c r="G3377" s="41"/>
      <c r="H3377" s="41"/>
      <c r="I3377" s="41"/>
      <c r="J3377" s="41"/>
      <c r="K3377" s="41"/>
      <c r="L3377" s="41"/>
      <c r="M3377" s="41"/>
      <c r="N3377" s="41"/>
      <c r="O3377" s="41"/>
      <c r="P3377" s="41"/>
      <c r="Q3377" s="41"/>
      <c r="R3377" s="41"/>
      <c r="S3377" s="41"/>
    </row>
    <row r="3378" ht="78.0" customHeight="1">
      <c r="A3378" s="41"/>
      <c r="B3378" s="78"/>
      <c r="C3378" s="78"/>
      <c r="D3378" s="41"/>
      <c r="E3378" s="41"/>
      <c r="F3378" s="41"/>
      <c r="G3378" s="41"/>
      <c r="H3378" s="41"/>
      <c r="I3378" s="41"/>
      <c r="J3378" s="41"/>
      <c r="K3378" s="41"/>
      <c r="L3378" s="41"/>
      <c r="M3378" s="41"/>
      <c r="N3378" s="41"/>
      <c r="O3378" s="41"/>
      <c r="P3378" s="41"/>
      <c r="Q3378" s="41"/>
      <c r="R3378" s="41"/>
      <c r="S3378" s="41"/>
    </row>
    <row r="3379" ht="78.0" customHeight="1">
      <c r="A3379" s="41"/>
      <c r="B3379" s="78"/>
      <c r="C3379" s="78"/>
      <c r="D3379" s="41"/>
      <c r="E3379" s="41"/>
      <c r="F3379" s="41"/>
      <c r="G3379" s="41"/>
      <c r="H3379" s="41"/>
      <c r="I3379" s="41"/>
      <c r="J3379" s="41"/>
      <c r="K3379" s="41"/>
      <c r="L3379" s="41"/>
      <c r="M3379" s="41"/>
      <c r="N3379" s="41"/>
      <c r="O3379" s="41"/>
      <c r="P3379" s="41"/>
      <c r="Q3379" s="41"/>
      <c r="R3379" s="41"/>
      <c r="S3379" s="41"/>
    </row>
    <row r="3380" ht="78.0" customHeight="1">
      <c r="A3380" s="41"/>
      <c r="B3380" s="78"/>
      <c r="C3380" s="78"/>
      <c r="D3380" s="41"/>
      <c r="E3380" s="41"/>
      <c r="F3380" s="41"/>
      <c r="G3380" s="41"/>
      <c r="H3380" s="41"/>
      <c r="I3380" s="41"/>
      <c r="J3380" s="41"/>
      <c r="K3380" s="41"/>
      <c r="L3380" s="41"/>
      <c r="M3380" s="41"/>
      <c r="N3380" s="41"/>
      <c r="O3380" s="41"/>
      <c r="P3380" s="41"/>
      <c r="Q3380" s="41"/>
      <c r="R3380" s="41"/>
      <c r="S3380" s="41"/>
    </row>
    <row r="3381" ht="78.0" customHeight="1">
      <c r="A3381" s="41"/>
      <c r="B3381" s="78"/>
      <c r="C3381" s="78"/>
      <c r="D3381" s="41"/>
      <c r="E3381" s="41"/>
      <c r="F3381" s="41"/>
      <c r="G3381" s="41"/>
      <c r="H3381" s="41"/>
      <c r="I3381" s="41"/>
      <c r="J3381" s="41"/>
      <c r="K3381" s="41"/>
      <c r="L3381" s="41"/>
      <c r="M3381" s="41"/>
      <c r="N3381" s="41"/>
      <c r="O3381" s="41"/>
      <c r="P3381" s="41"/>
      <c r="Q3381" s="41"/>
      <c r="R3381" s="41"/>
      <c r="S3381" s="41"/>
    </row>
    <row r="3382" ht="78.0" customHeight="1">
      <c r="A3382" s="41"/>
      <c r="B3382" s="78"/>
      <c r="C3382" s="78"/>
      <c r="D3382" s="41"/>
      <c r="E3382" s="41"/>
      <c r="F3382" s="41"/>
      <c r="G3382" s="41"/>
      <c r="H3382" s="41"/>
      <c r="I3382" s="41"/>
      <c r="J3382" s="41"/>
      <c r="K3382" s="41"/>
      <c r="L3382" s="41"/>
      <c r="M3382" s="41"/>
      <c r="N3382" s="41"/>
      <c r="O3382" s="41"/>
      <c r="P3382" s="41"/>
      <c r="Q3382" s="41"/>
      <c r="R3382" s="41"/>
      <c r="S3382" s="41"/>
    </row>
    <row r="3383" ht="78.0" customHeight="1">
      <c r="A3383" s="41"/>
      <c r="B3383" s="78"/>
      <c r="C3383" s="78"/>
      <c r="D3383" s="41"/>
      <c r="E3383" s="41"/>
      <c r="F3383" s="41"/>
      <c r="G3383" s="41"/>
      <c r="H3383" s="41"/>
      <c r="I3383" s="41"/>
      <c r="J3383" s="41"/>
      <c r="K3383" s="41"/>
      <c r="L3383" s="41"/>
      <c r="M3383" s="41"/>
      <c r="N3383" s="41"/>
      <c r="O3383" s="41"/>
      <c r="P3383" s="41"/>
      <c r="Q3383" s="41"/>
      <c r="R3383" s="41"/>
      <c r="S3383" s="41"/>
    </row>
    <row r="3384" ht="78.0" customHeight="1">
      <c r="A3384" s="41"/>
      <c r="B3384" s="78"/>
      <c r="C3384" s="78"/>
      <c r="D3384" s="41"/>
      <c r="E3384" s="41"/>
      <c r="F3384" s="41"/>
      <c r="G3384" s="41"/>
      <c r="H3384" s="41"/>
      <c r="I3384" s="41"/>
      <c r="J3384" s="41"/>
      <c r="K3384" s="41"/>
      <c r="L3384" s="41"/>
      <c r="M3384" s="41"/>
      <c r="N3384" s="41"/>
      <c r="O3384" s="41"/>
      <c r="P3384" s="41"/>
      <c r="Q3384" s="41"/>
      <c r="R3384" s="41"/>
      <c r="S3384" s="41"/>
    </row>
    <row r="3385" ht="78.0" customHeight="1">
      <c r="A3385" s="41"/>
      <c r="B3385" s="78"/>
      <c r="C3385" s="78"/>
      <c r="D3385" s="41"/>
      <c r="E3385" s="41"/>
      <c r="F3385" s="41"/>
      <c r="G3385" s="41"/>
      <c r="H3385" s="41"/>
      <c r="I3385" s="41"/>
      <c r="J3385" s="41"/>
      <c r="K3385" s="41"/>
      <c r="L3385" s="41"/>
      <c r="M3385" s="41"/>
      <c r="N3385" s="41"/>
      <c r="O3385" s="41"/>
      <c r="P3385" s="41"/>
      <c r="Q3385" s="41"/>
      <c r="R3385" s="41"/>
      <c r="S3385" s="41"/>
    </row>
    <row r="3386" ht="78.0" customHeight="1">
      <c r="A3386" s="41"/>
      <c r="B3386" s="78"/>
      <c r="C3386" s="78"/>
      <c r="D3386" s="41"/>
      <c r="E3386" s="41"/>
      <c r="F3386" s="41"/>
      <c r="G3386" s="41"/>
      <c r="H3386" s="41"/>
      <c r="I3386" s="41"/>
      <c r="J3386" s="41"/>
      <c r="K3386" s="41"/>
      <c r="L3386" s="41"/>
      <c r="M3386" s="41"/>
      <c r="N3386" s="41"/>
      <c r="O3386" s="41"/>
      <c r="P3386" s="41"/>
      <c r="Q3386" s="41"/>
      <c r="R3386" s="41"/>
      <c r="S3386" s="41"/>
    </row>
    <row r="3387" ht="78.0" customHeight="1">
      <c r="A3387" s="41"/>
      <c r="B3387" s="78"/>
      <c r="C3387" s="78"/>
      <c r="D3387" s="41"/>
      <c r="E3387" s="41"/>
      <c r="F3387" s="41"/>
      <c r="G3387" s="41"/>
      <c r="H3387" s="41"/>
      <c r="I3387" s="41"/>
      <c r="J3387" s="41"/>
      <c r="K3387" s="41"/>
      <c r="L3387" s="41"/>
      <c r="M3387" s="41"/>
      <c r="N3387" s="41"/>
      <c r="O3387" s="41"/>
      <c r="P3387" s="41"/>
      <c r="Q3387" s="41"/>
      <c r="R3387" s="41"/>
      <c r="S3387" s="41"/>
    </row>
    <row r="3388" ht="78.0" customHeight="1">
      <c r="A3388" s="41"/>
      <c r="B3388" s="78"/>
      <c r="C3388" s="78"/>
      <c r="D3388" s="41"/>
      <c r="E3388" s="41"/>
      <c r="F3388" s="41"/>
      <c r="G3388" s="41"/>
      <c r="H3388" s="41"/>
      <c r="I3388" s="41"/>
      <c r="J3388" s="41"/>
      <c r="K3388" s="41"/>
      <c r="L3388" s="41"/>
      <c r="M3388" s="41"/>
      <c r="N3388" s="41"/>
      <c r="O3388" s="41"/>
      <c r="P3388" s="41"/>
      <c r="Q3388" s="41"/>
      <c r="R3388" s="41"/>
      <c r="S3388" s="41"/>
    </row>
    <row r="3389" ht="78.0" customHeight="1">
      <c r="A3389" s="41"/>
      <c r="B3389" s="78"/>
      <c r="C3389" s="78"/>
      <c r="D3389" s="41"/>
      <c r="E3389" s="41"/>
      <c r="F3389" s="41"/>
      <c r="G3389" s="41"/>
      <c r="H3389" s="41"/>
      <c r="I3389" s="41"/>
      <c r="J3389" s="41"/>
      <c r="K3389" s="41"/>
      <c r="L3389" s="41"/>
      <c r="M3389" s="41"/>
      <c r="N3389" s="41"/>
      <c r="O3389" s="41"/>
      <c r="P3389" s="41"/>
      <c r="Q3389" s="41"/>
      <c r="R3389" s="41"/>
      <c r="S3389" s="41"/>
    </row>
    <row r="3390" ht="78.0" customHeight="1">
      <c r="A3390" s="41"/>
      <c r="B3390" s="78"/>
      <c r="C3390" s="78"/>
      <c r="D3390" s="41"/>
      <c r="E3390" s="41"/>
      <c r="F3390" s="41"/>
      <c r="G3390" s="41"/>
      <c r="H3390" s="41"/>
      <c r="I3390" s="41"/>
      <c r="J3390" s="41"/>
      <c r="K3390" s="41"/>
      <c r="L3390" s="41"/>
      <c r="M3390" s="41"/>
      <c r="N3390" s="41"/>
      <c r="O3390" s="41"/>
      <c r="P3390" s="41"/>
      <c r="Q3390" s="41"/>
      <c r="R3390" s="41"/>
      <c r="S3390" s="41"/>
    </row>
    <row r="3391" ht="78.0" customHeight="1">
      <c r="A3391" s="41"/>
      <c r="B3391" s="78"/>
      <c r="C3391" s="78"/>
      <c r="D3391" s="41"/>
      <c r="E3391" s="41"/>
      <c r="F3391" s="41"/>
      <c r="G3391" s="41"/>
      <c r="H3391" s="41"/>
      <c r="I3391" s="41"/>
      <c r="J3391" s="41"/>
      <c r="K3391" s="41"/>
      <c r="L3391" s="41"/>
      <c r="M3391" s="41"/>
      <c r="N3391" s="41"/>
      <c r="O3391" s="41"/>
      <c r="P3391" s="41"/>
      <c r="Q3391" s="41"/>
      <c r="R3391" s="41"/>
      <c r="S3391" s="41"/>
    </row>
    <row r="3392" ht="78.0" customHeight="1">
      <c r="A3392" s="41"/>
      <c r="B3392" s="78"/>
      <c r="C3392" s="78"/>
      <c r="D3392" s="41"/>
      <c r="E3392" s="41"/>
      <c r="F3392" s="41"/>
      <c r="G3392" s="41"/>
      <c r="H3392" s="41"/>
      <c r="I3392" s="41"/>
      <c r="J3392" s="41"/>
      <c r="K3392" s="41"/>
      <c r="L3392" s="41"/>
      <c r="M3392" s="41"/>
      <c r="N3392" s="41"/>
      <c r="O3392" s="41"/>
      <c r="P3392" s="41"/>
      <c r="Q3392" s="41"/>
      <c r="R3392" s="41"/>
      <c r="S3392" s="41"/>
    </row>
    <row r="3393" ht="78.0" customHeight="1">
      <c r="A3393" s="41"/>
      <c r="B3393" s="78"/>
      <c r="C3393" s="78"/>
      <c r="D3393" s="41"/>
      <c r="E3393" s="41"/>
      <c r="F3393" s="41"/>
      <c r="G3393" s="41"/>
      <c r="H3393" s="41"/>
      <c r="I3393" s="41"/>
      <c r="J3393" s="41"/>
      <c r="K3393" s="41"/>
      <c r="L3393" s="41"/>
      <c r="M3393" s="41"/>
      <c r="N3393" s="41"/>
      <c r="O3393" s="41"/>
      <c r="P3393" s="41"/>
      <c r="Q3393" s="41"/>
      <c r="R3393" s="41"/>
      <c r="S3393" s="41"/>
    </row>
    <row r="3394" ht="78.0" customHeight="1">
      <c r="A3394" s="41"/>
      <c r="B3394" s="78"/>
      <c r="C3394" s="78"/>
      <c r="D3394" s="41"/>
      <c r="E3394" s="41"/>
      <c r="F3394" s="41"/>
      <c r="G3394" s="41"/>
      <c r="H3394" s="41"/>
      <c r="I3394" s="41"/>
      <c r="J3394" s="41"/>
      <c r="K3394" s="41"/>
      <c r="L3394" s="41"/>
      <c r="M3394" s="41"/>
      <c r="N3394" s="41"/>
      <c r="O3394" s="41"/>
      <c r="P3394" s="41"/>
      <c r="Q3394" s="41"/>
      <c r="R3394" s="41"/>
      <c r="S3394" s="41"/>
    </row>
    <row r="3395" ht="78.0" customHeight="1">
      <c r="A3395" s="41"/>
      <c r="B3395" s="78"/>
      <c r="C3395" s="78"/>
      <c r="D3395" s="41"/>
      <c r="E3395" s="41"/>
      <c r="F3395" s="41"/>
      <c r="G3395" s="41"/>
      <c r="H3395" s="41"/>
      <c r="I3395" s="41"/>
      <c r="J3395" s="41"/>
      <c r="K3395" s="41"/>
      <c r="L3395" s="41"/>
      <c r="M3395" s="41"/>
      <c r="N3395" s="41"/>
      <c r="O3395" s="41"/>
      <c r="P3395" s="41"/>
      <c r="Q3395" s="41"/>
      <c r="R3395" s="41"/>
      <c r="S3395" s="41"/>
    </row>
    <row r="3396" ht="78.0" customHeight="1">
      <c r="A3396" s="41"/>
      <c r="B3396" s="78"/>
      <c r="C3396" s="78"/>
      <c r="D3396" s="41"/>
      <c r="E3396" s="41"/>
      <c r="F3396" s="41"/>
      <c r="G3396" s="41"/>
      <c r="H3396" s="41"/>
      <c r="I3396" s="41"/>
      <c r="J3396" s="41"/>
      <c r="K3396" s="41"/>
      <c r="L3396" s="41"/>
      <c r="M3396" s="41"/>
      <c r="N3396" s="41"/>
      <c r="O3396" s="41"/>
      <c r="P3396" s="41"/>
      <c r="Q3396" s="41"/>
      <c r="R3396" s="41"/>
      <c r="S3396" s="41"/>
    </row>
    <row r="3397" ht="78.0" customHeight="1">
      <c r="A3397" s="41"/>
      <c r="B3397" s="78"/>
      <c r="C3397" s="78"/>
      <c r="D3397" s="41"/>
      <c r="E3397" s="41"/>
      <c r="F3397" s="41"/>
      <c r="G3397" s="41"/>
      <c r="H3397" s="41"/>
      <c r="I3397" s="41"/>
      <c r="J3397" s="41"/>
      <c r="K3397" s="41"/>
      <c r="L3397" s="41"/>
      <c r="M3397" s="41"/>
      <c r="N3397" s="41"/>
      <c r="O3397" s="41"/>
      <c r="P3397" s="41"/>
      <c r="Q3397" s="41"/>
      <c r="R3397" s="41"/>
      <c r="S3397" s="41"/>
    </row>
    <row r="3398" ht="78.0" customHeight="1">
      <c r="A3398" s="41"/>
      <c r="B3398" s="78"/>
      <c r="C3398" s="78"/>
      <c r="D3398" s="41"/>
      <c r="E3398" s="41"/>
      <c r="F3398" s="41"/>
      <c r="G3398" s="41"/>
      <c r="H3398" s="41"/>
      <c r="I3398" s="41"/>
      <c r="J3398" s="41"/>
      <c r="K3398" s="41"/>
      <c r="L3398" s="41"/>
      <c r="M3398" s="41"/>
      <c r="N3398" s="41"/>
      <c r="O3398" s="41"/>
      <c r="P3398" s="41"/>
      <c r="Q3398" s="41"/>
      <c r="R3398" s="41"/>
      <c r="S3398" s="41"/>
    </row>
    <row r="3399" ht="78.0" customHeight="1">
      <c r="A3399" s="41"/>
      <c r="B3399" s="78"/>
      <c r="C3399" s="78"/>
      <c r="D3399" s="41"/>
      <c r="E3399" s="41"/>
      <c r="F3399" s="41"/>
      <c r="G3399" s="41"/>
      <c r="H3399" s="41"/>
      <c r="I3399" s="41"/>
      <c r="J3399" s="41"/>
      <c r="K3399" s="41"/>
      <c r="L3399" s="41"/>
      <c r="M3399" s="41"/>
      <c r="N3399" s="41"/>
      <c r="O3399" s="41"/>
      <c r="P3399" s="41"/>
      <c r="Q3399" s="41"/>
      <c r="R3399" s="41"/>
      <c r="S3399" s="41"/>
    </row>
    <row r="3400" ht="78.0" customHeight="1">
      <c r="A3400" s="41"/>
      <c r="B3400" s="78"/>
      <c r="C3400" s="78"/>
      <c r="D3400" s="41"/>
      <c r="E3400" s="41"/>
      <c r="F3400" s="41"/>
      <c r="G3400" s="41"/>
      <c r="H3400" s="41"/>
      <c r="I3400" s="41"/>
      <c r="J3400" s="41"/>
      <c r="K3400" s="41"/>
      <c r="L3400" s="41"/>
      <c r="M3400" s="41"/>
      <c r="N3400" s="41"/>
      <c r="O3400" s="41"/>
      <c r="P3400" s="41"/>
      <c r="Q3400" s="41"/>
      <c r="R3400" s="41"/>
      <c r="S3400" s="41"/>
    </row>
    <row r="3401" ht="78.0" customHeight="1">
      <c r="A3401" s="41"/>
      <c r="B3401" s="78"/>
      <c r="C3401" s="78"/>
      <c r="D3401" s="41"/>
      <c r="E3401" s="41"/>
      <c r="F3401" s="41"/>
      <c r="G3401" s="41"/>
      <c r="H3401" s="41"/>
      <c r="I3401" s="41"/>
      <c r="J3401" s="41"/>
      <c r="K3401" s="41"/>
      <c r="L3401" s="41"/>
      <c r="M3401" s="41"/>
      <c r="N3401" s="41"/>
      <c r="O3401" s="41"/>
      <c r="P3401" s="41"/>
      <c r="Q3401" s="41"/>
      <c r="R3401" s="41"/>
      <c r="S3401" s="41"/>
    </row>
    <row r="3402" ht="78.0" customHeight="1">
      <c r="A3402" s="41"/>
      <c r="B3402" s="78"/>
      <c r="C3402" s="78"/>
      <c r="D3402" s="41"/>
      <c r="E3402" s="41"/>
      <c r="F3402" s="41"/>
      <c r="G3402" s="41"/>
      <c r="H3402" s="41"/>
      <c r="I3402" s="41"/>
      <c r="J3402" s="41"/>
      <c r="K3402" s="41"/>
      <c r="L3402" s="41"/>
      <c r="M3402" s="41"/>
      <c r="N3402" s="41"/>
      <c r="O3402" s="41"/>
      <c r="P3402" s="41"/>
      <c r="Q3402" s="41"/>
      <c r="R3402" s="41"/>
      <c r="S3402" s="41"/>
    </row>
    <row r="3403" ht="78.0" customHeight="1">
      <c r="A3403" s="41"/>
      <c r="B3403" s="78"/>
      <c r="C3403" s="78"/>
      <c r="D3403" s="41"/>
      <c r="E3403" s="41"/>
      <c r="F3403" s="41"/>
      <c r="G3403" s="41"/>
      <c r="H3403" s="41"/>
      <c r="I3403" s="41"/>
      <c r="J3403" s="41"/>
      <c r="K3403" s="41"/>
      <c r="L3403" s="41"/>
      <c r="M3403" s="41"/>
      <c r="N3403" s="41"/>
      <c r="O3403" s="41"/>
      <c r="P3403" s="41"/>
      <c r="Q3403" s="41"/>
      <c r="R3403" s="41"/>
      <c r="S3403" s="41"/>
    </row>
    <row r="3404" ht="78.0" customHeight="1">
      <c r="A3404" s="41"/>
      <c r="B3404" s="78"/>
      <c r="C3404" s="78"/>
      <c r="D3404" s="41"/>
      <c r="E3404" s="41"/>
      <c r="F3404" s="41"/>
      <c r="G3404" s="41"/>
      <c r="H3404" s="41"/>
      <c r="I3404" s="41"/>
      <c r="J3404" s="41"/>
      <c r="K3404" s="41"/>
      <c r="L3404" s="41"/>
      <c r="M3404" s="41"/>
      <c r="N3404" s="41"/>
      <c r="O3404" s="41"/>
      <c r="P3404" s="41"/>
      <c r="Q3404" s="41"/>
      <c r="R3404" s="41"/>
      <c r="S3404" s="41"/>
    </row>
    <row r="3405" ht="78.0" customHeight="1">
      <c r="A3405" s="41"/>
      <c r="B3405" s="78"/>
      <c r="C3405" s="78"/>
      <c r="D3405" s="41"/>
      <c r="E3405" s="41"/>
      <c r="F3405" s="41"/>
      <c r="G3405" s="41"/>
      <c r="H3405" s="41"/>
      <c r="I3405" s="41"/>
      <c r="J3405" s="41"/>
      <c r="K3405" s="41"/>
      <c r="L3405" s="41"/>
      <c r="M3405" s="41"/>
      <c r="N3405" s="41"/>
      <c r="O3405" s="41"/>
      <c r="P3405" s="41"/>
      <c r="Q3405" s="41"/>
      <c r="R3405" s="41"/>
      <c r="S3405" s="41"/>
    </row>
    <row r="3406" ht="78.0" customHeight="1">
      <c r="A3406" s="41"/>
      <c r="B3406" s="78"/>
      <c r="C3406" s="78"/>
      <c r="D3406" s="41"/>
      <c r="E3406" s="41"/>
      <c r="F3406" s="41"/>
      <c r="G3406" s="41"/>
      <c r="H3406" s="41"/>
      <c r="I3406" s="41"/>
      <c r="J3406" s="41"/>
      <c r="K3406" s="41"/>
      <c r="L3406" s="41"/>
      <c r="M3406" s="41"/>
      <c r="N3406" s="41"/>
      <c r="O3406" s="41"/>
      <c r="P3406" s="41"/>
      <c r="Q3406" s="41"/>
      <c r="R3406" s="41"/>
      <c r="S3406" s="41"/>
    </row>
    <row r="3407" ht="78.0" customHeight="1">
      <c r="A3407" s="41"/>
      <c r="B3407" s="78"/>
      <c r="C3407" s="78"/>
      <c r="D3407" s="41"/>
      <c r="E3407" s="41"/>
      <c r="F3407" s="41"/>
      <c r="G3407" s="41"/>
      <c r="H3407" s="41"/>
      <c r="I3407" s="41"/>
      <c r="J3407" s="41"/>
      <c r="K3407" s="41"/>
      <c r="L3407" s="41"/>
      <c r="M3407" s="41"/>
      <c r="N3407" s="41"/>
      <c r="O3407" s="41"/>
      <c r="P3407" s="41"/>
      <c r="Q3407" s="41"/>
      <c r="R3407" s="41"/>
      <c r="S3407" s="41"/>
    </row>
    <row r="3408" ht="78.0" customHeight="1">
      <c r="A3408" s="41"/>
      <c r="B3408" s="78"/>
      <c r="C3408" s="78"/>
      <c r="D3408" s="41"/>
      <c r="E3408" s="41"/>
      <c r="F3408" s="41"/>
      <c r="G3408" s="41"/>
      <c r="H3408" s="41"/>
      <c r="I3408" s="41"/>
      <c r="J3408" s="41"/>
      <c r="K3408" s="41"/>
      <c r="L3408" s="41"/>
      <c r="M3408" s="41"/>
      <c r="N3408" s="41"/>
      <c r="O3408" s="41"/>
      <c r="P3408" s="41"/>
      <c r="Q3408" s="41"/>
      <c r="R3408" s="41"/>
      <c r="S3408" s="41"/>
    </row>
    <row r="3409" ht="78.0" customHeight="1">
      <c r="A3409" s="41"/>
      <c r="B3409" s="78"/>
      <c r="C3409" s="78"/>
      <c r="D3409" s="41"/>
      <c r="E3409" s="41"/>
      <c r="F3409" s="41"/>
      <c r="G3409" s="41"/>
      <c r="H3409" s="41"/>
      <c r="I3409" s="41"/>
      <c r="J3409" s="41"/>
      <c r="K3409" s="41"/>
      <c r="L3409" s="41"/>
      <c r="M3409" s="41"/>
      <c r="N3409" s="41"/>
      <c r="O3409" s="41"/>
      <c r="P3409" s="41"/>
      <c r="Q3409" s="41"/>
      <c r="R3409" s="41"/>
      <c r="S3409" s="41"/>
    </row>
    <row r="3410" ht="78.0" customHeight="1">
      <c r="A3410" s="41"/>
      <c r="B3410" s="78"/>
      <c r="C3410" s="78"/>
      <c r="D3410" s="41"/>
      <c r="E3410" s="41"/>
      <c r="F3410" s="41"/>
      <c r="G3410" s="41"/>
      <c r="H3410" s="41"/>
      <c r="I3410" s="41"/>
      <c r="J3410" s="41"/>
      <c r="K3410" s="41"/>
      <c r="L3410" s="41"/>
      <c r="M3410" s="41"/>
      <c r="N3410" s="41"/>
      <c r="O3410" s="41"/>
      <c r="P3410" s="41"/>
      <c r="Q3410" s="41"/>
      <c r="R3410" s="41"/>
      <c r="S3410" s="41"/>
    </row>
    <row r="3411" ht="78.0" customHeight="1">
      <c r="A3411" s="41"/>
      <c r="B3411" s="78"/>
      <c r="C3411" s="78"/>
      <c r="D3411" s="41"/>
      <c r="E3411" s="41"/>
      <c r="F3411" s="41"/>
      <c r="G3411" s="41"/>
      <c r="H3411" s="41"/>
      <c r="I3411" s="41"/>
      <c r="J3411" s="41"/>
      <c r="K3411" s="41"/>
      <c r="L3411" s="41"/>
      <c r="M3411" s="41"/>
      <c r="N3411" s="41"/>
      <c r="O3411" s="41"/>
      <c r="P3411" s="41"/>
      <c r="Q3411" s="41"/>
      <c r="R3411" s="41"/>
      <c r="S3411" s="41"/>
    </row>
    <row r="3412" ht="78.0" customHeight="1">
      <c r="A3412" s="41"/>
      <c r="B3412" s="78"/>
      <c r="C3412" s="78"/>
      <c r="D3412" s="41"/>
      <c r="E3412" s="41"/>
      <c r="F3412" s="41"/>
      <c r="G3412" s="41"/>
      <c r="H3412" s="41"/>
      <c r="I3412" s="41"/>
      <c r="J3412" s="41"/>
      <c r="K3412" s="41"/>
      <c r="L3412" s="41"/>
      <c r="M3412" s="41"/>
      <c r="N3412" s="41"/>
      <c r="O3412" s="41"/>
      <c r="P3412" s="41"/>
      <c r="Q3412" s="41"/>
      <c r="R3412" s="41"/>
      <c r="S3412" s="41"/>
    </row>
    <row r="3413" ht="78.0" customHeight="1">
      <c r="A3413" s="41"/>
      <c r="B3413" s="78"/>
      <c r="C3413" s="78"/>
      <c r="D3413" s="41"/>
      <c r="E3413" s="41"/>
      <c r="F3413" s="41"/>
      <c r="G3413" s="41"/>
      <c r="H3413" s="41"/>
      <c r="I3413" s="41"/>
      <c r="J3413" s="41"/>
      <c r="K3413" s="41"/>
      <c r="L3413" s="41"/>
      <c r="M3413" s="41"/>
      <c r="N3413" s="41"/>
      <c r="O3413" s="41"/>
      <c r="P3413" s="41"/>
      <c r="Q3413" s="41"/>
      <c r="R3413" s="41"/>
      <c r="S3413" s="41"/>
    </row>
    <row r="3414" ht="78.0" customHeight="1">
      <c r="A3414" s="41"/>
      <c r="B3414" s="78"/>
      <c r="C3414" s="78"/>
      <c r="D3414" s="41"/>
      <c r="E3414" s="41"/>
      <c r="F3414" s="41"/>
      <c r="G3414" s="41"/>
      <c r="H3414" s="41"/>
      <c r="I3414" s="41"/>
      <c r="J3414" s="41"/>
      <c r="K3414" s="41"/>
      <c r="L3414" s="41"/>
      <c r="M3414" s="41"/>
      <c r="N3414" s="41"/>
      <c r="O3414" s="41"/>
      <c r="P3414" s="41"/>
      <c r="Q3414" s="41"/>
      <c r="R3414" s="41"/>
      <c r="S3414" s="41"/>
    </row>
    <row r="3415" ht="78.0" customHeight="1">
      <c r="A3415" s="41"/>
      <c r="B3415" s="78"/>
      <c r="C3415" s="78"/>
      <c r="D3415" s="41"/>
      <c r="E3415" s="41"/>
      <c r="F3415" s="41"/>
      <c r="G3415" s="41"/>
      <c r="H3415" s="41"/>
      <c r="I3415" s="41"/>
      <c r="J3415" s="41"/>
      <c r="K3415" s="41"/>
      <c r="L3415" s="41"/>
      <c r="M3415" s="41"/>
      <c r="N3415" s="41"/>
      <c r="O3415" s="41"/>
      <c r="P3415" s="41"/>
      <c r="Q3415" s="41"/>
      <c r="R3415" s="41"/>
      <c r="S3415" s="41"/>
    </row>
    <row r="3416" ht="78.0" customHeight="1">
      <c r="A3416" s="41"/>
      <c r="B3416" s="78"/>
      <c r="C3416" s="78"/>
      <c r="D3416" s="41"/>
      <c r="E3416" s="41"/>
      <c r="F3416" s="41"/>
      <c r="G3416" s="41"/>
      <c r="H3416" s="41"/>
      <c r="I3416" s="41"/>
      <c r="J3416" s="41"/>
      <c r="K3416" s="41"/>
      <c r="L3416" s="41"/>
      <c r="M3416" s="41"/>
      <c r="N3416" s="41"/>
      <c r="O3416" s="41"/>
      <c r="P3416" s="41"/>
      <c r="Q3416" s="41"/>
      <c r="R3416" s="41"/>
      <c r="S3416" s="41"/>
    </row>
    <row r="3417" ht="78.0" customHeight="1">
      <c r="A3417" s="41"/>
      <c r="B3417" s="78"/>
      <c r="C3417" s="78"/>
      <c r="D3417" s="41"/>
      <c r="E3417" s="41"/>
      <c r="F3417" s="41"/>
      <c r="G3417" s="41"/>
      <c r="H3417" s="41"/>
      <c r="I3417" s="41"/>
      <c r="J3417" s="41"/>
      <c r="K3417" s="41"/>
      <c r="L3417" s="41"/>
      <c r="M3417" s="41"/>
      <c r="N3417" s="41"/>
      <c r="O3417" s="41"/>
      <c r="P3417" s="41"/>
      <c r="Q3417" s="41"/>
      <c r="R3417" s="41"/>
      <c r="S3417" s="41"/>
    </row>
    <row r="3418" ht="78.0" customHeight="1">
      <c r="A3418" s="41"/>
      <c r="B3418" s="78"/>
      <c r="C3418" s="78"/>
      <c r="D3418" s="41"/>
      <c r="E3418" s="41"/>
      <c r="F3418" s="41"/>
      <c r="G3418" s="41"/>
      <c r="H3418" s="41"/>
      <c r="I3418" s="41"/>
      <c r="J3418" s="41"/>
      <c r="K3418" s="41"/>
      <c r="L3418" s="41"/>
      <c r="M3418" s="41"/>
      <c r="N3418" s="41"/>
      <c r="O3418" s="41"/>
      <c r="P3418" s="41"/>
      <c r="Q3418" s="41"/>
      <c r="R3418" s="41"/>
      <c r="S3418" s="41"/>
    </row>
    <row r="3419" ht="78.0" customHeight="1">
      <c r="A3419" s="41"/>
      <c r="B3419" s="78"/>
      <c r="C3419" s="78"/>
      <c r="D3419" s="41"/>
      <c r="E3419" s="41"/>
      <c r="F3419" s="41"/>
      <c r="G3419" s="41"/>
      <c r="H3419" s="41"/>
      <c r="I3419" s="41"/>
      <c r="J3419" s="41"/>
      <c r="K3419" s="41"/>
      <c r="L3419" s="41"/>
      <c r="M3419" s="41"/>
      <c r="N3419" s="41"/>
      <c r="O3419" s="41"/>
      <c r="P3419" s="41"/>
      <c r="Q3419" s="41"/>
      <c r="R3419" s="41"/>
      <c r="S3419" s="41"/>
    </row>
    <row r="3420" ht="78.0" customHeight="1">
      <c r="A3420" s="41"/>
      <c r="B3420" s="78"/>
      <c r="C3420" s="78"/>
      <c r="D3420" s="41"/>
      <c r="E3420" s="41"/>
      <c r="F3420" s="41"/>
      <c r="G3420" s="41"/>
      <c r="H3420" s="41"/>
      <c r="I3420" s="41"/>
      <c r="J3420" s="41"/>
      <c r="K3420" s="41"/>
      <c r="L3420" s="41"/>
      <c r="M3420" s="41"/>
      <c r="N3420" s="41"/>
      <c r="O3420" s="41"/>
      <c r="P3420" s="41"/>
      <c r="Q3420" s="41"/>
      <c r="R3420" s="41"/>
      <c r="S3420" s="41"/>
    </row>
    <row r="3421" ht="78.0" customHeight="1">
      <c r="A3421" s="41"/>
      <c r="B3421" s="78"/>
      <c r="C3421" s="78"/>
      <c r="D3421" s="41"/>
      <c r="E3421" s="41"/>
      <c r="F3421" s="41"/>
      <c r="G3421" s="41"/>
      <c r="H3421" s="41"/>
      <c r="I3421" s="41"/>
      <c r="J3421" s="41"/>
      <c r="K3421" s="41"/>
      <c r="L3421" s="41"/>
      <c r="M3421" s="41"/>
      <c r="N3421" s="41"/>
      <c r="O3421" s="41"/>
      <c r="P3421" s="41"/>
      <c r="Q3421" s="41"/>
      <c r="R3421" s="41"/>
      <c r="S3421" s="41"/>
    </row>
    <row r="3422" ht="78.0" customHeight="1">
      <c r="A3422" s="41"/>
      <c r="B3422" s="78"/>
      <c r="C3422" s="78"/>
      <c r="D3422" s="41"/>
      <c r="E3422" s="41"/>
      <c r="F3422" s="41"/>
      <c r="G3422" s="41"/>
      <c r="H3422" s="41"/>
      <c r="I3422" s="41"/>
      <c r="J3422" s="41"/>
      <c r="K3422" s="41"/>
      <c r="L3422" s="41"/>
      <c r="M3422" s="41"/>
      <c r="N3422" s="41"/>
      <c r="O3422" s="41"/>
      <c r="P3422" s="41"/>
      <c r="Q3422" s="41"/>
      <c r="R3422" s="41"/>
      <c r="S3422" s="41"/>
    </row>
    <row r="3423" ht="78.0" customHeight="1">
      <c r="A3423" s="41"/>
      <c r="B3423" s="78"/>
      <c r="C3423" s="78"/>
      <c r="D3423" s="41"/>
      <c r="E3423" s="41"/>
      <c r="F3423" s="41"/>
      <c r="G3423" s="41"/>
      <c r="H3423" s="41"/>
      <c r="I3423" s="41"/>
      <c r="J3423" s="41"/>
      <c r="K3423" s="41"/>
      <c r="L3423" s="41"/>
      <c r="M3423" s="41"/>
      <c r="N3423" s="41"/>
      <c r="O3423" s="41"/>
      <c r="P3423" s="41"/>
      <c r="Q3423" s="41"/>
      <c r="R3423" s="41"/>
      <c r="S3423" s="41"/>
    </row>
    <row r="3424" ht="78.0" customHeight="1">
      <c r="A3424" s="41"/>
      <c r="B3424" s="78"/>
      <c r="C3424" s="78"/>
      <c r="D3424" s="41"/>
      <c r="E3424" s="41"/>
      <c r="F3424" s="41"/>
      <c r="G3424" s="41"/>
      <c r="H3424" s="41"/>
      <c r="I3424" s="41"/>
      <c r="J3424" s="41"/>
      <c r="K3424" s="41"/>
      <c r="L3424" s="41"/>
      <c r="M3424" s="41"/>
      <c r="N3424" s="41"/>
      <c r="O3424" s="41"/>
      <c r="P3424" s="41"/>
      <c r="Q3424" s="41"/>
      <c r="R3424" s="41"/>
      <c r="S3424" s="41"/>
    </row>
    <row r="3425" ht="78.0" customHeight="1">
      <c r="A3425" s="41"/>
      <c r="B3425" s="78"/>
      <c r="C3425" s="78"/>
      <c r="D3425" s="41"/>
      <c r="E3425" s="41"/>
      <c r="F3425" s="41"/>
      <c r="G3425" s="41"/>
      <c r="H3425" s="41"/>
      <c r="I3425" s="41"/>
      <c r="J3425" s="41"/>
      <c r="K3425" s="41"/>
      <c r="L3425" s="41"/>
      <c r="M3425" s="41"/>
      <c r="N3425" s="41"/>
      <c r="O3425" s="41"/>
      <c r="P3425" s="41"/>
      <c r="Q3425" s="41"/>
      <c r="R3425" s="41"/>
      <c r="S3425" s="41"/>
    </row>
    <row r="3426" ht="78.0" customHeight="1">
      <c r="A3426" s="41"/>
      <c r="B3426" s="78"/>
      <c r="C3426" s="78"/>
      <c r="D3426" s="41"/>
      <c r="E3426" s="41"/>
      <c r="F3426" s="41"/>
      <c r="G3426" s="41"/>
      <c r="H3426" s="41"/>
      <c r="I3426" s="41"/>
      <c r="J3426" s="41"/>
      <c r="K3426" s="41"/>
      <c r="L3426" s="41"/>
      <c r="M3426" s="41"/>
      <c r="N3426" s="41"/>
      <c r="O3426" s="41"/>
      <c r="P3426" s="41"/>
      <c r="Q3426" s="41"/>
      <c r="R3426" s="41"/>
      <c r="S3426" s="41"/>
    </row>
    <row r="3427" ht="78.0" customHeight="1">
      <c r="A3427" s="41"/>
      <c r="B3427" s="78"/>
      <c r="C3427" s="78"/>
      <c r="D3427" s="41"/>
      <c r="E3427" s="41"/>
      <c r="F3427" s="41"/>
      <c r="G3427" s="41"/>
      <c r="H3427" s="41"/>
      <c r="I3427" s="41"/>
      <c r="J3427" s="41"/>
      <c r="K3427" s="41"/>
      <c r="L3427" s="41"/>
      <c r="M3427" s="41"/>
      <c r="N3427" s="41"/>
      <c r="O3427" s="41"/>
      <c r="P3427" s="41"/>
      <c r="Q3427" s="41"/>
      <c r="R3427" s="41"/>
      <c r="S3427" s="41"/>
    </row>
    <row r="3428" ht="78.0" customHeight="1">
      <c r="A3428" s="41"/>
      <c r="B3428" s="78"/>
      <c r="C3428" s="78"/>
      <c r="D3428" s="41"/>
      <c r="E3428" s="41"/>
      <c r="F3428" s="41"/>
      <c r="G3428" s="41"/>
      <c r="H3428" s="41"/>
      <c r="I3428" s="41"/>
      <c r="J3428" s="41"/>
      <c r="K3428" s="41"/>
      <c r="L3428" s="41"/>
      <c r="M3428" s="41"/>
      <c r="N3428" s="41"/>
      <c r="O3428" s="41"/>
      <c r="P3428" s="41"/>
      <c r="Q3428" s="41"/>
      <c r="R3428" s="41"/>
      <c r="S3428" s="41"/>
    </row>
    <row r="3429" ht="78.0" customHeight="1">
      <c r="A3429" s="41"/>
      <c r="B3429" s="78"/>
      <c r="C3429" s="78"/>
      <c r="D3429" s="41"/>
      <c r="E3429" s="41"/>
      <c r="F3429" s="41"/>
      <c r="G3429" s="41"/>
      <c r="H3429" s="41"/>
      <c r="I3429" s="41"/>
      <c r="J3429" s="41"/>
      <c r="K3429" s="41"/>
      <c r="L3429" s="41"/>
      <c r="M3429" s="41"/>
      <c r="N3429" s="41"/>
      <c r="O3429" s="41"/>
      <c r="P3429" s="41"/>
      <c r="Q3429" s="41"/>
      <c r="R3429" s="41"/>
      <c r="S3429" s="41"/>
    </row>
    <row r="3430" ht="78.0" customHeight="1">
      <c r="A3430" s="41"/>
      <c r="B3430" s="78"/>
      <c r="C3430" s="78"/>
      <c r="D3430" s="41"/>
      <c r="E3430" s="41"/>
      <c r="F3430" s="41"/>
      <c r="G3430" s="41"/>
      <c r="H3430" s="41"/>
      <c r="I3430" s="41"/>
      <c r="J3430" s="41"/>
      <c r="K3430" s="41"/>
      <c r="L3430" s="41"/>
      <c r="M3430" s="41"/>
      <c r="N3430" s="41"/>
      <c r="O3430" s="41"/>
      <c r="P3430" s="41"/>
      <c r="Q3430" s="41"/>
      <c r="R3430" s="41"/>
      <c r="S3430" s="41"/>
    </row>
    <row r="3431" ht="78.0" customHeight="1">
      <c r="A3431" s="41"/>
      <c r="B3431" s="78"/>
      <c r="C3431" s="78"/>
      <c r="D3431" s="41"/>
      <c r="E3431" s="41"/>
      <c r="F3431" s="41"/>
      <c r="G3431" s="41"/>
      <c r="H3431" s="41"/>
      <c r="I3431" s="41"/>
      <c r="J3431" s="41"/>
      <c r="K3431" s="41"/>
      <c r="L3431" s="41"/>
      <c r="M3431" s="41"/>
      <c r="N3431" s="41"/>
      <c r="O3431" s="41"/>
      <c r="P3431" s="41"/>
      <c r="Q3431" s="41"/>
      <c r="R3431" s="41"/>
      <c r="S3431" s="41"/>
    </row>
    <row r="3432" ht="78.0" customHeight="1">
      <c r="A3432" s="41"/>
      <c r="B3432" s="78"/>
      <c r="C3432" s="78"/>
      <c r="D3432" s="41"/>
      <c r="E3432" s="41"/>
      <c r="F3432" s="41"/>
      <c r="G3432" s="41"/>
      <c r="H3432" s="41"/>
      <c r="I3432" s="41"/>
      <c r="J3432" s="41"/>
      <c r="K3432" s="41"/>
      <c r="L3432" s="41"/>
      <c r="M3432" s="41"/>
      <c r="N3432" s="41"/>
      <c r="O3432" s="41"/>
      <c r="P3432" s="41"/>
      <c r="Q3432" s="41"/>
      <c r="R3432" s="41"/>
      <c r="S3432" s="41"/>
    </row>
    <row r="3433" ht="78.0" customHeight="1">
      <c r="A3433" s="41"/>
      <c r="B3433" s="78"/>
      <c r="C3433" s="78"/>
      <c r="D3433" s="41"/>
      <c r="E3433" s="41"/>
      <c r="F3433" s="41"/>
      <c r="G3433" s="41"/>
      <c r="H3433" s="41"/>
      <c r="I3433" s="41"/>
      <c r="J3433" s="41"/>
      <c r="K3433" s="41"/>
      <c r="L3433" s="41"/>
      <c r="M3433" s="41"/>
      <c r="N3433" s="41"/>
      <c r="O3433" s="41"/>
      <c r="P3433" s="41"/>
      <c r="Q3433" s="41"/>
      <c r="R3433" s="41"/>
      <c r="S3433" s="41"/>
    </row>
    <row r="3434" ht="78.0" customHeight="1">
      <c r="A3434" s="41"/>
      <c r="B3434" s="78"/>
      <c r="C3434" s="78"/>
      <c r="D3434" s="41"/>
      <c r="E3434" s="41"/>
      <c r="F3434" s="41"/>
      <c r="G3434" s="41"/>
      <c r="H3434" s="41"/>
      <c r="I3434" s="41"/>
      <c r="J3434" s="41"/>
      <c r="K3434" s="41"/>
      <c r="L3434" s="41"/>
      <c r="M3434" s="41"/>
      <c r="N3434" s="41"/>
      <c r="O3434" s="41"/>
      <c r="P3434" s="41"/>
      <c r="Q3434" s="41"/>
      <c r="R3434" s="41"/>
      <c r="S3434" s="41"/>
    </row>
    <row r="3435" ht="78.0" customHeight="1">
      <c r="A3435" s="41"/>
      <c r="B3435" s="78"/>
      <c r="C3435" s="78"/>
      <c r="D3435" s="41"/>
      <c r="E3435" s="41"/>
      <c r="F3435" s="41"/>
      <c r="G3435" s="41"/>
      <c r="H3435" s="41"/>
      <c r="I3435" s="41"/>
      <c r="J3435" s="41"/>
      <c r="K3435" s="41"/>
      <c r="L3435" s="41"/>
      <c r="M3435" s="41"/>
      <c r="N3435" s="41"/>
      <c r="O3435" s="41"/>
      <c r="P3435" s="41"/>
      <c r="Q3435" s="41"/>
      <c r="R3435" s="41"/>
      <c r="S3435" s="41"/>
    </row>
    <row r="3436" ht="78.0" customHeight="1">
      <c r="A3436" s="41"/>
      <c r="B3436" s="78"/>
      <c r="C3436" s="78"/>
      <c r="D3436" s="41"/>
      <c r="E3436" s="41"/>
      <c r="F3436" s="41"/>
      <c r="G3436" s="41"/>
      <c r="H3436" s="41"/>
      <c r="I3436" s="41"/>
      <c r="J3436" s="41"/>
      <c r="K3436" s="41"/>
      <c r="L3436" s="41"/>
      <c r="M3436" s="41"/>
      <c r="N3436" s="41"/>
      <c r="O3436" s="41"/>
      <c r="P3436" s="41"/>
      <c r="Q3436" s="41"/>
      <c r="R3436" s="41"/>
      <c r="S3436" s="41"/>
    </row>
    <row r="3437" ht="78.0" customHeight="1">
      <c r="A3437" s="41"/>
      <c r="B3437" s="78"/>
      <c r="C3437" s="78"/>
      <c r="D3437" s="41"/>
      <c r="E3437" s="41"/>
      <c r="F3437" s="41"/>
      <c r="G3437" s="41"/>
      <c r="H3437" s="41"/>
      <c r="I3437" s="41"/>
      <c r="J3437" s="41"/>
      <c r="K3437" s="41"/>
      <c r="L3437" s="41"/>
      <c r="M3437" s="41"/>
      <c r="N3437" s="41"/>
      <c r="O3437" s="41"/>
      <c r="P3437" s="41"/>
      <c r="Q3437" s="41"/>
      <c r="R3437" s="41"/>
      <c r="S3437" s="41"/>
    </row>
    <row r="3438" ht="78.0" customHeight="1">
      <c r="A3438" s="41"/>
      <c r="B3438" s="78"/>
      <c r="C3438" s="78"/>
      <c r="D3438" s="41"/>
      <c r="E3438" s="41"/>
      <c r="F3438" s="41"/>
      <c r="G3438" s="41"/>
      <c r="H3438" s="41"/>
      <c r="I3438" s="41"/>
      <c r="J3438" s="41"/>
      <c r="K3438" s="41"/>
      <c r="L3438" s="41"/>
      <c r="M3438" s="41"/>
      <c r="N3438" s="41"/>
      <c r="O3438" s="41"/>
      <c r="P3438" s="41"/>
      <c r="Q3438" s="41"/>
      <c r="R3438" s="41"/>
      <c r="S3438" s="41"/>
    </row>
    <row r="3439" ht="78.0" customHeight="1">
      <c r="A3439" s="41"/>
      <c r="B3439" s="78"/>
      <c r="C3439" s="78"/>
      <c r="D3439" s="41"/>
      <c r="E3439" s="41"/>
      <c r="F3439" s="41"/>
      <c r="G3439" s="41"/>
      <c r="H3439" s="41"/>
      <c r="I3439" s="41"/>
      <c r="J3439" s="41"/>
      <c r="K3439" s="41"/>
      <c r="L3439" s="41"/>
      <c r="M3439" s="41"/>
      <c r="N3439" s="41"/>
      <c r="O3439" s="41"/>
      <c r="P3439" s="41"/>
      <c r="Q3439" s="41"/>
      <c r="R3439" s="41"/>
      <c r="S3439" s="41"/>
    </row>
    <row r="3440" ht="78.0" customHeight="1">
      <c r="A3440" s="41"/>
      <c r="B3440" s="78"/>
      <c r="C3440" s="78"/>
      <c r="D3440" s="41"/>
      <c r="E3440" s="41"/>
      <c r="F3440" s="41"/>
      <c r="G3440" s="41"/>
      <c r="H3440" s="41"/>
      <c r="I3440" s="41"/>
      <c r="J3440" s="41"/>
      <c r="K3440" s="41"/>
      <c r="L3440" s="41"/>
      <c r="M3440" s="41"/>
      <c r="N3440" s="41"/>
      <c r="O3440" s="41"/>
      <c r="P3440" s="41"/>
      <c r="Q3440" s="41"/>
      <c r="R3440" s="41"/>
      <c r="S3440" s="41"/>
    </row>
    <row r="3441" ht="78.0" customHeight="1">
      <c r="A3441" s="41"/>
      <c r="B3441" s="78"/>
      <c r="C3441" s="78"/>
      <c r="D3441" s="41"/>
      <c r="E3441" s="41"/>
      <c r="F3441" s="41"/>
      <c r="G3441" s="41"/>
      <c r="H3441" s="41"/>
      <c r="I3441" s="41"/>
      <c r="J3441" s="41"/>
      <c r="K3441" s="41"/>
      <c r="L3441" s="41"/>
      <c r="M3441" s="41"/>
      <c r="N3441" s="41"/>
      <c r="O3441" s="41"/>
      <c r="P3441" s="41"/>
      <c r="Q3441" s="41"/>
      <c r="R3441" s="41"/>
      <c r="S3441" s="41"/>
    </row>
    <row r="3442" ht="78.0" customHeight="1">
      <c r="A3442" s="41"/>
      <c r="B3442" s="78"/>
      <c r="C3442" s="78"/>
      <c r="D3442" s="41"/>
      <c r="E3442" s="41"/>
      <c r="F3442" s="41"/>
      <c r="G3442" s="41"/>
      <c r="H3442" s="41"/>
      <c r="I3442" s="41"/>
      <c r="J3442" s="41"/>
      <c r="K3442" s="41"/>
      <c r="L3442" s="41"/>
      <c r="M3442" s="41"/>
      <c r="N3442" s="41"/>
      <c r="O3442" s="41"/>
      <c r="P3442" s="41"/>
      <c r="Q3442" s="41"/>
      <c r="R3442" s="41"/>
      <c r="S3442" s="41"/>
    </row>
    <row r="3443" ht="78.0" customHeight="1">
      <c r="A3443" s="41"/>
      <c r="B3443" s="78"/>
      <c r="C3443" s="78"/>
      <c r="D3443" s="41"/>
      <c r="E3443" s="41"/>
      <c r="F3443" s="41"/>
      <c r="G3443" s="41"/>
      <c r="H3443" s="41"/>
      <c r="I3443" s="41"/>
      <c r="J3443" s="41"/>
      <c r="K3443" s="41"/>
      <c r="L3443" s="41"/>
      <c r="M3443" s="41"/>
      <c r="N3443" s="41"/>
      <c r="O3443" s="41"/>
      <c r="P3443" s="41"/>
      <c r="Q3443" s="41"/>
      <c r="R3443" s="41"/>
      <c r="S3443" s="41"/>
    </row>
    <row r="3444" ht="78.0" customHeight="1">
      <c r="A3444" s="41"/>
      <c r="B3444" s="78"/>
      <c r="C3444" s="78"/>
      <c r="D3444" s="41"/>
      <c r="E3444" s="41"/>
      <c r="F3444" s="41"/>
      <c r="G3444" s="41"/>
      <c r="H3444" s="41"/>
      <c r="I3444" s="41"/>
      <c r="J3444" s="41"/>
      <c r="K3444" s="41"/>
      <c r="L3444" s="41"/>
      <c r="M3444" s="41"/>
      <c r="N3444" s="41"/>
      <c r="O3444" s="41"/>
      <c r="P3444" s="41"/>
      <c r="Q3444" s="41"/>
      <c r="R3444" s="41"/>
      <c r="S3444" s="41"/>
    </row>
    <row r="3445" ht="78.0" customHeight="1">
      <c r="A3445" s="41"/>
      <c r="B3445" s="78"/>
      <c r="C3445" s="78"/>
      <c r="D3445" s="41"/>
      <c r="E3445" s="41"/>
      <c r="F3445" s="41"/>
      <c r="G3445" s="41"/>
      <c r="H3445" s="41"/>
      <c r="I3445" s="41"/>
      <c r="J3445" s="41"/>
      <c r="K3445" s="41"/>
      <c r="L3445" s="41"/>
      <c r="M3445" s="41"/>
      <c r="N3445" s="41"/>
      <c r="O3445" s="41"/>
      <c r="P3445" s="41"/>
      <c r="Q3445" s="41"/>
      <c r="R3445" s="41"/>
      <c r="S3445" s="41"/>
    </row>
    <row r="3446" ht="78.0" customHeight="1">
      <c r="A3446" s="41"/>
      <c r="B3446" s="78"/>
      <c r="C3446" s="78"/>
      <c r="D3446" s="41"/>
      <c r="E3446" s="41"/>
      <c r="F3446" s="41"/>
      <c r="G3446" s="41"/>
      <c r="H3446" s="41"/>
      <c r="I3446" s="41"/>
      <c r="J3446" s="41"/>
      <c r="K3446" s="41"/>
      <c r="L3446" s="41"/>
      <c r="M3446" s="41"/>
      <c r="N3446" s="41"/>
      <c r="O3446" s="41"/>
      <c r="P3446" s="41"/>
      <c r="Q3446" s="41"/>
      <c r="R3446" s="41"/>
      <c r="S3446" s="41"/>
    </row>
    <row r="3447" ht="78.0" customHeight="1">
      <c r="A3447" s="41"/>
      <c r="B3447" s="78"/>
      <c r="C3447" s="78"/>
      <c r="D3447" s="41"/>
      <c r="E3447" s="41"/>
      <c r="F3447" s="41"/>
      <c r="G3447" s="41"/>
      <c r="H3447" s="41"/>
      <c r="I3447" s="41"/>
      <c r="J3447" s="41"/>
      <c r="K3447" s="41"/>
      <c r="L3447" s="41"/>
      <c r="M3447" s="41"/>
      <c r="N3447" s="41"/>
      <c r="O3447" s="41"/>
      <c r="P3447" s="41"/>
      <c r="Q3447" s="41"/>
      <c r="R3447" s="41"/>
      <c r="S3447" s="41"/>
    </row>
    <row r="3448" ht="78.0" customHeight="1">
      <c r="A3448" s="41"/>
      <c r="B3448" s="78"/>
      <c r="C3448" s="78"/>
      <c r="D3448" s="41"/>
      <c r="E3448" s="41"/>
      <c r="F3448" s="41"/>
      <c r="G3448" s="41"/>
      <c r="H3448" s="41"/>
      <c r="I3448" s="41"/>
      <c r="J3448" s="41"/>
      <c r="K3448" s="41"/>
      <c r="L3448" s="41"/>
      <c r="M3448" s="41"/>
      <c r="N3448" s="41"/>
      <c r="O3448" s="41"/>
      <c r="P3448" s="41"/>
      <c r="Q3448" s="41"/>
      <c r="R3448" s="41"/>
      <c r="S3448" s="41"/>
    </row>
    <row r="3449" ht="78.0" customHeight="1">
      <c r="A3449" s="41"/>
      <c r="B3449" s="78"/>
      <c r="C3449" s="78"/>
      <c r="D3449" s="41"/>
      <c r="E3449" s="41"/>
      <c r="F3449" s="41"/>
      <c r="G3449" s="41"/>
      <c r="H3449" s="41"/>
      <c r="I3449" s="41"/>
      <c r="J3449" s="41"/>
      <c r="K3449" s="41"/>
      <c r="L3449" s="41"/>
      <c r="M3449" s="41"/>
      <c r="N3449" s="41"/>
      <c r="O3449" s="41"/>
      <c r="P3449" s="41"/>
      <c r="Q3449" s="41"/>
      <c r="R3449" s="41"/>
      <c r="S3449" s="41"/>
    </row>
    <row r="3450" ht="78.0" customHeight="1">
      <c r="A3450" s="41"/>
      <c r="B3450" s="78"/>
      <c r="C3450" s="78"/>
      <c r="D3450" s="41"/>
      <c r="E3450" s="41"/>
      <c r="F3450" s="41"/>
      <c r="G3450" s="41"/>
      <c r="H3450" s="41"/>
      <c r="I3450" s="41"/>
      <c r="J3450" s="41"/>
      <c r="K3450" s="41"/>
      <c r="L3450" s="41"/>
      <c r="M3450" s="41"/>
      <c r="N3450" s="41"/>
      <c r="O3450" s="41"/>
      <c r="P3450" s="41"/>
      <c r="Q3450" s="41"/>
      <c r="R3450" s="41"/>
      <c r="S3450" s="41"/>
    </row>
    <row r="3451" ht="78.0" customHeight="1">
      <c r="A3451" s="41"/>
      <c r="B3451" s="78"/>
      <c r="C3451" s="78"/>
      <c r="D3451" s="41"/>
      <c r="E3451" s="41"/>
      <c r="F3451" s="41"/>
      <c r="G3451" s="41"/>
      <c r="H3451" s="41"/>
      <c r="I3451" s="41"/>
      <c r="J3451" s="41"/>
      <c r="K3451" s="41"/>
      <c r="L3451" s="41"/>
      <c r="M3451" s="41"/>
      <c r="N3451" s="41"/>
      <c r="O3451" s="41"/>
      <c r="P3451" s="41"/>
      <c r="Q3451" s="41"/>
      <c r="R3451" s="41"/>
      <c r="S3451" s="41"/>
    </row>
    <row r="3452" ht="78.0" customHeight="1">
      <c r="A3452" s="41"/>
      <c r="B3452" s="78"/>
      <c r="C3452" s="78"/>
      <c r="D3452" s="41"/>
      <c r="E3452" s="41"/>
      <c r="F3452" s="41"/>
      <c r="G3452" s="41"/>
      <c r="H3452" s="41"/>
      <c r="I3452" s="41"/>
      <c r="J3452" s="41"/>
      <c r="K3452" s="41"/>
      <c r="L3452" s="41"/>
      <c r="M3452" s="41"/>
      <c r="N3452" s="41"/>
      <c r="O3452" s="41"/>
      <c r="P3452" s="41"/>
      <c r="Q3452" s="41"/>
      <c r="R3452" s="41"/>
      <c r="S3452" s="41"/>
    </row>
    <row r="3453" ht="78.0" customHeight="1">
      <c r="A3453" s="41"/>
      <c r="B3453" s="78"/>
      <c r="C3453" s="78"/>
      <c r="D3453" s="41"/>
      <c r="E3453" s="41"/>
      <c r="F3453" s="41"/>
      <c r="G3453" s="41"/>
      <c r="H3453" s="41"/>
      <c r="I3453" s="41"/>
      <c r="J3453" s="41"/>
      <c r="K3453" s="41"/>
      <c r="L3453" s="41"/>
      <c r="M3453" s="41"/>
      <c r="N3453" s="41"/>
      <c r="O3453" s="41"/>
      <c r="P3453" s="41"/>
      <c r="Q3453" s="41"/>
      <c r="R3453" s="41"/>
      <c r="S3453" s="41"/>
    </row>
    <row r="3454" ht="78.0" customHeight="1">
      <c r="A3454" s="41"/>
      <c r="B3454" s="78"/>
      <c r="C3454" s="78"/>
      <c r="D3454" s="41"/>
      <c r="E3454" s="41"/>
      <c r="F3454" s="41"/>
      <c r="G3454" s="41"/>
      <c r="H3454" s="41"/>
      <c r="I3454" s="41"/>
      <c r="J3454" s="41"/>
      <c r="K3454" s="41"/>
      <c r="L3454" s="41"/>
      <c r="M3454" s="41"/>
      <c r="N3454" s="41"/>
      <c r="O3454" s="41"/>
      <c r="P3454" s="41"/>
      <c r="Q3454" s="41"/>
      <c r="R3454" s="41"/>
      <c r="S3454" s="41"/>
    </row>
    <row r="3455" ht="78.0" customHeight="1">
      <c r="A3455" s="41"/>
      <c r="B3455" s="78"/>
      <c r="C3455" s="78"/>
      <c r="D3455" s="41"/>
      <c r="E3455" s="41"/>
      <c r="F3455" s="41"/>
      <c r="G3455" s="41"/>
      <c r="H3455" s="41"/>
      <c r="I3455" s="41"/>
      <c r="J3455" s="41"/>
      <c r="K3455" s="41"/>
      <c r="L3455" s="41"/>
      <c r="M3455" s="41"/>
      <c r="N3455" s="41"/>
      <c r="O3455" s="41"/>
      <c r="P3455" s="41"/>
      <c r="Q3455" s="41"/>
      <c r="R3455" s="41"/>
      <c r="S3455" s="41"/>
    </row>
    <row r="3456" ht="78.0" customHeight="1">
      <c r="A3456" s="41"/>
      <c r="B3456" s="78"/>
      <c r="C3456" s="78"/>
      <c r="D3456" s="41"/>
      <c r="E3456" s="41"/>
      <c r="F3456" s="41"/>
      <c r="G3456" s="41"/>
      <c r="H3456" s="41"/>
      <c r="I3456" s="41"/>
      <c r="J3456" s="41"/>
      <c r="K3456" s="41"/>
      <c r="L3456" s="41"/>
      <c r="M3456" s="41"/>
      <c r="N3456" s="41"/>
      <c r="O3456" s="41"/>
      <c r="P3456" s="41"/>
      <c r="Q3456" s="41"/>
      <c r="R3456" s="41"/>
      <c r="S3456" s="41"/>
    </row>
    <row r="3457" ht="78.0" customHeight="1">
      <c r="A3457" s="41"/>
      <c r="B3457" s="78"/>
      <c r="C3457" s="78"/>
      <c r="D3457" s="41"/>
      <c r="E3457" s="41"/>
      <c r="F3457" s="41"/>
      <c r="G3457" s="41"/>
      <c r="H3457" s="41"/>
      <c r="I3457" s="41"/>
      <c r="J3457" s="41"/>
      <c r="K3457" s="41"/>
      <c r="L3457" s="41"/>
      <c r="M3457" s="41"/>
      <c r="N3457" s="41"/>
      <c r="O3457" s="41"/>
      <c r="P3457" s="41"/>
      <c r="Q3457" s="41"/>
      <c r="R3457" s="41"/>
      <c r="S3457" s="41"/>
    </row>
    <row r="3458" ht="78.0" customHeight="1">
      <c r="A3458" s="41"/>
      <c r="B3458" s="78"/>
      <c r="C3458" s="78"/>
      <c r="D3458" s="41"/>
      <c r="E3458" s="41"/>
      <c r="F3458" s="41"/>
      <c r="G3458" s="41"/>
      <c r="H3458" s="41"/>
      <c r="I3458" s="41"/>
      <c r="J3458" s="41"/>
      <c r="K3458" s="41"/>
      <c r="L3458" s="41"/>
      <c r="M3458" s="41"/>
      <c r="N3458" s="41"/>
      <c r="O3458" s="41"/>
      <c r="P3458" s="41"/>
      <c r="Q3458" s="41"/>
      <c r="R3458" s="41"/>
      <c r="S3458" s="41"/>
    </row>
    <row r="3459" ht="78.0" customHeight="1">
      <c r="A3459" s="41"/>
      <c r="B3459" s="78"/>
      <c r="C3459" s="78"/>
      <c r="D3459" s="41"/>
      <c r="E3459" s="41"/>
      <c r="F3459" s="41"/>
      <c r="G3459" s="41"/>
      <c r="H3459" s="41"/>
      <c r="I3459" s="41"/>
      <c r="J3459" s="41"/>
      <c r="K3459" s="41"/>
      <c r="L3459" s="41"/>
      <c r="M3459" s="41"/>
      <c r="N3459" s="41"/>
      <c r="O3459" s="41"/>
      <c r="P3459" s="41"/>
      <c r="Q3459" s="41"/>
      <c r="R3459" s="41"/>
      <c r="S3459" s="41"/>
    </row>
    <row r="3460" ht="78.0" customHeight="1">
      <c r="A3460" s="41"/>
      <c r="B3460" s="78"/>
      <c r="C3460" s="78"/>
      <c r="D3460" s="41"/>
      <c r="E3460" s="41"/>
      <c r="F3460" s="41"/>
      <c r="G3460" s="41"/>
      <c r="H3460" s="41"/>
      <c r="I3460" s="41"/>
      <c r="J3460" s="41"/>
      <c r="K3460" s="41"/>
      <c r="L3460" s="41"/>
      <c r="M3460" s="41"/>
      <c r="N3460" s="41"/>
      <c r="O3460" s="41"/>
      <c r="P3460" s="41"/>
      <c r="Q3460" s="41"/>
      <c r="R3460" s="41"/>
      <c r="S3460" s="41"/>
    </row>
    <row r="3461" ht="78.0" customHeight="1">
      <c r="A3461" s="41"/>
      <c r="B3461" s="78"/>
      <c r="C3461" s="78"/>
      <c r="D3461" s="41"/>
      <c r="E3461" s="41"/>
      <c r="F3461" s="41"/>
      <c r="G3461" s="41"/>
      <c r="H3461" s="41"/>
      <c r="I3461" s="41"/>
      <c r="J3461" s="41"/>
      <c r="K3461" s="41"/>
      <c r="L3461" s="41"/>
      <c r="M3461" s="41"/>
      <c r="N3461" s="41"/>
      <c r="O3461" s="41"/>
      <c r="P3461" s="41"/>
      <c r="Q3461" s="41"/>
      <c r="R3461" s="41"/>
      <c r="S3461" s="41"/>
    </row>
    <row r="3462" ht="78.0" customHeight="1">
      <c r="A3462" s="41"/>
      <c r="B3462" s="78"/>
      <c r="C3462" s="78"/>
      <c r="D3462" s="41"/>
      <c r="E3462" s="41"/>
      <c r="F3462" s="41"/>
      <c r="G3462" s="41"/>
      <c r="H3462" s="41"/>
      <c r="I3462" s="41"/>
      <c r="J3462" s="41"/>
      <c r="K3462" s="41"/>
      <c r="L3462" s="41"/>
      <c r="M3462" s="41"/>
      <c r="N3462" s="41"/>
      <c r="O3462" s="41"/>
      <c r="P3462" s="41"/>
      <c r="Q3462" s="41"/>
      <c r="R3462" s="41"/>
      <c r="S3462" s="41"/>
    </row>
    <row r="3463" ht="78.0" customHeight="1">
      <c r="A3463" s="41"/>
      <c r="B3463" s="78"/>
      <c r="C3463" s="78"/>
      <c r="D3463" s="41"/>
      <c r="E3463" s="41"/>
      <c r="F3463" s="41"/>
      <c r="G3463" s="41"/>
      <c r="H3463" s="41"/>
      <c r="I3463" s="41"/>
      <c r="J3463" s="41"/>
      <c r="K3463" s="41"/>
      <c r="L3463" s="41"/>
      <c r="M3463" s="41"/>
      <c r="N3463" s="41"/>
      <c r="O3463" s="41"/>
      <c r="P3463" s="41"/>
      <c r="Q3463" s="41"/>
      <c r="R3463" s="41"/>
      <c r="S3463" s="41"/>
    </row>
    <row r="3464" ht="78.0" customHeight="1">
      <c r="A3464" s="41"/>
      <c r="B3464" s="78"/>
      <c r="C3464" s="78"/>
      <c r="D3464" s="41"/>
      <c r="E3464" s="41"/>
      <c r="F3464" s="41"/>
      <c r="G3464" s="41"/>
      <c r="H3464" s="41"/>
      <c r="I3464" s="41"/>
      <c r="J3464" s="41"/>
      <c r="K3464" s="41"/>
      <c r="L3464" s="41"/>
      <c r="M3464" s="41"/>
      <c r="N3464" s="41"/>
      <c r="O3464" s="41"/>
      <c r="P3464" s="41"/>
      <c r="Q3464" s="41"/>
      <c r="R3464" s="41"/>
      <c r="S3464" s="41"/>
    </row>
    <row r="3465" ht="78.0" customHeight="1">
      <c r="A3465" s="41"/>
      <c r="B3465" s="78"/>
      <c r="C3465" s="78"/>
      <c r="D3465" s="41"/>
      <c r="E3465" s="41"/>
      <c r="F3465" s="41"/>
      <c r="G3465" s="41"/>
      <c r="H3465" s="41"/>
      <c r="I3465" s="41"/>
      <c r="J3465" s="41"/>
      <c r="K3465" s="41"/>
      <c r="L3465" s="41"/>
      <c r="M3465" s="41"/>
      <c r="N3465" s="41"/>
      <c r="O3465" s="41"/>
      <c r="P3465" s="41"/>
      <c r="Q3465" s="41"/>
      <c r="R3465" s="41"/>
      <c r="S3465" s="41"/>
    </row>
    <row r="3466" ht="78.0" customHeight="1">
      <c r="A3466" s="41"/>
      <c r="B3466" s="78"/>
      <c r="C3466" s="78"/>
      <c r="D3466" s="41"/>
      <c r="E3466" s="41"/>
      <c r="F3466" s="41"/>
      <c r="G3466" s="41"/>
      <c r="H3466" s="41"/>
      <c r="I3466" s="41"/>
      <c r="J3466" s="41"/>
      <c r="K3466" s="41"/>
      <c r="L3466" s="41"/>
      <c r="M3466" s="41"/>
      <c r="N3466" s="41"/>
      <c r="O3466" s="41"/>
      <c r="P3466" s="41"/>
      <c r="Q3466" s="41"/>
      <c r="R3466" s="41"/>
      <c r="S3466" s="41"/>
    </row>
    <row r="3467" ht="78.0" customHeight="1">
      <c r="A3467" s="41"/>
      <c r="B3467" s="78"/>
      <c r="C3467" s="78"/>
      <c r="D3467" s="41"/>
      <c r="E3467" s="41"/>
      <c r="F3467" s="41"/>
      <c r="G3467" s="41"/>
      <c r="H3467" s="41"/>
      <c r="I3467" s="41"/>
      <c r="J3467" s="41"/>
      <c r="K3467" s="41"/>
      <c r="L3467" s="41"/>
      <c r="M3467" s="41"/>
      <c r="N3467" s="41"/>
      <c r="O3467" s="41"/>
      <c r="P3467" s="41"/>
      <c r="Q3467" s="41"/>
      <c r="R3467" s="41"/>
      <c r="S3467" s="41"/>
    </row>
    <row r="3468" ht="78.0" customHeight="1">
      <c r="A3468" s="41"/>
      <c r="B3468" s="78"/>
      <c r="C3468" s="78"/>
      <c r="D3468" s="41"/>
      <c r="E3468" s="41"/>
      <c r="F3468" s="41"/>
      <c r="G3468" s="41"/>
      <c r="H3468" s="41"/>
      <c r="I3468" s="41"/>
      <c r="J3468" s="41"/>
      <c r="K3468" s="41"/>
      <c r="L3468" s="41"/>
      <c r="M3468" s="41"/>
      <c r="N3468" s="41"/>
      <c r="O3468" s="41"/>
      <c r="P3468" s="41"/>
      <c r="Q3468" s="41"/>
      <c r="R3468" s="41"/>
      <c r="S3468" s="41"/>
    </row>
    <row r="3469" ht="78.0" customHeight="1">
      <c r="A3469" s="41"/>
      <c r="B3469" s="78"/>
      <c r="C3469" s="78"/>
      <c r="D3469" s="41"/>
      <c r="E3469" s="41"/>
      <c r="F3469" s="41"/>
      <c r="G3469" s="41"/>
      <c r="H3469" s="41"/>
      <c r="I3469" s="41"/>
      <c r="J3469" s="41"/>
      <c r="K3469" s="41"/>
      <c r="L3469" s="41"/>
      <c r="M3469" s="41"/>
      <c r="N3469" s="41"/>
      <c r="O3469" s="41"/>
      <c r="P3469" s="41"/>
      <c r="Q3469" s="41"/>
      <c r="R3469" s="41"/>
      <c r="S3469" s="41"/>
    </row>
    <row r="3470" ht="78.0" customHeight="1">
      <c r="A3470" s="41"/>
      <c r="B3470" s="78"/>
      <c r="C3470" s="78"/>
      <c r="D3470" s="41"/>
      <c r="E3470" s="41"/>
      <c r="F3470" s="41"/>
      <c r="G3470" s="41"/>
      <c r="H3470" s="41"/>
      <c r="I3470" s="41"/>
      <c r="J3470" s="41"/>
      <c r="K3470" s="41"/>
      <c r="L3470" s="41"/>
      <c r="M3470" s="41"/>
      <c r="N3470" s="41"/>
      <c r="O3470" s="41"/>
      <c r="P3470" s="41"/>
      <c r="Q3470" s="41"/>
      <c r="R3470" s="41"/>
      <c r="S3470" s="41"/>
    </row>
    <row r="3471" ht="78.0" customHeight="1">
      <c r="A3471" s="41"/>
      <c r="B3471" s="78"/>
      <c r="C3471" s="78"/>
      <c r="D3471" s="41"/>
      <c r="E3471" s="41"/>
      <c r="F3471" s="41"/>
      <c r="G3471" s="41"/>
      <c r="H3471" s="41"/>
      <c r="I3471" s="41"/>
      <c r="J3471" s="41"/>
      <c r="K3471" s="41"/>
      <c r="L3471" s="41"/>
      <c r="M3471" s="41"/>
      <c r="N3471" s="41"/>
      <c r="O3471" s="41"/>
      <c r="P3471" s="41"/>
      <c r="Q3471" s="41"/>
      <c r="R3471" s="41"/>
      <c r="S3471" s="41"/>
    </row>
    <row r="3472" ht="78.0" customHeight="1">
      <c r="A3472" s="41"/>
      <c r="B3472" s="78"/>
      <c r="C3472" s="78"/>
      <c r="D3472" s="41"/>
      <c r="E3472" s="41"/>
      <c r="F3472" s="41"/>
      <c r="G3472" s="41"/>
      <c r="H3472" s="41"/>
      <c r="I3472" s="41"/>
      <c r="J3472" s="41"/>
      <c r="K3472" s="41"/>
      <c r="L3472" s="41"/>
      <c r="M3472" s="41"/>
      <c r="N3472" s="41"/>
      <c r="O3472" s="41"/>
      <c r="P3472" s="41"/>
      <c r="Q3472" s="41"/>
      <c r="R3472" s="41"/>
      <c r="S3472" s="41"/>
    </row>
    <row r="3473" ht="78.0" customHeight="1">
      <c r="A3473" s="41"/>
      <c r="B3473" s="78"/>
      <c r="C3473" s="78"/>
      <c r="D3473" s="41"/>
      <c r="E3473" s="41"/>
      <c r="F3473" s="41"/>
      <c r="G3473" s="41"/>
      <c r="H3473" s="41"/>
      <c r="I3473" s="41"/>
      <c r="J3473" s="41"/>
      <c r="K3473" s="41"/>
      <c r="L3473" s="41"/>
      <c r="M3473" s="41"/>
      <c r="N3473" s="41"/>
      <c r="O3473" s="41"/>
      <c r="P3473" s="41"/>
      <c r="Q3473" s="41"/>
      <c r="R3473" s="41"/>
      <c r="S3473" s="41"/>
    </row>
    <row r="3474" ht="78.0" customHeight="1">
      <c r="A3474" s="41"/>
      <c r="B3474" s="78"/>
      <c r="C3474" s="78"/>
      <c r="D3474" s="41"/>
      <c r="E3474" s="41"/>
      <c r="F3474" s="41"/>
      <c r="G3474" s="41"/>
      <c r="H3474" s="41"/>
      <c r="I3474" s="41"/>
      <c r="J3474" s="41"/>
      <c r="K3474" s="41"/>
      <c r="L3474" s="41"/>
      <c r="M3474" s="41"/>
      <c r="N3474" s="41"/>
      <c r="O3474" s="41"/>
      <c r="P3474" s="41"/>
      <c r="Q3474" s="41"/>
      <c r="R3474" s="41"/>
      <c r="S3474" s="41"/>
    </row>
    <row r="3475" ht="78.0" customHeight="1">
      <c r="A3475" s="41"/>
      <c r="B3475" s="78"/>
      <c r="C3475" s="78"/>
      <c r="D3475" s="41"/>
      <c r="E3475" s="41"/>
      <c r="F3475" s="41"/>
      <c r="G3475" s="41"/>
      <c r="H3475" s="41"/>
      <c r="I3475" s="41"/>
      <c r="J3475" s="41"/>
      <c r="K3475" s="41"/>
      <c r="L3475" s="41"/>
      <c r="M3475" s="41"/>
      <c r="N3475" s="41"/>
      <c r="O3475" s="41"/>
      <c r="P3475" s="41"/>
      <c r="Q3475" s="41"/>
      <c r="R3475" s="41"/>
      <c r="S3475" s="41"/>
    </row>
    <row r="3476" ht="78.0" customHeight="1">
      <c r="A3476" s="41"/>
      <c r="B3476" s="78"/>
      <c r="C3476" s="78"/>
      <c r="D3476" s="41"/>
      <c r="E3476" s="41"/>
      <c r="F3476" s="41"/>
      <c r="G3476" s="41"/>
      <c r="H3476" s="41"/>
      <c r="I3476" s="41"/>
      <c r="J3476" s="41"/>
      <c r="K3476" s="41"/>
      <c r="L3476" s="41"/>
      <c r="M3476" s="41"/>
      <c r="N3476" s="41"/>
      <c r="O3476" s="41"/>
      <c r="P3476" s="41"/>
      <c r="Q3476" s="41"/>
      <c r="R3476" s="41"/>
      <c r="S3476" s="41"/>
    </row>
    <row r="3477" ht="78.0" customHeight="1">
      <c r="A3477" s="41"/>
      <c r="B3477" s="78"/>
      <c r="C3477" s="78"/>
      <c r="D3477" s="41"/>
      <c r="E3477" s="41"/>
      <c r="F3477" s="41"/>
      <c r="G3477" s="41"/>
      <c r="H3477" s="41"/>
      <c r="I3477" s="41"/>
      <c r="J3477" s="41"/>
      <c r="K3477" s="41"/>
      <c r="L3477" s="41"/>
      <c r="M3477" s="41"/>
      <c r="N3477" s="41"/>
      <c r="O3477" s="41"/>
      <c r="P3477" s="41"/>
      <c r="Q3477" s="41"/>
      <c r="R3477" s="41"/>
      <c r="S3477" s="41"/>
    </row>
    <row r="3478" ht="78.0" customHeight="1">
      <c r="A3478" s="41"/>
      <c r="B3478" s="78"/>
      <c r="C3478" s="78"/>
      <c r="D3478" s="41"/>
      <c r="E3478" s="41"/>
      <c r="F3478" s="41"/>
      <c r="G3478" s="41"/>
      <c r="H3478" s="41"/>
      <c r="I3478" s="41"/>
      <c r="J3478" s="41"/>
      <c r="K3478" s="41"/>
      <c r="L3478" s="41"/>
      <c r="M3478" s="41"/>
      <c r="N3478" s="41"/>
      <c r="O3478" s="41"/>
      <c r="P3478" s="41"/>
      <c r="Q3478" s="41"/>
      <c r="R3478" s="41"/>
      <c r="S3478" s="41"/>
    </row>
    <row r="3479" ht="78.0" customHeight="1">
      <c r="A3479" s="41"/>
      <c r="B3479" s="78"/>
      <c r="C3479" s="78"/>
      <c r="D3479" s="41"/>
      <c r="E3479" s="41"/>
      <c r="F3479" s="41"/>
      <c r="G3479" s="41"/>
      <c r="H3479" s="41"/>
      <c r="I3479" s="41"/>
      <c r="J3479" s="41"/>
      <c r="K3479" s="41"/>
      <c r="L3479" s="41"/>
      <c r="M3479" s="41"/>
      <c r="N3479" s="41"/>
      <c r="O3479" s="41"/>
      <c r="P3479" s="41"/>
      <c r="Q3479" s="41"/>
      <c r="R3479" s="41"/>
      <c r="S3479" s="41"/>
    </row>
    <row r="3480" ht="78.0" customHeight="1">
      <c r="A3480" s="41"/>
      <c r="B3480" s="78"/>
      <c r="C3480" s="78"/>
      <c r="D3480" s="41"/>
      <c r="E3480" s="41"/>
      <c r="F3480" s="41"/>
      <c r="G3480" s="41"/>
      <c r="H3480" s="41"/>
      <c r="I3480" s="41"/>
      <c r="J3480" s="41"/>
      <c r="K3480" s="41"/>
      <c r="L3480" s="41"/>
      <c r="M3480" s="41"/>
      <c r="N3480" s="41"/>
      <c r="O3480" s="41"/>
      <c r="P3480" s="41"/>
      <c r="Q3480" s="41"/>
      <c r="R3480" s="41"/>
      <c r="S3480" s="41"/>
    </row>
    <row r="3481" ht="78.0" customHeight="1">
      <c r="A3481" s="41"/>
      <c r="B3481" s="78"/>
      <c r="C3481" s="78"/>
      <c r="D3481" s="41"/>
      <c r="E3481" s="41"/>
      <c r="F3481" s="41"/>
      <c r="G3481" s="41"/>
      <c r="H3481" s="41"/>
      <c r="I3481" s="41"/>
      <c r="J3481" s="41"/>
      <c r="K3481" s="41"/>
      <c r="L3481" s="41"/>
      <c r="M3481" s="41"/>
      <c r="N3481" s="41"/>
      <c r="O3481" s="41"/>
      <c r="P3481" s="41"/>
      <c r="Q3481" s="41"/>
      <c r="R3481" s="41"/>
      <c r="S3481" s="41"/>
    </row>
    <row r="3482" ht="78.0" customHeight="1">
      <c r="A3482" s="41"/>
      <c r="B3482" s="78"/>
      <c r="C3482" s="78"/>
      <c r="D3482" s="41"/>
      <c r="E3482" s="41"/>
      <c r="F3482" s="41"/>
      <c r="G3482" s="41"/>
      <c r="H3482" s="41"/>
      <c r="I3482" s="41"/>
      <c r="J3482" s="41"/>
      <c r="K3482" s="41"/>
      <c r="L3482" s="41"/>
      <c r="M3482" s="41"/>
      <c r="N3482" s="41"/>
      <c r="O3482" s="41"/>
      <c r="P3482" s="41"/>
      <c r="Q3482" s="41"/>
      <c r="R3482" s="41"/>
      <c r="S3482" s="41"/>
    </row>
    <row r="3483" ht="78.0" customHeight="1">
      <c r="A3483" s="41"/>
      <c r="B3483" s="78"/>
      <c r="C3483" s="78"/>
      <c r="D3483" s="41"/>
      <c r="E3483" s="41"/>
      <c r="F3483" s="41"/>
      <c r="G3483" s="41"/>
      <c r="H3483" s="41"/>
      <c r="I3483" s="41"/>
      <c r="J3483" s="41"/>
      <c r="K3483" s="41"/>
      <c r="L3483" s="41"/>
      <c r="M3483" s="41"/>
      <c r="N3483" s="41"/>
      <c r="O3483" s="41"/>
      <c r="P3483" s="41"/>
      <c r="Q3483" s="41"/>
      <c r="R3483" s="41"/>
      <c r="S3483" s="41"/>
    </row>
    <row r="3484" ht="78.0" customHeight="1">
      <c r="A3484" s="41"/>
      <c r="B3484" s="78"/>
      <c r="C3484" s="78"/>
      <c r="D3484" s="41"/>
      <c r="E3484" s="41"/>
      <c r="F3484" s="41"/>
      <c r="G3484" s="41"/>
      <c r="H3484" s="41"/>
      <c r="I3484" s="41"/>
      <c r="J3484" s="41"/>
      <c r="K3484" s="41"/>
      <c r="L3484" s="41"/>
      <c r="M3484" s="41"/>
      <c r="N3484" s="41"/>
      <c r="O3484" s="41"/>
      <c r="P3484" s="41"/>
      <c r="Q3484" s="41"/>
      <c r="R3484" s="41"/>
      <c r="S3484" s="41"/>
    </row>
    <row r="3485" ht="78.0" customHeight="1">
      <c r="A3485" s="41"/>
      <c r="B3485" s="78"/>
      <c r="C3485" s="78"/>
      <c r="D3485" s="41"/>
      <c r="E3485" s="41"/>
      <c r="F3485" s="41"/>
      <c r="G3485" s="41"/>
      <c r="H3485" s="41"/>
      <c r="I3485" s="41"/>
      <c r="J3485" s="41"/>
      <c r="K3485" s="41"/>
      <c r="L3485" s="41"/>
      <c r="M3485" s="41"/>
      <c r="N3485" s="41"/>
      <c r="O3485" s="41"/>
      <c r="P3485" s="41"/>
      <c r="Q3485" s="41"/>
      <c r="R3485" s="41"/>
      <c r="S3485" s="41"/>
    </row>
    <row r="3486" ht="78.0" customHeight="1">
      <c r="A3486" s="41"/>
      <c r="B3486" s="78"/>
      <c r="C3486" s="78"/>
      <c r="D3486" s="41"/>
      <c r="E3486" s="41"/>
      <c r="F3486" s="41"/>
      <c r="G3486" s="41"/>
      <c r="H3486" s="41"/>
      <c r="I3486" s="41"/>
      <c r="J3486" s="41"/>
      <c r="K3486" s="41"/>
      <c r="L3486" s="41"/>
      <c r="M3486" s="41"/>
      <c r="N3486" s="41"/>
      <c r="O3486" s="41"/>
      <c r="P3486" s="41"/>
      <c r="Q3486" s="41"/>
      <c r="R3486" s="41"/>
      <c r="S3486" s="41"/>
    </row>
    <row r="3487" ht="78.0" customHeight="1">
      <c r="A3487" s="41"/>
      <c r="B3487" s="78"/>
      <c r="C3487" s="78"/>
      <c r="D3487" s="41"/>
      <c r="E3487" s="41"/>
      <c r="F3487" s="41"/>
      <c r="G3487" s="41"/>
      <c r="H3487" s="41"/>
      <c r="I3487" s="41"/>
      <c r="J3487" s="41"/>
      <c r="K3487" s="41"/>
      <c r="L3487" s="41"/>
      <c r="M3487" s="41"/>
      <c r="N3487" s="41"/>
      <c r="O3487" s="41"/>
      <c r="P3487" s="41"/>
      <c r="Q3487" s="41"/>
      <c r="R3487" s="41"/>
      <c r="S3487" s="41"/>
    </row>
    <row r="3488" ht="78.0" customHeight="1">
      <c r="A3488" s="41"/>
      <c r="B3488" s="78"/>
      <c r="C3488" s="78"/>
      <c r="D3488" s="41"/>
      <c r="E3488" s="41"/>
      <c r="F3488" s="41"/>
      <c r="G3488" s="41"/>
      <c r="H3488" s="41"/>
      <c r="I3488" s="41"/>
      <c r="J3488" s="41"/>
      <c r="K3488" s="41"/>
      <c r="L3488" s="41"/>
      <c r="M3488" s="41"/>
      <c r="N3488" s="41"/>
      <c r="O3488" s="41"/>
      <c r="P3488" s="41"/>
      <c r="Q3488" s="41"/>
      <c r="R3488" s="41"/>
      <c r="S3488" s="41"/>
    </row>
    <row r="3489" ht="78.0" customHeight="1">
      <c r="A3489" s="41"/>
      <c r="B3489" s="78"/>
      <c r="C3489" s="78"/>
      <c r="D3489" s="41"/>
      <c r="E3489" s="41"/>
      <c r="F3489" s="41"/>
      <c r="G3489" s="41"/>
      <c r="H3489" s="41"/>
      <c r="I3489" s="41"/>
      <c r="J3489" s="41"/>
      <c r="K3489" s="41"/>
      <c r="L3489" s="41"/>
      <c r="M3489" s="41"/>
      <c r="N3489" s="41"/>
      <c r="O3489" s="41"/>
      <c r="P3489" s="41"/>
      <c r="Q3489" s="41"/>
      <c r="R3489" s="41"/>
      <c r="S3489" s="41"/>
    </row>
    <row r="3490" ht="78.0" customHeight="1">
      <c r="A3490" s="41"/>
      <c r="B3490" s="78"/>
      <c r="C3490" s="78"/>
      <c r="D3490" s="41"/>
      <c r="E3490" s="41"/>
      <c r="F3490" s="41"/>
      <c r="G3490" s="41"/>
      <c r="H3490" s="41"/>
      <c r="I3490" s="41"/>
      <c r="J3490" s="41"/>
      <c r="K3490" s="41"/>
      <c r="L3490" s="41"/>
      <c r="M3490" s="41"/>
      <c r="N3490" s="41"/>
      <c r="O3490" s="41"/>
      <c r="P3490" s="41"/>
      <c r="Q3490" s="41"/>
      <c r="R3490" s="41"/>
      <c r="S3490" s="41"/>
    </row>
    <row r="3491" ht="78.0" customHeight="1">
      <c r="A3491" s="41"/>
      <c r="B3491" s="78"/>
      <c r="C3491" s="78"/>
      <c r="D3491" s="41"/>
      <c r="E3491" s="41"/>
      <c r="F3491" s="41"/>
      <c r="G3491" s="41"/>
      <c r="H3491" s="41"/>
      <c r="I3491" s="41"/>
      <c r="J3491" s="41"/>
      <c r="K3491" s="41"/>
      <c r="L3491" s="41"/>
      <c r="M3491" s="41"/>
      <c r="N3491" s="41"/>
      <c r="O3491" s="41"/>
      <c r="P3491" s="41"/>
      <c r="Q3491" s="41"/>
      <c r="R3491" s="41"/>
      <c r="S3491" s="41"/>
    </row>
    <row r="3492" ht="78.0" customHeight="1">
      <c r="A3492" s="41"/>
      <c r="B3492" s="78"/>
      <c r="C3492" s="78"/>
      <c r="D3492" s="41"/>
      <c r="E3492" s="41"/>
      <c r="F3492" s="41"/>
      <c r="G3492" s="41"/>
      <c r="H3492" s="41"/>
      <c r="I3492" s="41"/>
      <c r="J3492" s="41"/>
      <c r="K3492" s="41"/>
      <c r="L3492" s="41"/>
      <c r="M3492" s="41"/>
      <c r="N3492" s="41"/>
      <c r="O3492" s="41"/>
      <c r="P3492" s="41"/>
      <c r="Q3492" s="41"/>
      <c r="R3492" s="41"/>
      <c r="S3492" s="41"/>
    </row>
    <row r="3493" ht="78.0" customHeight="1">
      <c r="A3493" s="41"/>
      <c r="B3493" s="78"/>
      <c r="C3493" s="78"/>
      <c r="D3493" s="41"/>
      <c r="E3493" s="41"/>
      <c r="F3493" s="41"/>
      <c r="G3493" s="41"/>
      <c r="H3493" s="41"/>
      <c r="I3493" s="41"/>
      <c r="J3493" s="41"/>
      <c r="K3493" s="41"/>
      <c r="L3493" s="41"/>
      <c r="M3493" s="41"/>
      <c r="N3493" s="41"/>
      <c r="O3493" s="41"/>
      <c r="P3493" s="41"/>
      <c r="Q3493" s="41"/>
      <c r="R3493" s="41"/>
      <c r="S3493" s="41"/>
    </row>
    <row r="3494" ht="78.0" customHeight="1">
      <c r="A3494" s="41"/>
      <c r="B3494" s="78"/>
      <c r="C3494" s="78"/>
      <c r="D3494" s="41"/>
      <c r="E3494" s="41"/>
      <c r="F3494" s="41"/>
      <c r="G3494" s="41"/>
      <c r="H3494" s="41"/>
      <c r="I3494" s="41"/>
      <c r="J3494" s="41"/>
      <c r="K3494" s="41"/>
      <c r="L3494" s="41"/>
      <c r="M3494" s="41"/>
      <c r="N3494" s="41"/>
      <c r="O3494" s="41"/>
      <c r="P3494" s="41"/>
      <c r="Q3494" s="41"/>
      <c r="R3494" s="41"/>
      <c r="S3494" s="41"/>
    </row>
    <row r="3495" ht="78.0" customHeight="1">
      <c r="A3495" s="41"/>
      <c r="B3495" s="78"/>
      <c r="C3495" s="78"/>
      <c r="D3495" s="41"/>
      <c r="E3495" s="41"/>
      <c r="F3495" s="41"/>
      <c r="G3495" s="41"/>
      <c r="H3495" s="41"/>
      <c r="I3495" s="41"/>
      <c r="J3495" s="41"/>
      <c r="K3495" s="41"/>
      <c r="L3495" s="41"/>
      <c r="M3495" s="41"/>
      <c r="N3495" s="41"/>
      <c r="O3495" s="41"/>
      <c r="P3495" s="41"/>
      <c r="Q3495" s="41"/>
      <c r="R3495" s="41"/>
      <c r="S3495" s="41"/>
    </row>
    <row r="3496" ht="78.0" customHeight="1">
      <c r="A3496" s="41"/>
      <c r="B3496" s="78"/>
      <c r="C3496" s="78"/>
      <c r="D3496" s="41"/>
      <c r="E3496" s="41"/>
      <c r="F3496" s="41"/>
      <c r="G3496" s="41"/>
      <c r="H3496" s="41"/>
      <c r="I3496" s="41"/>
      <c r="J3496" s="41"/>
      <c r="K3496" s="41"/>
      <c r="L3496" s="41"/>
      <c r="M3496" s="41"/>
      <c r="N3496" s="41"/>
      <c r="O3496" s="41"/>
      <c r="P3496" s="41"/>
      <c r="Q3496" s="41"/>
      <c r="R3496" s="41"/>
      <c r="S3496" s="41"/>
    </row>
    <row r="3497" ht="78.0" customHeight="1">
      <c r="A3497" s="41"/>
      <c r="B3497" s="78"/>
      <c r="C3497" s="78"/>
      <c r="D3497" s="41"/>
      <c r="E3497" s="41"/>
      <c r="F3497" s="41"/>
      <c r="G3497" s="41"/>
      <c r="H3497" s="41"/>
      <c r="I3497" s="41"/>
      <c r="J3497" s="41"/>
      <c r="K3497" s="41"/>
      <c r="L3497" s="41"/>
      <c r="M3497" s="41"/>
      <c r="N3497" s="41"/>
      <c r="O3497" s="41"/>
      <c r="P3497" s="41"/>
      <c r="Q3497" s="41"/>
      <c r="R3497" s="41"/>
      <c r="S3497" s="41"/>
    </row>
    <row r="3498" ht="78.0" customHeight="1">
      <c r="A3498" s="41"/>
      <c r="B3498" s="78"/>
      <c r="C3498" s="78"/>
      <c r="D3498" s="41"/>
      <c r="E3498" s="41"/>
      <c r="F3498" s="41"/>
      <c r="G3498" s="41"/>
      <c r="H3498" s="41"/>
      <c r="I3498" s="41"/>
      <c r="J3498" s="41"/>
      <c r="K3498" s="41"/>
      <c r="L3498" s="41"/>
      <c r="M3498" s="41"/>
      <c r="N3498" s="41"/>
      <c r="O3498" s="41"/>
      <c r="P3498" s="41"/>
      <c r="Q3498" s="41"/>
      <c r="R3498" s="41"/>
      <c r="S3498" s="41"/>
    </row>
    <row r="3499" ht="78.0" customHeight="1">
      <c r="A3499" s="41"/>
      <c r="B3499" s="78"/>
      <c r="C3499" s="78"/>
      <c r="D3499" s="41"/>
      <c r="E3499" s="41"/>
      <c r="F3499" s="41"/>
      <c r="G3499" s="41"/>
      <c r="H3499" s="41"/>
      <c r="I3499" s="41"/>
      <c r="J3499" s="41"/>
      <c r="K3499" s="41"/>
      <c r="L3499" s="41"/>
      <c r="M3499" s="41"/>
      <c r="N3499" s="41"/>
      <c r="O3499" s="41"/>
      <c r="P3499" s="41"/>
      <c r="Q3499" s="41"/>
      <c r="R3499" s="41"/>
      <c r="S3499" s="41"/>
    </row>
    <row r="3500" ht="78.0" customHeight="1">
      <c r="A3500" s="41"/>
      <c r="B3500" s="78"/>
      <c r="C3500" s="78"/>
      <c r="D3500" s="41"/>
      <c r="E3500" s="41"/>
      <c r="F3500" s="41"/>
      <c r="G3500" s="41"/>
      <c r="H3500" s="41"/>
      <c r="I3500" s="41"/>
      <c r="J3500" s="41"/>
      <c r="K3500" s="41"/>
      <c r="L3500" s="41"/>
      <c r="M3500" s="41"/>
      <c r="N3500" s="41"/>
      <c r="O3500" s="41"/>
      <c r="P3500" s="41"/>
      <c r="Q3500" s="41"/>
      <c r="R3500" s="41"/>
      <c r="S3500" s="41"/>
    </row>
    <row r="3501" ht="78.0" customHeight="1">
      <c r="A3501" s="41"/>
      <c r="B3501" s="78"/>
      <c r="C3501" s="78"/>
      <c r="D3501" s="41"/>
      <c r="E3501" s="41"/>
      <c r="F3501" s="41"/>
      <c r="G3501" s="41"/>
      <c r="H3501" s="41"/>
      <c r="I3501" s="41"/>
      <c r="J3501" s="41"/>
      <c r="K3501" s="41"/>
      <c r="L3501" s="41"/>
      <c r="M3501" s="41"/>
      <c r="N3501" s="41"/>
      <c r="O3501" s="41"/>
      <c r="P3501" s="41"/>
      <c r="Q3501" s="41"/>
      <c r="R3501" s="41"/>
      <c r="S3501" s="41"/>
    </row>
    <row r="3502" ht="78.0" customHeight="1">
      <c r="A3502" s="41"/>
      <c r="B3502" s="78"/>
      <c r="C3502" s="78"/>
      <c r="D3502" s="41"/>
      <c r="E3502" s="41"/>
      <c r="F3502" s="41"/>
      <c r="G3502" s="41"/>
      <c r="H3502" s="41"/>
      <c r="I3502" s="41"/>
      <c r="J3502" s="41"/>
      <c r="K3502" s="41"/>
      <c r="L3502" s="41"/>
      <c r="M3502" s="41"/>
      <c r="N3502" s="41"/>
      <c r="O3502" s="41"/>
      <c r="P3502" s="41"/>
      <c r="Q3502" s="41"/>
      <c r="R3502" s="41"/>
      <c r="S3502" s="41"/>
    </row>
    <row r="3503" ht="78.0" customHeight="1">
      <c r="A3503" s="41"/>
      <c r="B3503" s="78"/>
      <c r="C3503" s="78"/>
      <c r="D3503" s="41"/>
      <c r="E3503" s="41"/>
      <c r="F3503" s="41"/>
      <c r="G3503" s="41"/>
      <c r="H3503" s="41"/>
      <c r="I3503" s="41"/>
      <c r="J3503" s="41"/>
      <c r="K3503" s="41"/>
      <c r="L3503" s="41"/>
      <c r="M3503" s="41"/>
      <c r="N3503" s="41"/>
      <c r="O3503" s="41"/>
      <c r="P3503" s="41"/>
      <c r="Q3503" s="41"/>
      <c r="R3503" s="41"/>
      <c r="S3503" s="41"/>
    </row>
    <row r="3504" ht="78.0" customHeight="1">
      <c r="A3504" s="41"/>
      <c r="B3504" s="78"/>
      <c r="C3504" s="78"/>
      <c r="D3504" s="41"/>
      <c r="E3504" s="41"/>
      <c r="F3504" s="41"/>
      <c r="G3504" s="41"/>
      <c r="H3504" s="41"/>
      <c r="I3504" s="41"/>
      <c r="J3504" s="41"/>
      <c r="K3504" s="41"/>
      <c r="L3504" s="41"/>
      <c r="M3504" s="41"/>
      <c r="N3504" s="41"/>
      <c r="O3504" s="41"/>
      <c r="P3504" s="41"/>
      <c r="Q3504" s="41"/>
      <c r="R3504" s="41"/>
      <c r="S3504" s="41"/>
    </row>
    <row r="3505" ht="78.0" customHeight="1">
      <c r="A3505" s="41"/>
      <c r="B3505" s="78"/>
      <c r="C3505" s="78"/>
      <c r="D3505" s="41"/>
      <c r="E3505" s="41"/>
      <c r="F3505" s="41"/>
      <c r="G3505" s="41"/>
      <c r="H3505" s="41"/>
      <c r="I3505" s="41"/>
      <c r="J3505" s="41"/>
      <c r="K3505" s="41"/>
      <c r="L3505" s="41"/>
      <c r="M3505" s="41"/>
      <c r="N3505" s="41"/>
      <c r="O3505" s="41"/>
      <c r="P3505" s="41"/>
      <c r="Q3505" s="41"/>
      <c r="R3505" s="41"/>
      <c r="S3505" s="41"/>
    </row>
    <row r="3506" ht="78.0" customHeight="1">
      <c r="A3506" s="41"/>
      <c r="B3506" s="78"/>
      <c r="C3506" s="78"/>
      <c r="D3506" s="41"/>
      <c r="E3506" s="41"/>
      <c r="F3506" s="41"/>
      <c r="G3506" s="41"/>
      <c r="H3506" s="41"/>
      <c r="I3506" s="41"/>
      <c r="J3506" s="41"/>
      <c r="K3506" s="41"/>
      <c r="L3506" s="41"/>
      <c r="M3506" s="41"/>
      <c r="N3506" s="41"/>
      <c r="O3506" s="41"/>
      <c r="P3506" s="41"/>
      <c r="Q3506" s="41"/>
      <c r="R3506" s="41"/>
      <c r="S3506" s="41"/>
    </row>
    <row r="3507" ht="78.0" customHeight="1">
      <c r="A3507" s="41"/>
      <c r="B3507" s="78"/>
      <c r="C3507" s="78"/>
      <c r="D3507" s="41"/>
      <c r="E3507" s="41"/>
      <c r="F3507" s="41"/>
      <c r="G3507" s="41"/>
      <c r="H3507" s="41"/>
      <c r="I3507" s="41"/>
      <c r="J3507" s="41"/>
      <c r="K3507" s="41"/>
      <c r="L3507" s="41"/>
      <c r="M3507" s="41"/>
      <c r="N3507" s="41"/>
      <c r="O3507" s="41"/>
      <c r="P3507" s="41"/>
      <c r="Q3507" s="41"/>
      <c r="R3507" s="41"/>
      <c r="S3507" s="41"/>
    </row>
    <row r="3508" ht="78.0" customHeight="1">
      <c r="A3508" s="41"/>
      <c r="B3508" s="78"/>
      <c r="C3508" s="78"/>
      <c r="D3508" s="41"/>
      <c r="E3508" s="41"/>
      <c r="F3508" s="41"/>
      <c r="G3508" s="41"/>
      <c r="H3508" s="41"/>
      <c r="I3508" s="41"/>
      <c r="J3508" s="41"/>
      <c r="K3508" s="41"/>
      <c r="L3508" s="41"/>
      <c r="M3508" s="41"/>
      <c r="N3508" s="41"/>
      <c r="O3508" s="41"/>
      <c r="P3508" s="41"/>
      <c r="Q3508" s="41"/>
      <c r="R3508" s="41"/>
      <c r="S3508" s="41"/>
    </row>
    <row r="3509" ht="78.0" customHeight="1">
      <c r="A3509" s="41"/>
      <c r="B3509" s="78"/>
      <c r="C3509" s="78"/>
      <c r="D3509" s="41"/>
      <c r="E3509" s="41"/>
      <c r="F3509" s="41"/>
      <c r="G3509" s="41"/>
      <c r="H3509" s="41"/>
      <c r="I3509" s="41"/>
      <c r="J3509" s="41"/>
      <c r="K3509" s="41"/>
      <c r="L3509" s="41"/>
      <c r="M3509" s="41"/>
      <c r="N3509" s="41"/>
      <c r="O3509" s="41"/>
      <c r="P3509" s="41"/>
      <c r="Q3509" s="41"/>
      <c r="R3509" s="41"/>
      <c r="S3509" s="41"/>
    </row>
    <row r="3510" ht="78.0" customHeight="1">
      <c r="A3510" s="41"/>
      <c r="B3510" s="78"/>
      <c r="C3510" s="78"/>
      <c r="D3510" s="41"/>
      <c r="E3510" s="41"/>
      <c r="F3510" s="41"/>
      <c r="G3510" s="41"/>
      <c r="H3510" s="41"/>
      <c r="I3510" s="41"/>
      <c r="J3510" s="41"/>
      <c r="K3510" s="41"/>
      <c r="L3510" s="41"/>
      <c r="M3510" s="41"/>
      <c r="N3510" s="41"/>
      <c r="O3510" s="41"/>
      <c r="P3510" s="41"/>
      <c r="Q3510" s="41"/>
      <c r="R3510" s="41"/>
      <c r="S3510" s="41"/>
    </row>
    <row r="3511" ht="78.0" customHeight="1">
      <c r="A3511" s="41"/>
      <c r="B3511" s="78"/>
      <c r="C3511" s="78"/>
      <c r="D3511" s="41"/>
      <c r="E3511" s="41"/>
      <c r="F3511" s="41"/>
      <c r="G3511" s="41"/>
      <c r="H3511" s="41"/>
      <c r="I3511" s="41"/>
      <c r="J3511" s="41"/>
      <c r="K3511" s="41"/>
      <c r="L3511" s="41"/>
      <c r="M3511" s="41"/>
      <c r="N3511" s="41"/>
      <c r="O3511" s="41"/>
      <c r="P3511" s="41"/>
      <c r="Q3511" s="41"/>
      <c r="R3511" s="41"/>
      <c r="S3511" s="41"/>
    </row>
    <row r="3512" ht="78.0" customHeight="1">
      <c r="A3512" s="41"/>
      <c r="B3512" s="78"/>
      <c r="C3512" s="78"/>
      <c r="D3512" s="41"/>
      <c r="E3512" s="41"/>
      <c r="F3512" s="41"/>
      <c r="G3512" s="41"/>
      <c r="H3512" s="41"/>
      <c r="I3512" s="41"/>
      <c r="J3512" s="41"/>
      <c r="K3512" s="41"/>
      <c r="L3512" s="41"/>
      <c r="M3512" s="41"/>
      <c r="N3512" s="41"/>
      <c r="O3512" s="41"/>
      <c r="P3512" s="41"/>
      <c r="Q3512" s="41"/>
      <c r="R3512" s="41"/>
      <c r="S3512" s="41"/>
    </row>
    <row r="3513" ht="78.0" customHeight="1">
      <c r="A3513" s="41"/>
      <c r="B3513" s="78"/>
      <c r="C3513" s="78"/>
      <c r="D3513" s="41"/>
      <c r="E3513" s="41"/>
      <c r="F3513" s="41"/>
      <c r="G3513" s="41"/>
      <c r="H3513" s="41"/>
      <c r="I3513" s="41"/>
      <c r="J3513" s="41"/>
      <c r="K3513" s="41"/>
      <c r="L3513" s="41"/>
      <c r="M3513" s="41"/>
      <c r="N3513" s="41"/>
      <c r="O3513" s="41"/>
      <c r="P3513" s="41"/>
      <c r="Q3513" s="41"/>
      <c r="R3513" s="41"/>
      <c r="S3513" s="41"/>
    </row>
    <row r="3514" ht="78.0" customHeight="1">
      <c r="A3514" s="41"/>
      <c r="B3514" s="78"/>
      <c r="C3514" s="78"/>
      <c r="D3514" s="41"/>
      <c r="E3514" s="41"/>
      <c r="F3514" s="41"/>
      <c r="G3514" s="41"/>
      <c r="H3514" s="41"/>
      <c r="I3514" s="41"/>
      <c r="J3514" s="41"/>
      <c r="K3514" s="41"/>
      <c r="L3514" s="41"/>
      <c r="M3514" s="41"/>
      <c r="N3514" s="41"/>
      <c r="O3514" s="41"/>
      <c r="P3514" s="41"/>
      <c r="Q3514" s="41"/>
      <c r="R3514" s="41"/>
      <c r="S3514" s="41"/>
    </row>
    <row r="3515" ht="78.0" customHeight="1">
      <c r="A3515" s="41"/>
      <c r="B3515" s="78"/>
      <c r="C3515" s="78"/>
      <c r="D3515" s="41"/>
      <c r="E3515" s="41"/>
      <c r="F3515" s="41"/>
      <c r="G3515" s="41"/>
      <c r="H3515" s="41"/>
      <c r="I3515" s="41"/>
      <c r="J3515" s="41"/>
      <c r="K3515" s="41"/>
      <c r="L3515" s="41"/>
      <c r="M3515" s="41"/>
      <c r="N3515" s="41"/>
      <c r="O3515" s="41"/>
      <c r="P3515" s="41"/>
      <c r="Q3515" s="41"/>
      <c r="R3515" s="41"/>
      <c r="S3515" s="41"/>
    </row>
    <row r="3516" ht="78.0" customHeight="1">
      <c r="A3516" s="41"/>
      <c r="B3516" s="78"/>
      <c r="C3516" s="78"/>
      <c r="D3516" s="41"/>
      <c r="E3516" s="41"/>
      <c r="F3516" s="41"/>
      <c r="G3516" s="41"/>
      <c r="H3516" s="41"/>
      <c r="I3516" s="41"/>
      <c r="J3516" s="41"/>
      <c r="K3516" s="41"/>
      <c r="L3516" s="41"/>
      <c r="M3516" s="41"/>
      <c r="N3516" s="41"/>
      <c r="O3516" s="41"/>
      <c r="P3516" s="41"/>
      <c r="Q3516" s="41"/>
      <c r="R3516" s="41"/>
      <c r="S3516" s="41"/>
    </row>
    <row r="3517" ht="78.0" customHeight="1">
      <c r="A3517" s="41"/>
      <c r="B3517" s="78"/>
      <c r="C3517" s="78"/>
      <c r="D3517" s="41"/>
      <c r="E3517" s="41"/>
      <c r="F3517" s="41"/>
      <c r="G3517" s="41"/>
      <c r="H3517" s="41"/>
      <c r="I3517" s="41"/>
      <c r="J3517" s="41"/>
      <c r="K3517" s="41"/>
      <c r="L3517" s="41"/>
      <c r="M3517" s="41"/>
      <c r="N3517" s="41"/>
      <c r="O3517" s="41"/>
      <c r="P3517" s="41"/>
      <c r="Q3517" s="41"/>
      <c r="R3517" s="41"/>
      <c r="S3517" s="41"/>
    </row>
    <row r="3518" ht="78.0" customHeight="1">
      <c r="A3518" s="41"/>
      <c r="B3518" s="78"/>
      <c r="C3518" s="78"/>
      <c r="D3518" s="41"/>
      <c r="E3518" s="41"/>
      <c r="F3518" s="41"/>
      <c r="G3518" s="41"/>
      <c r="H3518" s="41"/>
      <c r="I3518" s="41"/>
      <c r="J3518" s="41"/>
      <c r="K3518" s="41"/>
      <c r="L3518" s="41"/>
      <c r="M3518" s="41"/>
      <c r="N3518" s="41"/>
      <c r="O3518" s="41"/>
      <c r="P3518" s="41"/>
      <c r="Q3518" s="41"/>
      <c r="R3518" s="41"/>
      <c r="S3518" s="41"/>
    </row>
    <row r="3519" ht="78.0" customHeight="1">
      <c r="A3519" s="41"/>
      <c r="B3519" s="78"/>
      <c r="C3519" s="78"/>
      <c r="D3519" s="41"/>
      <c r="E3519" s="41"/>
      <c r="F3519" s="41"/>
      <c r="G3519" s="41"/>
      <c r="H3519" s="41"/>
      <c r="I3519" s="41"/>
      <c r="J3519" s="41"/>
      <c r="K3519" s="41"/>
      <c r="L3519" s="41"/>
      <c r="M3519" s="41"/>
      <c r="N3519" s="41"/>
      <c r="O3519" s="41"/>
      <c r="P3519" s="41"/>
      <c r="Q3519" s="41"/>
      <c r="R3519" s="41"/>
      <c r="S3519" s="41"/>
    </row>
    <row r="3520" ht="78.0" customHeight="1">
      <c r="A3520" s="41"/>
      <c r="B3520" s="78"/>
      <c r="C3520" s="78"/>
      <c r="D3520" s="41"/>
      <c r="E3520" s="41"/>
      <c r="F3520" s="41"/>
      <c r="G3520" s="41"/>
      <c r="H3520" s="41"/>
      <c r="I3520" s="41"/>
      <c r="J3520" s="41"/>
      <c r="K3520" s="41"/>
      <c r="L3520" s="41"/>
      <c r="M3520" s="41"/>
      <c r="N3520" s="41"/>
      <c r="O3520" s="41"/>
      <c r="P3520" s="41"/>
      <c r="Q3520" s="41"/>
      <c r="R3520" s="41"/>
      <c r="S3520" s="41"/>
    </row>
    <row r="3521" ht="78.0" customHeight="1">
      <c r="A3521" s="41"/>
      <c r="B3521" s="78"/>
      <c r="C3521" s="78"/>
      <c r="D3521" s="41"/>
      <c r="E3521" s="41"/>
      <c r="F3521" s="41"/>
      <c r="G3521" s="41"/>
      <c r="H3521" s="41"/>
      <c r="I3521" s="41"/>
      <c r="J3521" s="41"/>
      <c r="K3521" s="41"/>
      <c r="L3521" s="41"/>
      <c r="M3521" s="41"/>
      <c r="N3521" s="41"/>
      <c r="O3521" s="41"/>
      <c r="P3521" s="41"/>
      <c r="Q3521" s="41"/>
      <c r="R3521" s="41"/>
      <c r="S3521" s="41"/>
    </row>
    <row r="3522" ht="78.0" customHeight="1">
      <c r="A3522" s="41"/>
      <c r="B3522" s="78"/>
      <c r="C3522" s="78"/>
      <c r="D3522" s="41"/>
      <c r="E3522" s="41"/>
      <c r="F3522" s="41"/>
      <c r="G3522" s="41"/>
      <c r="H3522" s="41"/>
      <c r="I3522" s="41"/>
      <c r="J3522" s="41"/>
      <c r="K3522" s="41"/>
      <c r="L3522" s="41"/>
      <c r="M3522" s="41"/>
      <c r="N3522" s="41"/>
      <c r="O3522" s="41"/>
      <c r="P3522" s="41"/>
      <c r="Q3522" s="41"/>
      <c r="R3522" s="41"/>
      <c r="S3522" s="41"/>
    </row>
    <row r="3523" ht="78.0" customHeight="1">
      <c r="A3523" s="41"/>
      <c r="B3523" s="78"/>
      <c r="C3523" s="78"/>
      <c r="D3523" s="41"/>
      <c r="E3523" s="41"/>
      <c r="F3523" s="41"/>
      <c r="G3523" s="41"/>
      <c r="H3523" s="41"/>
      <c r="I3523" s="41"/>
      <c r="J3523" s="41"/>
      <c r="K3523" s="41"/>
      <c r="L3523" s="41"/>
      <c r="M3523" s="41"/>
      <c r="N3523" s="41"/>
      <c r="O3523" s="41"/>
      <c r="P3523" s="41"/>
      <c r="Q3523" s="41"/>
      <c r="R3523" s="41"/>
      <c r="S3523" s="41"/>
    </row>
    <row r="3524" ht="78.0" customHeight="1">
      <c r="A3524" s="41"/>
      <c r="B3524" s="78"/>
      <c r="C3524" s="78"/>
      <c r="D3524" s="41"/>
      <c r="E3524" s="41"/>
      <c r="F3524" s="41"/>
      <c r="G3524" s="41"/>
      <c r="H3524" s="41"/>
      <c r="I3524" s="41"/>
      <c r="J3524" s="41"/>
      <c r="K3524" s="41"/>
      <c r="L3524" s="41"/>
      <c r="M3524" s="41"/>
      <c r="N3524" s="41"/>
      <c r="O3524" s="41"/>
      <c r="P3524" s="41"/>
      <c r="Q3524" s="41"/>
      <c r="R3524" s="41"/>
      <c r="S3524" s="41"/>
    </row>
    <row r="3525" ht="78.0" customHeight="1">
      <c r="A3525" s="41"/>
      <c r="B3525" s="78"/>
      <c r="C3525" s="78"/>
      <c r="D3525" s="41"/>
      <c r="E3525" s="41"/>
      <c r="F3525" s="41"/>
      <c r="G3525" s="41"/>
      <c r="H3525" s="41"/>
      <c r="I3525" s="41"/>
      <c r="J3525" s="41"/>
      <c r="K3525" s="41"/>
      <c r="L3525" s="41"/>
      <c r="M3525" s="41"/>
      <c r="N3525" s="41"/>
      <c r="O3525" s="41"/>
      <c r="P3525" s="41"/>
      <c r="Q3525" s="41"/>
      <c r="R3525" s="41"/>
      <c r="S3525" s="41"/>
    </row>
    <row r="3526" ht="78.0" customHeight="1">
      <c r="A3526" s="41"/>
      <c r="B3526" s="78"/>
      <c r="C3526" s="78"/>
      <c r="D3526" s="41"/>
      <c r="E3526" s="41"/>
      <c r="F3526" s="41"/>
      <c r="G3526" s="41"/>
      <c r="H3526" s="41"/>
      <c r="I3526" s="41"/>
      <c r="J3526" s="41"/>
      <c r="K3526" s="41"/>
      <c r="L3526" s="41"/>
      <c r="M3526" s="41"/>
      <c r="N3526" s="41"/>
      <c r="O3526" s="41"/>
      <c r="P3526" s="41"/>
      <c r="Q3526" s="41"/>
      <c r="R3526" s="41"/>
      <c r="S3526" s="41"/>
    </row>
    <row r="3527" ht="78.0" customHeight="1">
      <c r="A3527" s="41"/>
      <c r="B3527" s="78"/>
      <c r="C3527" s="78"/>
      <c r="D3527" s="41"/>
      <c r="E3527" s="41"/>
      <c r="F3527" s="41"/>
      <c r="G3527" s="41"/>
      <c r="H3527" s="41"/>
      <c r="I3527" s="41"/>
      <c r="J3527" s="41"/>
      <c r="K3527" s="41"/>
      <c r="L3527" s="41"/>
      <c r="M3527" s="41"/>
      <c r="N3527" s="41"/>
      <c r="O3527" s="41"/>
      <c r="P3527" s="41"/>
      <c r="Q3527" s="41"/>
      <c r="R3527" s="41"/>
      <c r="S3527" s="41"/>
    </row>
    <row r="3528" ht="78.0" customHeight="1">
      <c r="A3528" s="41"/>
      <c r="B3528" s="78"/>
      <c r="C3528" s="78"/>
      <c r="D3528" s="41"/>
      <c r="E3528" s="41"/>
      <c r="F3528" s="41"/>
      <c r="G3528" s="41"/>
      <c r="H3528" s="41"/>
      <c r="I3528" s="41"/>
      <c r="J3528" s="41"/>
      <c r="K3528" s="41"/>
      <c r="L3528" s="41"/>
      <c r="M3528" s="41"/>
      <c r="N3528" s="41"/>
      <c r="O3528" s="41"/>
      <c r="P3528" s="41"/>
      <c r="Q3528" s="41"/>
      <c r="R3528" s="41"/>
      <c r="S3528" s="41"/>
    </row>
    <row r="3529" ht="78.0" customHeight="1">
      <c r="A3529" s="41"/>
      <c r="B3529" s="78"/>
      <c r="C3529" s="78"/>
      <c r="D3529" s="41"/>
      <c r="E3529" s="41"/>
      <c r="F3529" s="41"/>
      <c r="G3529" s="41"/>
      <c r="H3529" s="41"/>
      <c r="I3529" s="41"/>
      <c r="J3529" s="41"/>
      <c r="K3529" s="41"/>
      <c r="L3529" s="41"/>
      <c r="M3529" s="41"/>
      <c r="N3529" s="41"/>
      <c r="O3529" s="41"/>
      <c r="P3529" s="41"/>
      <c r="Q3529" s="41"/>
      <c r="R3529" s="41"/>
      <c r="S3529" s="41"/>
    </row>
    <row r="3530" ht="78.0" customHeight="1">
      <c r="A3530" s="41"/>
      <c r="B3530" s="78"/>
      <c r="C3530" s="78"/>
      <c r="D3530" s="41"/>
      <c r="E3530" s="41"/>
      <c r="F3530" s="41"/>
      <c r="G3530" s="41"/>
      <c r="H3530" s="41"/>
      <c r="I3530" s="41"/>
      <c r="J3530" s="41"/>
      <c r="K3530" s="41"/>
      <c r="L3530" s="41"/>
      <c r="M3530" s="41"/>
      <c r="N3530" s="41"/>
      <c r="O3530" s="41"/>
      <c r="P3530" s="41"/>
      <c r="Q3530" s="41"/>
      <c r="R3530" s="41"/>
      <c r="S3530" s="41"/>
    </row>
    <row r="3531" ht="78.0" customHeight="1">
      <c r="A3531" s="41"/>
      <c r="B3531" s="78"/>
      <c r="C3531" s="78"/>
      <c r="D3531" s="41"/>
      <c r="E3531" s="41"/>
      <c r="F3531" s="41"/>
      <c r="G3531" s="41"/>
      <c r="H3531" s="41"/>
      <c r="I3531" s="41"/>
      <c r="J3531" s="41"/>
      <c r="K3531" s="41"/>
      <c r="L3531" s="41"/>
      <c r="M3531" s="41"/>
      <c r="N3531" s="41"/>
      <c r="O3531" s="41"/>
      <c r="P3531" s="41"/>
      <c r="Q3531" s="41"/>
      <c r="R3531" s="41"/>
      <c r="S3531" s="41"/>
    </row>
    <row r="3532" ht="78.0" customHeight="1">
      <c r="A3532" s="41"/>
      <c r="B3532" s="78"/>
      <c r="C3532" s="78"/>
      <c r="D3532" s="41"/>
      <c r="E3532" s="41"/>
      <c r="F3532" s="41"/>
      <c r="G3532" s="41"/>
      <c r="H3532" s="41"/>
      <c r="I3532" s="41"/>
      <c r="J3532" s="41"/>
      <c r="K3532" s="41"/>
      <c r="L3532" s="41"/>
      <c r="M3532" s="41"/>
      <c r="N3532" s="41"/>
      <c r="O3532" s="41"/>
      <c r="P3532" s="41"/>
      <c r="Q3532" s="41"/>
      <c r="R3532" s="41"/>
      <c r="S3532" s="41"/>
    </row>
    <row r="3533" ht="78.0" customHeight="1">
      <c r="A3533" s="41"/>
      <c r="B3533" s="78"/>
      <c r="C3533" s="78"/>
      <c r="D3533" s="41"/>
      <c r="E3533" s="41"/>
      <c r="F3533" s="41"/>
      <c r="G3533" s="41"/>
      <c r="H3533" s="41"/>
      <c r="I3533" s="41"/>
      <c r="J3533" s="41"/>
      <c r="K3533" s="41"/>
      <c r="L3533" s="41"/>
      <c r="M3533" s="41"/>
      <c r="N3533" s="41"/>
      <c r="O3533" s="41"/>
      <c r="P3533" s="41"/>
      <c r="Q3533" s="41"/>
      <c r="R3533" s="41"/>
      <c r="S3533" s="41"/>
    </row>
    <row r="3534" ht="78.0" customHeight="1">
      <c r="A3534" s="41"/>
      <c r="B3534" s="78"/>
      <c r="C3534" s="78"/>
      <c r="D3534" s="41"/>
      <c r="E3534" s="41"/>
      <c r="F3534" s="41"/>
      <c r="G3534" s="41"/>
      <c r="H3534" s="41"/>
      <c r="I3534" s="41"/>
      <c r="J3534" s="41"/>
      <c r="K3534" s="41"/>
      <c r="L3534" s="41"/>
      <c r="M3534" s="41"/>
      <c r="N3534" s="41"/>
      <c r="O3534" s="41"/>
      <c r="P3534" s="41"/>
      <c r="Q3534" s="41"/>
      <c r="R3534" s="41"/>
      <c r="S3534" s="41"/>
    </row>
    <row r="3535" ht="78.0" customHeight="1">
      <c r="A3535" s="41"/>
      <c r="B3535" s="78"/>
      <c r="C3535" s="78"/>
      <c r="D3535" s="41"/>
      <c r="E3535" s="41"/>
      <c r="F3535" s="41"/>
      <c r="G3535" s="41"/>
      <c r="H3535" s="41"/>
      <c r="I3535" s="41"/>
      <c r="J3535" s="41"/>
      <c r="K3535" s="41"/>
      <c r="L3535" s="41"/>
      <c r="M3535" s="41"/>
      <c r="N3535" s="41"/>
      <c r="O3535" s="41"/>
      <c r="P3535" s="41"/>
      <c r="Q3535" s="41"/>
      <c r="R3535" s="41"/>
      <c r="S3535" s="41"/>
    </row>
    <row r="3536" ht="78.0" customHeight="1">
      <c r="A3536" s="41"/>
      <c r="B3536" s="78"/>
      <c r="C3536" s="78"/>
      <c r="D3536" s="41"/>
      <c r="E3536" s="41"/>
      <c r="F3536" s="41"/>
      <c r="G3536" s="41"/>
      <c r="H3536" s="41"/>
      <c r="I3536" s="41"/>
      <c r="J3536" s="41"/>
      <c r="K3536" s="41"/>
      <c r="L3536" s="41"/>
      <c r="M3536" s="41"/>
      <c r="N3536" s="41"/>
      <c r="O3536" s="41"/>
      <c r="P3536" s="41"/>
      <c r="Q3536" s="41"/>
      <c r="R3536" s="41"/>
      <c r="S3536" s="41"/>
    </row>
    <row r="3537" ht="78.0" customHeight="1">
      <c r="A3537" s="41"/>
      <c r="B3537" s="78"/>
      <c r="C3537" s="78"/>
      <c r="D3537" s="41"/>
      <c r="E3537" s="41"/>
      <c r="F3537" s="41"/>
      <c r="G3537" s="41"/>
      <c r="H3537" s="41"/>
      <c r="I3537" s="41"/>
      <c r="J3537" s="41"/>
      <c r="K3537" s="41"/>
      <c r="L3537" s="41"/>
      <c r="M3537" s="41"/>
      <c r="N3537" s="41"/>
      <c r="O3537" s="41"/>
      <c r="P3537" s="41"/>
      <c r="Q3537" s="41"/>
      <c r="R3537" s="41"/>
      <c r="S3537" s="41"/>
    </row>
    <row r="3538" ht="78.0" customHeight="1">
      <c r="A3538" s="41"/>
      <c r="B3538" s="78"/>
      <c r="C3538" s="78"/>
      <c r="D3538" s="41"/>
      <c r="E3538" s="41"/>
      <c r="F3538" s="41"/>
      <c r="G3538" s="41"/>
      <c r="H3538" s="41"/>
      <c r="I3538" s="41"/>
      <c r="J3538" s="41"/>
      <c r="K3538" s="41"/>
      <c r="L3538" s="41"/>
      <c r="M3538" s="41"/>
      <c r="N3538" s="41"/>
      <c r="O3538" s="41"/>
      <c r="P3538" s="41"/>
      <c r="Q3538" s="41"/>
      <c r="R3538" s="41"/>
      <c r="S3538" s="41"/>
    </row>
    <row r="3539" ht="78.0" customHeight="1">
      <c r="A3539" s="41"/>
      <c r="B3539" s="78"/>
      <c r="C3539" s="78"/>
      <c r="D3539" s="41"/>
      <c r="E3539" s="41"/>
      <c r="F3539" s="41"/>
      <c r="G3539" s="41"/>
      <c r="H3539" s="41"/>
      <c r="I3539" s="41"/>
      <c r="J3539" s="41"/>
      <c r="K3539" s="41"/>
      <c r="L3539" s="41"/>
      <c r="M3539" s="41"/>
      <c r="N3539" s="41"/>
      <c r="O3539" s="41"/>
      <c r="P3539" s="41"/>
      <c r="Q3539" s="41"/>
      <c r="R3539" s="41"/>
      <c r="S3539" s="41"/>
    </row>
    <row r="3540" ht="78.0" customHeight="1">
      <c r="A3540" s="41"/>
      <c r="B3540" s="78"/>
      <c r="C3540" s="78"/>
      <c r="D3540" s="41"/>
      <c r="E3540" s="41"/>
      <c r="F3540" s="41"/>
      <c r="G3540" s="41"/>
      <c r="H3540" s="41"/>
      <c r="I3540" s="41"/>
      <c r="J3540" s="41"/>
      <c r="K3540" s="41"/>
      <c r="L3540" s="41"/>
      <c r="M3540" s="41"/>
      <c r="N3540" s="41"/>
      <c r="O3540" s="41"/>
      <c r="P3540" s="41"/>
      <c r="Q3540" s="41"/>
      <c r="R3540" s="41"/>
      <c r="S3540" s="41"/>
    </row>
    <row r="3541" ht="78.0" customHeight="1">
      <c r="A3541" s="41"/>
      <c r="B3541" s="78"/>
      <c r="C3541" s="78"/>
      <c r="D3541" s="41"/>
      <c r="E3541" s="41"/>
      <c r="F3541" s="41"/>
      <c r="G3541" s="41"/>
      <c r="H3541" s="41"/>
      <c r="I3541" s="41"/>
      <c r="J3541" s="41"/>
      <c r="K3541" s="41"/>
      <c r="L3541" s="41"/>
      <c r="M3541" s="41"/>
      <c r="N3541" s="41"/>
      <c r="O3541" s="41"/>
      <c r="P3541" s="41"/>
      <c r="Q3541" s="41"/>
      <c r="R3541" s="41"/>
      <c r="S3541" s="41"/>
    </row>
    <row r="3542" ht="78.0" customHeight="1">
      <c r="A3542" s="41"/>
      <c r="B3542" s="78"/>
      <c r="C3542" s="78"/>
      <c r="D3542" s="41"/>
      <c r="E3542" s="41"/>
      <c r="F3542" s="41"/>
      <c r="G3542" s="41"/>
      <c r="H3542" s="41"/>
      <c r="I3542" s="41"/>
      <c r="J3542" s="41"/>
      <c r="K3542" s="41"/>
      <c r="L3542" s="41"/>
      <c r="M3542" s="41"/>
      <c r="N3542" s="41"/>
      <c r="O3542" s="41"/>
      <c r="P3542" s="41"/>
      <c r="Q3542" s="41"/>
      <c r="R3542" s="41"/>
      <c r="S3542" s="41"/>
    </row>
    <row r="3543" ht="78.0" customHeight="1">
      <c r="A3543" s="41"/>
      <c r="B3543" s="78"/>
      <c r="C3543" s="78"/>
      <c r="D3543" s="41"/>
      <c r="E3543" s="41"/>
      <c r="F3543" s="41"/>
      <c r="G3543" s="41"/>
      <c r="H3543" s="41"/>
      <c r="I3543" s="41"/>
      <c r="J3543" s="41"/>
      <c r="K3543" s="41"/>
      <c r="L3543" s="41"/>
      <c r="M3543" s="41"/>
      <c r="N3543" s="41"/>
      <c r="O3543" s="41"/>
      <c r="P3543" s="41"/>
      <c r="Q3543" s="41"/>
      <c r="R3543" s="41"/>
      <c r="S3543" s="41"/>
    </row>
    <row r="3544" ht="78.0" customHeight="1">
      <c r="A3544" s="41"/>
      <c r="B3544" s="78"/>
      <c r="C3544" s="78"/>
      <c r="D3544" s="41"/>
      <c r="E3544" s="41"/>
      <c r="F3544" s="41"/>
      <c r="G3544" s="41"/>
      <c r="H3544" s="41"/>
      <c r="I3544" s="41"/>
      <c r="J3544" s="41"/>
      <c r="K3544" s="41"/>
      <c r="L3544" s="41"/>
      <c r="M3544" s="41"/>
      <c r="N3544" s="41"/>
      <c r="O3544" s="41"/>
      <c r="P3544" s="41"/>
      <c r="Q3544" s="41"/>
      <c r="R3544" s="41"/>
      <c r="S3544" s="41"/>
    </row>
    <row r="3545" ht="78.0" customHeight="1">
      <c r="A3545" s="41"/>
      <c r="B3545" s="78"/>
      <c r="C3545" s="78"/>
      <c r="D3545" s="41"/>
      <c r="E3545" s="41"/>
      <c r="F3545" s="41"/>
      <c r="G3545" s="41"/>
      <c r="H3545" s="41"/>
      <c r="I3545" s="41"/>
      <c r="J3545" s="41"/>
      <c r="K3545" s="41"/>
      <c r="L3545" s="41"/>
      <c r="M3545" s="41"/>
      <c r="N3545" s="41"/>
      <c r="O3545" s="41"/>
      <c r="P3545" s="41"/>
      <c r="Q3545" s="41"/>
      <c r="R3545" s="41"/>
      <c r="S3545" s="41"/>
    </row>
    <row r="3546" ht="78.0" customHeight="1">
      <c r="A3546" s="41"/>
      <c r="B3546" s="78"/>
      <c r="C3546" s="78"/>
      <c r="D3546" s="41"/>
      <c r="E3546" s="41"/>
      <c r="F3546" s="41"/>
      <c r="G3546" s="41"/>
      <c r="H3546" s="41"/>
      <c r="I3546" s="41"/>
      <c r="J3546" s="41"/>
      <c r="K3546" s="41"/>
      <c r="L3546" s="41"/>
      <c r="M3546" s="41"/>
      <c r="N3546" s="41"/>
      <c r="O3546" s="41"/>
      <c r="P3546" s="41"/>
      <c r="Q3546" s="41"/>
      <c r="R3546" s="41"/>
      <c r="S3546" s="41"/>
    </row>
    <row r="3547" ht="78.0" customHeight="1">
      <c r="A3547" s="41"/>
      <c r="B3547" s="78"/>
      <c r="C3547" s="78"/>
      <c r="D3547" s="41"/>
      <c r="E3547" s="41"/>
      <c r="F3547" s="41"/>
      <c r="G3547" s="41"/>
      <c r="H3547" s="41"/>
      <c r="I3547" s="41"/>
      <c r="J3547" s="41"/>
      <c r="K3547" s="41"/>
      <c r="L3547" s="41"/>
      <c r="M3547" s="41"/>
      <c r="N3547" s="41"/>
      <c r="O3547" s="41"/>
      <c r="P3547" s="41"/>
      <c r="Q3547" s="41"/>
      <c r="R3547" s="41"/>
      <c r="S3547" s="41"/>
    </row>
    <row r="3548" ht="78.0" customHeight="1">
      <c r="A3548" s="41"/>
      <c r="B3548" s="78"/>
      <c r="C3548" s="78"/>
      <c r="D3548" s="41"/>
      <c r="E3548" s="41"/>
      <c r="F3548" s="41"/>
      <c r="G3548" s="41"/>
      <c r="H3548" s="41"/>
      <c r="I3548" s="41"/>
      <c r="J3548" s="41"/>
      <c r="K3548" s="41"/>
      <c r="L3548" s="41"/>
      <c r="M3548" s="41"/>
      <c r="N3548" s="41"/>
      <c r="O3548" s="41"/>
      <c r="P3548" s="41"/>
      <c r="Q3548" s="41"/>
      <c r="R3548" s="41"/>
      <c r="S3548" s="41"/>
    </row>
    <row r="3549" ht="78.0" customHeight="1">
      <c r="A3549" s="41"/>
      <c r="B3549" s="78"/>
      <c r="C3549" s="78"/>
      <c r="D3549" s="41"/>
      <c r="E3549" s="41"/>
      <c r="F3549" s="41"/>
      <c r="G3549" s="41"/>
      <c r="H3549" s="41"/>
      <c r="I3549" s="41"/>
      <c r="J3549" s="41"/>
      <c r="K3549" s="41"/>
      <c r="L3549" s="41"/>
      <c r="M3549" s="41"/>
      <c r="N3549" s="41"/>
      <c r="O3549" s="41"/>
      <c r="P3549" s="41"/>
      <c r="Q3549" s="41"/>
      <c r="R3549" s="41"/>
      <c r="S3549" s="41"/>
    </row>
    <row r="3550" ht="78.0" customHeight="1">
      <c r="A3550" s="41"/>
      <c r="B3550" s="78"/>
      <c r="C3550" s="78"/>
      <c r="D3550" s="41"/>
      <c r="E3550" s="41"/>
      <c r="F3550" s="41"/>
      <c r="G3550" s="41"/>
      <c r="H3550" s="41"/>
      <c r="I3550" s="41"/>
      <c r="J3550" s="41"/>
      <c r="K3550" s="41"/>
      <c r="L3550" s="41"/>
      <c r="M3550" s="41"/>
      <c r="N3550" s="41"/>
      <c r="O3550" s="41"/>
      <c r="P3550" s="41"/>
      <c r="Q3550" s="41"/>
      <c r="R3550" s="41"/>
      <c r="S3550" s="41"/>
    </row>
    <row r="3551" ht="78.0" customHeight="1">
      <c r="A3551" s="41"/>
      <c r="B3551" s="78"/>
      <c r="C3551" s="78"/>
      <c r="D3551" s="41"/>
      <c r="E3551" s="41"/>
      <c r="F3551" s="41"/>
      <c r="G3551" s="41"/>
      <c r="H3551" s="41"/>
      <c r="I3551" s="41"/>
      <c r="J3551" s="41"/>
      <c r="K3551" s="41"/>
      <c r="L3551" s="41"/>
      <c r="M3551" s="41"/>
      <c r="N3551" s="41"/>
      <c r="O3551" s="41"/>
      <c r="P3551" s="41"/>
      <c r="Q3551" s="41"/>
      <c r="R3551" s="41"/>
      <c r="S3551" s="41"/>
    </row>
    <row r="3552" ht="78.0" customHeight="1">
      <c r="A3552" s="41"/>
      <c r="B3552" s="78"/>
      <c r="C3552" s="78"/>
      <c r="D3552" s="41"/>
      <c r="E3552" s="41"/>
      <c r="F3552" s="41"/>
      <c r="G3552" s="41"/>
      <c r="H3552" s="41"/>
      <c r="I3552" s="41"/>
      <c r="J3552" s="41"/>
      <c r="K3552" s="41"/>
      <c r="L3552" s="41"/>
      <c r="M3552" s="41"/>
      <c r="N3552" s="41"/>
      <c r="O3552" s="41"/>
      <c r="P3552" s="41"/>
      <c r="Q3552" s="41"/>
      <c r="R3552" s="41"/>
      <c r="S3552" s="41"/>
    </row>
    <row r="3553" ht="78.0" customHeight="1">
      <c r="A3553" s="41"/>
      <c r="B3553" s="78"/>
      <c r="C3553" s="78"/>
      <c r="D3553" s="41"/>
      <c r="E3553" s="41"/>
      <c r="F3553" s="41"/>
      <c r="G3553" s="41"/>
      <c r="H3553" s="41"/>
      <c r="I3553" s="41"/>
      <c r="J3553" s="41"/>
      <c r="K3553" s="41"/>
      <c r="L3553" s="41"/>
      <c r="M3553" s="41"/>
      <c r="N3553" s="41"/>
      <c r="O3553" s="41"/>
      <c r="P3553" s="41"/>
      <c r="Q3553" s="41"/>
      <c r="R3553" s="41"/>
      <c r="S3553" s="41"/>
    </row>
    <row r="3554" ht="78.0" customHeight="1">
      <c r="A3554" s="41"/>
      <c r="B3554" s="78"/>
      <c r="C3554" s="78"/>
      <c r="D3554" s="41"/>
      <c r="E3554" s="41"/>
      <c r="F3554" s="41"/>
      <c r="G3554" s="41"/>
      <c r="H3554" s="41"/>
      <c r="I3554" s="41"/>
      <c r="J3554" s="41"/>
      <c r="K3554" s="41"/>
      <c r="L3554" s="41"/>
      <c r="M3554" s="41"/>
      <c r="N3554" s="41"/>
      <c r="O3554" s="41"/>
      <c r="P3554" s="41"/>
      <c r="Q3554" s="41"/>
      <c r="R3554" s="41"/>
      <c r="S3554" s="41"/>
    </row>
    <row r="3555" ht="78.0" customHeight="1">
      <c r="A3555" s="41"/>
      <c r="B3555" s="78"/>
      <c r="C3555" s="78"/>
      <c r="D3555" s="41"/>
      <c r="E3555" s="41"/>
      <c r="F3555" s="41"/>
      <c r="G3555" s="41"/>
      <c r="H3555" s="41"/>
      <c r="I3555" s="41"/>
      <c r="J3555" s="41"/>
      <c r="K3555" s="41"/>
      <c r="L3555" s="41"/>
      <c r="M3555" s="41"/>
      <c r="N3555" s="41"/>
      <c r="O3555" s="41"/>
      <c r="P3555" s="41"/>
      <c r="Q3555" s="41"/>
      <c r="R3555" s="41"/>
      <c r="S3555" s="41"/>
    </row>
    <row r="3556" ht="78.0" customHeight="1">
      <c r="A3556" s="41"/>
      <c r="B3556" s="78"/>
      <c r="C3556" s="78"/>
      <c r="D3556" s="41"/>
      <c r="E3556" s="41"/>
      <c r="F3556" s="41"/>
      <c r="G3556" s="41"/>
      <c r="H3556" s="41"/>
      <c r="I3556" s="41"/>
      <c r="J3556" s="41"/>
      <c r="K3556" s="41"/>
      <c r="L3556" s="41"/>
      <c r="M3556" s="41"/>
      <c r="N3556" s="41"/>
      <c r="O3556" s="41"/>
      <c r="P3556" s="41"/>
      <c r="Q3556" s="41"/>
      <c r="R3556" s="41"/>
      <c r="S3556" s="41"/>
    </row>
    <row r="3557" ht="78.0" customHeight="1">
      <c r="A3557" s="41"/>
      <c r="B3557" s="78"/>
      <c r="C3557" s="78"/>
      <c r="D3557" s="41"/>
      <c r="E3557" s="41"/>
      <c r="F3557" s="41"/>
      <c r="G3557" s="41"/>
      <c r="H3557" s="41"/>
      <c r="I3557" s="41"/>
      <c r="J3557" s="41"/>
      <c r="K3557" s="41"/>
      <c r="L3557" s="41"/>
      <c r="M3557" s="41"/>
      <c r="N3557" s="41"/>
      <c r="O3557" s="41"/>
      <c r="P3557" s="41"/>
      <c r="Q3557" s="41"/>
      <c r="R3557" s="41"/>
      <c r="S3557" s="41"/>
    </row>
    <row r="3558" ht="78.0" customHeight="1">
      <c r="A3558" s="41"/>
      <c r="B3558" s="78"/>
      <c r="C3558" s="78"/>
      <c r="D3558" s="41"/>
      <c r="E3558" s="41"/>
      <c r="F3558" s="41"/>
      <c r="G3558" s="41"/>
      <c r="H3558" s="41"/>
      <c r="I3558" s="41"/>
      <c r="J3558" s="41"/>
      <c r="K3558" s="41"/>
      <c r="L3558" s="41"/>
      <c r="M3558" s="41"/>
      <c r="N3558" s="41"/>
      <c r="O3558" s="41"/>
      <c r="P3558" s="41"/>
      <c r="Q3558" s="41"/>
      <c r="R3558" s="41"/>
      <c r="S3558" s="41"/>
    </row>
    <row r="3559" ht="78.0" customHeight="1">
      <c r="A3559" s="41"/>
      <c r="B3559" s="78"/>
      <c r="C3559" s="78"/>
      <c r="D3559" s="41"/>
      <c r="E3559" s="41"/>
      <c r="F3559" s="41"/>
      <c r="G3559" s="41"/>
      <c r="H3559" s="41"/>
      <c r="I3559" s="41"/>
      <c r="J3559" s="41"/>
      <c r="K3559" s="41"/>
      <c r="L3559" s="41"/>
      <c r="M3559" s="41"/>
      <c r="N3559" s="41"/>
      <c r="O3559" s="41"/>
      <c r="P3559" s="41"/>
      <c r="Q3559" s="41"/>
      <c r="R3559" s="41"/>
      <c r="S3559" s="41"/>
    </row>
    <row r="3560" ht="78.0" customHeight="1">
      <c r="A3560" s="41"/>
      <c r="B3560" s="78"/>
      <c r="C3560" s="78"/>
      <c r="D3560" s="41"/>
      <c r="E3560" s="41"/>
      <c r="F3560" s="41"/>
      <c r="G3560" s="41"/>
      <c r="H3560" s="41"/>
      <c r="I3560" s="41"/>
      <c r="J3560" s="41"/>
      <c r="K3560" s="41"/>
      <c r="L3560" s="41"/>
      <c r="M3560" s="41"/>
      <c r="N3560" s="41"/>
      <c r="O3560" s="41"/>
      <c r="P3560" s="41"/>
      <c r="Q3560" s="41"/>
      <c r="R3560" s="41"/>
      <c r="S3560" s="41"/>
    </row>
    <row r="3561" ht="78.0" customHeight="1">
      <c r="A3561" s="41"/>
      <c r="B3561" s="78"/>
      <c r="C3561" s="78"/>
      <c r="D3561" s="41"/>
      <c r="E3561" s="41"/>
      <c r="F3561" s="41"/>
      <c r="G3561" s="41"/>
      <c r="H3561" s="41"/>
      <c r="I3561" s="41"/>
      <c r="J3561" s="41"/>
      <c r="K3561" s="41"/>
      <c r="L3561" s="41"/>
      <c r="M3561" s="41"/>
      <c r="N3561" s="41"/>
      <c r="O3561" s="41"/>
      <c r="P3561" s="41"/>
      <c r="Q3561" s="41"/>
      <c r="R3561" s="41"/>
      <c r="S3561" s="41"/>
    </row>
    <row r="3562" ht="78.0" customHeight="1">
      <c r="A3562" s="41"/>
      <c r="B3562" s="78"/>
      <c r="C3562" s="78"/>
      <c r="D3562" s="41"/>
      <c r="E3562" s="41"/>
      <c r="F3562" s="41"/>
      <c r="G3562" s="41"/>
      <c r="H3562" s="41"/>
      <c r="I3562" s="41"/>
      <c r="J3562" s="41"/>
      <c r="K3562" s="41"/>
      <c r="L3562" s="41"/>
      <c r="M3562" s="41"/>
      <c r="N3562" s="41"/>
      <c r="O3562" s="41"/>
      <c r="P3562" s="41"/>
      <c r="Q3562" s="41"/>
      <c r="R3562" s="41"/>
      <c r="S3562" s="41"/>
    </row>
    <row r="3563" ht="78.0" customHeight="1">
      <c r="A3563" s="41"/>
      <c r="B3563" s="78"/>
      <c r="C3563" s="78"/>
      <c r="D3563" s="41"/>
      <c r="E3563" s="41"/>
      <c r="F3563" s="41"/>
      <c r="G3563" s="41"/>
      <c r="H3563" s="41"/>
      <c r="I3563" s="41"/>
      <c r="J3563" s="41"/>
      <c r="K3563" s="41"/>
      <c r="L3563" s="41"/>
      <c r="M3563" s="41"/>
      <c r="N3563" s="41"/>
      <c r="O3563" s="41"/>
      <c r="P3563" s="41"/>
      <c r="Q3563" s="41"/>
      <c r="R3563" s="41"/>
      <c r="S3563" s="41"/>
    </row>
    <row r="3564" ht="78.0" customHeight="1">
      <c r="A3564" s="41"/>
      <c r="B3564" s="78"/>
      <c r="C3564" s="78"/>
      <c r="D3564" s="41"/>
      <c r="E3564" s="41"/>
      <c r="F3564" s="41"/>
      <c r="G3564" s="41"/>
      <c r="H3564" s="41"/>
      <c r="I3564" s="41"/>
      <c r="J3564" s="41"/>
      <c r="K3564" s="41"/>
      <c r="L3564" s="41"/>
      <c r="M3564" s="41"/>
      <c r="N3564" s="41"/>
      <c r="O3564" s="41"/>
      <c r="P3564" s="41"/>
      <c r="Q3564" s="41"/>
      <c r="R3564" s="41"/>
      <c r="S3564" s="41"/>
    </row>
    <row r="3565" ht="78.0" customHeight="1">
      <c r="A3565" s="41"/>
      <c r="B3565" s="78"/>
      <c r="C3565" s="78"/>
      <c r="D3565" s="41"/>
      <c r="E3565" s="41"/>
      <c r="F3565" s="41"/>
      <c r="G3565" s="41"/>
      <c r="H3565" s="41"/>
      <c r="I3565" s="41"/>
      <c r="J3565" s="41"/>
      <c r="K3565" s="41"/>
      <c r="L3565" s="41"/>
      <c r="M3565" s="41"/>
      <c r="N3565" s="41"/>
      <c r="O3565" s="41"/>
      <c r="P3565" s="41"/>
      <c r="Q3565" s="41"/>
      <c r="R3565" s="41"/>
      <c r="S3565" s="41"/>
    </row>
    <row r="3566" ht="78.0" customHeight="1">
      <c r="A3566" s="41"/>
      <c r="B3566" s="78"/>
      <c r="C3566" s="78"/>
      <c r="D3566" s="41"/>
      <c r="E3566" s="41"/>
      <c r="F3566" s="41"/>
      <c r="G3566" s="41"/>
      <c r="H3566" s="41"/>
      <c r="I3566" s="41"/>
      <c r="J3566" s="41"/>
      <c r="K3566" s="41"/>
      <c r="L3566" s="41"/>
      <c r="M3566" s="41"/>
      <c r="N3566" s="41"/>
      <c r="O3566" s="41"/>
      <c r="P3566" s="41"/>
      <c r="Q3566" s="41"/>
      <c r="R3566" s="41"/>
      <c r="S3566" s="41"/>
    </row>
    <row r="3567" ht="78.0" customHeight="1">
      <c r="A3567" s="41"/>
      <c r="B3567" s="78"/>
      <c r="C3567" s="78"/>
      <c r="D3567" s="41"/>
      <c r="E3567" s="41"/>
      <c r="F3567" s="41"/>
      <c r="G3567" s="41"/>
      <c r="H3567" s="41"/>
      <c r="I3567" s="41"/>
      <c r="J3567" s="41"/>
      <c r="K3567" s="41"/>
      <c r="L3567" s="41"/>
      <c r="M3567" s="41"/>
      <c r="N3567" s="41"/>
      <c r="O3567" s="41"/>
      <c r="P3567" s="41"/>
      <c r="Q3567" s="41"/>
      <c r="R3567" s="41"/>
      <c r="S3567" s="41"/>
    </row>
    <row r="3568" ht="78.0" customHeight="1">
      <c r="A3568" s="41"/>
      <c r="B3568" s="78"/>
      <c r="C3568" s="78"/>
      <c r="D3568" s="41"/>
      <c r="E3568" s="41"/>
      <c r="F3568" s="41"/>
      <c r="G3568" s="41"/>
      <c r="H3568" s="41"/>
      <c r="I3568" s="41"/>
      <c r="J3568" s="41"/>
      <c r="K3568" s="41"/>
      <c r="L3568" s="41"/>
      <c r="M3568" s="41"/>
      <c r="N3568" s="41"/>
      <c r="O3568" s="41"/>
      <c r="P3568" s="41"/>
      <c r="Q3568" s="41"/>
      <c r="R3568" s="41"/>
      <c r="S3568" s="41"/>
    </row>
    <row r="3569" ht="78.0" customHeight="1">
      <c r="A3569" s="41"/>
      <c r="B3569" s="78"/>
      <c r="C3569" s="78"/>
      <c r="D3569" s="41"/>
      <c r="E3569" s="41"/>
      <c r="F3569" s="41"/>
      <c r="G3569" s="41"/>
      <c r="H3569" s="41"/>
      <c r="I3569" s="41"/>
      <c r="J3569" s="41"/>
      <c r="K3569" s="41"/>
      <c r="L3569" s="41"/>
      <c r="M3569" s="41"/>
      <c r="N3569" s="41"/>
      <c r="O3569" s="41"/>
      <c r="P3569" s="41"/>
      <c r="Q3569" s="41"/>
      <c r="R3569" s="41"/>
      <c r="S3569" s="41"/>
    </row>
    <row r="3570" ht="78.0" customHeight="1">
      <c r="A3570" s="41"/>
      <c r="B3570" s="78"/>
      <c r="C3570" s="78"/>
      <c r="D3570" s="41"/>
      <c r="E3570" s="41"/>
      <c r="F3570" s="41"/>
      <c r="G3570" s="41"/>
      <c r="H3570" s="41"/>
      <c r="I3570" s="41"/>
      <c r="J3570" s="41"/>
      <c r="K3570" s="41"/>
      <c r="L3570" s="41"/>
      <c r="M3570" s="41"/>
      <c r="N3570" s="41"/>
      <c r="O3570" s="41"/>
      <c r="P3570" s="41"/>
      <c r="Q3570" s="41"/>
      <c r="R3570" s="41"/>
      <c r="S3570" s="41"/>
    </row>
    <row r="3571" ht="78.0" customHeight="1">
      <c r="A3571" s="41"/>
      <c r="B3571" s="78"/>
      <c r="C3571" s="78"/>
      <c r="D3571" s="41"/>
      <c r="E3571" s="41"/>
      <c r="F3571" s="41"/>
      <c r="G3571" s="41"/>
      <c r="H3571" s="41"/>
      <c r="I3571" s="41"/>
      <c r="J3571" s="41"/>
      <c r="K3571" s="41"/>
      <c r="L3571" s="41"/>
      <c r="M3571" s="41"/>
      <c r="N3571" s="41"/>
      <c r="O3571" s="41"/>
      <c r="P3571" s="41"/>
      <c r="Q3571" s="41"/>
      <c r="R3571" s="41"/>
      <c r="S3571" s="41"/>
    </row>
    <row r="3572" ht="78.0" customHeight="1">
      <c r="A3572" s="41"/>
      <c r="B3572" s="78"/>
      <c r="C3572" s="78"/>
      <c r="D3572" s="41"/>
      <c r="E3572" s="41"/>
      <c r="F3572" s="41"/>
      <c r="G3572" s="41"/>
      <c r="H3572" s="41"/>
      <c r="I3572" s="41"/>
      <c r="J3572" s="41"/>
      <c r="K3572" s="41"/>
      <c r="L3572" s="41"/>
      <c r="M3572" s="41"/>
      <c r="N3572" s="41"/>
      <c r="O3572" s="41"/>
      <c r="P3572" s="41"/>
      <c r="Q3572" s="41"/>
      <c r="R3572" s="41"/>
      <c r="S3572" s="41"/>
    </row>
    <row r="3573" ht="78.0" customHeight="1">
      <c r="A3573" s="41"/>
      <c r="B3573" s="78"/>
      <c r="C3573" s="78"/>
      <c r="D3573" s="41"/>
      <c r="E3573" s="41"/>
      <c r="F3573" s="41"/>
      <c r="G3573" s="41"/>
      <c r="H3573" s="41"/>
      <c r="I3573" s="41"/>
      <c r="J3573" s="41"/>
      <c r="K3573" s="41"/>
      <c r="L3573" s="41"/>
      <c r="M3573" s="41"/>
      <c r="N3573" s="41"/>
      <c r="O3573" s="41"/>
      <c r="P3573" s="41"/>
      <c r="Q3573" s="41"/>
      <c r="R3573" s="41"/>
      <c r="S3573" s="41"/>
    </row>
    <row r="3574" ht="78.0" customHeight="1">
      <c r="A3574" s="41"/>
      <c r="B3574" s="78"/>
      <c r="C3574" s="78"/>
      <c r="D3574" s="41"/>
      <c r="E3574" s="41"/>
      <c r="F3574" s="41"/>
      <c r="G3574" s="41"/>
      <c r="H3574" s="41"/>
      <c r="I3574" s="41"/>
      <c r="J3574" s="41"/>
      <c r="K3574" s="41"/>
      <c r="L3574" s="41"/>
      <c r="M3574" s="41"/>
      <c r="N3574" s="41"/>
      <c r="O3574" s="41"/>
      <c r="P3574" s="41"/>
      <c r="Q3574" s="41"/>
      <c r="R3574" s="41"/>
      <c r="S3574" s="41"/>
    </row>
    <row r="3575" ht="78.0" customHeight="1">
      <c r="A3575" s="41"/>
      <c r="B3575" s="78"/>
      <c r="C3575" s="78"/>
      <c r="D3575" s="41"/>
      <c r="E3575" s="41"/>
      <c r="F3575" s="41"/>
      <c r="G3575" s="41"/>
      <c r="H3575" s="41"/>
      <c r="I3575" s="41"/>
      <c r="J3575" s="41"/>
      <c r="K3575" s="41"/>
      <c r="L3575" s="41"/>
      <c r="M3575" s="41"/>
      <c r="N3575" s="41"/>
      <c r="O3575" s="41"/>
      <c r="P3575" s="41"/>
      <c r="Q3575" s="41"/>
      <c r="R3575" s="41"/>
      <c r="S3575" s="41"/>
    </row>
    <row r="3576" ht="78.0" customHeight="1">
      <c r="A3576" s="41"/>
      <c r="B3576" s="78"/>
      <c r="C3576" s="78"/>
      <c r="D3576" s="41"/>
      <c r="E3576" s="41"/>
      <c r="F3576" s="41"/>
      <c r="G3576" s="41"/>
      <c r="H3576" s="41"/>
      <c r="I3576" s="41"/>
      <c r="J3576" s="41"/>
      <c r="K3576" s="41"/>
      <c r="L3576" s="41"/>
      <c r="M3576" s="41"/>
      <c r="N3576" s="41"/>
      <c r="O3576" s="41"/>
      <c r="P3576" s="41"/>
      <c r="Q3576" s="41"/>
      <c r="R3576" s="41"/>
      <c r="S3576" s="41"/>
    </row>
    <row r="3577" ht="78.0" customHeight="1">
      <c r="A3577" s="41"/>
      <c r="B3577" s="78"/>
      <c r="C3577" s="78"/>
      <c r="D3577" s="41"/>
      <c r="E3577" s="41"/>
      <c r="F3577" s="41"/>
      <c r="G3577" s="41"/>
      <c r="H3577" s="41"/>
      <c r="I3577" s="41"/>
      <c r="J3577" s="41"/>
      <c r="K3577" s="41"/>
      <c r="L3577" s="41"/>
      <c r="M3577" s="41"/>
      <c r="N3577" s="41"/>
      <c r="O3577" s="41"/>
      <c r="P3577" s="41"/>
      <c r="Q3577" s="41"/>
      <c r="R3577" s="41"/>
      <c r="S3577" s="41"/>
    </row>
    <row r="3578" ht="78.0" customHeight="1">
      <c r="A3578" s="41"/>
      <c r="B3578" s="78"/>
      <c r="C3578" s="78"/>
      <c r="D3578" s="41"/>
      <c r="E3578" s="41"/>
      <c r="F3578" s="41"/>
      <c r="G3578" s="41"/>
      <c r="H3578" s="41"/>
      <c r="I3578" s="41"/>
      <c r="J3578" s="41"/>
      <c r="K3578" s="41"/>
      <c r="L3578" s="41"/>
      <c r="M3578" s="41"/>
      <c r="N3578" s="41"/>
      <c r="O3578" s="41"/>
      <c r="P3578" s="41"/>
      <c r="Q3578" s="41"/>
      <c r="R3578" s="41"/>
      <c r="S3578" s="41"/>
    </row>
    <row r="3579" ht="78.0" customHeight="1">
      <c r="A3579" s="41"/>
      <c r="B3579" s="78"/>
      <c r="C3579" s="78"/>
      <c r="D3579" s="41"/>
      <c r="E3579" s="41"/>
      <c r="F3579" s="41"/>
      <c r="G3579" s="41"/>
      <c r="H3579" s="41"/>
      <c r="I3579" s="41"/>
      <c r="J3579" s="41"/>
      <c r="K3579" s="41"/>
      <c r="L3579" s="41"/>
      <c r="M3579" s="41"/>
      <c r="N3579" s="41"/>
      <c r="O3579" s="41"/>
      <c r="P3579" s="41"/>
      <c r="Q3579" s="41"/>
      <c r="R3579" s="41"/>
      <c r="S3579" s="41"/>
    </row>
    <row r="3580" ht="78.0" customHeight="1">
      <c r="A3580" s="41"/>
      <c r="B3580" s="78"/>
      <c r="C3580" s="78"/>
      <c r="D3580" s="41"/>
      <c r="E3580" s="41"/>
      <c r="F3580" s="41"/>
      <c r="G3580" s="41"/>
      <c r="H3580" s="41"/>
      <c r="I3580" s="41"/>
      <c r="J3580" s="41"/>
      <c r="K3580" s="41"/>
      <c r="L3580" s="41"/>
      <c r="M3580" s="41"/>
      <c r="N3580" s="41"/>
      <c r="O3580" s="41"/>
      <c r="P3580" s="41"/>
      <c r="Q3580" s="41"/>
      <c r="R3580" s="41"/>
      <c r="S3580" s="41"/>
    </row>
    <row r="3581" ht="78.0" customHeight="1">
      <c r="A3581" s="41"/>
      <c r="B3581" s="78"/>
      <c r="C3581" s="78"/>
      <c r="D3581" s="41"/>
      <c r="E3581" s="41"/>
      <c r="F3581" s="41"/>
      <c r="G3581" s="41"/>
      <c r="H3581" s="41"/>
      <c r="I3581" s="41"/>
      <c r="J3581" s="41"/>
      <c r="K3581" s="41"/>
      <c r="L3581" s="41"/>
      <c r="M3581" s="41"/>
      <c r="N3581" s="41"/>
      <c r="O3581" s="41"/>
      <c r="P3581" s="41"/>
      <c r="Q3581" s="41"/>
      <c r="R3581" s="41"/>
      <c r="S3581" s="41"/>
    </row>
    <row r="3582" ht="78.0" customHeight="1">
      <c r="A3582" s="41"/>
      <c r="B3582" s="78"/>
      <c r="C3582" s="78"/>
      <c r="D3582" s="41"/>
      <c r="E3582" s="41"/>
      <c r="F3582" s="41"/>
      <c r="G3582" s="41"/>
      <c r="H3582" s="41"/>
      <c r="I3582" s="41"/>
      <c r="J3582" s="41"/>
      <c r="K3582" s="41"/>
      <c r="L3582" s="41"/>
      <c r="M3582" s="41"/>
      <c r="N3582" s="41"/>
      <c r="O3582" s="41"/>
      <c r="P3582" s="41"/>
      <c r="Q3582" s="41"/>
      <c r="R3582" s="41"/>
      <c r="S3582" s="41"/>
    </row>
    <row r="3583" ht="78.0" customHeight="1">
      <c r="A3583" s="41"/>
      <c r="B3583" s="78"/>
      <c r="C3583" s="78"/>
      <c r="D3583" s="41"/>
      <c r="E3583" s="41"/>
      <c r="F3583" s="41"/>
      <c r="G3583" s="41"/>
      <c r="H3583" s="41"/>
      <c r="I3583" s="41"/>
      <c r="J3583" s="41"/>
      <c r="K3583" s="41"/>
      <c r="L3583" s="41"/>
      <c r="M3583" s="41"/>
      <c r="N3583" s="41"/>
      <c r="O3583" s="41"/>
      <c r="P3583" s="41"/>
      <c r="Q3583" s="41"/>
      <c r="R3583" s="41"/>
      <c r="S3583" s="41"/>
    </row>
    <row r="3584" ht="78.0" customHeight="1">
      <c r="A3584" s="41"/>
      <c r="B3584" s="78"/>
      <c r="C3584" s="78"/>
      <c r="D3584" s="41"/>
      <c r="E3584" s="41"/>
      <c r="F3584" s="41"/>
      <c r="G3584" s="41"/>
      <c r="H3584" s="41"/>
      <c r="I3584" s="41"/>
      <c r="J3584" s="41"/>
      <c r="K3584" s="41"/>
      <c r="L3584" s="41"/>
      <c r="M3584" s="41"/>
      <c r="N3584" s="41"/>
      <c r="O3584" s="41"/>
      <c r="P3584" s="41"/>
      <c r="Q3584" s="41"/>
      <c r="R3584" s="41"/>
      <c r="S3584" s="41"/>
    </row>
    <row r="3585" ht="78.0" customHeight="1">
      <c r="A3585" s="41"/>
      <c r="B3585" s="78"/>
      <c r="C3585" s="78"/>
      <c r="D3585" s="41"/>
      <c r="E3585" s="41"/>
      <c r="F3585" s="41"/>
      <c r="G3585" s="41"/>
      <c r="H3585" s="41"/>
      <c r="I3585" s="41"/>
      <c r="J3585" s="41"/>
      <c r="K3585" s="41"/>
      <c r="L3585" s="41"/>
      <c r="M3585" s="41"/>
      <c r="N3585" s="41"/>
      <c r="O3585" s="41"/>
      <c r="P3585" s="41"/>
      <c r="Q3585" s="41"/>
      <c r="R3585" s="41"/>
      <c r="S3585" s="41"/>
    </row>
    <row r="3586" ht="78.0" customHeight="1">
      <c r="A3586" s="41"/>
      <c r="B3586" s="78"/>
      <c r="C3586" s="78"/>
      <c r="D3586" s="41"/>
      <c r="E3586" s="41"/>
      <c r="F3586" s="41"/>
      <c r="G3586" s="41"/>
      <c r="H3586" s="41"/>
      <c r="I3586" s="41"/>
      <c r="J3586" s="41"/>
      <c r="K3586" s="41"/>
      <c r="L3586" s="41"/>
      <c r="M3586" s="41"/>
      <c r="N3586" s="41"/>
      <c r="O3586" s="41"/>
      <c r="P3586" s="41"/>
      <c r="Q3586" s="41"/>
      <c r="R3586" s="41"/>
      <c r="S3586" s="41"/>
    </row>
    <row r="3587" ht="78.0" customHeight="1">
      <c r="A3587" s="41"/>
      <c r="B3587" s="78"/>
      <c r="C3587" s="78"/>
      <c r="D3587" s="41"/>
      <c r="E3587" s="41"/>
      <c r="F3587" s="41"/>
      <c r="G3587" s="41"/>
      <c r="H3587" s="41"/>
      <c r="I3587" s="41"/>
      <c r="J3587" s="41"/>
      <c r="K3587" s="41"/>
      <c r="L3587" s="41"/>
      <c r="M3587" s="41"/>
      <c r="N3587" s="41"/>
      <c r="O3587" s="41"/>
      <c r="P3587" s="41"/>
      <c r="Q3587" s="41"/>
      <c r="R3587" s="41"/>
      <c r="S3587" s="41"/>
    </row>
    <row r="3588" ht="78.0" customHeight="1">
      <c r="A3588" s="41"/>
      <c r="B3588" s="78"/>
      <c r="C3588" s="78"/>
      <c r="D3588" s="41"/>
      <c r="E3588" s="41"/>
      <c r="F3588" s="41"/>
      <c r="G3588" s="41"/>
      <c r="H3588" s="41"/>
      <c r="I3588" s="41"/>
      <c r="J3588" s="41"/>
      <c r="K3588" s="41"/>
      <c r="L3588" s="41"/>
      <c r="M3588" s="41"/>
      <c r="N3588" s="41"/>
      <c r="O3588" s="41"/>
      <c r="P3588" s="41"/>
      <c r="Q3588" s="41"/>
      <c r="R3588" s="41"/>
      <c r="S3588" s="41"/>
    </row>
    <row r="3589" ht="78.0" customHeight="1">
      <c r="A3589" s="41"/>
      <c r="B3589" s="78"/>
      <c r="C3589" s="78"/>
      <c r="D3589" s="41"/>
      <c r="E3589" s="41"/>
      <c r="F3589" s="41"/>
      <c r="G3589" s="41"/>
      <c r="H3589" s="41"/>
      <c r="I3589" s="41"/>
      <c r="J3589" s="41"/>
      <c r="K3589" s="41"/>
      <c r="L3589" s="41"/>
      <c r="M3589" s="41"/>
      <c r="N3589" s="41"/>
      <c r="O3589" s="41"/>
      <c r="P3589" s="41"/>
      <c r="Q3589" s="41"/>
      <c r="R3589" s="41"/>
      <c r="S3589" s="41"/>
    </row>
    <row r="3590" ht="78.0" customHeight="1">
      <c r="A3590" s="41"/>
      <c r="B3590" s="78"/>
      <c r="C3590" s="78"/>
      <c r="D3590" s="41"/>
      <c r="E3590" s="41"/>
      <c r="F3590" s="41"/>
      <c r="G3590" s="41"/>
      <c r="H3590" s="41"/>
      <c r="I3590" s="41"/>
      <c r="J3590" s="41"/>
      <c r="K3590" s="41"/>
      <c r="L3590" s="41"/>
      <c r="M3590" s="41"/>
      <c r="N3590" s="41"/>
      <c r="O3590" s="41"/>
      <c r="P3590" s="41"/>
      <c r="Q3590" s="41"/>
      <c r="R3590" s="41"/>
      <c r="S3590" s="41"/>
    </row>
    <row r="3591" ht="78.0" customHeight="1">
      <c r="A3591" s="41"/>
      <c r="B3591" s="78"/>
      <c r="C3591" s="78"/>
      <c r="D3591" s="41"/>
      <c r="E3591" s="41"/>
      <c r="F3591" s="41"/>
      <c r="G3591" s="41"/>
      <c r="H3591" s="41"/>
      <c r="I3591" s="41"/>
      <c r="J3591" s="41"/>
      <c r="K3591" s="41"/>
      <c r="L3591" s="41"/>
      <c r="M3591" s="41"/>
      <c r="N3591" s="41"/>
      <c r="O3591" s="41"/>
      <c r="P3591" s="41"/>
      <c r="Q3591" s="41"/>
      <c r="R3591" s="41"/>
      <c r="S3591" s="41"/>
    </row>
    <row r="3592" ht="78.0" customHeight="1">
      <c r="A3592" s="41"/>
      <c r="B3592" s="78"/>
      <c r="C3592" s="78"/>
      <c r="D3592" s="41"/>
      <c r="E3592" s="41"/>
      <c r="F3592" s="41"/>
      <c r="G3592" s="41"/>
      <c r="H3592" s="41"/>
      <c r="I3592" s="41"/>
      <c r="J3592" s="41"/>
      <c r="K3592" s="41"/>
      <c r="L3592" s="41"/>
      <c r="M3592" s="41"/>
      <c r="N3592" s="41"/>
      <c r="O3592" s="41"/>
      <c r="P3592" s="41"/>
      <c r="Q3592" s="41"/>
      <c r="R3592" s="41"/>
      <c r="S3592" s="41"/>
    </row>
    <row r="3593" ht="78.0" customHeight="1">
      <c r="A3593" s="41"/>
      <c r="B3593" s="78"/>
      <c r="C3593" s="78"/>
      <c r="D3593" s="41"/>
      <c r="E3593" s="41"/>
      <c r="F3593" s="41"/>
      <c r="G3593" s="41"/>
      <c r="H3593" s="41"/>
      <c r="I3593" s="41"/>
      <c r="J3593" s="41"/>
      <c r="K3593" s="41"/>
      <c r="L3593" s="41"/>
      <c r="M3593" s="41"/>
      <c r="N3593" s="41"/>
      <c r="O3593" s="41"/>
      <c r="P3593" s="41"/>
      <c r="Q3593" s="41"/>
      <c r="R3593" s="41"/>
      <c r="S3593" s="41"/>
    </row>
    <row r="3594" ht="78.0" customHeight="1">
      <c r="A3594" s="41"/>
      <c r="B3594" s="78"/>
      <c r="C3594" s="78"/>
      <c r="D3594" s="41"/>
      <c r="E3594" s="41"/>
      <c r="F3594" s="41"/>
      <c r="G3594" s="41"/>
      <c r="H3594" s="41"/>
      <c r="I3594" s="41"/>
      <c r="J3594" s="41"/>
      <c r="K3594" s="41"/>
      <c r="L3594" s="41"/>
      <c r="M3594" s="41"/>
      <c r="N3594" s="41"/>
      <c r="O3594" s="41"/>
      <c r="P3594" s="41"/>
      <c r="Q3594" s="41"/>
      <c r="R3594" s="41"/>
      <c r="S3594" s="41"/>
    </row>
    <row r="3595" ht="78.0" customHeight="1">
      <c r="A3595" s="41"/>
      <c r="B3595" s="78"/>
      <c r="C3595" s="78"/>
      <c r="D3595" s="41"/>
      <c r="E3595" s="41"/>
      <c r="F3595" s="41"/>
      <c r="G3595" s="41"/>
      <c r="H3595" s="41"/>
      <c r="I3595" s="41"/>
      <c r="J3595" s="41"/>
      <c r="K3595" s="41"/>
      <c r="L3595" s="41"/>
      <c r="M3595" s="41"/>
      <c r="N3595" s="41"/>
      <c r="O3595" s="41"/>
      <c r="P3595" s="41"/>
      <c r="Q3595" s="41"/>
      <c r="R3595" s="41"/>
      <c r="S3595" s="41"/>
    </row>
    <row r="3596" ht="78.0" customHeight="1">
      <c r="A3596" s="41"/>
      <c r="B3596" s="78"/>
      <c r="C3596" s="78"/>
      <c r="D3596" s="41"/>
      <c r="E3596" s="41"/>
      <c r="F3596" s="41"/>
      <c r="G3596" s="41"/>
      <c r="H3596" s="41"/>
      <c r="I3596" s="41"/>
      <c r="J3596" s="41"/>
      <c r="K3596" s="41"/>
      <c r="L3596" s="41"/>
      <c r="M3596" s="41"/>
      <c r="N3596" s="41"/>
      <c r="O3596" s="41"/>
      <c r="P3596" s="41"/>
      <c r="Q3596" s="41"/>
      <c r="R3596" s="41"/>
      <c r="S3596" s="41"/>
    </row>
    <row r="3597" ht="78.0" customHeight="1">
      <c r="A3597" s="41"/>
      <c r="B3597" s="78"/>
      <c r="C3597" s="78"/>
      <c r="D3597" s="41"/>
      <c r="E3597" s="41"/>
      <c r="F3597" s="41"/>
      <c r="G3597" s="41"/>
      <c r="H3597" s="41"/>
      <c r="I3597" s="41"/>
      <c r="J3597" s="41"/>
      <c r="K3597" s="41"/>
      <c r="L3597" s="41"/>
      <c r="M3597" s="41"/>
      <c r="N3597" s="41"/>
      <c r="O3597" s="41"/>
      <c r="P3597" s="41"/>
      <c r="Q3597" s="41"/>
      <c r="R3597" s="41"/>
      <c r="S3597" s="41"/>
    </row>
    <row r="3598" ht="78.0" customHeight="1">
      <c r="A3598" s="41"/>
      <c r="B3598" s="78"/>
      <c r="C3598" s="78"/>
      <c r="D3598" s="41"/>
      <c r="E3598" s="41"/>
      <c r="F3598" s="41"/>
      <c r="G3598" s="41"/>
      <c r="H3598" s="41"/>
      <c r="I3598" s="41"/>
      <c r="J3598" s="41"/>
      <c r="K3598" s="41"/>
      <c r="L3598" s="41"/>
      <c r="M3598" s="41"/>
      <c r="N3598" s="41"/>
      <c r="O3598" s="41"/>
      <c r="P3598" s="41"/>
      <c r="Q3598" s="41"/>
      <c r="R3598" s="41"/>
      <c r="S3598" s="41"/>
    </row>
    <row r="3599" ht="78.0" customHeight="1">
      <c r="A3599" s="41"/>
      <c r="B3599" s="78"/>
      <c r="C3599" s="78"/>
      <c r="D3599" s="41"/>
      <c r="E3599" s="41"/>
      <c r="F3599" s="41"/>
      <c r="G3599" s="41"/>
      <c r="H3599" s="41"/>
      <c r="I3599" s="41"/>
      <c r="J3599" s="41"/>
      <c r="K3599" s="41"/>
      <c r="L3599" s="41"/>
      <c r="M3599" s="41"/>
      <c r="N3599" s="41"/>
      <c r="O3599" s="41"/>
      <c r="P3599" s="41"/>
      <c r="Q3599" s="41"/>
      <c r="R3599" s="41"/>
      <c r="S3599" s="41"/>
    </row>
    <row r="3600" ht="78.0" customHeight="1">
      <c r="A3600" s="41"/>
      <c r="B3600" s="78"/>
      <c r="C3600" s="78"/>
      <c r="D3600" s="41"/>
      <c r="E3600" s="41"/>
      <c r="F3600" s="41"/>
      <c r="G3600" s="41"/>
      <c r="H3600" s="41"/>
      <c r="I3600" s="41"/>
      <c r="J3600" s="41"/>
      <c r="K3600" s="41"/>
      <c r="L3600" s="41"/>
      <c r="M3600" s="41"/>
      <c r="N3600" s="41"/>
      <c r="O3600" s="41"/>
      <c r="P3600" s="41"/>
      <c r="Q3600" s="41"/>
      <c r="R3600" s="41"/>
      <c r="S3600" s="41"/>
    </row>
    <row r="3601" ht="78.0" customHeight="1">
      <c r="A3601" s="41"/>
      <c r="B3601" s="78"/>
      <c r="C3601" s="78"/>
      <c r="D3601" s="41"/>
      <c r="E3601" s="41"/>
      <c r="F3601" s="41"/>
      <c r="G3601" s="41"/>
      <c r="H3601" s="41"/>
      <c r="I3601" s="41"/>
      <c r="J3601" s="41"/>
      <c r="K3601" s="41"/>
      <c r="L3601" s="41"/>
      <c r="M3601" s="41"/>
      <c r="N3601" s="41"/>
      <c r="O3601" s="41"/>
      <c r="P3601" s="41"/>
      <c r="Q3601" s="41"/>
      <c r="R3601" s="41"/>
      <c r="S3601" s="41"/>
    </row>
    <row r="3602" ht="78.0" customHeight="1">
      <c r="A3602" s="41"/>
      <c r="B3602" s="78"/>
      <c r="C3602" s="78"/>
      <c r="D3602" s="41"/>
      <c r="E3602" s="41"/>
      <c r="F3602" s="41"/>
      <c r="G3602" s="41"/>
      <c r="H3602" s="41"/>
      <c r="I3602" s="41"/>
      <c r="J3602" s="41"/>
      <c r="K3602" s="41"/>
      <c r="L3602" s="41"/>
      <c r="M3602" s="41"/>
      <c r="N3602" s="41"/>
      <c r="O3602" s="41"/>
      <c r="P3602" s="41"/>
      <c r="Q3602" s="41"/>
      <c r="R3602" s="41"/>
      <c r="S3602" s="41"/>
    </row>
    <row r="3603" ht="78.0" customHeight="1">
      <c r="A3603" s="41"/>
      <c r="B3603" s="78"/>
      <c r="C3603" s="78"/>
      <c r="D3603" s="41"/>
      <c r="E3603" s="41"/>
      <c r="F3603" s="41"/>
      <c r="G3603" s="41"/>
      <c r="H3603" s="41"/>
      <c r="I3603" s="41"/>
      <c r="J3603" s="41"/>
      <c r="K3603" s="41"/>
      <c r="L3603" s="41"/>
      <c r="M3603" s="41"/>
      <c r="N3603" s="41"/>
      <c r="O3603" s="41"/>
      <c r="P3603" s="41"/>
      <c r="Q3603" s="41"/>
      <c r="R3603" s="41"/>
      <c r="S3603" s="41"/>
    </row>
    <row r="3604" ht="78.0" customHeight="1">
      <c r="A3604" s="41"/>
      <c r="B3604" s="78"/>
      <c r="C3604" s="78"/>
      <c r="D3604" s="41"/>
      <c r="E3604" s="41"/>
      <c r="F3604" s="41"/>
      <c r="G3604" s="41"/>
      <c r="H3604" s="41"/>
      <c r="I3604" s="41"/>
      <c r="J3604" s="41"/>
      <c r="K3604" s="41"/>
      <c r="L3604" s="41"/>
      <c r="M3604" s="41"/>
      <c r="N3604" s="41"/>
      <c r="O3604" s="41"/>
      <c r="P3604" s="41"/>
      <c r="Q3604" s="41"/>
      <c r="R3604" s="41"/>
      <c r="S3604" s="41"/>
    </row>
    <row r="3605" ht="78.0" customHeight="1">
      <c r="A3605" s="41"/>
      <c r="B3605" s="78"/>
      <c r="C3605" s="78"/>
      <c r="D3605" s="41"/>
      <c r="E3605" s="41"/>
      <c r="F3605" s="41"/>
      <c r="G3605" s="41"/>
      <c r="H3605" s="41"/>
      <c r="I3605" s="41"/>
      <c r="J3605" s="41"/>
      <c r="K3605" s="41"/>
      <c r="L3605" s="41"/>
      <c r="M3605" s="41"/>
      <c r="N3605" s="41"/>
      <c r="O3605" s="41"/>
      <c r="P3605" s="41"/>
      <c r="Q3605" s="41"/>
      <c r="R3605" s="41"/>
      <c r="S3605" s="41"/>
    </row>
    <row r="3606" ht="78.0" customHeight="1">
      <c r="A3606" s="41"/>
      <c r="B3606" s="78"/>
      <c r="C3606" s="78"/>
      <c r="D3606" s="41"/>
      <c r="E3606" s="41"/>
      <c r="F3606" s="41"/>
      <c r="G3606" s="41"/>
      <c r="H3606" s="41"/>
      <c r="I3606" s="41"/>
      <c r="J3606" s="41"/>
      <c r="K3606" s="41"/>
      <c r="L3606" s="41"/>
      <c r="M3606" s="41"/>
      <c r="N3606" s="41"/>
      <c r="O3606" s="41"/>
      <c r="P3606" s="41"/>
      <c r="Q3606" s="41"/>
      <c r="R3606" s="41"/>
      <c r="S3606" s="41"/>
    </row>
    <row r="3607" ht="78.0" customHeight="1">
      <c r="A3607" s="41"/>
      <c r="B3607" s="78"/>
      <c r="C3607" s="78"/>
      <c r="D3607" s="41"/>
      <c r="E3607" s="41"/>
      <c r="F3607" s="41"/>
      <c r="G3607" s="41"/>
      <c r="H3607" s="41"/>
      <c r="I3607" s="41"/>
      <c r="J3607" s="41"/>
      <c r="K3607" s="41"/>
      <c r="L3607" s="41"/>
      <c r="M3607" s="41"/>
      <c r="N3607" s="41"/>
      <c r="O3607" s="41"/>
      <c r="P3607" s="41"/>
      <c r="Q3607" s="41"/>
      <c r="R3607" s="41"/>
      <c r="S3607" s="41"/>
    </row>
    <row r="3608" ht="78.0" customHeight="1">
      <c r="A3608" s="41"/>
      <c r="B3608" s="78"/>
      <c r="C3608" s="78"/>
      <c r="D3608" s="41"/>
      <c r="E3608" s="41"/>
      <c r="F3608" s="41"/>
      <c r="G3608" s="41"/>
      <c r="H3608" s="41"/>
      <c r="I3608" s="41"/>
      <c r="J3608" s="41"/>
      <c r="K3608" s="41"/>
      <c r="L3608" s="41"/>
      <c r="M3608" s="41"/>
      <c r="N3608" s="41"/>
      <c r="O3608" s="41"/>
      <c r="P3608" s="41"/>
      <c r="Q3608" s="41"/>
      <c r="R3608" s="41"/>
      <c r="S3608" s="41"/>
    </row>
    <row r="3609" ht="78.0" customHeight="1">
      <c r="A3609" s="41"/>
      <c r="B3609" s="78"/>
      <c r="C3609" s="78"/>
      <c r="D3609" s="41"/>
      <c r="E3609" s="41"/>
      <c r="F3609" s="41"/>
      <c r="G3609" s="41"/>
      <c r="H3609" s="41"/>
      <c r="I3609" s="41"/>
      <c r="J3609" s="41"/>
      <c r="K3609" s="41"/>
      <c r="L3609" s="41"/>
      <c r="M3609" s="41"/>
      <c r="N3609" s="41"/>
      <c r="O3609" s="41"/>
      <c r="P3609" s="41"/>
      <c r="Q3609" s="41"/>
      <c r="R3609" s="41"/>
      <c r="S3609" s="41"/>
    </row>
    <row r="3610" ht="78.0" customHeight="1">
      <c r="A3610" s="41"/>
      <c r="B3610" s="78"/>
      <c r="C3610" s="78"/>
      <c r="D3610" s="41"/>
      <c r="E3610" s="41"/>
      <c r="F3610" s="41"/>
      <c r="G3610" s="41"/>
      <c r="H3610" s="41"/>
      <c r="I3610" s="41"/>
      <c r="J3610" s="41"/>
      <c r="K3610" s="41"/>
      <c r="L3610" s="41"/>
      <c r="M3610" s="41"/>
      <c r="N3610" s="41"/>
      <c r="O3610" s="41"/>
      <c r="P3610" s="41"/>
      <c r="Q3610" s="41"/>
      <c r="R3610" s="41"/>
      <c r="S3610" s="41"/>
    </row>
    <row r="3611" ht="78.0" customHeight="1">
      <c r="A3611" s="41"/>
      <c r="B3611" s="78"/>
      <c r="C3611" s="78"/>
      <c r="D3611" s="41"/>
      <c r="E3611" s="41"/>
      <c r="F3611" s="41"/>
      <c r="G3611" s="41"/>
      <c r="H3611" s="41"/>
      <c r="I3611" s="41"/>
      <c r="J3611" s="41"/>
      <c r="K3611" s="41"/>
      <c r="L3611" s="41"/>
      <c r="M3611" s="41"/>
      <c r="N3611" s="41"/>
      <c r="O3611" s="41"/>
      <c r="P3611" s="41"/>
      <c r="Q3611" s="41"/>
      <c r="R3611" s="41"/>
      <c r="S3611" s="41"/>
    </row>
    <row r="3612" ht="78.0" customHeight="1">
      <c r="A3612" s="41"/>
      <c r="B3612" s="78"/>
      <c r="C3612" s="78"/>
      <c r="D3612" s="41"/>
      <c r="E3612" s="41"/>
      <c r="F3612" s="41"/>
      <c r="G3612" s="41"/>
      <c r="H3612" s="41"/>
      <c r="I3612" s="41"/>
      <c r="J3612" s="41"/>
      <c r="K3612" s="41"/>
      <c r="L3612" s="41"/>
      <c r="M3612" s="41"/>
      <c r="N3612" s="41"/>
      <c r="O3612" s="41"/>
      <c r="P3612" s="41"/>
      <c r="Q3612" s="41"/>
      <c r="R3612" s="41"/>
      <c r="S3612" s="41"/>
    </row>
    <row r="3613" ht="78.0" customHeight="1">
      <c r="A3613" s="41"/>
      <c r="B3613" s="78"/>
      <c r="C3613" s="78"/>
      <c r="D3613" s="41"/>
      <c r="E3613" s="41"/>
      <c r="F3613" s="41"/>
      <c r="G3613" s="41"/>
      <c r="H3613" s="41"/>
      <c r="I3613" s="41"/>
      <c r="J3613" s="41"/>
      <c r="K3613" s="41"/>
      <c r="L3613" s="41"/>
      <c r="M3613" s="41"/>
      <c r="N3613" s="41"/>
      <c r="O3613" s="41"/>
      <c r="P3613" s="41"/>
      <c r="Q3613" s="41"/>
      <c r="R3613" s="41"/>
      <c r="S3613" s="41"/>
    </row>
    <row r="3614" ht="78.0" customHeight="1">
      <c r="A3614" s="41"/>
      <c r="B3614" s="78"/>
      <c r="C3614" s="78"/>
      <c r="D3614" s="41"/>
      <c r="E3614" s="41"/>
      <c r="F3614" s="41"/>
      <c r="G3614" s="41"/>
      <c r="H3614" s="41"/>
      <c r="I3614" s="41"/>
      <c r="J3614" s="41"/>
      <c r="K3614" s="41"/>
      <c r="L3614" s="41"/>
      <c r="M3614" s="41"/>
      <c r="N3614" s="41"/>
      <c r="O3614" s="41"/>
      <c r="P3614" s="41"/>
      <c r="Q3614" s="41"/>
      <c r="R3614" s="41"/>
      <c r="S3614" s="41"/>
    </row>
    <row r="3615" ht="78.0" customHeight="1">
      <c r="A3615" s="41"/>
      <c r="B3615" s="78"/>
      <c r="C3615" s="78"/>
      <c r="D3615" s="41"/>
      <c r="E3615" s="41"/>
      <c r="F3615" s="41"/>
      <c r="G3615" s="41"/>
      <c r="H3615" s="41"/>
      <c r="I3615" s="41"/>
      <c r="J3615" s="41"/>
      <c r="K3615" s="41"/>
      <c r="L3615" s="41"/>
      <c r="M3615" s="41"/>
      <c r="N3615" s="41"/>
      <c r="O3615" s="41"/>
      <c r="P3615" s="41"/>
      <c r="Q3615" s="41"/>
      <c r="R3615" s="41"/>
      <c r="S3615" s="41"/>
    </row>
    <row r="3616" ht="78.0" customHeight="1">
      <c r="A3616" s="41"/>
      <c r="B3616" s="78"/>
      <c r="C3616" s="78"/>
      <c r="D3616" s="41"/>
      <c r="E3616" s="41"/>
      <c r="F3616" s="41"/>
      <c r="G3616" s="41"/>
      <c r="H3616" s="41"/>
      <c r="I3616" s="41"/>
      <c r="J3616" s="41"/>
      <c r="K3616" s="41"/>
      <c r="L3616" s="41"/>
      <c r="M3616" s="41"/>
      <c r="N3616" s="41"/>
      <c r="O3616" s="41"/>
      <c r="P3616" s="41"/>
      <c r="Q3616" s="41"/>
      <c r="R3616" s="41"/>
      <c r="S3616" s="41"/>
    </row>
    <row r="3617" ht="78.0" customHeight="1">
      <c r="A3617" s="41"/>
      <c r="B3617" s="78"/>
      <c r="C3617" s="78"/>
      <c r="D3617" s="41"/>
      <c r="E3617" s="41"/>
      <c r="F3617" s="41"/>
      <c r="G3617" s="41"/>
      <c r="H3617" s="41"/>
      <c r="I3617" s="41"/>
      <c r="J3617" s="41"/>
      <c r="K3617" s="41"/>
      <c r="L3617" s="41"/>
      <c r="M3617" s="41"/>
      <c r="N3617" s="41"/>
      <c r="O3617" s="41"/>
      <c r="P3617" s="41"/>
      <c r="Q3617" s="41"/>
      <c r="R3617" s="41"/>
      <c r="S3617" s="41"/>
    </row>
    <row r="3618" ht="78.0" customHeight="1">
      <c r="A3618" s="41"/>
      <c r="B3618" s="78"/>
      <c r="C3618" s="78"/>
      <c r="D3618" s="41"/>
      <c r="E3618" s="41"/>
      <c r="F3618" s="41"/>
      <c r="G3618" s="41"/>
      <c r="H3618" s="41"/>
      <c r="I3618" s="41"/>
      <c r="J3618" s="41"/>
      <c r="K3618" s="41"/>
      <c r="L3618" s="41"/>
      <c r="M3618" s="41"/>
      <c r="N3618" s="41"/>
      <c r="O3618" s="41"/>
      <c r="P3618" s="41"/>
      <c r="Q3618" s="41"/>
      <c r="R3618" s="41"/>
      <c r="S3618" s="41"/>
    </row>
    <row r="3619" ht="78.0" customHeight="1">
      <c r="A3619" s="41"/>
      <c r="B3619" s="78"/>
      <c r="C3619" s="78"/>
      <c r="D3619" s="41"/>
      <c r="E3619" s="41"/>
      <c r="F3619" s="41"/>
      <c r="G3619" s="41"/>
      <c r="H3619" s="41"/>
      <c r="I3619" s="41"/>
      <c r="J3619" s="41"/>
      <c r="K3619" s="41"/>
      <c r="L3619" s="41"/>
      <c r="M3619" s="41"/>
      <c r="N3619" s="41"/>
      <c r="O3619" s="41"/>
      <c r="P3619" s="41"/>
      <c r="Q3619" s="41"/>
      <c r="R3619" s="41"/>
      <c r="S3619" s="41"/>
    </row>
    <row r="3620" ht="78.0" customHeight="1">
      <c r="A3620" s="41"/>
      <c r="B3620" s="78"/>
      <c r="C3620" s="78"/>
      <c r="D3620" s="41"/>
      <c r="E3620" s="41"/>
      <c r="F3620" s="41"/>
      <c r="G3620" s="41"/>
      <c r="H3620" s="41"/>
      <c r="I3620" s="41"/>
      <c r="J3620" s="41"/>
      <c r="K3620" s="41"/>
      <c r="L3620" s="41"/>
      <c r="M3620" s="41"/>
      <c r="N3620" s="41"/>
      <c r="O3620" s="41"/>
      <c r="P3620" s="41"/>
      <c r="Q3620" s="41"/>
      <c r="R3620" s="41"/>
      <c r="S3620" s="41"/>
    </row>
    <row r="3621" ht="78.0" customHeight="1">
      <c r="A3621" s="41"/>
      <c r="B3621" s="78"/>
      <c r="C3621" s="78"/>
      <c r="D3621" s="41"/>
      <c r="E3621" s="41"/>
      <c r="F3621" s="41"/>
      <c r="G3621" s="41"/>
      <c r="H3621" s="41"/>
      <c r="I3621" s="41"/>
      <c r="J3621" s="41"/>
      <c r="K3621" s="41"/>
      <c r="L3621" s="41"/>
      <c r="M3621" s="41"/>
      <c r="N3621" s="41"/>
      <c r="O3621" s="41"/>
      <c r="P3621" s="41"/>
      <c r="Q3621" s="41"/>
      <c r="R3621" s="41"/>
      <c r="S3621" s="41"/>
    </row>
    <row r="3622" ht="78.0" customHeight="1">
      <c r="A3622" s="41"/>
      <c r="B3622" s="78"/>
      <c r="C3622" s="78"/>
      <c r="D3622" s="41"/>
      <c r="E3622" s="41"/>
      <c r="F3622" s="41"/>
      <c r="G3622" s="41"/>
      <c r="H3622" s="41"/>
      <c r="I3622" s="41"/>
      <c r="J3622" s="41"/>
      <c r="K3622" s="41"/>
      <c r="L3622" s="41"/>
      <c r="M3622" s="41"/>
      <c r="N3622" s="41"/>
      <c r="O3622" s="41"/>
      <c r="P3622" s="41"/>
      <c r="Q3622" s="41"/>
      <c r="R3622" s="41"/>
      <c r="S3622" s="41"/>
    </row>
    <row r="3623" ht="78.0" customHeight="1">
      <c r="A3623" s="41"/>
      <c r="B3623" s="78"/>
      <c r="C3623" s="78"/>
      <c r="D3623" s="41"/>
      <c r="E3623" s="41"/>
      <c r="F3623" s="41"/>
      <c r="G3623" s="41"/>
      <c r="H3623" s="41"/>
      <c r="I3623" s="41"/>
      <c r="J3623" s="41"/>
      <c r="K3623" s="41"/>
      <c r="L3623" s="41"/>
      <c r="M3623" s="41"/>
      <c r="N3623" s="41"/>
      <c r="O3623" s="41"/>
      <c r="P3623" s="41"/>
      <c r="Q3623" s="41"/>
      <c r="R3623" s="41"/>
      <c r="S3623" s="41"/>
    </row>
    <row r="3624" ht="78.0" customHeight="1">
      <c r="A3624" s="41"/>
      <c r="B3624" s="78"/>
      <c r="C3624" s="78"/>
      <c r="D3624" s="41"/>
      <c r="E3624" s="41"/>
      <c r="F3624" s="41"/>
      <c r="G3624" s="41"/>
      <c r="H3624" s="41"/>
      <c r="I3624" s="41"/>
      <c r="J3624" s="41"/>
      <c r="K3624" s="41"/>
      <c r="L3624" s="41"/>
      <c r="M3624" s="41"/>
      <c r="N3624" s="41"/>
      <c r="O3624" s="41"/>
      <c r="P3624" s="41"/>
      <c r="Q3624" s="41"/>
      <c r="R3624" s="41"/>
      <c r="S3624" s="41"/>
    </row>
    <row r="3625" ht="78.0" customHeight="1">
      <c r="A3625" s="41"/>
      <c r="B3625" s="78"/>
      <c r="C3625" s="78"/>
      <c r="D3625" s="41"/>
      <c r="E3625" s="41"/>
      <c r="F3625" s="41"/>
      <c r="G3625" s="41"/>
      <c r="H3625" s="41"/>
      <c r="I3625" s="41"/>
      <c r="J3625" s="41"/>
      <c r="K3625" s="41"/>
      <c r="L3625" s="41"/>
      <c r="M3625" s="41"/>
      <c r="N3625" s="41"/>
      <c r="O3625" s="41"/>
      <c r="P3625" s="41"/>
      <c r="Q3625" s="41"/>
      <c r="R3625" s="41"/>
      <c r="S3625" s="41"/>
    </row>
    <row r="3626" ht="78.0" customHeight="1">
      <c r="A3626" s="41"/>
      <c r="B3626" s="78"/>
      <c r="C3626" s="78"/>
      <c r="D3626" s="41"/>
      <c r="E3626" s="41"/>
      <c r="F3626" s="41"/>
      <c r="G3626" s="41"/>
      <c r="H3626" s="41"/>
      <c r="I3626" s="41"/>
      <c r="J3626" s="41"/>
      <c r="K3626" s="41"/>
      <c r="L3626" s="41"/>
      <c r="M3626" s="41"/>
      <c r="N3626" s="41"/>
      <c r="O3626" s="41"/>
      <c r="P3626" s="41"/>
      <c r="Q3626" s="41"/>
      <c r="R3626" s="41"/>
      <c r="S3626" s="41"/>
    </row>
    <row r="3627" ht="78.0" customHeight="1">
      <c r="A3627" s="41"/>
      <c r="B3627" s="78"/>
      <c r="C3627" s="78"/>
      <c r="D3627" s="41"/>
      <c r="E3627" s="41"/>
      <c r="F3627" s="41"/>
      <c r="G3627" s="41"/>
      <c r="H3627" s="41"/>
      <c r="I3627" s="41"/>
      <c r="J3627" s="41"/>
      <c r="K3627" s="41"/>
      <c r="L3627" s="41"/>
      <c r="M3627" s="41"/>
      <c r="N3627" s="41"/>
      <c r="O3627" s="41"/>
      <c r="P3627" s="41"/>
      <c r="Q3627" s="41"/>
      <c r="R3627" s="41"/>
      <c r="S3627" s="41"/>
    </row>
    <row r="3628" ht="78.0" customHeight="1">
      <c r="A3628" s="41"/>
      <c r="B3628" s="78"/>
      <c r="C3628" s="78"/>
      <c r="D3628" s="41"/>
      <c r="E3628" s="41"/>
      <c r="F3628" s="41"/>
      <c r="G3628" s="41"/>
      <c r="H3628" s="41"/>
      <c r="I3628" s="41"/>
      <c r="J3628" s="41"/>
      <c r="K3628" s="41"/>
      <c r="L3628" s="41"/>
      <c r="M3628" s="41"/>
      <c r="N3628" s="41"/>
      <c r="O3628" s="41"/>
      <c r="P3628" s="41"/>
      <c r="Q3628" s="41"/>
      <c r="R3628" s="41"/>
      <c r="S3628" s="41"/>
    </row>
    <row r="3629" ht="78.0" customHeight="1">
      <c r="A3629" s="41"/>
      <c r="B3629" s="78"/>
      <c r="C3629" s="78"/>
      <c r="D3629" s="41"/>
      <c r="E3629" s="41"/>
      <c r="F3629" s="41"/>
      <c r="G3629" s="41"/>
      <c r="H3629" s="41"/>
      <c r="I3629" s="41"/>
      <c r="J3629" s="41"/>
      <c r="K3629" s="41"/>
      <c r="L3629" s="41"/>
      <c r="M3629" s="41"/>
      <c r="N3629" s="41"/>
      <c r="O3629" s="41"/>
      <c r="P3629" s="41"/>
      <c r="Q3629" s="41"/>
      <c r="R3629" s="41"/>
      <c r="S3629" s="41"/>
    </row>
    <row r="3630" ht="78.0" customHeight="1">
      <c r="A3630" s="41"/>
      <c r="B3630" s="78"/>
      <c r="C3630" s="78"/>
      <c r="D3630" s="41"/>
      <c r="E3630" s="41"/>
      <c r="F3630" s="41"/>
      <c r="G3630" s="41"/>
      <c r="H3630" s="41"/>
      <c r="I3630" s="41"/>
      <c r="J3630" s="41"/>
      <c r="K3630" s="41"/>
      <c r="L3630" s="41"/>
      <c r="M3630" s="41"/>
      <c r="N3630" s="41"/>
      <c r="O3630" s="41"/>
      <c r="P3630" s="41"/>
      <c r="Q3630" s="41"/>
      <c r="R3630" s="41"/>
      <c r="S3630" s="41"/>
    </row>
    <row r="3631" ht="78.0" customHeight="1">
      <c r="A3631" s="41"/>
      <c r="B3631" s="78"/>
      <c r="C3631" s="78"/>
      <c r="D3631" s="41"/>
      <c r="E3631" s="41"/>
      <c r="F3631" s="41"/>
      <c r="G3631" s="41"/>
      <c r="H3631" s="41"/>
      <c r="I3631" s="41"/>
      <c r="J3631" s="41"/>
      <c r="K3631" s="41"/>
      <c r="L3631" s="41"/>
      <c r="M3631" s="41"/>
      <c r="N3631" s="41"/>
      <c r="O3631" s="41"/>
      <c r="P3631" s="41"/>
      <c r="Q3631" s="41"/>
      <c r="R3631" s="41"/>
      <c r="S3631" s="41"/>
    </row>
    <row r="3632" ht="78.0" customHeight="1">
      <c r="A3632" s="41"/>
      <c r="B3632" s="78"/>
      <c r="C3632" s="78"/>
      <c r="D3632" s="41"/>
      <c r="E3632" s="41"/>
      <c r="F3632" s="41"/>
      <c r="G3632" s="41"/>
      <c r="H3632" s="41"/>
      <c r="I3632" s="41"/>
      <c r="J3632" s="41"/>
      <c r="K3632" s="41"/>
      <c r="L3632" s="41"/>
      <c r="M3632" s="41"/>
      <c r="N3632" s="41"/>
      <c r="O3632" s="41"/>
      <c r="P3632" s="41"/>
      <c r="Q3632" s="41"/>
      <c r="R3632" s="41"/>
      <c r="S3632" s="41"/>
    </row>
    <row r="3633" ht="78.0" customHeight="1">
      <c r="A3633" s="41"/>
      <c r="B3633" s="78"/>
      <c r="C3633" s="78"/>
      <c r="D3633" s="41"/>
      <c r="E3633" s="41"/>
      <c r="F3633" s="41"/>
      <c r="G3633" s="41"/>
      <c r="H3633" s="41"/>
      <c r="I3633" s="41"/>
      <c r="J3633" s="41"/>
      <c r="K3633" s="41"/>
      <c r="L3633" s="41"/>
      <c r="M3633" s="41"/>
      <c r="N3633" s="41"/>
      <c r="O3633" s="41"/>
      <c r="P3633" s="41"/>
      <c r="Q3633" s="41"/>
      <c r="R3633" s="41"/>
      <c r="S3633" s="41"/>
    </row>
    <row r="3634" ht="78.0" customHeight="1">
      <c r="A3634" s="41"/>
      <c r="B3634" s="78"/>
      <c r="C3634" s="78"/>
      <c r="D3634" s="41"/>
      <c r="E3634" s="41"/>
      <c r="F3634" s="41"/>
      <c r="G3634" s="41"/>
      <c r="H3634" s="41"/>
      <c r="I3634" s="41"/>
      <c r="J3634" s="41"/>
      <c r="K3634" s="41"/>
      <c r="L3634" s="41"/>
      <c r="M3634" s="41"/>
      <c r="N3634" s="41"/>
      <c r="O3634" s="41"/>
      <c r="P3634" s="41"/>
      <c r="Q3634" s="41"/>
      <c r="R3634" s="41"/>
      <c r="S3634" s="41"/>
    </row>
    <row r="3635" ht="78.0" customHeight="1">
      <c r="A3635" s="41"/>
      <c r="B3635" s="78"/>
      <c r="C3635" s="78"/>
      <c r="D3635" s="41"/>
      <c r="E3635" s="41"/>
      <c r="F3635" s="41"/>
      <c r="G3635" s="41"/>
      <c r="H3635" s="41"/>
      <c r="I3635" s="41"/>
      <c r="J3635" s="41"/>
      <c r="K3635" s="41"/>
      <c r="L3635" s="41"/>
      <c r="M3635" s="41"/>
      <c r="N3635" s="41"/>
      <c r="O3635" s="41"/>
      <c r="P3635" s="41"/>
      <c r="Q3635" s="41"/>
      <c r="R3635" s="41"/>
      <c r="S3635" s="41"/>
    </row>
    <row r="3636" ht="78.0" customHeight="1">
      <c r="A3636" s="41"/>
      <c r="B3636" s="78"/>
      <c r="C3636" s="78"/>
      <c r="D3636" s="41"/>
      <c r="E3636" s="41"/>
      <c r="F3636" s="41"/>
      <c r="G3636" s="41"/>
      <c r="H3636" s="41"/>
      <c r="I3636" s="41"/>
      <c r="J3636" s="41"/>
      <c r="K3636" s="41"/>
      <c r="L3636" s="41"/>
      <c r="M3636" s="41"/>
      <c r="N3636" s="41"/>
      <c r="O3636" s="41"/>
      <c r="P3636" s="41"/>
      <c r="Q3636" s="41"/>
      <c r="R3636" s="41"/>
      <c r="S3636" s="41"/>
    </row>
    <row r="3637" ht="78.0" customHeight="1">
      <c r="A3637" s="41"/>
      <c r="B3637" s="78"/>
      <c r="C3637" s="78"/>
      <c r="D3637" s="41"/>
      <c r="E3637" s="41"/>
      <c r="F3637" s="41"/>
      <c r="G3637" s="41"/>
      <c r="H3637" s="41"/>
      <c r="I3637" s="41"/>
      <c r="J3637" s="41"/>
      <c r="K3637" s="41"/>
      <c r="L3637" s="41"/>
      <c r="M3637" s="41"/>
      <c r="N3637" s="41"/>
      <c r="O3637" s="41"/>
      <c r="P3637" s="41"/>
      <c r="Q3637" s="41"/>
      <c r="R3637" s="41"/>
      <c r="S3637" s="41"/>
    </row>
    <row r="3638" ht="78.0" customHeight="1">
      <c r="A3638" s="41"/>
      <c r="B3638" s="78"/>
      <c r="C3638" s="78"/>
      <c r="D3638" s="41"/>
      <c r="E3638" s="41"/>
      <c r="F3638" s="41"/>
      <c r="G3638" s="41"/>
      <c r="H3638" s="41"/>
      <c r="I3638" s="41"/>
      <c r="J3638" s="41"/>
      <c r="K3638" s="41"/>
      <c r="L3638" s="41"/>
      <c r="M3638" s="41"/>
      <c r="N3638" s="41"/>
      <c r="O3638" s="41"/>
      <c r="P3638" s="41"/>
      <c r="Q3638" s="41"/>
      <c r="R3638" s="41"/>
      <c r="S3638" s="41"/>
    </row>
    <row r="3639" ht="78.0" customHeight="1">
      <c r="A3639" s="41"/>
      <c r="B3639" s="78"/>
      <c r="C3639" s="78"/>
      <c r="D3639" s="41"/>
      <c r="E3639" s="41"/>
      <c r="F3639" s="41"/>
      <c r="G3639" s="41"/>
      <c r="H3639" s="41"/>
      <c r="I3639" s="41"/>
      <c r="J3639" s="41"/>
      <c r="K3639" s="41"/>
      <c r="L3639" s="41"/>
      <c r="M3639" s="41"/>
      <c r="N3639" s="41"/>
      <c r="O3639" s="41"/>
      <c r="P3639" s="41"/>
      <c r="Q3639" s="41"/>
      <c r="R3639" s="41"/>
      <c r="S3639" s="41"/>
    </row>
    <row r="3640" ht="78.0" customHeight="1">
      <c r="A3640" s="41"/>
      <c r="B3640" s="78"/>
      <c r="C3640" s="78"/>
      <c r="D3640" s="41"/>
      <c r="E3640" s="41"/>
      <c r="F3640" s="41"/>
      <c r="G3640" s="41"/>
      <c r="H3640" s="41"/>
      <c r="I3640" s="41"/>
      <c r="J3640" s="41"/>
      <c r="K3640" s="41"/>
      <c r="L3640" s="41"/>
      <c r="M3640" s="41"/>
      <c r="N3640" s="41"/>
      <c r="O3640" s="41"/>
      <c r="P3640" s="41"/>
      <c r="Q3640" s="41"/>
      <c r="R3640" s="41"/>
      <c r="S3640" s="41"/>
    </row>
    <row r="3641" ht="78.0" customHeight="1">
      <c r="A3641" s="41"/>
      <c r="B3641" s="78"/>
      <c r="C3641" s="78"/>
      <c r="D3641" s="41"/>
      <c r="E3641" s="41"/>
      <c r="F3641" s="41"/>
      <c r="G3641" s="41"/>
      <c r="H3641" s="41"/>
      <c r="I3641" s="41"/>
      <c r="J3641" s="41"/>
      <c r="K3641" s="41"/>
      <c r="L3641" s="41"/>
      <c r="M3641" s="41"/>
      <c r="N3641" s="41"/>
      <c r="O3641" s="41"/>
      <c r="P3641" s="41"/>
      <c r="Q3641" s="41"/>
      <c r="R3641" s="41"/>
      <c r="S3641" s="41"/>
    </row>
    <row r="3642" ht="78.0" customHeight="1">
      <c r="A3642" s="41"/>
      <c r="B3642" s="78"/>
      <c r="C3642" s="78"/>
      <c r="D3642" s="41"/>
      <c r="E3642" s="41"/>
      <c r="F3642" s="41"/>
      <c r="G3642" s="41"/>
      <c r="H3642" s="41"/>
      <c r="I3642" s="41"/>
      <c r="J3642" s="41"/>
      <c r="K3642" s="41"/>
      <c r="L3642" s="41"/>
      <c r="M3642" s="41"/>
      <c r="N3642" s="41"/>
      <c r="O3642" s="41"/>
      <c r="P3642" s="41"/>
      <c r="Q3642" s="41"/>
      <c r="R3642" s="41"/>
      <c r="S3642" s="41"/>
    </row>
    <row r="3643" ht="78.0" customHeight="1">
      <c r="A3643" s="41"/>
      <c r="B3643" s="78"/>
      <c r="C3643" s="78"/>
      <c r="D3643" s="41"/>
      <c r="E3643" s="41"/>
      <c r="F3643" s="41"/>
      <c r="G3643" s="41"/>
      <c r="H3643" s="41"/>
      <c r="I3643" s="41"/>
      <c r="J3643" s="41"/>
      <c r="K3643" s="41"/>
      <c r="L3643" s="41"/>
      <c r="M3643" s="41"/>
      <c r="N3643" s="41"/>
      <c r="O3643" s="41"/>
      <c r="P3643" s="41"/>
      <c r="Q3643" s="41"/>
      <c r="R3643" s="41"/>
      <c r="S3643" s="41"/>
    </row>
    <row r="3644" ht="78.0" customHeight="1">
      <c r="A3644" s="41"/>
      <c r="B3644" s="78"/>
      <c r="C3644" s="78"/>
      <c r="D3644" s="41"/>
      <c r="E3644" s="41"/>
      <c r="F3644" s="41"/>
      <c r="G3644" s="41"/>
      <c r="H3644" s="41"/>
      <c r="I3644" s="41"/>
      <c r="J3644" s="41"/>
      <c r="K3644" s="41"/>
      <c r="L3644" s="41"/>
      <c r="M3644" s="41"/>
      <c r="N3644" s="41"/>
      <c r="O3644" s="41"/>
      <c r="P3644" s="41"/>
      <c r="Q3644" s="41"/>
      <c r="R3644" s="41"/>
      <c r="S3644" s="41"/>
    </row>
    <row r="3645" ht="78.0" customHeight="1">
      <c r="A3645" s="41"/>
      <c r="B3645" s="78"/>
      <c r="C3645" s="78"/>
      <c r="D3645" s="41"/>
      <c r="E3645" s="41"/>
      <c r="F3645" s="41"/>
      <c r="G3645" s="41"/>
      <c r="H3645" s="41"/>
      <c r="I3645" s="41"/>
      <c r="J3645" s="41"/>
      <c r="K3645" s="41"/>
      <c r="L3645" s="41"/>
      <c r="M3645" s="41"/>
      <c r="N3645" s="41"/>
      <c r="O3645" s="41"/>
      <c r="P3645" s="41"/>
      <c r="Q3645" s="41"/>
      <c r="R3645" s="41"/>
      <c r="S3645" s="41"/>
    </row>
    <row r="3646" ht="78.0" customHeight="1">
      <c r="A3646" s="41"/>
      <c r="B3646" s="78"/>
      <c r="C3646" s="78"/>
      <c r="D3646" s="41"/>
      <c r="E3646" s="41"/>
      <c r="F3646" s="41"/>
      <c r="G3646" s="41"/>
      <c r="H3646" s="41"/>
      <c r="I3646" s="41"/>
      <c r="J3646" s="41"/>
      <c r="K3646" s="41"/>
      <c r="L3646" s="41"/>
      <c r="M3646" s="41"/>
      <c r="N3646" s="41"/>
      <c r="O3646" s="41"/>
      <c r="P3646" s="41"/>
      <c r="Q3646" s="41"/>
      <c r="R3646" s="41"/>
      <c r="S3646" s="41"/>
    </row>
    <row r="3647" ht="78.0" customHeight="1">
      <c r="A3647" s="41"/>
      <c r="B3647" s="78"/>
      <c r="C3647" s="78"/>
      <c r="D3647" s="41"/>
      <c r="E3647" s="41"/>
      <c r="F3647" s="41"/>
      <c r="G3647" s="41"/>
      <c r="H3647" s="41"/>
      <c r="I3647" s="41"/>
      <c r="J3647" s="41"/>
      <c r="K3647" s="41"/>
      <c r="L3647" s="41"/>
      <c r="M3647" s="41"/>
      <c r="N3647" s="41"/>
      <c r="O3647" s="41"/>
      <c r="P3647" s="41"/>
      <c r="Q3647" s="41"/>
      <c r="R3647" s="41"/>
      <c r="S3647" s="41"/>
    </row>
    <row r="3648" ht="78.0" customHeight="1">
      <c r="A3648" s="41"/>
      <c r="B3648" s="78"/>
      <c r="C3648" s="78"/>
      <c r="D3648" s="41"/>
      <c r="E3648" s="41"/>
      <c r="F3648" s="41"/>
      <c r="G3648" s="41"/>
      <c r="H3648" s="41"/>
      <c r="I3648" s="41"/>
      <c r="J3648" s="41"/>
      <c r="K3648" s="41"/>
      <c r="L3648" s="41"/>
      <c r="M3648" s="41"/>
      <c r="N3648" s="41"/>
      <c r="O3648" s="41"/>
      <c r="P3648" s="41"/>
      <c r="Q3648" s="41"/>
      <c r="R3648" s="41"/>
      <c r="S3648" s="41"/>
    </row>
    <row r="3649" ht="78.0" customHeight="1">
      <c r="A3649" s="41"/>
      <c r="B3649" s="78"/>
      <c r="C3649" s="78"/>
      <c r="D3649" s="41"/>
      <c r="E3649" s="41"/>
      <c r="F3649" s="41"/>
      <c r="G3649" s="41"/>
      <c r="H3649" s="41"/>
      <c r="I3649" s="41"/>
      <c r="J3649" s="41"/>
      <c r="K3649" s="41"/>
      <c r="L3649" s="41"/>
      <c r="M3649" s="41"/>
      <c r="N3649" s="41"/>
      <c r="O3649" s="41"/>
      <c r="P3649" s="41"/>
      <c r="Q3649" s="41"/>
      <c r="R3649" s="41"/>
      <c r="S3649" s="41"/>
    </row>
    <row r="3650" ht="78.0" customHeight="1">
      <c r="A3650" s="41"/>
      <c r="B3650" s="78"/>
      <c r="C3650" s="78"/>
      <c r="D3650" s="41"/>
      <c r="E3650" s="41"/>
      <c r="F3650" s="41"/>
      <c r="G3650" s="41"/>
      <c r="H3650" s="41"/>
      <c r="I3650" s="41"/>
      <c r="J3650" s="41"/>
      <c r="K3650" s="41"/>
      <c r="L3650" s="41"/>
      <c r="M3650" s="41"/>
      <c r="N3650" s="41"/>
      <c r="O3650" s="41"/>
      <c r="P3650" s="41"/>
      <c r="Q3650" s="41"/>
      <c r="R3650" s="41"/>
      <c r="S3650" s="41"/>
    </row>
    <row r="3651" ht="78.0" customHeight="1">
      <c r="A3651" s="41"/>
      <c r="B3651" s="78"/>
      <c r="C3651" s="78"/>
      <c r="D3651" s="41"/>
      <c r="E3651" s="41"/>
      <c r="F3651" s="41"/>
      <c r="G3651" s="41"/>
      <c r="H3651" s="41"/>
      <c r="I3651" s="41"/>
      <c r="J3651" s="41"/>
      <c r="K3651" s="41"/>
      <c r="L3651" s="41"/>
      <c r="M3651" s="41"/>
      <c r="N3651" s="41"/>
      <c r="O3651" s="41"/>
      <c r="P3651" s="41"/>
      <c r="Q3651" s="41"/>
      <c r="R3651" s="41"/>
      <c r="S3651" s="41"/>
    </row>
    <row r="3652" ht="78.0" customHeight="1">
      <c r="A3652" s="41"/>
      <c r="B3652" s="78"/>
      <c r="C3652" s="78"/>
      <c r="D3652" s="41"/>
      <c r="E3652" s="41"/>
      <c r="F3652" s="41"/>
      <c r="G3652" s="41"/>
      <c r="H3652" s="41"/>
      <c r="I3652" s="41"/>
      <c r="J3652" s="41"/>
      <c r="K3652" s="41"/>
      <c r="L3652" s="41"/>
      <c r="M3652" s="41"/>
      <c r="N3652" s="41"/>
      <c r="O3652" s="41"/>
      <c r="P3652" s="41"/>
      <c r="Q3652" s="41"/>
      <c r="R3652" s="41"/>
      <c r="S3652" s="41"/>
    </row>
    <row r="3653" ht="78.0" customHeight="1">
      <c r="A3653" s="41"/>
      <c r="B3653" s="78"/>
      <c r="C3653" s="78"/>
      <c r="D3653" s="41"/>
      <c r="E3653" s="41"/>
      <c r="F3653" s="41"/>
      <c r="G3653" s="41"/>
      <c r="H3653" s="41"/>
      <c r="I3653" s="41"/>
      <c r="J3653" s="41"/>
      <c r="K3653" s="41"/>
      <c r="L3653" s="41"/>
      <c r="M3653" s="41"/>
      <c r="N3653" s="41"/>
      <c r="O3653" s="41"/>
      <c r="P3653" s="41"/>
      <c r="Q3653" s="41"/>
      <c r="R3653" s="41"/>
      <c r="S3653" s="41"/>
    </row>
    <row r="3654" ht="78.0" customHeight="1">
      <c r="A3654" s="41"/>
      <c r="B3654" s="78"/>
      <c r="C3654" s="78"/>
      <c r="D3654" s="41"/>
      <c r="E3654" s="41"/>
      <c r="F3654" s="41"/>
      <c r="G3654" s="41"/>
      <c r="H3654" s="41"/>
      <c r="I3654" s="41"/>
      <c r="J3654" s="41"/>
      <c r="K3654" s="41"/>
      <c r="L3654" s="41"/>
      <c r="M3654" s="41"/>
      <c r="N3654" s="41"/>
      <c r="O3654" s="41"/>
      <c r="P3654" s="41"/>
      <c r="Q3654" s="41"/>
      <c r="R3654" s="41"/>
      <c r="S3654" s="41"/>
    </row>
    <row r="3655" ht="78.0" customHeight="1">
      <c r="A3655" s="41"/>
      <c r="B3655" s="78"/>
      <c r="C3655" s="78"/>
      <c r="D3655" s="41"/>
      <c r="E3655" s="41"/>
      <c r="F3655" s="41"/>
      <c r="G3655" s="41"/>
      <c r="H3655" s="41"/>
      <c r="I3655" s="41"/>
      <c r="J3655" s="41"/>
      <c r="K3655" s="41"/>
      <c r="L3655" s="41"/>
      <c r="M3655" s="41"/>
      <c r="N3655" s="41"/>
      <c r="O3655" s="41"/>
      <c r="P3655" s="41"/>
      <c r="Q3655" s="41"/>
      <c r="R3655" s="41"/>
      <c r="S3655" s="41"/>
    </row>
    <row r="3656" ht="78.0" customHeight="1">
      <c r="A3656" s="41"/>
      <c r="B3656" s="78"/>
      <c r="C3656" s="78"/>
      <c r="D3656" s="41"/>
      <c r="E3656" s="41"/>
      <c r="F3656" s="41"/>
      <c r="G3656" s="41"/>
      <c r="H3656" s="41"/>
      <c r="I3656" s="41"/>
      <c r="J3656" s="41"/>
      <c r="K3656" s="41"/>
      <c r="L3656" s="41"/>
      <c r="M3656" s="41"/>
      <c r="N3656" s="41"/>
      <c r="O3656" s="41"/>
      <c r="P3656" s="41"/>
      <c r="Q3656" s="41"/>
      <c r="R3656" s="41"/>
      <c r="S3656" s="41"/>
    </row>
    <row r="3657" ht="78.0" customHeight="1">
      <c r="A3657" s="41"/>
      <c r="B3657" s="78"/>
      <c r="C3657" s="78"/>
      <c r="D3657" s="41"/>
      <c r="E3657" s="41"/>
      <c r="F3657" s="41"/>
      <c r="G3657" s="41"/>
      <c r="H3657" s="41"/>
      <c r="I3657" s="41"/>
      <c r="J3657" s="41"/>
      <c r="K3657" s="41"/>
      <c r="L3657" s="41"/>
      <c r="M3657" s="41"/>
      <c r="N3657" s="41"/>
      <c r="O3657" s="41"/>
      <c r="P3657" s="41"/>
      <c r="Q3657" s="41"/>
      <c r="R3657" s="41"/>
      <c r="S3657" s="41"/>
    </row>
    <row r="3658" ht="78.0" customHeight="1">
      <c r="A3658" s="41"/>
      <c r="B3658" s="78"/>
      <c r="C3658" s="78"/>
      <c r="D3658" s="41"/>
      <c r="E3658" s="41"/>
      <c r="F3658" s="41"/>
      <c r="G3658" s="41"/>
      <c r="H3658" s="41"/>
      <c r="I3658" s="41"/>
      <c r="J3658" s="41"/>
      <c r="K3658" s="41"/>
      <c r="L3658" s="41"/>
      <c r="M3658" s="41"/>
      <c r="N3658" s="41"/>
      <c r="O3658" s="41"/>
      <c r="P3658" s="41"/>
      <c r="Q3658" s="41"/>
      <c r="R3658" s="41"/>
      <c r="S3658" s="41"/>
    </row>
    <row r="3659" ht="78.0" customHeight="1">
      <c r="A3659" s="41"/>
      <c r="B3659" s="78"/>
      <c r="C3659" s="78"/>
      <c r="D3659" s="41"/>
      <c r="E3659" s="41"/>
      <c r="F3659" s="41"/>
      <c r="G3659" s="41"/>
      <c r="H3659" s="41"/>
      <c r="I3659" s="41"/>
      <c r="J3659" s="41"/>
      <c r="K3659" s="41"/>
      <c r="L3659" s="41"/>
      <c r="M3659" s="41"/>
      <c r="N3659" s="41"/>
      <c r="O3659" s="41"/>
      <c r="P3659" s="41"/>
      <c r="Q3659" s="41"/>
      <c r="R3659" s="41"/>
      <c r="S3659" s="41"/>
    </row>
    <row r="3660" ht="78.0" customHeight="1">
      <c r="A3660" s="41"/>
      <c r="B3660" s="78"/>
      <c r="C3660" s="78"/>
      <c r="D3660" s="41"/>
      <c r="E3660" s="41"/>
      <c r="F3660" s="41"/>
      <c r="G3660" s="41"/>
      <c r="H3660" s="41"/>
      <c r="I3660" s="41"/>
      <c r="J3660" s="41"/>
      <c r="K3660" s="41"/>
      <c r="L3660" s="41"/>
      <c r="M3660" s="41"/>
      <c r="N3660" s="41"/>
      <c r="O3660" s="41"/>
      <c r="P3660" s="41"/>
      <c r="Q3660" s="41"/>
      <c r="R3660" s="41"/>
      <c r="S3660" s="41"/>
    </row>
    <row r="3661" ht="78.0" customHeight="1">
      <c r="A3661" s="41"/>
      <c r="B3661" s="78"/>
      <c r="C3661" s="78"/>
      <c r="D3661" s="41"/>
      <c r="E3661" s="41"/>
      <c r="F3661" s="41"/>
      <c r="G3661" s="41"/>
      <c r="H3661" s="41"/>
      <c r="I3661" s="41"/>
      <c r="J3661" s="41"/>
      <c r="K3661" s="41"/>
      <c r="L3661" s="41"/>
      <c r="M3661" s="41"/>
      <c r="N3661" s="41"/>
      <c r="O3661" s="41"/>
      <c r="P3661" s="41"/>
      <c r="Q3661" s="41"/>
      <c r="R3661" s="41"/>
      <c r="S3661" s="41"/>
    </row>
    <row r="3662" ht="78.0" customHeight="1">
      <c r="A3662" s="41"/>
      <c r="B3662" s="78"/>
      <c r="C3662" s="78"/>
      <c r="D3662" s="41"/>
      <c r="E3662" s="41"/>
      <c r="F3662" s="41"/>
      <c r="G3662" s="41"/>
      <c r="H3662" s="41"/>
      <c r="I3662" s="41"/>
      <c r="J3662" s="41"/>
      <c r="K3662" s="41"/>
      <c r="L3662" s="41"/>
      <c r="M3662" s="41"/>
      <c r="N3662" s="41"/>
      <c r="O3662" s="41"/>
      <c r="P3662" s="41"/>
      <c r="Q3662" s="41"/>
      <c r="R3662" s="41"/>
      <c r="S3662" s="41"/>
    </row>
    <row r="3663" ht="78.0" customHeight="1">
      <c r="A3663" s="41"/>
      <c r="B3663" s="78"/>
      <c r="C3663" s="78"/>
      <c r="D3663" s="41"/>
      <c r="E3663" s="41"/>
      <c r="F3663" s="41"/>
      <c r="G3663" s="41"/>
      <c r="H3663" s="41"/>
      <c r="I3663" s="41"/>
      <c r="J3663" s="41"/>
      <c r="K3663" s="41"/>
      <c r="L3663" s="41"/>
      <c r="M3663" s="41"/>
      <c r="N3663" s="41"/>
      <c r="O3663" s="41"/>
      <c r="P3663" s="41"/>
      <c r="Q3663" s="41"/>
      <c r="R3663" s="41"/>
      <c r="S3663" s="41"/>
    </row>
    <row r="3664" ht="78.0" customHeight="1">
      <c r="A3664" s="41"/>
      <c r="B3664" s="78"/>
      <c r="C3664" s="78"/>
      <c r="D3664" s="41"/>
      <c r="E3664" s="41"/>
      <c r="F3664" s="41"/>
      <c r="G3664" s="41"/>
      <c r="H3664" s="41"/>
      <c r="I3664" s="41"/>
      <c r="J3664" s="41"/>
      <c r="K3664" s="41"/>
      <c r="L3664" s="41"/>
      <c r="M3664" s="41"/>
      <c r="N3664" s="41"/>
      <c r="O3664" s="41"/>
      <c r="P3664" s="41"/>
      <c r="Q3664" s="41"/>
      <c r="R3664" s="41"/>
      <c r="S3664" s="41"/>
    </row>
    <row r="3665" ht="78.0" customHeight="1">
      <c r="A3665" s="41"/>
      <c r="B3665" s="78"/>
      <c r="C3665" s="78"/>
      <c r="D3665" s="41"/>
      <c r="E3665" s="41"/>
      <c r="F3665" s="41"/>
      <c r="G3665" s="41"/>
      <c r="H3665" s="41"/>
      <c r="I3665" s="41"/>
      <c r="J3665" s="41"/>
      <c r="K3665" s="41"/>
      <c r="L3665" s="41"/>
      <c r="M3665" s="41"/>
      <c r="N3665" s="41"/>
      <c r="O3665" s="41"/>
      <c r="P3665" s="41"/>
      <c r="Q3665" s="41"/>
      <c r="R3665" s="41"/>
      <c r="S3665" s="41"/>
    </row>
    <row r="3666" ht="78.0" customHeight="1">
      <c r="A3666" s="41"/>
      <c r="B3666" s="78"/>
      <c r="C3666" s="78"/>
      <c r="D3666" s="41"/>
      <c r="E3666" s="41"/>
      <c r="F3666" s="41"/>
      <c r="G3666" s="41"/>
      <c r="H3666" s="41"/>
      <c r="I3666" s="41"/>
      <c r="J3666" s="41"/>
      <c r="K3666" s="41"/>
      <c r="L3666" s="41"/>
      <c r="M3666" s="41"/>
      <c r="N3666" s="41"/>
      <c r="O3666" s="41"/>
      <c r="P3666" s="41"/>
      <c r="Q3666" s="41"/>
      <c r="R3666" s="41"/>
      <c r="S3666" s="41"/>
    </row>
    <row r="3667" ht="78.0" customHeight="1">
      <c r="A3667" s="41"/>
      <c r="B3667" s="78"/>
      <c r="C3667" s="78"/>
      <c r="D3667" s="41"/>
      <c r="E3667" s="41"/>
      <c r="F3667" s="41"/>
      <c r="G3667" s="41"/>
      <c r="H3667" s="41"/>
      <c r="I3667" s="41"/>
      <c r="J3667" s="41"/>
      <c r="K3667" s="41"/>
      <c r="L3667" s="41"/>
      <c r="M3667" s="41"/>
      <c r="N3667" s="41"/>
      <c r="O3667" s="41"/>
      <c r="P3667" s="41"/>
      <c r="Q3667" s="41"/>
      <c r="R3667" s="41"/>
      <c r="S3667" s="41"/>
    </row>
    <row r="3668" ht="78.0" customHeight="1">
      <c r="A3668" s="41"/>
      <c r="B3668" s="78"/>
      <c r="C3668" s="78"/>
      <c r="D3668" s="41"/>
      <c r="E3668" s="41"/>
      <c r="F3668" s="41"/>
      <c r="G3668" s="41"/>
      <c r="H3668" s="41"/>
      <c r="I3668" s="41"/>
      <c r="J3668" s="41"/>
      <c r="K3668" s="41"/>
      <c r="L3668" s="41"/>
      <c r="M3668" s="41"/>
      <c r="N3668" s="41"/>
      <c r="O3668" s="41"/>
      <c r="P3668" s="41"/>
      <c r="Q3668" s="41"/>
      <c r="R3668" s="41"/>
      <c r="S3668" s="41"/>
    </row>
    <row r="3669" ht="78.0" customHeight="1">
      <c r="A3669" s="41"/>
      <c r="B3669" s="78"/>
      <c r="C3669" s="78"/>
      <c r="D3669" s="41"/>
      <c r="E3669" s="41"/>
      <c r="F3669" s="41"/>
      <c r="G3669" s="41"/>
      <c r="H3669" s="41"/>
      <c r="I3669" s="41"/>
      <c r="J3669" s="41"/>
      <c r="K3669" s="41"/>
      <c r="L3669" s="41"/>
      <c r="M3669" s="41"/>
      <c r="N3669" s="41"/>
      <c r="O3669" s="41"/>
      <c r="P3669" s="41"/>
      <c r="Q3669" s="41"/>
      <c r="R3669" s="41"/>
      <c r="S3669" s="41"/>
    </row>
    <row r="3670" ht="78.0" customHeight="1">
      <c r="A3670" s="41"/>
      <c r="B3670" s="78"/>
      <c r="C3670" s="78"/>
      <c r="D3670" s="41"/>
      <c r="E3670" s="41"/>
      <c r="F3670" s="41"/>
      <c r="G3670" s="41"/>
      <c r="H3670" s="41"/>
      <c r="I3670" s="41"/>
      <c r="J3670" s="41"/>
      <c r="K3670" s="41"/>
      <c r="L3670" s="41"/>
      <c r="M3670" s="41"/>
      <c r="N3670" s="41"/>
      <c r="O3670" s="41"/>
      <c r="P3670" s="41"/>
      <c r="Q3670" s="41"/>
      <c r="R3670" s="41"/>
      <c r="S3670" s="41"/>
    </row>
    <row r="3671" ht="78.0" customHeight="1">
      <c r="A3671" s="41"/>
      <c r="B3671" s="78"/>
      <c r="C3671" s="78"/>
      <c r="D3671" s="41"/>
      <c r="E3671" s="41"/>
      <c r="F3671" s="41"/>
      <c r="G3671" s="41"/>
      <c r="H3671" s="41"/>
      <c r="I3671" s="41"/>
      <c r="J3671" s="41"/>
      <c r="K3671" s="41"/>
      <c r="L3671" s="41"/>
      <c r="M3671" s="41"/>
      <c r="N3671" s="41"/>
      <c r="O3671" s="41"/>
      <c r="P3671" s="41"/>
      <c r="Q3671" s="41"/>
      <c r="R3671" s="41"/>
      <c r="S3671" s="41"/>
    </row>
    <row r="3672" ht="78.0" customHeight="1">
      <c r="A3672" s="41"/>
      <c r="B3672" s="78"/>
      <c r="C3672" s="78"/>
      <c r="D3672" s="41"/>
      <c r="E3672" s="41"/>
      <c r="F3672" s="41"/>
      <c r="G3672" s="41"/>
      <c r="H3672" s="41"/>
      <c r="I3672" s="41"/>
      <c r="J3672" s="41"/>
      <c r="K3672" s="41"/>
      <c r="L3672" s="41"/>
      <c r="M3672" s="41"/>
      <c r="N3672" s="41"/>
      <c r="O3672" s="41"/>
      <c r="P3672" s="41"/>
      <c r="Q3672" s="41"/>
      <c r="R3672" s="41"/>
      <c r="S3672" s="41"/>
    </row>
    <row r="3673" ht="78.0" customHeight="1">
      <c r="A3673" s="41"/>
      <c r="B3673" s="78"/>
      <c r="C3673" s="78"/>
      <c r="D3673" s="41"/>
      <c r="E3673" s="41"/>
      <c r="F3673" s="41"/>
      <c r="G3673" s="41"/>
      <c r="H3673" s="41"/>
      <c r="I3673" s="41"/>
      <c r="J3673" s="41"/>
      <c r="K3673" s="41"/>
      <c r="L3673" s="41"/>
      <c r="M3673" s="41"/>
      <c r="N3673" s="41"/>
      <c r="O3673" s="41"/>
      <c r="P3673" s="41"/>
      <c r="Q3673" s="41"/>
      <c r="R3673" s="41"/>
      <c r="S3673" s="41"/>
    </row>
    <row r="3674" ht="78.0" customHeight="1">
      <c r="A3674" s="41"/>
      <c r="B3674" s="78"/>
      <c r="C3674" s="78"/>
      <c r="D3674" s="41"/>
      <c r="E3674" s="41"/>
      <c r="F3674" s="41"/>
      <c r="G3674" s="41"/>
      <c r="H3674" s="41"/>
      <c r="I3674" s="41"/>
      <c r="J3674" s="41"/>
      <c r="K3674" s="41"/>
      <c r="L3674" s="41"/>
      <c r="M3674" s="41"/>
      <c r="N3674" s="41"/>
      <c r="O3674" s="41"/>
      <c r="P3674" s="41"/>
      <c r="Q3674" s="41"/>
      <c r="R3674" s="41"/>
      <c r="S3674" s="41"/>
    </row>
    <row r="3675" ht="78.0" customHeight="1">
      <c r="A3675" s="41"/>
      <c r="B3675" s="78"/>
      <c r="C3675" s="78"/>
      <c r="D3675" s="41"/>
      <c r="E3675" s="41"/>
      <c r="F3675" s="41"/>
      <c r="G3675" s="41"/>
      <c r="H3675" s="41"/>
      <c r="I3675" s="41"/>
      <c r="J3675" s="41"/>
      <c r="K3675" s="41"/>
      <c r="L3675" s="41"/>
      <c r="M3675" s="41"/>
      <c r="N3675" s="41"/>
      <c r="O3675" s="41"/>
      <c r="P3675" s="41"/>
      <c r="Q3675" s="41"/>
      <c r="R3675" s="41"/>
      <c r="S3675" s="41"/>
    </row>
    <row r="3676" ht="78.0" customHeight="1">
      <c r="A3676" s="41"/>
      <c r="B3676" s="78"/>
      <c r="C3676" s="78"/>
      <c r="D3676" s="41"/>
      <c r="E3676" s="41"/>
      <c r="F3676" s="41"/>
      <c r="G3676" s="41"/>
      <c r="H3676" s="41"/>
      <c r="I3676" s="41"/>
      <c r="J3676" s="41"/>
      <c r="K3676" s="41"/>
      <c r="L3676" s="41"/>
      <c r="M3676" s="41"/>
      <c r="N3676" s="41"/>
      <c r="O3676" s="41"/>
      <c r="P3676" s="41"/>
      <c r="Q3676" s="41"/>
      <c r="R3676" s="41"/>
      <c r="S3676" s="41"/>
    </row>
    <row r="3677" ht="78.0" customHeight="1">
      <c r="A3677" s="41"/>
      <c r="B3677" s="78"/>
      <c r="C3677" s="78"/>
      <c r="D3677" s="41"/>
      <c r="E3677" s="41"/>
      <c r="F3677" s="41"/>
      <c r="G3677" s="41"/>
      <c r="H3677" s="41"/>
      <c r="I3677" s="41"/>
      <c r="J3677" s="41"/>
      <c r="K3677" s="41"/>
      <c r="L3677" s="41"/>
      <c r="M3677" s="41"/>
      <c r="N3677" s="41"/>
      <c r="O3677" s="41"/>
      <c r="P3677" s="41"/>
      <c r="Q3677" s="41"/>
      <c r="R3677" s="41"/>
      <c r="S3677" s="41"/>
    </row>
    <row r="3678" ht="78.0" customHeight="1">
      <c r="A3678" s="41"/>
      <c r="B3678" s="78"/>
      <c r="C3678" s="78"/>
      <c r="D3678" s="41"/>
      <c r="E3678" s="41"/>
      <c r="F3678" s="41"/>
      <c r="G3678" s="41"/>
      <c r="H3678" s="41"/>
      <c r="I3678" s="41"/>
      <c r="J3678" s="41"/>
      <c r="K3678" s="41"/>
      <c r="L3678" s="41"/>
      <c r="M3678" s="41"/>
      <c r="N3678" s="41"/>
      <c r="O3678" s="41"/>
      <c r="P3678" s="41"/>
      <c r="Q3678" s="41"/>
      <c r="R3678" s="41"/>
      <c r="S3678" s="41"/>
    </row>
    <row r="3679" ht="78.0" customHeight="1">
      <c r="A3679" s="41"/>
      <c r="B3679" s="78"/>
      <c r="C3679" s="78"/>
      <c r="D3679" s="41"/>
      <c r="E3679" s="41"/>
      <c r="F3679" s="41"/>
      <c r="G3679" s="41"/>
      <c r="H3679" s="41"/>
      <c r="I3679" s="41"/>
      <c r="J3679" s="41"/>
      <c r="K3679" s="41"/>
      <c r="L3679" s="41"/>
      <c r="M3679" s="41"/>
      <c r="N3679" s="41"/>
      <c r="O3679" s="41"/>
      <c r="P3679" s="41"/>
      <c r="Q3679" s="41"/>
      <c r="R3679" s="41"/>
      <c r="S3679" s="41"/>
    </row>
    <row r="3680" ht="78.0" customHeight="1">
      <c r="A3680" s="41"/>
      <c r="B3680" s="78"/>
      <c r="C3680" s="78"/>
      <c r="D3680" s="41"/>
      <c r="E3680" s="41"/>
      <c r="F3680" s="41"/>
      <c r="G3680" s="41"/>
      <c r="H3680" s="41"/>
      <c r="I3680" s="41"/>
      <c r="J3680" s="41"/>
      <c r="K3680" s="41"/>
      <c r="L3680" s="41"/>
      <c r="M3680" s="41"/>
      <c r="N3680" s="41"/>
      <c r="O3680" s="41"/>
      <c r="P3680" s="41"/>
      <c r="Q3680" s="41"/>
      <c r="R3680" s="41"/>
      <c r="S3680" s="41"/>
    </row>
    <row r="3681" ht="78.0" customHeight="1">
      <c r="A3681" s="41"/>
      <c r="B3681" s="78"/>
      <c r="C3681" s="78"/>
      <c r="D3681" s="41"/>
      <c r="E3681" s="41"/>
      <c r="F3681" s="41"/>
      <c r="G3681" s="41"/>
      <c r="H3681" s="41"/>
      <c r="I3681" s="41"/>
      <c r="J3681" s="41"/>
      <c r="K3681" s="41"/>
      <c r="L3681" s="41"/>
      <c r="M3681" s="41"/>
      <c r="N3681" s="41"/>
      <c r="O3681" s="41"/>
      <c r="P3681" s="41"/>
      <c r="Q3681" s="41"/>
      <c r="R3681" s="41"/>
      <c r="S3681" s="41"/>
    </row>
    <row r="3682" ht="78.0" customHeight="1">
      <c r="A3682" s="41"/>
      <c r="B3682" s="78"/>
      <c r="C3682" s="78"/>
      <c r="D3682" s="41"/>
      <c r="E3682" s="41"/>
      <c r="F3682" s="41"/>
      <c r="G3682" s="41"/>
      <c r="H3682" s="41"/>
      <c r="I3682" s="41"/>
      <c r="J3682" s="41"/>
      <c r="K3682" s="41"/>
      <c r="L3682" s="41"/>
      <c r="M3682" s="41"/>
      <c r="N3682" s="41"/>
      <c r="O3682" s="41"/>
      <c r="P3682" s="41"/>
      <c r="Q3682" s="41"/>
      <c r="R3682" s="41"/>
      <c r="S3682" s="41"/>
    </row>
    <row r="3683" ht="78.0" customHeight="1">
      <c r="A3683" s="41"/>
      <c r="B3683" s="78"/>
      <c r="C3683" s="78"/>
      <c r="D3683" s="41"/>
      <c r="E3683" s="41"/>
      <c r="F3683" s="41"/>
      <c r="G3683" s="41"/>
      <c r="H3683" s="41"/>
      <c r="I3683" s="41"/>
      <c r="J3683" s="41"/>
      <c r="K3683" s="41"/>
      <c r="L3683" s="41"/>
      <c r="M3683" s="41"/>
      <c r="N3683" s="41"/>
      <c r="O3683" s="41"/>
      <c r="P3683" s="41"/>
      <c r="Q3683" s="41"/>
      <c r="R3683" s="41"/>
      <c r="S3683" s="41"/>
    </row>
    <row r="3684" ht="78.0" customHeight="1">
      <c r="A3684" s="41"/>
      <c r="B3684" s="78"/>
      <c r="C3684" s="78"/>
      <c r="D3684" s="41"/>
      <c r="E3684" s="41"/>
      <c r="F3684" s="41"/>
      <c r="G3684" s="41"/>
      <c r="H3684" s="41"/>
      <c r="I3684" s="41"/>
      <c r="J3684" s="41"/>
      <c r="K3684" s="41"/>
      <c r="L3684" s="41"/>
      <c r="M3684" s="41"/>
      <c r="N3684" s="41"/>
      <c r="O3684" s="41"/>
      <c r="P3684" s="41"/>
      <c r="Q3684" s="41"/>
      <c r="R3684" s="41"/>
      <c r="S3684" s="41"/>
    </row>
    <row r="3685" ht="78.0" customHeight="1">
      <c r="A3685" s="41"/>
      <c r="B3685" s="78"/>
      <c r="C3685" s="78"/>
      <c r="D3685" s="41"/>
      <c r="E3685" s="41"/>
      <c r="F3685" s="41"/>
      <c r="G3685" s="41"/>
      <c r="H3685" s="41"/>
      <c r="I3685" s="41"/>
      <c r="J3685" s="41"/>
      <c r="K3685" s="41"/>
      <c r="L3685" s="41"/>
      <c r="M3685" s="41"/>
      <c r="N3685" s="41"/>
      <c r="O3685" s="41"/>
      <c r="P3685" s="41"/>
      <c r="Q3685" s="41"/>
      <c r="R3685" s="41"/>
      <c r="S3685" s="41"/>
    </row>
    <row r="3686" ht="78.0" customHeight="1">
      <c r="A3686" s="41"/>
      <c r="B3686" s="78"/>
      <c r="C3686" s="78"/>
      <c r="D3686" s="41"/>
      <c r="E3686" s="41"/>
      <c r="F3686" s="41"/>
      <c r="G3686" s="41"/>
      <c r="H3686" s="41"/>
      <c r="I3686" s="41"/>
      <c r="J3686" s="41"/>
      <c r="K3686" s="41"/>
      <c r="L3686" s="41"/>
      <c r="M3686" s="41"/>
      <c r="N3686" s="41"/>
      <c r="O3686" s="41"/>
      <c r="P3686" s="41"/>
      <c r="Q3686" s="41"/>
      <c r="R3686" s="41"/>
      <c r="S3686" s="41"/>
    </row>
    <row r="3687" ht="78.0" customHeight="1">
      <c r="A3687" s="41"/>
      <c r="B3687" s="78"/>
      <c r="C3687" s="78"/>
      <c r="D3687" s="41"/>
      <c r="E3687" s="41"/>
      <c r="F3687" s="41"/>
      <c r="G3687" s="41"/>
      <c r="H3687" s="41"/>
      <c r="I3687" s="41"/>
      <c r="J3687" s="41"/>
      <c r="K3687" s="41"/>
      <c r="L3687" s="41"/>
      <c r="M3687" s="41"/>
      <c r="N3687" s="41"/>
      <c r="O3687" s="41"/>
      <c r="P3687" s="41"/>
      <c r="Q3687" s="41"/>
      <c r="R3687" s="41"/>
      <c r="S3687" s="41"/>
    </row>
    <row r="3688" ht="78.0" customHeight="1">
      <c r="A3688" s="41"/>
      <c r="B3688" s="78"/>
      <c r="C3688" s="78"/>
      <c r="D3688" s="41"/>
      <c r="E3688" s="41"/>
      <c r="F3688" s="41"/>
      <c r="G3688" s="41"/>
      <c r="H3688" s="41"/>
      <c r="I3688" s="41"/>
      <c r="J3688" s="41"/>
      <c r="K3688" s="41"/>
      <c r="L3688" s="41"/>
      <c r="M3688" s="41"/>
      <c r="N3688" s="41"/>
      <c r="O3688" s="41"/>
      <c r="P3688" s="41"/>
      <c r="Q3688" s="41"/>
      <c r="R3688" s="41"/>
      <c r="S3688" s="41"/>
    </row>
    <row r="3689" ht="78.0" customHeight="1">
      <c r="A3689" s="41"/>
      <c r="B3689" s="78"/>
      <c r="C3689" s="78"/>
      <c r="D3689" s="41"/>
      <c r="E3689" s="41"/>
      <c r="F3689" s="41"/>
      <c r="G3689" s="41"/>
      <c r="H3689" s="41"/>
      <c r="I3689" s="41"/>
      <c r="J3689" s="41"/>
      <c r="K3689" s="41"/>
      <c r="L3689" s="41"/>
      <c r="M3689" s="41"/>
      <c r="N3689" s="41"/>
      <c r="O3689" s="41"/>
      <c r="P3689" s="41"/>
      <c r="Q3689" s="41"/>
      <c r="R3689" s="41"/>
      <c r="S3689" s="41"/>
    </row>
    <row r="3690" ht="78.0" customHeight="1">
      <c r="A3690" s="41"/>
      <c r="B3690" s="78"/>
      <c r="C3690" s="78"/>
      <c r="D3690" s="41"/>
      <c r="E3690" s="41"/>
      <c r="F3690" s="41"/>
      <c r="G3690" s="41"/>
      <c r="H3690" s="41"/>
      <c r="I3690" s="41"/>
      <c r="J3690" s="41"/>
      <c r="K3690" s="41"/>
      <c r="L3690" s="41"/>
      <c r="M3690" s="41"/>
      <c r="N3690" s="41"/>
      <c r="O3690" s="41"/>
      <c r="P3690" s="41"/>
      <c r="Q3690" s="41"/>
      <c r="R3690" s="41"/>
      <c r="S3690" s="41"/>
    </row>
    <row r="3691" ht="78.0" customHeight="1">
      <c r="A3691" s="41"/>
      <c r="B3691" s="78"/>
      <c r="C3691" s="78"/>
      <c r="D3691" s="41"/>
      <c r="E3691" s="41"/>
      <c r="F3691" s="41"/>
      <c r="G3691" s="41"/>
      <c r="H3691" s="41"/>
      <c r="I3691" s="41"/>
      <c r="J3691" s="41"/>
      <c r="K3691" s="41"/>
      <c r="L3691" s="41"/>
      <c r="M3691" s="41"/>
      <c r="N3691" s="41"/>
      <c r="O3691" s="41"/>
      <c r="P3691" s="41"/>
      <c r="Q3691" s="41"/>
      <c r="R3691" s="41"/>
      <c r="S3691" s="41"/>
    </row>
    <row r="3692" ht="78.0" customHeight="1">
      <c r="A3692" s="41"/>
      <c r="B3692" s="78"/>
      <c r="C3692" s="78"/>
      <c r="D3692" s="41"/>
      <c r="E3692" s="41"/>
      <c r="F3692" s="41"/>
      <c r="G3692" s="41"/>
      <c r="H3692" s="41"/>
      <c r="I3692" s="41"/>
      <c r="J3692" s="41"/>
      <c r="K3692" s="41"/>
      <c r="L3692" s="41"/>
      <c r="M3692" s="41"/>
      <c r="N3692" s="41"/>
      <c r="O3692" s="41"/>
      <c r="P3692" s="41"/>
      <c r="Q3692" s="41"/>
      <c r="R3692" s="41"/>
      <c r="S3692" s="41"/>
    </row>
    <row r="3693" ht="78.0" customHeight="1">
      <c r="A3693" s="41"/>
      <c r="B3693" s="78"/>
      <c r="C3693" s="78"/>
      <c r="D3693" s="41"/>
      <c r="E3693" s="41"/>
      <c r="F3693" s="41"/>
      <c r="G3693" s="41"/>
      <c r="H3693" s="41"/>
      <c r="I3693" s="41"/>
      <c r="J3693" s="41"/>
      <c r="K3693" s="41"/>
      <c r="L3693" s="41"/>
      <c r="M3693" s="41"/>
      <c r="N3693" s="41"/>
      <c r="O3693" s="41"/>
      <c r="P3693" s="41"/>
      <c r="Q3693" s="41"/>
      <c r="R3693" s="41"/>
      <c r="S3693" s="41"/>
    </row>
    <row r="3694" ht="78.0" customHeight="1">
      <c r="A3694" s="41"/>
      <c r="B3694" s="78"/>
      <c r="C3694" s="78"/>
      <c r="D3694" s="41"/>
      <c r="E3694" s="41"/>
      <c r="F3694" s="41"/>
      <c r="G3694" s="41"/>
      <c r="H3694" s="41"/>
      <c r="I3694" s="41"/>
      <c r="J3694" s="41"/>
      <c r="K3694" s="41"/>
      <c r="L3694" s="41"/>
      <c r="M3694" s="41"/>
      <c r="N3694" s="41"/>
      <c r="O3694" s="41"/>
      <c r="P3694" s="41"/>
      <c r="Q3694" s="41"/>
      <c r="R3694" s="41"/>
      <c r="S3694" s="41"/>
    </row>
    <row r="3695" ht="78.0" customHeight="1">
      <c r="A3695" s="41"/>
      <c r="B3695" s="78"/>
      <c r="C3695" s="78"/>
      <c r="D3695" s="41"/>
      <c r="E3695" s="41"/>
      <c r="F3695" s="41"/>
      <c r="G3695" s="41"/>
      <c r="H3695" s="41"/>
      <c r="I3695" s="41"/>
      <c r="J3695" s="41"/>
      <c r="K3695" s="41"/>
      <c r="L3695" s="41"/>
      <c r="M3695" s="41"/>
      <c r="N3695" s="41"/>
      <c r="O3695" s="41"/>
      <c r="P3695" s="41"/>
      <c r="Q3695" s="41"/>
      <c r="R3695" s="41"/>
      <c r="S3695" s="41"/>
    </row>
    <row r="3696" ht="78.0" customHeight="1">
      <c r="A3696" s="41"/>
      <c r="B3696" s="78"/>
      <c r="C3696" s="78"/>
      <c r="D3696" s="41"/>
      <c r="E3696" s="41"/>
      <c r="F3696" s="41"/>
      <c r="G3696" s="41"/>
      <c r="H3696" s="41"/>
      <c r="I3696" s="41"/>
      <c r="J3696" s="41"/>
      <c r="K3696" s="41"/>
      <c r="L3696" s="41"/>
      <c r="M3696" s="41"/>
      <c r="N3696" s="41"/>
      <c r="O3696" s="41"/>
      <c r="P3696" s="41"/>
      <c r="Q3696" s="41"/>
      <c r="R3696" s="41"/>
      <c r="S3696" s="41"/>
    </row>
    <row r="3697" ht="78.0" customHeight="1">
      <c r="A3697" s="41"/>
      <c r="B3697" s="78"/>
      <c r="C3697" s="78"/>
      <c r="D3697" s="41"/>
      <c r="E3697" s="41"/>
      <c r="F3697" s="41"/>
      <c r="G3697" s="41"/>
      <c r="H3697" s="41"/>
      <c r="I3697" s="41"/>
      <c r="J3697" s="41"/>
      <c r="K3697" s="41"/>
      <c r="L3697" s="41"/>
      <c r="M3697" s="41"/>
      <c r="N3697" s="41"/>
      <c r="O3697" s="41"/>
      <c r="P3697" s="41"/>
      <c r="Q3697" s="41"/>
      <c r="R3697" s="41"/>
      <c r="S3697" s="41"/>
    </row>
    <row r="3698" ht="78.0" customHeight="1">
      <c r="A3698" s="41"/>
      <c r="B3698" s="78"/>
      <c r="C3698" s="78"/>
      <c r="D3698" s="41"/>
      <c r="E3698" s="41"/>
      <c r="F3698" s="41"/>
      <c r="G3698" s="41"/>
      <c r="H3698" s="41"/>
      <c r="I3698" s="41"/>
      <c r="J3698" s="41"/>
      <c r="K3698" s="41"/>
      <c r="L3698" s="41"/>
      <c r="M3698" s="41"/>
      <c r="N3698" s="41"/>
      <c r="O3698" s="41"/>
      <c r="P3698" s="41"/>
      <c r="Q3698" s="41"/>
      <c r="R3698" s="41"/>
      <c r="S3698" s="41"/>
    </row>
    <row r="3699" ht="78.0" customHeight="1">
      <c r="A3699" s="41"/>
      <c r="B3699" s="78"/>
      <c r="C3699" s="78"/>
      <c r="D3699" s="41"/>
      <c r="E3699" s="41"/>
      <c r="F3699" s="41"/>
      <c r="G3699" s="41"/>
      <c r="H3699" s="41"/>
      <c r="I3699" s="41"/>
      <c r="J3699" s="41"/>
      <c r="K3699" s="41"/>
      <c r="L3699" s="41"/>
      <c r="M3699" s="41"/>
      <c r="N3699" s="41"/>
      <c r="O3699" s="41"/>
      <c r="P3699" s="41"/>
      <c r="Q3699" s="41"/>
      <c r="R3699" s="41"/>
      <c r="S3699" s="41"/>
    </row>
    <row r="3700" ht="78.0" customHeight="1">
      <c r="A3700" s="41"/>
      <c r="B3700" s="78"/>
      <c r="C3700" s="78"/>
      <c r="D3700" s="41"/>
      <c r="E3700" s="41"/>
      <c r="F3700" s="41"/>
      <c r="G3700" s="41"/>
      <c r="H3700" s="41"/>
      <c r="I3700" s="41"/>
      <c r="J3700" s="41"/>
      <c r="K3700" s="41"/>
      <c r="L3700" s="41"/>
      <c r="M3700" s="41"/>
      <c r="N3700" s="41"/>
      <c r="O3700" s="41"/>
      <c r="P3700" s="41"/>
      <c r="Q3700" s="41"/>
      <c r="R3700" s="41"/>
      <c r="S3700" s="41"/>
    </row>
    <row r="3701" ht="78.0" customHeight="1">
      <c r="A3701" s="41"/>
      <c r="B3701" s="78"/>
      <c r="C3701" s="78"/>
      <c r="D3701" s="41"/>
      <c r="E3701" s="41"/>
      <c r="F3701" s="41"/>
      <c r="G3701" s="41"/>
      <c r="H3701" s="41"/>
      <c r="I3701" s="41"/>
      <c r="J3701" s="41"/>
      <c r="K3701" s="41"/>
      <c r="L3701" s="41"/>
      <c r="M3701" s="41"/>
      <c r="N3701" s="41"/>
      <c r="O3701" s="41"/>
      <c r="P3701" s="41"/>
      <c r="Q3701" s="41"/>
      <c r="R3701" s="41"/>
      <c r="S3701" s="41"/>
    </row>
    <row r="3702" ht="78.0" customHeight="1">
      <c r="A3702" s="41"/>
      <c r="B3702" s="78"/>
      <c r="C3702" s="78"/>
      <c r="D3702" s="41"/>
      <c r="E3702" s="41"/>
      <c r="F3702" s="41"/>
      <c r="G3702" s="41"/>
      <c r="H3702" s="41"/>
      <c r="I3702" s="41"/>
      <c r="J3702" s="41"/>
      <c r="K3702" s="41"/>
      <c r="L3702" s="41"/>
      <c r="M3702" s="41"/>
      <c r="N3702" s="41"/>
      <c r="O3702" s="41"/>
      <c r="P3702" s="41"/>
      <c r="Q3702" s="41"/>
      <c r="R3702" s="41"/>
      <c r="S3702" s="41"/>
    </row>
    <row r="3703" ht="78.0" customHeight="1">
      <c r="A3703" s="41"/>
      <c r="B3703" s="78"/>
      <c r="C3703" s="78"/>
      <c r="D3703" s="41"/>
      <c r="E3703" s="41"/>
      <c r="F3703" s="41"/>
      <c r="G3703" s="41"/>
      <c r="H3703" s="41"/>
      <c r="I3703" s="41"/>
      <c r="J3703" s="41"/>
      <c r="K3703" s="41"/>
      <c r="L3703" s="41"/>
      <c r="M3703" s="41"/>
      <c r="N3703" s="41"/>
      <c r="O3703" s="41"/>
      <c r="P3703" s="41"/>
      <c r="Q3703" s="41"/>
      <c r="R3703" s="41"/>
      <c r="S3703" s="41"/>
    </row>
    <row r="3704" ht="78.0" customHeight="1">
      <c r="A3704" s="41"/>
      <c r="B3704" s="78"/>
      <c r="C3704" s="78"/>
      <c r="D3704" s="41"/>
      <c r="E3704" s="41"/>
      <c r="F3704" s="41"/>
      <c r="G3704" s="41"/>
      <c r="H3704" s="41"/>
      <c r="I3704" s="41"/>
      <c r="J3704" s="41"/>
      <c r="K3704" s="41"/>
      <c r="L3704" s="41"/>
      <c r="M3704" s="41"/>
      <c r="N3704" s="41"/>
      <c r="O3704" s="41"/>
      <c r="P3704" s="41"/>
      <c r="Q3704" s="41"/>
      <c r="R3704" s="41"/>
      <c r="S3704" s="41"/>
    </row>
    <row r="3705" ht="78.0" customHeight="1">
      <c r="A3705" s="41"/>
      <c r="B3705" s="78"/>
      <c r="C3705" s="78"/>
      <c r="D3705" s="41"/>
      <c r="E3705" s="41"/>
      <c r="F3705" s="41"/>
      <c r="G3705" s="41"/>
      <c r="H3705" s="41"/>
      <c r="I3705" s="41"/>
      <c r="J3705" s="41"/>
      <c r="K3705" s="41"/>
      <c r="L3705" s="41"/>
      <c r="M3705" s="41"/>
      <c r="N3705" s="41"/>
      <c r="O3705" s="41"/>
      <c r="P3705" s="41"/>
      <c r="Q3705" s="41"/>
      <c r="R3705" s="41"/>
      <c r="S3705" s="41"/>
    </row>
    <row r="3706" ht="78.0" customHeight="1">
      <c r="A3706" s="41"/>
      <c r="B3706" s="78"/>
      <c r="C3706" s="78"/>
      <c r="D3706" s="41"/>
      <c r="E3706" s="41"/>
      <c r="F3706" s="41"/>
      <c r="G3706" s="41"/>
      <c r="H3706" s="41"/>
      <c r="I3706" s="41"/>
      <c r="J3706" s="41"/>
      <c r="K3706" s="41"/>
      <c r="L3706" s="41"/>
      <c r="M3706" s="41"/>
      <c r="N3706" s="41"/>
      <c r="O3706" s="41"/>
      <c r="P3706" s="41"/>
      <c r="Q3706" s="41"/>
      <c r="R3706" s="41"/>
      <c r="S3706" s="41"/>
    </row>
    <row r="3707" ht="78.0" customHeight="1">
      <c r="A3707" s="41"/>
      <c r="B3707" s="78"/>
      <c r="C3707" s="78"/>
      <c r="D3707" s="41"/>
      <c r="E3707" s="41"/>
      <c r="F3707" s="41"/>
      <c r="G3707" s="41"/>
      <c r="H3707" s="41"/>
      <c r="I3707" s="41"/>
      <c r="J3707" s="41"/>
      <c r="K3707" s="41"/>
      <c r="L3707" s="41"/>
      <c r="M3707" s="41"/>
      <c r="N3707" s="41"/>
      <c r="O3707" s="41"/>
      <c r="P3707" s="41"/>
      <c r="Q3707" s="41"/>
      <c r="R3707" s="41"/>
      <c r="S3707" s="41"/>
    </row>
    <row r="3708" ht="78.0" customHeight="1">
      <c r="A3708" s="41"/>
      <c r="B3708" s="78"/>
      <c r="C3708" s="78"/>
      <c r="D3708" s="41"/>
      <c r="E3708" s="41"/>
      <c r="F3708" s="41"/>
      <c r="G3708" s="41"/>
      <c r="H3708" s="41"/>
      <c r="I3708" s="41"/>
      <c r="J3708" s="41"/>
      <c r="K3708" s="41"/>
      <c r="L3708" s="41"/>
      <c r="M3708" s="41"/>
      <c r="N3708" s="41"/>
      <c r="O3708" s="41"/>
      <c r="P3708" s="41"/>
      <c r="Q3708" s="41"/>
      <c r="R3708" s="41"/>
      <c r="S3708" s="41"/>
    </row>
    <row r="3709" ht="78.0" customHeight="1">
      <c r="A3709" s="41"/>
      <c r="B3709" s="78"/>
      <c r="C3709" s="78"/>
      <c r="D3709" s="41"/>
      <c r="E3709" s="41"/>
      <c r="F3709" s="41"/>
      <c r="G3709" s="41"/>
      <c r="H3709" s="41"/>
      <c r="I3709" s="41"/>
      <c r="J3709" s="41"/>
      <c r="K3709" s="41"/>
      <c r="L3709" s="41"/>
      <c r="M3709" s="41"/>
      <c r="N3709" s="41"/>
      <c r="O3709" s="41"/>
      <c r="P3709" s="41"/>
      <c r="Q3709" s="41"/>
      <c r="R3709" s="41"/>
      <c r="S3709" s="41"/>
    </row>
    <row r="3710" ht="78.0" customHeight="1">
      <c r="A3710" s="41"/>
      <c r="B3710" s="78"/>
      <c r="C3710" s="78"/>
      <c r="D3710" s="41"/>
      <c r="E3710" s="41"/>
      <c r="F3710" s="41"/>
      <c r="G3710" s="41"/>
      <c r="H3710" s="41"/>
      <c r="I3710" s="41"/>
      <c r="J3710" s="41"/>
      <c r="K3710" s="41"/>
      <c r="L3710" s="41"/>
      <c r="M3710" s="41"/>
      <c r="N3710" s="41"/>
      <c r="O3710" s="41"/>
      <c r="P3710" s="41"/>
      <c r="Q3710" s="41"/>
      <c r="R3710" s="41"/>
      <c r="S3710" s="41"/>
    </row>
    <row r="3711" ht="78.0" customHeight="1">
      <c r="A3711" s="41"/>
      <c r="B3711" s="78"/>
      <c r="C3711" s="78"/>
      <c r="D3711" s="41"/>
      <c r="E3711" s="41"/>
      <c r="F3711" s="41"/>
      <c r="G3711" s="41"/>
      <c r="H3711" s="41"/>
      <c r="I3711" s="41"/>
      <c r="J3711" s="41"/>
      <c r="K3711" s="41"/>
      <c r="L3711" s="41"/>
      <c r="M3711" s="41"/>
      <c r="N3711" s="41"/>
      <c r="O3711" s="41"/>
      <c r="P3711" s="41"/>
      <c r="Q3711" s="41"/>
      <c r="R3711" s="41"/>
      <c r="S3711" s="41"/>
    </row>
    <row r="3712" ht="78.0" customHeight="1">
      <c r="A3712" s="41"/>
      <c r="B3712" s="78"/>
      <c r="C3712" s="78"/>
      <c r="D3712" s="41"/>
      <c r="E3712" s="41"/>
      <c r="F3712" s="41"/>
      <c r="G3712" s="41"/>
      <c r="H3712" s="41"/>
      <c r="I3712" s="41"/>
      <c r="J3712" s="41"/>
      <c r="K3712" s="41"/>
      <c r="L3712" s="41"/>
      <c r="M3712" s="41"/>
      <c r="N3712" s="41"/>
      <c r="O3712" s="41"/>
      <c r="P3712" s="41"/>
      <c r="Q3712" s="41"/>
      <c r="R3712" s="41"/>
      <c r="S3712" s="41"/>
    </row>
    <row r="3713" ht="78.0" customHeight="1">
      <c r="A3713" s="41"/>
      <c r="B3713" s="78"/>
      <c r="C3713" s="78"/>
      <c r="D3713" s="41"/>
      <c r="E3713" s="41"/>
      <c r="F3713" s="41"/>
      <c r="G3713" s="41"/>
      <c r="H3713" s="41"/>
      <c r="I3713" s="41"/>
      <c r="J3713" s="41"/>
      <c r="K3713" s="41"/>
      <c r="L3713" s="41"/>
      <c r="M3713" s="41"/>
      <c r="N3713" s="41"/>
      <c r="O3713" s="41"/>
      <c r="P3713" s="41"/>
      <c r="Q3713" s="41"/>
      <c r="R3713" s="41"/>
      <c r="S3713" s="41"/>
    </row>
    <row r="3714" ht="78.0" customHeight="1">
      <c r="A3714" s="41"/>
      <c r="B3714" s="78"/>
      <c r="C3714" s="78"/>
      <c r="D3714" s="41"/>
      <c r="E3714" s="41"/>
      <c r="F3714" s="41"/>
      <c r="G3714" s="41"/>
      <c r="H3714" s="41"/>
      <c r="I3714" s="41"/>
      <c r="J3714" s="41"/>
      <c r="K3714" s="41"/>
      <c r="L3714" s="41"/>
      <c r="M3714" s="41"/>
      <c r="N3714" s="41"/>
      <c r="O3714" s="41"/>
      <c r="P3714" s="41"/>
      <c r="Q3714" s="41"/>
      <c r="R3714" s="41"/>
      <c r="S3714" s="41"/>
    </row>
    <row r="3715" ht="78.0" customHeight="1">
      <c r="A3715" s="41"/>
      <c r="B3715" s="78"/>
      <c r="C3715" s="78"/>
      <c r="D3715" s="41"/>
      <c r="E3715" s="41"/>
      <c r="F3715" s="41"/>
      <c r="G3715" s="41"/>
      <c r="H3715" s="41"/>
      <c r="I3715" s="41"/>
      <c r="J3715" s="41"/>
      <c r="K3715" s="41"/>
      <c r="L3715" s="41"/>
      <c r="M3715" s="41"/>
      <c r="N3715" s="41"/>
      <c r="O3715" s="41"/>
      <c r="P3715" s="41"/>
      <c r="Q3715" s="41"/>
      <c r="R3715" s="41"/>
      <c r="S3715" s="41"/>
    </row>
    <row r="3716" ht="78.0" customHeight="1">
      <c r="A3716" s="41"/>
      <c r="B3716" s="78"/>
      <c r="C3716" s="78"/>
      <c r="D3716" s="41"/>
      <c r="E3716" s="41"/>
      <c r="F3716" s="41"/>
      <c r="G3716" s="41"/>
      <c r="H3716" s="41"/>
      <c r="I3716" s="41"/>
      <c r="J3716" s="41"/>
      <c r="K3716" s="41"/>
      <c r="L3716" s="41"/>
      <c r="M3716" s="41"/>
      <c r="N3716" s="41"/>
      <c r="O3716" s="41"/>
      <c r="P3716" s="41"/>
      <c r="Q3716" s="41"/>
      <c r="R3716" s="41"/>
      <c r="S3716" s="41"/>
    </row>
    <row r="3717" ht="78.0" customHeight="1">
      <c r="A3717" s="41"/>
      <c r="B3717" s="78"/>
      <c r="C3717" s="78"/>
      <c r="D3717" s="41"/>
      <c r="E3717" s="41"/>
      <c r="F3717" s="41"/>
      <c r="G3717" s="41"/>
      <c r="H3717" s="41"/>
      <c r="I3717" s="41"/>
      <c r="J3717" s="41"/>
      <c r="K3717" s="41"/>
      <c r="L3717" s="41"/>
      <c r="M3717" s="41"/>
      <c r="N3717" s="41"/>
      <c r="O3717" s="41"/>
      <c r="P3717" s="41"/>
      <c r="Q3717" s="41"/>
      <c r="R3717" s="41"/>
      <c r="S3717" s="41"/>
    </row>
    <row r="3718" ht="78.0" customHeight="1">
      <c r="A3718" s="41"/>
      <c r="B3718" s="78"/>
      <c r="C3718" s="78"/>
      <c r="D3718" s="41"/>
      <c r="E3718" s="41"/>
      <c r="F3718" s="41"/>
      <c r="G3718" s="41"/>
      <c r="H3718" s="41"/>
      <c r="I3718" s="41"/>
      <c r="J3718" s="41"/>
      <c r="K3718" s="41"/>
      <c r="L3718" s="41"/>
      <c r="M3718" s="41"/>
      <c r="N3718" s="41"/>
      <c r="O3718" s="41"/>
      <c r="P3718" s="41"/>
      <c r="Q3718" s="41"/>
      <c r="R3718" s="41"/>
      <c r="S3718" s="41"/>
    </row>
    <row r="3719" ht="78.0" customHeight="1">
      <c r="A3719" s="41"/>
      <c r="B3719" s="78"/>
      <c r="C3719" s="78"/>
      <c r="D3719" s="41"/>
      <c r="E3719" s="41"/>
      <c r="F3719" s="41"/>
      <c r="G3719" s="41"/>
      <c r="H3719" s="41"/>
      <c r="I3719" s="41"/>
      <c r="J3719" s="41"/>
      <c r="K3719" s="41"/>
      <c r="L3719" s="41"/>
      <c r="M3719" s="41"/>
      <c r="N3719" s="41"/>
      <c r="O3719" s="41"/>
      <c r="P3719" s="41"/>
      <c r="Q3719" s="41"/>
      <c r="R3719" s="41"/>
      <c r="S3719" s="41"/>
    </row>
    <row r="3720" ht="78.0" customHeight="1">
      <c r="A3720" s="41"/>
      <c r="B3720" s="78"/>
      <c r="C3720" s="78"/>
      <c r="D3720" s="41"/>
      <c r="E3720" s="41"/>
      <c r="F3720" s="41"/>
      <c r="G3720" s="41"/>
      <c r="H3720" s="41"/>
      <c r="I3720" s="41"/>
      <c r="J3720" s="41"/>
      <c r="K3720" s="41"/>
      <c r="L3720" s="41"/>
      <c r="M3720" s="41"/>
      <c r="N3720" s="41"/>
      <c r="O3720" s="41"/>
      <c r="P3720" s="41"/>
      <c r="Q3720" s="41"/>
      <c r="R3720" s="41"/>
      <c r="S3720" s="41"/>
    </row>
    <row r="3721" ht="78.0" customHeight="1">
      <c r="A3721" s="41"/>
      <c r="B3721" s="78"/>
      <c r="C3721" s="78"/>
      <c r="D3721" s="41"/>
      <c r="E3721" s="41"/>
      <c r="F3721" s="41"/>
      <c r="G3721" s="41"/>
      <c r="H3721" s="41"/>
      <c r="I3721" s="41"/>
      <c r="J3721" s="41"/>
      <c r="K3721" s="41"/>
      <c r="L3721" s="41"/>
      <c r="M3721" s="41"/>
      <c r="N3721" s="41"/>
      <c r="O3721" s="41"/>
      <c r="P3721" s="41"/>
      <c r="Q3721" s="41"/>
      <c r="R3721" s="41"/>
      <c r="S3721" s="41"/>
    </row>
    <row r="3722" ht="78.0" customHeight="1">
      <c r="A3722" s="41"/>
      <c r="B3722" s="78"/>
      <c r="C3722" s="78"/>
      <c r="D3722" s="41"/>
      <c r="E3722" s="41"/>
      <c r="F3722" s="41"/>
      <c r="G3722" s="41"/>
      <c r="H3722" s="41"/>
      <c r="I3722" s="41"/>
      <c r="J3722" s="41"/>
      <c r="K3722" s="41"/>
      <c r="L3722" s="41"/>
      <c r="M3722" s="41"/>
      <c r="N3722" s="41"/>
      <c r="O3722" s="41"/>
      <c r="P3722" s="41"/>
      <c r="Q3722" s="41"/>
      <c r="R3722" s="41"/>
      <c r="S3722" s="41"/>
    </row>
    <row r="3723" ht="78.0" customHeight="1">
      <c r="A3723" s="41"/>
      <c r="B3723" s="78"/>
      <c r="C3723" s="78"/>
      <c r="D3723" s="41"/>
      <c r="E3723" s="41"/>
      <c r="F3723" s="41"/>
      <c r="G3723" s="41"/>
      <c r="H3723" s="41"/>
      <c r="I3723" s="41"/>
      <c r="J3723" s="41"/>
      <c r="K3723" s="41"/>
      <c r="L3723" s="41"/>
      <c r="M3723" s="41"/>
      <c r="N3723" s="41"/>
      <c r="O3723" s="41"/>
      <c r="P3723" s="41"/>
      <c r="Q3723" s="41"/>
      <c r="R3723" s="41"/>
      <c r="S3723" s="41"/>
    </row>
    <row r="3724" ht="78.0" customHeight="1">
      <c r="A3724" s="41"/>
      <c r="B3724" s="78"/>
      <c r="C3724" s="78"/>
      <c r="D3724" s="41"/>
      <c r="E3724" s="41"/>
      <c r="F3724" s="41"/>
      <c r="G3724" s="41"/>
      <c r="H3724" s="41"/>
      <c r="I3724" s="41"/>
      <c r="J3724" s="41"/>
      <c r="K3724" s="41"/>
      <c r="L3724" s="41"/>
      <c r="M3724" s="41"/>
      <c r="N3724" s="41"/>
      <c r="O3724" s="41"/>
      <c r="P3724" s="41"/>
      <c r="Q3724" s="41"/>
      <c r="R3724" s="41"/>
      <c r="S3724" s="41"/>
    </row>
    <row r="3725" ht="78.0" customHeight="1">
      <c r="A3725" s="41"/>
      <c r="B3725" s="78"/>
      <c r="C3725" s="78"/>
      <c r="D3725" s="41"/>
      <c r="E3725" s="41"/>
      <c r="F3725" s="41"/>
      <c r="G3725" s="41"/>
      <c r="H3725" s="41"/>
      <c r="I3725" s="41"/>
      <c r="J3725" s="41"/>
      <c r="K3725" s="41"/>
      <c r="L3725" s="41"/>
      <c r="M3725" s="41"/>
      <c r="N3725" s="41"/>
      <c r="O3725" s="41"/>
      <c r="P3725" s="41"/>
      <c r="Q3725" s="41"/>
      <c r="R3725" s="41"/>
      <c r="S3725" s="41"/>
    </row>
    <row r="3726" ht="78.0" customHeight="1">
      <c r="A3726" s="41"/>
      <c r="B3726" s="78"/>
      <c r="C3726" s="78"/>
      <c r="D3726" s="41"/>
      <c r="E3726" s="41"/>
      <c r="F3726" s="41"/>
      <c r="G3726" s="41"/>
      <c r="H3726" s="41"/>
      <c r="I3726" s="41"/>
      <c r="J3726" s="41"/>
      <c r="K3726" s="41"/>
      <c r="L3726" s="41"/>
      <c r="M3726" s="41"/>
      <c r="N3726" s="41"/>
      <c r="O3726" s="41"/>
      <c r="P3726" s="41"/>
      <c r="Q3726" s="41"/>
      <c r="R3726" s="41"/>
      <c r="S3726" s="41"/>
    </row>
    <row r="3727" ht="78.0" customHeight="1">
      <c r="A3727" s="41"/>
      <c r="B3727" s="78"/>
      <c r="C3727" s="78"/>
      <c r="D3727" s="41"/>
      <c r="E3727" s="41"/>
      <c r="F3727" s="41"/>
      <c r="G3727" s="41"/>
      <c r="H3727" s="41"/>
      <c r="I3727" s="41"/>
      <c r="J3727" s="41"/>
      <c r="K3727" s="41"/>
      <c r="L3727" s="41"/>
      <c r="M3727" s="41"/>
      <c r="N3727" s="41"/>
      <c r="O3727" s="41"/>
      <c r="P3727" s="41"/>
      <c r="Q3727" s="41"/>
      <c r="R3727" s="41"/>
      <c r="S3727" s="41"/>
    </row>
    <row r="3728" ht="78.0" customHeight="1">
      <c r="A3728" s="41"/>
      <c r="B3728" s="78"/>
      <c r="C3728" s="78"/>
      <c r="D3728" s="41"/>
      <c r="E3728" s="41"/>
      <c r="F3728" s="41"/>
      <c r="G3728" s="41"/>
      <c r="H3728" s="41"/>
      <c r="I3728" s="41"/>
      <c r="J3728" s="41"/>
      <c r="K3728" s="41"/>
      <c r="L3728" s="41"/>
      <c r="M3728" s="41"/>
      <c r="N3728" s="41"/>
      <c r="O3728" s="41"/>
      <c r="P3728" s="41"/>
      <c r="Q3728" s="41"/>
      <c r="R3728" s="41"/>
      <c r="S3728" s="41"/>
    </row>
    <row r="3729" ht="78.0" customHeight="1">
      <c r="A3729" s="41"/>
      <c r="B3729" s="78"/>
      <c r="C3729" s="78"/>
      <c r="D3729" s="41"/>
      <c r="E3729" s="41"/>
      <c r="F3729" s="41"/>
      <c r="G3729" s="41"/>
      <c r="H3729" s="41"/>
      <c r="I3729" s="41"/>
      <c r="J3729" s="41"/>
      <c r="K3729" s="41"/>
      <c r="L3729" s="41"/>
      <c r="M3729" s="41"/>
      <c r="N3729" s="41"/>
      <c r="O3729" s="41"/>
      <c r="P3729" s="41"/>
      <c r="Q3729" s="41"/>
      <c r="R3729" s="41"/>
      <c r="S3729" s="41"/>
    </row>
    <row r="3730" ht="78.0" customHeight="1">
      <c r="A3730" s="41"/>
      <c r="B3730" s="78"/>
      <c r="C3730" s="78"/>
      <c r="D3730" s="41"/>
      <c r="E3730" s="41"/>
      <c r="F3730" s="41"/>
      <c r="G3730" s="41"/>
      <c r="H3730" s="41"/>
      <c r="I3730" s="41"/>
      <c r="J3730" s="41"/>
      <c r="K3730" s="41"/>
      <c r="L3730" s="41"/>
      <c r="M3730" s="41"/>
      <c r="N3730" s="41"/>
      <c r="O3730" s="41"/>
      <c r="P3730" s="41"/>
      <c r="Q3730" s="41"/>
      <c r="R3730" s="41"/>
      <c r="S3730" s="41"/>
    </row>
    <row r="3731" ht="78.0" customHeight="1">
      <c r="A3731" s="41"/>
      <c r="B3731" s="78"/>
      <c r="C3731" s="78"/>
      <c r="D3731" s="41"/>
      <c r="E3731" s="41"/>
      <c r="F3731" s="41"/>
      <c r="G3731" s="41"/>
      <c r="H3731" s="41"/>
      <c r="I3731" s="41"/>
      <c r="J3731" s="41"/>
      <c r="K3731" s="41"/>
      <c r="L3731" s="41"/>
      <c r="M3731" s="41"/>
      <c r="N3731" s="41"/>
      <c r="O3731" s="41"/>
      <c r="P3731" s="41"/>
      <c r="Q3731" s="41"/>
      <c r="R3731" s="41"/>
      <c r="S3731" s="41"/>
    </row>
    <row r="3732" ht="78.0" customHeight="1">
      <c r="A3732" s="41"/>
      <c r="B3732" s="78"/>
      <c r="C3732" s="78"/>
      <c r="D3732" s="41"/>
      <c r="E3732" s="41"/>
      <c r="F3732" s="41"/>
      <c r="G3732" s="41"/>
      <c r="H3732" s="41"/>
      <c r="I3732" s="41"/>
      <c r="J3732" s="41"/>
      <c r="K3732" s="41"/>
      <c r="L3732" s="41"/>
      <c r="M3732" s="41"/>
      <c r="N3732" s="41"/>
      <c r="O3732" s="41"/>
      <c r="P3732" s="41"/>
      <c r="Q3732" s="41"/>
      <c r="R3732" s="41"/>
      <c r="S3732" s="41"/>
    </row>
    <row r="3733" ht="78.0" customHeight="1">
      <c r="A3733" s="41"/>
      <c r="B3733" s="78"/>
      <c r="C3733" s="78"/>
      <c r="D3733" s="41"/>
      <c r="E3733" s="41"/>
      <c r="F3733" s="41"/>
      <c r="G3733" s="41"/>
      <c r="H3733" s="41"/>
      <c r="I3733" s="41"/>
      <c r="J3733" s="41"/>
      <c r="K3733" s="41"/>
      <c r="L3733" s="41"/>
      <c r="M3733" s="41"/>
      <c r="N3733" s="41"/>
      <c r="O3733" s="41"/>
      <c r="P3733" s="41"/>
      <c r="Q3733" s="41"/>
      <c r="R3733" s="41"/>
      <c r="S3733" s="41"/>
    </row>
    <row r="3734" ht="78.0" customHeight="1">
      <c r="A3734" s="41"/>
      <c r="B3734" s="78"/>
      <c r="C3734" s="78"/>
      <c r="D3734" s="41"/>
      <c r="E3734" s="41"/>
      <c r="F3734" s="41"/>
      <c r="G3734" s="41"/>
      <c r="H3734" s="41"/>
      <c r="I3734" s="41"/>
      <c r="J3734" s="41"/>
      <c r="K3734" s="41"/>
      <c r="L3734" s="41"/>
      <c r="M3734" s="41"/>
      <c r="N3734" s="41"/>
      <c r="O3734" s="41"/>
      <c r="P3734" s="41"/>
      <c r="Q3734" s="41"/>
      <c r="R3734" s="41"/>
      <c r="S3734" s="41"/>
    </row>
    <row r="3735" ht="78.0" customHeight="1">
      <c r="A3735" s="41"/>
      <c r="B3735" s="78"/>
      <c r="C3735" s="78"/>
      <c r="D3735" s="41"/>
      <c r="E3735" s="41"/>
      <c r="F3735" s="41"/>
      <c r="G3735" s="41"/>
      <c r="H3735" s="41"/>
      <c r="I3735" s="41"/>
      <c r="J3735" s="41"/>
      <c r="K3735" s="41"/>
      <c r="L3735" s="41"/>
      <c r="M3735" s="41"/>
      <c r="N3735" s="41"/>
      <c r="O3735" s="41"/>
      <c r="P3735" s="41"/>
      <c r="Q3735" s="41"/>
      <c r="R3735" s="41"/>
      <c r="S3735" s="41"/>
    </row>
    <row r="3736" ht="78.0" customHeight="1">
      <c r="A3736" s="41"/>
      <c r="B3736" s="78"/>
      <c r="C3736" s="78"/>
      <c r="D3736" s="41"/>
      <c r="E3736" s="41"/>
      <c r="F3736" s="41"/>
      <c r="G3736" s="41"/>
      <c r="H3736" s="41"/>
      <c r="I3736" s="41"/>
      <c r="J3736" s="41"/>
      <c r="K3736" s="41"/>
      <c r="L3736" s="41"/>
      <c r="M3736" s="41"/>
      <c r="N3736" s="41"/>
      <c r="O3736" s="41"/>
      <c r="P3736" s="41"/>
      <c r="Q3736" s="41"/>
      <c r="R3736" s="41"/>
      <c r="S3736" s="41"/>
    </row>
    <row r="3737" ht="78.0" customHeight="1">
      <c r="A3737" s="41"/>
      <c r="B3737" s="78"/>
      <c r="C3737" s="78"/>
      <c r="D3737" s="41"/>
      <c r="E3737" s="41"/>
      <c r="F3737" s="41"/>
      <c r="G3737" s="41"/>
      <c r="H3737" s="41"/>
      <c r="I3737" s="41"/>
      <c r="J3737" s="41"/>
      <c r="K3737" s="41"/>
      <c r="L3737" s="41"/>
      <c r="M3737" s="41"/>
      <c r="N3737" s="41"/>
      <c r="O3737" s="41"/>
      <c r="P3737" s="41"/>
      <c r="Q3737" s="41"/>
      <c r="R3737" s="41"/>
      <c r="S3737" s="41"/>
    </row>
    <row r="3738" ht="78.0" customHeight="1">
      <c r="A3738" s="41"/>
      <c r="B3738" s="78"/>
      <c r="C3738" s="78"/>
      <c r="D3738" s="41"/>
      <c r="E3738" s="41"/>
      <c r="F3738" s="41"/>
      <c r="G3738" s="41"/>
      <c r="H3738" s="41"/>
      <c r="I3738" s="41"/>
      <c r="J3738" s="41"/>
      <c r="K3738" s="41"/>
      <c r="L3738" s="41"/>
      <c r="M3738" s="41"/>
      <c r="N3738" s="41"/>
      <c r="O3738" s="41"/>
      <c r="P3738" s="41"/>
      <c r="Q3738" s="41"/>
      <c r="R3738" s="41"/>
      <c r="S3738" s="41"/>
    </row>
    <row r="3739" ht="78.0" customHeight="1">
      <c r="A3739" s="41"/>
      <c r="B3739" s="78"/>
      <c r="C3739" s="78"/>
      <c r="D3739" s="41"/>
      <c r="E3739" s="41"/>
      <c r="F3739" s="41"/>
      <c r="G3739" s="41"/>
      <c r="H3739" s="41"/>
      <c r="I3739" s="41"/>
      <c r="J3739" s="41"/>
      <c r="K3739" s="41"/>
      <c r="L3739" s="41"/>
      <c r="M3739" s="41"/>
      <c r="N3739" s="41"/>
      <c r="O3739" s="41"/>
      <c r="P3739" s="41"/>
      <c r="Q3739" s="41"/>
      <c r="R3739" s="41"/>
      <c r="S3739" s="41"/>
    </row>
    <row r="3740" ht="78.0" customHeight="1">
      <c r="A3740" s="41"/>
      <c r="B3740" s="78"/>
      <c r="C3740" s="78"/>
      <c r="D3740" s="41"/>
      <c r="E3740" s="41"/>
      <c r="F3740" s="41"/>
      <c r="G3740" s="41"/>
      <c r="H3740" s="41"/>
      <c r="I3740" s="41"/>
      <c r="J3740" s="41"/>
      <c r="K3740" s="41"/>
      <c r="L3740" s="41"/>
      <c r="M3740" s="41"/>
      <c r="N3740" s="41"/>
      <c r="O3740" s="41"/>
      <c r="P3740" s="41"/>
      <c r="Q3740" s="41"/>
      <c r="R3740" s="41"/>
      <c r="S3740" s="41"/>
    </row>
    <row r="3741" ht="78.0" customHeight="1">
      <c r="A3741" s="41"/>
      <c r="B3741" s="78"/>
      <c r="C3741" s="78"/>
      <c r="D3741" s="41"/>
      <c r="E3741" s="41"/>
      <c r="F3741" s="41"/>
      <c r="G3741" s="41"/>
      <c r="H3741" s="41"/>
      <c r="I3741" s="41"/>
      <c r="J3741" s="41"/>
      <c r="K3741" s="41"/>
      <c r="L3741" s="41"/>
      <c r="M3741" s="41"/>
      <c r="N3741" s="41"/>
      <c r="O3741" s="41"/>
      <c r="P3741" s="41"/>
      <c r="Q3741" s="41"/>
      <c r="R3741" s="41"/>
      <c r="S3741" s="41"/>
    </row>
    <row r="3742" ht="78.0" customHeight="1">
      <c r="A3742" s="41"/>
      <c r="B3742" s="78"/>
      <c r="C3742" s="78"/>
      <c r="D3742" s="41"/>
      <c r="E3742" s="41"/>
      <c r="F3742" s="41"/>
      <c r="G3742" s="41"/>
      <c r="H3742" s="41"/>
      <c r="I3742" s="41"/>
      <c r="J3742" s="41"/>
      <c r="K3742" s="41"/>
      <c r="L3742" s="41"/>
      <c r="M3742" s="41"/>
      <c r="N3742" s="41"/>
      <c r="O3742" s="41"/>
      <c r="P3742" s="41"/>
      <c r="Q3742" s="41"/>
      <c r="R3742" s="41"/>
      <c r="S3742" s="41"/>
    </row>
    <row r="3743" ht="78.0" customHeight="1">
      <c r="A3743" s="41"/>
      <c r="B3743" s="78"/>
      <c r="C3743" s="78"/>
      <c r="D3743" s="41"/>
      <c r="E3743" s="41"/>
      <c r="F3743" s="41"/>
      <c r="G3743" s="41"/>
      <c r="H3743" s="41"/>
      <c r="I3743" s="41"/>
      <c r="J3743" s="41"/>
      <c r="K3743" s="41"/>
      <c r="L3743" s="41"/>
      <c r="M3743" s="41"/>
      <c r="N3743" s="41"/>
      <c r="O3743" s="41"/>
      <c r="P3743" s="41"/>
      <c r="Q3743" s="41"/>
      <c r="R3743" s="41"/>
      <c r="S3743" s="41"/>
    </row>
    <row r="3744" ht="78.0" customHeight="1">
      <c r="A3744" s="41"/>
      <c r="B3744" s="78"/>
      <c r="C3744" s="78"/>
      <c r="D3744" s="41"/>
      <c r="E3744" s="41"/>
      <c r="F3744" s="41"/>
      <c r="G3744" s="41"/>
      <c r="H3744" s="41"/>
      <c r="I3744" s="41"/>
      <c r="J3744" s="41"/>
      <c r="K3744" s="41"/>
      <c r="L3744" s="41"/>
      <c r="M3744" s="41"/>
      <c r="N3744" s="41"/>
      <c r="O3744" s="41"/>
      <c r="P3744" s="41"/>
      <c r="Q3744" s="41"/>
      <c r="R3744" s="41"/>
      <c r="S3744" s="41"/>
    </row>
    <row r="3745" ht="78.0" customHeight="1">
      <c r="A3745" s="41"/>
      <c r="B3745" s="78"/>
      <c r="C3745" s="78"/>
      <c r="D3745" s="41"/>
      <c r="E3745" s="41"/>
      <c r="F3745" s="41"/>
      <c r="G3745" s="41"/>
      <c r="H3745" s="41"/>
      <c r="I3745" s="41"/>
      <c r="J3745" s="41"/>
      <c r="K3745" s="41"/>
      <c r="L3745" s="41"/>
      <c r="M3745" s="41"/>
      <c r="N3745" s="41"/>
      <c r="O3745" s="41"/>
      <c r="P3745" s="41"/>
      <c r="Q3745" s="41"/>
      <c r="R3745" s="41"/>
      <c r="S3745" s="41"/>
    </row>
    <row r="3746" ht="78.0" customHeight="1">
      <c r="A3746" s="41"/>
      <c r="B3746" s="78"/>
      <c r="C3746" s="78"/>
      <c r="D3746" s="41"/>
      <c r="E3746" s="41"/>
      <c r="F3746" s="41"/>
      <c r="G3746" s="41"/>
      <c r="H3746" s="41"/>
      <c r="I3746" s="41"/>
      <c r="J3746" s="41"/>
      <c r="K3746" s="41"/>
      <c r="L3746" s="41"/>
      <c r="M3746" s="41"/>
      <c r="N3746" s="41"/>
      <c r="O3746" s="41"/>
      <c r="P3746" s="41"/>
      <c r="Q3746" s="41"/>
      <c r="R3746" s="41"/>
      <c r="S3746" s="41"/>
    </row>
    <row r="3747" ht="78.0" customHeight="1">
      <c r="A3747" s="41"/>
      <c r="B3747" s="78"/>
      <c r="C3747" s="78"/>
      <c r="D3747" s="41"/>
      <c r="E3747" s="41"/>
      <c r="F3747" s="41"/>
      <c r="G3747" s="41"/>
      <c r="H3747" s="41"/>
      <c r="I3747" s="41"/>
      <c r="J3747" s="41"/>
      <c r="K3747" s="41"/>
      <c r="L3747" s="41"/>
      <c r="M3747" s="41"/>
      <c r="N3747" s="41"/>
      <c r="O3747" s="41"/>
      <c r="P3747" s="41"/>
      <c r="Q3747" s="41"/>
      <c r="R3747" s="41"/>
      <c r="S3747" s="41"/>
    </row>
    <row r="3748" ht="78.0" customHeight="1">
      <c r="A3748" s="41"/>
      <c r="B3748" s="78"/>
      <c r="C3748" s="78"/>
      <c r="D3748" s="41"/>
      <c r="E3748" s="41"/>
      <c r="F3748" s="41"/>
      <c r="G3748" s="41"/>
      <c r="H3748" s="41"/>
      <c r="I3748" s="41"/>
      <c r="J3748" s="41"/>
      <c r="K3748" s="41"/>
      <c r="L3748" s="41"/>
      <c r="M3748" s="41"/>
      <c r="N3748" s="41"/>
      <c r="O3748" s="41"/>
      <c r="P3748" s="41"/>
      <c r="Q3748" s="41"/>
      <c r="R3748" s="41"/>
      <c r="S3748" s="41"/>
    </row>
    <row r="3749" ht="78.0" customHeight="1">
      <c r="A3749" s="41"/>
      <c r="B3749" s="78"/>
      <c r="C3749" s="78"/>
      <c r="D3749" s="41"/>
      <c r="E3749" s="41"/>
      <c r="F3749" s="41"/>
      <c r="G3749" s="41"/>
      <c r="H3749" s="41"/>
      <c r="I3749" s="41"/>
      <c r="J3749" s="41"/>
      <c r="K3749" s="41"/>
      <c r="L3749" s="41"/>
      <c r="M3749" s="41"/>
      <c r="N3749" s="41"/>
      <c r="O3749" s="41"/>
      <c r="P3749" s="41"/>
      <c r="Q3749" s="41"/>
      <c r="R3749" s="41"/>
      <c r="S3749" s="41"/>
    </row>
    <row r="3750" ht="78.0" customHeight="1">
      <c r="A3750" s="41"/>
      <c r="B3750" s="78"/>
      <c r="C3750" s="78"/>
      <c r="D3750" s="41"/>
      <c r="E3750" s="41"/>
      <c r="F3750" s="41"/>
      <c r="G3750" s="41"/>
      <c r="H3750" s="41"/>
      <c r="I3750" s="41"/>
      <c r="J3750" s="41"/>
      <c r="K3750" s="41"/>
      <c r="L3750" s="41"/>
      <c r="M3750" s="41"/>
      <c r="N3750" s="41"/>
      <c r="O3750" s="41"/>
      <c r="P3750" s="41"/>
      <c r="Q3750" s="41"/>
      <c r="R3750" s="41"/>
      <c r="S3750" s="41"/>
    </row>
    <row r="3751" ht="78.0" customHeight="1">
      <c r="A3751" s="41"/>
      <c r="B3751" s="78"/>
      <c r="C3751" s="78"/>
      <c r="D3751" s="41"/>
      <c r="E3751" s="41"/>
      <c r="F3751" s="41"/>
      <c r="G3751" s="41"/>
      <c r="H3751" s="41"/>
      <c r="I3751" s="41"/>
      <c r="J3751" s="41"/>
      <c r="K3751" s="41"/>
      <c r="L3751" s="41"/>
      <c r="M3751" s="41"/>
      <c r="N3751" s="41"/>
      <c r="O3751" s="41"/>
      <c r="P3751" s="41"/>
      <c r="Q3751" s="41"/>
      <c r="R3751" s="41"/>
      <c r="S3751" s="41"/>
    </row>
    <row r="3752" ht="78.0" customHeight="1">
      <c r="A3752" s="41"/>
      <c r="B3752" s="78"/>
      <c r="C3752" s="78"/>
      <c r="D3752" s="41"/>
      <c r="E3752" s="41"/>
      <c r="F3752" s="41"/>
      <c r="G3752" s="41"/>
      <c r="H3752" s="41"/>
      <c r="I3752" s="41"/>
      <c r="J3752" s="41"/>
      <c r="K3752" s="41"/>
      <c r="L3752" s="41"/>
      <c r="M3752" s="41"/>
      <c r="N3752" s="41"/>
      <c r="O3752" s="41"/>
      <c r="P3752" s="41"/>
      <c r="Q3752" s="41"/>
      <c r="R3752" s="41"/>
      <c r="S3752" s="41"/>
    </row>
    <row r="3753" ht="78.0" customHeight="1">
      <c r="A3753" s="41"/>
      <c r="B3753" s="78"/>
      <c r="C3753" s="78"/>
      <c r="D3753" s="41"/>
      <c r="E3753" s="41"/>
      <c r="F3753" s="41"/>
      <c r="G3753" s="41"/>
      <c r="H3753" s="41"/>
      <c r="I3753" s="41"/>
      <c r="J3753" s="41"/>
      <c r="K3753" s="41"/>
      <c r="L3753" s="41"/>
      <c r="M3753" s="41"/>
      <c r="N3753" s="41"/>
      <c r="O3753" s="41"/>
      <c r="P3753" s="41"/>
      <c r="Q3753" s="41"/>
      <c r="R3753" s="41"/>
      <c r="S3753" s="41"/>
    </row>
    <row r="3754" ht="78.0" customHeight="1">
      <c r="A3754" s="41"/>
      <c r="B3754" s="78"/>
      <c r="C3754" s="78"/>
      <c r="D3754" s="41"/>
      <c r="E3754" s="41"/>
      <c r="F3754" s="41"/>
      <c r="G3754" s="41"/>
      <c r="H3754" s="41"/>
      <c r="I3754" s="41"/>
      <c r="J3754" s="41"/>
      <c r="K3754" s="41"/>
      <c r="L3754" s="41"/>
      <c r="M3754" s="41"/>
      <c r="N3754" s="41"/>
      <c r="O3754" s="41"/>
      <c r="P3754" s="41"/>
      <c r="Q3754" s="41"/>
      <c r="R3754" s="41"/>
      <c r="S3754" s="41"/>
    </row>
    <row r="3755" ht="78.0" customHeight="1">
      <c r="A3755" s="41"/>
      <c r="B3755" s="78"/>
      <c r="C3755" s="78"/>
      <c r="D3755" s="41"/>
      <c r="E3755" s="41"/>
      <c r="F3755" s="41"/>
      <c r="G3755" s="41"/>
      <c r="H3755" s="41"/>
      <c r="I3755" s="41"/>
      <c r="J3755" s="41"/>
      <c r="K3755" s="41"/>
      <c r="L3755" s="41"/>
      <c r="M3755" s="41"/>
      <c r="N3755" s="41"/>
      <c r="O3755" s="41"/>
      <c r="P3755" s="41"/>
      <c r="Q3755" s="41"/>
      <c r="R3755" s="41"/>
      <c r="S3755" s="41"/>
    </row>
    <row r="3756" ht="78.0" customHeight="1">
      <c r="A3756" s="41"/>
      <c r="B3756" s="78"/>
      <c r="C3756" s="78"/>
      <c r="D3756" s="41"/>
      <c r="E3756" s="41"/>
      <c r="F3756" s="41"/>
      <c r="G3756" s="41"/>
      <c r="H3756" s="41"/>
      <c r="I3756" s="41"/>
      <c r="J3756" s="41"/>
      <c r="K3756" s="41"/>
      <c r="L3756" s="41"/>
      <c r="M3756" s="41"/>
      <c r="N3756" s="41"/>
      <c r="O3756" s="41"/>
      <c r="P3756" s="41"/>
      <c r="Q3756" s="41"/>
      <c r="R3756" s="41"/>
      <c r="S3756" s="41"/>
    </row>
    <row r="3757" ht="78.0" customHeight="1">
      <c r="A3757" s="41"/>
      <c r="B3757" s="78"/>
      <c r="C3757" s="78"/>
      <c r="D3757" s="41"/>
      <c r="E3757" s="41"/>
      <c r="F3757" s="41"/>
      <c r="G3757" s="41"/>
      <c r="H3757" s="41"/>
      <c r="I3757" s="41"/>
      <c r="J3757" s="41"/>
      <c r="K3757" s="41"/>
      <c r="L3757" s="41"/>
      <c r="M3757" s="41"/>
      <c r="N3757" s="41"/>
      <c r="O3757" s="41"/>
      <c r="P3757" s="41"/>
      <c r="Q3757" s="41"/>
      <c r="R3757" s="41"/>
      <c r="S3757" s="41"/>
    </row>
    <row r="3758" ht="78.0" customHeight="1">
      <c r="A3758" s="41"/>
      <c r="B3758" s="78"/>
      <c r="C3758" s="78"/>
      <c r="D3758" s="41"/>
      <c r="E3758" s="41"/>
      <c r="F3758" s="41"/>
      <c r="G3758" s="41"/>
      <c r="H3758" s="41"/>
      <c r="I3758" s="41"/>
      <c r="J3758" s="41"/>
      <c r="K3758" s="41"/>
      <c r="L3758" s="41"/>
      <c r="M3758" s="41"/>
      <c r="N3758" s="41"/>
      <c r="O3758" s="41"/>
      <c r="P3758" s="41"/>
      <c r="Q3758" s="41"/>
      <c r="R3758" s="41"/>
      <c r="S3758" s="41"/>
    </row>
    <row r="3759" ht="78.0" customHeight="1">
      <c r="A3759" s="41"/>
      <c r="B3759" s="78"/>
      <c r="C3759" s="78"/>
      <c r="D3759" s="41"/>
      <c r="E3759" s="41"/>
      <c r="F3759" s="41"/>
      <c r="G3759" s="41"/>
      <c r="H3759" s="41"/>
      <c r="I3759" s="41"/>
      <c r="J3759" s="41"/>
      <c r="K3759" s="41"/>
      <c r="L3759" s="41"/>
      <c r="M3759" s="41"/>
      <c r="N3759" s="41"/>
      <c r="O3759" s="41"/>
      <c r="P3759" s="41"/>
      <c r="Q3759" s="41"/>
      <c r="R3759" s="41"/>
      <c r="S3759" s="41"/>
    </row>
    <row r="3760" ht="78.0" customHeight="1">
      <c r="A3760" s="41"/>
      <c r="B3760" s="78"/>
      <c r="C3760" s="78"/>
      <c r="D3760" s="41"/>
      <c r="E3760" s="41"/>
      <c r="F3760" s="41"/>
      <c r="G3760" s="41"/>
      <c r="H3760" s="41"/>
      <c r="I3760" s="41"/>
      <c r="J3760" s="41"/>
      <c r="K3760" s="41"/>
      <c r="L3760" s="41"/>
      <c r="M3760" s="41"/>
      <c r="N3760" s="41"/>
      <c r="O3760" s="41"/>
      <c r="P3760" s="41"/>
      <c r="Q3760" s="41"/>
      <c r="R3760" s="41"/>
      <c r="S3760" s="41"/>
    </row>
    <row r="3761" ht="78.0" customHeight="1">
      <c r="A3761" s="41"/>
      <c r="B3761" s="78"/>
      <c r="C3761" s="78"/>
      <c r="D3761" s="41"/>
      <c r="E3761" s="41"/>
      <c r="F3761" s="41"/>
      <c r="G3761" s="41"/>
      <c r="H3761" s="41"/>
      <c r="I3761" s="41"/>
      <c r="J3761" s="41"/>
      <c r="K3761" s="41"/>
      <c r="L3761" s="41"/>
      <c r="M3761" s="41"/>
      <c r="N3761" s="41"/>
      <c r="O3761" s="41"/>
      <c r="P3761" s="41"/>
      <c r="Q3761" s="41"/>
      <c r="R3761" s="41"/>
      <c r="S3761" s="41"/>
    </row>
    <row r="3762" ht="78.0" customHeight="1">
      <c r="A3762" s="41"/>
      <c r="B3762" s="78"/>
      <c r="C3762" s="78"/>
      <c r="D3762" s="41"/>
      <c r="E3762" s="41"/>
      <c r="F3762" s="41"/>
      <c r="G3762" s="41"/>
      <c r="H3762" s="41"/>
      <c r="I3762" s="41"/>
      <c r="J3762" s="41"/>
      <c r="K3762" s="41"/>
      <c r="L3762" s="41"/>
      <c r="M3762" s="41"/>
      <c r="N3762" s="41"/>
      <c r="O3762" s="41"/>
      <c r="P3762" s="41"/>
      <c r="Q3762" s="41"/>
      <c r="R3762" s="41"/>
      <c r="S3762" s="41"/>
    </row>
    <row r="3763" ht="78.0" customHeight="1">
      <c r="A3763" s="41"/>
      <c r="B3763" s="78"/>
      <c r="C3763" s="78"/>
      <c r="D3763" s="41"/>
      <c r="E3763" s="41"/>
      <c r="F3763" s="41"/>
      <c r="G3763" s="41"/>
      <c r="H3763" s="41"/>
      <c r="I3763" s="41"/>
      <c r="J3763" s="41"/>
      <c r="K3763" s="41"/>
      <c r="L3763" s="41"/>
      <c r="M3763" s="41"/>
      <c r="N3763" s="41"/>
      <c r="O3763" s="41"/>
      <c r="P3763" s="41"/>
      <c r="Q3763" s="41"/>
      <c r="R3763" s="41"/>
      <c r="S3763" s="41"/>
    </row>
    <row r="3764" ht="78.0" customHeight="1">
      <c r="A3764" s="41"/>
      <c r="B3764" s="78"/>
      <c r="C3764" s="78"/>
      <c r="D3764" s="41"/>
      <c r="E3764" s="41"/>
      <c r="F3764" s="41"/>
      <c r="G3764" s="41"/>
      <c r="H3764" s="41"/>
      <c r="I3764" s="41"/>
      <c r="J3764" s="41"/>
      <c r="K3764" s="41"/>
      <c r="L3764" s="41"/>
      <c r="M3764" s="41"/>
      <c r="N3764" s="41"/>
      <c r="O3764" s="41"/>
      <c r="P3764" s="41"/>
      <c r="Q3764" s="41"/>
      <c r="R3764" s="41"/>
      <c r="S3764" s="41"/>
    </row>
    <row r="3765" ht="78.0" customHeight="1">
      <c r="A3765" s="41"/>
      <c r="B3765" s="78"/>
      <c r="C3765" s="78"/>
      <c r="D3765" s="41"/>
      <c r="E3765" s="41"/>
      <c r="F3765" s="41"/>
      <c r="G3765" s="41"/>
      <c r="H3765" s="41"/>
      <c r="I3765" s="41"/>
      <c r="J3765" s="41"/>
      <c r="K3765" s="41"/>
      <c r="L3765" s="41"/>
      <c r="M3765" s="41"/>
      <c r="N3765" s="41"/>
      <c r="O3765" s="41"/>
      <c r="P3765" s="41"/>
      <c r="Q3765" s="41"/>
      <c r="R3765" s="41"/>
      <c r="S3765" s="41"/>
    </row>
    <row r="3766" ht="78.0" customHeight="1">
      <c r="A3766" s="41"/>
      <c r="B3766" s="78"/>
      <c r="C3766" s="78"/>
      <c r="D3766" s="41"/>
      <c r="E3766" s="41"/>
      <c r="F3766" s="41"/>
      <c r="G3766" s="41"/>
      <c r="H3766" s="41"/>
      <c r="I3766" s="41"/>
      <c r="J3766" s="41"/>
      <c r="K3766" s="41"/>
      <c r="L3766" s="41"/>
      <c r="M3766" s="41"/>
      <c r="N3766" s="41"/>
      <c r="O3766" s="41"/>
      <c r="P3766" s="41"/>
      <c r="Q3766" s="41"/>
      <c r="R3766" s="41"/>
      <c r="S3766" s="41"/>
    </row>
    <row r="3767" ht="78.0" customHeight="1">
      <c r="A3767" s="41"/>
      <c r="B3767" s="78"/>
      <c r="C3767" s="78"/>
      <c r="D3767" s="41"/>
      <c r="E3767" s="41"/>
      <c r="F3767" s="41"/>
      <c r="G3767" s="41"/>
      <c r="H3767" s="41"/>
      <c r="I3767" s="41"/>
      <c r="J3767" s="41"/>
      <c r="K3767" s="41"/>
      <c r="L3767" s="41"/>
      <c r="M3767" s="41"/>
      <c r="N3767" s="41"/>
      <c r="O3767" s="41"/>
      <c r="P3767" s="41"/>
      <c r="Q3767" s="41"/>
      <c r="R3767" s="41"/>
      <c r="S3767" s="41"/>
    </row>
    <row r="3768" ht="78.0" customHeight="1">
      <c r="A3768" s="41"/>
      <c r="B3768" s="78"/>
      <c r="C3768" s="78"/>
      <c r="D3768" s="41"/>
      <c r="E3768" s="41"/>
      <c r="F3768" s="41"/>
      <c r="G3768" s="41"/>
      <c r="H3768" s="41"/>
      <c r="I3768" s="41"/>
      <c r="J3768" s="41"/>
      <c r="K3768" s="41"/>
      <c r="L3768" s="41"/>
      <c r="M3768" s="41"/>
      <c r="N3768" s="41"/>
      <c r="O3768" s="41"/>
      <c r="P3768" s="41"/>
      <c r="Q3768" s="41"/>
      <c r="R3768" s="41"/>
      <c r="S3768" s="41"/>
    </row>
    <row r="3769" ht="78.0" customHeight="1">
      <c r="A3769" s="41"/>
      <c r="B3769" s="78"/>
      <c r="C3769" s="78"/>
      <c r="D3769" s="41"/>
      <c r="E3769" s="41"/>
      <c r="F3769" s="41"/>
      <c r="G3769" s="41"/>
      <c r="H3769" s="41"/>
      <c r="I3769" s="41"/>
      <c r="J3769" s="41"/>
      <c r="K3769" s="41"/>
      <c r="L3769" s="41"/>
      <c r="M3769" s="41"/>
      <c r="N3769" s="41"/>
      <c r="O3769" s="41"/>
      <c r="P3769" s="41"/>
      <c r="Q3769" s="41"/>
      <c r="R3769" s="41"/>
      <c r="S3769" s="41"/>
    </row>
    <row r="3770" ht="78.0" customHeight="1">
      <c r="A3770" s="41"/>
      <c r="B3770" s="78"/>
      <c r="C3770" s="78"/>
      <c r="D3770" s="41"/>
      <c r="E3770" s="41"/>
      <c r="F3770" s="41"/>
      <c r="G3770" s="41"/>
      <c r="H3770" s="41"/>
      <c r="I3770" s="41"/>
      <c r="J3770" s="41"/>
      <c r="K3770" s="41"/>
      <c r="L3770" s="41"/>
      <c r="M3770" s="41"/>
      <c r="N3770" s="41"/>
      <c r="O3770" s="41"/>
      <c r="P3770" s="41"/>
      <c r="Q3770" s="41"/>
      <c r="R3770" s="41"/>
      <c r="S3770" s="41"/>
    </row>
    <row r="3771" ht="78.0" customHeight="1">
      <c r="A3771" s="41"/>
      <c r="B3771" s="78"/>
      <c r="C3771" s="78"/>
      <c r="D3771" s="41"/>
      <c r="E3771" s="41"/>
      <c r="F3771" s="41"/>
      <c r="G3771" s="41"/>
      <c r="H3771" s="41"/>
      <c r="I3771" s="41"/>
      <c r="J3771" s="41"/>
      <c r="K3771" s="41"/>
      <c r="L3771" s="41"/>
      <c r="M3771" s="41"/>
      <c r="N3771" s="41"/>
      <c r="O3771" s="41"/>
      <c r="P3771" s="41"/>
      <c r="Q3771" s="41"/>
      <c r="R3771" s="41"/>
      <c r="S3771" s="41"/>
    </row>
    <row r="3772" ht="78.0" customHeight="1">
      <c r="A3772" s="41"/>
      <c r="B3772" s="78"/>
      <c r="C3772" s="78"/>
      <c r="D3772" s="41"/>
      <c r="E3772" s="41"/>
      <c r="F3772" s="41"/>
      <c r="G3772" s="41"/>
      <c r="H3772" s="41"/>
      <c r="I3772" s="41"/>
      <c r="J3772" s="41"/>
      <c r="K3772" s="41"/>
      <c r="L3772" s="41"/>
      <c r="M3772" s="41"/>
      <c r="N3772" s="41"/>
      <c r="O3772" s="41"/>
      <c r="P3772" s="41"/>
      <c r="Q3772" s="41"/>
      <c r="R3772" s="41"/>
      <c r="S3772" s="41"/>
    </row>
    <row r="3773" ht="78.0" customHeight="1">
      <c r="A3773" s="41"/>
      <c r="B3773" s="78"/>
      <c r="C3773" s="78"/>
      <c r="D3773" s="41"/>
      <c r="E3773" s="41"/>
      <c r="F3773" s="41"/>
      <c r="G3773" s="41"/>
      <c r="H3773" s="41"/>
      <c r="I3773" s="41"/>
      <c r="J3773" s="41"/>
      <c r="K3773" s="41"/>
      <c r="L3773" s="41"/>
      <c r="M3773" s="41"/>
      <c r="N3773" s="41"/>
      <c r="O3773" s="41"/>
      <c r="P3773" s="41"/>
      <c r="Q3773" s="41"/>
      <c r="R3773" s="41"/>
      <c r="S3773" s="41"/>
    </row>
    <row r="3774" ht="78.0" customHeight="1">
      <c r="A3774" s="41"/>
      <c r="B3774" s="78"/>
      <c r="C3774" s="78"/>
      <c r="D3774" s="41"/>
      <c r="E3774" s="41"/>
      <c r="F3774" s="41"/>
      <c r="G3774" s="41"/>
      <c r="H3774" s="41"/>
      <c r="I3774" s="41"/>
      <c r="J3774" s="41"/>
      <c r="K3774" s="41"/>
      <c r="L3774" s="41"/>
      <c r="M3774" s="41"/>
      <c r="N3774" s="41"/>
      <c r="O3774" s="41"/>
      <c r="P3774" s="41"/>
      <c r="Q3774" s="41"/>
      <c r="R3774" s="41"/>
      <c r="S3774" s="41"/>
    </row>
    <row r="3775" ht="78.0" customHeight="1">
      <c r="A3775" s="41"/>
      <c r="B3775" s="78"/>
      <c r="C3775" s="78"/>
      <c r="D3775" s="41"/>
      <c r="E3775" s="41"/>
      <c r="F3775" s="41"/>
      <c r="G3775" s="41"/>
      <c r="H3775" s="41"/>
      <c r="I3775" s="41"/>
      <c r="J3775" s="41"/>
      <c r="K3775" s="41"/>
      <c r="L3775" s="41"/>
      <c r="M3775" s="41"/>
      <c r="N3775" s="41"/>
      <c r="O3775" s="41"/>
      <c r="P3775" s="41"/>
      <c r="Q3775" s="41"/>
      <c r="R3775" s="41"/>
      <c r="S3775" s="41"/>
    </row>
    <row r="3776" ht="78.0" customHeight="1">
      <c r="A3776" s="41"/>
      <c r="B3776" s="78"/>
      <c r="C3776" s="78"/>
      <c r="D3776" s="41"/>
      <c r="E3776" s="41"/>
      <c r="F3776" s="41"/>
      <c r="G3776" s="41"/>
      <c r="H3776" s="41"/>
      <c r="I3776" s="41"/>
      <c r="J3776" s="41"/>
      <c r="K3776" s="41"/>
      <c r="L3776" s="41"/>
      <c r="M3776" s="41"/>
      <c r="N3776" s="41"/>
      <c r="O3776" s="41"/>
      <c r="P3776" s="41"/>
      <c r="Q3776" s="41"/>
      <c r="R3776" s="41"/>
      <c r="S3776" s="41"/>
    </row>
    <row r="3777" ht="78.0" customHeight="1">
      <c r="A3777" s="41"/>
      <c r="B3777" s="78"/>
      <c r="C3777" s="78"/>
      <c r="D3777" s="41"/>
      <c r="E3777" s="41"/>
      <c r="F3777" s="41"/>
      <c r="G3777" s="41"/>
      <c r="H3777" s="41"/>
      <c r="I3777" s="41"/>
      <c r="J3777" s="41"/>
      <c r="K3777" s="41"/>
      <c r="L3777" s="41"/>
      <c r="M3777" s="41"/>
      <c r="N3777" s="41"/>
      <c r="O3777" s="41"/>
      <c r="P3777" s="41"/>
      <c r="Q3777" s="41"/>
      <c r="R3777" s="41"/>
      <c r="S3777" s="41"/>
    </row>
    <row r="3778" ht="78.0" customHeight="1">
      <c r="A3778" s="41"/>
      <c r="B3778" s="78"/>
      <c r="C3778" s="78"/>
      <c r="D3778" s="41"/>
      <c r="E3778" s="41"/>
      <c r="F3778" s="41"/>
      <c r="G3778" s="41"/>
      <c r="H3778" s="41"/>
      <c r="I3778" s="41"/>
      <c r="J3778" s="41"/>
      <c r="K3778" s="41"/>
      <c r="L3778" s="41"/>
      <c r="M3778" s="41"/>
      <c r="N3778" s="41"/>
      <c r="O3778" s="41"/>
      <c r="P3778" s="41"/>
      <c r="Q3778" s="41"/>
      <c r="R3778" s="41"/>
      <c r="S3778" s="41"/>
    </row>
    <row r="3779" ht="78.0" customHeight="1">
      <c r="A3779" s="41"/>
      <c r="B3779" s="78"/>
      <c r="C3779" s="78"/>
      <c r="D3779" s="41"/>
      <c r="E3779" s="41"/>
      <c r="F3779" s="41"/>
      <c r="G3779" s="41"/>
      <c r="H3779" s="41"/>
      <c r="I3779" s="41"/>
      <c r="J3779" s="41"/>
      <c r="K3779" s="41"/>
      <c r="L3779" s="41"/>
      <c r="M3779" s="41"/>
      <c r="N3779" s="41"/>
      <c r="O3779" s="41"/>
      <c r="P3779" s="41"/>
      <c r="Q3779" s="41"/>
      <c r="R3779" s="41"/>
      <c r="S3779" s="41"/>
    </row>
    <row r="3780" ht="78.0" customHeight="1">
      <c r="A3780" s="41"/>
      <c r="B3780" s="78"/>
      <c r="C3780" s="78"/>
      <c r="D3780" s="41"/>
      <c r="E3780" s="41"/>
      <c r="F3780" s="41"/>
      <c r="G3780" s="41"/>
      <c r="H3780" s="41"/>
      <c r="I3780" s="41"/>
      <c r="J3780" s="41"/>
      <c r="K3780" s="41"/>
      <c r="L3780" s="41"/>
      <c r="M3780" s="41"/>
      <c r="N3780" s="41"/>
      <c r="O3780" s="41"/>
      <c r="P3780" s="41"/>
      <c r="Q3780" s="41"/>
      <c r="R3780" s="41"/>
      <c r="S3780" s="41"/>
    </row>
    <row r="3781" ht="78.0" customHeight="1">
      <c r="A3781" s="41"/>
      <c r="B3781" s="78"/>
      <c r="C3781" s="78"/>
      <c r="D3781" s="41"/>
      <c r="E3781" s="41"/>
      <c r="F3781" s="41"/>
      <c r="G3781" s="41"/>
      <c r="H3781" s="41"/>
      <c r="I3781" s="41"/>
      <c r="J3781" s="41"/>
      <c r="K3781" s="41"/>
      <c r="L3781" s="41"/>
      <c r="M3781" s="41"/>
      <c r="N3781" s="41"/>
      <c r="O3781" s="41"/>
      <c r="P3781" s="41"/>
      <c r="Q3781" s="41"/>
      <c r="R3781" s="41"/>
      <c r="S3781" s="41"/>
    </row>
    <row r="3782" ht="78.0" customHeight="1">
      <c r="A3782" s="41"/>
      <c r="B3782" s="78"/>
      <c r="C3782" s="78"/>
      <c r="D3782" s="41"/>
      <c r="E3782" s="41"/>
      <c r="F3782" s="41"/>
      <c r="G3782" s="41"/>
      <c r="H3782" s="41"/>
      <c r="I3782" s="41"/>
      <c r="J3782" s="41"/>
      <c r="K3782" s="41"/>
      <c r="L3782" s="41"/>
      <c r="M3782" s="41"/>
      <c r="N3782" s="41"/>
      <c r="O3782" s="41"/>
      <c r="P3782" s="41"/>
      <c r="Q3782" s="41"/>
      <c r="R3782" s="41"/>
      <c r="S3782" s="41"/>
    </row>
    <row r="3783" ht="78.0" customHeight="1">
      <c r="A3783" s="41"/>
      <c r="B3783" s="78"/>
      <c r="C3783" s="78"/>
      <c r="D3783" s="41"/>
      <c r="E3783" s="41"/>
      <c r="F3783" s="41"/>
      <c r="G3783" s="41"/>
      <c r="H3783" s="41"/>
      <c r="I3783" s="41"/>
      <c r="J3783" s="41"/>
      <c r="K3783" s="41"/>
      <c r="L3783" s="41"/>
      <c r="M3783" s="41"/>
      <c r="N3783" s="41"/>
      <c r="O3783" s="41"/>
      <c r="P3783" s="41"/>
      <c r="Q3783" s="41"/>
      <c r="R3783" s="41"/>
      <c r="S3783" s="41"/>
    </row>
    <row r="3784" ht="78.0" customHeight="1">
      <c r="A3784" s="41"/>
      <c r="B3784" s="78"/>
      <c r="C3784" s="78"/>
      <c r="D3784" s="41"/>
      <c r="E3784" s="41"/>
      <c r="F3784" s="41"/>
      <c r="G3784" s="41"/>
      <c r="H3784" s="41"/>
      <c r="I3784" s="41"/>
      <c r="J3784" s="41"/>
      <c r="K3784" s="41"/>
      <c r="L3784" s="41"/>
      <c r="M3784" s="41"/>
      <c r="N3784" s="41"/>
      <c r="O3784" s="41"/>
      <c r="P3784" s="41"/>
      <c r="Q3784" s="41"/>
      <c r="R3784" s="41"/>
      <c r="S3784" s="41"/>
    </row>
    <row r="3785" ht="78.0" customHeight="1">
      <c r="A3785" s="41"/>
      <c r="B3785" s="78"/>
      <c r="C3785" s="78"/>
      <c r="D3785" s="41"/>
      <c r="E3785" s="41"/>
      <c r="F3785" s="41"/>
      <c r="G3785" s="41"/>
      <c r="H3785" s="41"/>
      <c r="I3785" s="41"/>
      <c r="J3785" s="41"/>
      <c r="K3785" s="41"/>
      <c r="L3785" s="41"/>
      <c r="M3785" s="41"/>
      <c r="N3785" s="41"/>
      <c r="O3785" s="41"/>
      <c r="P3785" s="41"/>
      <c r="Q3785" s="41"/>
      <c r="R3785" s="41"/>
      <c r="S3785" s="41"/>
    </row>
    <row r="3786" ht="78.0" customHeight="1">
      <c r="A3786" s="41"/>
      <c r="B3786" s="78"/>
      <c r="C3786" s="78"/>
      <c r="D3786" s="41"/>
      <c r="E3786" s="41"/>
      <c r="F3786" s="41"/>
      <c r="G3786" s="41"/>
      <c r="H3786" s="41"/>
      <c r="I3786" s="41"/>
      <c r="J3786" s="41"/>
      <c r="K3786" s="41"/>
      <c r="L3786" s="41"/>
      <c r="M3786" s="41"/>
      <c r="N3786" s="41"/>
      <c r="O3786" s="41"/>
      <c r="P3786" s="41"/>
      <c r="Q3786" s="41"/>
      <c r="R3786" s="41"/>
      <c r="S3786" s="41"/>
    </row>
    <row r="3787" ht="78.0" customHeight="1">
      <c r="A3787" s="41"/>
      <c r="B3787" s="78"/>
      <c r="C3787" s="78"/>
      <c r="D3787" s="41"/>
      <c r="E3787" s="41"/>
      <c r="F3787" s="41"/>
      <c r="G3787" s="41"/>
      <c r="H3787" s="41"/>
      <c r="I3787" s="41"/>
      <c r="J3787" s="41"/>
      <c r="K3787" s="41"/>
      <c r="L3787" s="41"/>
      <c r="M3787" s="41"/>
      <c r="N3787" s="41"/>
      <c r="O3787" s="41"/>
      <c r="P3787" s="41"/>
      <c r="Q3787" s="41"/>
      <c r="R3787" s="41"/>
      <c r="S3787" s="41"/>
    </row>
    <row r="3788" ht="78.0" customHeight="1">
      <c r="A3788" s="41"/>
      <c r="B3788" s="78"/>
      <c r="C3788" s="78"/>
      <c r="D3788" s="41"/>
      <c r="E3788" s="41"/>
      <c r="F3788" s="41"/>
      <c r="G3788" s="41"/>
      <c r="H3788" s="41"/>
      <c r="I3788" s="41"/>
      <c r="J3788" s="41"/>
      <c r="K3788" s="41"/>
      <c r="L3788" s="41"/>
      <c r="M3788" s="41"/>
      <c r="N3788" s="41"/>
      <c r="O3788" s="41"/>
      <c r="P3788" s="41"/>
      <c r="Q3788" s="41"/>
      <c r="R3788" s="41"/>
      <c r="S3788" s="41"/>
    </row>
    <row r="3789" ht="78.0" customHeight="1">
      <c r="A3789" s="41"/>
      <c r="B3789" s="78"/>
      <c r="C3789" s="78"/>
      <c r="D3789" s="41"/>
      <c r="E3789" s="41"/>
      <c r="F3789" s="41"/>
      <c r="G3789" s="41"/>
      <c r="H3789" s="41"/>
      <c r="I3789" s="41"/>
      <c r="J3789" s="41"/>
      <c r="K3789" s="41"/>
      <c r="L3789" s="41"/>
      <c r="M3789" s="41"/>
      <c r="N3789" s="41"/>
      <c r="O3789" s="41"/>
      <c r="P3789" s="41"/>
      <c r="Q3789" s="41"/>
      <c r="R3789" s="41"/>
      <c r="S3789" s="41"/>
    </row>
    <row r="3790" ht="78.0" customHeight="1">
      <c r="A3790" s="41"/>
      <c r="B3790" s="78"/>
      <c r="C3790" s="78"/>
      <c r="D3790" s="41"/>
      <c r="E3790" s="41"/>
      <c r="F3790" s="41"/>
      <c r="G3790" s="41"/>
      <c r="H3790" s="41"/>
      <c r="I3790" s="41"/>
      <c r="J3790" s="41"/>
      <c r="K3790" s="41"/>
      <c r="L3790" s="41"/>
      <c r="M3790" s="41"/>
      <c r="N3790" s="41"/>
      <c r="O3790" s="41"/>
      <c r="P3790" s="41"/>
      <c r="Q3790" s="41"/>
      <c r="R3790" s="41"/>
      <c r="S3790" s="41"/>
    </row>
    <row r="3791" ht="78.0" customHeight="1">
      <c r="A3791" s="41"/>
      <c r="B3791" s="78"/>
      <c r="C3791" s="78"/>
      <c r="D3791" s="41"/>
      <c r="E3791" s="41"/>
      <c r="F3791" s="41"/>
      <c r="G3791" s="41"/>
      <c r="H3791" s="41"/>
      <c r="I3791" s="41"/>
      <c r="J3791" s="41"/>
      <c r="K3791" s="41"/>
      <c r="L3791" s="41"/>
      <c r="M3791" s="41"/>
      <c r="N3791" s="41"/>
      <c r="O3791" s="41"/>
      <c r="P3791" s="41"/>
      <c r="Q3791" s="41"/>
      <c r="R3791" s="41"/>
      <c r="S3791" s="41"/>
    </row>
    <row r="3792" ht="78.0" customHeight="1">
      <c r="A3792" s="41"/>
      <c r="B3792" s="78"/>
      <c r="C3792" s="78"/>
      <c r="D3792" s="41"/>
      <c r="E3792" s="41"/>
      <c r="F3792" s="41"/>
      <c r="G3792" s="41"/>
      <c r="H3792" s="41"/>
      <c r="I3792" s="41"/>
      <c r="J3792" s="41"/>
      <c r="K3792" s="41"/>
      <c r="L3792" s="41"/>
      <c r="M3792" s="41"/>
      <c r="N3792" s="41"/>
      <c r="O3792" s="41"/>
      <c r="P3792" s="41"/>
      <c r="Q3792" s="41"/>
      <c r="R3792" s="41"/>
      <c r="S3792" s="41"/>
    </row>
    <row r="3793" ht="78.0" customHeight="1">
      <c r="A3793" s="41"/>
      <c r="B3793" s="78"/>
      <c r="C3793" s="78"/>
      <c r="D3793" s="41"/>
      <c r="E3793" s="41"/>
      <c r="F3793" s="41"/>
      <c r="G3793" s="41"/>
      <c r="H3793" s="41"/>
      <c r="I3793" s="41"/>
      <c r="J3793" s="41"/>
      <c r="K3793" s="41"/>
      <c r="L3793" s="41"/>
      <c r="M3793" s="41"/>
      <c r="N3793" s="41"/>
      <c r="O3793" s="41"/>
      <c r="P3793" s="41"/>
      <c r="Q3793" s="41"/>
      <c r="R3793" s="41"/>
      <c r="S3793" s="41"/>
    </row>
    <row r="3794" ht="78.0" customHeight="1">
      <c r="A3794" s="41"/>
      <c r="B3794" s="78"/>
      <c r="C3794" s="78"/>
      <c r="D3794" s="41"/>
      <c r="E3794" s="41"/>
      <c r="F3794" s="41"/>
      <c r="G3794" s="41"/>
      <c r="H3794" s="41"/>
      <c r="I3794" s="41"/>
      <c r="J3794" s="41"/>
      <c r="K3794" s="41"/>
      <c r="L3794" s="41"/>
      <c r="M3794" s="41"/>
      <c r="N3794" s="41"/>
      <c r="O3794" s="41"/>
      <c r="P3794" s="41"/>
      <c r="Q3794" s="41"/>
      <c r="R3794" s="41"/>
      <c r="S3794" s="41"/>
    </row>
    <row r="3795" ht="78.0" customHeight="1">
      <c r="A3795" s="41"/>
      <c r="B3795" s="78"/>
      <c r="C3795" s="78"/>
      <c r="D3795" s="41"/>
      <c r="E3795" s="41"/>
      <c r="F3795" s="41"/>
      <c r="G3795" s="41"/>
      <c r="H3795" s="41"/>
      <c r="I3795" s="41"/>
      <c r="J3795" s="41"/>
      <c r="K3795" s="41"/>
      <c r="L3795" s="41"/>
      <c r="M3795" s="41"/>
      <c r="N3795" s="41"/>
      <c r="O3795" s="41"/>
      <c r="P3795" s="41"/>
      <c r="Q3795" s="41"/>
      <c r="R3795" s="41"/>
      <c r="S3795" s="41"/>
    </row>
    <row r="3796" ht="78.0" customHeight="1">
      <c r="A3796" s="41"/>
      <c r="B3796" s="78"/>
      <c r="C3796" s="78"/>
      <c r="D3796" s="41"/>
      <c r="E3796" s="41"/>
      <c r="F3796" s="41"/>
      <c r="G3796" s="41"/>
      <c r="H3796" s="41"/>
      <c r="I3796" s="41"/>
      <c r="J3796" s="41"/>
      <c r="K3796" s="41"/>
      <c r="L3796" s="41"/>
      <c r="M3796" s="41"/>
      <c r="N3796" s="41"/>
      <c r="O3796" s="41"/>
      <c r="P3796" s="41"/>
      <c r="Q3796" s="41"/>
      <c r="R3796" s="41"/>
      <c r="S3796" s="41"/>
    </row>
    <row r="3797" ht="78.0" customHeight="1">
      <c r="A3797" s="41"/>
      <c r="B3797" s="78"/>
      <c r="C3797" s="78"/>
      <c r="D3797" s="41"/>
      <c r="E3797" s="41"/>
      <c r="F3797" s="41"/>
      <c r="G3797" s="41"/>
      <c r="H3797" s="41"/>
      <c r="I3797" s="41"/>
      <c r="J3797" s="41"/>
      <c r="K3797" s="41"/>
      <c r="L3797" s="41"/>
      <c r="M3797" s="41"/>
      <c r="N3797" s="41"/>
      <c r="O3797" s="41"/>
      <c r="P3797" s="41"/>
      <c r="Q3797" s="41"/>
      <c r="R3797" s="41"/>
      <c r="S3797" s="41"/>
    </row>
    <row r="3798" ht="78.0" customHeight="1">
      <c r="A3798" s="41"/>
      <c r="B3798" s="78"/>
      <c r="C3798" s="78"/>
      <c r="D3798" s="41"/>
      <c r="E3798" s="41"/>
      <c r="F3798" s="41"/>
      <c r="G3798" s="41"/>
      <c r="H3798" s="41"/>
      <c r="I3798" s="41"/>
      <c r="J3798" s="41"/>
      <c r="K3798" s="41"/>
      <c r="L3798" s="41"/>
      <c r="M3798" s="41"/>
      <c r="N3798" s="41"/>
      <c r="O3798" s="41"/>
      <c r="P3798" s="41"/>
      <c r="Q3798" s="41"/>
      <c r="R3798" s="41"/>
      <c r="S3798" s="41"/>
    </row>
    <row r="3799" ht="78.0" customHeight="1">
      <c r="A3799" s="41"/>
      <c r="B3799" s="78"/>
      <c r="C3799" s="78"/>
      <c r="D3799" s="41"/>
      <c r="E3799" s="41"/>
      <c r="F3799" s="41"/>
      <c r="G3799" s="41"/>
      <c r="H3799" s="41"/>
      <c r="I3799" s="41"/>
      <c r="J3799" s="41"/>
      <c r="K3799" s="41"/>
      <c r="L3799" s="41"/>
      <c r="M3799" s="41"/>
      <c r="N3799" s="41"/>
      <c r="O3799" s="41"/>
      <c r="P3799" s="41"/>
      <c r="Q3799" s="41"/>
      <c r="R3799" s="41"/>
      <c r="S3799" s="41"/>
    </row>
    <row r="3800" ht="78.0" customHeight="1">
      <c r="A3800" s="41"/>
      <c r="B3800" s="78"/>
      <c r="C3800" s="78"/>
      <c r="D3800" s="41"/>
      <c r="E3800" s="41"/>
      <c r="F3800" s="41"/>
      <c r="G3800" s="41"/>
      <c r="H3800" s="41"/>
      <c r="I3800" s="41"/>
      <c r="J3800" s="41"/>
      <c r="K3800" s="41"/>
      <c r="L3800" s="41"/>
      <c r="M3800" s="41"/>
      <c r="N3800" s="41"/>
      <c r="O3800" s="41"/>
      <c r="P3800" s="41"/>
      <c r="Q3800" s="41"/>
      <c r="R3800" s="41"/>
      <c r="S3800" s="41"/>
    </row>
    <row r="3801" ht="78.0" customHeight="1">
      <c r="A3801" s="41"/>
      <c r="B3801" s="78"/>
      <c r="C3801" s="78"/>
      <c r="D3801" s="41"/>
      <c r="E3801" s="41"/>
      <c r="F3801" s="41"/>
      <c r="G3801" s="41"/>
      <c r="H3801" s="41"/>
      <c r="I3801" s="41"/>
      <c r="J3801" s="41"/>
      <c r="K3801" s="41"/>
      <c r="L3801" s="41"/>
      <c r="M3801" s="41"/>
      <c r="N3801" s="41"/>
      <c r="O3801" s="41"/>
      <c r="P3801" s="41"/>
      <c r="Q3801" s="41"/>
      <c r="R3801" s="41"/>
      <c r="S3801" s="41"/>
    </row>
    <row r="3802" ht="78.0" customHeight="1">
      <c r="A3802" s="41"/>
      <c r="B3802" s="78"/>
      <c r="C3802" s="78"/>
      <c r="D3802" s="41"/>
      <c r="E3802" s="41"/>
      <c r="F3802" s="41"/>
      <c r="G3802" s="41"/>
      <c r="H3802" s="41"/>
      <c r="I3802" s="41"/>
      <c r="J3802" s="41"/>
      <c r="K3802" s="41"/>
      <c r="L3802" s="41"/>
      <c r="M3802" s="41"/>
      <c r="N3802" s="41"/>
      <c r="O3802" s="41"/>
      <c r="P3802" s="41"/>
      <c r="Q3802" s="41"/>
      <c r="R3802" s="41"/>
      <c r="S3802" s="41"/>
    </row>
    <row r="3803" ht="78.0" customHeight="1">
      <c r="A3803" s="41"/>
      <c r="B3803" s="78"/>
      <c r="C3803" s="78"/>
      <c r="D3803" s="41"/>
      <c r="E3803" s="41"/>
      <c r="F3803" s="41"/>
      <c r="G3803" s="41"/>
      <c r="H3803" s="41"/>
      <c r="I3803" s="41"/>
      <c r="J3803" s="41"/>
      <c r="K3803" s="41"/>
      <c r="L3803" s="41"/>
      <c r="M3803" s="41"/>
      <c r="N3803" s="41"/>
      <c r="O3803" s="41"/>
      <c r="P3803" s="41"/>
      <c r="Q3803" s="41"/>
      <c r="R3803" s="41"/>
      <c r="S3803" s="41"/>
    </row>
    <row r="3804" ht="78.0" customHeight="1">
      <c r="A3804" s="41"/>
      <c r="B3804" s="78"/>
      <c r="C3804" s="78"/>
      <c r="D3804" s="41"/>
      <c r="E3804" s="41"/>
      <c r="F3804" s="41"/>
      <c r="G3804" s="41"/>
      <c r="H3804" s="41"/>
      <c r="I3804" s="41"/>
      <c r="J3804" s="41"/>
      <c r="K3804" s="41"/>
      <c r="L3804" s="41"/>
      <c r="M3804" s="41"/>
      <c r="N3804" s="41"/>
      <c r="O3804" s="41"/>
      <c r="P3804" s="41"/>
      <c r="Q3804" s="41"/>
      <c r="R3804" s="41"/>
      <c r="S3804" s="41"/>
    </row>
    <row r="3805" ht="78.0" customHeight="1">
      <c r="A3805" s="41"/>
      <c r="B3805" s="78"/>
      <c r="C3805" s="78"/>
      <c r="D3805" s="41"/>
      <c r="E3805" s="41"/>
      <c r="F3805" s="41"/>
      <c r="G3805" s="41"/>
      <c r="H3805" s="41"/>
      <c r="I3805" s="41"/>
      <c r="J3805" s="41"/>
      <c r="K3805" s="41"/>
      <c r="L3805" s="41"/>
      <c r="M3805" s="41"/>
      <c r="N3805" s="41"/>
      <c r="O3805" s="41"/>
      <c r="P3805" s="41"/>
      <c r="Q3805" s="41"/>
      <c r="R3805" s="41"/>
      <c r="S3805" s="41"/>
    </row>
    <row r="3806" ht="78.0" customHeight="1">
      <c r="A3806" s="41"/>
      <c r="B3806" s="78"/>
      <c r="C3806" s="78"/>
      <c r="D3806" s="41"/>
      <c r="E3806" s="41"/>
      <c r="F3806" s="41"/>
      <c r="G3806" s="41"/>
      <c r="H3806" s="41"/>
      <c r="I3806" s="41"/>
      <c r="J3806" s="41"/>
      <c r="K3806" s="41"/>
      <c r="L3806" s="41"/>
      <c r="M3806" s="41"/>
      <c r="N3806" s="41"/>
      <c r="O3806" s="41"/>
      <c r="P3806" s="41"/>
      <c r="Q3806" s="41"/>
      <c r="R3806" s="41"/>
      <c r="S3806" s="41"/>
    </row>
    <row r="3807" ht="78.0" customHeight="1">
      <c r="A3807" s="41"/>
      <c r="B3807" s="78"/>
      <c r="C3807" s="78"/>
      <c r="D3807" s="41"/>
      <c r="E3807" s="41"/>
      <c r="F3807" s="41"/>
      <c r="G3807" s="41"/>
      <c r="H3807" s="41"/>
      <c r="I3807" s="41"/>
      <c r="J3807" s="41"/>
      <c r="K3807" s="41"/>
      <c r="L3807" s="41"/>
      <c r="M3807" s="41"/>
      <c r="N3807" s="41"/>
      <c r="O3807" s="41"/>
      <c r="P3807" s="41"/>
      <c r="Q3807" s="41"/>
      <c r="R3807" s="41"/>
      <c r="S3807" s="41"/>
    </row>
    <row r="3808" ht="78.0" customHeight="1">
      <c r="A3808" s="41"/>
      <c r="B3808" s="78"/>
      <c r="C3808" s="78"/>
      <c r="D3808" s="41"/>
      <c r="E3808" s="41"/>
      <c r="F3808" s="41"/>
      <c r="G3808" s="41"/>
      <c r="H3808" s="41"/>
      <c r="I3808" s="41"/>
      <c r="J3808" s="41"/>
      <c r="K3808" s="41"/>
      <c r="L3808" s="41"/>
      <c r="M3808" s="41"/>
      <c r="N3808" s="41"/>
      <c r="O3808" s="41"/>
      <c r="P3808" s="41"/>
      <c r="Q3808" s="41"/>
      <c r="R3808" s="41"/>
      <c r="S3808" s="41"/>
    </row>
    <row r="3809" ht="78.0" customHeight="1">
      <c r="A3809" s="41"/>
      <c r="B3809" s="78"/>
      <c r="C3809" s="78"/>
      <c r="D3809" s="41"/>
      <c r="E3809" s="41"/>
      <c r="F3809" s="41"/>
      <c r="G3809" s="41"/>
      <c r="H3809" s="41"/>
      <c r="I3809" s="41"/>
      <c r="J3809" s="41"/>
      <c r="K3809" s="41"/>
      <c r="L3809" s="41"/>
      <c r="M3809" s="41"/>
      <c r="N3809" s="41"/>
      <c r="O3809" s="41"/>
      <c r="P3809" s="41"/>
      <c r="Q3809" s="41"/>
      <c r="R3809" s="41"/>
      <c r="S3809" s="41"/>
    </row>
    <row r="3810" ht="78.0" customHeight="1">
      <c r="A3810" s="41"/>
      <c r="B3810" s="78"/>
      <c r="C3810" s="78"/>
      <c r="D3810" s="41"/>
      <c r="E3810" s="41"/>
      <c r="F3810" s="41"/>
      <c r="G3810" s="41"/>
      <c r="H3810" s="41"/>
      <c r="I3810" s="41"/>
      <c r="J3810" s="41"/>
      <c r="K3810" s="41"/>
      <c r="L3810" s="41"/>
      <c r="M3810" s="41"/>
      <c r="N3810" s="41"/>
      <c r="O3810" s="41"/>
      <c r="P3810" s="41"/>
      <c r="Q3810" s="41"/>
      <c r="R3810" s="41"/>
      <c r="S3810" s="41"/>
    </row>
    <row r="3811" ht="78.0" customHeight="1">
      <c r="A3811" s="41"/>
      <c r="B3811" s="78"/>
      <c r="C3811" s="78"/>
      <c r="D3811" s="41"/>
      <c r="E3811" s="41"/>
      <c r="F3811" s="41"/>
      <c r="G3811" s="41"/>
      <c r="H3811" s="41"/>
      <c r="I3811" s="41"/>
      <c r="J3811" s="41"/>
      <c r="K3811" s="41"/>
      <c r="L3811" s="41"/>
      <c r="M3811" s="41"/>
      <c r="N3811" s="41"/>
      <c r="O3811" s="41"/>
      <c r="P3811" s="41"/>
      <c r="Q3811" s="41"/>
      <c r="R3811" s="41"/>
      <c r="S3811" s="41"/>
    </row>
    <row r="3812" ht="78.0" customHeight="1">
      <c r="A3812" s="41"/>
      <c r="B3812" s="78"/>
      <c r="C3812" s="78"/>
      <c r="D3812" s="41"/>
      <c r="E3812" s="41"/>
      <c r="F3812" s="41"/>
      <c r="G3812" s="41"/>
      <c r="H3812" s="41"/>
      <c r="I3812" s="41"/>
      <c r="J3812" s="41"/>
      <c r="K3812" s="41"/>
      <c r="L3812" s="41"/>
      <c r="M3812" s="41"/>
      <c r="N3812" s="41"/>
      <c r="O3812" s="41"/>
      <c r="P3812" s="41"/>
      <c r="Q3812" s="41"/>
      <c r="R3812" s="41"/>
      <c r="S3812" s="41"/>
    </row>
    <row r="3813" ht="78.0" customHeight="1">
      <c r="A3813" s="41"/>
      <c r="B3813" s="78"/>
      <c r="C3813" s="78"/>
      <c r="D3813" s="41"/>
      <c r="E3813" s="41"/>
      <c r="F3813" s="41"/>
      <c r="G3813" s="41"/>
      <c r="H3813" s="41"/>
      <c r="I3813" s="41"/>
      <c r="J3813" s="41"/>
      <c r="K3813" s="41"/>
      <c r="L3813" s="41"/>
      <c r="M3813" s="41"/>
      <c r="N3813" s="41"/>
      <c r="O3813" s="41"/>
      <c r="P3813" s="41"/>
      <c r="Q3813" s="41"/>
      <c r="R3813" s="41"/>
      <c r="S3813" s="41"/>
    </row>
    <row r="3814" ht="78.0" customHeight="1">
      <c r="A3814" s="41"/>
      <c r="B3814" s="78"/>
      <c r="C3814" s="78"/>
      <c r="D3814" s="41"/>
      <c r="E3814" s="41"/>
      <c r="F3814" s="41"/>
      <c r="G3814" s="41"/>
      <c r="H3814" s="41"/>
      <c r="I3814" s="41"/>
      <c r="J3814" s="41"/>
      <c r="K3814" s="41"/>
      <c r="L3814" s="41"/>
      <c r="M3814" s="41"/>
      <c r="N3814" s="41"/>
      <c r="O3814" s="41"/>
      <c r="P3814" s="41"/>
      <c r="Q3814" s="41"/>
      <c r="R3814" s="41"/>
      <c r="S3814" s="41"/>
    </row>
    <row r="3815" ht="78.0" customHeight="1">
      <c r="A3815" s="41"/>
      <c r="B3815" s="78"/>
      <c r="C3815" s="78"/>
      <c r="D3815" s="41"/>
      <c r="E3815" s="41"/>
      <c r="F3815" s="41"/>
      <c r="G3815" s="41"/>
      <c r="H3815" s="41"/>
      <c r="I3815" s="41"/>
      <c r="J3815" s="41"/>
      <c r="K3815" s="41"/>
      <c r="L3815" s="41"/>
      <c r="M3815" s="41"/>
      <c r="N3815" s="41"/>
      <c r="O3815" s="41"/>
      <c r="P3815" s="41"/>
      <c r="Q3815" s="41"/>
      <c r="R3815" s="41"/>
      <c r="S3815" s="41"/>
    </row>
    <row r="3816" ht="78.0" customHeight="1">
      <c r="A3816" s="41"/>
      <c r="B3816" s="78"/>
      <c r="C3816" s="78"/>
      <c r="D3816" s="41"/>
      <c r="E3816" s="41"/>
      <c r="F3816" s="41"/>
      <c r="G3816" s="41"/>
      <c r="H3816" s="41"/>
      <c r="I3816" s="41"/>
      <c r="J3816" s="41"/>
      <c r="K3816" s="41"/>
      <c r="L3816" s="41"/>
      <c r="M3816" s="41"/>
      <c r="N3816" s="41"/>
      <c r="O3816" s="41"/>
      <c r="P3816" s="41"/>
      <c r="Q3816" s="41"/>
      <c r="R3816" s="41"/>
      <c r="S3816" s="41"/>
    </row>
    <row r="3817" ht="78.0" customHeight="1">
      <c r="A3817" s="41"/>
      <c r="B3817" s="78"/>
      <c r="C3817" s="78"/>
      <c r="D3817" s="41"/>
      <c r="E3817" s="41"/>
      <c r="F3817" s="41"/>
      <c r="G3817" s="41"/>
      <c r="H3817" s="41"/>
      <c r="I3817" s="41"/>
      <c r="J3817" s="41"/>
      <c r="K3817" s="41"/>
      <c r="L3817" s="41"/>
      <c r="M3817" s="41"/>
      <c r="N3817" s="41"/>
      <c r="O3817" s="41"/>
      <c r="P3817" s="41"/>
      <c r="Q3817" s="41"/>
      <c r="R3817" s="41"/>
      <c r="S3817" s="41"/>
    </row>
    <row r="3818" ht="78.0" customHeight="1">
      <c r="A3818" s="41"/>
      <c r="B3818" s="78"/>
      <c r="C3818" s="78"/>
      <c r="D3818" s="41"/>
      <c r="E3818" s="41"/>
      <c r="F3818" s="41"/>
      <c r="G3818" s="41"/>
      <c r="H3818" s="41"/>
      <c r="I3818" s="41"/>
      <c r="J3818" s="41"/>
      <c r="K3818" s="41"/>
      <c r="L3818" s="41"/>
      <c r="M3818" s="41"/>
      <c r="N3818" s="41"/>
      <c r="O3818" s="41"/>
      <c r="P3818" s="41"/>
      <c r="Q3818" s="41"/>
      <c r="R3818" s="41"/>
      <c r="S3818" s="41"/>
    </row>
    <row r="3819" ht="78.0" customHeight="1">
      <c r="A3819" s="41"/>
      <c r="B3819" s="78"/>
      <c r="C3819" s="78"/>
      <c r="D3819" s="41"/>
      <c r="E3819" s="41"/>
      <c r="F3819" s="41"/>
      <c r="G3819" s="41"/>
      <c r="H3819" s="41"/>
      <c r="I3819" s="41"/>
      <c r="J3819" s="41"/>
      <c r="K3819" s="41"/>
      <c r="L3819" s="41"/>
      <c r="M3819" s="41"/>
      <c r="N3819" s="41"/>
      <c r="O3819" s="41"/>
      <c r="P3819" s="41"/>
      <c r="Q3819" s="41"/>
      <c r="R3819" s="41"/>
      <c r="S3819" s="41"/>
    </row>
    <row r="3820" ht="78.0" customHeight="1">
      <c r="A3820" s="41"/>
      <c r="B3820" s="78"/>
      <c r="C3820" s="78"/>
      <c r="D3820" s="41"/>
      <c r="E3820" s="41"/>
      <c r="F3820" s="41"/>
      <c r="G3820" s="41"/>
      <c r="H3820" s="41"/>
      <c r="I3820" s="41"/>
      <c r="J3820" s="41"/>
      <c r="K3820" s="41"/>
      <c r="L3820" s="41"/>
      <c r="M3820" s="41"/>
      <c r="N3820" s="41"/>
      <c r="O3820" s="41"/>
      <c r="P3820" s="41"/>
      <c r="Q3820" s="41"/>
      <c r="R3820" s="41"/>
      <c r="S3820" s="41"/>
    </row>
    <row r="3821" ht="78.0" customHeight="1">
      <c r="A3821" s="41"/>
      <c r="B3821" s="78"/>
      <c r="C3821" s="78"/>
      <c r="D3821" s="41"/>
      <c r="E3821" s="41"/>
      <c r="F3821" s="41"/>
      <c r="G3821" s="41"/>
      <c r="H3821" s="41"/>
      <c r="I3821" s="41"/>
      <c r="J3821" s="41"/>
      <c r="K3821" s="41"/>
      <c r="L3821" s="41"/>
      <c r="M3821" s="41"/>
      <c r="N3821" s="41"/>
      <c r="O3821" s="41"/>
      <c r="P3821" s="41"/>
      <c r="Q3821" s="41"/>
      <c r="R3821" s="41"/>
      <c r="S3821" s="41"/>
    </row>
    <row r="3822" ht="78.0" customHeight="1">
      <c r="A3822" s="41"/>
      <c r="B3822" s="78"/>
      <c r="C3822" s="78"/>
      <c r="D3822" s="41"/>
      <c r="E3822" s="41"/>
      <c r="F3822" s="41"/>
      <c r="G3822" s="41"/>
      <c r="H3822" s="41"/>
      <c r="I3822" s="41"/>
      <c r="J3822" s="41"/>
      <c r="K3822" s="41"/>
      <c r="L3822" s="41"/>
      <c r="M3822" s="41"/>
      <c r="N3822" s="41"/>
      <c r="O3822" s="41"/>
      <c r="P3822" s="41"/>
      <c r="Q3822" s="41"/>
      <c r="R3822" s="41"/>
      <c r="S3822" s="41"/>
    </row>
    <row r="3823" ht="78.0" customHeight="1">
      <c r="A3823" s="41"/>
      <c r="B3823" s="78"/>
      <c r="C3823" s="78"/>
      <c r="D3823" s="41"/>
      <c r="E3823" s="41"/>
      <c r="F3823" s="41"/>
      <c r="G3823" s="41"/>
      <c r="H3823" s="41"/>
      <c r="I3823" s="41"/>
      <c r="J3823" s="41"/>
      <c r="K3823" s="41"/>
      <c r="L3823" s="41"/>
      <c r="M3823" s="41"/>
      <c r="N3823" s="41"/>
      <c r="O3823" s="41"/>
      <c r="P3823" s="41"/>
      <c r="Q3823" s="41"/>
      <c r="R3823" s="41"/>
      <c r="S3823" s="41"/>
    </row>
    <row r="3824" ht="78.0" customHeight="1">
      <c r="A3824" s="41"/>
      <c r="B3824" s="78"/>
      <c r="C3824" s="78"/>
      <c r="D3824" s="41"/>
      <c r="E3824" s="41"/>
      <c r="F3824" s="41"/>
      <c r="G3824" s="41"/>
      <c r="H3824" s="41"/>
      <c r="I3824" s="41"/>
      <c r="J3824" s="41"/>
      <c r="K3824" s="41"/>
      <c r="L3824" s="41"/>
      <c r="M3824" s="41"/>
      <c r="N3824" s="41"/>
      <c r="O3824" s="41"/>
      <c r="P3824" s="41"/>
      <c r="Q3824" s="41"/>
      <c r="R3824" s="41"/>
      <c r="S3824" s="41"/>
    </row>
    <row r="3825" ht="78.0" customHeight="1">
      <c r="A3825" s="41"/>
      <c r="B3825" s="78"/>
      <c r="C3825" s="78"/>
      <c r="D3825" s="41"/>
      <c r="E3825" s="41"/>
      <c r="F3825" s="41"/>
      <c r="G3825" s="41"/>
      <c r="H3825" s="41"/>
      <c r="I3825" s="41"/>
      <c r="J3825" s="41"/>
      <c r="K3825" s="41"/>
      <c r="L3825" s="41"/>
      <c r="M3825" s="41"/>
      <c r="N3825" s="41"/>
      <c r="O3825" s="41"/>
      <c r="P3825" s="41"/>
      <c r="Q3825" s="41"/>
      <c r="R3825" s="41"/>
      <c r="S3825" s="41"/>
    </row>
    <row r="3826" ht="78.0" customHeight="1">
      <c r="A3826" s="41"/>
      <c r="B3826" s="78"/>
      <c r="C3826" s="78"/>
      <c r="D3826" s="41"/>
      <c r="E3826" s="41"/>
      <c r="F3826" s="41"/>
      <c r="G3826" s="41"/>
      <c r="H3826" s="41"/>
      <c r="I3826" s="41"/>
      <c r="J3826" s="41"/>
      <c r="K3826" s="41"/>
      <c r="L3826" s="41"/>
      <c r="M3826" s="41"/>
      <c r="N3826" s="41"/>
      <c r="O3826" s="41"/>
      <c r="P3826" s="41"/>
      <c r="Q3826" s="41"/>
      <c r="R3826" s="41"/>
      <c r="S3826" s="41"/>
    </row>
    <row r="3827" ht="78.0" customHeight="1">
      <c r="A3827" s="41"/>
      <c r="B3827" s="78"/>
      <c r="C3827" s="78"/>
      <c r="D3827" s="41"/>
      <c r="E3827" s="41"/>
      <c r="F3827" s="41"/>
      <c r="G3827" s="41"/>
      <c r="H3827" s="41"/>
      <c r="I3827" s="41"/>
      <c r="J3827" s="41"/>
      <c r="K3827" s="41"/>
      <c r="L3827" s="41"/>
      <c r="M3827" s="41"/>
      <c r="N3827" s="41"/>
      <c r="O3827" s="41"/>
      <c r="P3827" s="41"/>
      <c r="Q3827" s="41"/>
      <c r="R3827" s="41"/>
      <c r="S3827" s="41"/>
    </row>
    <row r="3828" ht="78.0" customHeight="1">
      <c r="A3828" s="41"/>
      <c r="B3828" s="78"/>
      <c r="C3828" s="78"/>
      <c r="D3828" s="41"/>
      <c r="E3828" s="41"/>
      <c r="F3828" s="41"/>
      <c r="G3828" s="41"/>
      <c r="H3828" s="41"/>
      <c r="I3828" s="41"/>
      <c r="J3828" s="41"/>
      <c r="K3828" s="41"/>
      <c r="L3828" s="41"/>
      <c r="M3828" s="41"/>
      <c r="N3828" s="41"/>
      <c r="O3828" s="41"/>
      <c r="P3828" s="41"/>
      <c r="Q3828" s="41"/>
      <c r="R3828" s="41"/>
      <c r="S3828" s="41"/>
    </row>
    <row r="3829" ht="78.0" customHeight="1">
      <c r="A3829" s="41"/>
      <c r="B3829" s="78"/>
      <c r="C3829" s="78"/>
      <c r="D3829" s="41"/>
      <c r="E3829" s="41"/>
      <c r="F3829" s="41"/>
      <c r="G3829" s="41"/>
      <c r="H3829" s="41"/>
      <c r="I3829" s="41"/>
      <c r="J3829" s="41"/>
      <c r="K3829" s="41"/>
      <c r="L3829" s="41"/>
      <c r="M3829" s="41"/>
      <c r="N3829" s="41"/>
      <c r="O3829" s="41"/>
      <c r="P3829" s="41"/>
      <c r="Q3829" s="41"/>
      <c r="R3829" s="41"/>
      <c r="S3829" s="41"/>
    </row>
    <row r="3830" ht="78.0" customHeight="1">
      <c r="A3830" s="41"/>
      <c r="B3830" s="78"/>
      <c r="C3830" s="78"/>
      <c r="D3830" s="41"/>
      <c r="E3830" s="41"/>
      <c r="F3830" s="41"/>
      <c r="G3830" s="41"/>
      <c r="H3830" s="41"/>
      <c r="I3830" s="41"/>
      <c r="J3830" s="41"/>
      <c r="K3830" s="41"/>
      <c r="L3830" s="41"/>
      <c r="M3830" s="41"/>
      <c r="N3830" s="41"/>
      <c r="O3830" s="41"/>
      <c r="P3830" s="41"/>
      <c r="Q3830" s="41"/>
      <c r="R3830" s="41"/>
      <c r="S3830" s="41"/>
    </row>
    <row r="3831" ht="78.0" customHeight="1">
      <c r="A3831" s="41"/>
      <c r="B3831" s="78"/>
      <c r="C3831" s="78"/>
      <c r="D3831" s="41"/>
      <c r="E3831" s="41"/>
      <c r="F3831" s="41"/>
      <c r="G3831" s="41"/>
      <c r="H3831" s="41"/>
      <c r="I3831" s="41"/>
      <c r="J3831" s="41"/>
      <c r="K3831" s="41"/>
      <c r="L3831" s="41"/>
      <c r="M3831" s="41"/>
      <c r="N3831" s="41"/>
      <c r="O3831" s="41"/>
      <c r="P3831" s="41"/>
      <c r="Q3831" s="41"/>
      <c r="R3831" s="41"/>
      <c r="S3831" s="41"/>
    </row>
    <row r="3832" ht="78.0" customHeight="1">
      <c r="A3832" s="41"/>
      <c r="B3832" s="78"/>
      <c r="C3832" s="78"/>
      <c r="D3832" s="41"/>
      <c r="E3832" s="41"/>
      <c r="F3832" s="41"/>
      <c r="G3832" s="41"/>
      <c r="H3832" s="41"/>
      <c r="I3832" s="41"/>
      <c r="J3832" s="41"/>
      <c r="K3832" s="41"/>
      <c r="L3832" s="41"/>
      <c r="M3832" s="41"/>
      <c r="N3832" s="41"/>
      <c r="O3832" s="41"/>
      <c r="P3832" s="41"/>
      <c r="Q3832" s="41"/>
      <c r="R3832" s="41"/>
      <c r="S3832" s="41"/>
    </row>
    <row r="3833" ht="78.0" customHeight="1">
      <c r="A3833" s="41"/>
      <c r="B3833" s="78"/>
      <c r="C3833" s="78"/>
      <c r="D3833" s="41"/>
      <c r="E3833" s="41"/>
      <c r="F3833" s="41"/>
      <c r="G3833" s="41"/>
      <c r="H3833" s="41"/>
      <c r="I3833" s="41"/>
      <c r="J3833" s="41"/>
      <c r="K3833" s="41"/>
      <c r="L3833" s="41"/>
      <c r="M3833" s="41"/>
      <c r="N3833" s="41"/>
      <c r="O3833" s="41"/>
      <c r="P3833" s="41"/>
      <c r="Q3833" s="41"/>
      <c r="R3833" s="41"/>
      <c r="S3833" s="41"/>
    </row>
    <row r="3834" ht="78.0" customHeight="1">
      <c r="A3834" s="41"/>
      <c r="B3834" s="78"/>
      <c r="C3834" s="78"/>
      <c r="D3834" s="41"/>
      <c r="E3834" s="41"/>
      <c r="F3834" s="41"/>
      <c r="G3834" s="41"/>
      <c r="H3834" s="41"/>
      <c r="I3834" s="41"/>
      <c r="J3834" s="41"/>
      <c r="K3834" s="41"/>
      <c r="L3834" s="41"/>
      <c r="M3834" s="41"/>
      <c r="N3834" s="41"/>
      <c r="O3834" s="41"/>
      <c r="P3834" s="41"/>
      <c r="Q3834" s="41"/>
      <c r="R3834" s="41"/>
      <c r="S3834" s="41"/>
    </row>
    <row r="3835" ht="78.0" customHeight="1">
      <c r="A3835" s="41"/>
      <c r="B3835" s="78"/>
      <c r="C3835" s="78"/>
      <c r="D3835" s="41"/>
      <c r="E3835" s="41"/>
      <c r="F3835" s="41"/>
      <c r="G3835" s="41"/>
      <c r="H3835" s="41"/>
      <c r="I3835" s="41"/>
      <c r="J3835" s="41"/>
      <c r="K3835" s="41"/>
      <c r="L3835" s="41"/>
      <c r="M3835" s="41"/>
      <c r="N3835" s="41"/>
      <c r="O3835" s="41"/>
      <c r="P3835" s="41"/>
      <c r="Q3835" s="41"/>
      <c r="R3835" s="41"/>
      <c r="S3835" s="41"/>
    </row>
    <row r="3836" ht="78.0" customHeight="1">
      <c r="A3836" s="41"/>
      <c r="B3836" s="78"/>
      <c r="C3836" s="78"/>
      <c r="D3836" s="41"/>
      <c r="E3836" s="41"/>
      <c r="F3836" s="41"/>
      <c r="G3836" s="41"/>
      <c r="H3836" s="41"/>
      <c r="I3836" s="41"/>
      <c r="J3836" s="41"/>
      <c r="K3836" s="41"/>
      <c r="L3836" s="41"/>
      <c r="M3836" s="41"/>
      <c r="N3836" s="41"/>
      <c r="O3836" s="41"/>
      <c r="P3836" s="41"/>
      <c r="Q3836" s="41"/>
      <c r="R3836" s="41"/>
      <c r="S3836" s="41"/>
    </row>
    <row r="3837" ht="78.0" customHeight="1">
      <c r="A3837" s="41"/>
      <c r="B3837" s="78"/>
      <c r="C3837" s="78"/>
      <c r="D3837" s="41"/>
      <c r="E3837" s="41"/>
      <c r="F3837" s="41"/>
      <c r="G3837" s="41"/>
      <c r="H3837" s="41"/>
      <c r="I3837" s="41"/>
      <c r="J3837" s="41"/>
      <c r="K3837" s="41"/>
      <c r="L3837" s="41"/>
      <c r="M3837" s="41"/>
      <c r="N3837" s="41"/>
      <c r="O3837" s="41"/>
      <c r="P3837" s="41"/>
      <c r="Q3837" s="41"/>
      <c r="R3837" s="41"/>
      <c r="S3837" s="41"/>
    </row>
    <row r="3838" ht="78.0" customHeight="1">
      <c r="A3838" s="41"/>
      <c r="B3838" s="78"/>
      <c r="C3838" s="78"/>
      <c r="D3838" s="41"/>
      <c r="E3838" s="41"/>
      <c r="F3838" s="41"/>
      <c r="G3838" s="41"/>
      <c r="H3838" s="41"/>
      <c r="I3838" s="41"/>
      <c r="J3838" s="41"/>
      <c r="K3838" s="41"/>
      <c r="L3838" s="41"/>
      <c r="M3838" s="41"/>
      <c r="N3838" s="41"/>
      <c r="O3838" s="41"/>
      <c r="P3838" s="41"/>
      <c r="Q3838" s="41"/>
      <c r="R3838" s="41"/>
      <c r="S3838" s="41"/>
    </row>
    <row r="3839" ht="78.0" customHeight="1">
      <c r="A3839" s="41"/>
      <c r="B3839" s="78"/>
      <c r="C3839" s="78"/>
      <c r="D3839" s="41"/>
      <c r="E3839" s="41"/>
      <c r="F3839" s="41"/>
      <c r="G3839" s="41"/>
      <c r="H3839" s="41"/>
      <c r="I3839" s="41"/>
      <c r="J3839" s="41"/>
      <c r="K3839" s="41"/>
      <c r="L3839" s="41"/>
      <c r="M3839" s="41"/>
      <c r="N3839" s="41"/>
      <c r="O3839" s="41"/>
      <c r="P3839" s="41"/>
      <c r="Q3839" s="41"/>
      <c r="R3839" s="41"/>
      <c r="S3839" s="41"/>
    </row>
    <row r="3840" ht="78.0" customHeight="1">
      <c r="A3840" s="41"/>
      <c r="B3840" s="78"/>
      <c r="C3840" s="78"/>
      <c r="D3840" s="41"/>
      <c r="E3840" s="41"/>
      <c r="F3840" s="41"/>
      <c r="G3840" s="41"/>
      <c r="H3840" s="41"/>
      <c r="I3840" s="41"/>
      <c r="J3840" s="41"/>
      <c r="K3840" s="41"/>
      <c r="L3840" s="41"/>
      <c r="M3840" s="41"/>
      <c r="N3840" s="41"/>
      <c r="O3840" s="41"/>
      <c r="P3840" s="41"/>
      <c r="Q3840" s="41"/>
      <c r="R3840" s="41"/>
      <c r="S3840" s="41"/>
    </row>
    <row r="3841" ht="78.0" customHeight="1">
      <c r="A3841" s="41"/>
      <c r="B3841" s="78"/>
      <c r="C3841" s="78"/>
      <c r="D3841" s="41"/>
      <c r="E3841" s="41"/>
      <c r="F3841" s="41"/>
      <c r="G3841" s="41"/>
      <c r="H3841" s="41"/>
      <c r="I3841" s="41"/>
      <c r="J3841" s="41"/>
      <c r="K3841" s="41"/>
      <c r="L3841" s="41"/>
      <c r="M3841" s="41"/>
      <c r="N3841" s="41"/>
      <c r="O3841" s="41"/>
      <c r="P3841" s="41"/>
      <c r="Q3841" s="41"/>
      <c r="R3841" s="41"/>
      <c r="S3841" s="41"/>
    </row>
    <row r="3842" ht="78.0" customHeight="1">
      <c r="A3842" s="41"/>
      <c r="B3842" s="78"/>
      <c r="C3842" s="78"/>
      <c r="D3842" s="41"/>
      <c r="E3842" s="41"/>
      <c r="F3842" s="41"/>
      <c r="G3842" s="41"/>
      <c r="H3842" s="41"/>
      <c r="I3842" s="41"/>
      <c r="J3842" s="41"/>
      <c r="K3842" s="41"/>
      <c r="L3842" s="41"/>
      <c r="M3842" s="41"/>
      <c r="N3842" s="41"/>
      <c r="O3842" s="41"/>
      <c r="P3842" s="41"/>
      <c r="Q3842" s="41"/>
      <c r="R3842" s="41"/>
      <c r="S3842" s="41"/>
    </row>
    <row r="3843" ht="78.0" customHeight="1">
      <c r="A3843" s="41"/>
      <c r="B3843" s="78"/>
      <c r="C3843" s="78"/>
      <c r="D3843" s="41"/>
      <c r="E3843" s="41"/>
      <c r="F3843" s="41"/>
      <c r="G3843" s="41"/>
      <c r="H3843" s="41"/>
      <c r="I3843" s="41"/>
      <c r="J3843" s="41"/>
      <c r="K3843" s="41"/>
      <c r="L3843" s="41"/>
      <c r="M3843" s="41"/>
      <c r="N3843" s="41"/>
      <c r="O3843" s="41"/>
      <c r="P3843" s="41"/>
      <c r="Q3843" s="41"/>
      <c r="R3843" s="41"/>
      <c r="S3843" s="41"/>
    </row>
    <row r="3844" ht="78.0" customHeight="1">
      <c r="A3844" s="41"/>
      <c r="B3844" s="78"/>
      <c r="C3844" s="78"/>
      <c r="D3844" s="41"/>
      <c r="E3844" s="41"/>
      <c r="F3844" s="41"/>
      <c r="G3844" s="41"/>
      <c r="H3844" s="41"/>
      <c r="I3844" s="41"/>
      <c r="J3844" s="41"/>
      <c r="K3844" s="41"/>
      <c r="L3844" s="41"/>
      <c r="M3844" s="41"/>
      <c r="N3844" s="41"/>
      <c r="O3844" s="41"/>
      <c r="P3844" s="41"/>
      <c r="Q3844" s="41"/>
      <c r="R3844" s="41"/>
      <c r="S3844" s="41"/>
    </row>
    <row r="3845" ht="78.0" customHeight="1">
      <c r="A3845" s="41"/>
      <c r="B3845" s="78"/>
      <c r="C3845" s="78"/>
      <c r="D3845" s="41"/>
      <c r="E3845" s="41"/>
      <c r="F3845" s="41"/>
      <c r="G3845" s="41"/>
      <c r="H3845" s="41"/>
      <c r="I3845" s="41"/>
      <c r="J3845" s="41"/>
      <c r="K3845" s="41"/>
      <c r="L3845" s="41"/>
      <c r="M3845" s="41"/>
      <c r="N3845" s="41"/>
      <c r="O3845" s="41"/>
      <c r="P3845" s="41"/>
      <c r="Q3845" s="41"/>
      <c r="R3845" s="41"/>
      <c r="S3845" s="41"/>
    </row>
    <row r="3846" ht="78.0" customHeight="1">
      <c r="A3846" s="41"/>
      <c r="B3846" s="78"/>
      <c r="C3846" s="78"/>
      <c r="D3846" s="41"/>
      <c r="E3846" s="41"/>
      <c r="F3846" s="41"/>
      <c r="G3846" s="41"/>
      <c r="H3846" s="41"/>
      <c r="I3846" s="41"/>
      <c r="J3846" s="41"/>
      <c r="K3846" s="41"/>
      <c r="L3846" s="41"/>
      <c r="M3846" s="41"/>
      <c r="N3846" s="41"/>
      <c r="O3846" s="41"/>
      <c r="P3846" s="41"/>
      <c r="Q3846" s="41"/>
      <c r="R3846" s="41"/>
      <c r="S3846" s="41"/>
    </row>
    <row r="3847" ht="78.0" customHeight="1">
      <c r="A3847" s="41"/>
      <c r="B3847" s="78"/>
      <c r="C3847" s="78"/>
      <c r="D3847" s="41"/>
      <c r="E3847" s="41"/>
      <c r="F3847" s="41"/>
      <c r="G3847" s="41"/>
      <c r="H3847" s="41"/>
      <c r="I3847" s="41"/>
      <c r="J3847" s="41"/>
      <c r="K3847" s="41"/>
      <c r="L3847" s="41"/>
      <c r="M3847" s="41"/>
      <c r="N3847" s="41"/>
      <c r="O3847" s="41"/>
      <c r="P3847" s="41"/>
      <c r="Q3847" s="41"/>
      <c r="R3847" s="41"/>
      <c r="S3847" s="41"/>
    </row>
    <row r="3848" ht="78.0" customHeight="1">
      <c r="A3848" s="41"/>
      <c r="B3848" s="78"/>
      <c r="C3848" s="78"/>
      <c r="D3848" s="41"/>
      <c r="E3848" s="41"/>
      <c r="F3848" s="41"/>
      <c r="G3848" s="41"/>
      <c r="H3848" s="41"/>
      <c r="I3848" s="41"/>
      <c r="J3848" s="41"/>
      <c r="K3848" s="41"/>
      <c r="L3848" s="41"/>
      <c r="M3848" s="41"/>
      <c r="N3848" s="41"/>
      <c r="O3848" s="41"/>
      <c r="P3848" s="41"/>
      <c r="Q3848" s="41"/>
      <c r="R3848" s="41"/>
      <c r="S3848" s="41"/>
    </row>
    <row r="3849" ht="78.0" customHeight="1">
      <c r="A3849" s="41"/>
      <c r="B3849" s="78"/>
      <c r="C3849" s="78"/>
      <c r="D3849" s="41"/>
      <c r="E3849" s="41"/>
      <c r="F3849" s="41"/>
      <c r="G3849" s="41"/>
      <c r="H3849" s="41"/>
      <c r="I3849" s="41"/>
      <c r="J3849" s="41"/>
      <c r="K3849" s="41"/>
      <c r="L3849" s="41"/>
      <c r="M3849" s="41"/>
      <c r="N3849" s="41"/>
      <c r="O3849" s="41"/>
      <c r="P3849" s="41"/>
      <c r="Q3849" s="41"/>
      <c r="R3849" s="41"/>
      <c r="S3849" s="41"/>
    </row>
    <row r="3850" ht="78.0" customHeight="1">
      <c r="A3850" s="41"/>
      <c r="B3850" s="78"/>
      <c r="C3850" s="78"/>
      <c r="D3850" s="41"/>
      <c r="E3850" s="41"/>
      <c r="F3850" s="41"/>
      <c r="G3850" s="41"/>
      <c r="H3850" s="41"/>
      <c r="I3850" s="41"/>
      <c r="J3850" s="41"/>
      <c r="K3850" s="41"/>
      <c r="L3850" s="41"/>
      <c r="M3850" s="41"/>
      <c r="N3850" s="41"/>
      <c r="O3850" s="41"/>
      <c r="P3850" s="41"/>
      <c r="Q3850" s="41"/>
      <c r="R3850" s="41"/>
      <c r="S3850" s="41"/>
    </row>
    <row r="3851" ht="78.0" customHeight="1">
      <c r="A3851" s="41"/>
      <c r="B3851" s="78"/>
      <c r="C3851" s="78"/>
      <c r="D3851" s="41"/>
      <c r="E3851" s="41"/>
      <c r="F3851" s="41"/>
      <c r="G3851" s="41"/>
      <c r="H3851" s="41"/>
      <c r="I3851" s="41"/>
      <c r="J3851" s="41"/>
      <c r="K3851" s="41"/>
      <c r="L3851" s="41"/>
      <c r="M3851" s="41"/>
      <c r="N3851" s="41"/>
      <c r="O3851" s="41"/>
      <c r="P3851" s="41"/>
      <c r="Q3851" s="41"/>
      <c r="R3851" s="41"/>
      <c r="S3851" s="41"/>
    </row>
    <row r="3852" ht="78.0" customHeight="1">
      <c r="A3852" s="41"/>
      <c r="B3852" s="78"/>
      <c r="C3852" s="78"/>
      <c r="D3852" s="41"/>
      <c r="E3852" s="41"/>
      <c r="F3852" s="41"/>
      <c r="G3852" s="41"/>
      <c r="H3852" s="41"/>
      <c r="I3852" s="41"/>
      <c r="J3852" s="41"/>
      <c r="K3852" s="41"/>
      <c r="L3852" s="41"/>
      <c r="M3852" s="41"/>
      <c r="N3852" s="41"/>
      <c r="O3852" s="41"/>
      <c r="P3852" s="41"/>
      <c r="Q3852" s="41"/>
      <c r="R3852" s="41"/>
      <c r="S3852" s="41"/>
    </row>
    <row r="3853" ht="78.0" customHeight="1">
      <c r="A3853" s="41"/>
      <c r="B3853" s="78"/>
      <c r="C3853" s="78"/>
      <c r="D3853" s="41"/>
      <c r="E3853" s="41"/>
      <c r="F3853" s="41"/>
      <c r="G3853" s="41"/>
      <c r="H3853" s="41"/>
      <c r="I3853" s="41"/>
      <c r="J3853" s="41"/>
      <c r="K3853" s="41"/>
      <c r="L3853" s="41"/>
      <c r="M3853" s="41"/>
      <c r="N3853" s="41"/>
      <c r="O3853" s="41"/>
      <c r="P3853" s="41"/>
      <c r="Q3853" s="41"/>
      <c r="R3853" s="41"/>
      <c r="S3853" s="41"/>
    </row>
    <row r="3854" ht="78.0" customHeight="1">
      <c r="A3854" s="41"/>
      <c r="B3854" s="78"/>
      <c r="C3854" s="78"/>
      <c r="D3854" s="41"/>
      <c r="E3854" s="41"/>
      <c r="F3854" s="41"/>
      <c r="G3854" s="41"/>
      <c r="H3854" s="41"/>
      <c r="I3854" s="41"/>
      <c r="J3854" s="41"/>
      <c r="K3854" s="41"/>
      <c r="L3854" s="41"/>
      <c r="M3854" s="41"/>
      <c r="N3854" s="41"/>
      <c r="O3854" s="41"/>
      <c r="P3854" s="41"/>
      <c r="Q3854" s="41"/>
      <c r="R3854" s="41"/>
      <c r="S3854" s="41"/>
    </row>
    <row r="3855" ht="78.0" customHeight="1">
      <c r="A3855" s="41"/>
      <c r="B3855" s="78"/>
      <c r="C3855" s="78"/>
      <c r="D3855" s="41"/>
      <c r="E3855" s="41"/>
      <c r="F3855" s="41"/>
      <c r="G3855" s="41"/>
      <c r="H3855" s="41"/>
      <c r="I3855" s="41"/>
      <c r="J3855" s="41"/>
      <c r="K3855" s="41"/>
      <c r="L3855" s="41"/>
      <c r="M3855" s="41"/>
      <c r="N3855" s="41"/>
      <c r="O3855" s="41"/>
      <c r="P3855" s="41"/>
      <c r="Q3855" s="41"/>
      <c r="R3855" s="41"/>
      <c r="S3855" s="41"/>
    </row>
    <row r="3856" ht="78.0" customHeight="1">
      <c r="A3856" s="41"/>
      <c r="B3856" s="78"/>
      <c r="C3856" s="78"/>
      <c r="D3856" s="41"/>
      <c r="E3856" s="41"/>
      <c r="F3856" s="41"/>
      <c r="G3856" s="41"/>
      <c r="H3856" s="41"/>
      <c r="I3856" s="41"/>
      <c r="J3856" s="41"/>
      <c r="K3856" s="41"/>
      <c r="L3856" s="41"/>
      <c r="M3856" s="41"/>
      <c r="N3856" s="41"/>
      <c r="O3856" s="41"/>
      <c r="P3856" s="41"/>
      <c r="Q3856" s="41"/>
      <c r="R3856" s="41"/>
      <c r="S3856" s="41"/>
    </row>
    <row r="3857" ht="78.0" customHeight="1">
      <c r="A3857" s="41"/>
      <c r="B3857" s="78"/>
      <c r="C3857" s="78"/>
      <c r="D3857" s="41"/>
      <c r="E3857" s="41"/>
      <c r="F3857" s="41"/>
      <c r="G3857" s="41"/>
      <c r="H3857" s="41"/>
      <c r="I3857" s="41"/>
      <c r="J3857" s="41"/>
      <c r="K3857" s="41"/>
      <c r="L3857" s="41"/>
      <c r="M3857" s="41"/>
      <c r="N3857" s="41"/>
      <c r="O3857" s="41"/>
      <c r="P3857" s="41"/>
      <c r="Q3857" s="41"/>
      <c r="R3857" s="41"/>
      <c r="S3857" s="41"/>
    </row>
    <row r="3858" ht="78.0" customHeight="1">
      <c r="A3858" s="41"/>
      <c r="B3858" s="78"/>
      <c r="C3858" s="78"/>
      <c r="D3858" s="41"/>
      <c r="E3858" s="41"/>
      <c r="F3858" s="41"/>
      <c r="G3858" s="41"/>
      <c r="H3858" s="41"/>
      <c r="I3858" s="41"/>
      <c r="J3858" s="41"/>
      <c r="K3858" s="41"/>
      <c r="L3858" s="41"/>
      <c r="M3858" s="41"/>
      <c r="N3858" s="41"/>
      <c r="O3858" s="41"/>
      <c r="P3858" s="41"/>
      <c r="Q3858" s="41"/>
      <c r="R3858" s="41"/>
      <c r="S3858" s="41"/>
    </row>
    <row r="3859" ht="78.0" customHeight="1">
      <c r="A3859" s="41"/>
      <c r="B3859" s="78"/>
      <c r="C3859" s="78"/>
      <c r="D3859" s="41"/>
      <c r="E3859" s="41"/>
      <c r="F3859" s="41"/>
      <c r="G3859" s="41"/>
      <c r="H3859" s="41"/>
      <c r="I3859" s="41"/>
      <c r="J3859" s="41"/>
      <c r="K3859" s="41"/>
      <c r="L3859" s="41"/>
      <c r="M3859" s="41"/>
      <c r="N3859" s="41"/>
      <c r="O3859" s="41"/>
      <c r="P3859" s="41"/>
      <c r="Q3859" s="41"/>
      <c r="R3859" s="41"/>
      <c r="S3859" s="41"/>
    </row>
    <row r="3860" ht="78.0" customHeight="1">
      <c r="A3860" s="41"/>
      <c r="B3860" s="78"/>
      <c r="C3860" s="78"/>
      <c r="D3860" s="41"/>
      <c r="E3860" s="41"/>
      <c r="F3860" s="41"/>
      <c r="G3860" s="41"/>
      <c r="H3860" s="41"/>
      <c r="I3860" s="41"/>
      <c r="J3860" s="41"/>
      <c r="K3860" s="41"/>
      <c r="L3860" s="41"/>
      <c r="M3860" s="41"/>
      <c r="N3860" s="41"/>
      <c r="O3860" s="41"/>
      <c r="P3860" s="41"/>
      <c r="Q3860" s="41"/>
      <c r="R3860" s="41"/>
      <c r="S3860" s="41"/>
    </row>
    <row r="3861" ht="78.0" customHeight="1">
      <c r="A3861" s="41"/>
      <c r="B3861" s="78"/>
      <c r="C3861" s="78"/>
      <c r="D3861" s="41"/>
      <c r="E3861" s="41"/>
      <c r="F3861" s="41"/>
      <c r="G3861" s="41"/>
      <c r="H3861" s="41"/>
      <c r="I3861" s="41"/>
      <c r="J3861" s="41"/>
      <c r="K3861" s="41"/>
      <c r="L3861" s="41"/>
      <c r="M3861" s="41"/>
      <c r="N3861" s="41"/>
      <c r="O3861" s="41"/>
      <c r="P3861" s="41"/>
      <c r="Q3861" s="41"/>
      <c r="R3861" s="41"/>
      <c r="S3861" s="41"/>
    </row>
    <row r="3862" ht="78.0" customHeight="1">
      <c r="A3862" s="41"/>
      <c r="B3862" s="78"/>
      <c r="C3862" s="78"/>
      <c r="D3862" s="41"/>
      <c r="E3862" s="41"/>
      <c r="F3862" s="41"/>
      <c r="G3862" s="41"/>
      <c r="H3862" s="41"/>
      <c r="I3862" s="41"/>
      <c r="J3862" s="41"/>
      <c r="K3862" s="41"/>
      <c r="L3862" s="41"/>
      <c r="M3862" s="41"/>
      <c r="N3862" s="41"/>
      <c r="O3862" s="41"/>
      <c r="P3862" s="41"/>
      <c r="Q3862" s="41"/>
      <c r="R3862" s="41"/>
      <c r="S3862" s="41"/>
    </row>
    <row r="3863" ht="78.0" customHeight="1">
      <c r="A3863" s="41"/>
      <c r="B3863" s="78"/>
      <c r="C3863" s="78"/>
      <c r="D3863" s="41"/>
      <c r="E3863" s="41"/>
      <c r="F3863" s="41"/>
      <c r="G3863" s="41"/>
      <c r="H3863" s="41"/>
      <c r="I3863" s="41"/>
      <c r="J3863" s="41"/>
      <c r="K3863" s="41"/>
      <c r="L3863" s="41"/>
      <c r="M3863" s="41"/>
      <c r="N3863" s="41"/>
      <c r="O3863" s="41"/>
      <c r="P3863" s="41"/>
      <c r="Q3863" s="41"/>
      <c r="R3863" s="41"/>
      <c r="S3863" s="41"/>
    </row>
    <row r="3864" ht="78.0" customHeight="1">
      <c r="A3864" s="41"/>
      <c r="B3864" s="78"/>
      <c r="C3864" s="78"/>
      <c r="D3864" s="41"/>
      <c r="E3864" s="41"/>
      <c r="F3864" s="41"/>
      <c r="G3864" s="41"/>
      <c r="H3864" s="41"/>
      <c r="I3864" s="41"/>
      <c r="J3864" s="41"/>
      <c r="K3864" s="41"/>
      <c r="L3864" s="41"/>
      <c r="M3864" s="41"/>
      <c r="N3864" s="41"/>
      <c r="O3864" s="41"/>
      <c r="P3864" s="41"/>
      <c r="Q3864" s="41"/>
      <c r="R3864" s="41"/>
      <c r="S3864" s="41"/>
    </row>
    <row r="3865" ht="78.0" customHeight="1">
      <c r="A3865" s="41"/>
      <c r="B3865" s="78"/>
      <c r="C3865" s="78"/>
      <c r="D3865" s="41"/>
      <c r="E3865" s="41"/>
      <c r="F3865" s="41"/>
      <c r="G3865" s="41"/>
      <c r="H3865" s="41"/>
      <c r="I3865" s="41"/>
      <c r="J3865" s="41"/>
      <c r="K3865" s="41"/>
      <c r="L3865" s="41"/>
      <c r="M3865" s="41"/>
      <c r="N3865" s="41"/>
      <c r="O3865" s="41"/>
      <c r="P3865" s="41"/>
      <c r="Q3865" s="41"/>
      <c r="R3865" s="41"/>
      <c r="S3865" s="41"/>
    </row>
    <row r="3866" ht="78.0" customHeight="1">
      <c r="A3866" s="41"/>
      <c r="B3866" s="78"/>
      <c r="C3866" s="78"/>
      <c r="D3866" s="41"/>
      <c r="E3866" s="41"/>
      <c r="F3866" s="41"/>
      <c r="G3866" s="41"/>
      <c r="H3866" s="41"/>
      <c r="I3866" s="41"/>
      <c r="J3866" s="41"/>
      <c r="K3866" s="41"/>
      <c r="L3866" s="41"/>
      <c r="M3866" s="41"/>
      <c r="N3866" s="41"/>
      <c r="O3866" s="41"/>
      <c r="P3866" s="41"/>
      <c r="Q3866" s="41"/>
      <c r="R3866" s="41"/>
      <c r="S3866" s="41"/>
    </row>
    <row r="3867" ht="78.0" customHeight="1">
      <c r="A3867" s="41"/>
      <c r="B3867" s="78"/>
      <c r="C3867" s="78"/>
      <c r="D3867" s="41"/>
      <c r="E3867" s="41"/>
      <c r="F3867" s="41"/>
      <c r="G3867" s="41"/>
      <c r="H3867" s="41"/>
      <c r="I3867" s="41"/>
      <c r="J3867" s="41"/>
      <c r="K3867" s="41"/>
      <c r="L3867" s="41"/>
      <c r="M3867" s="41"/>
      <c r="N3867" s="41"/>
      <c r="O3867" s="41"/>
      <c r="P3867" s="41"/>
      <c r="Q3867" s="41"/>
      <c r="R3867" s="41"/>
      <c r="S3867" s="41"/>
    </row>
    <row r="3868" ht="78.0" customHeight="1">
      <c r="A3868" s="41"/>
      <c r="B3868" s="78"/>
      <c r="C3868" s="78"/>
      <c r="D3868" s="41"/>
      <c r="E3868" s="41"/>
      <c r="F3868" s="41"/>
      <c r="G3868" s="41"/>
      <c r="H3868" s="41"/>
      <c r="I3868" s="41"/>
      <c r="J3868" s="41"/>
      <c r="K3868" s="41"/>
      <c r="L3868" s="41"/>
      <c r="M3868" s="41"/>
      <c r="N3868" s="41"/>
      <c r="O3868" s="41"/>
      <c r="P3868" s="41"/>
      <c r="Q3868" s="41"/>
      <c r="R3868" s="41"/>
      <c r="S3868" s="41"/>
    </row>
    <row r="3869" ht="78.0" customHeight="1">
      <c r="A3869" s="41"/>
      <c r="B3869" s="78"/>
      <c r="C3869" s="78"/>
      <c r="D3869" s="41"/>
      <c r="E3869" s="41"/>
      <c r="F3869" s="41"/>
      <c r="G3869" s="41"/>
      <c r="H3869" s="41"/>
      <c r="I3869" s="41"/>
      <c r="J3869" s="41"/>
      <c r="K3869" s="41"/>
      <c r="L3869" s="41"/>
      <c r="M3869" s="41"/>
      <c r="N3869" s="41"/>
      <c r="O3869" s="41"/>
      <c r="P3869" s="41"/>
      <c r="Q3869" s="41"/>
      <c r="R3869" s="41"/>
      <c r="S3869" s="41"/>
    </row>
    <row r="3870" ht="78.0" customHeight="1">
      <c r="A3870" s="41"/>
      <c r="B3870" s="78"/>
      <c r="C3870" s="78"/>
      <c r="D3870" s="41"/>
      <c r="E3870" s="41"/>
      <c r="F3870" s="41"/>
      <c r="G3870" s="41"/>
      <c r="H3870" s="41"/>
      <c r="I3870" s="41"/>
      <c r="J3870" s="41"/>
      <c r="K3870" s="41"/>
      <c r="L3870" s="41"/>
      <c r="M3870" s="41"/>
      <c r="N3870" s="41"/>
      <c r="O3870" s="41"/>
      <c r="P3870" s="41"/>
      <c r="Q3870" s="41"/>
      <c r="R3870" s="41"/>
      <c r="S3870" s="41"/>
    </row>
    <row r="3871" ht="78.0" customHeight="1">
      <c r="A3871" s="41"/>
      <c r="B3871" s="78"/>
      <c r="C3871" s="78"/>
      <c r="D3871" s="41"/>
      <c r="E3871" s="41"/>
      <c r="F3871" s="41"/>
      <c r="G3871" s="41"/>
      <c r="H3871" s="41"/>
      <c r="I3871" s="41"/>
      <c r="J3871" s="41"/>
      <c r="K3871" s="41"/>
      <c r="L3871" s="41"/>
      <c r="M3871" s="41"/>
      <c r="N3871" s="41"/>
      <c r="O3871" s="41"/>
      <c r="P3871" s="41"/>
      <c r="Q3871" s="41"/>
      <c r="R3871" s="41"/>
      <c r="S3871" s="41"/>
    </row>
    <row r="3872" ht="78.0" customHeight="1">
      <c r="A3872" s="41"/>
      <c r="B3872" s="78"/>
      <c r="C3872" s="78"/>
      <c r="D3872" s="41"/>
      <c r="E3872" s="41"/>
      <c r="F3872" s="41"/>
      <c r="G3872" s="41"/>
      <c r="H3872" s="41"/>
      <c r="I3872" s="41"/>
      <c r="J3872" s="41"/>
      <c r="K3872" s="41"/>
      <c r="L3872" s="41"/>
      <c r="M3872" s="41"/>
      <c r="N3872" s="41"/>
      <c r="O3872" s="41"/>
      <c r="P3872" s="41"/>
      <c r="Q3872" s="41"/>
      <c r="R3872" s="41"/>
      <c r="S3872" s="41"/>
    </row>
    <row r="3873" ht="78.0" customHeight="1">
      <c r="A3873" s="41"/>
      <c r="B3873" s="78"/>
      <c r="C3873" s="78"/>
      <c r="D3873" s="41"/>
      <c r="E3873" s="41"/>
      <c r="F3873" s="41"/>
      <c r="G3873" s="41"/>
      <c r="H3873" s="41"/>
      <c r="I3873" s="41"/>
      <c r="J3873" s="41"/>
      <c r="K3873" s="41"/>
      <c r="L3873" s="41"/>
      <c r="M3873" s="41"/>
      <c r="N3873" s="41"/>
      <c r="O3873" s="41"/>
      <c r="P3873" s="41"/>
      <c r="Q3873" s="41"/>
      <c r="R3873" s="41"/>
      <c r="S3873" s="41"/>
    </row>
    <row r="3874" ht="78.0" customHeight="1">
      <c r="A3874" s="41"/>
      <c r="B3874" s="78"/>
      <c r="C3874" s="78"/>
      <c r="D3874" s="41"/>
      <c r="E3874" s="41"/>
      <c r="F3874" s="41"/>
      <c r="G3874" s="41"/>
      <c r="H3874" s="41"/>
      <c r="I3874" s="41"/>
      <c r="J3874" s="41"/>
      <c r="K3874" s="41"/>
      <c r="L3874" s="41"/>
      <c r="M3874" s="41"/>
      <c r="N3874" s="41"/>
      <c r="O3874" s="41"/>
      <c r="P3874" s="41"/>
      <c r="Q3874" s="41"/>
      <c r="R3874" s="41"/>
      <c r="S3874" s="41"/>
    </row>
    <row r="3875" ht="78.0" customHeight="1">
      <c r="A3875" s="41"/>
      <c r="B3875" s="78"/>
      <c r="C3875" s="78"/>
      <c r="D3875" s="41"/>
      <c r="E3875" s="41"/>
      <c r="F3875" s="41"/>
      <c r="G3875" s="41"/>
      <c r="H3875" s="41"/>
      <c r="I3875" s="41"/>
      <c r="J3875" s="41"/>
      <c r="K3875" s="41"/>
      <c r="L3875" s="41"/>
      <c r="M3875" s="41"/>
      <c r="N3875" s="41"/>
      <c r="O3875" s="41"/>
      <c r="P3875" s="41"/>
      <c r="Q3875" s="41"/>
      <c r="R3875" s="41"/>
      <c r="S3875" s="41"/>
    </row>
    <row r="3876" ht="78.0" customHeight="1">
      <c r="A3876" s="41"/>
      <c r="B3876" s="78"/>
      <c r="C3876" s="78"/>
      <c r="D3876" s="41"/>
      <c r="E3876" s="41"/>
      <c r="F3876" s="41"/>
      <c r="G3876" s="41"/>
      <c r="H3876" s="41"/>
      <c r="I3876" s="41"/>
      <c r="J3876" s="41"/>
      <c r="K3876" s="41"/>
      <c r="L3876" s="41"/>
      <c r="M3876" s="41"/>
      <c r="N3876" s="41"/>
      <c r="O3876" s="41"/>
      <c r="P3876" s="41"/>
      <c r="Q3876" s="41"/>
      <c r="R3876" s="41"/>
      <c r="S3876" s="41"/>
    </row>
    <row r="3877" ht="78.0" customHeight="1">
      <c r="A3877" s="41"/>
      <c r="B3877" s="78"/>
      <c r="C3877" s="78"/>
      <c r="D3877" s="41"/>
      <c r="E3877" s="41"/>
      <c r="F3877" s="41"/>
      <c r="G3877" s="41"/>
      <c r="H3877" s="41"/>
      <c r="I3877" s="41"/>
      <c r="J3877" s="41"/>
      <c r="K3877" s="41"/>
      <c r="L3877" s="41"/>
      <c r="M3877" s="41"/>
      <c r="N3877" s="41"/>
      <c r="O3877" s="41"/>
      <c r="P3877" s="41"/>
      <c r="Q3877" s="41"/>
      <c r="R3877" s="41"/>
      <c r="S3877" s="41"/>
    </row>
    <row r="3878" ht="78.0" customHeight="1">
      <c r="A3878" s="41"/>
      <c r="B3878" s="78"/>
      <c r="C3878" s="78"/>
      <c r="D3878" s="41"/>
      <c r="E3878" s="41"/>
      <c r="F3878" s="41"/>
      <c r="G3878" s="41"/>
      <c r="H3878" s="41"/>
      <c r="I3878" s="41"/>
      <c r="J3878" s="41"/>
      <c r="K3878" s="41"/>
      <c r="L3878" s="41"/>
      <c r="M3878" s="41"/>
      <c r="N3878" s="41"/>
      <c r="O3878" s="41"/>
      <c r="P3878" s="41"/>
      <c r="Q3878" s="41"/>
      <c r="R3878" s="41"/>
      <c r="S3878" s="41"/>
    </row>
    <row r="3879" ht="78.0" customHeight="1">
      <c r="A3879" s="41"/>
      <c r="B3879" s="78"/>
      <c r="C3879" s="78"/>
      <c r="D3879" s="41"/>
      <c r="E3879" s="41"/>
      <c r="F3879" s="41"/>
      <c r="G3879" s="41"/>
      <c r="H3879" s="41"/>
      <c r="I3879" s="41"/>
      <c r="J3879" s="41"/>
      <c r="K3879" s="41"/>
      <c r="L3879" s="41"/>
      <c r="M3879" s="41"/>
      <c r="N3879" s="41"/>
      <c r="O3879" s="41"/>
      <c r="P3879" s="41"/>
      <c r="Q3879" s="41"/>
      <c r="R3879" s="41"/>
      <c r="S3879" s="41"/>
    </row>
    <row r="3880" ht="78.0" customHeight="1">
      <c r="A3880" s="41"/>
      <c r="B3880" s="78"/>
      <c r="C3880" s="78"/>
      <c r="D3880" s="41"/>
      <c r="E3880" s="41"/>
      <c r="F3880" s="41"/>
      <c r="G3880" s="41"/>
      <c r="H3880" s="41"/>
      <c r="I3880" s="41"/>
      <c r="J3880" s="41"/>
      <c r="K3880" s="41"/>
      <c r="L3880" s="41"/>
      <c r="M3880" s="41"/>
      <c r="N3880" s="41"/>
      <c r="O3880" s="41"/>
      <c r="P3880" s="41"/>
      <c r="Q3880" s="41"/>
      <c r="R3880" s="41"/>
      <c r="S3880" s="41"/>
    </row>
    <row r="3881" ht="78.0" customHeight="1">
      <c r="A3881" s="41"/>
      <c r="B3881" s="78"/>
      <c r="C3881" s="78"/>
      <c r="D3881" s="41"/>
      <c r="E3881" s="41"/>
      <c r="F3881" s="41"/>
      <c r="G3881" s="41"/>
      <c r="H3881" s="41"/>
      <c r="I3881" s="41"/>
      <c r="J3881" s="41"/>
      <c r="K3881" s="41"/>
      <c r="L3881" s="41"/>
      <c r="M3881" s="41"/>
      <c r="N3881" s="41"/>
      <c r="O3881" s="41"/>
      <c r="P3881" s="41"/>
      <c r="Q3881" s="41"/>
      <c r="R3881" s="41"/>
      <c r="S3881" s="41"/>
    </row>
    <row r="3882" ht="78.0" customHeight="1">
      <c r="A3882" s="41"/>
      <c r="B3882" s="78"/>
      <c r="C3882" s="78"/>
      <c r="D3882" s="41"/>
      <c r="E3882" s="41"/>
      <c r="F3882" s="41"/>
      <c r="G3882" s="41"/>
      <c r="H3882" s="41"/>
      <c r="I3882" s="41"/>
      <c r="J3882" s="41"/>
      <c r="K3882" s="41"/>
      <c r="L3882" s="41"/>
      <c r="M3882" s="41"/>
      <c r="N3882" s="41"/>
      <c r="O3882" s="41"/>
      <c r="P3882" s="41"/>
      <c r="Q3882" s="41"/>
      <c r="R3882" s="41"/>
      <c r="S3882" s="41"/>
    </row>
    <row r="3883" ht="78.0" customHeight="1">
      <c r="A3883" s="41"/>
      <c r="B3883" s="78"/>
      <c r="C3883" s="78"/>
      <c r="D3883" s="41"/>
      <c r="E3883" s="41"/>
      <c r="F3883" s="41"/>
      <c r="G3883" s="41"/>
      <c r="H3883" s="41"/>
      <c r="I3883" s="41"/>
      <c r="J3883" s="41"/>
      <c r="K3883" s="41"/>
      <c r="L3883" s="41"/>
      <c r="M3883" s="41"/>
      <c r="N3883" s="41"/>
      <c r="O3883" s="41"/>
      <c r="P3883" s="41"/>
      <c r="Q3883" s="41"/>
      <c r="R3883" s="41"/>
      <c r="S3883" s="41"/>
    </row>
    <row r="3884" ht="78.0" customHeight="1">
      <c r="A3884" s="41"/>
      <c r="B3884" s="78"/>
      <c r="C3884" s="78"/>
      <c r="D3884" s="41"/>
      <c r="E3884" s="41"/>
      <c r="F3884" s="41"/>
      <c r="G3884" s="41"/>
      <c r="H3884" s="41"/>
      <c r="I3884" s="41"/>
      <c r="J3884" s="41"/>
      <c r="K3884" s="41"/>
      <c r="L3884" s="41"/>
      <c r="M3884" s="41"/>
      <c r="N3884" s="41"/>
      <c r="O3884" s="41"/>
      <c r="P3884" s="41"/>
      <c r="Q3884" s="41"/>
      <c r="R3884" s="41"/>
      <c r="S3884" s="41"/>
    </row>
    <row r="3885" ht="78.0" customHeight="1">
      <c r="A3885" s="41"/>
      <c r="B3885" s="78"/>
      <c r="C3885" s="78"/>
      <c r="D3885" s="41"/>
      <c r="E3885" s="41"/>
      <c r="F3885" s="41"/>
      <c r="G3885" s="41"/>
      <c r="H3885" s="41"/>
      <c r="I3885" s="41"/>
      <c r="J3885" s="41"/>
      <c r="K3885" s="41"/>
      <c r="L3885" s="41"/>
      <c r="M3885" s="41"/>
      <c r="N3885" s="41"/>
      <c r="O3885" s="41"/>
      <c r="P3885" s="41"/>
      <c r="Q3885" s="41"/>
      <c r="R3885" s="41"/>
      <c r="S3885" s="41"/>
    </row>
    <row r="3886" ht="78.0" customHeight="1">
      <c r="A3886" s="41"/>
      <c r="B3886" s="78"/>
      <c r="C3886" s="78"/>
      <c r="D3886" s="41"/>
      <c r="E3886" s="41"/>
      <c r="F3886" s="41"/>
      <c r="G3886" s="41"/>
      <c r="H3886" s="41"/>
      <c r="I3886" s="41"/>
      <c r="J3886" s="41"/>
      <c r="K3886" s="41"/>
      <c r="L3886" s="41"/>
      <c r="M3886" s="41"/>
      <c r="N3886" s="41"/>
      <c r="O3886" s="41"/>
      <c r="P3886" s="41"/>
      <c r="Q3886" s="41"/>
      <c r="R3886" s="41"/>
      <c r="S3886" s="41"/>
    </row>
    <row r="3887" ht="78.0" customHeight="1">
      <c r="A3887" s="41"/>
      <c r="B3887" s="78"/>
      <c r="C3887" s="78"/>
      <c r="D3887" s="41"/>
      <c r="E3887" s="41"/>
      <c r="F3887" s="41"/>
      <c r="G3887" s="41"/>
      <c r="H3887" s="41"/>
      <c r="I3887" s="41"/>
      <c r="J3887" s="41"/>
      <c r="K3887" s="41"/>
      <c r="L3887" s="41"/>
      <c r="M3887" s="41"/>
      <c r="N3887" s="41"/>
      <c r="O3887" s="41"/>
      <c r="P3887" s="41"/>
      <c r="Q3887" s="41"/>
      <c r="R3887" s="41"/>
      <c r="S3887" s="41"/>
    </row>
    <row r="3888" ht="78.0" customHeight="1">
      <c r="A3888" s="41"/>
      <c r="B3888" s="78"/>
      <c r="C3888" s="78"/>
      <c r="D3888" s="41"/>
      <c r="E3888" s="41"/>
      <c r="F3888" s="41"/>
      <c r="G3888" s="41"/>
      <c r="H3888" s="41"/>
      <c r="I3888" s="41"/>
      <c r="J3888" s="41"/>
      <c r="K3888" s="41"/>
      <c r="L3888" s="41"/>
      <c r="M3888" s="41"/>
      <c r="N3888" s="41"/>
      <c r="O3888" s="41"/>
      <c r="P3888" s="41"/>
      <c r="Q3888" s="41"/>
      <c r="R3888" s="41"/>
      <c r="S3888" s="41"/>
    </row>
    <row r="3889" ht="78.0" customHeight="1">
      <c r="A3889" s="41"/>
      <c r="B3889" s="78"/>
      <c r="C3889" s="78"/>
      <c r="D3889" s="41"/>
      <c r="E3889" s="41"/>
      <c r="F3889" s="41"/>
      <c r="G3889" s="41"/>
      <c r="H3889" s="41"/>
      <c r="I3889" s="41"/>
      <c r="J3889" s="41"/>
      <c r="K3889" s="41"/>
      <c r="L3889" s="41"/>
      <c r="M3889" s="41"/>
      <c r="N3889" s="41"/>
      <c r="O3889" s="41"/>
      <c r="P3889" s="41"/>
      <c r="Q3889" s="41"/>
      <c r="R3889" s="41"/>
      <c r="S3889" s="41"/>
    </row>
    <row r="3890" ht="78.0" customHeight="1">
      <c r="A3890" s="41"/>
      <c r="B3890" s="78"/>
      <c r="C3890" s="78"/>
      <c r="D3890" s="41"/>
      <c r="E3890" s="41"/>
      <c r="F3890" s="41"/>
      <c r="G3890" s="41"/>
      <c r="H3890" s="41"/>
      <c r="I3890" s="41"/>
      <c r="J3890" s="41"/>
      <c r="K3890" s="41"/>
      <c r="L3890" s="41"/>
      <c r="M3890" s="41"/>
      <c r="N3890" s="41"/>
      <c r="O3890" s="41"/>
      <c r="P3890" s="41"/>
      <c r="Q3890" s="41"/>
      <c r="R3890" s="41"/>
      <c r="S3890" s="41"/>
    </row>
    <row r="3891" ht="78.0" customHeight="1">
      <c r="A3891" s="41"/>
      <c r="B3891" s="78"/>
      <c r="C3891" s="78"/>
      <c r="D3891" s="41"/>
      <c r="E3891" s="41"/>
      <c r="F3891" s="41"/>
      <c r="G3891" s="41"/>
      <c r="H3891" s="41"/>
      <c r="I3891" s="41"/>
      <c r="J3891" s="41"/>
      <c r="K3891" s="41"/>
      <c r="L3891" s="41"/>
      <c r="M3891" s="41"/>
      <c r="N3891" s="41"/>
      <c r="O3891" s="41"/>
      <c r="P3891" s="41"/>
      <c r="Q3891" s="41"/>
      <c r="R3891" s="41"/>
      <c r="S3891" s="41"/>
    </row>
    <row r="3892" ht="78.0" customHeight="1">
      <c r="A3892" s="41"/>
      <c r="B3892" s="78"/>
      <c r="C3892" s="78"/>
      <c r="D3892" s="41"/>
      <c r="E3892" s="41"/>
      <c r="F3892" s="41"/>
      <c r="G3892" s="41"/>
      <c r="H3892" s="41"/>
      <c r="I3892" s="41"/>
      <c r="J3892" s="41"/>
      <c r="K3892" s="41"/>
      <c r="L3892" s="41"/>
      <c r="M3892" s="41"/>
      <c r="N3892" s="41"/>
      <c r="O3892" s="41"/>
      <c r="P3892" s="41"/>
      <c r="Q3892" s="41"/>
      <c r="R3892" s="41"/>
      <c r="S3892" s="41"/>
    </row>
    <row r="3893" ht="78.0" customHeight="1">
      <c r="A3893" s="41"/>
      <c r="B3893" s="78"/>
      <c r="C3893" s="78"/>
      <c r="D3893" s="41"/>
      <c r="E3893" s="41"/>
      <c r="F3893" s="41"/>
      <c r="G3893" s="41"/>
      <c r="H3893" s="41"/>
      <c r="I3893" s="41"/>
      <c r="J3893" s="41"/>
      <c r="K3893" s="41"/>
      <c r="L3893" s="41"/>
      <c r="M3893" s="41"/>
      <c r="N3893" s="41"/>
      <c r="O3893" s="41"/>
      <c r="P3893" s="41"/>
      <c r="Q3893" s="41"/>
      <c r="R3893" s="41"/>
      <c r="S3893" s="41"/>
    </row>
    <row r="3894" ht="78.0" customHeight="1">
      <c r="A3894" s="41"/>
      <c r="B3894" s="78"/>
      <c r="C3894" s="78"/>
      <c r="D3894" s="41"/>
      <c r="E3894" s="41"/>
      <c r="F3894" s="41"/>
      <c r="G3894" s="41"/>
      <c r="H3894" s="41"/>
      <c r="I3894" s="41"/>
      <c r="J3894" s="41"/>
      <c r="K3894" s="41"/>
      <c r="L3894" s="41"/>
      <c r="M3894" s="41"/>
      <c r="N3894" s="41"/>
      <c r="O3894" s="41"/>
      <c r="P3894" s="41"/>
      <c r="Q3894" s="41"/>
      <c r="R3894" s="41"/>
      <c r="S3894" s="41"/>
    </row>
    <row r="3895" ht="78.0" customHeight="1">
      <c r="A3895" s="41"/>
      <c r="B3895" s="78"/>
      <c r="C3895" s="78"/>
      <c r="D3895" s="41"/>
      <c r="E3895" s="41"/>
      <c r="F3895" s="41"/>
      <c r="G3895" s="41"/>
      <c r="H3895" s="41"/>
      <c r="I3895" s="41"/>
      <c r="J3895" s="41"/>
      <c r="K3895" s="41"/>
      <c r="L3895" s="41"/>
      <c r="M3895" s="41"/>
      <c r="N3895" s="41"/>
      <c r="O3895" s="41"/>
      <c r="P3895" s="41"/>
      <c r="Q3895" s="41"/>
      <c r="R3895" s="41"/>
      <c r="S3895" s="41"/>
    </row>
    <row r="3896" ht="78.0" customHeight="1">
      <c r="A3896" s="41"/>
      <c r="B3896" s="78"/>
      <c r="C3896" s="78"/>
      <c r="D3896" s="41"/>
      <c r="E3896" s="41"/>
      <c r="F3896" s="41"/>
      <c r="G3896" s="41"/>
      <c r="H3896" s="41"/>
      <c r="I3896" s="41"/>
      <c r="J3896" s="41"/>
      <c r="K3896" s="41"/>
      <c r="L3896" s="41"/>
      <c r="M3896" s="41"/>
      <c r="N3896" s="41"/>
      <c r="O3896" s="41"/>
      <c r="P3896" s="41"/>
      <c r="Q3896" s="41"/>
      <c r="R3896" s="41"/>
      <c r="S3896" s="41"/>
    </row>
    <row r="3897" ht="78.0" customHeight="1">
      <c r="A3897" s="41"/>
      <c r="B3897" s="78"/>
      <c r="C3897" s="78"/>
      <c r="D3897" s="41"/>
      <c r="E3897" s="41"/>
      <c r="F3897" s="41"/>
      <c r="G3897" s="41"/>
      <c r="H3897" s="41"/>
      <c r="I3897" s="41"/>
      <c r="J3897" s="41"/>
      <c r="K3897" s="41"/>
      <c r="L3897" s="41"/>
      <c r="M3897" s="41"/>
      <c r="N3897" s="41"/>
      <c r="O3897" s="41"/>
      <c r="P3897" s="41"/>
      <c r="Q3897" s="41"/>
      <c r="R3897" s="41"/>
      <c r="S3897" s="41"/>
    </row>
    <row r="3898" ht="78.0" customHeight="1">
      <c r="A3898" s="41"/>
      <c r="B3898" s="78"/>
      <c r="C3898" s="78"/>
      <c r="D3898" s="41"/>
      <c r="E3898" s="41"/>
      <c r="F3898" s="41"/>
      <c r="G3898" s="41"/>
      <c r="H3898" s="41"/>
      <c r="I3898" s="41"/>
      <c r="J3898" s="41"/>
      <c r="K3898" s="41"/>
      <c r="L3898" s="41"/>
      <c r="M3898" s="41"/>
      <c r="N3898" s="41"/>
      <c r="O3898" s="41"/>
      <c r="P3898" s="41"/>
      <c r="Q3898" s="41"/>
      <c r="R3898" s="41"/>
      <c r="S3898" s="41"/>
    </row>
    <row r="3899" ht="78.0" customHeight="1">
      <c r="A3899" s="41"/>
      <c r="B3899" s="78"/>
      <c r="C3899" s="78"/>
      <c r="D3899" s="41"/>
      <c r="E3899" s="41"/>
      <c r="F3899" s="41"/>
      <c r="G3899" s="41"/>
      <c r="H3899" s="41"/>
      <c r="I3899" s="41"/>
      <c r="J3899" s="41"/>
      <c r="K3899" s="41"/>
      <c r="L3899" s="41"/>
      <c r="M3899" s="41"/>
      <c r="N3899" s="41"/>
      <c r="O3899" s="41"/>
      <c r="P3899" s="41"/>
      <c r="Q3899" s="41"/>
      <c r="R3899" s="41"/>
      <c r="S3899" s="41"/>
    </row>
    <row r="3900" ht="78.0" customHeight="1">
      <c r="A3900" s="41"/>
      <c r="B3900" s="78"/>
      <c r="C3900" s="78"/>
      <c r="D3900" s="41"/>
      <c r="E3900" s="41"/>
      <c r="F3900" s="41"/>
      <c r="G3900" s="41"/>
      <c r="H3900" s="41"/>
      <c r="I3900" s="41"/>
      <c r="J3900" s="41"/>
      <c r="K3900" s="41"/>
      <c r="L3900" s="41"/>
      <c r="M3900" s="41"/>
      <c r="N3900" s="41"/>
      <c r="O3900" s="41"/>
      <c r="P3900" s="41"/>
      <c r="Q3900" s="41"/>
      <c r="R3900" s="41"/>
      <c r="S3900" s="41"/>
    </row>
    <row r="3901" ht="78.0" customHeight="1">
      <c r="A3901" s="41"/>
      <c r="B3901" s="78"/>
      <c r="C3901" s="78"/>
      <c r="D3901" s="41"/>
      <c r="E3901" s="41"/>
      <c r="F3901" s="41"/>
      <c r="G3901" s="41"/>
      <c r="H3901" s="41"/>
      <c r="I3901" s="41"/>
      <c r="J3901" s="41"/>
      <c r="K3901" s="41"/>
      <c r="L3901" s="41"/>
      <c r="M3901" s="41"/>
      <c r="N3901" s="41"/>
      <c r="O3901" s="41"/>
      <c r="P3901" s="41"/>
      <c r="Q3901" s="41"/>
      <c r="R3901" s="41"/>
      <c r="S3901" s="41"/>
    </row>
    <row r="3902" ht="78.0" customHeight="1">
      <c r="A3902" s="41"/>
      <c r="B3902" s="78"/>
      <c r="C3902" s="78"/>
      <c r="D3902" s="41"/>
      <c r="E3902" s="41"/>
      <c r="F3902" s="41"/>
      <c r="G3902" s="41"/>
      <c r="H3902" s="41"/>
      <c r="I3902" s="41"/>
      <c r="J3902" s="41"/>
      <c r="K3902" s="41"/>
      <c r="L3902" s="41"/>
      <c r="M3902" s="41"/>
      <c r="N3902" s="41"/>
      <c r="O3902" s="41"/>
      <c r="P3902" s="41"/>
      <c r="Q3902" s="41"/>
      <c r="R3902" s="41"/>
      <c r="S3902" s="41"/>
    </row>
    <row r="3903" ht="78.0" customHeight="1">
      <c r="A3903" s="41"/>
      <c r="B3903" s="78"/>
      <c r="C3903" s="78"/>
      <c r="D3903" s="41"/>
      <c r="E3903" s="41"/>
      <c r="F3903" s="41"/>
      <c r="G3903" s="41"/>
      <c r="H3903" s="41"/>
      <c r="I3903" s="41"/>
      <c r="J3903" s="41"/>
      <c r="K3903" s="41"/>
      <c r="L3903" s="41"/>
      <c r="M3903" s="41"/>
      <c r="N3903" s="41"/>
      <c r="O3903" s="41"/>
      <c r="P3903" s="41"/>
      <c r="Q3903" s="41"/>
      <c r="R3903" s="41"/>
      <c r="S3903" s="41"/>
    </row>
    <row r="3904" ht="78.0" customHeight="1">
      <c r="A3904" s="41"/>
      <c r="B3904" s="78"/>
      <c r="C3904" s="78"/>
      <c r="D3904" s="41"/>
      <c r="E3904" s="41"/>
      <c r="F3904" s="41"/>
      <c r="G3904" s="41"/>
      <c r="H3904" s="41"/>
      <c r="I3904" s="41"/>
      <c r="J3904" s="41"/>
      <c r="K3904" s="41"/>
      <c r="L3904" s="41"/>
      <c r="M3904" s="41"/>
      <c r="N3904" s="41"/>
      <c r="O3904" s="41"/>
      <c r="P3904" s="41"/>
      <c r="Q3904" s="41"/>
      <c r="R3904" s="41"/>
      <c r="S3904" s="41"/>
    </row>
    <row r="3905" ht="78.0" customHeight="1">
      <c r="A3905" s="41"/>
      <c r="B3905" s="78"/>
      <c r="C3905" s="78"/>
      <c r="D3905" s="41"/>
      <c r="E3905" s="41"/>
      <c r="F3905" s="41"/>
      <c r="G3905" s="41"/>
      <c r="H3905" s="41"/>
      <c r="I3905" s="41"/>
      <c r="J3905" s="41"/>
      <c r="K3905" s="41"/>
      <c r="L3905" s="41"/>
      <c r="M3905" s="41"/>
      <c r="N3905" s="41"/>
      <c r="O3905" s="41"/>
      <c r="P3905" s="41"/>
      <c r="Q3905" s="41"/>
      <c r="R3905" s="41"/>
      <c r="S3905" s="41"/>
    </row>
    <row r="3906" ht="78.0" customHeight="1">
      <c r="A3906" s="41"/>
      <c r="B3906" s="78"/>
      <c r="C3906" s="78"/>
      <c r="D3906" s="41"/>
      <c r="E3906" s="41"/>
      <c r="F3906" s="41"/>
      <c r="G3906" s="41"/>
      <c r="H3906" s="41"/>
      <c r="I3906" s="41"/>
      <c r="J3906" s="41"/>
      <c r="K3906" s="41"/>
      <c r="L3906" s="41"/>
      <c r="M3906" s="41"/>
      <c r="N3906" s="41"/>
      <c r="O3906" s="41"/>
      <c r="P3906" s="41"/>
      <c r="Q3906" s="41"/>
      <c r="R3906" s="41"/>
      <c r="S3906" s="41"/>
    </row>
    <row r="3907" ht="78.0" customHeight="1">
      <c r="A3907" s="41"/>
      <c r="B3907" s="78"/>
      <c r="C3907" s="78"/>
      <c r="D3907" s="41"/>
      <c r="E3907" s="41"/>
      <c r="F3907" s="41"/>
      <c r="G3907" s="41"/>
      <c r="H3907" s="41"/>
      <c r="I3907" s="41"/>
      <c r="J3907" s="41"/>
      <c r="K3907" s="41"/>
      <c r="L3907" s="41"/>
      <c r="M3907" s="41"/>
      <c r="N3907" s="41"/>
      <c r="O3907" s="41"/>
      <c r="P3907" s="41"/>
      <c r="Q3907" s="41"/>
      <c r="R3907" s="41"/>
      <c r="S3907" s="41"/>
    </row>
    <row r="3908" ht="78.0" customHeight="1">
      <c r="A3908" s="41"/>
      <c r="B3908" s="78"/>
      <c r="C3908" s="78"/>
      <c r="D3908" s="41"/>
      <c r="E3908" s="41"/>
      <c r="F3908" s="41"/>
      <c r="G3908" s="41"/>
      <c r="H3908" s="41"/>
      <c r="I3908" s="41"/>
      <c r="J3908" s="41"/>
      <c r="K3908" s="41"/>
      <c r="L3908" s="41"/>
      <c r="M3908" s="41"/>
      <c r="N3908" s="41"/>
      <c r="O3908" s="41"/>
      <c r="P3908" s="41"/>
      <c r="Q3908" s="41"/>
      <c r="R3908" s="41"/>
      <c r="S3908" s="41"/>
    </row>
    <row r="3909" ht="78.0" customHeight="1">
      <c r="A3909" s="41"/>
      <c r="B3909" s="78"/>
      <c r="C3909" s="78"/>
      <c r="D3909" s="41"/>
      <c r="E3909" s="41"/>
      <c r="F3909" s="41"/>
      <c r="G3909" s="41"/>
      <c r="H3909" s="41"/>
      <c r="I3909" s="41"/>
      <c r="J3909" s="41"/>
      <c r="K3909" s="41"/>
      <c r="L3909" s="41"/>
      <c r="M3909" s="41"/>
      <c r="N3909" s="41"/>
      <c r="O3909" s="41"/>
      <c r="P3909" s="41"/>
      <c r="Q3909" s="41"/>
      <c r="R3909" s="41"/>
      <c r="S3909" s="41"/>
    </row>
    <row r="3910" ht="78.0" customHeight="1">
      <c r="A3910" s="41"/>
      <c r="B3910" s="78"/>
      <c r="C3910" s="78"/>
      <c r="D3910" s="41"/>
      <c r="E3910" s="41"/>
      <c r="F3910" s="41"/>
      <c r="G3910" s="41"/>
      <c r="H3910" s="41"/>
      <c r="I3910" s="41"/>
      <c r="J3910" s="41"/>
      <c r="K3910" s="41"/>
      <c r="L3910" s="41"/>
      <c r="M3910" s="41"/>
      <c r="N3910" s="41"/>
      <c r="O3910" s="41"/>
      <c r="P3910" s="41"/>
      <c r="Q3910" s="41"/>
      <c r="R3910" s="41"/>
      <c r="S3910" s="41"/>
    </row>
    <row r="3911" ht="78.0" customHeight="1">
      <c r="A3911" s="41"/>
      <c r="B3911" s="78"/>
      <c r="C3911" s="78"/>
      <c r="D3911" s="41"/>
      <c r="E3911" s="41"/>
      <c r="F3911" s="41"/>
      <c r="G3911" s="41"/>
      <c r="H3911" s="41"/>
      <c r="I3911" s="41"/>
      <c r="J3911" s="41"/>
      <c r="K3911" s="41"/>
      <c r="L3911" s="41"/>
      <c r="M3911" s="41"/>
      <c r="N3911" s="41"/>
      <c r="O3911" s="41"/>
      <c r="P3911" s="41"/>
      <c r="Q3911" s="41"/>
      <c r="R3911" s="41"/>
      <c r="S3911" s="41"/>
    </row>
    <row r="3912" ht="78.0" customHeight="1">
      <c r="A3912" s="41"/>
      <c r="B3912" s="78"/>
      <c r="C3912" s="78"/>
      <c r="D3912" s="41"/>
      <c r="E3912" s="41"/>
      <c r="F3912" s="41"/>
      <c r="G3912" s="41"/>
      <c r="H3912" s="41"/>
      <c r="I3912" s="41"/>
      <c r="J3912" s="41"/>
      <c r="K3912" s="41"/>
      <c r="L3912" s="41"/>
      <c r="M3912" s="41"/>
      <c r="N3912" s="41"/>
      <c r="O3912" s="41"/>
      <c r="P3912" s="41"/>
      <c r="Q3912" s="41"/>
      <c r="R3912" s="41"/>
      <c r="S3912" s="41"/>
    </row>
    <row r="3913" ht="78.0" customHeight="1">
      <c r="A3913" s="41"/>
      <c r="B3913" s="78"/>
      <c r="C3913" s="78"/>
      <c r="D3913" s="41"/>
      <c r="E3913" s="41"/>
      <c r="F3913" s="41"/>
      <c r="G3913" s="41"/>
      <c r="H3913" s="41"/>
      <c r="I3913" s="41"/>
      <c r="J3913" s="41"/>
      <c r="K3913" s="41"/>
      <c r="L3913" s="41"/>
      <c r="M3913" s="41"/>
      <c r="N3913" s="41"/>
      <c r="O3913" s="41"/>
      <c r="P3913" s="41"/>
      <c r="Q3913" s="41"/>
      <c r="R3913" s="41"/>
      <c r="S3913" s="41"/>
    </row>
    <row r="3914" ht="78.0" customHeight="1">
      <c r="A3914" s="41"/>
      <c r="B3914" s="78"/>
      <c r="C3914" s="78"/>
      <c r="D3914" s="41"/>
      <c r="E3914" s="41"/>
      <c r="F3914" s="41"/>
      <c r="G3914" s="41"/>
      <c r="H3914" s="41"/>
      <c r="I3914" s="41"/>
      <c r="J3914" s="41"/>
      <c r="K3914" s="41"/>
      <c r="L3914" s="41"/>
      <c r="M3914" s="41"/>
      <c r="N3914" s="41"/>
      <c r="O3914" s="41"/>
      <c r="P3914" s="41"/>
      <c r="Q3914" s="41"/>
      <c r="R3914" s="41"/>
      <c r="S3914" s="41"/>
    </row>
    <row r="3915" ht="78.0" customHeight="1">
      <c r="A3915" s="41"/>
      <c r="B3915" s="78"/>
      <c r="C3915" s="78"/>
      <c r="D3915" s="41"/>
      <c r="E3915" s="41"/>
      <c r="F3915" s="41"/>
      <c r="G3915" s="41"/>
      <c r="H3915" s="41"/>
      <c r="I3915" s="41"/>
      <c r="J3915" s="41"/>
      <c r="K3915" s="41"/>
      <c r="L3915" s="41"/>
      <c r="M3915" s="41"/>
      <c r="N3915" s="41"/>
      <c r="O3915" s="41"/>
      <c r="P3915" s="41"/>
      <c r="Q3915" s="41"/>
      <c r="R3915" s="41"/>
      <c r="S3915" s="41"/>
    </row>
    <row r="3916" ht="78.0" customHeight="1">
      <c r="A3916" s="41"/>
      <c r="B3916" s="78"/>
      <c r="C3916" s="78"/>
      <c r="D3916" s="41"/>
      <c r="E3916" s="41"/>
      <c r="F3916" s="41"/>
      <c r="G3916" s="41"/>
      <c r="H3916" s="41"/>
      <c r="I3916" s="41"/>
      <c r="J3916" s="41"/>
      <c r="K3916" s="41"/>
      <c r="L3916" s="41"/>
      <c r="M3916" s="41"/>
      <c r="N3916" s="41"/>
      <c r="O3916" s="41"/>
      <c r="P3916" s="41"/>
      <c r="Q3916" s="41"/>
      <c r="R3916" s="41"/>
      <c r="S3916" s="41"/>
    </row>
    <row r="3917" ht="78.0" customHeight="1">
      <c r="A3917" s="41"/>
      <c r="B3917" s="78"/>
      <c r="C3917" s="78"/>
      <c r="D3917" s="41"/>
      <c r="E3917" s="41"/>
      <c r="F3917" s="41"/>
      <c r="G3917" s="41"/>
      <c r="H3917" s="41"/>
      <c r="I3917" s="41"/>
      <c r="J3917" s="41"/>
      <c r="K3917" s="41"/>
      <c r="L3917" s="41"/>
      <c r="M3917" s="41"/>
      <c r="N3917" s="41"/>
      <c r="O3917" s="41"/>
      <c r="P3917" s="41"/>
      <c r="Q3917" s="41"/>
      <c r="R3917" s="41"/>
      <c r="S3917" s="41"/>
    </row>
    <row r="3918" ht="78.0" customHeight="1">
      <c r="A3918" s="41"/>
      <c r="B3918" s="78"/>
      <c r="C3918" s="78"/>
      <c r="D3918" s="41"/>
      <c r="E3918" s="41"/>
      <c r="F3918" s="41"/>
      <c r="G3918" s="41"/>
      <c r="H3918" s="41"/>
      <c r="I3918" s="41"/>
      <c r="J3918" s="41"/>
      <c r="K3918" s="41"/>
      <c r="L3918" s="41"/>
      <c r="M3918" s="41"/>
      <c r="N3918" s="41"/>
      <c r="O3918" s="41"/>
      <c r="P3918" s="41"/>
      <c r="Q3918" s="41"/>
      <c r="R3918" s="41"/>
      <c r="S3918" s="41"/>
    </row>
    <row r="3919" ht="78.0" customHeight="1">
      <c r="A3919" s="41"/>
      <c r="B3919" s="78"/>
      <c r="C3919" s="78"/>
      <c r="D3919" s="41"/>
      <c r="E3919" s="41"/>
      <c r="F3919" s="41"/>
      <c r="G3919" s="41"/>
      <c r="H3919" s="41"/>
      <c r="I3919" s="41"/>
      <c r="J3919" s="41"/>
      <c r="K3919" s="41"/>
      <c r="L3919" s="41"/>
      <c r="M3919" s="41"/>
      <c r="N3919" s="41"/>
      <c r="O3919" s="41"/>
      <c r="P3919" s="41"/>
      <c r="Q3919" s="41"/>
      <c r="R3919" s="41"/>
      <c r="S3919" s="41"/>
    </row>
    <row r="3920" ht="78.0" customHeight="1">
      <c r="A3920" s="41"/>
      <c r="B3920" s="78"/>
      <c r="C3920" s="78"/>
      <c r="D3920" s="41"/>
      <c r="E3920" s="41"/>
      <c r="F3920" s="41"/>
      <c r="G3920" s="41"/>
      <c r="H3920" s="41"/>
      <c r="I3920" s="41"/>
      <c r="J3920" s="41"/>
      <c r="K3920" s="41"/>
      <c r="L3920" s="41"/>
      <c r="M3920" s="41"/>
      <c r="N3920" s="41"/>
      <c r="O3920" s="41"/>
      <c r="P3920" s="41"/>
      <c r="Q3920" s="41"/>
      <c r="R3920" s="41"/>
      <c r="S3920" s="41"/>
    </row>
    <row r="3921" ht="78.0" customHeight="1">
      <c r="A3921" s="41"/>
      <c r="B3921" s="78"/>
      <c r="C3921" s="78"/>
      <c r="D3921" s="41"/>
      <c r="E3921" s="41"/>
      <c r="F3921" s="41"/>
      <c r="G3921" s="41"/>
      <c r="H3921" s="41"/>
      <c r="I3921" s="41"/>
      <c r="J3921" s="41"/>
      <c r="K3921" s="41"/>
      <c r="L3921" s="41"/>
      <c r="M3921" s="41"/>
      <c r="N3921" s="41"/>
      <c r="O3921" s="41"/>
      <c r="P3921" s="41"/>
      <c r="Q3921" s="41"/>
      <c r="R3921" s="41"/>
      <c r="S3921" s="41"/>
    </row>
    <row r="3922" ht="78.0" customHeight="1">
      <c r="A3922" s="41"/>
      <c r="B3922" s="78"/>
      <c r="C3922" s="78"/>
      <c r="D3922" s="41"/>
      <c r="E3922" s="41"/>
      <c r="F3922" s="41"/>
      <c r="G3922" s="41"/>
      <c r="H3922" s="41"/>
      <c r="I3922" s="41"/>
      <c r="J3922" s="41"/>
      <c r="K3922" s="41"/>
      <c r="L3922" s="41"/>
      <c r="M3922" s="41"/>
      <c r="N3922" s="41"/>
      <c r="O3922" s="41"/>
      <c r="P3922" s="41"/>
      <c r="Q3922" s="41"/>
      <c r="R3922" s="41"/>
      <c r="S3922" s="41"/>
    </row>
    <row r="3923" ht="78.0" customHeight="1">
      <c r="A3923" s="41"/>
      <c r="B3923" s="78"/>
      <c r="C3923" s="78"/>
      <c r="D3923" s="41"/>
      <c r="E3923" s="41"/>
      <c r="F3923" s="41"/>
      <c r="G3923" s="41"/>
      <c r="H3923" s="41"/>
      <c r="I3923" s="41"/>
      <c r="J3923" s="41"/>
      <c r="K3923" s="41"/>
      <c r="L3923" s="41"/>
      <c r="M3923" s="41"/>
      <c r="N3923" s="41"/>
      <c r="O3923" s="41"/>
      <c r="P3923" s="41"/>
      <c r="Q3923" s="41"/>
      <c r="R3923" s="41"/>
      <c r="S3923" s="41"/>
    </row>
    <row r="3924" ht="78.0" customHeight="1">
      <c r="A3924" s="41"/>
      <c r="B3924" s="78"/>
      <c r="C3924" s="78"/>
      <c r="D3924" s="41"/>
      <c r="E3924" s="41"/>
      <c r="F3924" s="41"/>
      <c r="G3924" s="41"/>
      <c r="H3924" s="41"/>
      <c r="I3924" s="41"/>
      <c r="J3924" s="41"/>
      <c r="K3924" s="41"/>
      <c r="L3924" s="41"/>
      <c r="M3924" s="41"/>
      <c r="N3924" s="41"/>
      <c r="O3924" s="41"/>
      <c r="P3924" s="41"/>
      <c r="Q3924" s="41"/>
      <c r="R3924" s="41"/>
      <c r="S3924" s="41"/>
    </row>
    <row r="3925" ht="78.0" customHeight="1">
      <c r="A3925" s="41"/>
      <c r="B3925" s="78"/>
      <c r="C3925" s="78"/>
      <c r="D3925" s="41"/>
      <c r="E3925" s="41"/>
      <c r="F3925" s="41"/>
      <c r="G3925" s="41"/>
      <c r="H3925" s="41"/>
      <c r="I3925" s="41"/>
      <c r="J3925" s="41"/>
      <c r="K3925" s="41"/>
      <c r="L3925" s="41"/>
      <c r="M3925" s="41"/>
      <c r="N3925" s="41"/>
      <c r="O3925" s="41"/>
      <c r="P3925" s="41"/>
      <c r="Q3925" s="41"/>
      <c r="R3925" s="41"/>
      <c r="S3925" s="41"/>
    </row>
    <row r="3926" ht="78.0" customHeight="1">
      <c r="A3926" s="41"/>
      <c r="B3926" s="78"/>
      <c r="C3926" s="78"/>
      <c r="D3926" s="41"/>
      <c r="E3926" s="41"/>
      <c r="F3926" s="41"/>
      <c r="G3926" s="41"/>
      <c r="H3926" s="41"/>
      <c r="I3926" s="41"/>
      <c r="J3926" s="41"/>
      <c r="K3926" s="41"/>
      <c r="L3926" s="41"/>
      <c r="M3926" s="41"/>
      <c r="N3926" s="41"/>
      <c r="O3926" s="41"/>
      <c r="P3926" s="41"/>
      <c r="Q3926" s="41"/>
      <c r="R3926" s="41"/>
      <c r="S3926" s="41"/>
    </row>
    <row r="3927" ht="78.0" customHeight="1">
      <c r="A3927" s="41"/>
      <c r="B3927" s="78"/>
      <c r="C3927" s="78"/>
      <c r="D3927" s="41"/>
      <c r="E3927" s="41"/>
      <c r="F3927" s="41"/>
      <c r="G3927" s="41"/>
      <c r="H3927" s="41"/>
      <c r="I3927" s="41"/>
      <c r="J3927" s="41"/>
      <c r="K3927" s="41"/>
      <c r="L3927" s="41"/>
      <c r="M3927" s="41"/>
      <c r="N3927" s="41"/>
      <c r="O3927" s="41"/>
      <c r="P3927" s="41"/>
      <c r="Q3927" s="41"/>
      <c r="R3927" s="41"/>
      <c r="S3927" s="41"/>
    </row>
    <row r="3928" ht="78.0" customHeight="1">
      <c r="A3928" s="41"/>
      <c r="B3928" s="78"/>
      <c r="C3928" s="78"/>
      <c r="D3928" s="41"/>
      <c r="E3928" s="41"/>
      <c r="F3928" s="41"/>
      <c r="G3928" s="41"/>
      <c r="H3928" s="41"/>
      <c r="I3928" s="41"/>
      <c r="J3928" s="41"/>
      <c r="K3928" s="41"/>
      <c r="L3928" s="41"/>
      <c r="M3928" s="41"/>
      <c r="N3928" s="41"/>
      <c r="O3928" s="41"/>
      <c r="P3928" s="41"/>
      <c r="Q3928" s="41"/>
      <c r="R3928" s="41"/>
      <c r="S3928" s="41"/>
    </row>
    <row r="3929" ht="78.0" customHeight="1">
      <c r="A3929" s="41"/>
      <c r="B3929" s="78"/>
      <c r="C3929" s="78"/>
      <c r="D3929" s="41"/>
      <c r="E3929" s="41"/>
      <c r="F3929" s="41"/>
      <c r="G3929" s="41"/>
      <c r="H3929" s="41"/>
      <c r="I3929" s="41"/>
      <c r="J3929" s="41"/>
      <c r="K3929" s="41"/>
      <c r="L3929" s="41"/>
      <c r="M3929" s="41"/>
      <c r="N3929" s="41"/>
      <c r="O3929" s="41"/>
      <c r="P3929" s="41"/>
      <c r="Q3929" s="41"/>
      <c r="R3929" s="41"/>
      <c r="S3929" s="41"/>
    </row>
    <row r="3930" ht="78.0" customHeight="1">
      <c r="A3930" s="41"/>
      <c r="B3930" s="78"/>
      <c r="C3930" s="78"/>
      <c r="D3930" s="41"/>
      <c r="E3930" s="41"/>
      <c r="F3930" s="41"/>
      <c r="G3930" s="41"/>
      <c r="H3930" s="41"/>
      <c r="I3930" s="41"/>
      <c r="J3930" s="41"/>
      <c r="K3930" s="41"/>
      <c r="L3930" s="41"/>
      <c r="M3930" s="41"/>
      <c r="N3930" s="41"/>
      <c r="O3930" s="41"/>
      <c r="P3930" s="41"/>
      <c r="Q3930" s="41"/>
      <c r="R3930" s="41"/>
      <c r="S3930" s="41"/>
    </row>
    <row r="3931" ht="78.0" customHeight="1">
      <c r="A3931" s="41"/>
      <c r="B3931" s="78"/>
      <c r="C3931" s="78"/>
      <c r="D3931" s="41"/>
      <c r="E3931" s="41"/>
      <c r="F3931" s="41"/>
      <c r="G3931" s="41"/>
      <c r="H3931" s="41"/>
      <c r="I3931" s="41"/>
      <c r="J3931" s="41"/>
      <c r="K3931" s="41"/>
      <c r="L3931" s="41"/>
      <c r="M3931" s="41"/>
      <c r="N3931" s="41"/>
      <c r="O3931" s="41"/>
      <c r="P3931" s="41"/>
      <c r="Q3931" s="41"/>
      <c r="R3931" s="41"/>
      <c r="S3931" s="41"/>
    </row>
    <row r="3932" ht="78.0" customHeight="1">
      <c r="A3932" s="41"/>
      <c r="B3932" s="78"/>
      <c r="C3932" s="78"/>
      <c r="D3932" s="41"/>
      <c r="E3932" s="41"/>
      <c r="F3932" s="41"/>
      <c r="G3932" s="41"/>
      <c r="H3932" s="41"/>
      <c r="I3932" s="41"/>
      <c r="J3932" s="41"/>
      <c r="K3932" s="41"/>
      <c r="L3932" s="41"/>
      <c r="M3932" s="41"/>
      <c r="N3932" s="41"/>
      <c r="O3932" s="41"/>
      <c r="P3932" s="41"/>
      <c r="Q3932" s="41"/>
      <c r="R3932" s="41"/>
      <c r="S3932" s="41"/>
    </row>
    <row r="3933" ht="78.0" customHeight="1">
      <c r="A3933" s="41"/>
      <c r="B3933" s="78"/>
      <c r="C3933" s="78"/>
      <c r="D3933" s="41"/>
      <c r="E3933" s="41"/>
      <c r="F3933" s="41"/>
      <c r="G3933" s="41"/>
      <c r="H3933" s="41"/>
      <c r="I3933" s="41"/>
      <c r="J3933" s="41"/>
      <c r="K3933" s="41"/>
      <c r="L3933" s="41"/>
      <c r="M3933" s="41"/>
      <c r="N3933" s="41"/>
      <c r="O3933" s="41"/>
      <c r="P3933" s="41"/>
      <c r="Q3933" s="41"/>
      <c r="R3933" s="41"/>
      <c r="S3933" s="41"/>
    </row>
    <row r="3934" ht="78.0" customHeight="1">
      <c r="A3934" s="41"/>
      <c r="B3934" s="78"/>
      <c r="C3934" s="78"/>
      <c r="D3934" s="41"/>
      <c r="E3934" s="41"/>
      <c r="F3934" s="41"/>
      <c r="G3934" s="41"/>
      <c r="H3934" s="41"/>
      <c r="I3934" s="41"/>
      <c r="J3934" s="41"/>
      <c r="K3934" s="41"/>
      <c r="L3934" s="41"/>
      <c r="M3934" s="41"/>
      <c r="N3934" s="41"/>
      <c r="O3934" s="41"/>
      <c r="P3934" s="41"/>
      <c r="Q3934" s="41"/>
      <c r="R3934" s="41"/>
      <c r="S3934" s="41"/>
    </row>
    <row r="3935" ht="78.0" customHeight="1">
      <c r="A3935" s="41"/>
      <c r="B3935" s="78"/>
      <c r="C3935" s="78"/>
      <c r="D3935" s="41"/>
      <c r="E3935" s="41"/>
      <c r="F3935" s="41"/>
      <c r="G3935" s="41"/>
      <c r="H3935" s="41"/>
      <c r="I3935" s="41"/>
      <c r="J3935" s="41"/>
      <c r="K3935" s="41"/>
      <c r="L3935" s="41"/>
      <c r="M3935" s="41"/>
      <c r="N3935" s="41"/>
      <c r="O3935" s="41"/>
      <c r="P3935" s="41"/>
      <c r="Q3935" s="41"/>
      <c r="R3935" s="41"/>
      <c r="S3935" s="41"/>
    </row>
    <row r="3936" ht="78.0" customHeight="1">
      <c r="A3936" s="41"/>
      <c r="B3936" s="78"/>
      <c r="C3936" s="78"/>
      <c r="D3936" s="41"/>
      <c r="E3936" s="41"/>
      <c r="F3936" s="41"/>
      <c r="G3936" s="41"/>
      <c r="H3936" s="41"/>
      <c r="I3936" s="41"/>
      <c r="J3936" s="41"/>
      <c r="K3936" s="41"/>
      <c r="L3936" s="41"/>
      <c r="M3936" s="41"/>
      <c r="N3936" s="41"/>
      <c r="O3936" s="41"/>
      <c r="P3936" s="41"/>
      <c r="Q3936" s="41"/>
      <c r="R3936" s="41"/>
      <c r="S3936" s="41"/>
    </row>
    <row r="3937" ht="78.0" customHeight="1">
      <c r="A3937" s="41"/>
      <c r="B3937" s="78"/>
      <c r="C3937" s="78"/>
      <c r="D3937" s="41"/>
      <c r="E3937" s="41"/>
      <c r="F3937" s="41"/>
      <c r="G3937" s="41"/>
      <c r="H3937" s="41"/>
      <c r="I3937" s="41"/>
      <c r="J3937" s="41"/>
      <c r="K3937" s="41"/>
      <c r="L3937" s="41"/>
      <c r="M3937" s="41"/>
      <c r="N3937" s="41"/>
      <c r="O3937" s="41"/>
      <c r="P3937" s="41"/>
      <c r="Q3937" s="41"/>
      <c r="R3937" s="41"/>
      <c r="S3937" s="41"/>
    </row>
    <row r="3938" ht="78.0" customHeight="1">
      <c r="A3938" s="41"/>
      <c r="B3938" s="78"/>
      <c r="C3938" s="78"/>
      <c r="D3938" s="41"/>
      <c r="E3938" s="41"/>
      <c r="F3938" s="41"/>
      <c r="G3938" s="41"/>
      <c r="H3938" s="41"/>
      <c r="I3938" s="41"/>
      <c r="J3938" s="41"/>
      <c r="K3938" s="41"/>
      <c r="L3938" s="41"/>
      <c r="M3938" s="41"/>
      <c r="N3938" s="41"/>
      <c r="O3938" s="41"/>
      <c r="P3938" s="41"/>
      <c r="Q3938" s="41"/>
      <c r="R3938" s="41"/>
      <c r="S3938" s="41"/>
    </row>
    <row r="3939" ht="78.0" customHeight="1">
      <c r="A3939" s="41"/>
      <c r="B3939" s="78"/>
      <c r="C3939" s="78"/>
      <c r="D3939" s="41"/>
      <c r="E3939" s="41"/>
      <c r="F3939" s="41"/>
      <c r="G3939" s="41"/>
      <c r="H3939" s="41"/>
      <c r="I3939" s="41"/>
      <c r="J3939" s="41"/>
      <c r="K3939" s="41"/>
      <c r="L3939" s="41"/>
      <c r="M3939" s="41"/>
      <c r="N3939" s="41"/>
      <c r="O3939" s="41"/>
      <c r="P3939" s="41"/>
      <c r="Q3939" s="41"/>
      <c r="R3939" s="41"/>
      <c r="S3939" s="41"/>
    </row>
    <row r="3940" ht="78.0" customHeight="1">
      <c r="A3940" s="41"/>
      <c r="B3940" s="78"/>
      <c r="C3940" s="78"/>
      <c r="D3940" s="41"/>
      <c r="E3940" s="41"/>
      <c r="F3940" s="41"/>
      <c r="G3940" s="41"/>
      <c r="H3940" s="41"/>
      <c r="I3940" s="41"/>
      <c r="J3940" s="41"/>
      <c r="K3940" s="41"/>
      <c r="L3940" s="41"/>
      <c r="M3940" s="41"/>
      <c r="N3940" s="41"/>
      <c r="O3940" s="41"/>
      <c r="P3940" s="41"/>
      <c r="Q3940" s="41"/>
      <c r="R3940" s="41"/>
      <c r="S3940" s="41"/>
    </row>
    <row r="3941" ht="78.0" customHeight="1">
      <c r="A3941" s="41"/>
      <c r="B3941" s="78"/>
      <c r="C3941" s="78"/>
      <c r="D3941" s="41"/>
      <c r="E3941" s="41"/>
      <c r="F3941" s="41"/>
      <c r="G3941" s="41"/>
      <c r="H3941" s="41"/>
      <c r="I3941" s="41"/>
      <c r="J3941" s="41"/>
      <c r="K3941" s="41"/>
      <c r="L3941" s="41"/>
      <c r="M3941" s="41"/>
      <c r="N3941" s="41"/>
      <c r="O3941" s="41"/>
      <c r="P3941" s="41"/>
      <c r="Q3941" s="41"/>
      <c r="R3941" s="41"/>
      <c r="S3941" s="41"/>
    </row>
    <row r="3942" ht="78.0" customHeight="1">
      <c r="A3942" s="41"/>
      <c r="B3942" s="78"/>
      <c r="C3942" s="78"/>
      <c r="D3942" s="41"/>
      <c r="E3942" s="41"/>
      <c r="F3942" s="41"/>
      <c r="G3942" s="41"/>
      <c r="H3942" s="41"/>
      <c r="I3942" s="41"/>
      <c r="J3942" s="41"/>
      <c r="K3942" s="41"/>
      <c r="L3942" s="41"/>
      <c r="M3942" s="41"/>
      <c r="N3942" s="41"/>
      <c r="O3942" s="41"/>
      <c r="P3942" s="41"/>
      <c r="Q3942" s="41"/>
      <c r="R3942" s="41"/>
      <c r="S3942" s="41"/>
    </row>
    <row r="3943" ht="78.0" customHeight="1">
      <c r="A3943" s="41"/>
      <c r="B3943" s="78"/>
      <c r="C3943" s="78"/>
      <c r="D3943" s="41"/>
      <c r="E3943" s="41"/>
      <c r="F3943" s="41"/>
      <c r="G3943" s="41"/>
      <c r="H3943" s="41"/>
      <c r="I3943" s="41"/>
      <c r="J3943" s="41"/>
      <c r="K3943" s="41"/>
      <c r="L3943" s="41"/>
      <c r="M3943" s="41"/>
      <c r="N3943" s="41"/>
      <c r="O3943" s="41"/>
      <c r="P3943" s="41"/>
      <c r="Q3943" s="41"/>
      <c r="R3943" s="41"/>
      <c r="S3943" s="41"/>
    </row>
    <row r="3944" ht="78.0" customHeight="1">
      <c r="A3944" s="41"/>
      <c r="B3944" s="78"/>
      <c r="C3944" s="78"/>
      <c r="D3944" s="41"/>
      <c r="E3944" s="41"/>
      <c r="F3944" s="41"/>
      <c r="G3944" s="41"/>
      <c r="H3944" s="41"/>
      <c r="I3944" s="41"/>
      <c r="J3944" s="41"/>
      <c r="K3944" s="41"/>
      <c r="L3944" s="41"/>
      <c r="M3944" s="41"/>
      <c r="N3944" s="41"/>
      <c r="O3944" s="41"/>
      <c r="P3944" s="41"/>
      <c r="Q3944" s="41"/>
      <c r="R3944" s="41"/>
      <c r="S3944" s="41"/>
    </row>
    <row r="3945" ht="78.0" customHeight="1">
      <c r="A3945" s="41"/>
      <c r="B3945" s="78"/>
      <c r="C3945" s="78"/>
      <c r="D3945" s="41"/>
      <c r="E3945" s="41"/>
      <c r="F3945" s="41"/>
      <c r="G3945" s="41"/>
      <c r="H3945" s="41"/>
      <c r="I3945" s="41"/>
      <c r="J3945" s="41"/>
      <c r="K3945" s="41"/>
      <c r="L3945" s="41"/>
      <c r="M3945" s="41"/>
      <c r="N3945" s="41"/>
      <c r="O3945" s="41"/>
      <c r="P3945" s="41"/>
      <c r="Q3945" s="41"/>
      <c r="R3945" s="41"/>
      <c r="S3945" s="41"/>
    </row>
    <row r="3946" ht="78.0" customHeight="1">
      <c r="A3946" s="41"/>
      <c r="B3946" s="78"/>
      <c r="C3946" s="78"/>
      <c r="D3946" s="41"/>
      <c r="E3946" s="41"/>
      <c r="F3946" s="41"/>
      <c r="G3946" s="41"/>
      <c r="H3946" s="41"/>
      <c r="I3946" s="41"/>
      <c r="J3946" s="41"/>
      <c r="K3946" s="41"/>
      <c r="L3946" s="41"/>
      <c r="M3946" s="41"/>
      <c r="N3946" s="41"/>
      <c r="O3946" s="41"/>
      <c r="P3946" s="41"/>
      <c r="Q3946" s="41"/>
      <c r="R3946" s="41"/>
      <c r="S3946" s="41"/>
    </row>
    <row r="3947" ht="78.0" customHeight="1">
      <c r="A3947" s="41"/>
      <c r="B3947" s="78"/>
      <c r="C3947" s="78"/>
      <c r="D3947" s="41"/>
      <c r="E3947" s="41"/>
      <c r="F3947" s="41"/>
      <c r="G3947" s="41"/>
      <c r="H3947" s="41"/>
      <c r="I3947" s="41"/>
      <c r="J3947" s="41"/>
      <c r="K3947" s="41"/>
      <c r="L3947" s="41"/>
      <c r="M3947" s="41"/>
      <c r="N3947" s="41"/>
      <c r="O3947" s="41"/>
      <c r="P3947" s="41"/>
      <c r="Q3947" s="41"/>
      <c r="R3947" s="41"/>
      <c r="S3947" s="41"/>
    </row>
    <row r="3948" ht="78.0" customHeight="1">
      <c r="A3948" s="41"/>
      <c r="B3948" s="78"/>
      <c r="C3948" s="78"/>
      <c r="D3948" s="41"/>
      <c r="E3948" s="41"/>
      <c r="F3948" s="41"/>
      <c r="G3948" s="41"/>
      <c r="H3948" s="41"/>
      <c r="I3948" s="41"/>
      <c r="J3948" s="41"/>
      <c r="K3948" s="41"/>
      <c r="L3948" s="41"/>
      <c r="M3948" s="41"/>
      <c r="N3948" s="41"/>
      <c r="O3948" s="41"/>
      <c r="P3948" s="41"/>
      <c r="Q3948" s="41"/>
      <c r="R3948" s="41"/>
      <c r="S3948" s="41"/>
    </row>
    <row r="3949" ht="78.0" customHeight="1">
      <c r="A3949" s="41"/>
      <c r="B3949" s="78"/>
      <c r="C3949" s="78"/>
      <c r="D3949" s="41"/>
      <c r="E3949" s="41"/>
      <c r="F3949" s="41"/>
      <c r="G3949" s="41"/>
      <c r="H3949" s="41"/>
      <c r="I3949" s="41"/>
      <c r="J3949" s="41"/>
      <c r="K3949" s="41"/>
      <c r="L3949" s="41"/>
      <c r="M3949" s="41"/>
      <c r="N3949" s="41"/>
      <c r="O3949" s="41"/>
      <c r="P3949" s="41"/>
      <c r="Q3949" s="41"/>
      <c r="R3949" s="41"/>
      <c r="S3949" s="41"/>
    </row>
    <row r="3950" ht="78.0" customHeight="1">
      <c r="A3950" s="41"/>
      <c r="B3950" s="78"/>
      <c r="C3950" s="78"/>
      <c r="D3950" s="41"/>
      <c r="E3950" s="41"/>
      <c r="F3950" s="41"/>
      <c r="G3950" s="41"/>
      <c r="H3950" s="41"/>
      <c r="I3950" s="41"/>
      <c r="J3950" s="41"/>
      <c r="K3950" s="41"/>
      <c r="L3950" s="41"/>
      <c r="M3950" s="41"/>
      <c r="N3950" s="41"/>
      <c r="O3950" s="41"/>
      <c r="P3950" s="41"/>
      <c r="Q3950" s="41"/>
      <c r="R3950" s="41"/>
      <c r="S3950" s="41"/>
    </row>
    <row r="3951" ht="78.0" customHeight="1">
      <c r="A3951" s="41"/>
      <c r="B3951" s="78"/>
      <c r="C3951" s="78"/>
      <c r="D3951" s="41"/>
      <c r="E3951" s="41"/>
      <c r="F3951" s="41"/>
      <c r="G3951" s="41"/>
      <c r="H3951" s="41"/>
      <c r="I3951" s="41"/>
      <c r="J3951" s="41"/>
      <c r="K3951" s="41"/>
      <c r="L3951" s="41"/>
      <c r="M3951" s="41"/>
      <c r="N3951" s="41"/>
      <c r="O3951" s="41"/>
      <c r="P3951" s="41"/>
      <c r="Q3951" s="41"/>
      <c r="R3951" s="41"/>
      <c r="S3951" s="41"/>
    </row>
    <row r="3952" ht="78.0" customHeight="1">
      <c r="A3952" s="41"/>
      <c r="B3952" s="78"/>
      <c r="C3952" s="78"/>
      <c r="D3952" s="41"/>
      <c r="E3952" s="41"/>
      <c r="F3952" s="41"/>
      <c r="G3952" s="41"/>
      <c r="H3952" s="41"/>
      <c r="I3952" s="41"/>
      <c r="J3952" s="41"/>
      <c r="K3952" s="41"/>
      <c r="L3952" s="41"/>
      <c r="M3952" s="41"/>
      <c r="N3952" s="41"/>
      <c r="O3952" s="41"/>
      <c r="P3952" s="41"/>
      <c r="Q3952" s="41"/>
      <c r="R3952" s="41"/>
      <c r="S3952" s="41"/>
    </row>
    <row r="3953" ht="78.0" customHeight="1">
      <c r="A3953" s="41"/>
      <c r="B3953" s="78"/>
      <c r="C3953" s="78"/>
      <c r="D3953" s="41"/>
      <c r="E3953" s="41"/>
      <c r="F3953" s="41"/>
      <c r="G3953" s="41"/>
      <c r="H3953" s="41"/>
      <c r="I3953" s="41"/>
      <c r="J3953" s="41"/>
      <c r="K3953" s="41"/>
      <c r="L3953" s="41"/>
      <c r="M3953" s="41"/>
      <c r="N3953" s="41"/>
      <c r="O3953" s="41"/>
      <c r="P3953" s="41"/>
      <c r="Q3953" s="41"/>
      <c r="R3953" s="41"/>
      <c r="S3953" s="41"/>
    </row>
    <row r="3954" ht="78.0" customHeight="1">
      <c r="A3954" s="41"/>
      <c r="B3954" s="78"/>
      <c r="C3954" s="78"/>
      <c r="D3954" s="41"/>
      <c r="E3954" s="41"/>
      <c r="F3954" s="41"/>
      <c r="G3954" s="41"/>
      <c r="H3954" s="41"/>
      <c r="I3954" s="41"/>
      <c r="J3954" s="41"/>
      <c r="K3954" s="41"/>
      <c r="L3954" s="41"/>
      <c r="M3954" s="41"/>
      <c r="N3954" s="41"/>
      <c r="O3954" s="41"/>
      <c r="P3954" s="41"/>
      <c r="Q3954" s="41"/>
      <c r="R3954" s="41"/>
      <c r="S3954" s="41"/>
    </row>
    <row r="3955" ht="78.0" customHeight="1">
      <c r="A3955" s="41"/>
      <c r="B3955" s="78"/>
      <c r="C3955" s="78"/>
      <c r="D3955" s="41"/>
      <c r="E3955" s="41"/>
      <c r="F3955" s="41"/>
      <c r="G3955" s="41"/>
      <c r="H3955" s="41"/>
      <c r="I3955" s="41"/>
      <c r="J3955" s="41"/>
      <c r="K3955" s="41"/>
      <c r="L3955" s="41"/>
      <c r="M3955" s="41"/>
      <c r="N3955" s="41"/>
      <c r="O3955" s="41"/>
      <c r="P3955" s="41"/>
      <c r="Q3955" s="41"/>
      <c r="R3955" s="41"/>
      <c r="S3955" s="41"/>
    </row>
    <row r="3956" ht="78.0" customHeight="1">
      <c r="A3956" s="41"/>
      <c r="B3956" s="78"/>
      <c r="C3956" s="78"/>
      <c r="D3956" s="41"/>
      <c r="E3956" s="41"/>
      <c r="F3956" s="41"/>
      <c r="G3956" s="41"/>
      <c r="H3956" s="41"/>
      <c r="I3956" s="41"/>
      <c r="J3956" s="41"/>
      <c r="K3956" s="41"/>
      <c r="L3956" s="41"/>
      <c r="M3956" s="41"/>
      <c r="N3956" s="41"/>
      <c r="O3956" s="41"/>
      <c r="P3956" s="41"/>
      <c r="Q3956" s="41"/>
      <c r="R3956" s="41"/>
      <c r="S3956" s="41"/>
    </row>
    <row r="3957" ht="78.0" customHeight="1">
      <c r="A3957" s="41"/>
      <c r="B3957" s="78"/>
      <c r="C3957" s="78"/>
      <c r="D3957" s="41"/>
      <c r="E3957" s="41"/>
      <c r="F3957" s="41"/>
      <c r="G3957" s="41"/>
      <c r="H3957" s="41"/>
      <c r="I3957" s="41"/>
      <c r="J3957" s="41"/>
      <c r="K3957" s="41"/>
      <c r="L3957" s="41"/>
      <c r="M3957" s="41"/>
      <c r="N3957" s="41"/>
      <c r="O3957" s="41"/>
      <c r="P3957" s="41"/>
      <c r="Q3957" s="41"/>
      <c r="R3957" s="41"/>
      <c r="S3957" s="41"/>
    </row>
    <row r="3958" ht="78.0" customHeight="1">
      <c r="A3958" s="41"/>
      <c r="B3958" s="78"/>
      <c r="C3958" s="78"/>
      <c r="D3958" s="41"/>
      <c r="E3958" s="41"/>
      <c r="F3958" s="41"/>
      <c r="G3958" s="41"/>
      <c r="H3958" s="41"/>
      <c r="I3958" s="41"/>
      <c r="J3958" s="41"/>
      <c r="K3958" s="41"/>
      <c r="L3958" s="41"/>
      <c r="M3958" s="41"/>
      <c r="N3958" s="41"/>
      <c r="O3958" s="41"/>
      <c r="P3958" s="41"/>
      <c r="Q3958" s="41"/>
      <c r="R3958" s="41"/>
      <c r="S3958" s="41"/>
    </row>
    <row r="3959" ht="78.0" customHeight="1">
      <c r="A3959" s="41"/>
      <c r="B3959" s="78"/>
      <c r="C3959" s="78"/>
      <c r="D3959" s="41"/>
      <c r="E3959" s="41"/>
      <c r="F3959" s="41"/>
      <c r="G3959" s="41"/>
      <c r="H3959" s="41"/>
      <c r="I3959" s="41"/>
      <c r="J3959" s="41"/>
      <c r="K3959" s="41"/>
      <c r="L3959" s="41"/>
      <c r="M3959" s="41"/>
      <c r="N3959" s="41"/>
      <c r="O3959" s="41"/>
      <c r="P3959" s="41"/>
      <c r="Q3959" s="41"/>
      <c r="R3959" s="41"/>
      <c r="S3959" s="41"/>
    </row>
    <row r="3960" ht="78.0" customHeight="1">
      <c r="A3960" s="41"/>
      <c r="B3960" s="78"/>
      <c r="C3960" s="78"/>
      <c r="D3960" s="41"/>
      <c r="E3960" s="41"/>
      <c r="F3960" s="41"/>
      <c r="G3960" s="41"/>
      <c r="H3960" s="41"/>
      <c r="I3960" s="41"/>
      <c r="J3960" s="41"/>
      <c r="K3960" s="41"/>
      <c r="L3960" s="41"/>
      <c r="M3960" s="41"/>
      <c r="N3960" s="41"/>
      <c r="O3960" s="41"/>
      <c r="P3960" s="41"/>
      <c r="Q3960" s="41"/>
      <c r="R3960" s="41"/>
      <c r="S3960" s="41"/>
    </row>
    <row r="3961" ht="78.0" customHeight="1">
      <c r="A3961" s="41"/>
      <c r="B3961" s="78"/>
      <c r="C3961" s="78"/>
      <c r="D3961" s="41"/>
      <c r="E3961" s="41"/>
      <c r="F3961" s="41"/>
      <c r="G3961" s="41"/>
      <c r="H3961" s="41"/>
      <c r="I3961" s="41"/>
      <c r="J3961" s="41"/>
      <c r="K3961" s="41"/>
      <c r="L3961" s="41"/>
      <c r="M3961" s="41"/>
      <c r="N3961" s="41"/>
      <c r="O3961" s="41"/>
      <c r="P3961" s="41"/>
      <c r="Q3961" s="41"/>
      <c r="R3961" s="41"/>
      <c r="S3961" s="41"/>
    </row>
    <row r="3962" ht="78.0" customHeight="1">
      <c r="A3962" s="41"/>
      <c r="B3962" s="78"/>
      <c r="C3962" s="78"/>
      <c r="D3962" s="41"/>
      <c r="E3962" s="41"/>
      <c r="F3962" s="41"/>
      <c r="G3962" s="41"/>
      <c r="H3962" s="41"/>
      <c r="I3962" s="41"/>
      <c r="J3962" s="41"/>
      <c r="K3962" s="41"/>
      <c r="L3962" s="41"/>
      <c r="M3962" s="41"/>
      <c r="N3962" s="41"/>
      <c r="O3962" s="41"/>
      <c r="P3962" s="41"/>
      <c r="Q3962" s="41"/>
      <c r="R3962" s="41"/>
      <c r="S3962" s="41"/>
    </row>
    <row r="3963" ht="78.0" customHeight="1">
      <c r="A3963" s="41"/>
      <c r="B3963" s="78"/>
      <c r="C3963" s="78"/>
      <c r="D3963" s="41"/>
      <c r="E3963" s="41"/>
      <c r="F3963" s="41"/>
      <c r="G3963" s="41"/>
      <c r="H3963" s="41"/>
      <c r="I3963" s="41"/>
      <c r="J3963" s="41"/>
      <c r="K3963" s="41"/>
      <c r="L3963" s="41"/>
      <c r="M3963" s="41"/>
      <c r="N3963" s="41"/>
      <c r="O3963" s="41"/>
      <c r="P3963" s="41"/>
      <c r="Q3963" s="41"/>
      <c r="R3963" s="41"/>
      <c r="S3963" s="41"/>
    </row>
    <row r="3964" ht="78.0" customHeight="1">
      <c r="A3964" s="41"/>
      <c r="B3964" s="78"/>
      <c r="C3964" s="78"/>
      <c r="D3964" s="41"/>
      <c r="E3964" s="41"/>
      <c r="F3964" s="41"/>
      <c r="G3964" s="41"/>
      <c r="H3964" s="41"/>
      <c r="I3964" s="41"/>
      <c r="J3964" s="41"/>
      <c r="K3964" s="41"/>
      <c r="L3964" s="41"/>
      <c r="M3964" s="41"/>
      <c r="N3964" s="41"/>
      <c r="O3964" s="41"/>
      <c r="P3964" s="41"/>
      <c r="Q3964" s="41"/>
      <c r="R3964" s="41"/>
      <c r="S3964" s="41"/>
    </row>
    <row r="3965" ht="78.0" customHeight="1">
      <c r="A3965" s="41"/>
      <c r="B3965" s="78"/>
      <c r="C3965" s="78"/>
      <c r="D3965" s="41"/>
      <c r="E3965" s="41"/>
      <c r="F3965" s="41"/>
      <c r="G3965" s="41"/>
      <c r="H3965" s="41"/>
      <c r="I3965" s="41"/>
      <c r="J3965" s="41"/>
      <c r="K3965" s="41"/>
      <c r="L3965" s="41"/>
      <c r="M3965" s="41"/>
      <c r="N3965" s="41"/>
      <c r="O3965" s="41"/>
      <c r="P3965" s="41"/>
      <c r="Q3965" s="41"/>
      <c r="R3965" s="41"/>
      <c r="S3965" s="41"/>
    </row>
    <row r="3966" ht="78.0" customHeight="1">
      <c r="A3966" s="41"/>
      <c r="B3966" s="78"/>
      <c r="C3966" s="78"/>
      <c r="D3966" s="41"/>
      <c r="E3966" s="41"/>
      <c r="F3966" s="41"/>
      <c r="G3966" s="41"/>
      <c r="H3966" s="41"/>
      <c r="I3966" s="41"/>
      <c r="J3966" s="41"/>
      <c r="K3966" s="41"/>
      <c r="L3966" s="41"/>
      <c r="M3966" s="41"/>
      <c r="N3966" s="41"/>
      <c r="O3966" s="41"/>
      <c r="P3966" s="41"/>
      <c r="Q3966" s="41"/>
      <c r="R3966" s="41"/>
      <c r="S3966" s="41"/>
    </row>
    <row r="3967" ht="78.0" customHeight="1">
      <c r="A3967" s="41"/>
      <c r="B3967" s="78"/>
      <c r="C3967" s="78"/>
      <c r="D3967" s="41"/>
      <c r="E3967" s="41"/>
      <c r="F3967" s="41"/>
      <c r="G3967" s="41"/>
      <c r="H3967" s="41"/>
      <c r="I3967" s="41"/>
      <c r="J3967" s="41"/>
      <c r="K3967" s="41"/>
      <c r="L3967" s="41"/>
      <c r="M3967" s="41"/>
      <c r="N3967" s="41"/>
      <c r="O3967" s="41"/>
      <c r="P3967" s="41"/>
      <c r="Q3967" s="41"/>
      <c r="R3967" s="41"/>
      <c r="S3967" s="41"/>
    </row>
    <row r="3968" ht="78.0" customHeight="1">
      <c r="A3968" s="41"/>
      <c r="B3968" s="78"/>
      <c r="C3968" s="78"/>
      <c r="D3968" s="41"/>
      <c r="E3968" s="41"/>
      <c r="F3968" s="41"/>
      <c r="G3968" s="41"/>
      <c r="H3968" s="41"/>
      <c r="I3968" s="41"/>
      <c r="J3968" s="41"/>
      <c r="K3968" s="41"/>
      <c r="L3968" s="41"/>
      <c r="M3968" s="41"/>
      <c r="N3968" s="41"/>
      <c r="O3968" s="41"/>
      <c r="P3968" s="41"/>
      <c r="Q3968" s="41"/>
      <c r="R3968" s="41"/>
      <c r="S3968" s="41"/>
    </row>
    <row r="3969" ht="78.0" customHeight="1">
      <c r="A3969" s="41"/>
      <c r="B3969" s="78"/>
      <c r="C3969" s="78"/>
      <c r="D3969" s="41"/>
      <c r="E3969" s="41"/>
      <c r="F3969" s="41"/>
      <c r="G3969" s="41"/>
      <c r="H3969" s="41"/>
      <c r="I3969" s="41"/>
      <c r="J3969" s="41"/>
      <c r="K3969" s="41"/>
      <c r="L3969" s="41"/>
      <c r="M3969" s="41"/>
      <c r="N3969" s="41"/>
      <c r="O3969" s="41"/>
      <c r="P3969" s="41"/>
      <c r="Q3969" s="41"/>
      <c r="R3969" s="41"/>
      <c r="S3969" s="41"/>
    </row>
    <row r="3970" ht="78.0" customHeight="1">
      <c r="A3970" s="41"/>
      <c r="B3970" s="78"/>
      <c r="C3970" s="78"/>
      <c r="D3970" s="41"/>
      <c r="E3970" s="41"/>
      <c r="F3970" s="41"/>
      <c r="G3970" s="41"/>
      <c r="H3970" s="41"/>
      <c r="I3970" s="41"/>
      <c r="J3970" s="41"/>
      <c r="K3970" s="41"/>
      <c r="L3970" s="41"/>
      <c r="M3970" s="41"/>
      <c r="N3970" s="41"/>
      <c r="O3970" s="41"/>
      <c r="P3970" s="41"/>
      <c r="Q3970" s="41"/>
      <c r="R3970" s="41"/>
      <c r="S3970" s="41"/>
    </row>
    <row r="3971" ht="78.0" customHeight="1">
      <c r="A3971" s="41"/>
      <c r="B3971" s="78"/>
      <c r="C3971" s="78"/>
      <c r="D3971" s="41"/>
      <c r="E3971" s="41"/>
      <c r="F3971" s="41"/>
      <c r="G3971" s="41"/>
      <c r="H3971" s="41"/>
      <c r="I3971" s="41"/>
      <c r="J3971" s="41"/>
      <c r="K3971" s="41"/>
      <c r="L3971" s="41"/>
      <c r="M3971" s="41"/>
      <c r="N3971" s="41"/>
      <c r="O3971" s="41"/>
      <c r="P3971" s="41"/>
      <c r="Q3971" s="41"/>
      <c r="R3971" s="41"/>
      <c r="S3971" s="41"/>
    </row>
    <row r="3972" ht="78.0" customHeight="1">
      <c r="A3972" s="41"/>
      <c r="B3972" s="78"/>
      <c r="C3972" s="78"/>
      <c r="D3972" s="41"/>
      <c r="E3972" s="41"/>
      <c r="F3972" s="41"/>
      <c r="G3972" s="41"/>
      <c r="H3972" s="41"/>
      <c r="I3972" s="41"/>
      <c r="J3972" s="41"/>
      <c r="K3972" s="41"/>
      <c r="L3972" s="41"/>
      <c r="M3972" s="41"/>
      <c r="N3972" s="41"/>
      <c r="O3972" s="41"/>
      <c r="P3972" s="41"/>
      <c r="Q3972" s="41"/>
      <c r="R3972" s="41"/>
      <c r="S3972" s="41"/>
    </row>
    <row r="3973" ht="78.0" customHeight="1">
      <c r="A3973" s="41"/>
      <c r="B3973" s="78"/>
      <c r="C3973" s="78"/>
      <c r="D3973" s="41"/>
      <c r="E3973" s="41"/>
      <c r="F3973" s="41"/>
      <c r="G3973" s="41"/>
      <c r="H3973" s="41"/>
      <c r="I3973" s="41"/>
      <c r="J3973" s="41"/>
      <c r="K3973" s="41"/>
      <c r="L3973" s="41"/>
      <c r="M3973" s="41"/>
      <c r="N3973" s="41"/>
      <c r="O3973" s="41"/>
      <c r="P3973" s="41"/>
      <c r="Q3973" s="41"/>
      <c r="R3973" s="41"/>
      <c r="S3973" s="41"/>
    </row>
    <row r="3974" ht="78.0" customHeight="1">
      <c r="A3974" s="41"/>
      <c r="B3974" s="78"/>
      <c r="C3974" s="78"/>
      <c r="D3974" s="41"/>
      <c r="E3974" s="41"/>
      <c r="F3974" s="41"/>
      <c r="G3974" s="41"/>
      <c r="H3974" s="41"/>
      <c r="I3974" s="41"/>
      <c r="J3974" s="41"/>
      <c r="K3974" s="41"/>
      <c r="L3974" s="41"/>
      <c r="M3974" s="41"/>
      <c r="N3974" s="41"/>
      <c r="O3974" s="41"/>
      <c r="P3974" s="41"/>
      <c r="Q3974" s="41"/>
      <c r="R3974" s="41"/>
      <c r="S3974" s="41"/>
    </row>
    <row r="3975" ht="78.0" customHeight="1">
      <c r="A3975" s="41"/>
      <c r="B3975" s="78"/>
      <c r="C3975" s="78"/>
      <c r="D3975" s="41"/>
      <c r="E3975" s="41"/>
      <c r="F3975" s="41"/>
      <c r="G3975" s="41"/>
      <c r="H3975" s="41"/>
      <c r="I3975" s="41"/>
      <c r="J3975" s="41"/>
      <c r="K3975" s="41"/>
      <c r="L3975" s="41"/>
      <c r="M3975" s="41"/>
      <c r="N3975" s="41"/>
      <c r="O3975" s="41"/>
      <c r="P3975" s="41"/>
      <c r="Q3975" s="41"/>
      <c r="R3975" s="41"/>
      <c r="S3975" s="41"/>
    </row>
    <row r="3976" ht="78.0" customHeight="1">
      <c r="A3976" s="41"/>
      <c r="B3976" s="78"/>
      <c r="C3976" s="78"/>
      <c r="D3976" s="41"/>
      <c r="E3976" s="41"/>
      <c r="F3976" s="41"/>
      <c r="G3976" s="41"/>
      <c r="H3976" s="41"/>
      <c r="I3976" s="41"/>
      <c r="J3976" s="41"/>
      <c r="K3976" s="41"/>
      <c r="L3976" s="41"/>
      <c r="M3976" s="41"/>
      <c r="N3976" s="41"/>
      <c r="O3976" s="41"/>
      <c r="P3976" s="41"/>
      <c r="Q3976" s="41"/>
      <c r="R3976" s="41"/>
      <c r="S3976" s="41"/>
    </row>
    <row r="3977" ht="78.0" customHeight="1">
      <c r="A3977" s="41"/>
      <c r="B3977" s="78"/>
      <c r="C3977" s="78"/>
      <c r="D3977" s="41"/>
      <c r="E3977" s="41"/>
      <c r="F3977" s="41"/>
      <c r="G3977" s="41"/>
      <c r="H3977" s="41"/>
      <c r="I3977" s="41"/>
      <c r="J3977" s="41"/>
      <c r="K3977" s="41"/>
      <c r="L3977" s="41"/>
      <c r="M3977" s="41"/>
      <c r="N3977" s="41"/>
      <c r="O3977" s="41"/>
      <c r="P3977" s="41"/>
      <c r="Q3977" s="41"/>
      <c r="R3977" s="41"/>
      <c r="S3977" s="41"/>
    </row>
    <row r="3978" ht="78.0" customHeight="1">
      <c r="A3978" s="41"/>
      <c r="B3978" s="78"/>
      <c r="C3978" s="78"/>
      <c r="D3978" s="41"/>
      <c r="E3978" s="41"/>
      <c r="F3978" s="41"/>
      <c r="G3978" s="41"/>
      <c r="H3978" s="41"/>
      <c r="I3978" s="41"/>
      <c r="J3978" s="41"/>
      <c r="K3978" s="41"/>
      <c r="L3978" s="41"/>
      <c r="M3978" s="41"/>
      <c r="N3978" s="41"/>
      <c r="O3978" s="41"/>
      <c r="P3978" s="41"/>
      <c r="Q3978" s="41"/>
      <c r="R3978" s="41"/>
      <c r="S3978" s="41"/>
    </row>
    <row r="3979" ht="78.0" customHeight="1">
      <c r="A3979" s="41"/>
      <c r="B3979" s="78"/>
      <c r="C3979" s="78"/>
      <c r="D3979" s="41"/>
      <c r="E3979" s="41"/>
      <c r="F3979" s="41"/>
      <c r="G3979" s="41"/>
      <c r="H3979" s="41"/>
      <c r="I3979" s="41"/>
      <c r="J3979" s="41"/>
      <c r="K3979" s="41"/>
      <c r="L3979" s="41"/>
      <c r="M3979" s="41"/>
      <c r="N3979" s="41"/>
      <c r="O3979" s="41"/>
      <c r="P3979" s="41"/>
      <c r="Q3979" s="41"/>
      <c r="R3979" s="41"/>
      <c r="S3979" s="41"/>
    </row>
    <row r="3980" ht="78.0" customHeight="1">
      <c r="A3980" s="41"/>
      <c r="B3980" s="78"/>
      <c r="C3980" s="78"/>
      <c r="D3980" s="41"/>
      <c r="E3980" s="41"/>
      <c r="F3980" s="41"/>
      <c r="G3980" s="41"/>
      <c r="H3980" s="41"/>
      <c r="I3980" s="41"/>
      <c r="J3980" s="41"/>
      <c r="K3980" s="41"/>
      <c r="L3980" s="41"/>
      <c r="M3980" s="41"/>
      <c r="N3980" s="41"/>
      <c r="O3980" s="41"/>
      <c r="P3980" s="41"/>
      <c r="Q3980" s="41"/>
      <c r="R3980" s="41"/>
      <c r="S3980" s="41"/>
    </row>
    <row r="3981" ht="78.0" customHeight="1">
      <c r="A3981" s="41"/>
      <c r="B3981" s="78"/>
      <c r="C3981" s="78"/>
      <c r="D3981" s="41"/>
      <c r="E3981" s="41"/>
      <c r="F3981" s="41"/>
      <c r="G3981" s="41"/>
      <c r="H3981" s="41"/>
      <c r="I3981" s="41"/>
      <c r="J3981" s="41"/>
      <c r="K3981" s="41"/>
      <c r="L3981" s="41"/>
      <c r="M3981" s="41"/>
      <c r="N3981" s="41"/>
      <c r="O3981" s="41"/>
      <c r="P3981" s="41"/>
      <c r="Q3981" s="41"/>
      <c r="R3981" s="41"/>
      <c r="S3981" s="41"/>
    </row>
    <row r="3982" ht="78.0" customHeight="1">
      <c r="A3982" s="41"/>
      <c r="B3982" s="78"/>
      <c r="C3982" s="78"/>
      <c r="D3982" s="41"/>
      <c r="E3982" s="41"/>
      <c r="F3982" s="41"/>
      <c r="G3982" s="41"/>
      <c r="H3982" s="41"/>
      <c r="I3982" s="41"/>
      <c r="J3982" s="41"/>
      <c r="K3982" s="41"/>
      <c r="L3982" s="41"/>
      <c r="M3982" s="41"/>
      <c r="N3982" s="41"/>
      <c r="O3982" s="41"/>
      <c r="P3982" s="41"/>
      <c r="Q3982" s="41"/>
      <c r="R3982" s="41"/>
      <c r="S3982" s="41"/>
    </row>
    <row r="3983" ht="78.0" customHeight="1">
      <c r="A3983" s="41"/>
      <c r="B3983" s="78"/>
      <c r="C3983" s="78"/>
      <c r="D3983" s="41"/>
      <c r="E3983" s="41"/>
      <c r="F3983" s="41"/>
      <c r="G3983" s="41"/>
      <c r="H3983" s="41"/>
      <c r="I3983" s="41"/>
      <c r="J3983" s="41"/>
      <c r="K3983" s="41"/>
      <c r="L3983" s="41"/>
      <c r="M3983" s="41"/>
      <c r="N3983" s="41"/>
      <c r="O3983" s="41"/>
      <c r="P3983" s="41"/>
      <c r="Q3983" s="41"/>
      <c r="R3983" s="41"/>
      <c r="S3983" s="41"/>
    </row>
    <row r="3984" ht="78.0" customHeight="1">
      <c r="A3984" s="41"/>
      <c r="B3984" s="78"/>
      <c r="C3984" s="78"/>
      <c r="D3984" s="41"/>
      <c r="E3984" s="41"/>
      <c r="F3984" s="41"/>
      <c r="G3984" s="41"/>
      <c r="H3984" s="41"/>
      <c r="I3984" s="41"/>
      <c r="J3984" s="41"/>
      <c r="K3984" s="41"/>
      <c r="L3984" s="41"/>
      <c r="M3984" s="41"/>
      <c r="N3984" s="41"/>
      <c r="O3984" s="41"/>
      <c r="P3984" s="41"/>
      <c r="Q3984" s="41"/>
      <c r="R3984" s="41"/>
      <c r="S3984" s="41"/>
    </row>
    <row r="3985" ht="78.0" customHeight="1">
      <c r="A3985" s="41"/>
      <c r="B3985" s="78"/>
      <c r="C3985" s="78"/>
      <c r="D3985" s="41"/>
      <c r="E3985" s="41"/>
      <c r="F3985" s="41"/>
      <c r="G3985" s="41"/>
      <c r="H3985" s="41"/>
      <c r="I3985" s="41"/>
      <c r="J3985" s="41"/>
      <c r="K3985" s="41"/>
      <c r="L3985" s="41"/>
      <c r="M3985" s="41"/>
      <c r="N3985" s="41"/>
      <c r="O3985" s="41"/>
      <c r="P3985" s="41"/>
      <c r="Q3985" s="41"/>
      <c r="R3985" s="41"/>
      <c r="S3985" s="41"/>
    </row>
    <row r="3986" ht="78.0" customHeight="1">
      <c r="A3986" s="41"/>
      <c r="B3986" s="78"/>
      <c r="C3986" s="78"/>
      <c r="D3986" s="41"/>
      <c r="E3986" s="41"/>
      <c r="F3986" s="41"/>
      <c r="G3986" s="41"/>
      <c r="H3986" s="41"/>
      <c r="I3986" s="41"/>
      <c r="J3986" s="41"/>
      <c r="K3986" s="41"/>
      <c r="L3986" s="41"/>
      <c r="M3986" s="41"/>
      <c r="N3986" s="41"/>
      <c r="O3986" s="41"/>
      <c r="P3986" s="41"/>
      <c r="Q3986" s="41"/>
      <c r="R3986" s="41"/>
      <c r="S3986" s="41"/>
    </row>
    <row r="3987" ht="78.0" customHeight="1">
      <c r="A3987" s="41"/>
      <c r="B3987" s="78"/>
      <c r="C3987" s="78"/>
      <c r="D3987" s="41"/>
      <c r="E3987" s="41"/>
      <c r="F3987" s="41"/>
      <c r="G3987" s="41"/>
      <c r="H3987" s="41"/>
      <c r="I3987" s="41"/>
      <c r="J3987" s="41"/>
      <c r="K3987" s="41"/>
      <c r="L3987" s="41"/>
      <c r="M3987" s="41"/>
      <c r="N3987" s="41"/>
      <c r="O3987" s="41"/>
      <c r="P3987" s="41"/>
      <c r="Q3987" s="41"/>
      <c r="R3987" s="41"/>
      <c r="S3987" s="41"/>
    </row>
    <row r="3988" ht="78.0" customHeight="1">
      <c r="A3988" s="41"/>
      <c r="B3988" s="78"/>
      <c r="C3988" s="78"/>
      <c r="D3988" s="41"/>
      <c r="E3988" s="41"/>
      <c r="F3988" s="41"/>
      <c r="G3988" s="41"/>
      <c r="H3988" s="41"/>
      <c r="I3988" s="41"/>
      <c r="J3988" s="41"/>
      <c r="K3988" s="41"/>
      <c r="L3988" s="41"/>
      <c r="M3988" s="41"/>
      <c r="N3988" s="41"/>
      <c r="O3988" s="41"/>
      <c r="P3988" s="41"/>
      <c r="Q3988" s="41"/>
      <c r="R3988" s="41"/>
      <c r="S3988" s="41"/>
    </row>
    <row r="3989" ht="78.0" customHeight="1">
      <c r="A3989" s="41"/>
      <c r="B3989" s="78"/>
      <c r="C3989" s="78"/>
      <c r="D3989" s="41"/>
      <c r="E3989" s="41"/>
      <c r="F3989" s="41"/>
      <c r="G3989" s="41"/>
      <c r="H3989" s="41"/>
      <c r="I3989" s="41"/>
      <c r="J3989" s="41"/>
      <c r="K3989" s="41"/>
      <c r="L3989" s="41"/>
      <c r="M3989" s="41"/>
      <c r="N3989" s="41"/>
      <c r="O3989" s="41"/>
      <c r="P3989" s="41"/>
      <c r="Q3989" s="41"/>
      <c r="R3989" s="41"/>
      <c r="S3989" s="41"/>
    </row>
    <row r="3990" ht="78.0" customHeight="1">
      <c r="A3990" s="41"/>
      <c r="B3990" s="78"/>
      <c r="C3990" s="78"/>
      <c r="D3990" s="41"/>
      <c r="E3990" s="41"/>
      <c r="F3990" s="41"/>
      <c r="G3990" s="41"/>
      <c r="H3990" s="41"/>
      <c r="I3990" s="41"/>
      <c r="J3990" s="41"/>
      <c r="K3990" s="41"/>
      <c r="L3990" s="41"/>
      <c r="M3990" s="41"/>
      <c r="N3990" s="41"/>
      <c r="O3990" s="41"/>
      <c r="P3990" s="41"/>
      <c r="Q3990" s="41"/>
      <c r="R3990" s="41"/>
      <c r="S3990" s="41"/>
    </row>
    <row r="3991" ht="78.0" customHeight="1">
      <c r="A3991" s="41"/>
      <c r="B3991" s="78"/>
      <c r="C3991" s="78"/>
      <c r="D3991" s="41"/>
      <c r="E3991" s="41"/>
      <c r="F3991" s="41"/>
      <c r="G3991" s="41"/>
      <c r="H3991" s="41"/>
      <c r="I3991" s="41"/>
      <c r="J3991" s="41"/>
      <c r="K3991" s="41"/>
      <c r="L3991" s="41"/>
      <c r="M3991" s="41"/>
      <c r="N3991" s="41"/>
      <c r="O3991" s="41"/>
      <c r="P3991" s="41"/>
      <c r="Q3991" s="41"/>
      <c r="R3991" s="41"/>
      <c r="S3991" s="41"/>
    </row>
    <row r="3992" ht="78.0" customHeight="1">
      <c r="A3992" s="41"/>
      <c r="B3992" s="78"/>
      <c r="C3992" s="78"/>
      <c r="D3992" s="41"/>
      <c r="E3992" s="41"/>
      <c r="F3992" s="41"/>
      <c r="G3992" s="41"/>
      <c r="H3992" s="41"/>
      <c r="I3992" s="41"/>
      <c r="J3992" s="41"/>
      <c r="K3992" s="41"/>
      <c r="L3992" s="41"/>
      <c r="M3992" s="41"/>
      <c r="N3992" s="41"/>
      <c r="O3992" s="41"/>
      <c r="P3992" s="41"/>
      <c r="Q3992" s="41"/>
      <c r="R3992" s="41"/>
      <c r="S3992" s="41"/>
    </row>
    <row r="3993" ht="78.0" customHeight="1">
      <c r="A3993" s="41"/>
      <c r="B3993" s="78"/>
      <c r="C3993" s="78"/>
      <c r="D3993" s="41"/>
      <c r="E3993" s="41"/>
      <c r="F3993" s="41"/>
      <c r="G3993" s="41"/>
      <c r="H3993" s="41"/>
      <c r="I3993" s="41"/>
      <c r="J3993" s="41"/>
      <c r="K3993" s="41"/>
      <c r="L3993" s="41"/>
      <c r="M3993" s="41"/>
      <c r="N3993" s="41"/>
      <c r="O3993" s="41"/>
      <c r="P3993" s="41"/>
      <c r="Q3993" s="41"/>
      <c r="R3993" s="41"/>
      <c r="S3993" s="41"/>
    </row>
    <row r="3994" ht="78.0" customHeight="1">
      <c r="A3994" s="41"/>
      <c r="B3994" s="78"/>
      <c r="C3994" s="78"/>
      <c r="D3994" s="41"/>
      <c r="E3994" s="41"/>
      <c r="F3994" s="41"/>
      <c r="G3994" s="41"/>
      <c r="H3994" s="41"/>
      <c r="I3994" s="41"/>
      <c r="J3994" s="41"/>
      <c r="K3994" s="41"/>
      <c r="L3994" s="41"/>
      <c r="M3994" s="41"/>
      <c r="N3994" s="41"/>
      <c r="O3994" s="41"/>
      <c r="P3994" s="41"/>
      <c r="Q3994" s="41"/>
      <c r="R3994" s="41"/>
      <c r="S3994" s="41"/>
    </row>
    <row r="3995" ht="78.0" customHeight="1">
      <c r="A3995" s="41"/>
      <c r="B3995" s="78"/>
      <c r="C3995" s="78"/>
      <c r="D3995" s="41"/>
      <c r="E3995" s="41"/>
      <c r="F3995" s="41"/>
      <c r="G3995" s="41"/>
      <c r="H3995" s="41"/>
      <c r="I3995" s="41"/>
      <c r="J3995" s="41"/>
      <c r="K3995" s="41"/>
      <c r="L3995" s="41"/>
      <c r="M3995" s="41"/>
      <c r="N3995" s="41"/>
      <c r="O3995" s="41"/>
      <c r="P3995" s="41"/>
      <c r="Q3995" s="41"/>
      <c r="R3995" s="41"/>
      <c r="S3995" s="41"/>
    </row>
    <row r="3996" ht="78.0" customHeight="1">
      <c r="A3996" s="41"/>
      <c r="B3996" s="78"/>
      <c r="C3996" s="78"/>
      <c r="D3996" s="41"/>
      <c r="E3996" s="41"/>
      <c r="F3996" s="41"/>
      <c r="G3996" s="41"/>
      <c r="H3996" s="41"/>
      <c r="I3996" s="41"/>
      <c r="J3996" s="41"/>
      <c r="K3996" s="41"/>
      <c r="L3996" s="41"/>
      <c r="M3996" s="41"/>
      <c r="N3996" s="41"/>
      <c r="O3996" s="41"/>
      <c r="P3996" s="41"/>
      <c r="Q3996" s="41"/>
      <c r="R3996" s="41"/>
      <c r="S3996" s="41"/>
    </row>
    <row r="3997" ht="78.0" customHeight="1">
      <c r="A3997" s="41"/>
      <c r="B3997" s="78"/>
      <c r="C3997" s="78"/>
      <c r="D3997" s="41"/>
      <c r="E3997" s="41"/>
      <c r="F3997" s="41"/>
      <c r="G3997" s="41"/>
      <c r="H3997" s="41"/>
      <c r="I3997" s="41"/>
      <c r="J3997" s="41"/>
      <c r="K3997" s="41"/>
      <c r="L3997" s="41"/>
      <c r="M3997" s="41"/>
      <c r="N3997" s="41"/>
      <c r="O3997" s="41"/>
      <c r="P3997" s="41"/>
      <c r="Q3997" s="41"/>
      <c r="R3997" s="41"/>
      <c r="S3997" s="41"/>
    </row>
    <row r="3998" ht="78.0" customHeight="1">
      <c r="A3998" s="41"/>
      <c r="B3998" s="78"/>
      <c r="C3998" s="78"/>
      <c r="D3998" s="41"/>
      <c r="E3998" s="41"/>
      <c r="F3998" s="41"/>
      <c r="G3998" s="41"/>
      <c r="H3998" s="41"/>
      <c r="I3998" s="41"/>
      <c r="J3998" s="41"/>
      <c r="K3998" s="41"/>
      <c r="L3998" s="41"/>
      <c r="M3998" s="41"/>
      <c r="N3998" s="41"/>
      <c r="O3998" s="41"/>
      <c r="P3998" s="41"/>
      <c r="Q3998" s="41"/>
      <c r="R3998" s="41"/>
      <c r="S3998" s="41"/>
    </row>
    <row r="3999" ht="78.0" customHeight="1">
      <c r="A3999" s="41"/>
      <c r="B3999" s="78"/>
      <c r="C3999" s="78"/>
      <c r="D3999" s="41"/>
      <c r="E3999" s="41"/>
      <c r="F3999" s="41"/>
      <c r="G3999" s="41"/>
      <c r="H3999" s="41"/>
      <c r="I3999" s="41"/>
      <c r="J3999" s="41"/>
      <c r="K3999" s="41"/>
      <c r="L3999" s="41"/>
      <c r="M3999" s="41"/>
      <c r="N3999" s="41"/>
      <c r="O3999" s="41"/>
      <c r="P3999" s="41"/>
      <c r="Q3999" s="41"/>
      <c r="R3999" s="41"/>
      <c r="S3999" s="41"/>
    </row>
    <row r="4000" ht="78.0" customHeight="1">
      <c r="A4000" s="41"/>
      <c r="B4000" s="78"/>
      <c r="C4000" s="78"/>
      <c r="D4000" s="41"/>
      <c r="E4000" s="41"/>
      <c r="F4000" s="41"/>
      <c r="G4000" s="41"/>
      <c r="H4000" s="41"/>
      <c r="I4000" s="41"/>
      <c r="J4000" s="41"/>
      <c r="K4000" s="41"/>
      <c r="L4000" s="41"/>
      <c r="M4000" s="41"/>
      <c r="N4000" s="41"/>
      <c r="O4000" s="41"/>
      <c r="P4000" s="41"/>
      <c r="Q4000" s="41"/>
      <c r="R4000" s="41"/>
      <c r="S4000" s="41"/>
    </row>
    <row r="4001" ht="78.0" customHeight="1">
      <c r="A4001" s="41"/>
      <c r="B4001" s="78"/>
      <c r="C4001" s="78"/>
      <c r="D4001" s="41"/>
      <c r="E4001" s="41"/>
      <c r="F4001" s="41"/>
      <c r="G4001" s="41"/>
      <c r="H4001" s="41"/>
      <c r="I4001" s="41"/>
      <c r="J4001" s="41"/>
      <c r="K4001" s="41"/>
      <c r="L4001" s="41"/>
      <c r="M4001" s="41"/>
      <c r="N4001" s="41"/>
      <c r="O4001" s="41"/>
      <c r="P4001" s="41"/>
      <c r="Q4001" s="41"/>
      <c r="R4001" s="41"/>
      <c r="S4001" s="41"/>
    </row>
    <row r="4002" ht="78.0" customHeight="1">
      <c r="A4002" s="41"/>
      <c r="B4002" s="78"/>
      <c r="C4002" s="78"/>
      <c r="D4002" s="41"/>
      <c r="E4002" s="41"/>
      <c r="F4002" s="41"/>
      <c r="G4002" s="41"/>
      <c r="H4002" s="41"/>
      <c r="I4002" s="41"/>
      <c r="J4002" s="41"/>
      <c r="K4002" s="41"/>
      <c r="L4002" s="41"/>
      <c r="M4002" s="41"/>
      <c r="N4002" s="41"/>
      <c r="O4002" s="41"/>
      <c r="P4002" s="41"/>
      <c r="Q4002" s="41"/>
      <c r="R4002" s="41"/>
      <c r="S4002" s="41"/>
    </row>
    <row r="4003" ht="78.0" customHeight="1">
      <c r="A4003" s="41"/>
      <c r="B4003" s="78"/>
      <c r="C4003" s="78"/>
      <c r="D4003" s="41"/>
      <c r="E4003" s="41"/>
      <c r="F4003" s="41"/>
      <c r="G4003" s="41"/>
      <c r="H4003" s="41"/>
      <c r="I4003" s="41"/>
      <c r="J4003" s="41"/>
      <c r="K4003" s="41"/>
      <c r="L4003" s="41"/>
      <c r="M4003" s="41"/>
      <c r="N4003" s="41"/>
      <c r="O4003" s="41"/>
      <c r="P4003" s="41"/>
      <c r="Q4003" s="41"/>
      <c r="R4003" s="41"/>
      <c r="S4003" s="41"/>
    </row>
    <row r="4004" ht="78.0" customHeight="1">
      <c r="A4004" s="41"/>
      <c r="B4004" s="78"/>
      <c r="C4004" s="78"/>
      <c r="D4004" s="41"/>
      <c r="E4004" s="41"/>
      <c r="F4004" s="41"/>
      <c r="G4004" s="41"/>
      <c r="H4004" s="41"/>
      <c r="I4004" s="41"/>
      <c r="J4004" s="41"/>
      <c r="K4004" s="41"/>
      <c r="L4004" s="41"/>
      <c r="M4004" s="41"/>
      <c r="N4004" s="41"/>
      <c r="O4004" s="41"/>
      <c r="P4004" s="41"/>
      <c r="Q4004" s="41"/>
      <c r="R4004" s="41"/>
      <c r="S4004" s="41"/>
    </row>
    <row r="4005" ht="78.0" customHeight="1">
      <c r="A4005" s="41"/>
      <c r="B4005" s="78"/>
      <c r="C4005" s="78"/>
      <c r="D4005" s="41"/>
      <c r="E4005" s="41"/>
      <c r="F4005" s="41"/>
      <c r="G4005" s="41"/>
      <c r="H4005" s="41"/>
      <c r="I4005" s="41"/>
      <c r="J4005" s="41"/>
      <c r="K4005" s="41"/>
      <c r="L4005" s="41"/>
      <c r="M4005" s="41"/>
      <c r="N4005" s="41"/>
      <c r="O4005" s="41"/>
      <c r="P4005" s="41"/>
      <c r="Q4005" s="41"/>
      <c r="R4005" s="41"/>
      <c r="S4005" s="41"/>
    </row>
    <row r="4006" ht="78.0" customHeight="1">
      <c r="A4006" s="41"/>
      <c r="B4006" s="78"/>
      <c r="C4006" s="78"/>
      <c r="D4006" s="41"/>
      <c r="E4006" s="41"/>
      <c r="F4006" s="41"/>
      <c r="G4006" s="41"/>
      <c r="H4006" s="41"/>
      <c r="I4006" s="41"/>
      <c r="J4006" s="41"/>
      <c r="K4006" s="41"/>
      <c r="L4006" s="41"/>
      <c r="M4006" s="41"/>
      <c r="N4006" s="41"/>
      <c r="O4006" s="41"/>
      <c r="P4006" s="41"/>
      <c r="Q4006" s="41"/>
      <c r="R4006" s="41"/>
      <c r="S4006" s="41"/>
    </row>
    <row r="4007" ht="78.0" customHeight="1">
      <c r="A4007" s="41"/>
      <c r="B4007" s="78"/>
      <c r="C4007" s="78"/>
      <c r="D4007" s="41"/>
      <c r="E4007" s="41"/>
      <c r="F4007" s="41"/>
      <c r="G4007" s="41"/>
      <c r="H4007" s="41"/>
      <c r="I4007" s="41"/>
      <c r="J4007" s="41"/>
      <c r="K4007" s="41"/>
      <c r="L4007" s="41"/>
      <c r="M4007" s="41"/>
      <c r="N4007" s="41"/>
      <c r="O4007" s="41"/>
      <c r="P4007" s="41"/>
      <c r="Q4007" s="41"/>
      <c r="R4007" s="41"/>
      <c r="S4007" s="41"/>
    </row>
    <row r="4008" ht="78.0" customHeight="1">
      <c r="A4008" s="41"/>
      <c r="B4008" s="78"/>
      <c r="C4008" s="78"/>
      <c r="D4008" s="41"/>
      <c r="E4008" s="41"/>
      <c r="F4008" s="41"/>
      <c r="G4008" s="41"/>
      <c r="H4008" s="41"/>
      <c r="I4008" s="41"/>
      <c r="J4008" s="41"/>
      <c r="K4008" s="41"/>
      <c r="L4008" s="41"/>
      <c r="M4008" s="41"/>
      <c r="N4008" s="41"/>
      <c r="O4008" s="41"/>
      <c r="P4008" s="41"/>
      <c r="Q4008" s="41"/>
      <c r="R4008" s="41"/>
      <c r="S4008" s="41"/>
    </row>
    <row r="4009" ht="78.0" customHeight="1">
      <c r="A4009" s="41"/>
      <c r="B4009" s="78"/>
      <c r="C4009" s="78"/>
      <c r="D4009" s="41"/>
      <c r="E4009" s="41"/>
      <c r="F4009" s="41"/>
      <c r="G4009" s="41"/>
      <c r="H4009" s="41"/>
      <c r="I4009" s="41"/>
      <c r="J4009" s="41"/>
      <c r="K4009" s="41"/>
      <c r="L4009" s="41"/>
      <c r="M4009" s="41"/>
      <c r="N4009" s="41"/>
      <c r="O4009" s="41"/>
      <c r="P4009" s="41"/>
      <c r="Q4009" s="41"/>
      <c r="R4009" s="41"/>
      <c r="S4009" s="41"/>
    </row>
    <row r="4010" ht="78.0" customHeight="1">
      <c r="A4010" s="41"/>
      <c r="B4010" s="78"/>
      <c r="C4010" s="78"/>
      <c r="D4010" s="41"/>
      <c r="E4010" s="41"/>
      <c r="F4010" s="41"/>
      <c r="G4010" s="41"/>
      <c r="H4010" s="41"/>
      <c r="I4010" s="41"/>
      <c r="J4010" s="41"/>
      <c r="K4010" s="41"/>
      <c r="L4010" s="41"/>
      <c r="M4010" s="41"/>
      <c r="N4010" s="41"/>
      <c r="O4010" s="41"/>
      <c r="P4010" s="41"/>
      <c r="Q4010" s="41"/>
      <c r="R4010" s="41"/>
      <c r="S4010" s="41"/>
    </row>
    <row r="4011" ht="78.0" customHeight="1">
      <c r="A4011" s="41"/>
      <c r="B4011" s="78"/>
      <c r="C4011" s="78"/>
      <c r="D4011" s="41"/>
      <c r="E4011" s="41"/>
      <c r="F4011" s="41"/>
      <c r="G4011" s="41"/>
      <c r="H4011" s="41"/>
      <c r="I4011" s="41"/>
      <c r="J4011" s="41"/>
      <c r="K4011" s="41"/>
      <c r="L4011" s="41"/>
      <c r="M4011" s="41"/>
      <c r="N4011" s="41"/>
      <c r="O4011" s="41"/>
      <c r="P4011" s="41"/>
      <c r="Q4011" s="41"/>
      <c r="R4011" s="41"/>
      <c r="S4011" s="41"/>
    </row>
    <row r="4012" ht="78.0" customHeight="1">
      <c r="A4012" s="41"/>
      <c r="B4012" s="78"/>
      <c r="C4012" s="78"/>
      <c r="D4012" s="41"/>
      <c r="E4012" s="41"/>
      <c r="F4012" s="41"/>
      <c r="G4012" s="41"/>
      <c r="H4012" s="41"/>
      <c r="I4012" s="41"/>
      <c r="J4012" s="41"/>
      <c r="K4012" s="41"/>
      <c r="L4012" s="41"/>
      <c r="M4012" s="41"/>
      <c r="N4012" s="41"/>
      <c r="O4012" s="41"/>
      <c r="P4012" s="41"/>
      <c r="Q4012" s="41"/>
      <c r="R4012" s="41"/>
      <c r="S4012" s="41"/>
    </row>
    <row r="4013" ht="78.0" customHeight="1">
      <c r="A4013" s="41"/>
      <c r="B4013" s="78"/>
      <c r="C4013" s="78"/>
      <c r="D4013" s="41"/>
      <c r="E4013" s="41"/>
      <c r="F4013" s="41"/>
      <c r="G4013" s="41"/>
      <c r="H4013" s="41"/>
      <c r="I4013" s="41"/>
      <c r="J4013" s="41"/>
      <c r="K4013" s="41"/>
      <c r="L4013" s="41"/>
      <c r="M4013" s="41"/>
      <c r="N4013" s="41"/>
      <c r="O4013" s="41"/>
      <c r="P4013" s="41"/>
      <c r="Q4013" s="41"/>
      <c r="R4013" s="41"/>
      <c r="S4013" s="41"/>
    </row>
    <row r="4014" ht="78.0" customHeight="1">
      <c r="A4014" s="41"/>
      <c r="B4014" s="78"/>
      <c r="C4014" s="78"/>
      <c r="D4014" s="41"/>
      <c r="E4014" s="41"/>
      <c r="F4014" s="41"/>
      <c r="G4014" s="41"/>
      <c r="H4014" s="41"/>
      <c r="I4014" s="41"/>
      <c r="J4014" s="41"/>
      <c r="K4014" s="41"/>
      <c r="L4014" s="41"/>
      <c r="M4014" s="41"/>
      <c r="N4014" s="41"/>
      <c r="O4014" s="41"/>
      <c r="P4014" s="41"/>
      <c r="Q4014" s="41"/>
      <c r="R4014" s="41"/>
      <c r="S4014" s="41"/>
    </row>
    <row r="4015" ht="78.0" customHeight="1">
      <c r="A4015" s="41"/>
      <c r="B4015" s="78"/>
      <c r="C4015" s="78"/>
      <c r="D4015" s="41"/>
      <c r="E4015" s="41"/>
      <c r="F4015" s="41"/>
      <c r="G4015" s="41"/>
      <c r="H4015" s="41"/>
      <c r="I4015" s="41"/>
      <c r="J4015" s="41"/>
      <c r="K4015" s="41"/>
      <c r="L4015" s="41"/>
      <c r="M4015" s="41"/>
      <c r="N4015" s="41"/>
      <c r="O4015" s="41"/>
      <c r="P4015" s="41"/>
      <c r="Q4015" s="41"/>
      <c r="R4015" s="41"/>
      <c r="S4015" s="41"/>
    </row>
    <row r="4016" ht="78.0" customHeight="1">
      <c r="A4016" s="41"/>
      <c r="B4016" s="78"/>
      <c r="C4016" s="78"/>
      <c r="D4016" s="41"/>
      <c r="E4016" s="41"/>
      <c r="F4016" s="41"/>
      <c r="G4016" s="41"/>
      <c r="H4016" s="41"/>
      <c r="I4016" s="41"/>
      <c r="J4016" s="41"/>
      <c r="K4016" s="41"/>
      <c r="L4016" s="41"/>
      <c r="M4016" s="41"/>
      <c r="N4016" s="41"/>
      <c r="O4016" s="41"/>
      <c r="P4016" s="41"/>
      <c r="Q4016" s="41"/>
      <c r="R4016" s="41"/>
      <c r="S4016" s="41"/>
    </row>
    <row r="4017" ht="78.0" customHeight="1">
      <c r="A4017" s="41"/>
      <c r="B4017" s="78"/>
      <c r="C4017" s="78"/>
      <c r="D4017" s="41"/>
      <c r="E4017" s="41"/>
      <c r="F4017" s="41"/>
      <c r="G4017" s="41"/>
      <c r="H4017" s="41"/>
      <c r="I4017" s="41"/>
      <c r="J4017" s="41"/>
      <c r="K4017" s="41"/>
      <c r="L4017" s="41"/>
      <c r="M4017" s="41"/>
      <c r="N4017" s="41"/>
      <c r="O4017" s="41"/>
      <c r="P4017" s="41"/>
      <c r="Q4017" s="41"/>
      <c r="R4017" s="41"/>
      <c r="S4017" s="41"/>
    </row>
    <row r="4018" ht="78.0" customHeight="1">
      <c r="A4018" s="41"/>
      <c r="B4018" s="78"/>
      <c r="C4018" s="78"/>
      <c r="D4018" s="41"/>
      <c r="E4018" s="41"/>
      <c r="F4018" s="41"/>
      <c r="G4018" s="41"/>
      <c r="H4018" s="41"/>
      <c r="I4018" s="41"/>
      <c r="J4018" s="41"/>
      <c r="K4018" s="41"/>
      <c r="L4018" s="41"/>
      <c r="M4018" s="41"/>
      <c r="N4018" s="41"/>
      <c r="O4018" s="41"/>
      <c r="P4018" s="41"/>
      <c r="Q4018" s="41"/>
      <c r="R4018" s="41"/>
      <c r="S4018" s="41"/>
    </row>
    <row r="4019" ht="78.0" customHeight="1">
      <c r="A4019" s="41"/>
      <c r="B4019" s="78"/>
      <c r="C4019" s="78"/>
      <c r="D4019" s="41"/>
      <c r="E4019" s="41"/>
      <c r="F4019" s="41"/>
      <c r="G4019" s="41"/>
      <c r="H4019" s="41"/>
      <c r="I4019" s="41"/>
      <c r="J4019" s="41"/>
      <c r="K4019" s="41"/>
      <c r="L4019" s="41"/>
      <c r="M4019" s="41"/>
      <c r="N4019" s="41"/>
      <c r="O4019" s="41"/>
      <c r="P4019" s="41"/>
      <c r="Q4019" s="41"/>
      <c r="R4019" s="41"/>
      <c r="S4019" s="41"/>
    </row>
    <row r="4020" ht="78.0" customHeight="1">
      <c r="A4020" s="41"/>
      <c r="B4020" s="78"/>
      <c r="C4020" s="78"/>
      <c r="D4020" s="41"/>
      <c r="E4020" s="41"/>
      <c r="F4020" s="41"/>
      <c r="G4020" s="41"/>
      <c r="H4020" s="41"/>
      <c r="I4020" s="41"/>
      <c r="J4020" s="41"/>
      <c r="K4020" s="41"/>
      <c r="L4020" s="41"/>
      <c r="M4020" s="41"/>
      <c r="N4020" s="41"/>
      <c r="O4020" s="41"/>
      <c r="P4020" s="41"/>
      <c r="Q4020" s="41"/>
      <c r="R4020" s="41"/>
      <c r="S4020" s="41"/>
    </row>
    <row r="4021" ht="78.0" customHeight="1">
      <c r="A4021" s="41"/>
      <c r="B4021" s="78"/>
      <c r="C4021" s="78"/>
      <c r="D4021" s="41"/>
      <c r="E4021" s="41"/>
      <c r="F4021" s="41"/>
      <c r="G4021" s="41"/>
      <c r="H4021" s="41"/>
      <c r="I4021" s="41"/>
      <c r="J4021" s="41"/>
      <c r="K4021" s="41"/>
      <c r="L4021" s="41"/>
      <c r="M4021" s="41"/>
      <c r="N4021" s="41"/>
      <c r="O4021" s="41"/>
      <c r="P4021" s="41"/>
      <c r="Q4021" s="41"/>
      <c r="R4021" s="41"/>
      <c r="S4021" s="41"/>
    </row>
    <row r="4022" ht="78.0" customHeight="1">
      <c r="A4022" s="41"/>
      <c r="B4022" s="78"/>
      <c r="C4022" s="78"/>
      <c r="D4022" s="41"/>
      <c r="E4022" s="41"/>
      <c r="F4022" s="41"/>
      <c r="G4022" s="41"/>
      <c r="H4022" s="41"/>
      <c r="I4022" s="41"/>
      <c r="J4022" s="41"/>
      <c r="K4022" s="41"/>
      <c r="L4022" s="41"/>
      <c r="M4022" s="41"/>
      <c r="N4022" s="41"/>
      <c r="O4022" s="41"/>
      <c r="P4022" s="41"/>
      <c r="Q4022" s="41"/>
      <c r="R4022" s="41"/>
      <c r="S4022" s="41"/>
    </row>
    <row r="4023" ht="78.0" customHeight="1">
      <c r="A4023" s="41"/>
      <c r="B4023" s="78"/>
      <c r="C4023" s="78"/>
      <c r="D4023" s="41"/>
      <c r="E4023" s="41"/>
      <c r="F4023" s="41"/>
      <c r="G4023" s="41"/>
      <c r="H4023" s="41"/>
      <c r="I4023" s="41"/>
      <c r="J4023" s="41"/>
      <c r="K4023" s="41"/>
      <c r="L4023" s="41"/>
      <c r="M4023" s="41"/>
      <c r="N4023" s="41"/>
      <c r="O4023" s="41"/>
      <c r="P4023" s="41"/>
      <c r="Q4023" s="41"/>
      <c r="R4023" s="41"/>
      <c r="S4023" s="41"/>
    </row>
    <row r="4024" ht="78.0" customHeight="1">
      <c r="A4024" s="41"/>
      <c r="B4024" s="78"/>
      <c r="C4024" s="78"/>
      <c r="D4024" s="41"/>
      <c r="E4024" s="41"/>
      <c r="F4024" s="41"/>
      <c r="G4024" s="41"/>
      <c r="H4024" s="41"/>
      <c r="I4024" s="41"/>
      <c r="J4024" s="41"/>
      <c r="K4024" s="41"/>
      <c r="L4024" s="41"/>
      <c r="M4024" s="41"/>
      <c r="N4024" s="41"/>
      <c r="O4024" s="41"/>
      <c r="P4024" s="41"/>
      <c r="Q4024" s="41"/>
      <c r="R4024" s="41"/>
      <c r="S4024" s="41"/>
    </row>
    <row r="4025" ht="78.0" customHeight="1">
      <c r="A4025" s="41"/>
      <c r="B4025" s="78"/>
      <c r="C4025" s="78"/>
      <c r="D4025" s="41"/>
      <c r="E4025" s="41"/>
      <c r="F4025" s="41"/>
      <c r="G4025" s="41"/>
      <c r="H4025" s="41"/>
      <c r="I4025" s="41"/>
      <c r="J4025" s="41"/>
      <c r="K4025" s="41"/>
      <c r="L4025" s="41"/>
      <c r="M4025" s="41"/>
      <c r="N4025" s="41"/>
      <c r="O4025" s="41"/>
      <c r="P4025" s="41"/>
      <c r="Q4025" s="41"/>
      <c r="R4025" s="41"/>
      <c r="S4025" s="41"/>
    </row>
    <row r="4026" ht="78.0" customHeight="1">
      <c r="A4026" s="41"/>
      <c r="B4026" s="78"/>
      <c r="C4026" s="78"/>
      <c r="D4026" s="41"/>
      <c r="E4026" s="41"/>
      <c r="F4026" s="41"/>
      <c r="G4026" s="41"/>
      <c r="H4026" s="41"/>
      <c r="I4026" s="41"/>
      <c r="J4026" s="41"/>
      <c r="K4026" s="41"/>
      <c r="L4026" s="41"/>
      <c r="M4026" s="41"/>
      <c r="N4026" s="41"/>
      <c r="O4026" s="41"/>
      <c r="P4026" s="41"/>
      <c r="Q4026" s="41"/>
      <c r="R4026" s="41"/>
      <c r="S4026" s="41"/>
    </row>
    <row r="4027" ht="78.0" customHeight="1">
      <c r="A4027" s="41"/>
      <c r="B4027" s="78"/>
      <c r="C4027" s="78"/>
      <c r="D4027" s="41"/>
      <c r="E4027" s="41"/>
      <c r="F4027" s="41"/>
      <c r="G4027" s="41"/>
      <c r="H4027" s="41"/>
      <c r="I4027" s="41"/>
      <c r="J4027" s="41"/>
      <c r="K4027" s="41"/>
      <c r="L4027" s="41"/>
      <c r="M4027" s="41"/>
      <c r="N4027" s="41"/>
      <c r="O4027" s="41"/>
      <c r="P4027" s="41"/>
      <c r="Q4027" s="41"/>
      <c r="R4027" s="41"/>
      <c r="S4027" s="41"/>
    </row>
    <row r="4028" ht="78.0" customHeight="1">
      <c r="A4028" s="41"/>
      <c r="B4028" s="78"/>
      <c r="C4028" s="78"/>
      <c r="D4028" s="41"/>
      <c r="E4028" s="41"/>
      <c r="F4028" s="41"/>
      <c r="G4028" s="41"/>
      <c r="H4028" s="41"/>
      <c r="I4028" s="41"/>
      <c r="J4028" s="41"/>
      <c r="K4028" s="41"/>
      <c r="L4028" s="41"/>
      <c r="M4028" s="41"/>
      <c r="N4028" s="41"/>
      <c r="O4028" s="41"/>
      <c r="P4028" s="41"/>
      <c r="Q4028" s="41"/>
      <c r="R4028" s="41"/>
      <c r="S4028" s="41"/>
    </row>
    <row r="4029" ht="78.0" customHeight="1">
      <c r="A4029" s="41"/>
      <c r="B4029" s="78"/>
      <c r="C4029" s="78"/>
      <c r="D4029" s="41"/>
      <c r="E4029" s="41"/>
      <c r="F4029" s="41"/>
      <c r="G4029" s="41"/>
      <c r="H4029" s="41"/>
      <c r="I4029" s="41"/>
      <c r="J4029" s="41"/>
      <c r="K4029" s="41"/>
      <c r="L4029" s="41"/>
      <c r="M4029" s="41"/>
      <c r="N4029" s="41"/>
      <c r="O4029" s="41"/>
      <c r="P4029" s="41"/>
      <c r="Q4029" s="41"/>
      <c r="R4029" s="41"/>
      <c r="S4029" s="41"/>
    </row>
    <row r="4030" ht="78.0" customHeight="1">
      <c r="A4030" s="41"/>
      <c r="B4030" s="78"/>
      <c r="C4030" s="78"/>
      <c r="D4030" s="41"/>
      <c r="E4030" s="41"/>
      <c r="F4030" s="41"/>
      <c r="G4030" s="41"/>
      <c r="H4030" s="41"/>
      <c r="I4030" s="41"/>
      <c r="J4030" s="41"/>
      <c r="K4030" s="41"/>
      <c r="L4030" s="41"/>
      <c r="M4030" s="41"/>
      <c r="N4030" s="41"/>
      <c r="O4030" s="41"/>
      <c r="P4030" s="41"/>
      <c r="Q4030" s="41"/>
      <c r="R4030" s="41"/>
      <c r="S4030" s="41"/>
    </row>
    <row r="4031" ht="78.0" customHeight="1">
      <c r="A4031" s="41"/>
      <c r="B4031" s="78"/>
      <c r="C4031" s="78"/>
      <c r="D4031" s="41"/>
      <c r="E4031" s="41"/>
      <c r="F4031" s="41"/>
      <c r="G4031" s="41"/>
      <c r="H4031" s="41"/>
      <c r="I4031" s="41"/>
      <c r="J4031" s="41"/>
      <c r="K4031" s="41"/>
      <c r="L4031" s="41"/>
      <c r="M4031" s="41"/>
      <c r="N4031" s="41"/>
      <c r="O4031" s="41"/>
      <c r="P4031" s="41"/>
      <c r="Q4031" s="41"/>
      <c r="R4031" s="41"/>
      <c r="S4031" s="41"/>
    </row>
    <row r="4032" ht="78.0" customHeight="1">
      <c r="A4032" s="41"/>
      <c r="B4032" s="78"/>
      <c r="C4032" s="78"/>
      <c r="D4032" s="41"/>
      <c r="E4032" s="41"/>
      <c r="F4032" s="41"/>
      <c r="G4032" s="41"/>
      <c r="H4032" s="41"/>
      <c r="I4032" s="41"/>
      <c r="J4032" s="41"/>
      <c r="K4032" s="41"/>
      <c r="L4032" s="41"/>
      <c r="M4032" s="41"/>
      <c r="N4032" s="41"/>
      <c r="O4032" s="41"/>
      <c r="P4032" s="41"/>
      <c r="Q4032" s="41"/>
      <c r="R4032" s="41"/>
      <c r="S4032" s="41"/>
    </row>
    <row r="4033" ht="78.0" customHeight="1">
      <c r="A4033" s="41"/>
      <c r="B4033" s="78"/>
      <c r="C4033" s="78"/>
      <c r="D4033" s="41"/>
      <c r="E4033" s="41"/>
      <c r="F4033" s="41"/>
      <c r="G4033" s="41"/>
      <c r="H4033" s="41"/>
      <c r="I4033" s="41"/>
      <c r="J4033" s="41"/>
      <c r="K4033" s="41"/>
      <c r="L4033" s="41"/>
      <c r="M4033" s="41"/>
      <c r="N4033" s="41"/>
      <c r="O4033" s="41"/>
      <c r="P4033" s="41"/>
      <c r="Q4033" s="41"/>
      <c r="R4033" s="41"/>
      <c r="S4033" s="41"/>
    </row>
    <row r="4034" ht="78.0" customHeight="1">
      <c r="A4034" s="41"/>
      <c r="B4034" s="78"/>
      <c r="C4034" s="78"/>
      <c r="D4034" s="41"/>
      <c r="E4034" s="41"/>
      <c r="F4034" s="41"/>
      <c r="G4034" s="41"/>
      <c r="H4034" s="41"/>
      <c r="I4034" s="41"/>
      <c r="J4034" s="41"/>
      <c r="K4034" s="41"/>
      <c r="L4034" s="41"/>
      <c r="M4034" s="41"/>
      <c r="N4034" s="41"/>
      <c r="O4034" s="41"/>
      <c r="P4034" s="41"/>
      <c r="Q4034" s="41"/>
      <c r="R4034" s="41"/>
      <c r="S4034" s="41"/>
    </row>
    <row r="4035" ht="78.0" customHeight="1">
      <c r="A4035" s="41"/>
      <c r="B4035" s="78"/>
      <c r="C4035" s="78"/>
      <c r="D4035" s="41"/>
      <c r="E4035" s="41"/>
      <c r="F4035" s="41"/>
      <c r="G4035" s="41"/>
      <c r="H4035" s="41"/>
      <c r="I4035" s="41"/>
      <c r="J4035" s="41"/>
      <c r="K4035" s="41"/>
      <c r="L4035" s="41"/>
      <c r="M4035" s="41"/>
      <c r="N4035" s="41"/>
      <c r="O4035" s="41"/>
      <c r="P4035" s="41"/>
      <c r="Q4035" s="41"/>
      <c r="R4035" s="41"/>
      <c r="S4035" s="41"/>
    </row>
    <row r="4036" ht="78.0" customHeight="1">
      <c r="A4036" s="41"/>
      <c r="B4036" s="78"/>
      <c r="C4036" s="78"/>
      <c r="D4036" s="41"/>
      <c r="E4036" s="41"/>
      <c r="F4036" s="41"/>
      <c r="G4036" s="41"/>
      <c r="H4036" s="41"/>
      <c r="I4036" s="41"/>
      <c r="J4036" s="41"/>
      <c r="K4036" s="41"/>
      <c r="L4036" s="41"/>
      <c r="M4036" s="41"/>
      <c r="N4036" s="41"/>
      <c r="O4036" s="41"/>
      <c r="P4036" s="41"/>
      <c r="Q4036" s="41"/>
      <c r="R4036" s="41"/>
      <c r="S4036" s="41"/>
    </row>
    <row r="4037" ht="78.0" customHeight="1">
      <c r="A4037" s="41"/>
      <c r="B4037" s="78"/>
      <c r="C4037" s="78"/>
      <c r="D4037" s="41"/>
      <c r="E4037" s="41"/>
      <c r="F4037" s="41"/>
      <c r="G4037" s="41"/>
      <c r="H4037" s="41"/>
      <c r="I4037" s="41"/>
      <c r="J4037" s="41"/>
      <c r="K4037" s="41"/>
      <c r="L4037" s="41"/>
      <c r="M4037" s="41"/>
      <c r="N4037" s="41"/>
      <c r="O4037" s="41"/>
      <c r="P4037" s="41"/>
      <c r="Q4037" s="41"/>
      <c r="R4037" s="41"/>
      <c r="S4037" s="41"/>
    </row>
    <row r="4038" ht="78.0" customHeight="1">
      <c r="A4038" s="41"/>
      <c r="B4038" s="78"/>
      <c r="C4038" s="78"/>
      <c r="D4038" s="41"/>
      <c r="E4038" s="41"/>
      <c r="F4038" s="41"/>
      <c r="G4038" s="41"/>
      <c r="H4038" s="41"/>
      <c r="I4038" s="41"/>
      <c r="J4038" s="41"/>
      <c r="K4038" s="41"/>
      <c r="L4038" s="41"/>
      <c r="M4038" s="41"/>
      <c r="N4038" s="41"/>
      <c r="O4038" s="41"/>
      <c r="P4038" s="41"/>
      <c r="Q4038" s="41"/>
      <c r="R4038" s="41"/>
      <c r="S4038" s="41"/>
    </row>
    <row r="4039" ht="78.0" customHeight="1">
      <c r="A4039" s="41"/>
      <c r="B4039" s="78"/>
      <c r="C4039" s="78"/>
      <c r="D4039" s="41"/>
      <c r="E4039" s="41"/>
      <c r="F4039" s="41"/>
      <c r="G4039" s="41"/>
      <c r="H4039" s="41"/>
      <c r="I4039" s="41"/>
      <c r="J4039" s="41"/>
      <c r="K4039" s="41"/>
      <c r="L4039" s="41"/>
      <c r="M4039" s="41"/>
      <c r="N4039" s="41"/>
      <c r="O4039" s="41"/>
      <c r="P4039" s="41"/>
      <c r="Q4039" s="41"/>
      <c r="R4039" s="41"/>
      <c r="S4039" s="41"/>
    </row>
    <row r="4040" ht="78.0" customHeight="1">
      <c r="A4040" s="41"/>
      <c r="B4040" s="78"/>
      <c r="C4040" s="78"/>
      <c r="D4040" s="41"/>
      <c r="E4040" s="41"/>
      <c r="F4040" s="41"/>
      <c r="G4040" s="41"/>
      <c r="H4040" s="41"/>
      <c r="I4040" s="41"/>
      <c r="J4040" s="41"/>
      <c r="K4040" s="41"/>
      <c r="L4040" s="41"/>
      <c r="M4040" s="41"/>
      <c r="N4040" s="41"/>
      <c r="O4040" s="41"/>
      <c r="P4040" s="41"/>
      <c r="Q4040" s="41"/>
      <c r="R4040" s="41"/>
      <c r="S4040" s="41"/>
    </row>
    <row r="4041" ht="78.0" customHeight="1">
      <c r="A4041" s="41"/>
      <c r="B4041" s="78"/>
      <c r="C4041" s="78"/>
      <c r="D4041" s="41"/>
      <c r="E4041" s="41"/>
      <c r="F4041" s="41"/>
      <c r="G4041" s="41"/>
      <c r="H4041" s="41"/>
      <c r="I4041" s="41"/>
      <c r="J4041" s="41"/>
      <c r="K4041" s="41"/>
      <c r="L4041" s="41"/>
      <c r="M4041" s="41"/>
      <c r="N4041" s="41"/>
      <c r="O4041" s="41"/>
      <c r="P4041" s="41"/>
      <c r="Q4041" s="41"/>
      <c r="R4041" s="41"/>
      <c r="S4041" s="41"/>
    </row>
    <row r="4042" ht="78.0" customHeight="1">
      <c r="A4042" s="41"/>
      <c r="B4042" s="78"/>
      <c r="C4042" s="78"/>
      <c r="D4042" s="41"/>
      <c r="E4042" s="41"/>
      <c r="F4042" s="41"/>
      <c r="G4042" s="41"/>
      <c r="H4042" s="41"/>
      <c r="I4042" s="41"/>
      <c r="J4042" s="41"/>
      <c r="K4042" s="41"/>
      <c r="L4042" s="41"/>
      <c r="M4042" s="41"/>
      <c r="N4042" s="41"/>
      <c r="O4042" s="41"/>
      <c r="P4042" s="41"/>
      <c r="Q4042" s="41"/>
      <c r="R4042" s="41"/>
      <c r="S4042" s="41"/>
    </row>
    <row r="4043" ht="78.0" customHeight="1">
      <c r="A4043" s="41"/>
      <c r="B4043" s="78"/>
      <c r="C4043" s="78"/>
      <c r="D4043" s="41"/>
      <c r="E4043" s="41"/>
      <c r="F4043" s="41"/>
      <c r="G4043" s="41"/>
      <c r="H4043" s="41"/>
      <c r="I4043" s="41"/>
      <c r="J4043" s="41"/>
      <c r="K4043" s="41"/>
      <c r="L4043" s="41"/>
      <c r="M4043" s="41"/>
      <c r="N4043" s="41"/>
      <c r="O4043" s="41"/>
      <c r="P4043" s="41"/>
      <c r="Q4043" s="41"/>
      <c r="R4043" s="41"/>
      <c r="S4043" s="41"/>
    </row>
    <row r="4044" ht="78.0" customHeight="1">
      <c r="A4044" s="41"/>
      <c r="B4044" s="78"/>
      <c r="C4044" s="78"/>
      <c r="D4044" s="41"/>
      <c r="E4044" s="41"/>
      <c r="F4044" s="41"/>
      <c r="G4044" s="41"/>
      <c r="H4044" s="41"/>
      <c r="I4044" s="41"/>
      <c r="J4044" s="41"/>
      <c r="K4044" s="41"/>
      <c r="L4044" s="41"/>
      <c r="M4044" s="41"/>
      <c r="N4044" s="41"/>
      <c r="O4044" s="41"/>
      <c r="P4044" s="41"/>
      <c r="Q4044" s="41"/>
      <c r="R4044" s="41"/>
      <c r="S4044" s="41"/>
    </row>
    <row r="4045" ht="78.0" customHeight="1">
      <c r="A4045" s="41"/>
      <c r="B4045" s="78"/>
      <c r="C4045" s="78"/>
      <c r="D4045" s="41"/>
      <c r="E4045" s="41"/>
      <c r="F4045" s="41"/>
      <c r="G4045" s="41"/>
      <c r="H4045" s="41"/>
      <c r="I4045" s="41"/>
      <c r="J4045" s="41"/>
      <c r="K4045" s="41"/>
      <c r="L4045" s="41"/>
      <c r="M4045" s="41"/>
      <c r="N4045" s="41"/>
      <c r="O4045" s="41"/>
      <c r="P4045" s="41"/>
      <c r="Q4045" s="41"/>
      <c r="R4045" s="41"/>
      <c r="S4045" s="41"/>
    </row>
    <row r="4046" ht="78.0" customHeight="1">
      <c r="A4046" s="41"/>
      <c r="B4046" s="78"/>
      <c r="C4046" s="78"/>
      <c r="D4046" s="41"/>
      <c r="E4046" s="41"/>
      <c r="F4046" s="41"/>
      <c r="G4046" s="41"/>
      <c r="H4046" s="41"/>
      <c r="I4046" s="41"/>
      <c r="J4046" s="41"/>
      <c r="K4046" s="41"/>
      <c r="L4046" s="41"/>
      <c r="M4046" s="41"/>
      <c r="N4046" s="41"/>
      <c r="O4046" s="41"/>
      <c r="P4046" s="41"/>
      <c r="Q4046" s="41"/>
      <c r="R4046" s="41"/>
      <c r="S4046" s="41"/>
    </row>
    <row r="4047" ht="78.0" customHeight="1">
      <c r="A4047" s="41"/>
      <c r="B4047" s="78"/>
      <c r="C4047" s="78"/>
      <c r="D4047" s="41"/>
      <c r="E4047" s="41"/>
      <c r="F4047" s="41"/>
      <c r="G4047" s="41"/>
      <c r="H4047" s="41"/>
      <c r="I4047" s="41"/>
      <c r="J4047" s="41"/>
      <c r="K4047" s="41"/>
      <c r="L4047" s="41"/>
      <c r="M4047" s="41"/>
      <c r="N4047" s="41"/>
      <c r="O4047" s="41"/>
      <c r="P4047" s="41"/>
      <c r="Q4047" s="41"/>
      <c r="R4047" s="41"/>
      <c r="S4047" s="41"/>
    </row>
    <row r="4048" ht="78.0" customHeight="1">
      <c r="A4048" s="41"/>
      <c r="B4048" s="78"/>
      <c r="C4048" s="78"/>
      <c r="D4048" s="41"/>
      <c r="E4048" s="41"/>
      <c r="F4048" s="41"/>
      <c r="G4048" s="41"/>
      <c r="H4048" s="41"/>
      <c r="I4048" s="41"/>
      <c r="J4048" s="41"/>
      <c r="K4048" s="41"/>
      <c r="L4048" s="41"/>
      <c r="M4048" s="41"/>
      <c r="N4048" s="41"/>
      <c r="O4048" s="41"/>
      <c r="P4048" s="41"/>
      <c r="Q4048" s="41"/>
      <c r="R4048" s="41"/>
      <c r="S4048" s="41"/>
    </row>
    <row r="4049" ht="78.0" customHeight="1">
      <c r="A4049" s="41"/>
      <c r="B4049" s="78"/>
      <c r="C4049" s="78"/>
      <c r="D4049" s="41"/>
      <c r="E4049" s="41"/>
      <c r="F4049" s="41"/>
      <c r="G4049" s="41"/>
      <c r="H4049" s="41"/>
      <c r="I4049" s="41"/>
      <c r="J4049" s="41"/>
      <c r="K4049" s="41"/>
      <c r="L4049" s="41"/>
      <c r="M4049" s="41"/>
      <c r="N4049" s="41"/>
      <c r="O4049" s="41"/>
      <c r="P4049" s="41"/>
      <c r="Q4049" s="41"/>
      <c r="R4049" s="41"/>
      <c r="S4049" s="41"/>
    </row>
    <row r="4050" ht="78.0" customHeight="1">
      <c r="A4050" s="41"/>
      <c r="B4050" s="78"/>
      <c r="C4050" s="78"/>
      <c r="D4050" s="41"/>
      <c r="E4050" s="41"/>
      <c r="F4050" s="41"/>
      <c r="G4050" s="41"/>
      <c r="H4050" s="41"/>
      <c r="I4050" s="41"/>
      <c r="J4050" s="41"/>
      <c r="K4050" s="41"/>
      <c r="L4050" s="41"/>
      <c r="M4050" s="41"/>
      <c r="N4050" s="41"/>
      <c r="O4050" s="41"/>
      <c r="P4050" s="41"/>
      <c r="Q4050" s="41"/>
      <c r="R4050" s="41"/>
      <c r="S4050" s="41"/>
    </row>
    <row r="4051" ht="78.0" customHeight="1">
      <c r="A4051" s="41"/>
      <c r="B4051" s="78"/>
      <c r="C4051" s="78"/>
      <c r="D4051" s="41"/>
      <c r="E4051" s="41"/>
      <c r="F4051" s="41"/>
      <c r="G4051" s="41"/>
      <c r="H4051" s="41"/>
      <c r="I4051" s="41"/>
      <c r="J4051" s="41"/>
      <c r="K4051" s="41"/>
      <c r="L4051" s="41"/>
      <c r="M4051" s="41"/>
      <c r="N4051" s="41"/>
      <c r="O4051" s="41"/>
      <c r="P4051" s="41"/>
      <c r="Q4051" s="41"/>
      <c r="R4051" s="41"/>
      <c r="S4051" s="41"/>
    </row>
    <row r="4052" ht="78.0" customHeight="1">
      <c r="A4052" s="41"/>
      <c r="B4052" s="78"/>
      <c r="C4052" s="78"/>
      <c r="D4052" s="41"/>
      <c r="E4052" s="41"/>
      <c r="F4052" s="41"/>
      <c r="G4052" s="41"/>
      <c r="H4052" s="41"/>
      <c r="I4052" s="41"/>
      <c r="J4052" s="41"/>
      <c r="K4052" s="41"/>
      <c r="L4052" s="41"/>
      <c r="M4052" s="41"/>
      <c r="N4052" s="41"/>
      <c r="O4052" s="41"/>
      <c r="P4052" s="41"/>
      <c r="Q4052" s="41"/>
      <c r="R4052" s="41"/>
      <c r="S4052" s="41"/>
    </row>
    <row r="4053" ht="78.0" customHeight="1">
      <c r="A4053" s="41"/>
      <c r="B4053" s="78"/>
      <c r="C4053" s="78"/>
      <c r="D4053" s="41"/>
      <c r="E4053" s="41"/>
      <c r="F4053" s="41"/>
      <c r="G4053" s="41"/>
      <c r="H4053" s="41"/>
      <c r="I4053" s="41"/>
      <c r="J4053" s="41"/>
      <c r="K4053" s="41"/>
      <c r="L4053" s="41"/>
      <c r="M4053" s="41"/>
      <c r="N4053" s="41"/>
      <c r="O4053" s="41"/>
      <c r="P4053" s="41"/>
      <c r="Q4053" s="41"/>
      <c r="R4053" s="41"/>
      <c r="S4053" s="41"/>
    </row>
    <row r="4054" ht="78.0" customHeight="1">
      <c r="A4054" s="41"/>
      <c r="B4054" s="78"/>
      <c r="C4054" s="78"/>
      <c r="D4054" s="41"/>
      <c r="E4054" s="41"/>
      <c r="F4054" s="41"/>
      <c r="G4054" s="41"/>
      <c r="H4054" s="41"/>
      <c r="I4054" s="41"/>
      <c r="J4054" s="41"/>
      <c r="K4054" s="41"/>
      <c r="L4054" s="41"/>
      <c r="M4054" s="41"/>
      <c r="N4054" s="41"/>
      <c r="O4054" s="41"/>
      <c r="P4054" s="41"/>
      <c r="Q4054" s="41"/>
      <c r="R4054" s="41"/>
      <c r="S4054" s="41"/>
    </row>
    <row r="4055" ht="78.0" customHeight="1">
      <c r="A4055" s="41"/>
      <c r="B4055" s="78"/>
      <c r="C4055" s="78"/>
      <c r="D4055" s="41"/>
      <c r="E4055" s="41"/>
      <c r="F4055" s="41"/>
      <c r="G4055" s="41"/>
      <c r="H4055" s="41"/>
      <c r="I4055" s="41"/>
      <c r="J4055" s="41"/>
      <c r="K4055" s="41"/>
      <c r="L4055" s="41"/>
      <c r="M4055" s="41"/>
      <c r="N4055" s="41"/>
      <c r="O4055" s="41"/>
      <c r="P4055" s="41"/>
      <c r="Q4055" s="41"/>
      <c r="R4055" s="41"/>
      <c r="S4055" s="41"/>
    </row>
    <row r="4056" ht="78.0" customHeight="1">
      <c r="A4056" s="41"/>
      <c r="B4056" s="78"/>
      <c r="C4056" s="78"/>
      <c r="D4056" s="41"/>
      <c r="E4056" s="41"/>
      <c r="F4056" s="41"/>
      <c r="G4056" s="41"/>
      <c r="H4056" s="41"/>
      <c r="I4056" s="41"/>
      <c r="J4056" s="41"/>
      <c r="K4056" s="41"/>
      <c r="L4056" s="41"/>
      <c r="M4056" s="41"/>
      <c r="N4056" s="41"/>
      <c r="O4056" s="41"/>
      <c r="P4056" s="41"/>
      <c r="Q4056" s="41"/>
      <c r="R4056" s="41"/>
      <c r="S4056" s="41"/>
    </row>
    <row r="4057" ht="78.0" customHeight="1">
      <c r="A4057" s="41"/>
      <c r="B4057" s="78"/>
      <c r="C4057" s="78"/>
      <c r="D4057" s="41"/>
      <c r="E4057" s="41"/>
      <c r="F4057" s="41"/>
      <c r="G4057" s="41"/>
      <c r="H4057" s="41"/>
      <c r="I4057" s="41"/>
      <c r="J4057" s="41"/>
      <c r="K4057" s="41"/>
      <c r="L4057" s="41"/>
      <c r="M4057" s="41"/>
      <c r="N4057" s="41"/>
      <c r="O4057" s="41"/>
      <c r="P4057" s="41"/>
      <c r="Q4057" s="41"/>
      <c r="R4057" s="41"/>
      <c r="S4057" s="41"/>
    </row>
    <row r="4058" ht="78.0" customHeight="1">
      <c r="A4058" s="41"/>
      <c r="B4058" s="78"/>
      <c r="C4058" s="78"/>
      <c r="D4058" s="41"/>
      <c r="E4058" s="41"/>
      <c r="F4058" s="41"/>
      <c r="G4058" s="41"/>
      <c r="H4058" s="41"/>
      <c r="I4058" s="41"/>
      <c r="J4058" s="41"/>
      <c r="K4058" s="41"/>
      <c r="L4058" s="41"/>
      <c r="M4058" s="41"/>
      <c r="N4058" s="41"/>
      <c r="O4058" s="41"/>
      <c r="P4058" s="41"/>
      <c r="Q4058" s="41"/>
      <c r="R4058" s="41"/>
      <c r="S4058" s="41"/>
    </row>
    <row r="4059" ht="78.0" customHeight="1">
      <c r="A4059" s="41"/>
      <c r="B4059" s="78"/>
      <c r="C4059" s="78"/>
      <c r="D4059" s="41"/>
      <c r="E4059" s="41"/>
      <c r="F4059" s="41"/>
      <c r="G4059" s="41"/>
      <c r="H4059" s="41"/>
      <c r="I4059" s="41"/>
      <c r="J4059" s="41"/>
      <c r="K4059" s="41"/>
      <c r="L4059" s="41"/>
      <c r="M4059" s="41"/>
      <c r="N4059" s="41"/>
      <c r="O4059" s="41"/>
      <c r="P4059" s="41"/>
      <c r="Q4059" s="41"/>
      <c r="R4059" s="41"/>
      <c r="S4059" s="41"/>
    </row>
    <row r="4060" ht="78.0" customHeight="1">
      <c r="A4060" s="41"/>
      <c r="B4060" s="78"/>
      <c r="C4060" s="78"/>
      <c r="D4060" s="41"/>
      <c r="E4060" s="41"/>
      <c r="F4060" s="41"/>
      <c r="G4060" s="41"/>
      <c r="H4060" s="41"/>
      <c r="I4060" s="41"/>
      <c r="J4060" s="41"/>
      <c r="K4060" s="41"/>
      <c r="L4060" s="41"/>
      <c r="M4060" s="41"/>
      <c r="N4060" s="41"/>
      <c r="O4060" s="41"/>
      <c r="P4060" s="41"/>
      <c r="Q4060" s="41"/>
      <c r="R4060" s="41"/>
      <c r="S4060" s="41"/>
    </row>
    <row r="4061" ht="78.0" customHeight="1">
      <c r="A4061" s="41"/>
      <c r="B4061" s="78"/>
      <c r="C4061" s="78"/>
      <c r="D4061" s="41"/>
      <c r="E4061" s="41"/>
      <c r="F4061" s="41"/>
      <c r="G4061" s="41"/>
      <c r="H4061" s="41"/>
      <c r="I4061" s="41"/>
      <c r="J4061" s="41"/>
      <c r="K4061" s="41"/>
      <c r="L4061" s="41"/>
      <c r="M4061" s="41"/>
      <c r="N4061" s="41"/>
      <c r="O4061" s="41"/>
      <c r="P4061" s="41"/>
      <c r="Q4061" s="41"/>
      <c r="R4061" s="41"/>
      <c r="S4061" s="41"/>
    </row>
    <row r="4062" ht="78.0" customHeight="1">
      <c r="A4062" s="41"/>
      <c r="B4062" s="78"/>
      <c r="C4062" s="78"/>
      <c r="D4062" s="41"/>
      <c r="E4062" s="41"/>
      <c r="F4062" s="41"/>
      <c r="G4062" s="41"/>
      <c r="H4062" s="41"/>
      <c r="I4062" s="41"/>
      <c r="J4062" s="41"/>
      <c r="K4062" s="41"/>
      <c r="L4062" s="41"/>
      <c r="M4062" s="41"/>
      <c r="N4062" s="41"/>
      <c r="O4062" s="41"/>
      <c r="P4062" s="41"/>
      <c r="Q4062" s="41"/>
      <c r="R4062" s="41"/>
      <c r="S4062" s="41"/>
    </row>
    <row r="4063" ht="78.0" customHeight="1">
      <c r="A4063" s="41"/>
      <c r="B4063" s="78"/>
      <c r="C4063" s="78"/>
      <c r="D4063" s="41"/>
      <c r="E4063" s="41"/>
      <c r="F4063" s="41"/>
      <c r="G4063" s="41"/>
      <c r="H4063" s="41"/>
      <c r="I4063" s="41"/>
      <c r="J4063" s="41"/>
      <c r="K4063" s="41"/>
      <c r="L4063" s="41"/>
      <c r="M4063" s="41"/>
      <c r="N4063" s="41"/>
      <c r="O4063" s="41"/>
      <c r="P4063" s="41"/>
      <c r="Q4063" s="41"/>
      <c r="R4063" s="41"/>
      <c r="S4063" s="41"/>
    </row>
    <row r="4064" ht="78.0" customHeight="1">
      <c r="A4064" s="41"/>
      <c r="B4064" s="78"/>
      <c r="C4064" s="78"/>
      <c r="D4064" s="41"/>
      <c r="E4064" s="41"/>
      <c r="F4064" s="41"/>
      <c r="G4064" s="41"/>
      <c r="H4064" s="41"/>
      <c r="I4064" s="41"/>
      <c r="J4064" s="41"/>
      <c r="K4064" s="41"/>
      <c r="L4064" s="41"/>
      <c r="M4064" s="41"/>
      <c r="N4064" s="41"/>
      <c r="O4064" s="41"/>
      <c r="P4064" s="41"/>
      <c r="Q4064" s="41"/>
      <c r="R4064" s="41"/>
      <c r="S4064" s="41"/>
    </row>
    <row r="4065" ht="78.0" customHeight="1">
      <c r="A4065" s="41"/>
      <c r="B4065" s="78"/>
      <c r="C4065" s="78"/>
      <c r="D4065" s="41"/>
      <c r="E4065" s="41"/>
      <c r="F4065" s="41"/>
      <c r="G4065" s="41"/>
      <c r="H4065" s="41"/>
      <c r="I4065" s="41"/>
      <c r="J4065" s="41"/>
      <c r="K4065" s="41"/>
      <c r="L4065" s="41"/>
      <c r="M4065" s="41"/>
      <c r="N4065" s="41"/>
      <c r="O4065" s="41"/>
      <c r="P4065" s="41"/>
      <c r="Q4065" s="41"/>
      <c r="R4065" s="41"/>
      <c r="S4065" s="41"/>
    </row>
    <row r="4066" ht="78.0" customHeight="1">
      <c r="A4066" s="41"/>
      <c r="B4066" s="78"/>
      <c r="C4066" s="78"/>
      <c r="D4066" s="41"/>
      <c r="E4066" s="41"/>
      <c r="F4066" s="41"/>
      <c r="G4066" s="41"/>
      <c r="H4066" s="41"/>
      <c r="I4066" s="41"/>
      <c r="J4066" s="41"/>
      <c r="K4066" s="41"/>
      <c r="L4066" s="41"/>
      <c r="M4066" s="41"/>
      <c r="N4066" s="41"/>
      <c r="O4066" s="41"/>
      <c r="P4066" s="41"/>
      <c r="Q4066" s="41"/>
      <c r="R4066" s="41"/>
      <c r="S4066" s="41"/>
    </row>
    <row r="4067" ht="78.0" customHeight="1">
      <c r="A4067" s="41"/>
      <c r="B4067" s="78"/>
      <c r="C4067" s="78"/>
      <c r="D4067" s="41"/>
      <c r="E4067" s="41"/>
      <c r="F4067" s="41"/>
      <c r="G4067" s="41"/>
      <c r="H4067" s="41"/>
      <c r="I4067" s="41"/>
      <c r="J4067" s="41"/>
      <c r="K4067" s="41"/>
      <c r="L4067" s="41"/>
      <c r="M4067" s="41"/>
      <c r="N4067" s="41"/>
      <c r="O4067" s="41"/>
      <c r="P4067" s="41"/>
      <c r="Q4067" s="41"/>
      <c r="R4067" s="41"/>
      <c r="S4067" s="41"/>
    </row>
    <row r="4068" ht="78.0" customHeight="1">
      <c r="A4068" s="41"/>
      <c r="B4068" s="78"/>
      <c r="C4068" s="78"/>
      <c r="D4068" s="41"/>
      <c r="E4068" s="41"/>
      <c r="F4068" s="41"/>
      <c r="G4068" s="41"/>
      <c r="H4068" s="41"/>
      <c r="I4068" s="41"/>
      <c r="J4068" s="41"/>
      <c r="K4068" s="41"/>
      <c r="L4068" s="41"/>
      <c r="M4068" s="41"/>
      <c r="N4068" s="41"/>
      <c r="O4068" s="41"/>
      <c r="P4068" s="41"/>
      <c r="Q4068" s="41"/>
      <c r="R4068" s="41"/>
      <c r="S4068" s="41"/>
    </row>
    <row r="4069" ht="78.0" customHeight="1">
      <c r="A4069" s="41"/>
      <c r="B4069" s="78"/>
      <c r="C4069" s="78"/>
      <c r="D4069" s="41"/>
      <c r="E4069" s="41"/>
      <c r="F4069" s="41"/>
      <c r="G4069" s="41"/>
      <c r="H4069" s="41"/>
      <c r="I4069" s="41"/>
      <c r="J4069" s="41"/>
      <c r="K4069" s="41"/>
      <c r="L4069" s="41"/>
      <c r="M4069" s="41"/>
      <c r="N4069" s="41"/>
      <c r="O4069" s="41"/>
      <c r="P4069" s="41"/>
      <c r="Q4069" s="41"/>
      <c r="R4069" s="41"/>
      <c r="S4069" s="41"/>
    </row>
    <row r="4070" ht="78.0" customHeight="1">
      <c r="A4070" s="41"/>
      <c r="B4070" s="78"/>
      <c r="C4070" s="78"/>
      <c r="D4070" s="41"/>
      <c r="E4070" s="41"/>
      <c r="F4070" s="41"/>
      <c r="G4070" s="41"/>
      <c r="H4070" s="41"/>
      <c r="I4070" s="41"/>
      <c r="J4070" s="41"/>
      <c r="K4070" s="41"/>
      <c r="L4070" s="41"/>
      <c r="M4070" s="41"/>
      <c r="N4070" s="41"/>
      <c r="O4070" s="41"/>
      <c r="P4070" s="41"/>
      <c r="Q4070" s="41"/>
      <c r="R4070" s="41"/>
      <c r="S4070" s="41"/>
    </row>
    <row r="4071" ht="78.0" customHeight="1">
      <c r="A4071" s="41"/>
      <c r="B4071" s="78"/>
      <c r="C4071" s="78"/>
      <c r="D4071" s="41"/>
      <c r="E4071" s="41"/>
      <c r="F4071" s="41"/>
      <c r="G4071" s="41"/>
      <c r="H4071" s="41"/>
      <c r="I4071" s="41"/>
      <c r="J4071" s="41"/>
      <c r="K4071" s="41"/>
      <c r="L4071" s="41"/>
      <c r="M4071" s="41"/>
      <c r="N4071" s="41"/>
      <c r="O4071" s="41"/>
      <c r="P4071" s="41"/>
      <c r="Q4071" s="41"/>
      <c r="R4071" s="41"/>
      <c r="S4071" s="41"/>
    </row>
    <row r="4072" ht="78.0" customHeight="1">
      <c r="A4072" s="41"/>
      <c r="B4072" s="78"/>
      <c r="C4072" s="78"/>
      <c r="D4072" s="41"/>
      <c r="E4072" s="41"/>
      <c r="F4072" s="41"/>
      <c r="G4072" s="41"/>
      <c r="H4072" s="41"/>
      <c r="I4072" s="41"/>
      <c r="J4072" s="41"/>
      <c r="K4072" s="41"/>
      <c r="L4072" s="41"/>
      <c r="M4072" s="41"/>
      <c r="N4072" s="41"/>
      <c r="O4072" s="41"/>
      <c r="P4072" s="41"/>
      <c r="Q4072" s="41"/>
      <c r="R4072" s="41"/>
      <c r="S4072" s="41"/>
    </row>
    <row r="4073" ht="78.0" customHeight="1">
      <c r="A4073" s="41"/>
      <c r="B4073" s="78"/>
      <c r="C4073" s="78"/>
      <c r="D4073" s="41"/>
      <c r="E4073" s="41"/>
      <c r="F4073" s="41"/>
      <c r="G4073" s="41"/>
      <c r="H4073" s="41"/>
      <c r="I4073" s="41"/>
      <c r="J4073" s="41"/>
      <c r="K4073" s="41"/>
      <c r="L4073" s="41"/>
      <c r="M4073" s="41"/>
      <c r="N4073" s="41"/>
      <c r="O4073" s="41"/>
      <c r="P4073" s="41"/>
      <c r="Q4073" s="41"/>
      <c r="R4073" s="41"/>
      <c r="S4073" s="41"/>
    </row>
    <row r="4074" ht="78.0" customHeight="1">
      <c r="A4074" s="41"/>
      <c r="B4074" s="78"/>
      <c r="C4074" s="78"/>
      <c r="D4074" s="41"/>
      <c r="E4074" s="41"/>
      <c r="F4074" s="41"/>
      <c r="G4074" s="41"/>
      <c r="H4074" s="41"/>
      <c r="I4074" s="41"/>
      <c r="J4074" s="41"/>
      <c r="K4074" s="41"/>
      <c r="L4074" s="41"/>
      <c r="M4074" s="41"/>
      <c r="N4074" s="41"/>
      <c r="O4074" s="41"/>
      <c r="P4074" s="41"/>
      <c r="Q4074" s="41"/>
      <c r="R4074" s="41"/>
      <c r="S4074" s="41"/>
    </row>
    <row r="4075" ht="78.0" customHeight="1">
      <c r="A4075" s="41"/>
      <c r="B4075" s="78"/>
      <c r="C4075" s="78"/>
      <c r="D4075" s="41"/>
      <c r="E4075" s="41"/>
      <c r="F4075" s="41"/>
      <c r="G4075" s="41"/>
      <c r="H4075" s="41"/>
      <c r="I4075" s="41"/>
      <c r="J4075" s="41"/>
      <c r="K4075" s="41"/>
      <c r="L4075" s="41"/>
      <c r="M4075" s="41"/>
      <c r="N4075" s="41"/>
      <c r="O4075" s="41"/>
      <c r="P4075" s="41"/>
      <c r="Q4075" s="41"/>
      <c r="R4075" s="41"/>
      <c r="S4075" s="41"/>
    </row>
    <row r="4076" ht="78.0" customHeight="1">
      <c r="A4076" s="41"/>
      <c r="B4076" s="78"/>
      <c r="C4076" s="78"/>
      <c r="D4076" s="41"/>
      <c r="E4076" s="41"/>
      <c r="F4076" s="41"/>
      <c r="G4076" s="41"/>
      <c r="H4076" s="41"/>
      <c r="I4076" s="41"/>
      <c r="J4076" s="41"/>
      <c r="K4076" s="41"/>
      <c r="L4076" s="41"/>
      <c r="M4076" s="41"/>
      <c r="N4076" s="41"/>
      <c r="O4076" s="41"/>
      <c r="P4076" s="41"/>
      <c r="Q4076" s="41"/>
      <c r="R4076" s="41"/>
      <c r="S4076" s="41"/>
    </row>
    <row r="4077" ht="78.0" customHeight="1">
      <c r="A4077" s="41"/>
      <c r="B4077" s="78"/>
      <c r="C4077" s="78"/>
      <c r="D4077" s="41"/>
      <c r="E4077" s="41"/>
      <c r="F4077" s="41"/>
      <c r="G4077" s="41"/>
      <c r="H4077" s="41"/>
      <c r="I4077" s="41"/>
      <c r="J4077" s="41"/>
      <c r="K4077" s="41"/>
      <c r="L4077" s="41"/>
      <c r="M4077" s="41"/>
      <c r="N4077" s="41"/>
      <c r="O4077" s="41"/>
      <c r="P4077" s="41"/>
      <c r="Q4077" s="41"/>
      <c r="R4077" s="41"/>
      <c r="S4077" s="41"/>
    </row>
    <row r="4078" ht="78.0" customHeight="1">
      <c r="A4078" s="41"/>
      <c r="B4078" s="78"/>
      <c r="C4078" s="78"/>
      <c r="D4078" s="41"/>
      <c r="E4078" s="41"/>
      <c r="F4078" s="41"/>
      <c r="G4078" s="41"/>
      <c r="H4078" s="41"/>
      <c r="I4078" s="41"/>
      <c r="J4078" s="41"/>
      <c r="K4078" s="41"/>
      <c r="L4078" s="41"/>
      <c r="M4078" s="41"/>
      <c r="N4078" s="41"/>
      <c r="O4078" s="41"/>
      <c r="P4078" s="41"/>
      <c r="Q4078" s="41"/>
      <c r="R4078" s="41"/>
      <c r="S4078" s="41"/>
    </row>
    <row r="4079" ht="78.0" customHeight="1">
      <c r="A4079" s="41"/>
      <c r="B4079" s="78"/>
      <c r="C4079" s="78"/>
      <c r="D4079" s="41"/>
      <c r="E4079" s="41"/>
      <c r="F4079" s="41"/>
      <c r="G4079" s="41"/>
      <c r="H4079" s="41"/>
      <c r="I4079" s="41"/>
      <c r="J4079" s="41"/>
      <c r="K4079" s="41"/>
      <c r="L4079" s="41"/>
      <c r="M4079" s="41"/>
      <c r="N4079" s="41"/>
      <c r="O4079" s="41"/>
      <c r="P4079" s="41"/>
      <c r="Q4079" s="41"/>
      <c r="R4079" s="41"/>
      <c r="S4079" s="41"/>
    </row>
    <row r="4080" ht="78.0" customHeight="1">
      <c r="A4080" s="41"/>
      <c r="B4080" s="78"/>
      <c r="C4080" s="78"/>
      <c r="D4080" s="41"/>
      <c r="E4080" s="41"/>
      <c r="F4080" s="41"/>
      <c r="G4080" s="41"/>
      <c r="H4080" s="41"/>
      <c r="I4080" s="41"/>
      <c r="J4080" s="41"/>
      <c r="K4080" s="41"/>
      <c r="L4080" s="41"/>
      <c r="M4080" s="41"/>
      <c r="N4080" s="41"/>
      <c r="O4080" s="41"/>
      <c r="P4080" s="41"/>
      <c r="Q4080" s="41"/>
      <c r="R4080" s="41"/>
      <c r="S4080" s="41"/>
    </row>
    <row r="4081" ht="78.0" customHeight="1">
      <c r="A4081" s="41"/>
      <c r="B4081" s="78"/>
      <c r="C4081" s="78"/>
      <c r="D4081" s="41"/>
      <c r="E4081" s="41"/>
      <c r="F4081" s="41"/>
      <c r="G4081" s="41"/>
      <c r="H4081" s="41"/>
      <c r="I4081" s="41"/>
      <c r="J4081" s="41"/>
      <c r="K4081" s="41"/>
      <c r="L4081" s="41"/>
      <c r="M4081" s="41"/>
      <c r="N4081" s="41"/>
      <c r="O4081" s="41"/>
      <c r="P4081" s="41"/>
      <c r="Q4081" s="41"/>
      <c r="R4081" s="41"/>
      <c r="S4081" s="41"/>
    </row>
    <row r="4082" ht="78.0" customHeight="1">
      <c r="A4082" s="41"/>
      <c r="B4082" s="78"/>
      <c r="C4082" s="78"/>
      <c r="D4082" s="41"/>
      <c r="E4082" s="41"/>
      <c r="F4082" s="41"/>
      <c r="G4082" s="41"/>
      <c r="H4082" s="41"/>
      <c r="I4082" s="41"/>
      <c r="J4082" s="41"/>
      <c r="K4082" s="41"/>
      <c r="L4082" s="41"/>
      <c r="M4082" s="41"/>
      <c r="N4082" s="41"/>
      <c r="O4082" s="41"/>
      <c r="P4082" s="41"/>
      <c r="Q4082" s="41"/>
      <c r="R4082" s="41"/>
      <c r="S4082" s="41"/>
    </row>
    <row r="4083" ht="78.0" customHeight="1">
      <c r="A4083" s="41"/>
      <c r="B4083" s="78"/>
      <c r="C4083" s="78"/>
      <c r="D4083" s="41"/>
      <c r="E4083" s="41"/>
      <c r="F4083" s="41"/>
      <c r="G4083" s="41"/>
      <c r="H4083" s="41"/>
      <c r="I4083" s="41"/>
      <c r="J4083" s="41"/>
      <c r="K4083" s="41"/>
      <c r="L4083" s="41"/>
      <c r="M4083" s="41"/>
      <c r="N4083" s="41"/>
      <c r="O4083" s="41"/>
      <c r="P4083" s="41"/>
      <c r="Q4083" s="41"/>
      <c r="R4083" s="41"/>
      <c r="S4083" s="41"/>
    </row>
    <row r="4084" ht="78.0" customHeight="1">
      <c r="A4084" s="41"/>
      <c r="B4084" s="78"/>
      <c r="C4084" s="78"/>
      <c r="D4084" s="41"/>
      <c r="E4084" s="41"/>
      <c r="F4084" s="41"/>
      <c r="G4084" s="41"/>
      <c r="H4084" s="41"/>
      <c r="I4084" s="41"/>
      <c r="J4084" s="41"/>
      <c r="K4084" s="41"/>
      <c r="L4084" s="41"/>
      <c r="M4084" s="41"/>
      <c r="N4084" s="41"/>
      <c r="O4084" s="41"/>
      <c r="P4084" s="41"/>
      <c r="Q4084" s="41"/>
      <c r="R4084" s="41"/>
      <c r="S4084" s="41"/>
    </row>
    <row r="4085" ht="78.0" customHeight="1">
      <c r="A4085" s="41"/>
      <c r="B4085" s="78"/>
      <c r="C4085" s="78"/>
      <c r="D4085" s="41"/>
      <c r="E4085" s="41"/>
      <c r="F4085" s="41"/>
      <c r="G4085" s="41"/>
      <c r="H4085" s="41"/>
      <c r="I4085" s="41"/>
      <c r="J4085" s="41"/>
      <c r="K4085" s="41"/>
      <c r="L4085" s="41"/>
      <c r="M4085" s="41"/>
      <c r="N4085" s="41"/>
      <c r="O4085" s="41"/>
      <c r="P4085" s="41"/>
      <c r="Q4085" s="41"/>
      <c r="R4085" s="41"/>
      <c r="S4085" s="41"/>
    </row>
    <row r="4086" ht="78.0" customHeight="1">
      <c r="A4086" s="41"/>
      <c r="B4086" s="78"/>
      <c r="C4086" s="78"/>
      <c r="D4086" s="41"/>
      <c r="E4086" s="41"/>
      <c r="F4086" s="41"/>
      <c r="G4086" s="41"/>
      <c r="H4086" s="41"/>
      <c r="I4086" s="41"/>
      <c r="J4086" s="41"/>
      <c r="K4086" s="41"/>
      <c r="L4086" s="41"/>
      <c r="M4086" s="41"/>
      <c r="N4086" s="41"/>
      <c r="O4086" s="41"/>
      <c r="P4086" s="41"/>
      <c r="Q4086" s="41"/>
      <c r="R4086" s="41"/>
      <c r="S4086" s="41"/>
    </row>
    <row r="4087" ht="78.0" customHeight="1">
      <c r="A4087" s="41"/>
      <c r="B4087" s="78"/>
      <c r="C4087" s="78"/>
      <c r="D4087" s="41"/>
      <c r="E4087" s="41"/>
      <c r="F4087" s="41"/>
      <c r="G4087" s="41"/>
      <c r="H4087" s="41"/>
      <c r="I4087" s="41"/>
      <c r="J4087" s="41"/>
      <c r="K4087" s="41"/>
      <c r="L4087" s="41"/>
      <c r="M4087" s="41"/>
      <c r="N4087" s="41"/>
      <c r="O4087" s="41"/>
      <c r="P4087" s="41"/>
      <c r="Q4087" s="41"/>
      <c r="R4087" s="41"/>
      <c r="S4087" s="41"/>
    </row>
    <row r="4088" ht="78.0" customHeight="1">
      <c r="A4088" s="41"/>
      <c r="B4088" s="78"/>
      <c r="C4088" s="78"/>
      <c r="D4088" s="41"/>
      <c r="E4088" s="41"/>
      <c r="F4088" s="41"/>
      <c r="G4088" s="41"/>
      <c r="H4088" s="41"/>
      <c r="I4088" s="41"/>
      <c r="J4088" s="41"/>
      <c r="K4088" s="41"/>
      <c r="L4088" s="41"/>
      <c r="M4088" s="41"/>
      <c r="N4088" s="41"/>
      <c r="O4088" s="41"/>
      <c r="P4088" s="41"/>
      <c r="Q4088" s="41"/>
      <c r="R4088" s="41"/>
      <c r="S4088" s="41"/>
    </row>
    <row r="4089" ht="78.0" customHeight="1">
      <c r="A4089" s="41"/>
      <c r="B4089" s="78"/>
      <c r="C4089" s="78"/>
      <c r="D4089" s="41"/>
      <c r="E4089" s="41"/>
      <c r="F4089" s="41"/>
      <c r="G4089" s="41"/>
      <c r="H4089" s="41"/>
      <c r="I4089" s="41"/>
      <c r="J4089" s="41"/>
      <c r="K4089" s="41"/>
      <c r="L4089" s="41"/>
      <c r="M4089" s="41"/>
      <c r="N4089" s="41"/>
      <c r="O4089" s="41"/>
      <c r="P4089" s="41"/>
      <c r="Q4089" s="41"/>
      <c r="R4089" s="41"/>
      <c r="S4089" s="41"/>
    </row>
    <row r="4090" ht="78.0" customHeight="1">
      <c r="A4090" s="41"/>
      <c r="B4090" s="78"/>
      <c r="C4090" s="78"/>
      <c r="D4090" s="41"/>
      <c r="E4090" s="41"/>
      <c r="F4090" s="41"/>
      <c r="G4090" s="41"/>
      <c r="H4090" s="41"/>
      <c r="I4090" s="41"/>
      <c r="J4090" s="41"/>
      <c r="K4090" s="41"/>
      <c r="L4090" s="41"/>
      <c r="M4090" s="41"/>
      <c r="N4090" s="41"/>
      <c r="O4090" s="41"/>
      <c r="P4090" s="41"/>
      <c r="Q4090" s="41"/>
      <c r="R4090" s="41"/>
      <c r="S4090" s="41"/>
    </row>
    <row r="4091" ht="78.0" customHeight="1">
      <c r="A4091" s="41"/>
      <c r="B4091" s="78"/>
      <c r="C4091" s="78"/>
      <c r="D4091" s="41"/>
      <c r="E4091" s="41"/>
      <c r="F4091" s="41"/>
      <c r="G4091" s="41"/>
      <c r="H4091" s="41"/>
      <c r="I4091" s="41"/>
      <c r="J4091" s="41"/>
      <c r="K4091" s="41"/>
      <c r="L4091" s="41"/>
      <c r="M4091" s="41"/>
      <c r="N4091" s="41"/>
      <c r="O4091" s="41"/>
      <c r="P4091" s="41"/>
      <c r="Q4091" s="41"/>
      <c r="R4091" s="41"/>
      <c r="S4091" s="41"/>
    </row>
    <row r="4092" ht="78.0" customHeight="1">
      <c r="A4092" s="41"/>
      <c r="B4092" s="78"/>
      <c r="C4092" s="78"/>
      <c r="D4092" s="41"/>
      <c r="E4092" s="41"/>
      <c r="F4092" s="41"/>
      <c r="G4092" s="41"/>
      <c r="H4092" s="41"/>
      <c r="I4092" s="41"/>
      <c r="J4092" s="41"/>
      <c r="K4092" s="41"/>
      <c r="L4092" s="41"/>
      <c r="M4092" s="41"/>
      <c r="N4092" s="41"/>
      <c r="O4092" s="41"/>
      <c r="P4092" s="41"/>
      <c r="Q4092" s="41"/>
      <c r="R4092" s="41"/>
      <c r="S4092" s="41"/>
    </row>
    <row r="4093" ht="78.0" customHeight="1">
      <c r="A4093" s="41"/>
      <c r="B4093" s="78"/>
      <c r="C4093" s="78"/>
      <c r="D4093" s="41"/>
      <c r="E4093" s="41"/>
      <c r="F4093" s="41"/>
      <c r="G4093" s="41"/>
      <c r="H4093" s="41"/>
      <c r="I4093" s="41"/>
      <c r="J4093" s="41"/>
      <c r="K4093" s="41"/>
      <c r="L4093" s="41"/>
      <c r="M4093" s="41"/>
      <c r="N4093" s="41"/>
      <c r="O4093" s="41"/>
      <c r="P4093" s="41"/>
      <c r="Q4093" s="41"/>
      <c r="R4093" s="41"/>
      <c r="S4093" s="41"/>
    </row>
    <row r="4094" ht="78.0" customHeight="1">
      <c r="A4094" s="41"/>
      <c r="B4094" s="78"/>
      <c r="C4094" s="78"/>
      <c r="D4094" s="41"/>
      <c r="E4094" s="41"/>
      <c r="F4094" s="41"/>
      <c r="G4094" s="41"/>
      <c r="H4094" s="41"/>
      <c r="I4094" s="41"/>
      <c r="J4094" s="41"/>
      <c r="K4094" s="41"/>
      <c r="L4094" s="41"/>
      <c r="M4094" s="41"/>
      <c r="N4094" s="41"/>
      <c r="O4094" s="41"/>
      <c r="P4094" s="41"/>
      <c r="Q4094" s="41"/>
      <c r="R4094" s="41"/>
      <c r="S4094" s="41"/>
    </row>
    <row r="4095" ht="78.0" customHeight="1">
      <c r="A4095" s="41"/>
      <c r="B4095" s="78"/>
      <c r="C4095" s="78"/>
      <c r="D4095" s="41"/>
      <c r="E4095" s="41"/>
      <c r="F4095" s="41"/>
      <c r="G4095" s="41"/>
      <c r="H4095" s="41"/>
      <c r="I4095" s="41"/>
      <c r="J4095" s="41"/>
      <c r="K4095" s="41"/>
      <c r="L4095" s="41"/>
      <c r="M4095" s="41"/>
      <c r="N4095" s="41"/>
      <c r="O4095" s="41"/>
      <c r="P4095" s="41"/>
      <c r="Q4095" s="41"/>
      <c r="R4095" s="41"/>
      <c r="S4095" s="41"/>
    </row>
    <row r="4096" ht="78.0" customHeight="1">
      <c r="A4096" s="41"/>
      <c r="B4096" s="78"/>
      <c r="C4096" s="78"/>
      <c r="D4096" s="41"/>
      <c r="E4096" s="41"/>
      <c r="F4096" s="41"/>
      <c r="G4096" s="41"/>
      <c r="H4096" s="41"/>
      <c r="I4096" s="41"/>
      <c r="J4096" s="41"/>
      <c r="K4096" s="41"/>
      <c r="L4096" s="41"/>
      <c r="M4096" s="41"/>
      <c r="N4096" s="41"/>
      <c r="O4096" s="41"/>
      <c r="P4096" s="41"/>
      <c r="Q4096" s="41"/>
      <c r="R4096" s="41"/>
      <c r="S4096" s="41"/>
    </row>
    <row r="4097" ht="78.0" customHeight="1">
      <c r="A4097" s="41"/>
      <c r="B4097" s="78"/>
      <c r="C4097" s="78"/>
      <c r="D4097" s="41"/>
      <c r="E4097" s="41"/>
      <c r="F4097" s="41"/>
      <c r="G4097" s="41"/>
      <c r="H4097" s="41"/>
      <c r="I4097" s="41"/>
      <c r="J4097" s="41"/>
      <c r="K4097" s="41"/>
      <c r="L4097" s="41"/>
      <c r="M4097" s="41"/>
      <c r="N4097" s="41"/>
      <c r="O4097" s="41"/>
      <c r="P4097" s="41"/>
      <c r="Q4097" s="41"/>
      <c r="R4097" s="41"/>
      <c r="S4097" s="41"/>
    </row>
    <row r="4098" ht="78.0" customHeight="1">
      <c r="A4098" s="41"/>
      <c r="B4098" s="78"/>
      <c r="C4098" s="78"/>
      <c r="D4098" s="41"/>
      <c r="E4098" s="41"/>
      <c r="F4098" s="41"/>
      <c r="G4098" s="41"/>
      <c r="H4098" s="41"/>
      <c r="I4098" s="41"/>
      <c r="J4098" s="41"/>
      <c r="K4098" s="41"/>
      <c r="L4098" s="41"/>
      <c r="M4098" s="41"/>
      <c r="N4098" s="41"/>
      <c r="O4098" s="41"/>
      <c r="P4098" s="41"/>
      <c r="Q4098" s="41"/>
      <c r="R4098" s="41"/>
      <c r="S4098" s="41"/>
    </row>
    <row r="4099" ht="78.0" customHeight="1">
      <c r="A4099" s="41"/>
      <c r="B4099" s="78"/>
      <c r="C4099" s="78"/>
      <c r="D4099" s="41"/>
      <c r="E4099" s="41"/>
      <c r="F4099" s="41"/>
      <c r="G4099" s="41"/>
      <c r="H4099" s="41"/>
      <c r="I4099" s="41"/>
      <c r="J4099" s="41"/>
      <c r="K4099" s="41"/>
      <c r="L4099" s="41"/>
      <c r="M4099" s="41"/>
      <c r="N4099" s="41"/>
      <c r="O4099" s="41"/>
      <c r="P4099" s="41"/>
      <c r="Q4099" s="41"/>
      <c r="R4099" s="41"/>
      <c r="S4099" s="41"/>
    </row>
    <row r="4100" ht="78.0" customHeight="1">
      <c r="A4100" s="41"/>
      <c r="B4100" s="78"/>
      <c r="C4100" s="78"/>
      <c r="D4100" s="41"/>
      <c r="E4100" s="41"/>
      <c r="F4100" s="41"/>
      <c r="G4100" s="41"/>
      <c r="H4100" s="41"/>
      <c r="I4100" s="41"/>
      <c r="J4100" s="41"/>
      <c r="K4100" s="41"/>
      <c r="L4100" s="41"/>
      <c r="M4100" s="41"/>
      <c r="N4100" s="41"/>
      <c r="O4100" s="41"/>
      <c r="P4100" s="41"/>
      <c r="Q4100" s="41"/>
      <c r="R4100" s="41"/>
      <c r="S4100" s="41"/>
    </row>
    <row r="4101" ht="78.0" customHeight="1">
      <c r="A4101" s="41"/>
      <c r="B4101" s="78"/>
      <c r="C4101" s="78"/>
      <c r="D4101" s="41"/>
      <c r="E4101" s="41"/>
      <c r="F4101" s="41"/>
      <c r="G4101" s="41"/>
      <c r="H4101" s="41"/>
      <c r="I4101" s="41"/>
      <c r="J4101" s="41"/>
      <c r="K4101" s="41"/>
      <c r="L4101" s="41"/>
      <c r="M4101" s="41"/>
      <c r="N4101" s="41"/>
      <c r="O4101" s="41"/>
      <c r="P4101" s="41"/>
      <c r="Q4101" s="41"/>
      <c r="R4101" s="41"/>
      <c r="S4101" s="41"/>
    </row>
    <row r="4102" ht="78.0" customHeight="1">
      <c r="A4102" s="41"/>
      <c r="B4102" s="78"/>
      <c r="C4102" s="78"/>
      <c r="D4102" s="41"/>
      <c r="E4102" s="41"/>
      <c r="F4102" s="41"/>
      <c r="G4102" s="41"/>
      <c r="H4102" s="41"/>
      <c r="I4102" s="41"/>
      <c r="J4102" s="41"/>
      <c r="K4102" s="41"/>
      <c r="L4102" s="41"/>
      <c r="M4102" s="41"/>
      <c r="N4102" s="41"/>
      <c r="O4102" s="41"/>
      <c r="P4102" s="41"/>
      <c r="Q4102" s="41"/>
      <c r="R4102" s="41"/>
      <c r="S4102" s="41"/>
    </row>
    <row r="4103" ht="78.0" customHeight="1">
      <c r="A4103" s="41"/>
      <c r="B4103" s="78"/>
      <c r="C4103" s="78"/>
      <c r="D4103" s="41"/>
      <c r="E4103" s="41"/>
      <c r="F4103" s="41"/>
      <c r="G4103" s="41"/>
      <c r="H4103" s="41"/>
      <c r="I4103" s="41"/>
      <c r="J4103" s="41"/>
      <c r="K4103" s="41"/>
      <c r="L4103" s="41"/>
      <c r="M4103" s="41"/>
      <c r="N4103" s="41"/>
      <c r="O4103" s="41"/>
      <c r="P4103" s="41"/>
      <c r="Q4103" s="41"/>
      <c r="R4103" s="41"/>
      <c r="S4103" s="41"/>
    </row>
    <row r="4104" ht="78.0" customHeight="1">
      <c r="A4104" s="41"/>
      <c r="B4104" s="78"/>
      <c r="C4104" s="78"/>
      <c r="D4104" s="41"/>
      <c r="E4104" s="41"/>
      <c r="F4104" s="41"/>
      <c r="G4104" s="41"/>
      <c r="H4104" s="41"/>
      <c r="I4104" s="41"/>
      <c r="J4104" s="41"/>
      <c r="K4104" s="41"/>
      <c r="L4104" s="41"/>
      <c r="M4104" s="41"/>
      <c r="N4104" s="41"/>
      <c r="O4104" s="41"/>
      <c r="P4104" s="41"/>
      <c r="Q4104" s="41"/>
      <c r="R4104" s="41"/>
      <c r="S4104" s="41"/>
    </row>
    <row r="4105" ht="78.0" customHeight="1">
      <c r="A4105" s="41"/>
      <c r="B4105" s="78"/>
      <c r="C4105" s="78"/>
      <c r="D4105" s="41"/>
      <c r="E4105" s="41"/>
      <c r="F4105" s="41"/>
      <c r="G4105" s="41"/>
      <c r="H4105" s="41"/>
      <c r="I4105" s="41"/>
      <c r="J4105" s="41"/>
      <c r="K4105" s="41"/>
      <c r="L4105" s="41"/>
      <c r="M4105" s="41"/>
      <c r="N4105" s="41"/>
      <c r="O4105" s="41"/>
      <c r="P4105" s="41"/>
      <c r="Q4105" s="41"/>
      <c r="R4105" s="41"/>
      <c r="S4105" s="41"/>
    </row>
    <row r="4106" ht="78.0" customHeight="1">
      <c r="A4106" s="41"/>
      <c r="B4106" s="78"/>
      <c r="C4106" s="78"/>
      <c r="D4106" s="41"/>
      <c r="E4106" s="41"/>
      <c r="F4106" s="41"/>
      <c r="G4106" s="41"/>
      <c r="H4106" s="41"/>
      <c r="I4106" s="41"/>
      <c r="J4106" s="41"/>
      <c r="K4106" s="41"/>
      <c r="L4106" s="41"/>
      <c r="M4106" s="41"/>
      <c r="N4106" s="41"/>
      <c r="O4106" s="41"/>
      <c r="P4106" s="41"/>
      <c r="Q4106" s="41"/>
      <c r="R4106" s="41"/>
      <c r="S4106" s="41"/>
    </row>
    <row r="4107" ht="78.0" customHeight="1">
      <c r="A4107" s="41"/>
      <c r="B4107" s="78"/>
      <c r="C4107" s="78"/>
      <c r="D4107" s="41"/>
      <c r="E4107" s="41"/>
      <c r="F4107" s="41"/>
      <c r="G4107" s="41"/>
      <c r="H4107" s="41"/>
      <c r="I4107" s="41"/>
      <c r="J4107" s="41"/>
      <c r="K4107" s="41"/>
      <c r="L4107" s="41"/>
      <c r="M4107" s="41"/>
      <c r="N4107" s="41"/>
      <c r="O4107" s="41"/>
      <c r="P4107" s="41"/>
      <c r="Q4107" s="41"/>
      <c r="R4107" s="41"/>
      <c r="S4107" s="41"/>
    </row>
    <row r="4108" ht="78.0" customHeight="1">
      <c r="A4108" s="41"/>
      <c r="B4108" s="78"/>
      <c r="C4108" s="78"/>
      <c r="D4108" s="41"/>
      <c r="E4108" s="41"/>
      <c r="F4108" s="41"/>
      <c r="G4108" s="41"/>
      <c r="H4108" s="41"/>
      <c r="I4108" s="41"/>
      <c r="J4108" s="41"/>
      <c r="K4108" s="41"/>
      <c r="L4108" s="41"/>
      <c r="M4108" s="41"/>
      <c r="N4108" s="41"/>
      <c r="O4108" s="41"/>
      <c r="P4108" s="41"/>
      <c r="Q4108" s="41"/>
      <c r="R4108" s="41"/>
      <c r="S4108" s="41"/>
    </row>
    <row r="4109" ht="78.0" customHeight="1">
      <c r="A4109" s="41"/>
      <c r="B4109" s="78"/>
      <c r="C4109" s="78"/>
      <c r="D4109" s="41"/>
      <c r="E4109" s="41"/>
      <c r="F4109" s="41"/>
      <c r="G4109" s="41"/>
      <c r="H4109" s="41"/>
      <c r="I4109" s="41"/>
      <c r="J4109" s="41"/>
      <c r="K4109" s="41"/>
      <c r="L4109" s="41"/>
      <c r="M4109" s="41"/>
      <c r="N4109" s="41"/>
      <c r="O4109" s="41"/>
      <c r="P4109" s="41"/>
      <c r="Q4109" s="41"/>
      <c r="R4109" s="41"/>
      <c r="S4109" s="41"/>
    </row>
    <row r="4110" ht="78.0" customHeight="1">
      <c r="A4110" s="41"/>
      <c r="B4110" s="78"/>
      <c r="C4110" s="78"/>
      <c r="D4110" s="41"/>
      <c r="E4110" s="41"/>
      <c r="F4110" s="41"/>
      <c r="G4110" s="41"/>
      <c r="H4110" s="41"/>
      <c r="I4110" s="41"/>
      <c r="J4110" s="41"/>
      <c r="K4110" s="41"/>
      <c r="L4110" s="41"/>
      <c r="M4110" s="41"/>
      <c r="N4110" s="41"/>
      <c r="O4110" s="41"/>
      <c r="P4110" s="41"/>
      <c r="Q4110" s="41"/>
      <c r="R4110" s="41"/>
      <c r="S4110" s="41"/>
    </row>
    <row r="4111" ht="78.0" customHeight="1">
      <c r="A4111" s="41"/>
      <c r="B4111" s="78"/>
      <c r="C4111" s="78"/>
      <c r="D4111" s="41"/>
      <c r="E4111" s="41"/>
      <c r="F4111" s="41"/>
      <c r="G4111" s="41"/>
      <c r="H4111" s="41"/>
      <c r="I4111" s="41"/>
      <c r="J4111" s="41"/>
      <c r="K4111" s="41"/>
      <c r="L4111" s="41"/>
      <c r="M4111" s="41"/>
      <c r="N4111" s="41"/>
      <c r="O4111" s="41"/>
      <c r="P4111" s="41"/>
      <c r="Q4111" s="41"/>
      <c r="R4111" s="41"/>
      <c r="S4111" s="41"/>
    </row>
    <row r="4112" ht="78.0" customHeight="1">
      <c r="A4112" s="41"/>
      <c r="B4112" s="78"/>
      <c r="C4112" s="78"/>
      <c r="D4112" s="41"/>
      <c r="E4112" s="41"/>
      <c r="F4112" s="41"/>
      <c r="G4112" s="41"/>
      <c r="H4112" s="41"/>
      <c r="I4112" s="41"/>
      <c r="J4112" s="41"/>
      <c r="K4112" s="41"/>
      <c r="L4112" s="41"/>
      <c r="M4112" s="41"/>
      <c r="N4112" s="41"/>
      <c r="O4112" s="41"/>
      <c r="P4112" s="41"/>
      <c r="Q4112" s="41"/>
      <c r="R4112" s="41"/>
      <c r="S4112" s="41"/>
    </row>
    <row r="4113" ht="78.0" customHeight="1">
      <c r="A4113" s="41"/>
      <c r="B4113" s="78"/>
      <c r="C4113" s="78"/>
      <c r="D4113" s="41"/>
      <c r="E4113" s="41"/>
      <c r="F4113" s="41"/>
      <c r="G4113" s="41"/>
      <c r="H4113" s="41"/>
      <c r="I4113" s="41"/>
      <c r="J4113" s="41"/>
      <c r="K4113" s="41"/>
      <c r="L4113" s="41"/>
      <c r="M4113" s="41"/>
      <c r="N4113" s="41"/>
      <c r="O4113" s="41"/>
      <c r="P4113" s="41"/>
      <c r="Q4113" s="41"/>
      <c r="R4113" s="41"/>
      <c r="S4113" s="41"/>
    </row>
    <row r="4114" ht="78.0" customHeight="1">
      <c r="A4114" s="41"/>
      <c r="B4114" s="78"/>
      <c r="C4114" s="78"/>
      <c r="D4114" s="41"/>
      <c r="E4114" s="41"/>
      <c r="F4114" s="41"/>
      <c r="G4114" s="41"/>
      <c r="H4114" s="41"/>
      <c r="I4114" s="41"/>
      <c r="J4114" s="41"/>
      <c r="K4114" s="41"/>
      <c r="L4114" s="41"/>
      <c r="M4114" s="41"/>
      <c r="N4114" s="41"/>
      <c r="O4114" s="41"/>
      <c r="P4114" s="41"/>
      <c r="Q4114" s="41"/>
      <c r="R4114" s="41"/>
      <c r="S4114" s="41"/>
    </row>
    <row r="4115" ht="78.0" customHeight="1">
      <c r="A4115" s="41"/>
      <c r="B4115" s="78"/>
      <c r="C4115" s="78"/>
      <c r="D4115" s="41"/>
      <c r="E4115" s="41"/>
      <c r="F4115" s="41"/>
      <c r="G4115" s="41"/>
      <c r="H4115" s="41"/>
      <c r="I4115" s="41"/>
      <c r="J4115" s="41"/>
      <c r="K4115" s="41"/>
      <c r="L4115" s="41"/>
      <c r="M4115" s="41"/>
      <c r="N4115" s="41"/>
      <c r="O4115" s="41"/>
      <c r="P4115" s="41"/>
      <c r="Q4115" s="41"/>
      <c r="R4115" s="41"/>
      <c r="S4115" s="41"/>
    </row>
    <row r="4116" ht="78.0" customHeight="1">
      <c r="A4116" s="41"/>
      <c r="B4116" s="78"/>
      <c r="C4116" s="78"/>
      <c r="D4116" s="41"/>
      <c r="E4116" s="41"/>
      <c r="F4116" s="41"/>
      <c r="G4116" s="41"/>
      <c r="H4116" s="41"/>
      <c r="I4116" s="41"/>
      <c r="J4116" s="41"/>
      <c r="K4116" s="41"/>
      <c r="L4116" s="41"/>
      <c r="M4116" s="41"/>
      <c r="N4116" s="41"/>
      <c r="O4116" s="41"/>
      <c r="P4116" s="41"/>
      <c r="Q4116" s="41"/>
      <c r="R4116" s="41"/>
      <c r="S4116" s="41"/>
    </row>
    <row r="4117" ht="78.0" customHeight="1">
      <c r="A4117" s="41"/>
      <c r="B4117" s="78"/>
      <c r="C4117" s="78"/>
      <c r="D4117" s="41"/>
      <c r="E4117" s="41"/>
      <c r="F4117" s="41"/>
      <c r="G4117" s="41"/>
      <c r="H4117" s="41"/>
      <c r="I4117" s="41"/>
      <c r="J4117" s="41"/>
      <c r="K4117" s="41"/>
      <c r="L4117" s="41"/>
      <c r="M4117" s="41"/>
      <c r="N4117" s="41"/>
      <c r="O4117" s="41"/>
      <c r="P4117" s="41"/>
      <c r="Q4117" s="41"/>
      <c r="R4117" s="41"/>
      <c r="S4117" s="41"/>
    </row>
    <row r="4118" ht="78.0" customHeight="1">
      <c r="A4118" s="41"/>
      <c r="B4118" s="78"/>
      <c r="C4118" s="78"/>
      <c r="D4118" s="41"/>
      <c r="E4118" s="41"/>
      <c r="F4118" s="41"/>
      <c r="G4118" s="41"/>
      <c r="H4118" s="41"/>
      <c r="I4118" s="41"/>
      <c r="J4118" s="41"/>
      <c r="K4118" s="41"/>
      <c r="L4118" s="41"/>
      <c r="M4118" s="41"/>
      <c r="N4118" s="41"/>
      <c r="O4118" s="41"/>
      <c r="P4118" s="41"/>
      <c r="Q4118" s="41"/>
      <c r="R4118" s="41"/>
      <c r="S4118" s="41"/>
    </row>
    <row r="4119" ht="78.0" customHeight="1">
      <c r="A4119" s="41"/>
      <c r="B4119" s="78"/>
      <c r="C4119" s="78"/>
      <c r="D4119" s="41"/>
      <c r="E4119" s="41"/>
      <c r="F4119" s="41"/>
      <c r="G4119" s="41"/>
      <c r="H4119" s="41"/>
      <c r="I4119" s="41"/>
      <c r="J4119" s="41"/>
      <c r="K4119" s="41"/>
      <c r="L4119" s="41"/>
      <c r="M4119" s="41"/>
      <c r="N4119" s="41"/>
      <c r="O4119" s="41"/>
      <c r="P4119" s="41"/>
      <c r="Q4119" s="41"/>
      <c r="R4119" s="41"/>
      <c r="S4119" s="41"/>
    </row>
    <row r="4120" ht="78.0" customHeight="1">
      <c r="A4120" s="41"/>
      <c r="B4120" s="78"/>
      <c r="C4120" s="78"/>
      <c r="D4120" s="41"/>
      <c r="E4120" s="41"/>
      <c r="F4120" s="41"/>
      <c r="G4120" s="41"/>
      <c r="H4120" s="41"/>
      <c r="I4120" s="41"/>
      <c r="J4120" s="41"/>
      <c r="K4120" s="41"/>
      <c r="L4120" s="41"/>
      <c r="M4120" s="41"/>
      <c r="N4120" s="41"/>
      <c r="O4120" s="41"/>
      <c r="P4120" s="41"/>
      <c r="Q4120" s="41"/>
      <c r="R4120" s="41"/>
      <c r="S4120" s="41"/>
    </row>
    <row r="4121" ht="78.0" customHeight="1">
      <c r="A4121" s="41"/>
      <c r="B4121" s="78"/>
      <c r="C4121" s="78"/>
      <c r="D4121" s="41"/>
      <c r="E4121" s="41"/>
      <c r="F4121" s="41"/>
      <c r="G4121" s="41"/>
      <c r="H4121" s="41"/>
      <c r="I4121" s="41"/>
      <c r="J4121" s="41"/>
      <c r="K4121" s="41"/>
      <c r="L4121" s="41"/>
      <c r="M4121" s="41"/>
      <c r="N4121" s="41"/>
      <c r="O4121" s="41"/>
      <c r="P4121" s="41"/>
      <c r="Q4121" s="41"/>
      <c r="R4121" s="41"/>
      <c r="S4121" s="41"/>
    </row>
    <row r="4122" ht="78.0" customHeight="1">
      <c r="A4122" s="41"/>
      <c r="B4122" s="78"/>
      <c r="C4122" s="78"/>
      <c r="D4122" s="41"/>
      <c r="E4122" s="41"/>
      <c r="F4122" s="41"/>
      <c r="G4122" s="41"/>
      <c r="H4122" s="41"/>
      <c r="I4122" s="41"/>
      <c r="J4122" s="41"/>
      <c r="K4122" s="41"/>
      <c r="L4122" s="41"/>
      <c r="M4122" s="41"/>
      <c r="N4122" s="41"/>
      <c r="O4122" s="41"/>
      <c r="P4122" s="41"/>
      <c r="Q4122" s="41"/>
      <c r="R4122" s="41"/>
      <c r="S4122" s="41"/>
    </row>
    <row r="4123" ht="78.0" customHeight="1">
      <c r="A4123" s="41"/>
      <c r="B4123" s="78"/>
      <c r="C4123" s="78"/>
      <c r="D4123" s="41"/>
      <c r="E4123" s="41"/>
      <c r="F4123" s="41"/>
      <c r="G4123" s="41"/>
      <c r="H4123" s="41"/>
      <c r="I4123" s="41"/>
      <c r="J4123" s="41"/>
      <c r="K4123" s="41"/>
      <c r="L4123" s="41"/>
      <c r="M4123" s="41"/>
      <c r="N4123" s="41"/>
      <c r="O4123" s="41"/>
      <c r="P4123" s="41"/>
      <c r="Q4123" s="41"/>
      <c r="R4123" s="41"/>
      <c r="S4123" s="41"/>
    </row>
    <row r="4124" ht="78.0" customHeight="1">
      <c r="A4124" s="41"/>
      <c r="B4124" s="78"/>
      <c r="C4124" s="78"/>
      <c r="D4124" s="41"/>
      <c r="E4124" s="41"/>
      <c r="F4124" s="41"/>
      <c r="G4124" s="41"/>
      <c r="H4124" s="41"/>
      <c r="I4124" s="41"/>
      <c r="J4124" s="41"/>
      <c r="K4124" s="41"/>
      <c r="L4124" s="41"/>
      <c r="M4124" s="41"/>
      <c r="N4124" s="41"/>
      <c r="O4124" s="41"/>
      <c r="P4124" s="41"/>
      <c r="Q4124" s="41"/>
      <c r="R4124" s="41"/>
      <c r="S4124" s="41"/>
    </row>
    <row r="4125" ht="78.0" customHeight="1">
      <c r="A4125" s="41"/>
      <c r="B4125" s="78"/>
      <c r="C4125" s="78"/>
      <c r="D4125" s="41"/>
      <c r="E4125" s="41"/>
      <c r="F4125" s="41"/>
      <c r="G4125" s="41"/>
      <c r="H4125" s="41"/>
      <c r="I4125" s="41"/>
      <c r="J4125" s="41"/>
      <c r="K4125" s="41"/>
      <c r="L4125" s="41"/>
      <c r="M4125" s="41"/>
      <c r="N4125" s="41"/>
      <c r="O4125" s="41"/>
      <c r="P4125" s="41"/>
      <c r="Q4125" s="41"/>
      <c r="R4125" s="41"/>
      <c r="S4125" s="41"/>
    </row>
    <row r="4126" ht="78.0" customHeight="1">
      <c r="A4126" s="41"/>
      <c r="B4126" s="78"/>
      <c r="C4126" s="78"/>
      <c r="D4126" s="41"/>
      <c r="E4126" s="41"/>
      <c r="F4126" s="41"/>
      <c r="G4126" s="41"/>
      <c r="H4126" s="41"/>
      <c r="I4126" s="41"/>
      <c r="J4126" s="41"/>
      <c r="K4126" s="41"/>
      <c r="L4126" s="41"/>
      <c r="M4126" s="41"/>
      <c r="N4126" s="41"/>
      <c r="O4126" s="41"/>
      <c r="P4126" s="41"/>
      <c r="Q4126" s="41"/>
      <c r="R4126" s="41"/>
      <c r="S4126" s="41"/>
    </row>
    <row r="4127" ht="78.0" customHeight="1">
      <c r="A4127" s="41"/>
      <c r="B4127" s="78"/>
      <c r="C4127" s="78"/>
      <c r="D4127" s="41"/>
      <c r="E4127" s="41"/>
      <c r="F4127" s="41"/>
      <c r="G4127" s="41"/>
      <c r="H4127" s="41"/>
      <c r="I4127" s="41"/>
      <c r="J4127" s="41"/>
      <c r="K4127" s="41"/>
      <c r="L4127" s="41"/>
      <c r="M4127" s="41"/>
      <c r="N4127" s="41"/>
      <c r="O4127" s="41"/>
      <c r="P4127" s="41"/>
      <c r="Q4127" s="41"/>
      <c r="R4127" s="41"/>
      <c r="S4127" s="41"/>
    </row>
    <row r="4128" ht="78.0" customHeight="1">
      <c r="A4128" s="41"/>
      <c r="B4128" s="78"/>
      <c r="C4128" s="78"/>
      <c r="D4128" s="41"/>
      <c r="E4128" s="41"/>
      <c r="F4128" s="41"/>
      <c r="G4128" s="41"/>
      <c r="H4128" s="41"/>
      <c r="I4128" s="41"/>
      <c r="J4128" s="41"/>
      <c r="K4128" s="41"/>
      <c r="L4128" s="41"/>
      <c r="M4128" s="41"/>
      <c r="N4128" s="41"/>
      <c r="O4128" s="41"/>
      <c r="P4128" s="41"/>
      <c r="Q4128" s="41"/>
      <c r="R4128" s="41"/>
      <c r="S4128" s="41"/>
    </row>
    <row r="4129" ht="78.0" customHeight="1">
      <c r="A4129" s="41"/>
      <c r="B4129" s="78"/>
      <c r="C4129" s="78"/>
      <c r="D4129" s="41"/>
      <c r="E4129" s="41"/>
      <c r="F4129" s="41"/>
      <c r="G4129" s="41"/>
      <c r="H4129" s="41"/>
      <c r="I4129" s="41"/>
      <c r="J4129" s="41"/>
      <c r="K4129" s="41"/>
      <c r="L4129" s="41"/>
      <c r="M4129" s="41"/>
      <c r="N4129" s="41"/>
      <c r="O4129" s="41"/>
      <c r="P4129" s="41"/>
      <c r="Q4129" s="41"/>
      <c r="R4129" s="41"/>
      <c r="S4129" s="41"/>
    </row>
    <row r="4130" ht="78.0" customHeight="1">
      <c r="A4130" s="41"/>
      <c r="B4130" s="78"/>
      <c r="C4130" s="78"/>
      <c r="D4130" s="41"/>
      <c r="E4130" s="41"/>
      <c r="F4130" s="41"/>
      <c r="G4130" s="41"/>
      <c r="H4130" s="41"/>
      <c r="I4130" s="41"/>
      <c r="J4130" s="41"/>
      <c r="K4130" s="41"/>
      <c r="L4130" s="41"/>
      <c r="M4130" s="41"/>
      <c r="N4130" s="41"/>
      <c r="O4130" s="41"/>
      <c r="P4130" s="41"/>
      <c r="Q4130" s="41"/>
      <c r="R4130" s="41"/>
      <c r="S4130" s="41"/>
    </row>
    <row r="4131" ht="78.0" customHeight="1">
      <c r="A4131" s="41"/>
      <c r="B4131" s="78"/>
      <c r="C4131" s="78"/>
      <c r="D4131" s="41"/>
      <c r="E4131" s="41"/>
      <c r="F4131" s="41"/>
      <c r="G4131" s="41"/>
      <c r="H4131" s="41"/>
      <c r="I4131" s="41"/>
      <c r="J4131" s="41"/>
      <c r="K4131" s="41"/>
      <c r="L4131" s="41"/>
      <c r="M4131" s="41"/>
      <c r="N4131" s="41"/>
      <c r="O4131" s="41"/>
      <c r="P4131" s="41"/>
      <c r="Q4131" s="41"/>
      <c r="R4131" s="41"/>
      <c r="S4131" s="41"/>
    </row>
    <row r="4132" ht="78.0" customHeight="1">
      <c r="A4132" s="41"/>
      <c r="B4132" s="78"/>
      <c r="C4132" s="78"/>
      <c r="D4132" s="41"/>
      <c r="E4132" s="41"/>
      <c r="F4132" s="41"/>
      <c r="G4132" s="41"/>
      <c r="H4132" s="41"/>
      <c r="I4132" s="41"/>
      <c r="J4132" s="41"/>
      <c r="K4132" s="41"/>
      <c r="L4132" s="41"/>
      <c r="M4132" s="41"/>
      <c r="N4132" s="41"/>
      <c r="O4132" s="41"/>
      <c r="P4132" s="41"/>
      <c r="Q4132" s="41"/>
      <c r="R4132" s="41"/>
      <c r="S4132" s="41"/>
    </row>
    <row r="4133" ht="78.0" customHeight="1">
      <c r="A4133" s="41"/>
      <c r="B4133" s="78"/>
      <c r="C4133" s="78"/>
      <c r="D4133" s="41"/>
      <c r="E4133" s="41"/>
      <c r="F4133" s="41"/>
      <c r="G4133" s="41"/>
      <c r="H4133" s="41"/>
      <c r="I4133" s="41"/>
      <c r="J4133" s="41"/>
      <c r="K4133" s="41"/>
      <c r="L4133" s="41"/>
      <c r="M4133" s="41"/>
      <c r="N4133" s="41"/>
      <c r="O4133" s="41"/>
      <c r="P4133" s="41"/>
      <c r="Q4133" s="41"/>
      <c r="R4133" s="41"/>
      <c r="S4133" s="41"/>
    </row>
    <row r="4134" ht="78.0" customHeight="1">
      <c r="A4134" s="41"/>
      <c r="B4134" s="78"/>
      <c r="C4134" s="78"/>
      <c r="D4134" s="41"/>
      <c r="E4134" s="41"/>
      <c r="F4134" s="41"/>
      <c r="G4134" s="41"/>
      <c r="H4134" s="41"/>
      <c r="I4134" s="41"/>
      <c r="J4134" s="41"/>
      <c r="K4134" s="41"/>
      <c r="L4134" s="41"/>
      <c r="M4134" s="41"/>
      <c r="N4134" s="41"/>
      <c r="O4134" s="41"/>
      <c r="P4134" s="41"/>
      <c r="Q4134" s="41"/>
      <c r="R4134" s="41"/>
      <c r="S4134" s="41"/>
    </row>
    <row r="4135" ht="78.0" customHeight="1">
      <c r="A4135" s="41"/>
      <c r="B4135" s="78"/>
      <c r="C4135" s="78"/>
      <c r="D4135" s="41"/>
      <c r="E4135" s="41"/>
      <c r="F4135" s="41"/>
      <c r="G4135" s="41"/>
      <c r="H4135" s="41"/>
      <c r="I4135" s="41"/>
      <c r="J4135" s="41"/>
      <c r="K4135" s="41"/>
      <c r="L4135" s="41"/>
      <c r="M4135" s="41"/>
      <c r="N4135" s="41"/>
      <c r="O4135" s="41"/>
      <c r="P4135" s="41"/>
      <c r="Q4135" s="41"/>
      <c r="R4135" s="41"/>
      <c r="S4135" s="41"/>
    </row>
    <row r="4136" ht="78.0" customHeight="1">
      <c r="A4136" s="41"/>
      <c r="B4136" s="78"/>
      <c r="C4136" s="78"/>
      <c r="D4136" s="41"/>
      <c r="E4136" s="41"/>
      <c r="F4136" s="41"/>
      <c r="G4136" s="41"/>
      <c r="H4136" s="41"/>
      <c r="I4136" s="41"/>
      <c r="J4136" s="41"/>
      <c r="K4136" s="41"/>
      <c r="L4136" s="41"/>
      <c r="M4136" s="41"/>
      <c r="N4136" s="41"/>
      <c r="O4136" s="41"/>
      <c r="P4136" s="41"/>
      <c r="Q4136" s="41"/>
      <c r="R4136" s="41"/>
      <c r="S4136" s="41"/>
    </row>
    <row r="4137" ht="78.0" customHeight="1">
      <c r="A4137" s="41"/>
      <c r="B4137" s="78"/>
      <c r="C4137" s="78"/>
      <c r="D4137" s="41"/>
      <c r="E4137" s="41"/>
      <c r="F4137" s="41"/>
      <c r="G4137" s="41"/>
      <c r="H4137" s="41"/>
      <c r="I4137" s="41"/>
      <c r="J4137" s="41"/>
      <c r="K4137" s="41"/>
      <c r="L4137" s="41"/>
      <c r="M4137" s="41"/>
      <c r="N4137" s="41"/>
      <c r="O4137" s="41"/>
      <c r="P4137" s="41"/>
      <c r="Q4137" s="41"/>
      <c r="R4137" s="41"/>
      <c r="S4137" s="41"/>
    </row>
    <row r="4138" ht="78.0" customHeight="1">
      <c r="A4138" s="41"/>
      <c r="B4138" s="78"/>
      <c r="C4138" s="78"/>
      <c r="D4138" s="41"/>
      <c r="E4138" s="41"/>
      <c r="F4138" s="41"/>
      <c r="G4138" s="41"/>
      <c r="H4138" s="41"/>
      <c r="I4138" s="41"/>
      <c r="J4138" s="41"/>
      <c r="K4138" s="41"/>
      <c r="L4138" s="41"/>
      <c r="M4138" s="41"/>
      <c r="N4138" s="41"/>
      <c r="O4138" s="41"/>
      <c r="P4138" s="41"/>
      <c r="Q4138" s="41"/>
      <c r="R4138" s="41"/>
      <c r="S4138" s="41"/>
    </row>
    <row r="4139" ht="78.0" customHeight="1">
      <c r="A4139" s="41"/>
      <c r="B4139" s="78"/>
      <c r="C4139" s="78"/>
      <c r="D4139" s="41"/>
      <c r="E4139" s="41"/>
      <c r="F4139" s="41"/>
      <c r="G4139" s="41"/>
      <c r="H4139" s="41"/>
      <c r="I4139" s="41"/>
      <c r="J4139" s="41"/>
      <c r="K4139" s="41"/>
      <c r="L4139" s="41"/>
      <c r="M4139" s="41"/>
      <c r="N4139" s="41"/>
      <c r="O4139" s="41"/>
      <c r="P4139" s="41"/>
      <c r="Q4139" s="41"/>
      <c r="R4139" s="41"/>
      <c r="S4139" s="41"/>
    </row>
    <row r="4140" ht="78.0" customHeight="1">
      <c r="A4140" s="41"/>
      <c r="B4140" s="78"/>
      <c r="C4140" s="78"/>
      <c r="D4140" s="41"/>
      <c r="E4140" s="41"/>
      <c r="F4140" s="41"/>
      <c r="G4140" s="41"/>
      <c r="H4140" s="41"/>
      <c r="I4140" s="41"/>
      <c r="J4140" s="41"/>
      <c r="K4140" s="41"/>
      <c r="L4140" s="41"/>
      <c r="M4140" s="41"/>
      <c r="N4140" s="41"/>
      <c r="O4140" s="41"/>
      <c r="P4140" s="41"/>
      <c r="Q4140" s="41"/>
      <c r="R4140" s="41"/>
      <c r="S4140" s="41"/>
    </row>
    <row r="4141" ht="78.0" customHeight="1">
      <c r="A4141" s="41"/>
      <c r="B4141" s="78"/>
      <c r="C4141" s="78"/>
      <c r="D4141" s="41"/>
      <c r="E4141" s="41"/>
      <c r="F4141" s="41"/>
      <c r="G4141" s="41"/>
      <c r="H4141" s="41"/>
      <c r="I4141" s="41"/>
      <c r="J4141" s="41"/>
      <c r="K4141" s="41"/>
      <c r="L4141" s="41"/>
      <c r="M4141" s="41"/>
      <c r="N4141" s="41"/>
      <c r="O4141" s="41"/>
      <c r="P4141" s="41"/>
      <c r="Q4141" s="41"/>
      <c r="R4141" s="41"/>
      <c r="S4141" s="41"/>
    </row>
    <row r="4142" ht="78.0" customHeight="1">
      <c r="A4142" s="41"/>
      <c r="B4142" s="78"/>
      <c r="C4142" s="78"/>
      <c r="D4142" s="41"/>
      <c r="E4142" s="41"/>
      <c r="F4142" s="41"/>
      <c r="G4142" s="41"/>
      <c r="H4142" s="41"/>
      <c r="I4142" s="41"/>
      <c r="J4142" s="41"/>
      <c r="K4142" s="41"/>
      <c r="L4142" s="41"/>
      <c r="M4142" s="41"/>
      <c r="N4142" s="41"/>
      <c r="O4142" s="41"/>
      <c r="P4142" s="41"/>
      <c r="Q4142" s="41"/>
      <c r="R4142" s="41"/>
      <c r="S4142" s="41"/>
    </row>
    <row r="4143" ht="78.0" customHeight="1">
      <c r="A4143" s="41"/>
      <c r="B4143" s="78"/>
      <c r="C4143" s="78"/>
      <c r="D4143" s="41"/>
      <c r="E4143" s="41"/>
      <c r="F4143" s="41"/>
      <c r="G4143" s="41"/>
      <c r="H4143" s="41"/>
      <c r="I4143" s="41"/>
      <c r="J4143" s="41"/>
      <c r="K4143" s="41"/>
      <c r="L4143" s="41"/>
      <c r="M4143" s="41"/>
      <c r="N4143" s="41"/>
      <c r="O4143" s="41"/>
      <c r="P4143" s="41"/>
      <c r="Q4143" s="41"/>
      <c r="R4143" s="41"/>
      <c r="S4143" s="41"/>
    </row>
    <row r="4144" ht="78.0" customHeight="1">
      <c r="A4144" s="41"/>
      <c r="B4144" s="78"/>
      <c r="C4144" s="78"/>
      <c r="D4144" s="41"/>
      <c r="E4144" s="41"/>
      <c r="F4144" s="41"/>
      <c r="G4144" s="41"/>
      <c r="H4144" s="41"/>
      <c r="I4144" s="41"/>
      <c r="J4144" s="41"/>
      <c r="K4144" s="41"/>
      <c r="L4144" s="41"/>
      <c r="M4144" s="41"/>
      <c r="N4144" s="41"/>
      <c r="O4144" s="41"/>
      <c r="P4144" s="41"/>
      <c r="Q4144" s="41"/>
      <c r="R4144" s="41"/>
      <c r="S4144" s="41"/>
    </row>
    <row r="4145" ht="78.0" customHeight="1">
      <c r="A4145" s="41"/>
      <c r="B4145" s="78"/>
      <c r="C4145" s="78"/>
      <c r="D4145" s="41"/>
      <c r="E4145" s="41"/>
      <c r="F4145" s="41"/>
      <c r="G4145" s="41"/>
      <c r="H4145" s="41"/>
      <c r="I4145" s="41"/>
      <c r="J4145" s="41"/>
      <c r="K4145" s="41"/>
      <c r="L4145" s="41"/>
      <c r="M4145" s="41"/>
      <c r="N4145" s="41"/>
      <c r="O4145" s="41"/>
      <c r="P4145" s="41"/>
      <c r="Q4145" s="41"/>
      <c r="R4145" s="41"/>
      <c r="S4145" s="41"/>
    </row>
    <row r="4146" ht="78.0" customHeight="1">
      <c r="A4146" s="41"/>
      <c r="B4146" s="78"/>
      <c r="C4146" s="78"/>
      <c r="D4146" s="41"/>
      <c r="E4146" s="41"/>
      <c r="F4146" s="41"/>
      <c r="G4146" s="41"/>
      <c r="H4146" s="41"/>
      <c r="I4146" s="41"/>
      <c r="J4146" s="41"/>
      <c r="K4146" s="41"/>
      <c r="L4146" s="41"/>
      <c r="M4146" s="41"/>
      <c r="N4146" s="41"/>
      <c r="O4146" s="41"/>
      <c r="P4146" s="41"/>
      <c r="Q4146" s="41"/>
      <c r="R4146" s="41"/>
      <c r="S4146" s="41"/>
    </row>
    <row r="4147" ht="78.0" customHeight="1">
      <c r="A4147" s="41"/>
      <c r="B4147" s="78"/>
      <c r="C4147" s="78"/>
      <c r="D4147" s="41"/>
      <c r="E4147" s="41"/>
      <c r="F4147" s="41"/>
      <c r="G4147" s="41"/>
      <c r="H4147" s="41"/>
      <c r="I4147" s="41"/>
      <c r="J4147" s="41"/>
      <c r="K4147" s="41"/>
      <c r="L4147" s="41"/>
      <c r="M4147" s="41"/>
      <c r="N4147" s="41"/>
      <c r="O4147" s="41"/>
      <c r="P4147" s="41"/>
      <c r="Q4147" s="41"/>
      <c r="R4147" s="41"/>
      <c r="S4147" s="41"/>
    </row>
    <row r="4148" ht="78.0" customHeight="1">
      <c r="A4148" s="41"/>
      <c r="B4148" s="78"/>
      <c r="C4148" s="78"/>
      <c r="D4148" s="41"/>
      <c r="E4148" s="41"/>
      <c r="F4148" s="41"/>
      <c r="G4148" s="41"/>
      <c r="H4148" s="41"/>
      <c r="I4148" s="41"/>
      <c r="J4148" s="41"/>
      <c r="K4148" s="41"/>
      <c r="L4148" s="41"/>
      <c r="M4148" s="41"/>
      <c r="N4148" s="41"/>
      <c r="O4148" s="41"/>
      <c r="P4148" s="41"/>
      <c r="Q4148" s="41"/>
      <c r="R4148" s="41"/>
      <c r="S4148" s="41"/>
    </row>
    <row r="4149" ht="78.0" customHeight="1">
      <c r="A4149" s="41"/>
      <c r="B4149" s="78"/>
      <c r="C4149" s="78"/>
      <c r="D4149" s="41"/>
      <c r="E4149" s="41"/>
      <c r="F4149" s="41"/>
      <c r="G4149" s="41"/>
      <c r="H4149" s="41"/>
      <c r="I4149" s="41"/>
      <c r="J4149" s="41"/>
      <c r="K4149" s="41"/>
      <c r="L4149" s="41"/>
      <c r="M4149" s="41"/>
      <c r="N4149" s="41"/>
      <c r="O4149" s="41"/>
      <c r="P4149" s="41"/>
      <c r="Q4149" s="41"/>
      <c r="R4149" s="41"/>
      <c r="S4149" s="41"/>
    </row>
    <row r="4150" ht="78.0" customHeight="1">
      <c r="A4150" s="41"/>
      <c r="B4150" s="78"/>
      <c r="C4150" s="78"/>
      <c r="D4150" s="41"/>
      <c r="E4150" s="41"/>
      <c r="F4150" s="41"/>
      <c r="G4150" s="41"/>
      <c r="H4150" s="41"/>
      <c r="I4150" s="41"/>
      <c r="J4150" s="41"/>
      <c r="K4150" s="41"/>
      <c r="L4150" s="41"/>
      <c r="M4150" s="41"/>
      <c r="N4150" s="41"/>
      <c r="O4150" s="41"/>
      <c r="P4150" s="41"/>
      <c r="Q4150" s="41"/>
      <c r="R4150" s="41"/>
      <c r="S4150" s="41"/>
    </row>
    <row r="4151" ht="78.0" customHeight="1">
      <c r="A4151" s="41"/>
      <c r="B4151" s="78"/>
      <c r="C4151" s="78"/>
      <c r="D4151" s="41"/>
      <c r="E4151" s="41"/>
      <c r="F4151" s="41"/>
      <c r="G4151" s="41"/>
      <c r="H4151" s="41"/>
      <c r="I4151" s="41"/>
      <c r="J4151" s="41"/>
      <c r="K4151" s="41"/>
      <c r="L4151" s="41"/>
      <c r="M4151" s="41"/>
      <c r="N4151" s="41"/>
      <c r="O4151" s="41"/>
      <c r="P4151" s="41"/>
      <c r="Q4151" s="41"/>
      <c r="R4151" s="41"/>
      <c r="S4151" s="41"/>
    </row>
    <row r="4152" ht="78.0" customHeight="1">
      <c r="A4152" s="41"/>
      <c r="B4152" s="78"/>
      <c r="C4152" s="78"/>
      <c r="D4152" s="41"/>
      <c r="E4152" s="41"/>
      <c r="F4152" s="41"/>
      <c r="G4152" s="41"/>
      <c r="H4152" s="41"/>
      <c r="I4152" s="41"/>
      <c r="J4152" s="41"/>
      <c r="K4152" s="41"/>
      <c r="L4152" s="41"/>
      <c r="M4152" s="41"/>
      <c r="N4152" s="41"/>
      <c r="O4152" s="41"/>
      <c r="P4152" s="41"/>
      <c r="Q4152" s="41"/>
      <c r="R4152" s="41"/>
      <c r="S4152" s="41"/>
    </row>
    <row r="4153" ht="78.0" customHeight="1">
      <c r="A4153" s="41"/>
      <c r="B4153" s="78"/>
      <c r="C4153" s="78"/>
      <c r="D4153" s="41"/>
      <c r="E4153" s="41"/>
      <c r="F4153" s="41"/>
      <c r="G4153" s="41"/>
      <c r="H4153" s="41"/>
      <c r="I4153" s="41"/>
      <c r="J4153" s="41"/>
      <c r="K4153" s="41"/>
      <c r="L4153" s="41"/>
      <c r="M4153" s="41"/>
      <c r="N4153" s="41"/>
      <c r="O4153" s="41"/>
      <c r="P4153" s="41"/>
      <c r="Q4153" s="41"/>
      <c r="R4153" s="41"/>
      <c r="S4153" s="41"/>
    </row>
    <row r="4154" ht="78.0" customHeight="1">
      <c r="A4154" s="41"/>
      <c r="B4154" s="78"/>
      <c r="C4154" s="78"/>
      <c r="D4154" s="41"/>
      <c r="E4154" s="41"/>
      <c r="F4154" s="41"/>
      <c r="G4154" s="41"/>
      <c r="H4154" s="41"/>
      <c r="I4154" s="41"/>
      <c r="J4154" s="41"/>
      <c r="K4154" s="41"/>
      <c r="L4154" s="41"/>
      <c r="M4154" s="41"/>
      <c r="N4154" s="41"/>
      <c r="O4154" s="41"/>
      <c r="P4154" s="41"/>
      <c r="Q4154" s="41"/>
      <c r="R4154" s="41"/>
      <c r="S4154" s="41"/>
    </row>
    <row r="4155" ht="78.0" customHeight="1">
      <c r="A4155" s="41"/>
      <c r="B4155" s="78"/>
      <c r="C4155" s="78"/>
      <c r="D4155" s="41"/>
      <c r="E4155" s="41"/>
      <c r="F4155" s="41"/>
      <c r="G4155" s="41"/>
      <c r="H4155" s="41"/>
      <c r="I4155" s="41"/>
      <c r="J4155" s="41"/>
      <c r="K4155" s="41"/>
      <c r="L4155" s="41"/>
      <c r="M4155" s="41"/>
      <c r="N4155" s="41"/>
      <c r="O4155" s="41"/>
      <c r="P4155" s="41"/>
      <c r="Q4155" s="41"/>
      <c r="R4155" s="41"/>
      <c r="S4155" s="41"/>
    </row>
    <row r="4156" ht="78.0" customHeight="1">
      <c r="A4156" s="41"/>
      <c r="B4156" s="78"/>
      <c r="C4156" s="78"/>
      <c r="D4156" s="41"/>
      <c r="E4156" s="41"/>
      <c r="F4156" s="41"/>
      <c r="G4156" s="41"/>
      <c r="H4156" s="41"/>
      <c r="I4156" s="41"/>
      <c r="J4156" s="41"/>
      <c r="K4156" s="41"/>
      <c r="L4156" s="41"/>
      <c r="M4156" s="41"/>
      <c r="N4156" s="41"/>
      <c r="O4156" s="41"/>
      <c r="P4156" s="41"/>
      <c r="Q4156" s="41"/>
      <c r="R4156" s="41"/>
      <c r="S4156" s="41"/>
    </row>
    <row r="4157" ht="78.0" customHeight="1">
      <c r="A4157" s="41"/>
      <c r="B4157" s="78"/>
      <c r="C4157" s="78"/>
      <c r="D4157" s="41"/>
      <c r="E4157" s="41"/>
      <c r="F4157" s="41"/>
      <c r="G4157" s="41"/>
      <c r="H4157" s="41"/>
      <c r="I4157" s="41"/>
      <c r="J4157" s="41"/>
      <c r="K4157" s="41"/>
      <c r="L4157" s="41"/>
      <c r="M4157" s="41"/>
      <c r="N4157" s="41"/>
      <c r="O4157" s="41"/>
      <c r="P4157" s="41"/>
      <c r="Q4157" s="41"/>
      <c r="R4157" s="41"/>
      <c r="S4157" s="41"/>
    </row>
    <row r="4158" ht="78.0" customHeight="1">
      <c r="A4158" s="41"/>
      <c r="B4158" s="78"/>
      <c r="C4158" s="78"/>
      <c r="D4158" s="41"/>
      <c r="E4158" s="41"/>
      <c r="F4158" s="41"/>
      <c r="G4158" s="41"/>
      <c r="H4158" s="41"/>
      <c r="I4158" s="41"/>
      <c r="J4158" s="41"/>
      <c r="K4158" s="41"/>
      <c r="L4158" s="41"/>
      <c r="M4158" s="41"/>
      <c r="N4158" s="41"/>
      <c r="O4158" s="41"/>
      <c r="P4158" s="41"/>
      <c r="Q4158" s="41"/>
      <c r="R4158" s="41"/>
      <c r="S4158" s="41"/>
    </row>
    <row r="4159" ht="78.0" customHeight="1">
      <c r="A4159" s="41"/>
      <c r="B4159" s="78"/>
      <c r="C4159" s="78"/>
      <c r="D4159" s="41"/>
      <c r="E4159" s="41"/>
      <c r="F4159" s="41"/>
      <c r="G4159" s="41"/>
      <c r="H4159" s="41"/>
      <c r="I4159" s="41"/>
      <c r="J4159" s="41"/>
      <c r="K4159" s="41"/>
      <c r="L4159" s="41"/>
      <c r="M4159" s="41"/>
      <c r="N4159" s="41"/>
      <c r="O4159" s="41"/>
      <c r="P4159" s="41"/>
      <c r="Q4159" s="41"/>
      <c r="R4159" s="41"/>
      <c r="S4159" s="41"/>
    </row>
    <row r="4160" ht="78.0" customHeight="1">
      <c r="A4160" s="41"/>
      <c r="B4160" s="78"/>
      <c r="C4160" s="78"/>
      <c r="D4160" s="41"/>
      <c r="E4160" s="41"/>
      <c r="F4160" s="41"/>
      <c r="G4160" s="41"/>
      <c r="H4160" s="41"/>
      <c r="I4160" s="41"/>
      <c r="J4160" s="41"/>
      <c r="K4160" s="41"/>
      <c r="L4160" s="41"/>
      <c r="M4160" s="41"/>
      <c r="N4160" s="41"/>
      <c r="O4160" s="41"/>
      <c r="P4160" s="41"/>
      <c r="Q4160" s="41"/>
      <c r="R4160" s="41"/>
      <c r="S4160" s="41"/>
    </row>
    <row r="4161" ht="78.0" customHeight="1">
      <c r="A4161" s="41"/>
      <c r="B4161" s="78"/>
      <c r="C4161" s="78"/>
      <c r="D4161" s="41"/>
      <c r="E4161" s="41"/>
      <c r="F4161" s="41"/>
      <c r="G4161" s="41"/>
      <c r="H4161" s="41"/>
      <c r="I4161" s="41"/>
      <c r="J4161" s="41"/>
      <c r="K4161" s="41"/>
      <c r="L4161" s="41"/>
      <c r="M4161" s="41"/>
      <c r="N4161" s="41"/>
      <c r="O4161" s="41"/>
      <c r="P4161" s="41"/>
      <c r="Q4161" s="41"/>
      <c r="R4161" s="41"/>
      <c r="S4161" s="41"/>
    </row>
    <row r="4162" ht="78.0" customHeight="1">
      <c r="A4162" s="41"/>
      <c r="B4162" s="78"/>
      <c r="C4162" s="78"/>
      <c r="D4162" s="41"/>
      <c r="E4162" s="41"/>
      <c r="F4162" s="41"/>
      <c r="G4162" s="41"/>
      <c r="H4162" s="41"/>
      <c r="I4162" s="41"/>
      <c r="J4162" s="41"/>
      <c r="K4162" s="41"/>
      <c r="L4162" s="41"/>
      <c r="M4162" s="41"/>
      <c r="N4162" s="41"/>
      <c r="O4162" s="41"/>
      <c r="P4162" s="41"/>
      <c r="Q4162" s="41"/>
      <c r="R4162" s="41"/>
      <c r="S4162" s="41"/>
    </row>
    <row r="4163" ht="78.0" customHeight="1">
      <c r="A4163" s="41"/>
      <c r="B4163" s="78"/>
      <c r="C4163" s="78"/>
      <c r="D4163" s="41"/>
      <c r="E4163" s="41"/>
      <c r="F4163" s="41"/>
      <c r="G4163" s="41"/>
      <c r="H4163" s="41"/>
      <c r="I4163" s="41"/>
      <c r="J4163" s="41"/>
      <c r="K4163" s="41"/>
      <c r="L4163" s="41"/>
      <c r="M4163" s="41"/>
      <c r="N4163" s="41"/>
      <c r="O4163" s="41"/>
      <c r="P4163" s="41"/>
      <c r="Q4163" s="41"/>
      <c r="R4163" s="41"/>
      <c r="S4163" s="41"/>
    </row>
    <row r="4164" ht="78.0" customHeight="1">
      <c r="A4164" s="41"/>
      <c r="B4164" s="78"/>
      <c r="C4164" s="78"/>
      <c r="D4164" s="41"/>
      <c r="E4164" s="41"/>
      <c r="F4164" s="41"/>
      <c r="G4164" s="41"/>
      <c r="H4164" s="41"/>
      <c r="I4164" s="41"/>
      <c r="J4164" s="41"/>
      <c r="K4164" s="41"/>
      <c r="L4164" s="41"/>
      <c r="M4164" s="41"/>
      <c r="N4164" s="41"/>
      <c r="O4164" s="41"/>
      <c r="P4164" s="41"/>
      <c r="Q4164" s="41"/>
      <c r="R4164" s="41"/>
      <c r="S4164" s="41"/>
    </row>
    <row r="4165" ht="78.0" customHeight="1">
      <c r="A4165" s="41"/>
      <c r="B4165" s="78"/>
      <c r="C4165" s="78"/>
      <c r="D4165" s="41"/>
      <c r="E4165" s="41"/>
      <c r="F4165" s="41"/>
      <c r="G4165" s="41"/>
      <c r="H4165" s="41"/>
      <c r="I4165" s="41"/>
      <c r="J4165" s="41"/>
      <c r="K4165" s="41"/>
      <c r="L4165" s="41"/>
      <c r="M4165" s="41"/>
      <c r="N4165" s="41"/>
      <c r="O4165" s="41"/>
      <c r="P4165" s="41"/>
      <c r="Q4165" s="41"/>
      <c r="R4165" s="41"/>
      <c r="S4165" s="41"/>
    </row>
    <row r="4166" ht="78.0" customHeight="1">
      <c r="A4166" s="41"/>
      <c r="B4166" s="78"/>
      <c r="C4166" s="78"/>
      <c r="D4166" s="41"/>
      <c r="E4166" s="41"/>
      <c r="F4166" s="41"/>
      <c r="G4166" s="41"/>
      <c r="H4166" s="41"/>
      <c r="I4166" s="41"/>
      <c r="J4166" s="41"/>
      <c r="K4166" s="41"/>
      <c r="L4166" s="41"/>
      <c r="M4166" s="41"/>
      <c r="N4166" s="41"/>
      <c r="O4166" s="41"/>
      <c r="P4166" s="41"/>
      <c r="Q4166" s="41"/>
      <c r="R4166" s="41"/>
      <c r="S4166" s="41"/>
    </row>
    <row r="4167" ht="78.0" customHeight="1">
      <c r="A4167" s="41"/>
      <c r="B4167" s="78"/>
      <c r="C4167" s="78"/>
      <c r="D4167" s="41"/>
      <c r="E4167" s="41"/>
      <c r="F4167" s="41"/>
      <c r="G4167" s="41"/>
      <c r="H4167" s="41"/>
      <c r="I4167" s="41"/>
      <c r="J4167" s="41"/>
      <c r="K4167" s="41"/>
      <c r="L4167" s="41"/>
      <c r="M4167" s="41"/>
      <c r="N4167" s="41"/>
      <c r="O4167" s="41"/>
      <c r="P4167" s="41"/>
      <c r="Q4167" s="41"/>
      <c r="R4167" s="41"/>
      <c r="S4167" s="41"/>
    </row>
    <row r="4168" ht="78.0" customHeight="1">
      <c r="A4168" s="41"/>
      <c r="B4168" s="78"/>
      <c r="C4168" s="78"/>
      <c r="D4168" s="41"/>
      <c r="E4168" s="41"/>
      <c r="F4168" s="41"/>
      <c r="G4168" s="41"/>
      <c r="H4168" s="41"/>
      <c r="I4168" s="41"/>
      <c r="J4168" s="41"/>
      <c r="K4168" s="41"/>
      <c r="L4168" s="41"/>
      <c r="M4168" s="41"/>
      <c r="N4168" s="41"/>
      <c r="O4168" s="41"/>
      <c r="P4168" s="41"/>
      <c r="Q4168" s="41"/>
      <c r="R4168" s="41"/>
      <c r="S4168" s="41"/>
    </row>
    <row r="4169" ht="78.0" customHeight="1">
      <c r="A4169" s="41"/>
      <c r="B4169" s="78"/>
      <c r="C4169" s="78"/>
      <c r="D4169" s="41"/>
      <c r="E4169" s="41"/>
      <c r="F4169" s="41"/>
      <c r="G4169" s="41"/>
      <c r="H4169" s="41"/>
      <c r="I4169" s="41"/>
      <c r="J4169" s="41"/>
      <c r="K4169" s="41"/>
      <c r="L4169" s="41"/>
      <c r="M4169" s="41"/>
      <c r="N4169" s="41"/>
      <c r="O4169" s="41"/>
      <c r="P4169" s="41"/>
      <c r="Q4169" s="41"/>
      <c r="R4169" s="41"/>
      <c r="S4169" s="41"/>
    </row>
    <row r="4170" ht="78.0" customHeight="1">
      <c r="A4170" s="41"/>
      <c r="B4170" s="78"/>
      <c r="C4170" s="78"/>
      <c r="D4170" s="41"/>
      <c r="E4170" s="41"/>
      <c r="F4170" s="41"/>
      <c r="G4170" s="41"/>
      <c r="H4170" s="41"/>
      <c r="I4170" s="41"/>
      <c r="J4170" s="41"/>
      <c r="K4170" s="41"/>
      <c r="L4170" s="41"/>
      <c r="M4170" s="41"/>
      <c r="N4170" s="41"/>
      <c r="O4170" s="41"/>
      <c r="P4170" s="41"/>
      <c r="Q4170" s="41"/>
      <c r="R4170" s="41"/>
      <c r="S4170" s="41"/>
    </row>
    <row r="4171" ht="78.0" customHeight="1">
      <c r="A4171" s="41"/>
      <c r="B4171" s="78"/>
      <c r="C4171" s="78"/>
      <c r="D4171" s="41"/>
      <c r="E4171" s="41"/>
      <c r="F4171" s="41"/>
      <c r="G4171" s="41"/>
      <c r="H4171" s="41"/>
      <c r="I4171" s="41"/>
      <c r="J4171" s="41"/>
      <c r="K4171" s="41"/>
      <c r="L4171" s="41"/>
      <c r="M4171" s="41"/>
      <c r="N4171" s="41"/>
      <c r="O4171" s="41"/>
      <c r="P4171" s="41"/>
      <c r="Q4171" s="41"/>
      <c r="R4171" s="41"/>
      <c r="S4171" s="41"/>
    </row>
    <row r="4172" ht="78.0" customHeight="1">
      <c r="A4172" s="41"/>
      <c r="B4172" s="78"/>
      <c r="C4172" s="78"/>
      <c r="D4172" s="41"/>
      <c r="E4172" s="41"/>
      <c r="F4172" s="41"/>
      <c r="G4172" s="41"/>
      <c r="H4172" s="41"/>
      <c r="I4172" s="41"/>
      <c r="J4172" s="41"/>
      <c r="K4172" s="41"/>
      <c r="L4172" s="41"/>
      <c r="M4172" s="41"/>
      <c r="N4172" s="41"/>
      <c r="O4172" s="41"/>
      <c r="P4172" s="41"/>
      <c r="Q4172" s="41"/>
      <c r="R4172" s="41"/>
      <c r="S4172" s="41"/>
    </row>
    <row r="4173" ht="78.0" customHeight="1">
      <c r="A4173" s="41"/>
      <c r="B4173" s="78"/>
      <c r="C4173" s="78"/>
      <c r="D4173" s="41"/>
      <c r="E4173" s="41"/>
      <c r="F4173" s="41"/>
      <c r="G4173" s="41"/>
      <c r="H4173" s="41"/>
      <c r="I4173" s="41"/>
      <c r="J4173" s="41"/>
      <c r="K4173" s="41"/>
      <c r="L4173" s="41"/>
      <c r="M4173" s="41"/>
      <c r="N4173" s="41"/>
      <c r="O4173" s="41"/>
      <c r="P4173" s="41"/>
      <c r="Q4173" s="41"/>
      <c r="R4173" s="41"/>
      <c r="S4173" s="41"/>
    </row>
    <row r="4174" ht="78.0" customHeight="1">
      <c r="A4174" s="41"/>
      <c r="B4174" s="78"/>
      <c r="C4174" s="78"/>
      <c r="D4174" s="41"/>
      <c r="E4174" s="41"/>
      <c r="F4174" s="41"/>
      <c r="G4174" s="41"/>
      <c r="H4174" s="41"/>
      <c r="I4174" s="41"/>
      <c r="J4174" s="41"/>
      <c r="K4174" s="41"/>
      <c r="L4174" s="41"/>
      <c r="M4174" s="41"/>
      <c r="N4174" s="41"/>
      <c r="O4174" s="41"/>
      <c r="P4174" s="41"/>
      <c r="Q4174" s="41"/>
      <c r="R4174" s="41"/>
      <c r="S4174" s="41"/>
    </row>
    <row r="4175" ht="78.0" customHeight="1">
      <c r="A4175" s="41"/>
      <c r="B4175" s="78"/>
      <c r="C4175" s="78"/>
      <c r="D4175" s="41"/>
      <c r="E4175" s="41"/>
      <c r="F4175" s="41"/>
      <c r="G4175" s="41"/>
      <c r="H4175" s="41"/>
      <c r="I4175" s="41"/>
      <c r="J4175" s="41"/>
      <c r="K4175" s="41"/>
      <c r="L4175" s="41"/>
      <c r="M4175" s="41"/>
      <c r="N4175" s="41"/>
      <c r="O4175" s="41"/>
      <c r="P4175" s="41"/>
      <c r="Q4175" s="41"/>
      <c r="R4175" s="41"/>
      <c r="S4175" s="41"/>
    </row>
    <row r="4176" ht="78.0" customHeight="1">
      <c r="A4176" s="41"/>
      <c r="B4176" s="78"/>
      <c r="C4176" s="78"/>
      <c r="D4176" s="41"/>
      <c r="E4176" s="41"/>
      <c r="F4176" s="41"/>
      <c r="G4176" s="41"/>
      <c r="H4176" s="41"/>
      <c r="I4176" s="41"/>
      <c r="J4176" s="41"/>
      <c r="K4176" s="41"/>
      <c r="L4176" s="41"/>
      <c r="M4176" s="41"/>
      <c r="N4176" s="41"/>
      <c r="O4176" s="41"/>
      <c r="P4176" s="41"/>
      <c r="Q4176" s="41"/>
      <c r="R4176" s="41"/>
      <c r="S4176" s="41"/>
    </row>
    <row r="4177" ht="78.0" customHeight="1">
      <c r="A4177" s="41"/>
      <c r="B4177" s="78"/>
      <c r="C4177" s="78"/>
      <c r="D4177" s="41"/>
      <c r="E4177" s="41"/>
      <c r="F4177" s="41"/>
      <c r="G4177" s="41"/>
      <c r="H4177" s="41"/>
      <c r="I4177" s="41"/>
      <c r="J4177" s="41"/>
      <c r="K4177" s="41"/>
      <c r="L4177" s="41"/>
      <c r="M4177" s="41"/>
      <c r="N4177" s="41"/>
      <c r="O4177" s="41"/>
      <c r="P4177" s="41"/>
      <c r="Q4177" s="41"/>
      <c r="R4177" s="41"/>
      <c r="S4177" s="41"/>
    </row>
    <row r="4178" ht="78.0" customHeight="1">
      <c r="A4178" s="41"/>
      <c r="B4178" s="78"/>
      <c r="C4178" s="78"/>
      <c r="D4178" s="41"/>
      <c r="E4178" s="41"/>
      <c r="F4178" s="41"/>
      <c r="G4178" s="41"/>
      <c r="H4178" s="41"/>
      <c r="I4178" s="41"/>
      <c r="J4178" s="41"/>
      <c r="K4178" s="41"/>
      <c r="L4178" s="41"/>
      <c r="M4178" s="41"/>
      <c r="N4178" s="41"/>
      <c r="O4178" s="41"/>
      <c r="P4178" s="41"/>
      <c r="Q4178" s="41"/>
      <c r="R4178" s="41"/>
      <c r="S4178" s="41"/>
    </row>
    <row r="4179" ht="78.0" customHeight="1">
      <c r="A4179" s="41"/>
      <c r="B4179" s="78"/>
      <c r="C4179" s="78"/>
      <c r="D4179" s="41"/>
      <c r="E4179" s="41"/>
      <c r="F4179" s="41"/>
      <c r="G4179" s="41"/>
      <c r="H4179" s="41"/>
      <c r="I4179" s="41"/>
      <c r="J4179" s="41"/>
      <c r="K4179" s="41"/>
      <c r="L4179" s="41"/>
      <c r="M4179" s="41"/>
      <c r="N4179" s="41"/>
      <c r="O4179" s="41"/>
      <c r="P4179" s="41"/>
      <c r="Q4179" s="41"/>
      <c r="R4179" s="41"/>
      <c r="S4179" s="41"/>
    </row>
    <row r="4180" ht="78.0" customHeight="1">
      <c r="A4180" s="41"/>
      <c r="B4180" s="78"/>
      <c r="C4180" s="78"/>
      <c r="D4180" s="41"/>
      <c r="E4180" s="41"/>
      <c r="F4180" s="41"/>
      <c r="G4180" s="41"/>
      <c r="H4180" s="41"/>
      <c r="I4180" s="41"/>
      <c r="J4180" s="41"/>
      <c r="K4180" s="41"/>
      <c r="L4180" s="41"/>
      <c r="M4180" s="41"/>
      <c r="N4180" s="41"/>
      <c r="O4180" s="41"/>
      <c r="P4180" s="41"/>
      <c r="Q4180" s="41"/>
      <c r="R4180" s="41"/>
      <c r="S4180" s="41"/>
    </row>
    <row r="4181" ht="78.0" customHeight="1">
      <c r="A4181" s="41"/>
      <c r="B4181" s="78"/>
      <c r="C4181" s="78"/>
      <c r="D4181" s="41"/>
      <c r="E4181" s="41"/>
      <c r="F4181" s="41"/>
      <c r="G4181" s="41"/>
      <c r="H4181" s="41"/>
      <c r="I4181" s="41"/>
      <c r="J4181" s="41"/>
      <c r="K4181" s="41"/>
      <c r="L4181" s="41"/>
      <c r="M4181" s="41"/>
      <c r="N4181" s="41"/>
      <c r="O4181" s="41"/>
      <c r="P4181" s="41"/>
      <c r="Q4181" s="41"/>
      <c r="R4181" s="41"/>
      <c r="S4181" s="41"/>
    </row>
    <row r="4182" ht="78.0" customHeight="1">
      <c r="A4182" s="41"/>
      <c r="B4182" s="78"/>
      <c r="C4182" s="78"/>
      <c r="D4182" s="41"/>
      <c r="E4182" s="41"/>
      <c r="F4182" s="41"/>
      <c r="G4182" s="41"/>
      <c r="H4182" s="41"/>
      <c r="I4182" s="41"/>
      <c r="J4182" s="41"/>
      <c r="K4182" s="41"/>
      <c r="L4182" s="41"/>
      <c r="M4182" s="41"/>
      <c r="N4182" s="41"/>
      <c r="O4182" s="41"/>
      <c r="P4182" s="41"/>
      <c r="Q4182" s="41"/>
      <c r="R4182" s="41"/>
      <c r="S4182" s="41"/>
    </row>
    <row r="4183" ht="78.0" customHeight="1">
      <c r="A4183" s="41"/>
      <c r="B4183" s="78"/>
      <c r="C4183" s="78"/>
      <c r="D4183" s="41"/>
      <c r="E4183" s="41"/>
      <c r="F4183" s="41"/>
      <c r="G4183" s="41"/>
      <c r="H4183" s="41"/>
      <c r="I4183" s="41"/>
      <c r="J4183" s="41"/>
      <c r="K4183" s="41"/>
      <c r="L4183" s="41"/>
      <c r="M4183" s="41"/>
      <c r="N4183" s="41"/>
      <c r="O4183" s="41"/>
      <c r="P4183" s="41"/>
      <c r="Q4183" s="41"/>
      <c r="R4183" s="41"/>
      <c r="S4183" s="41"/>
    </row>
    <row r="4184" ht="78.0" customHeight="1">
      <c r="A4184" s="41"/>
      <c r="B4184" s="78"/>
      <c r="C4184" s="78"/>
      <c r="D4184" s="41"/>
      <c r="E4184" s="41"/>
      <c r="F4184" s="41"/>
      <c r="G4184" s="41"/>
      <c r="H4184" s="41"/>
      <c r="I4184" s="41"/>
      <c r="J4184" s="41"/>
      <c r="K4184" s="41"/>
      <c r="L4184" s="41"/>
      <c r="M4184" s="41"/>
      <c r="N4184" s="41"/>
      <c r="O4184" s="41"/>
      <c r="P4184" s="41"/>
      <c r="Q4184" s="41"/>
      <c r="R4184" s="41"/>
      <c r="S4184" s="41"/>
    </row>
    <row r="4185" ht="78.0" customHeight="1">
      <c r="A4185" s="41"/>
      <c r="B4185" s="78"/>
      <c r="C4185" s="78"/>
      <c r="D4185" s="41"/>
      <c r="E4185" s="41"/>
      <c r="F4185" s="41"/>
      <c r="G4185" s="41"/>
      <c r="H4185" s="41"/>
      <c r="I4185" s="41"/>
      <c r="J4185" s="41"/>
      <c r="K4185" s="41"/>
      <c r="L4185" s="41"/>
      <c r="M4185" s="41"/>
      <c r="N4185" s="41"/>
      <c r="O4185" s="41"/>
      <c r="P4185" s="41"/>
      <c r="Q4185" s="41"/>
      <c r="R4185" s="41"/>
      <c r="S4185" s="41"/>
    </row>
    <row r="4186" ht="78.0" customHeight="1">
      <c r="A4186" s="41"/>
      <c r="B4186" s="78"/>
      <c r="C4186" s="78"/>
      <c r="D4186" s="41"/>
      <c r="E4186" s="41"/>
      <c r="F4186" s="41"/>
      <c r="G4186" s="41"/>
      <c r="H4186" s="41"/>
      <c r="I4186" s="41"/>
      <c r="J4186" s="41"/>
      <c r="K4186" s="41"/>
      <c r="L4186" s="41"/>
      <c r="M4186" s="41"/>
      <c r="N4186" s="41"/>
      <c r="O4186" s="41"/>
      <c r="P4186" s="41"/>
      <c r="Q4186" s="41"/>
      <c r="R4186" s="41"/>
      <c r="S4186" s="41"/>
    </row>
    <row r="4187" ht="78.0" customHeight="1">
      <c r="A4187" s="41"/>
      <c r="B4187" s="78"/>
      <c r="C4187" s="78"/>
      <c r="D4187" s="41"/>
      <c r="E4187" s="41"/>
      <c r="F4187" s="41"/>
      <c r="G4187" s="41"/>
      <c r="H4187" s="41"/>
      <c r="I4187" s="41"/>
      <c r="J4187" s="41"/>
      <c r="K4187" s="41"/>
      <c r="L4187" s="41"/>
      <c r="M4187" s="41"/>
      <c r="N4187" s="41"/>
      <c r="O4187" s="41"/>
      <c r="P4187" s="41"/>
      <c r="Q4187" s="41"/>
      <c r="R4187" s="41"/>
      <c r="S4187" s="41"/>
    </row>
    <row r="4188" ht="78.0" customHeight="1">
      <c r="A4188" s="41"/>
      <c r="B4188" s="78"/>
      <c r="C4188" s="78"/>
      <c r="D4188" s="41"/>
      <c r="E4188" s="41"/>
      <c r="F4188" s="41"/>
      <c r="G4188" s="41"/>
      <c r="H4188" s="41"/>
      <c r="I4188" s="41"/>
      <c r="J4188" s="41"/>
      <c r="K4188" s="41"/>
      <c r="L4188" s="41"/>
      <c r="M4188" s="41"/>
      <c r="N4188" s="41"/>
      <c r="O4188" s="41"/>
      <c r="P4188" s="41"/>
      <c r="Q4188" s="41"/>
      <c r="R4188" s="41"/>
      <c r="S4188" s="41"/>
    </row>
    <row r="4189" ht="78.0" customHeight="1">
      <c r="A4189" s="41"/>
      <c r="B4189" s="78"/>
      <c r="C4189" s="78"/>
      <c r="D4189" s="41"/>
      <c r="E4189" s="41"/>
      <c r="F4189" s="41"/>
      <c r="G4189" s="41"/>
      <c r="H4189" s="41"/>
      <c r="I4189" s="41"/>
      <c r="J4189" s="41"/>
      <c r="K4189" s="41"/>
      <c r="L4189" s="41"/>
      <c r="M4189" s="41"/>
      <c r="N4189" s="41"/>
      <c r="O4189" s="41"/>
      <c r="P4189" s="41"/>
      <c r="Q4189" s="41"/>
      <c r="R4189" s="41"/>
      <c r="S4189" s="41"/>
    </row>
    <row r="4190" ht="78.0" customHeight="1">
      <c r="A4190" s="41"/>
      <c r="B4190" s="78"/>
      <c r="C4190" s="78"/>
      <c r="D4190" s="41"/>
      <c r="E4190" s="41"/>
      <c r="F4190" s="41"/>
      <c r="G4190" s="41"/>
      <c r="H4190" s="41"/>
      <c r="I4190" s="41"/>
      <c r="J4190" s="41"/>
      <c r="K4190" s="41"/>
      <c r="L4190" s="41"/>
      <c r="M4190" s="41"/>
      <c r="N4190" s="41"/>
      <c r="O4190" s="41"/>
      <c r="P4190" s="41"/>
      <c r="Q4190" s="41"/>
      <c r="R4190" s="41"/>
      <c r="S4190" s="41"/>
    </row>
    <row r="4191" ht="78.0" customHeight="1">
      <c r="A4191" s="41"/>
      <c r="B4191" s="78"/>
      <c r="C4191" s="78"/>
      <c r="D4191" s="41"/>
      <c r="E4191" s="41"/>
      <c r="F4191" s="41"/>
      <c r="G4191" s="41"/>
      <c r="H4191" s="41"/>
      <c r="I4191" s="41"/>
      <c r="J4191" s="41"/>
      <c r="K4191" s="41"/>
      <c r="L4191" s="41"/>
      <c r="M4191" s="41"/>
      <c r="N4191" s="41"/>
      <c r="O4191" s="41"/>
      <c r="P4191" s="41"/>
      <c r="Q4191" s="41"/>
      <c r="R4191" s="41"/>
      <c r="S4191" s="41"/>
    </row>
    <row r="4192" ht="78.0" customHeight="1">
      <c r="A4192" s="41"/>
      <c r="B4192" s="78"/>
      <c r="C4192" s="78"/>
      <c r="D4192" s="41"/>
      <c r="E4192" s="41"/>
      <c r="F4192" s="41"/>
      <c r="G4192" s="41"/>
      <c r="H4192" s="41"/>
      <c r="I4192" s="41"/>
      <c r="J4192" s="41"/>
      <c r="K4192" s="41"/>
      <c r="L4192" s="41"/>
      <c r="M4192" s="41"/>
      <c r="N4192" s="41"/>
      <c r="O4192" s="41"/>
      <c r="P4192" s="41"/>
      <c r="Q4192" s="41"/>
      <c r="R4192" s="41"/>
      <c r="S4192" s="41"/>
    </row>
    <row r="4193" ht="78.0" customHeight="1">
      <c r="A4193" s="41"/>
      <c r="B4193" s="78"/>
      <c r="C4193" s="78"/>
      <c r="D4193" s="41"/>
      <c r="E4193" s="41"/>
      <c r="F4193" s="41"/>
      <c r="G4193" s="41"/>
      <c r="H4193" s="41"/>
      <c r="I4193" s="41"/>
      <c r="J4193" s="41"/>
      <c r="K4193" s="41"/>
      <c r="L4193" s="41"/>
      <c r="M4193" s="41"/>
      <c r="N4193" s="41"/>
      <c r="O4193" s="41"/>
      <c r="P4193" s="41"/>
      <c r="Q4193" s="41"/>
      <c r="R4193" s="41"/>
      <c r="S4193" s="41"/>
    </row>
    <row r="4194" ht="78.0" customHeight="1">
      <c r="A4194" s="41"/>
      <c r="B4194" s="78"/>
      <c r="C4194" s="78"/>
      <c r="D4194" s="41"/>
      <c r="E4194" s="41"/>
      <c r="F4194" s="41"/>
      <c r="G4194" s="41"/>
      <c r="H4194" s="41"/>
      <c r="I4194" s="41"/>
      <c r="J4194" s="41"/>
      <c r="K4194" s="41"/>
      <c r="L4194" s="41"/>
      <c r="M4194" s="41"/>
      <c r="N4194" s="41"/>
      <c r="O4194" s="41"/>
      <c r="P4194" s="41"/>
      <c r="Q4194" s="41"/>
      <c r="R4194" s="41"/>
      <c r="S4194" s="41"/>
    </row>
    <row r="4195" ht="78.0" customHeight="1">
      <c r="A4195" s="41"/>
      <c r="B4195" s="78"/>
      <c r="C4195" s="78"/>
      <c r="D4195" s="41"/>
      <c r="E4195" s="41"/>
      <c r="F4195" s="41"/>
      <c r="G4195" s="41"/>
      <c r="H4195" s="41"/>
      <c r="I4195" s="41"/>
      <c r="J4195" s="41"/>
      <c r="K4195" s="41"/>
      <c r="L4195" s="41"/>
      <c r="M4195" s="41"/>
      <c r="N4195" s="41"/>
      <c r="O4195" s="41"/>
      <c r="P4195" s="41"/>
      <c r="Q4195" s="41"/>
      <c r="R4195" s="41"/>
      <c r="S4195" s="41"/>
    </row>
    <row r="4196" ht="78.0" customHeight="1">
      <c r="A4196" s="41"/>
      <c r="B4196" s="78"/>
      <c r="C4196" s="78"/>
      <c r="D4196" s="41"/>
      <c r="E4196" s="41"/>
      <c r="F4196" s="41"/>
      <c r="G4196" s="41"/>
      <c r="H4196" s="41"/>
      <c r="I4196" s="41"/>
      <c r="J4196" s="41"/>
      <c r="K4196" s="41"/>
      <c r="L4196" s="41"/>
      <c r="M4196" s="41"/>
      <c r="N4196" s="41"/>
      <c r="O4196" s="41"/>
      <c r="P4196" s="41"/>
      <c r="Q4196" s="41"/>
      <c r="R4196" s="41"/>
      <c r="S4196" s="41"/>
    </row>
    <row r="4197" ht="78.0" customHeight="1">
      <c r="A4197" s="41"/>
      <c r="B4197" s="78"/>
      <c r="C4197" s="78"/>
      <c r="D4197" s="41"/>
      <c r="E4197" s="41"/>
      <c r="F4197" s="41"/>
      <c r="G4197" s="41"/>
      <c r="H4197" s="41"/>
      <c r="I4197" s="41"/>
      <c r="J4197" s="41"/>
      <c r="K4197" s="41"/>
      <c r="L4197" s="41"/>
      <c r="M4197" s="41"/>
      <c r="N4197" s="41"/>
      <c r="O4197" s="41"/>
      <c r="P4197" s="41"/>
      <c r="Q4197" s="41"/>
      <c r="R4197" s="41"/>
      <c r="S4197" s="41"/>
    </row>
    <row r="4198" ht="78.0" customHeight="1">
      <c r="A4198" s="41"/>
      <c r="B4198" s="78"/>
      <c r="C4198" s="78"/>
      <c r="D4198" s="41"/>
      <c r="E4198" s="41"/>
      <c r="F4198" s="41"/>
      <c r="G4198" s="41"/>
      <c r="H4198" s="41"/>
      <c r="I4198" s="41"/>
      <c r="J4198" s="41"/>
      <c r="K4198" s="41"/>
      <c r="L4198" s="41"/>
      <c r="M4198" s="41"/>
      <c r="N4198" s="41"/>
      <c r="O4198" s="41"/>
      <c r="P4198" s="41"/>
      <c r="Q4198" s="41"/>
      <c r="R4198" s="41"/>
      <c r="S4198" s="41"/>
    </row>
    <row r="4199" ht="78.0" customHeight="1">
      <c r="A4199" s="41"/>
      <c r="B4199" s="78"/>
      <c r="C4199" s="78"/>
      <c r="D4199" s="41"/>
      <c r="E4199" s="41"/>
      <c r="F4199" s="41"/>
      <c r="G4199" s="41"/>
      <c r="H4199" s="41"/>
      <c r="I4199" s="41"/>
      <c r="J4199" s="41"/>
      <c r="K4199" s="41"/>
      <c r="L4199" s="41"/>
      <c r="M4199" s="41"/>
      <c r="N4199" s="41"/>
      <c r="O4199" s="41"/>
      <c r="P4199" s="41"/>
      <c r="Q4199" s="41"/>
      <c r="R4199" s="41"/>
      <c r="S4199" s="41"/>
    </row>
    <row r="4200" ht="78.0" customHeight="1">
      <c r="A4200" s="41"/>
      <c r="B4200" s="78"/>
      <c r="C4200" s="78"/>
      <c r="D4200" s="41"/>
      <c r="E4200" s="41"/>
      <c r="F4200" s="41"/>
      <c r="G4200" s="41"/>
      <c r="H4200" s="41"/>
      <c r="I4200" s="41"/>
      <c r="J4200" s="41"/>
      <c r="K4200" s="41"/>
      <c r="L4200" s="41"/>
      <c r="M4200" s="41"/>
      <c r="N4200" s="41"/>
      <c r="O4200" s="41"/>
      <c r="P4200" s="41"/>
      <c r="Q4200" s="41"/>
      <c r="R4200" s="41"/>
      <c r="S4200" s="41"/>
    </row>
    <row r="4201" ht="78.0" customHeight="1">
      <c r="A4201" s="41"/>
      <c r="B4201" s="78"/>
      <c r="C4201" s="78"/>
      <c r="D4201" s="41"/>
      <c r="E4201" s="41"/>
      <c r="F4201" s="41"/>
      <c r="G4201" s="41"/>
      <c r="H4201" s="41"/>
      <c r="I4201" s="41"/>
      <c r="J4201" s="41"/>
      <c r="K4201" s="41"/>
      <c r="L4201" s="41"/>
      <c r="M4201" s="41"/>
      <c r="N4201" s="41"/>
      <c r="O4201" s="41"/>
      <c r="P4201" s="41"/>
      <c r="Q4201" s="41"/>
      <c r="R4201" s="41"/>
      <c r="S4201" s="41"/>
    </row>
    <row r="4202" ht="78.0" customHeight="1">
      <c r="A4202" s="41"/>
      <c r="B4202" s="78"/>
      <c r="C4202" s="78"/>
      <c r="D4202" s="41"/>
      <c r="E4202" s="41"/>
      <c r="F4202" s="41"/>
      <c r="G4202" s="41"/>
      <c r="H4202" s="41"/>
      <c r="I4202" s="41"/>
      <c r="J4202" s="41"/>
      <c r="K4202" s="41"/>
      <c r="L4202" s="41"/>
      <c r="M4202" s="41"/>
      <c r="N4202" s="41"/>
      <c r="O4202" s="41"/>
      <c r="P4202" s="41"/>
      <c r="Q4202" s="41"/>
      <c r="R4202" s="41"/>
      <c r="S4202" s="41"/>
    </row>
    <row r="4203" ht="78.0" customHeight="1">
      <c r="A4203" s="41"/>
      <c r="B4203" s="78"/>
      <c r="C4203" s="78"/>
      <c r="D4203" s="41"/>
      <c r="E4203" s="41"/>
      <c r="F4203" s="41"/>
      <c r="G4203" s="41"/>
      <c r="H4203" s="41"/>
      <c r="I4203" s="41"/>
      <c r="J4203" s="41"/>
      <c r="K4203" s="41"/>
      <c r="L4203" s="41"/>
      <c r="M4203" s="41"/>
      <c r="N4203" s="41"/>
      <c r="O4203" s="41"/>
      <c r="P4203" s="41"/>
      <c r="Q4203" s="41"/>
      <c r="R4203" s="41"/>
      <c r="S4203" s="41"/>
    </row>
    <row r="4204" ht="78.0" customHeight="1">
      <c r="A4204" s="41"/>
      <c r="B4204" s="78"/>
      <c r="C4204" s="78"/>
      <c r="D4204" s="41"/>
      <c r="E4204" s="41"/>
      <c r="F4204" s="41"/>
      <c r="G4204" s="41"/>
      <c r="H4204" s="41"/>
      <c r="I4204" s="41"/>
      <c r="J4204" s="41"/>
      <c r="K4204" s="41"/>
      <c r="L4204" s="41"/>
      <c r="M4204" s="41"/>
      <c r="N4204" s="41"/>
      <c r="O4204" s="41"/>
      <c r="P4204" s="41"/>
      <c r="Q4204" s="41"/>
      <c r="R4204" s="41"/>
      <c r="S4204" s="41"/>
    </row>
    <row r="4205" ht="78.0" customHeight="1">
      <c r="A4205" s="41"/>
      <c r="B4205" s="78"/>
      <c r="C4205" s="78"/>
      <c r="D4205" s="41"/>
      <c r="E4205" s="41"/>
      <c r="F4205" s="41"/>
      <c r="G4205" s="41"/>
      <c r="H4205" s="41"/>
      <c r="I4205" s="41"/>
      <c r="J4205" s="41"/>
      <c r="K4205" s="41"/>
      <c r="L4205" s="41"/>
      <c r="M4205" s="41"/>
      <c r="N4205" s="41"/>
      <c r="O4205" s="41"/>
      <c r="P4205" s="41"/>
      <c r="Q4205" s="41"/>
      <c r="R4205" s="41"/>
      <c r="S4205" s="41"/>
    </row>
    <row r="4206" ht="78.0" customHeight="1">
      <c r="A4206" s="41"/>
      <c r="B4206" s="78"/>
      <c r="C4206" s="78"/>
      <c r="D4206" s="41"/>
      <c r="E4206" s="41"/>
      <c r="F4206" s="41"/>
      <c r="G4206" s="41"/>
      <c r="H4206" s="41"/>
      <c r="I4206" s="41"/>
      <c r="J4206" s="41"/>
      <c r="K4206" s="41"/>
      <c r="L4206" s="41"/>
      <c r="M4206" s="41"/>
      <c r="N4206" s="41"/>
      <c r="O4206" s="41"/>
      <c r="P4206" s="41"/>
      <c r="Q4206" s="41"/>
      <c r="R4206" s="41"/>
      <c r="S4206" s="41"/>
    </row>
    <row r="4207" ht="78.0" customHeight="1">
      <c r="A4207" s="41"/>
      <c r="B4207" s="78"/>
      <c r="C4207" s="78"/>
      <c r="D4207" s="41"/>
      <c r="E4207" s="41"/>
      <c r="F4207" s="41"/>
      <c r="G4207" s="41"/>
      <c r="H4207" s="41"/>
      <c r="I4207" s="41"/>
      <c r="J4207" s="41"/>
      <c r="K4207" s="41"/>
      <c r="L4207" s="41"/>
      <c r="M4207" s="41"/>
      <c r="N4207" s="41"/>
      <c r="O4207" s="41"/>
      <c r="P4207" s="41"/>
      <c r="Q4207" s="41"/>
      <c r="R4207" s="41"/>
      <c r="S4207" s="41"/>
    </row>
    <row r="4208" ht="78.0" customHeight="1">
      <c r="A4208" s="41"/>
      <c r="B4208" s="78"/>
      <c r="C4208" s="78"/>
      <c r="D4208" s="41"/>
      <c r="E4208" s="41"/>
      <c r="F4208" s="41"/>
      <c r="G4208" s="41"/>
      <c r="H4208" s="41"/>
      <c r="I4208" s="41"/>
      <c r="J4208" s="41"/>
      <c r="K4208" s="41"/>
      <c r="L4208" s="41"/>
      <c r="M4208" s="41"/>
      <c r="N4208" s="41"/>
      <c r="O4208" s="41"/>
      <c r="P4208" s="41"/>
      <c r="Q4208" s="41"/>
      <c r="R4208" s="41"/>
      <c r="S4208" s="41"/>
    </row>
    <row r="4209" ht="78.0" customHeight="1">
      <c r="A4209" s="41"/>
      <c r="B4209" s="78"/>
      <c r="C4209" s="78"/>
      <c r="D4209" s="41"/>
      <c r="E4209" s="41"/>
      <c r="F4209" s="41"/>
      <c r="G4209" s="41"/>
      <c r="H4209" s="41"/>
      <c r="I4209" s="41"/>
      <c r="J4209" s="41"/>
      <c r="K4209" s="41"/>
      <c r="L4209" s="41"/>
      <c r="M4209" s="41"/>
      <c r="N4209" s="41"/>
      <c r="O4209" s="41"/>
      <c r="P4209" s="41"/>
      <c r="Q4209" s="41"/>
      <c r="R4209" s="41"/>
      <c r="S4209" s="41"/>
    </row>
    <row r="4210" ht="78.0" customHeight="1">
      <c r="A4210" s="41"/>
      <c r="B4210" s="78"/>
      <c r="C4210" s="78"/>
      <c r="D4210" s="41"/>
      <c r="E4210" s="41"/>
      <c r="F4210" s="41"/>
      <c r="G4210" s="41"/>
      <c r="H4210" s="41"/>
      <c r="I4210" s="41"/>
      <c r="J4210" s="41"/>
      <c r="K4210" s="41"/>
      <c r="L4210" s="41"/>
      <c r="M4210" s="41"/>
      <c r="N4210" s="41"/>
      <c r="O4210" s="41"/>
      <c r="P4210" s="41"/>
      <c r="Q4210" s="41"/>
      <c r="R4210" s="41"/>
      <c r="S4210" s="41"/>
    </row>
    <row r="4211" ht="78.0" customHeight="1">
      <c r="A4211" s="41"/>
      <c r="B4211" s="78"/>
      <c r="C4211" s="78"/>
      <c r="D4211" s="41"/>
      <c r="E4211" s="41"/>
      <c r="F4211" s="41"/>
      <c r="G4211" s="41"/>
      <c r="H4211" s="41"/>
      <c r="I4211" s="41"/>
      <c r="J4211" s="41"/>
      <c r="K4211" s="41"/>
      <c r="L4211" s="41"/>
      <c r="M4211" s="41"/>
      <c r="N4211" s="41"/>
      <c r="O4211" s="41"/>
      <c r="P4211" s="41"/>
      <c r="Q4211" s="41"/>
      <c r="R4211" s="41"/>
      <c r="S4211" s="41"/>
    </row>
    <row r="4212" ht="78.0" customHeight="1">
      <c r="A4212" s="41"/>
      <c r="B4212" s="78"/>
      <c r="C4212" s="78"/>
      <c r="D4212" s="41"/>
      <c r="E4212" s="41"/>
      <c r="F4212" s="41"/>
      <c r="G4212" s="41"/>
      <c r="H4212" s="41"/>
      <c r="I4212" s="41"/>
      <c r="J4212" s="41"/>
      <c r="K4212" s="41"/>
      <c r="L4212" s="41"/>
      <c r="M4212" s="41"/>
      <c r="N4212" s="41"/>
      <c r="O4212" s="41"/>
      <c r="P4212" s="41"/>
      <c r="Q4212" s="41"/>
      <c r="R4212" s="41"/>
      <c r="S4212" s="41"/>
    </row>
    <row r="4213" ht="78.0" customHeight="1">
      <c r="A4213" s="41"/>
      <c r="B4213" s="78"/>
      <c r="C4213" s="78"/>
      <c r="D4213" s="41"/>
      <c r="E4213" s="41"/>
      <c r="F4213" s="41"/>
      <c r="G4213" s="41"/>
      <c r="H4213" s="41"/>
      <c r="I4213" s="41"/>
      <c r="J4213" s="41"/>
      <c r="K4213" s="41"/>
      <c r="L4213" s="41"/>
      <c r="M4213" s="41"/>
      <c r="N4213" s="41"/>
      <c r="O4213" s="41"/>
      <c r="P4213" s="41"/>
      <c r="Q4213" s="41"/>
      <c r="R4213" s="41"/>
      <c r="S4213" s="41"/>
    </row>
    <row r="4214" ht="78.0" customHeight="1">
      <c r="A4214" s="41"/>
      <c r="B4214" s="78"/>
      <c r="C4214" s="78"/>
      <c r="D4214" s="41"/>
      <c r="E4214" s="41"/>
      <c r="F4214" s="41"/>
      <c r="G4214" s="41"/>
      <c r="H4214" s="41"/>
      <c r="I4214" s="41"/>
      <c r="J4214" s="41"/>
      <c r="K4214" s="41"/>
      <c r="L4214" s="41"/>
      <c r="M4214" s="41"/>
      <c r="N4214" s="41"/>
      <c r="O4214" s="41"/>
      <c r="P4214" s="41"/>
      <c r="Q4214" s="41"/>
      <c r="R4214" s="41"/>
      <c r="S4214" s="41"/>
    </row>
    <row r="4215" ht="78.0" customHeight="1">
      <c r="A4215" s="41"/>
      <c r="B4215" s="78"/>
      <c r="C4215" s="78"/>
      <c r="D4215" s="41"/>
      <c r="E4215" s="41"/>
      <c r="F4215" s="41"/>
      <c r="G4215" s="41"/>
      <c r="H4215" s="41"/>
      <c r="I4215" s="41"/>
      <c r="J4215" s="41"/>
      <c r="K4215" s="41"/>
      <c r="L4215" s="41"/>
      <c r="M4215" s="41"/>
      <c r="N4215" s="41"/>
      <c r="O4215" s="41"/>
      <c r="P4215" s="41"/>
      <c r="Q4215" s="41"/>
      <c r="R4215" s="41"/>
      <c r="S4215" s="41"/>
    </row>
    <row r="4216" ht="78.0" customHeight="1">
      <c r="A4216" s="41"/>
      <c r="B4216" s="78"/>
      <c r="C4216" s="78"/>
      <c r="D4216" s="41"/>
      <c r="E4216" s="41"/>
      <c r="F4216" s="41"/>
      <c r="G4216" s="41"/>
      <c r="H4216" s="41"/>
      <c r="I4216" s="41"/>
      <c r="J4216" s="41"/>
      <c r="K4216" s="41"/>
      <c r="L4216" s="41"/>
      <c r="M4216" s="41"/>
      <c r="N4216" s="41"/>
      <c r="O4216" s="41"/>
      <c r="P4216" s="41"/>
      <c r="Q4216" s="41"/>
      <c r="R4216" s="41"/>
      <c r="S4216" s="41"/>
    </row>
    <row r="4217" ht="78.0" customHeight="1">
      <c r="A4217" s="41"/>
      <c r="B4217" s="78"/>
      <c r="C4217" s="78"/>
      <c r="D4217" s="41"/>
      <c r="E4217" s="41"/>
      <c r="F4217" s="41"/>
      <c r="G4217" s="41"/>
      <c r="H4217" s="41"/>
      <c r="I4217" s="41"/>
      <c r="J4217" s="41"/>
      <c r="K4217" s="41"/>
      <c r="L4217" s="41"/>
      <c r="M4217" s="41"/>
      <c r="N4217" s="41"/>
      <c r="O4217" s="41"/>
      <c r="P4217" s="41"/>
      <c r="Q4217" s="41"/>
      <c r="R4217" s="41"/>
      <c r="S4217" s="41"/>
    </row>
    <row r="4218" ht="78.0" customHeight="1">
      <c r="A4218" s="41"/>
      <c r="B4218" s="78"/>
      <c r="C4218" s="78"/>
      <c r="D4218" s="41"/>
      <c r="E4218" s="41"/>
      <c r="F4218" s="41"/>
      <c r="G4218" s="41"/>
      <c r="H4218" s="41"/>
      <c r="I4218" s="41"/>
      <c r="J4218" s="41"/>
      <c r="K4218" s="41"/>
      <c r="L4218" s="41"/>
      <c r="M4218" s="41"/>
      <c r="N4218" s="41"/>
      <c r="O4218" s="41"/>
      <c r="P4218" s="41"/>
      <c r="Q4218" s="41"/>
      <c r="R4218" s="41"/>
      <c r="S4218" s="41"/>
    </row>
    <row r="4219" ht="78.0" customHeight="1">
      <c r="A4219" s="41"/>
      <c r="B4219" s="78"/>
      <c r="C4219" s="78"/>
      <c r="D4219" s="41"/>
      <c r="E4219" s="41"/>
      <c r="F4219" s="41"/>
      <c r="G4219" s="41"/>
      <c r="H4219" s="41"/>
      <c r="I4219" s="41"/>
      <c r="J4219" s="41"/>
      <c r="K4219" s="41"/>
      <c r="L4219" s="41"/>
      <c r="M4219" s="41"/>
      <c r="N4219" s="41"/>
      <c r="O4219" s="41"/>
      <c r="P4219" s="41"/>
      <c r="Q4219" s="41"/>
      <c r="R4219" s="41"/>
      <c r="S4219" s="41"/>
    </row>
    <row r="4220" ht="78.0" customHeight="1">
      <c r="A4220" s="41"/>
      <c r="B4220" s="78"/>
      <c r="C4220" s="78"/>
      <c r="D4220" s="41"/>
      <c r="E4220" s="41"/>
      <c r="F4220" s="41"/>
      <c r="G4220" s="41"/>
      <c r="H4220" s="41"/>
      <c r="I4220" s="41"/>
      <c r="J4220" s="41"/>
      <c r="K4220" s="41"/>
      <c r="L4220" s="41"/>
      <c r="M4220" s="41"/>
      <c r="N4220" s="41"/>
      <c r="O4220" s="41"/>
      <c r="P4220" s="41"/>
      <c r="Q4220" s="41"/>
      <c r="R4220" s="41"/>
      <c r="S4220" s="41"/>
    </row>
    <row r="4221" ht="78.0" customHeight="1">
      <c r="A4221" s="41"/>
      <c r="B4221" s="78"/>
      <c r="C4221" s="78"/>
      <c r="D4221" s="41"/>
      <c r="E4221" s="41"/>
      <c r="F4221" s="41"/>
      <c r="G4221" s="41"/>
      <c r="H4221" s="41"/>
      <c r="I4221" s="41"/>
      <c r="J4221" s="41"/>
      <c r="K4221" s="41"/>
      <c r="L4221" s="41"/>
      <c r="M4221" s="41"/>
      <c r="N4221" s="41"/>
      <c r="O4221" s="41"/>
      <c r="P4221" s="41"/>
      <c r="Q4221" s="41"/>
      <c r="R4221" s="41"/>
      <c r="S4221" s="41"/>
    </row>
    <row r="4222" ht="78.0" customHeight="1">
      <c r="A4222" s="41"/>
      <c r="B4222" s="78"/>
      <c r="C4222" s="78"/>
      <c r="D4222" s="41"/>
      <c r="E4222" s="41"/>
      <c r="F4222" s="41"/>
      <c r="G4222" s="41"/>
      <c r="H4222" s="41"/>
      <c r="I4222" s="41"/>
      <c r="J4222" s="41"/>
      <c r="K4222" s="41"/>
      <c r="L4222" s="41"/>
      <c r="M4222" s="41"/>
      <c r="N4222" s="41"/>
      <c r="O4222" s="41"/>
      <c r="P4222" s="41"/>
      <c r="Q4222" s="41"/>
      <c r="R4222" s="41"/>
      <c r="S4222" s="41"/>
    </row>
    <row r="4223" ht="78.0" customHeight="1">
      <c r="A4223" s="41"/>
      <c r="B4223" s="78"/>
      <c r="C4223" s="78"/>
      <c r="D4223" s="41"/>
      <c r="E4223" s="41"/>
      <c r="F4223" s="41"/>
      <c r="G4223" s="41"/>
      <c r="H4223" s="41"/>
      <c r="I4223" s="41"/>
      <c r="J4223" s="41"/>
      <c r="K4223" s="41"/>
      <c r="L4223" s="41"/>
      <c r="M4223" s="41"/>
      <c r="N4223" s="41"/>
      <c r="O4223" s="41"/>
      <c r="P4223" s="41"/>
      <c r="Q4223" s="41"/>
      <c r="R4223" s="41"/>
      <c r="S4223" s="41"/>
    </row>
    <row r="4224" ht="78.0" customHeight="1">
      <c r="A4224" s="41"/>
      <c r="B4224" s="78"/>
      <c r="C4224" s="78"/>
      <c r="D4224" s="41"/>
      <c r="E4224" s="41"/>
      <c r="F4224" s="41"/>
      <c r="G4224" s="41"/>
      <c r="H4224" s="41"/>
      <c r="I4224" s="41"/>
      <c r="J4224" s="41"/>
      <c r="K4224" s="41"/>
      <c r="L4224" s="41"/>
      <c r="M4224" s="41"/>
      <c r="N4224" s="41"/>
      <c r="O4224" s="41"/>
      <c r="P4224" s="41"/>
      <c r="Q4224" s="41"/>
      <c r="R4224" s="41"/>
      <c r="S4224" s="41"/>
    </row>
    <row r="4225" ht="78.0" customHeight="1">
      <c r="A4225" s="41"/>
      <c r="B4225" s="78"/>
      <c r="C4225" s="78"/>
      <c r="D4225" s="41"/>
      <c r="E4225" s="41"/>
      <c r="F4225" s="41"/>
      <c r="G4225" s="41"/>
      <c r="H4225" s="41"/>
      <c r="I4225" s="41"/>
      <c r="J4225" s="41"/>
      <c r="K4225" s="41"/>
      <c r="L4225" s="41"/>
      <c r="M4225" s="41"/>
      <c r="N4225" s="41"/>
      <c r="O4225" s="41"/>
      <c r="P4225" s="41"/>
      <c r="Q4225" s="41"/>
      <c r="R4225" s="41"/>
      <c r="S4225" s="41"/>
    </row>
    <row r="4226" ht="78.0" customHeight="1">
      <c r="A4226" s="41"/>
      <c r="B4226" s="78"/>
      <c r="C4226" s="78"/>
      <c r="D4226" s="41"/>
      <c r="E4226" s="41"/>
      <c r="F4226" s="41"/>
      <c r="G4226" s="41"/>
      <c r="H4226" s="41"/>
      <c r="I4226" s="41"/>
      <c r="J4226" s="41"/>
      <c r="K4226" s="41"/>
      <c r="L4226" s="41"/>
      <c r="M4226" s="41"/>
      <c r="N4226" s="41"/>
      <c r="O4226" s="41"/>
      <c r="P4226" s="41"/>
      <c r="Q4226" s="41"/>
      <c r="R4226" s="41"/>
      <c r="S4226" s="41"/>
    </row>
    <row r="4227" ht="78.0" customHeight="1">
      <c r="A4227" s="41"/>
      <c r="B4227" s="78"/>
      <c r="C4227" s="78"/>
      <c r="D4227" s="41"/>
      <c r="E4227" s="41"/>
      <c r="F4227" s="41"/>
      <c r="G4227" s="41"/>
      <c r="H4227" s="41"/>
      <c r="I4227" s="41"/>
      <c r="J4227" s="41"/>
      <c r="K4227" s="41"/>
      <c r="L4227" s="41"/>
      <c r="M4227" s="41"/>
      <c r="N4227" s="41"/>
      <c r="O4227" s="41"/>
      <c r="P4227" s="41"/>
      <c r="Q4227" s="41"/>
      <c r="R4227" s="41"/>
      <c r="S4227" s="41"/>
    </row>
    <row r="4228" ht="78.0" customHeight="1">
      <c r="A4228" s="41"/>
      <c r="B4228" s="78"/>
      <c r="C4228" s="78"/>
      <c r="D4228" s="41"/>
      <c r="E4228" s="41"/>
      <c r="F4228" s="41"/>
      <c r="G4228" s="41"/>
      <c r="H4228" s="41"/>
      <c r="I4228" s="41"/>
      <c r="J4228" s="41"/>
      <c r="K4228" s="41"/>
      <c r="L4228" s="41"/>
      <c r="M4228" s="41"/>
      <c r="N4228" s="41"/>
      <c r="O4228" s="41"/>
      <c r="P4228" s="41"/>
      <c r="Q4228" s="41"/>
      <c r="R4228" s="41"/>
      <c r="S4228" s="41"/>
    </row>
    <row r="4229" ht="78.0" customHeight="1">
      <c r="A4229" s="41"/>
      <c r="B4229" s="78"/>
      <c r="C4229" s="78"/>
      <c r="D4229" s="41"/>
      <c r="E4229" s="41"/>
      <c r="F4229" s="41"/>
      <c r="G4229" s="41"/>
      <c r="H4229" s="41"/>
      <c r="I4229" s="41"/>
      <c r="J4229" s="41"/>
      <c r="K4229" s="41"/>
      <c r="L4229" s="41"/>
      <c r="M4229" s="41"/>
      <c r="N4229" s="41"/>
      <c r="O4229" s="41"/>
      <c r="P4229" s="41"/>
      <c r="Q4229" s="41"/>
      <c r="R4229" s="41"/>
      <c r="S4229" s="41"/>
    </row>
    <row r="4230" ht="78.0" customHeight="1">
      <c r="A4230" s="41"/>
      <c r="B4230" s="78"/>
      <c r="C4230" s="78"/>
      <c r="D4230" s="41"/>
      <c r="E4230" s="41"/>
      <c r="F4230" s="41"/>
      <c r="G4230" s="41"/>
      <c r="H4230" s="41"/>
      <c r="I4230" s="41"/>
      <c r="J4230" s="41"/>
      <c r="K4230" s="41"/>
      <c r="L4230" s="41"/>
      <c r="M4230" s="41"/>
      <c r="N4230" s="41"/>
      <c r="O4230" s="41"/>
      <c r="P4230" s="41"/>
      <c r="Q4230" s="41"/>
      <c r="R4230" s="41"/>
      <c r="S4230" s="41"/>
    </row>
    <row r="4231" ht="78.0" customHeight="1">
      <c r="A4231" s="41"/>
      <c r="B4231" s="78"/>
      <c r="C4231" s="78"/>
      <c r="D4231" s="41"/>
      <c r="E4231" s="41"/>
      <c r="F4231" s="41"/>
      <c r="G4231" s="41"/>
      <c r="H4231" s="41"/>
      <c r="I4231" s="41"/>
      <c r="J4231" s="41"/>
      <c r="K4231" s="41"/>
      <c r="L4231" s="41"/>
      <c r="M4231" s="41"/>
      <c r="N4231" s="41"/>
      <c r="O4231" s="41"/>
      <c r="P4231" s="41"/>
      <c r="Q4231" s="41"/>
      <c r="R4231" s="41"/>
      <c r="S4231" s="41"/>
    </row>
    <row r="4232" ht="78.0" customHeight="1">
      <c r="A4232" s="41"/>
      <c r="B4232" s="78"/>
      <c r="C4232" s="78"/>
      <c r="D4232" s="41"/>
      <c r="E4232" s="41"/>
      <c r="F4232" s="41"/>
      <c r="G4232" s="41"/>
      <c r="H4232" s="41"/>
      <c r="I4232" s="41"/>
      <c r="J4232" s="41"/>
      <c r="K4232" s="41"/>
      <c r="L4232" s="41"/>
      <c r="M4232" s="41"/>
      <c r="N4232" s="41"/>
      <c r="O4232" s="41"/>
      <c r="P4232" s="41"/>
      <c r="Q4232" s="41"/>
      <c r="R4232" s="41"/>
      <c r="S4232" s="41"/>
    </row>
    <row r="4233" ht="78.0" customHeight="1">
      <c r="A4233" s="41"/>
      <c r="B4233" s="78"/>
      <c r="C4233" s="78"/>
      <c r="D4233" s="41"/>
      <c r="E4233" s="41"/>
      <c r="F4233" s="41"/>
      <c r="G4233" s="41"/>
      <c r="H4233" s="41"/>
      <c r="I4233" s="41"/>
      <c r="J4233" s="41"/>
      <c r="K4233" s="41"/>
      <c r="L4233" s="41"/>
      <c r="M4233" s="41"/>
      <c r="N4233" s="41"/>
      <c r="O4233" s="41"/>
      <c r="P4233" s="41"/>
      <c r="Q4233" s="41"/>
      <c r="R4233" s="41"/>
      <c r="S4233" s="41"/>
    </row>
    <row r="4234" ht="78.0" customHeight="1">
      <c r="A4234" s="41"/>
      <c r="B4234" s="78"/>
      <c r="C4234" s="78"/>
      <c r="D4234" s="41"/>
      <c r="E4234" s="41"/>
      <c r="F4234" s="41"/>
      <c r="G4234" s="41"/>
      <c r="H4234" s="41"/>
      <c r="I4234" s="41"/>
      <c r="J4234" s="41"/>
      <c r="K4234" s="41"/>
      <c r="L4234" s="41"/>
      <c r="M4234" s="41"/>
      <c r="N4234" s="41"/>
      <c r="O4234" s="41"/>
      <c r="P4234" s="41"/>
      <c r="Q4234" s="41"/>
      <c r="R4234" s="41"/>
      <c r="S4234" s="41"/>
    </row>
    <row r="4235" ht="78.0" customHeight="1">
      <c r="A4235" s="41"/>
      <c r="B4235" s="78"/>
      <c r="C4235" s="78"/>
      <c r="D4235" s="41"/>
      <c r="E4235" s="41"/>
      <c r="F4235" s="41"/>
      <c r="G4235" s="41"/>
      <c r="H4235" s="41"/>
      <c r="I4235" s="41"/>
      <c r="J4235" s="41"/>
      <c r="K4235" s="41"/>
      <c r="L4235" s="41"/>
      <c r="M4235" s="41"/>
      <c r="N4235" s="41"/>
      <c r="O4235" s="41"/>
      <c r="P4235" s="41"/>
      <c r="Q4235" s="41"/>
      <c r="R4235" s="41"/>
      <c r="S4235" s="41"/>
    </row>
    <row r="4236" ht="78.0" customHeight="1">
      <c r="A4236" s="41"/>
      <c r="B4236" s="78"/>
      <c r="C4236" s="78"/>
      <c r="D4236" s="41"/>
      <c r="E4236" s="41"/>
      <c r="F4236" s="41"/>
      <c r="G4236" s="41"/>
      <c r="H4236" s="41"/>
      <c r="I4236" s="41"/>
      <c r="J4236" s="41"/>
      <c r="K4236" s="41"/>
      <c r="L4236" s="41"/>
      <c r="M4236" s="41"/>
      <c r="N4236" s="41"/>
      <c r="O4236" s="41"/>
      <c r="P4236" s="41"/>
      <c r="Q4236" s="41"/>
      <c r="R4236" s="41"/>
      <c r="S4236" s="41"/>
    </row>
    <row r="4237" ht="78.0" customHeight="1">
      <c r="A4237" s="41"/>
      <c r="B4237" s="78"/>
      <c r="C4237" s="78"/>
      <c r="D4237" s="41"/>
      <c r="E4237" s="41"/>
      <c r="F4237" s="41"/>
      <c r="G4237" s="41"/>
      <c r="H4237" s="41"/>
      <c r="I4237" s="41"/>
      <c r="J4237" s="41"/>
      <c r="K4237" s="41"/>
      <c r="L4237" s="41"/>
      <c r="M4237" s="41"/>
      <c r="N4237" s="41"/>
      <c r="O4237" s="41"/>
      <c r="P4237" s="41"/>
      <c r="Q4237" s="41"/>
      <c r="R4237" s="41"/>
      <c r="S4237" s="41"/>
    </row>
    <row r="4238" ht="78.0" customHeight="1">
      <c r="A4238" s="41"/>
      <c r="B4238" s="78"/>
      <c r="C4238" s="78"/>
      <c r="D4238" s="41"/>
      <c r="E4238" s="41"/>
      <c r="F4238" s="41"/>
      <c r="G4238" s="41"/>
      <c r="H4238" s="41"/>
      <c r="I4238" s="41"/>
      <c r="J4238" s="41"/>
      <c r="K4238" s="41"/>
      <c r="L4238" s="41"/>
      <c r="M4238" s="41"/>
      <c r="N4238" s="41"/>
      <c r="O4238" s="41"/>
      <c r="P4238" s="41"/>
      <c r="Q4238" s="41"/>
      <c r="R4238" s="41"/>
      <c r="S4238" s="41"/>
    </row>
    <row r="4239" ht="78.0" customHeight="1">
      <c r="A4239" s="41"/>
      <c r="B4239" s="78"/>
      <c r="C4239" s="78"/>
      <c r="D4239" s="41"/>
      <c r="E4239" s="41"/>
      <c r="F4239" s="41"/>
      <c r="G4239" s="41"/>
      <c r="H4239" s="41"/>
      <c r="I4239" s="41"/>
      <c r="J4239" s="41"/>
      <c r="K4239" s="41"/>
      <c r="L4239" s="41"/>
      <c r="M4239" s="41"/>
      <c r="N4239" s="41"/>
      <c r="O4239" s="41"/>
      <c r="P4239" s="41"/>
      <c r="Q4239" s="41"/>
      <c r="R4239" s="41"/>
      <c r="S4239" s="41"/>
    </row>
    <row r="4240" ht="78.0" customHeight="1">
      <c r="A4240" s="41"/>
      <c r="B4240" s="78"/>
      <c r="C4240" s="78"/>
      <c r="D4240" s="41"/>
      <c r="E4240" s="41"/>
      <c r="F4240" s="41"/>
      <c r="G4240" s="41"/>
      <c r="H4240" s="41"/>
      <c r="I4240" s="41"/>
      <c r="J4240" s="41"/>
      <c r="K4240" s="41"/>
      <c r="L4240" s="41"/>
      <c r="M4240" s="41"/>
      <c r="N4240" s="41"/>
      <c r="O4240" s="41"/>
      <c r="P4240" s="41"/>
      <c r="Q4240" s="41"/>
      <c r="R4240" s="41"/>
      <c r="S4240" s="41"/>
    </row>
    <row r="4241" ht="78.0" customHeight="1">
      <c r="A4241" s="41"/>
      <c r="B4241" s="78"/>
      <c r="C4241" s="78"/>
      <c r="D4241" s="41"/>
      <c r="E4241" s="41"/>
      <c r="F4241" s="41"/>
      <c r="G4241" s="41"/>
      <c r="H4241" s="41"/>
      <c r="I4241" s="41"/>
      <c r="J4241" s="41"/>
      <c r="K4241" s="41"/>
      <c r="L4241" s="41"/>
      <c r="M4241" s="41"/>
      <c r="N4241" s="41"/>
      <c r="O4241" s="41"/>
      <c r="P4241" s="41"/>
      <c r="Q4241" s="41"/>
      <c r="R4241" s="41"/>
      <c r="S4241" s="41"/>
    </row>
    <row r="4242" ht="78.0" customHeight="1">
      <c r="A4242" s="41"/>
      <c r="B4242" s="78"/>
      <c r="C4242" s="78"/>
      <c r="D4242" s="41"/>
      <c r="E4242" s="41"/>
      <c r="F4242" s="41"/>
      <c r="G4242" s="41"/>
      <c r="H4242" s="41"/>
      <c r="I4242" s="41"/>
      <c r="J4242" s="41"/>
      <c r="K4242" s="41"/>
      <c r="L4242" s="41"/>
      <c r="M4242" s="41"/>
      <c r="N4242" s="41"/>
      <c r="O4242" s="41"/>
      <c r="P4242" s="41"/>
      <c r="Q4242" s="41"/>
      <c r="R4242" s="41"/>
      <c r="S4242" s="41"/>
    </row>
    <row r="4243" ht="78.0" customHeight="1">
      <c r="A4243" s="41"/>
      <c r="B4243" s="78"/>
      <c r="C4243" s="78"/>
      <c r="D4243" s="41"/>
      <c r="E4243" s="41"/>
      <c r="F4243" s="41"/>
      <c r="G4243" s="41"/>
      <c r="H4243" s="41"/>
      <c r="I4243" s="41"/>
      <c r="J4243" s="41"/>
      <c r="K4243" s="41"/>
      <c r="L4243" s="41"/>
      <c r="M4243" s="41"/>
      <c r="N4243" s="41"/>
      <c r="O4243" s="41"/>
      <c r="P4243" s="41"/>
      <c r="Q4243" s="41"/>
      <c r="R4243" s="41"/>
      <c r="S4243" s="41"/>
    </row>
    <row r="4244" ht="78.0" customHeight="1">
      <c r="A4244" s="41"/>
      <c r="B4244" s="78"/>
      <c r="C4244" s="78"/>
      <c r="D4244" s="41"/>
      <c r="E4244" s="41"/>
      <c r="F4244" s="41"/>
      <c r="G4244" s="41"/>
      <c r="H4244" s="41"/>
      <c r="I4244" s="41"/>
      <c r="J4244" s="41"/>
      <c r="K4244" s="41"/>
      <c r="L4244" s="41"/>
      <c r="M4244" s="41"/>
      <c r="N4244" s="41"/>
      <c r="O4244" s="41"/>
      <c r="P4244" s="41"/>
      <c r="Q4244" s="41"/>
      <c r="R4244" s="41"/>
      <c r="S4244" s="41"/>
    </row>
    <row r="4245" ht="78.0" customHeight="1">
      <c r="A4245" s="41"/>
      <c r="B4245" s="78"/>
      <c r="C4245" s="78"/>
      <c r="D4245" s="41"/>
      <c r="E4245" s="41"/>
      <c r="F4245" s="41"/>
      <c r="G4245" s="41"/>
      <c r="H4245" s="41"/>
      <c r="I4245" s="41"/>
      <c r="J4245" s="41"/>
      <c r="K4245" s="41"/>
      <c r="L4245" s="41"/>
      <c r="M4245" s="41"/>
      <c r="N4245" s="41"/>
      <c r="O4245" s="41"/>
      <c r="P4245" s="41"/>
      <c r="Q4245" s="41"/>
      <c r="R4245" s="41"/>
      <c r="S4245" s="41"/>
    </row>
    <row r="4246" ht="78.0" customHeight="1">
      <c r="A4246" s="41"/>
      <c r="B4246" s="78"/>
      <c r="C4246" s="78"/>
      <c r="D4246" s="41"/>
      <c r="E4246" s="41"/>
      <c r="F4246" s="41"/>
      <c r="G4246" s="41"/>
      <c r="H4246" s="41"/>
      <c r="I4246" s="41"/>
      <c r="J4246" s="41"/>
      <c r="K4246" s="41"/>
      <c r="L4246" s="41"/>
      <c r="M4246" s="41"/>
      <c r="N4246" s="41"/>
      <c r="O4246" s="41"/>
      <c r="P4246" s="41"/>
      <c r="Q4246" s="41"/>
      <c r="R4246" s="41"/>
      <c r="S4246" s="41"/>
    </row>
    <row r="4247" ht="78.0" customHeight="1">
      <c r="A4247" s="41"/>
      <c r="B4247" s="78"/>
      <c r="C4247" s="78"/>
      <c r="D4247" s="41"/>
      <c r="E4247" s="41"/>
      <c r="F4247" s="41"/>
      <c r="G4247" s="41"/>
      <c r="H4247" s="41"/>
      <c r="I4247" s="41"/>
      <c r="J4247" s="41"/>
      <c r="K4247" s="41"/>
      <c r="L4247" s="41"/>
      <c r="M4247" s="41"/>
      <c r="N4247" s="41"/>
      <c r="O4247" s="41"/>
      <c r="P4247" s="41"/>
      <c r="Q4247" s="41"/>
      <c r="R4247" s="41"/>
      <c r="S4247" s="41"/>
    </row>
    <row r="4248" ht="78.0" customHeight="1">
      <c r="A4248" s="41"/>
      <c r="B4248" s="78"/>
      <c r="C4248" s="78"/>
      <c r="D4248" s="41"/>
      <c r="E4248" s="41"/>
      <c r="F4248" s="41"/>
      <c r="G4248" s="41"/>
      <c r="H4248" s="41"/>
      <c r="I4248" s="41"/>
      <c r="J4248" s="41"/>
      <c r="K4248" s="41"/>
      <c r="L4248" s="41"/>
      <c r="M4248" s="41"/>
      <c r="N4248" s="41"/>
      <c r="O4248" s="41"/>
      <c r="P4248" s="41"/>
      <c r="Q4248" s="41"/>
      <c r="R4248" s="41"/>
      <c r="S4248" s="41"/>
    </row>
    <row r="4249" ht="78.0" customHeight="1">
      <c r="A4249" s="41"/>
      <c r="B4249" s="78"/>
      <c r="C4249" s="78"/>
      <c r="D4249" s="41"/>
      <c r="E4249" s="41"/>
      <c r="F4249" s="41"/>
      <c r="G4249" s="41"/>
      <c r="H4249" s="41"/>
      <c r="I4249" s="41"/>
      <c r="J4249" s="41"/>
      <c r="K4249" s="41"/>
      <c r="L4249" s="41"/>
      <c r="M4249" s="41"/>
      <c r="N4249" s="41"/>
      <c r="O4249" s="41"/>
      <c r="P4249" s="41"/>
      <c r="Q4249" s="41"/>
      <c r="R4249" s="41"/>
      <c r="S4249" s="41"/>
    </row>
    <row r="4250" ht="78.0" customHeight="1">
      <c r="A4250" s="41"/>
      <c r="B4250" s="78"/>
      <c r="C4250" s="78"/>
      <c r="D4250" s="41"/>
      <c r="E4250" s="41"/>
      <c r="F4250" s="41"/>
      <c r="G4250" s="41"/>
      <c r="H4250" s="41"/>
      <c r="I4250" s="41"/>
      <c r="J4250" s="41"/>
      <c r="K4250" s="41"/>
      <c r="L4250" s="41"/>
      <c r="M4250" s="41"/>
      <c r="N4250" s="41"/>
      <c r="O4250" s="41"/>
      <c r="P4250" s="41"/>
      <c r="Q4250" s="41"/>
      <c r="R4250" s="41"/>
      <c r="S4250" s="41"/>
    </row>
    <row r="4251" ht="78.0" customHeight="1">
      <c r="A4251" s="41"/>
      <c r="B4251" s="78"/>
      <c r="C4251" s="78"/>
      <c r="D4251" s="41"/>
      <c r="E4251" s="41"/>
      <c r="F4251" s="41"/>
      <c r="G4251" s="41"/>
      <c r="H4251" s="41"/>
      <c r="I4251" s="41"/>
      <c r="J4251" s="41"/>
      <c r="K4251" s="41"/>
      <c r="L4251" s="41"/>
      <c r="M4251" s="41"/>
      <c r="N4251" s="41"/>
      <c r="O4251" s="41"/>
      <c r="P4251" s="41"/>
      <c r="Q4251" s="41"/>
      <c r="R4251" s="41"/>
      <c r="S4251" s="41"/>
    </row>
    <row r="4252" ht="78.0" customHeight="1">
      <c r="A4252" s="41"/>
      <c r="B4252" s="78"/>
      <c r="C4252" s="78"/>
      <c r="D4252" s="41"/>
      <c r="E4252" s="41"/>
      <c r="F4252" s="41"/>
      <c r="G4252" s="41"/>
      <c r="H4252" s="41"/>
      <c r="I4252" s="41"/>
      <c r="J4252" s="41"/>
      <c r="K4252" s="41"/>
      <c r="L4252" s="41"/>
      <c r="M4252" s="41"/>
      <c r="N4252" s="41"/>
      <c r="O4252" s="41"/>
      <c r="P4252" s="41"/>
      <c r="Q4252" s="41"/>
      <c r="R4252" s="41"/>
      <c r="S4252" s="41"/>
    </row>
    <row r="4253" ht="78.0" customHeight="1">
      <c r="A4253" s="41"/>
      <c r="B4253" s="78"/>
      <c r="C4253" s="78"/>
      <c r="D4253" s="41"/>
      <c r="E4253" s="41"/>
      <c r="F4253" s="41"/>
      <c r="G4253" s="41"/>
      <c r="H4253" s="41"/>
      <c r="I4253" s="41"/>
      <c r="J4253" s="41"/>
      <c r="K4253" s="41"/>
      <c r="L4253" s="41"/>
      <c r="M4253" s="41"/>
      <c r="N4253" s="41"/>
      <c r="O4253" s="41"/>
      <c r="P4253" s="41"/>
      <c r="Q4253" s="41"/>
      <c r="R4253" s="41"/>
      <c r="S4253" s="41"/>
    </row>
    <row r="4254" ht="78.0" customHeight="1">
      <c r="A4254" s="41"/>
      <c r="B4254" s="78"/>
      <c r="C4254" s="78"/>
      <c r="D4254" s="41"/>
      <c r="E4254" s="41"/>
      <c r="F4254" s="41"/>
      <c r="G4254" s="41"/>
      <c r="H4254" s="41"/>
      <c r="I4254" s="41"/>
      <c r="J4254" s="41"/>
      <c r="K4254" s="41"/>
      <c r="L4254" s="41"/>
      <c r="M4254" s="41"/>
      <c r="N4254" s="41"/>
      <c r="O4254" s="41"/>
      <c r="P4254" s="41"/>
      <c r="Q4254" s="41"/>
      <c r="R4254" s="41"/>
      <c r="S4254" s="41"/>
    </row>
    <row r="4255" ht="78.0" customHeight="1">
      <c r="A4255" s="41"/>
      <c r="B4255" s="78"/>
      <c r="C4255" s="78"/>
      <c r="D4255" s="41"/>
      <c r="E4255" s="41"/>
      <c r="F4255" s="41"/>
      <c r="G4255" s="41"/>
      <c r="H4255" s="41"/>
      <c r="I4255" s="41"/>
      <c r="J4255" s="41"/>
      <c r="K4255" s="41"/>
      <c r="L4255" s="41"/>
      <c r="M4255" s="41"/>
      <c r="N4255" s="41"/>
      <c r="O4255" s="41"/>
      <c r="P4255" s="41"/>
      <c r="Q4255" s="41"/>
      <c r="R4255" s="41"/>
      <c r="S4255" s="41"/>
    </row>
    <row r="4256" ht="78.0" customHeight="1">
      <c r="A4256" s="41"/>
      <c r="B4256" s="78"/>
      <c r="C4256" s="78"/>
      <c r="D4256" s="41"/>
      <c r="E4256" s="41"/>
      <c r="F4256" s="41"/>
      <c r="G4256" s="41"/>
      <c r="H4256" s="41"/>
      <c r="I4256" s="41"/>
      <c r="J4256" s="41"/>
      <c r="K4256" s="41"/>
      <c r="L4256" s="41"/>
      <c r="M4256" s="41"/>
      <c r="N4256" s="41"/>
      <c r="O4256" s="41"/>
      <c r="P4256" s="41"/>
      <c r="Q4256" s="41"/>
      <c r="R4256" s="41"/>
      <c r="S4256" s="41"/>
    </row>
    <row r="4257" ht="78.0" customHeight="1">
      <c r="A4257" s="41"/>
      <c r="B4257" s="78"/>
      <c r="C4257" s="78"/>
      <c r="D4257" s="41"/>
      <c r="E4257" s="41"/>
      <c r="F4257" s="41"/>
      <c r="G4257" s="41"/>
      <c r="H4257" s="41"/>
      <c r="I4257" s="41"/>
      <c r="J4257" s="41"/>
      <c r="K4257" s="41"/>
      <c r="L4257" s="41"/>
      <c r="M4257" s="41"/>
      <c r="N4257" s="41"/>
      <c r="O4257" s="41"/>
      <c r="P4257" s="41"/>
      <c r="Q4257" s="41"/>
      <c r="R4257" s="41"/>
      <c r="S4257" s="41"/>
    </row>
    <row r="4258" ht="78.0" customHeight="1">
      <c r="A4258" s="41"/>
      <c r="B4258" s="78"/>
      <c r="C4258" s="78"/>
      <c r="D4258" s="41"/>
      <c r="E4258" s="41"/>
      <c r="F4258" s="41"/>
      <c r="G4258" s="41"/>
      <c r="H4258" s="41"/>
      <c r="I4258" s="41"/>
      <c r="J4258" s="41"/>
      <c r="K4258" s="41"/>
      <c r="L4258" s="41"/>
      <c r="M4258" s="41"/>
      <c r="N4258" s="41"/>
      <c r="O4258" s="41"/>
      <c r="P4258" s="41"/>
      <c r="Q4258" s="41"/>
      <c r="R4258" s="41"/>
      <c r="S4258" s="41"/>
    </row>
    <row r="4259" ht="78.0" customHeight="1">
      <c r="A4259" s="41"/>
      <c r="B4259" s="78"/>
      <c r="C4259" s="78"/>
      <c r="D4259" s="41"/>
      <c r="E4259" s="41"/>
      <c r="F4259" s="41"/>
      <c r="G4259" s="41"/>
      <c r="H4259" s="41"/>
      <c r="I4259" s="41"/>
      <c r="J4259" s="41"/>
      <c r="K4259" s="41"/>
      <c r="L4259" s="41"/>
      <c r="M4259" s="41"/>
      <c r="N4259" s="41"/>
      <c r="O4259" s="41"/>
      <c r="P4259" s="41"/>
      <c r="Q4259" s="41"/>
      <c r="R4259" s="41"/>
      <c r="S4259" s="41"/>
    </row>
    <row r="4260" ht="78.0" customHeight="1">
      <c r="A4260" s="41"/>
      <c r="B4260" s="78"/>
      <c r="C4260" s="78"/>
      <c r="D4260" s="41"/>
      <c r="E4260" s="41"/>
      <c r="F4260" s="41"/>
      <c r="G4260" s="41"/>
      <c r="H4260" s="41"/>
      <c r="I4260" s="41"/>
      <c r="J4260" s="41"/>
      <c r="K4260" s="41"/>
      <c r="L4260" s="41"/>
      <c r="M4260" s="41"/>
      <c r="N4260" s="41"/>
      <c r="O4260" s="41"/>
      <c r="P4260" s="41"/>
      <c r="Q4260" s="41"/>
      <c r="R4260" s="41"/>
      <c r="S4260" s="41"/>
    </row>
    <row r="4261" ht="78.0" customHeight="1">
      <c r="A4261" s="41"/>
      <c r="B4261" s="78"/>
      <c r="C4261" s="78"/>
      <c r="D4261" s="41"/>
      <c r="E4261" s="41"/>
      <c r="F4261" s="41"/>
      <c r="G4261" s="41"/>
      <c r="H4261" s="41"/>
      <c r="I4261" s="41"/>
      <c r="J4261" s="41"/>
      <c r="K4261" s="41"/>
      <c r="L4261" s="41"/>
      <c r="M4261" s="41"/>
      <c r="N4261" s="41"/>
      <c r="O4261" s="41"/>
      <c r="P4261" s="41"/>
      <c r="Q4261" s="41"/>
      <c r="R4261" s="41"/>
      <c r="S4261" s="41"/>
    </row>
    <row r="4262" ht="78.0" customHeight="1">
      <c r="A4262" s="41"/>
      <c r="B4262" s="78"/>
      <c r="C4262" s="78"/>
      <c r="D4262" s="41"/>
      <c r="E4262" s="41"/>
      <c r="F4262" s="41"/>
      <c r="G4262" s="41"/>
      <c r="H4262" s="41"/>
      <c r="I4262" s="41"/>
      <c r="J4262" s="41"/>
      <c r="K4262" s="41"/>
      <c r="L4262" s="41"/>
      <c r="M4262" s="41"/>
      <c r="N4262" s="41"/>
      <c r="O4262" s="41"/>
      <c r="P4262" s="41"/>
      <c r="Q4262" s="41"/>
      <c r="R4262" s="41"/>
      <c r="S4262" s="41"/>
    </row>
    <row r="4263" ht="78.0" customHeight="1">
      <c r="A4263" s="41"/>
      <c r="B4263" s="78"/>
      <c r="C4263" s="78"/>
      <c r="D4263" s="41"/>
      <c r="E4263" s="41"/>
      <c r="F4263" s="41"/>
      <c r="G4263" s="41"/>
      <c r="H4263" s="41"/>
      <c r="I4263" s="41"/>
      <c r="J4263" s="41"/>
      <c r="K4263" s="41"/>
      <c r="L4263" s="41"/>
      <c r="M4263" s="41"/>
      <c r="N4263" s="41"/>
      <c r="O4263" s="41"/>
      <c r="P4263" s="41"/>
      <c r="Q4263" s="41"/>
      <c r="R4263" s="41"/>
      <c r="S4263" s="41"/>
    </row>
    <row r="4264" ht="78.0" customHeight="1">
      <c r="A4264" s="41"/>
      <c r="B4264" s="78"/>
      <c r="C4264" s="78"/>
      <c r="D4264" s="41"/>
      <c r="E4264" s="41"/>
      <c r="F4264" s="41"/>
      <c r="G4264" s="41"/>
      <c r="H4264" s="41"/>
      <c r="I4264" s="41"/>
      <c r="J4264" s="41"/>
      <c r="K4264" s="41"/>
      <c r="L4264" s="41"/>
      <c r="M4264" s="41"/>
      <c r="N4264" s="41"/>
      <c r="O4264" s="41"/>
      <c r="P4264" s="41"/>
      <c r="Q4264" s="41"/>
      <c r="R4264" s="41"/>
      <c r="S4264" s="41"/>
    </row>
    <row r="4265" ht="78.0" customHeight="1">
      <c r="A4265" s="41"/>
      <c r="B4265" s="78"/>
      <c r="C4265" s="78"/>
      <c r="D4265" s="41"/>
      <c r="E4265" s="41"/>
      <c r="F4265" s="41"/>
      <c r="G4265" s="41"/>
      <c r="H4265" s="41"/>
      <c r="I4265" s="41"/>
      <c r="J4265" s="41"/>
      <c r="K4265" s="41"/>
      <c r="L4265" s="41"/>
      <c r="M4265" s="41"/>
      <c r="N4265" s="41"/>
      <c r="O4265" s="41"/>
      <c r="P4265" s="41"/>
      <c r="Q4265" s="41"/>
      <c r="R4265" s="41"/>
      <c r="S4265" s="41"/>
    </row>
    <row r="4266" ht="78.0" customHeight="1">
      <c r="A4266" s="41"/>
      <c r="B4266" s="78"/>
      <c r="C4266" s="78"/>
      <c r="D4266" s="41"/>
      <c r="E4266" s="41"/>
      <c r="F4266" s="41"/>
      <c r="G4266" s="41"/>
      <c r="H4266" s="41"/>
      <c r="I4266" s="41"/>
      <c r="J4266" s="41"/>
      <c r="K4266" s="41"/>
      <c r="L4266" s="41"/>
      <c r="M4266" s="41"/>
      <c r="N4266" s="41"/>
      <c r="O4266" s="41"/>
      <c r="P4266" s="41"/>
      <c r="Q4266" s="41"/>
      <c r="R4266" s="41"/>
      <c r="S4266" s="41"/>
    </row>
    <row r="4267" ht="78.0" customHeight="1">
      <c r="A4267" s="41"/>
      <c r="B4267" s="78"/>
      <c r="C4267" s="78"/>
      <c r="D4267" s="41"/>
      <c r="E4267" s="41"/>
      <c r="F4267" s="41"/>
      <c r="G4267" s="41"/>
      <c r="H4267" s="41"/>
      <c r="I4267" s="41"/>
      <c r="J4267" s="41"/>
      <c r="K4267" s="41"/>
      <c r="L4267" s="41"/>
      <c r="M4267" s="41"/>
      <c r="N4267" s="41"/>
      <c r="O4267" s="41"/>
      <c r="P4267" s="41"/>
      <c r="Q4267" s="41"/>
      <c r="R4267" s="41"/>
      <c r="S4267" s="41"/>
    </row>
    <row r="4268" ht="78.0" customHeight="1">
      <c r="A4268" s="41"/>
      <c r="B4268" s="78"/>
      <c r="C4268" s="78"/>
      <c r="D4268" s="41"/>
      <c r="E4268" s="41"/>
      <c r="F4268" s="41"/>
      <c r="G4268" s="41"/>
      <c r="H4268" s="41"/>
      <c r="I4268" s="41"/>
      <c r="J4268" s="41"/>
      <c r="K4268" s="41"/>
      <c r="L4268" s="41"/>
      <c r="M4268" s="41"/>
      <c r="N4268" s="41"/>
      <c r="O4268" s="41"/>
      <c r="P4268" s="41"/>
      <c r="Q4268" s="41"/>
      <c r="R4268" s="41"/>
      <c r="S4268" s="41"/>
    </row>
    <row r="4269" ht="78.0" customHeight="1">
      <c r="A4269" s="41"/>
      <c r="B4269" s="78"/>
      <c r="C4269" s="78"/>
      <c r="D4269" s="41"/>
      <c r="E4269" s="41"/>
      <c r="F4269" s="41"/>
      <c r="G4269" s="41"/>
      <c r="H4269" s="41"/>
      <c r="I4269" s="41"/>
      <c r="J4269" s="41"/>
      <c r="K4269" s="41"/>
      <c r="L4269" s="41"/>
      <c r="M4269" s="41"/>
      <c r="N4269" s="41"/>
      <c r="O4269" s="41"/>
      <c r="P4269" s="41"/>
      <c r="Q4269" s="41"/>
      <c r="R4269" s="41"/>
      <c r="S4269" s="41"/>
    </row>
    <row r="4270" ht="78.0" customHeight="1">
      <c r="A4270" s="41"/>
      <c r="B4270" s="78"/>
      <c r="C4270" s="78"/>
      <c r="D4270" s="41"/>
      <c r="E4270" s="41"/>
      <c r="F4270" s="41"/>
      <c r="G4270" s="41"/>
      <c r="H4270" s="41"/>
      <c r="I4270" s="41"/>
      <c r="J4270" s="41"/>
      <c r="K4270" s="41"/>
      <c r="L4270" s="41"/>
      <c r="M4270" s="41"/>
      <c r="N4270" s="41"/>
      <c r="O4270" s="41"/>
      <c r="P4270" s="41"/>
      <c r="Q4270" s="41"/>
      <c r="R4270" s="41"/>
      <c r="S4270" s="41"/>
    </row>
    <row r="4271" ht="78.0" customHeight="1">
      <c r="A4271" s="41"/>
      <c r="B4271" s="78"/>
      <c r="C4271" s="78"/>
      <c r="D4271" s="41"/>
      <c r="E4271" s="41"/>
      <c r="F4271" s="41"/>
      <c r="G4271" s="41"/>
      <c r="H4271" s="41"/>
      <c r="I4271" s="41"/>
      <c r="J4271" s="41"/>
      <c r="K4271" s="41"/>
      <c r="L4271" s="41"/>
      <c r="M4271" s="41"/>
      <c r="N4271" s="41"/>
      <c r="O4271" s="41"/>
      <c r="P4271" s="41"/>
      <c r="Q4271" s="41"/>
      <c r="R4271" s="41"/>
      <c r="S4271" s="41"/>
    </row>
    <row r="4272" ht="78.0" customHeight="1">
      <c r="A4272" s="41"/>
      <c r="B4272" s="78"/>
      <c r="C4272" s="78"/>
      <c r="D4272" s="41"/>
      <c r="E4272" s="41"/>
      <c r="F4272" s="41"/>
      <c r="G4272" s="41"/>
      <c r="H4272" s="41"/>
      <c r="I4272" s="41"/>
      <c r="J4272" s="41"/>
      <c r="K4272" s="41"/>
      <c r="L4272" s="41"/>
      <c r="M4272" s="41"/>
      <c r="N4272" s="41"/>
      <c r="O4272" s="41"/>
      <c r="P4272" s="41"/>
      <c r="Q4272" s="41"/>
      <c r="R4272" s="41"/>
      <c r="S4272" s="41"/>
    </row>
    <row r="4273" ht="78.0" customHeight="1">
      <c r="A4273" s="41"/>
      <c r="B4273" s="78"/>
      <c r="C4273" s="78"/>
      <c r="D4273" s="41"/>
      <c r="E4273" s="41"/>
      <c r="F4273" s="41"/>
      <c r="G4273" s="41"/>
      <c r="H4273" s="41"/>
      <c r="I4273" s="41"/>
      <c r="J4273" s="41"/>
      <c r="K4273" s="41"/>
      <c r="L4273" s="41"/>
      <c r="M4273" s="41"/>
      <c r="N4273" s="41"/>
      <c r="O4273" s="41"/>
      <c r="P4273" s="41"/>
      <c r="Q4273" s="41"/>
      <c r="R4273" s="41"/>
      <c r="S4273" s="41"/>
    </row>
    <row r="4274" ht="78.0" customHeight="1">
      <c r="A4274" s="41"/>
      <c r="B4274" s="78"/>
      <c r="C4274" s="78"/>
      <c r="D4274" s="41"/>
      <c r="E4274" s="41"/>
      <c r="F4274" s="41"/>
      <c r="G4274" s="41"/>
      <c r="H4274" s="41"/>
      <c r="I4274" s="41"/>
      <c r="J4274" s="41"/>
      <c r="K4274" s="41"/>
      <c r="L4274" s="41"/>
      <c r="M4274" s="41"/>
      <c r="N4274" s="41"/>
      <c r="O4274" s="41"/>
      <c r="P4274" s="41"/>
      <c r="Q4274" s="41"/>
      <c r="R4274" s="41"/>
      <c r="S4274" s="41"/>
    </row>
    <row r="4275" ht="78.0" customHeight="1">
      <c r="A4275" s="41"/>
      <c r="B4275" s="78"/>
      <c r="C4275" s="78"/>
      <c r="D4275" s="41"/>
      <c r="E4275" s="41"/>
      <c r="F4275" s="41"/>
      <c r="G4275" s="41"/>
      <c r="H4275" s="41"/>
      <c r="I4275" s="41"/>
      <c r="J4275" s="41"/>
      <c r="K4275" s="41"/>
      <c r="L4275" s="41"/>
      <c r="M4275" s="41"/>
      <c r="N4275" s="41"/>
      <c r="O4275" s="41"/>
      <c r="P4275" s="41"/>
      <c r="Q4275" s="41"/>
      <c r="R4275" s="41"/>
      <c r="S4275" s="41"/>
    </row>
    <row r="4276" ht="78.0" customHeight="1">
      <c r="A4276" s="41"/>
      <c r="B4276" s="78"/>
      <c r="C4276" s="78"/>
      <c r="D4276" s="41"/>
      <c r="E4276" s="41"/>
      <c r="F4276" s="41"/>
      <c r="G4276" s="41"/>
      <c r="H4276" s="41"/>
      <c r="I4276" s="41"/>
      <c r="J4276" s="41"/>
      <c r="K4276" s="41"/>
      <c r="L4276" s="41"/>
      <c r="M4276" s="41"/>
      <c r="N4276" s="41"/>
      <c r="O4276" s="41"/>
      <c r="P4276" s="41"/>
      <c r="Q4276" s="41"/>
      <c r="R4276" s="41"/>
      <c r="S4276" s="41"/>
    </row>
    <row r="4277" ht="78.0" customHeight="1">
      <c r="A4277" s="41"/>
      <c r="B4277" s="78"/>
      <c r="C4277" s="78"/>
      <c r="D4277" s="41"/>
      <c r="E4277" s="41"/>
      <c r="F4277" s="41"/>
      <c r="G4277" s="41"/>
      <c r="H4277" s="41"/>
      <c r="I4277" s="41"/>
      <c r="J4277" s="41"/>
      <c r="K4277" s="41"/>
      <c r="L4277" s="41"/>
      <c r="M4277" s="41"/>
      <c r="N4277" s="41"/>
      <c r="O4277" s="41"/>
      <c r="P4277" s="41"/>
      <c r="Q4277" s="41"/>
      <c r="R4277" s="41"/>
      <c r="S4277" s="41"/>
    </row>
    <row r="4278" ht="78.0" customHeight="1">
      <c r="A4278" s="41"/>
      <c r="B4278" s="78"/>
      <c r="C4278" s="78"/>
      <c r="D4278" s="41"/>
      <c r="E4278" s="41"/>
      <c r="F4278" s="41"/>
      <c r="G4278" s="41"/>
      <c r="H4278" s="41"/>
      <c r="I4278" s="41"/>
      <c r="J4278" s="41"/>
      <c r="K4278" s="41"/>
      <c r="L4278" s="41"/>
      <c r="M4278" s="41"/>
      <c r="N4278" s="41"/>
      <c r="O4278" s="41"/>
      <c r="P4278" s="41"/>
      <c r="Q4278" s="41"/>
      <c r="R4278" s="41"/>
      <c r="S4278" s="41"/>
    </row>
    <row r="4279" ht="78.0" customHeight="1">
      <c r="A4279" s="41"/>
      <c r="B4279" s="78"/>
      <c r="C4279" s="78"/>
      <c r="D4279" s="41"/>
      <c r="E4279" s="41"/>
      <c r="F4279" s="41"/>
      <c r="G4279" s="41"/>
      <c r="H4279" s="41"/>
      <c r="I4279" s="41"/>
      <c r="J4279" s="41"/>
      <c r="K4279" s="41"/>
      <c r="L4279" s="41"/>
      <c r="M4279" s="41"/>
      <c r="N4279" s="41"/>
      <c r="O4279" s="41"/>
      <c r="P4279" s="41"/>
      <c r="Q4279" s="41"/>
      <c r="R4279" s="41"/>
      <c r="S4279" s="41"/>
    </row>
    <row r="4280" ht="78.0" customHeight="1">
      <c r="A4280" s="41"/>
      <c r="B4280" s="78"/>
      <c r="C4280" s="78"/>
      <c r="D4280" s="41"/>
      <c r="E4280" s="41"/>
      <c r="F4280" s="41"/>
      <c r="G4280" s="41"/>
      <c r="H4280" s="41"/>
      <c r="I4280" s="41"/>
      <c r="J4280" s="41"/>
      <c r="K4280" s="41"/>
      <c r="L4280" s="41"/>
      <c r="M4280" s="41"/>
      <c r="N4280" s="41"/>
      <c r="O4280" s="41"/>
      <c r="P4280" s="41"/>
      <c r="Q4280" s="41"/>
      <c r="R4280" s="41"/>
      <c r="S4280" s="41"/>
    </row>
    <row r="4281" ht="78.0" customHeight="1">
      <c r="A4281" s="41"/>
      <c r="B4281" s="78"/>
      <c r="C4281" s="78"/>
      <c r="D4281" s="41"/>
      <c r="E4281" s="41"/>
      <c r="F4281" s="41"/>
      <c r="G4281" s="41"/>
      <c r="H4281" s="41"/>
      <c r="I4281" s="41"/>
      <c r="J4281" s="41"/>
      <c r="K4281" s="41"/>
      <c r="L4281" s="41"/>
      <c r="M4281" s="41"/>
      <c r="N4281" s="41"/>
      <c r="O4281" s="41"/>
      <c r="P4281" s="41"/>
      <c r="Q4281" s="41"/>
      <c r="R4281" s="41"/>
      <c r="S4281" s="41"/>
    </row>
    <row r="4282" ht="78.0" customHeight="1">
      <c r="A4282" s="41"/>
      <c r="B4282" s="78"/>
      <c r="C4282" s="78"/>
      <c r="D4282" s="41"/>
      <c r="E4282" s="41"/>
      <c r="F4282" s="41"/>
      <c r="G4282" s="41"/>
      <c r="H4282" s="41"/>
      <c r="I4282" s="41"/>
      <c r="J4282" s="41"/>
      <c r="K4282" s="41"/>
      <c r="L4282" s="41"/>
      <c r="M4282" s="41"/>
      <c r="N4282" s="41"/>
      <c r="O4282" s="41"/>
      <c r="P4282" s="41"/>
      <c r="Q4282" s="41"/>
      <c r="R4282" s="41"/>
      <c r="S4282" s="41"/>
    </row>
    <row r="4283" ht="78.0" customHeight="1">
      <c r="A4283" s="41"/>
      <c r="B4283" s="78"/>
      <c r="C4283" s="78"/>
      <c r="D4283" s="41"/>
      <c r="E4283" s="41"/>
      <c r="F4283" s="41"/>
      <c r="G4283" s="41"/>
      <c r="H4283" s="41"/>
      <c r="I4283" s="41"/>
      <c r="J4283" s="41"/>
      <c r="K4283" s="41"/>
      <c r="L4283" s="41"/>
      <c r="M4283" s="41"/>
      <c r="N4283" s="41"/>
      <c r="O4283" s="41"/>
      <c r="P4283" s="41"/>
      <c r="Q4283" s="41"/>
      <c r="R4283" s="41"/>
      <c r="S4283" s="41"/>
    </row>
    <row r="4284" ht="78.0" customHeight="1">
      <c r="A4284" s="41"/>
      <c r="B4284" s="78"/>
      <c r="C4284" s="78"/>
      <c r="D4284" s="41"/>
      <c r="E4284" s="41"/>
      <c r="F4284" s="41"/>
      <c r="G4284" s="41"/>
      <c r="H4284" s="41"/>
      <c r="I4284" s="41"/>
      <c r="J4284" s="41"/>
      <c r="K4284" s="41"/>
      <c r="L4284" s="41"/>
      <c r="M4284" s="41"/>
      <c r="N4284" s="41"/>
      <c r="O4284" s="41"/>
      <c r="P4284" s="41"/>
      <c r="Q4284" s="41"/>
      <c r="R4284" s="41"/>
      <c r="S4284" s="41"/>
    </row>
    <row r="4285" ht="78.0" customHeight="1">
      <c r="A4285" s="41"/>
      <c r="B4285" s="78"/>
      <c r="C4285" s="78"/>
      <c r="D4285" s="41"/>
      <c r="E4285" s="41"/>
      <c r="F4285" s="41"/>
      <c r="G4285" s="41"/>
      <c r="H4285" s="41"/>
      <c r="I4285" s="41"/>
      <c r="J4285" s="41"/>
      <c r="K4285" s="41"/>
      <c r="L4285" s="41"/>
      <c r="M4285" s="41"/>
      <c r="N4285" s="41"/>
      <c r="O4285" s="41"/>
      <c r="P4285" s="41"/>
      <c r="Q4285" s="41"/>
      <c r="R4285" s="41"/>
      <c r="S4285" s="41"/>
    </row>
    <row r="4286" ht="78.0" customHeight="1">
      <c r="A4286" s="41"/>
      <c r="B4286" s="78"/>
      <c r="C4286" s="78"/>
      <c r="D4286" s="41"/>
      <c r="E4286" s="41"/>
      <c r="F4286" s="41"/>
      <c r="G4286" s="41"/>
      <c r="H4286" s="41"/>
      <c r="I4286" s="41"/>
      <c r="J4286" s="41"/>
      <c r="K4286" s="41"/>
      <c r="L4286" s="41"/>
      <c r="M4286" s="41"/>
      <c r="N4286" s="41"/>
      <c r="O4286" s="41"/>
      <c r="P4286" s="41"/>
      <c r="Q4286" s="41"/>
      <c r="R4286" s="41"/>
      <c r="S4286" s="41"/>
    </row>
    <row r="4287" ht="78.0" customHeight="1">
      <c r="A4287" s="41"/>
      <c r="B4287" s="78"/>
      <c r="C4287" s="78"/>
      <c r="D4287" s="41"/>
      <c r="E4287" s="41"/>
      <c r="F4287" s="41"/>
      <c r="G4287" s="41"/>
      <c r="H4287" s="41"/>
      <c r="I4287" s="41"/>
      <c r="J4287" s="41"/>
      <c r="K4287" s="41"/>
      <c r="L4287" s="41"/>
      <c r="M4287" s="41"/>
      <c r="N4287" s="41"/>
      <c r="O4287" s="41"/>
      <c r="P4287" s="41"/>
      <c r="Q4287" s="41"/>
      <c r="R4287" s="41"/>
      <c r="S4287" s="41"/>
    </row>
    <row r="4288" ht="78.0" customHeight="1">
      <c r="A4288" s="41"/>
      <c r="B4288" s="78"/>
      <c r="C4288" s="78"/>
      <c r="D4288" s="41"/>
      <c r="E4288" s="41"/>
      <c r="F4288" s="41"/>
      <c r="G4288" s="41"/>
      <c r="H4288" s="41"/>
      <c r="I4288" s="41"/>
      <c r="J4288" s="41"/>
      <c r="K4288" s="41"/>
      <c r="L4288" s="41"/>
      <c r="M4288" s="41"/>
      <c r="N4288" s="41"/>
      <c r="O4288" s="41"/>
      <c r="P4288" s="41"/>
      <c r="Q4288" s="41"/>
      <c r="R4288" s="41"/>
      <c r="S4288" s="41"/>
    </row>
    <row r="4289" ht="78.0" customHeight="1">
      <c r="A4289" s="41"/>
      <c r="B4289" s="78"/>
      <c r="C4289" s="78"/>
      <c r="D4289" s="41"/>
      <c r="E4289" s="41"/>
      <c r="F4289" s="41"/>
      <c r="G4289" s="41"/>
      <c r="H4289" s="41"/>
      <c r="I4289" s="41"/>
      <c r="J4289" s="41"/>
      <c r="K4289" s="41"/>
      <c r="L4289" s="41"/>
      <c r="M4289" s="41"/>
      <c r="N4289" s="41"/>
      <c r="O4289" s="41"/>
      <c r="P4289" s="41"/>
      <c r="Q4289" s="41"/>
      <c r="R4289" s="41"/>
      <c r="S4289" s="41"/>
    </row>
    <row r="4290" ht="78.0" customHeight="1">
      <c r="A4290" s="41"/>
      <c r="B4290" s="78"/>
      <c r="C4290" s="78"/>
      <c r="D4290" s="41"/>
      <c r="E4290" s="41"/>
      <c r="F4290" s="41"/>
      <c r="G4290" s="41"/>
      <c r="H4290" s="41"/>
      <c r="I4290" s="41"/>
      <c r="J4290" s="41"/>
      <c r="K4290" s="41"/>
      <c r="L4290" s="41"/>
      <c r="M4290" s="41"/>
      <c r="N4290" s="41"/>
      <c r="O4290" s="41"/>
      <c r="P4290" s="41"/>
      <c r="Q4290" s="41"/>
      <c r="R4290" s="41"/>
      <c r="S4290" s="41"/>
    </row>
    <row r="4291" ht="78.0" customHeight="1">
      <c r="A4291" s="41"/>
      <c r="B4291" s="78"/>
      <c r="C4291" s="78"/>
      <c r="D4291" s="41"/>
      <c r="E4291" s="41"/>
      <c r="F4291" s="41"/>
      <c r="G4291" s="41"/>
      <c r="H4291" s="41"/>
      <c r="I4291" s="41"/>
      <c r="J4291" s="41"/>
      <c r="K4291" s="41"/>
      <c r="L4291" s="41"/>
      <c r="M4291" s="41"/>
      <c r="N4291" s="41"/>
      <c r="O4291" s="41"/>
      <c r="P4291" s="41"/>
      <c r="Q4291" s="41"/>
      <c r="R4291" s="41"/>
      <c r="S4291" s="41"/>
    </row>
    <row r="4292" ht="78.0" customHeight="1">
      <c r="A4292" s="41"/>
      <c r="B4292" s="78"/>
      <c r="C4292" s="78"/>
      <c r="D4292" s="41"/>
      <c r="E4292" s="41"/>
      <c r="F4292" s="41"/>
      <c r="G4292" s="41"/>
      <c r="H4292" s="41"/>
      <c r="I4292" s="41"/>
      <c r="J4292" s="41"/>
      <c r="K4292" s="41"/>
      <c r="L4292" s="41"/>
      <c r="M4292" s="41"/>
      <c r="N4292" s="41"/>
      <c r="O4292" s="41"/>
      <c r="P4292" s="41"/>
      <c r="Q4292" s="41"/>
      <c r="R4292" s="41"/>
      <c r="S4292" s="41"/>
    </row>
    <row r="4293" ht="78.0" customHeight="1">
      <c r="A4293" s="41"/>
      <c r="B4293" s="78"/>
      <c r="C4293" s="78"/>
      <c r="D4293" s="41"/>
      <c r="E4293" s="41"/>
      <c r="F4293" s="41"/>
      <c r="G4293" s="41"/>
      <c r="H4293" s="41"/>
      <c r="I4293" s="41"/>
      <c r="J4293" s="41"/>
      <c r="K4293" s="41"/>
      <c r="L4293" s="41"/>
      <c r="M4293" s="41"/>
      <c r="N4293" s="41"/>
      <c r="O4293" s="41"/>
      <c r="P4293" s="41"/>
      <c r="Q4293" s="41"/>
      <c r="R4293" s="41"/>
      <c r="S4293" s="41"/>
    </row>
    <row r="4294" ht="78.0" customHeight="1">
      <c r="A4294" s="41"/>
      <c r="B4294" s="78"/>
      <c r="C4294" s="78"/>
      <c r="D4294" s="41"/>
      <c r="E4294" s="41"/>
      <c r="F4294" s="41"/>
      <c r="G4294" s="41"/>
      <c r="H4294" s="41"/>
      <c r="I4294" s="41"/>
      <c r="J4294" s="41"/>
      <c r="K4294" s="41"/>
      <c r="L4294" s="41"/>
      <c r="M4294" s="41"/>
      <c r="N4294" s="41"/>
      <c r="O4294" s="41"/>
      <c r="P4294" s="41"/>
      <c r="Q4294" s="41"/>
      <c r="R4294" s="41"/>
      <c r="S4294" s="41"/>
    </row>
    <row r="4295" ht="78.0" customHeight="1">
      <c r="A4295" s="41"/>
      <c r="B4295" s="78"/>
      <c r="C4295" s="78"/>
      <c r="D4295" s="41"/>
      <c r="E4295" s="41"/>
      <c r="F4295" s="41"/>
      <c r="G4295" s="41"/>
      <c r="H4295" s="41"/>
      <c r="I4295" s="41"/>
      <c r="J4295" s="41"/>
      <c r="K4295" s="41"/>
      <c r="L4295" s="41"/>
      <c r="M4295" s="41"/>
      <c r="N4295" s="41"/>
      <c r="O4295" s="41"/>
      <c r="P4295" s="41"/>
      <c r="Q4295" s="41"/>
      <c r="R4295" s="41"/>
      <c r="S4295" s="41"/>
    </row>
    <row r="4296" ht="78.0" customHeight="1">
      <c r="A4296" s="41"/>
      <c r="B4296" s="78"/>
      <c r="C4296" s="78"/>
      <c r="D4296" s="41"/>
      <c r="E4296" s="41"/>
      <c r="F4296" s="41"/>
      <c r="G4296" s="41"/>
      <c r="H4296" s="41"/>
      <c r="I4296" s="41"/>
      <c r="J4296" s="41"/>
      <c r="K4296" s="41"/>
      <c r="L4296" s="41"/>
      <c r="M4296" s="41"/>
      <c r="N4296" s="41"/>
      <c r="O4296" s="41"/>
      <c r="P4296" s="41"/>
      <c r="Q4296" s="41"/>
      <c r="R4296" s="41"/>
      <c r="S4296" s="41"/>
    </row>
    <row r="4297" ht="78.0" customHeight="1">
      <c r="A4297" s="41"/>
      <c r="B4297" s="78"/>
      <c r="C4297" s="78"/>
      <c r="D4297" s="41"/>
      <c r="E4297" s="41"/>
      <c r="F4297" s="41"/>
      <c r="G4297" s="41"/>
      <c r="H4297" s="41"/>
      <c r="I4297" s="41"/>
      <c r="J4297" s="41"/>
      <c r="K4297" s="41"/>
      <c r="L4297" s="41"/>
      <c r="M4297" s="41"/>
      <c r="N4297" s="41"/>
      <c r="O4297" s="41"/>
      <c r="P4297" s="41"/>
      <c r="Q4297" s="41"/>
      <c r="R4297" s="41"/>
      <c r="S4297" s="41"/>
    </row>
    <row r="4298" ht="78.0" customHeight="1">
      <c r="A4298" s="41"/>
      <c r="B4298" s="78"/>
      <c r="C4298" s="78"/>
      <c r="D4298" s="41"/>
      <c r="E4298" s="41"/>
      <c r="F4298" s="41"/>
      <c r="G4298" s="41"/>
      <c r="H4298" s="41"/>
      <c r="I4298" s="41"/>
      <c r="J4298" s="41"/>
      <c r="K4298" s="41"/>
      <c r="L4298" s="41"/>
      <c r="M4298" s="41"/>
      <c r="N4298" s="41"/>
      <c r="O4298" s="41"/>
      <c r="P4298" s="41"/>
      <c r="Q4298" s="41"/>
      <c r="R4298" s="41"/>
      <c r="S4298" s="41"/>
    </row>
    <row r="4299" ht="78.0" customHeight="1">
      <c r="A4299" s="41"/>
      <c r="B4299" s="78"/>
      <c r="C4299" s="78"/>
      <c r="D4299" s="41"/>
      <c r="E4299" s="41"/>
      <c r="F4299" s="41"/>
      <c r="G4299" s="41"/>
      <c r="H4299" s="41"/>
      <c r="I4299" s="41"/>
      <c r="J4299" s="41"/>
      <c r="K4299" s="41"/>
      <c r="L4299" s="41"/>
      <c r="M4299" s="41"/>
      <c r="N4299" s="41"/>
      <c r="O4299" s="41"/>
      <c r="P4299" s="41"/>
      <c r="Q4299" s="41"/>
      <c r="R4299" s="41"/>
      <c r="S4299" s="41"/>
    </row>
    <row r="4300" ht="78.0" customHeight="1">
      <c r="A4300" s="41"/>
      <c r="B4300" s="78"/>
      <c r="C4300" s="78"/>
      <c r="D4300" s="41"/>
      <c r="E4300" s="41"/>
      <c r="F4300" s="41"/>
      <c r="G4300" s="41"/>
      <c r="H4300" s="41"/>
      <c r="I4300" s="41"/>
      <c r="J4300" s="41"/>
      <c r="K4300" s="41"/>
      <c r="L4300" s="41"/>
      <c r="M4300" s="41"/>
      <c r="N4300" s="41"/>
      <c r="O4300" s="41"/>
      <c r="P4300" s="41"/>
      <c r="Q4300" s="41"/>
      <c r="R4300" s="41"/>
      <c r="S4300" s="41"/>
    </row>
    <row r="4301" ht="78.0" customHeight="1">
      <c r="A4301" s="41"/>
      <c r="B4301" s="78"/>
      <c r="C4301" s="78"/>
      <c r="D4301" s="41"/>
      <c r="E4301" s="41"/>
      <c r="F4301" s="41"/>
      <c r="G4301" s="41"/>
      <c r="H4301" s="41"/>
      <c r="I4301" s="41"/>
      <c r="J4301" s="41"/>
      <c r="K4301" s="41"/>
      <c r="L4301" s="41"/>
      <c r="M4301" s="41"/>
      <c r="N4301" s="41"/>
      <c r="O4301" s="41"/>
      <c r="P4301" s="41"/>
      <c r="Q4301" s="41"/>
      <c r="R4301" s="41"/>
      <c r="S4301" s="41"/>
    </row>
    <row r="4302" ht="78.0" customHeight="1">
      <c r="A4302" s="41"/>
      <c r="B4302" s="78"/>
      <c r="C4302" s="78"/>
      <c r="D4302" s="41"/>
      <c r="E4302" s="41"/>
      <c r="F4302" s="41"/>
      <c r="G4302" s="41"/>
      <c r="H4302" s="41"/>
      <c r="I4302" s="41"/>
      <c r="J4302" s="41"/>
      <c r="K4302" s="41"/>
      <c r="L4302" s="41"/>
      <c r="M4302" s="41"/>
      <c r="N4302" s="41"/>
      <c r="O4302" s="41"/>
      <c r="P4302" s="41"/>
      <c r="Q4302" s="41"/>
      <c r="R4302" s="41"/>
      <c r="S4302" s="41"/>
    </row>
    <row r="4303" ht="78.0" customHeight="1">
      <c r="A4303" s="41"/>
      <c r="B4303" s="78"/>
      <c r="C4303" s="78"/>
      <c r="D4303" s="41"/>
      <c r="E4303" s="41"/>
      <c r="F4303" s="41"/>
      <c r="G4303" s="41"/>
      <c r="H4303" s="41"/>
      <c r="I4303" s="41"/>
      <c r="J4303" s="41"/>
      <c r="K4303" s="41"/>
      <c r="L4303" s="41"/>
      <c r="M4303" s="41"/>
      <c r="N4303" s="41"/>
      <c r="O4303" s="41"/>
      <c r="P4303" s="41"/>
      <c r="Q4303" s="41"/>
      <c r="R4303" s="41"/>
      <c r="S4303" s="41"/>
    </row>
    <row r="4304" ht="78.0" customHeight="1">
      <c r="A4304" s="41"/>
      <c r="B4304" s="78"/>
      <c r="C4304" s="78"/>
      <c r="D4304" s="41"/>
      <c r="E4304" s="41"/>
      <c r="F4304" s="41"/>
      <c r="G4304" s="41"/>
      <c r="H4304" s="41"/>
      <c r="I4304" s="41"/>
      <c r="J4304" s="41"/>
      <c r="K4304" s="41"/>
      <c r="L4304" s="41"/>
      <c r="M4304" s="41"/>
      <c r="N4304" s="41"/>
      <c r="O4304" s="41"/>
      <c r="P4304" s="41"/>
      <c r="Q4304" s="41"/>
      <c r="R4304" s="41"/>
      <c r="S4304" s="41"/>
    </row>
    <row r="4305" ht="78.0" customHeight="1">
      <c r="A4305" s="41"/>
      <c r="B4305" s="78"/>
      <c r="C4305" s="78"/>
      <c r="D4305" s="41"/>
      <c r="E4305" s="41"/>
      <c r="F4305" s="41"/>
      <c r="G4305" s="41"/>
      <c r="H4305" s="41"/>
      <c r="I4305" s="41"/>
      <c r="J4305" s="41"/>
      <c r="K4305" s="41"/>
      <c r="L4305" s="41"/>
      <c r="M4305" s="41"/>
      <c r="N4305" s="41"/>
      <c r="O4305" s="41"/>
      <c r="P4305" s="41"/>
      <c r="Q4305" s="41"/>
      <c r="R4305" s="41"/>
      <c r="S4305" s="41"/>
    </row>
    <row r="4306" ht="78.0" customHeight="1">
      <c r="A4306" s="41"/>
      <c r="B4306" s="78"/>
      <c r="C4306" s="78"/>
      <c r="D4306" s="41"/>
      <c r="E4306" s="41"/>
      <c r="F4306" s="41"/>
      <c r="G4306" s="41"/>
      <c r="H4306" s="41"/>
      <c r="I4306" s="41"/>
      <c r="J4306" s="41"/>
      <c r="K4306" s="41"/>
      <c r="L4306" s="41"/>
      <c r="M4306" s="41"/>
      <c r="N4306" s="41"/>
      <c r="O4306" s="41"/>
      <c r="P4306" s="41"/>
      <c r="Q4306" s="41"/>
      <c r="R4306" s="41"/>
      <c r="S4306" s="41"/>
    </row>
    <row r="4307" ht="78.0" customHeight="1">
      <c r="A4307" s="41"/>
      <c r="B4307" s="78"/>
      <c r="C4307" s="78"/>
      <c r="D4307" s="41"/>
      <c r="E4307" s="41"/>
      <c r="F4307" s="41"/>
      <c r="G4307" s="41"/>
      <c r="H4307" s="41"/>
      <c r="I4307" s="41"/>
      <c r="J4307" s="41"/>
      <c r="K4307" s="41"/>
      <c r="L4307" s="41"/>
      <c r="M4307" s="41"/>
      <c r="N4307" s="41"/>
      <c r="O4307" s="41"/>
      <c r="P4307" s="41"/>
      <c r="Q4307" s="41"/>
      <c r="R4307" s="41"/>
      <c r="S4307" s="41"/>
    </row>
    <row r="4308" ht="78.0" customHeight="1">
      <c r="A4308" s="41"/>
      <c r="B4308" s="78"/>
      <c r="C4308" s="78"/>
      <c r="D4308" s="41"/>
      <c r="E4308" s="41"/>
      <c r="F4308" s="41"/>
      <c r="G4308" s="41"/>
      <c r="H4308" s="41"/>
      <c r="I4308" s="41"/>
      <c r="J4308" s="41"/>
      <c r="K4308" s="41"/>
      <c r="L4308" s="41"/>
      <c r="M4308" s="41"/>
      <c r="N4308" s="41"/>
      <c r="O4308" s="41"/>
      <c r="P4308" s="41"/>
      <c r="Q4308" s="41"/>
      <c r="R4308" s="41"/>
      <c r="S4308" s="41"/>
    </row>
    <row r="4309" ht="78.0" customHeight="1">
      <c r="A4309" s="41"/>
      <c r="B4309" s="78"/>
      <c r="C4309" s="78"/>
      <c r="D4309" s="41"/>
      <c r="E4309" s="41"/>
      <c r="F4309" s="41"/>
      <c r="G4309" s="41"/>
      <c r="H4309" s="41"/>
      <c r="I4309" s="41"/>
      <c r="J4309" s="41"/>
      <c r="K4309" s="41"/>
      <c r="L4309" s="41"/>
      <c r="M4309" s="41"/>
      <c r="N4309" s="41"/>
      <c r="O4309" s="41"/>
      <c r="P4309" s="41"/>
      <c r="Q4309" s="41"/>
      <c r="R4309" s="41"/>
      <c r="S4309" s="41"/>
    </row>
    <row r="4310" ht="78.0" customHeight="1">
      <c r="A4310" s="41"/>
      <c r="B4310" s="78"/>
      <c r="C4310" s="78"/>
      <c r="D4310" s="41"/>
      <c r="E4310" s="41"/>
      <c r="F4310" s="41"/>
      <c r="G4310" s="41"/>
      <c r="H4310" s="41"/>
      <c r="I4310" s="41"/>
      <c r="J4310" s="41"/>
      <c r="K4310" s="41"/>
      <c r="L4310" s="41"/>
      <c r="M4310" s="41"/>
      <c r="N4310" s="41"/>
      <c r="O4310" s="41"/>
      <c r="P4310" s="41"/>
      <c r="Q4310" s="41"/>
      <c r="R4310" s="41"/>
      <c r="S4310" s="41"/>
    </row>
    <row r="4311" ht="78.0" customHeight="1">
      <c r="A4311" s="41"/>
      <c r="B4311" s="78"/>
      <c r="C4311" s="78"/>
      <c r="D4311" s="41"/>
      <c r="E4311" s="41"/>
      <c r="F4311" s="41"/>
      <c r="G4311" s="41"/>
      <c r="H4311" s="41"/>
      <c r="I4311" s="41"/>
      <c r="J4311" s="41"/>
      <c r="K4311" s="41"/>
      <c r="L4311" s="41"/>
      <c r="M4311" s="41"/>
      <c r="N4311" s="41"/>
      <c r="O4311" s="41"/>
      <c r="P4311" s="41"/>
      <c r="Q4311" s="41"/>
      <c r="R4311" s="41"/>
      <c r="S4311" s="41"/>
    </row>
    <row r="4312" ht="78.0" customHeight="1">
      <c r="A4312" s="41"/>
      <c r="B4312" s="78"/>
      <c r="C4312" s="78"/>
      <c r="D4312" s="41"/>
      <c r="E4312" s="41"/>
      <c r="F4312" s="41"/>
      <c r="G4312" s="41"/>
      <c r="H4312" s="41"/>
      <c r="I4312" s="41"/>
      <c r="J4312" s="41"/>
      <c r="K4312" s="41"/>
      <c r="L4312" s="41"/>
      <c r="M4312" s="41"/>
      <c r="N4312" s="41"/>
      <c r="O4312" s="41"/>
      <c r="P4312" s="41"/>
      <c r="Q4312" s="41"/>
      <c r="R4312" s="41"/>
      <c r="S4312" s="41"/>
    </row>
    <row r="4313" ht="78.0" customHeight="1">
      <c r="A4313" s="41"/>
      <c r="B4313" s="78"/>
      <c r="C4313" s="78"/>
      <c r="D4313" s="41"/>
      <c r="E4313" s="41"/>
      <c r="F4313" s="41"/>
      <c r="G4313" s="41"/>
      <c r="H4313" s="41"/>
      <c r="I4313" s="41"/>
      <c r="J4313" s="41"/>
      <c r="K4313" s="41"/>
      <c r="L4313" s="41"/>
      <c r="M4313" s="41"/>
      <c r="N4313" s="41"/>
      <c r="O4313" s="41"/>
      <c r="P4313" s="41"/>
      <c r="Q4313" s="41"/>
      <c r="R4313" s="41"/>
      <c r="S4313" s="41"/>
    </row>
    <row r="4314" ht="78.0" customHeight="1">
      <c r="A4314" s="41"/>
      <c r="B4314" s="78"/>
      <c r="C4314" s="78"/>
      <c r="D4314" s="41"/>
      <c r="E4314" s="41"/>
      <c r="F4314" s="41"/>
      <c r="G4314" s="41"/>
      <c r="H4314" s="41"/>
      <c r="I4314" s="41"/>
      <c r="J4314" s="41"/>
      <c r="K4314" s="41"/>
      <c r="L4314" s="41"/>
      <c r="M4314" s="41"/>
      <c r="N4314" s="41"/>
      <c r="O4314" s="41"/>
      <c r="P4314" s="41"/>
      <c r="Q4314" s="41"/>
      <c r="R4314" s="41"/>
      <c r="S4314" s="41"/>
    </row>
    <row r="4315" ht="78.0" customHeight="1">
      <c r="A4315" s="41"/>
      <c r="B4315" s="78"/>
      <c r="C4315" s="78"/>
      <c r="D4315" s="41"/>
      <c r="E4315" s="41"/>
      <c r="F4315" s="41"/>
      <c r="G4315" s="41"/>
      <c r="H4315" s="41"/>
      <c r="I4315" s="41"/>
      <c r="J4315" s="41"/>
      <c r="K4315" s="41"/>
      <c r="L4315" s="41"/>
      <c r="M4315" s="41"/>
      <c r="N4315" s="41"/>
      <c r="O4315" s="41"/>
      <c r="P4315" s="41"/>
      <c r="Q4315" s="41"/>
      <c r="R4315" s="41"/>
      <c r="S4315" s="41"/>
    </row>
    <row r="4316" ht="78.0" customHeight="1">
      <c r="A4316" s="41"/>
      <c r="B4316" s="78"/>
      <c r="C4316" s="78"/>
      <c r="D4316" s="41"/>
      <c r="E4316" s="41"/>
      <c r="F4316" s="41"/>
      <c r="G4316" s="41"/>
      <c r="H4316" s="41"/>
      <c r="I4316" s="41"/>
      <c r="J4316" s="41"/>
      <c r="K4316" s="41"/>
      <c r="L4316" s="41"/>
      <c r="M4316" s="41"/>
      <c r="N4316" s="41"/>
      <c r="O4316" s="41"/>
      <c r="P4316" s="41"/>
      <c r="Q4316" s="41"/>
      <c r="R4316" s="41"/>
      <c r="S4316" s="41"/>
    </row>
    <row r="4317" ht="78.0" customHeight="1">
      <c r="A4317" s="41"/>
      <c r="B4317" s="78"/>
      <c r="C4317" s="78"/>
      <c r="D4317" s="41"/>
      <c r="E4317" s="41"/>
      <c r="F4317" s="41"/>
      <c r="G4317" s="41"/>
      <c r="H4317" s="41"/>
      <c r="I4317" s="41"/>
      <c r="J4317" s="41"/>
      <c r="K4317" s="41"/>
      <c r="L4317" s="41"/>
      <c r="M4317" s="41"/>
      <c r="N4317" s="41"/>
      <c r="O4317" s="41"/>
      <c r="P4317" s="41"/>
      <c r="Q4317" s="41"/>
      <c r="R4317" s="41"/>
      <c r="S4317" s="41"/>
    </row>
    <row r="4318" ht="78.0" customHeight="1">
      <c r="A4318" s="41"/>
      <c r="B4318" s="78"/>
      <c r="C4318" s="78"/>
      <c r="D4318" s="41"/>
      <c r="E4318" s="41"/>
      <c r="F4318" s="41"/>
      <c r="G4318" s="41"/>
      <c r="H4318" s="41"/>
      <c r="I4318" s="41"/>
      <c r="J4318" s="41"/>
      <c r="K4318" s="41"/>
      <c r="L4318" s="41"/>
      <c r="M4318" s="41"/>
      <c r="N4318" s="41"/>
      <c r="O4318" s="41"/>
      <c r="P4318" s="41"/>
      <c r="Q4318" s="41"/>
      <c r="R4318" s="41"/>
      <c r="S4318" s="41"/>
    </row>
    <row r="4319" ht="78.0" customHeight="1">
      <c r="A4319" s="41"/>
      <c r="B4319" s="78"/>
      <c r="C4319" s="78"/>
      <c r="D4319" s="41"/>
      <c r="E4319" s="41"/>
      <c r="F4319" s="41"/>
      <c r="G4319" s="41"/>
      <c r="H4319" s="41"/>
      <c r="I4319" s="41"/>
      <c r="J4319" s="41"/>
      <c r="K4319" s="41"/>
      <c r="L4319" s="41"/>
      <c r="M4319" s="41"/>
      <c r="N4319" s="41"/>
      <c r="O4319" s="41"/>
      <c r="P4319" s="41"/>
      <c r="Q4319" s="41"/>
      <c r="R4319" s="41"/>
      <c r="S4319" s="41"/>
    </row>
    <row r="4320" ht="78.0" customHeight="1">
      <c r="A4320" s="41"/>
      <c r="B4320" s="78"/>
      <c r="C4320" s="78"/>
      <c r="D4320" s="41"/>
      <c r="E4320" s="41"/>
      <c r="F4320" s="41"/>
      <c r="G4320" s="41"/>
      <c r="H4320" s="41"/>
      <c r="I4320" s="41"/>
      <c r="J4320" s="41"/>
      <c r="K4320" s="41"/>
      <c r="L4320" s="41"/>
      <c r="M4320" s="41"/>
      <c r="N4320" s="41"/>
      <c r="O4320" s="41"/>
      <c r="P4320" s="41"/>
      <c r="Q4320" s="41"/>
      <c r="R4320" s="41"/>
      <c r="S4320" s="41"/>
    </row>
    <row r="4321" ht="78.0" customHeight="1">
      <c r="A4321" s="41"/>
      <c r="B4321" s="78"/>
      <c r="C4321" s="78"/>
      <c r="D4321" s="41"/>
      <c r="E4321" s="41"/>
      <c r="F4321" s="41"/>
      <c r="G4321" s="41"/>
      <c r="H4321" s="41"/>
      <c r="I4321" s="41"/>
      <c r="J4321" s="41"/>
      <c r="K4321" s="41"/>
      <c r="L4321" s="41"/>
      <c r="M4321" s="41"/>
      <c r="N4321" s="41"/>
      <c r="O4321" s="41"/>
      <c r="P4321" s="41"/>
      <c r="Q4321" s="41"/>
      <c r="R4321" s="41"/>
      <c r="S4321" s="41"/>
    </row>
    <row r="4322" ht="78.0" customHeight="1">
      <c r="A4322" s="41"/>
      <c r="B4322" s="78"/>
      <c r="C4322" s="78"/>
      <c r="D4322" s="41"/>
      <c r="E4322" s="41"/>
      <c r="F4322" s="41"/>
      <c r="G4322" s="41"/>
      <c r="H4322" s="41"/>
      <c r="I4322" s="41"/>
      <c r="J4322" s="41"/>
      <c r="K4322" s="41"/>
      <c r="L4322" s="41"/>
      <c r="M4322" s="41"/>
      <c r="N4322" s="41"/>
      <c r="O4322" s="41"/>
      <c r="P4322" s="41"/>
      <c r="Q4322" s="41"/>
      <c r="R4322" s="41"/>
      <c r="S4322" s="41"/>
    </row>
    <row r="4323" ht="78.0" customHeight="1">
      <c r="A4323" s="41"/>
      <c r="B4323" s="78"/>
      <c r="C4323" s="78"/>
      <c r="D4323" s="41"/>
      <c r="E4323" s="41"/>
      <c r="F4323" s="41"/>
      <c r="G4323" s="41"/>
      <c r="H4323" s="41"/>
      <c r="I4323" s="41"/>
      <c r="J4323" s="41"/>
      <c r="K4323" s="41"/>
      <c r="L4323" s="41"/>
      <c r="M4323" s="41"/>
      <c r="N4323" s="41"/>
      <c r="O4323" s="41"/>
      <c r="P4323" s="41"/>
      <c r="Q4323" s="41"/>
      <c r="R4323" s="41"/>
      <c r="S4323" s="41"/>
    </row>
    <row r="4324" ht="78.0" customHeight="1">
      <c r="A4324" s="41"/>
      <c r="B4324" s="78"/>
      <c r="C4324" s="78"/>
      <c r="D4324" s="41"/>
      <c r="E4324" s="41"/>
      <c r="F4324" s="41"/>
      <c r="G4324" s="41"/>
      <c r="H4324" s="41"/>
      <c r="I4324" s="41"/>
      <c r="J4324" s="41"/>
      <c r="K4324" s="41"/>
      <c r="L4324" s="41"/>
      <c r="M4324" s="41"/>
      <c r="N4324" s="41"/>
      <c r="O4324" s="41"/>
      <c r="P4324" s="41"/>
      <c r="Q4324" s="41"/>
      <c r="R4324" s="41"/>
      <c r="S4324" s="41"/>
    </row>
    <row r="4325" ht="78.0" customHeight="1">
      <c r="A4325" s="41"/>
      <c r="B4325" s="78"/>
      <c r="C4325" s="78"/>
      <c r="D4325" s="41"/>
      <c r="E4325" s="41"/>
      <c r="F4325" s="41"/>
      <c r="G4325" s="41"/>
      <c r="H4325" s="41"/>
      <c r="I4325" s="41"/>
      <c r="J4325" s="41"/>
      <c r="K4325" s="41"/>
      <c r="L4325" s="41"/>
      <c r="M4325" s="41"/>
      <c r="N4325" s="41"/>
      <c r="O4325" s="41"/>
      <c r="P4325" s="41"/>
      <c r="Q4325" s="41"/>
      <c r="R4325" s="41"/>
      <c r="S4325" s="41"/>
    </row>
    <row r="4326" ht="78.0" customHeight="1">
      <c r="A4326" s="41"/>
      <c r="B4326" s="78"/>
      <c r="C4326" s="78"/>
      <c r="D4326" s="41"/>
      <c r="E4326" s="41"/>
      <c r="F4326" s="41"/>
      <c r="G4326" s="41"/>
      <c r="H4326" s="41"/>
      <c r="I4326" s="41"/>
      <c r="J4326" s="41"/>
      <c r="K4326" s="41"/>
      <c r="L4326" s="41"/>
      <c r="M4326" s="41"/>
      <c r="N4326" s="41"/>
      <c r="O4326" s="41"/>
      <c r="P4326" s="41"/>
      <c r="Q4326" s="41"/>
      <c r="R4326" s="41"/>
      <c r="S4326" s="41"/>
    </row>
    <row r="4327" ht="78.0" customHeight="1">
      <c r="A4327" s="41"/>
      <c r="B4327" s="78"/>
      <c r="C4327" s="78"/>
      <c r="D4327" s="41"/>
      <c r="E4327" s="41"/>
      <c r="F4327" s="41"/>
      <c r="G4327" s="41"/>
      <c r="H4327" s="41"/>
      <c r="I4327" s="41"/>
      <c r="J4327" s="41"/>
      <c r="K4327" s="41"/>
      <c r="L4327" s="41"/>
      <c r="M4327" s="41"/>
      <c r="N4327" s="41"/>
      <c r="O4327" s="41"/>
      <c r="P4327" s="41"/>
      <c r="Q4327" s="41"/>
      <c r="R4327" s="41"/>
      <c r="S4327" s="41"/>
    </row>
    <row r="4328" ht="78.0" customHeight="1">
      <c r="A4328" s="41"/>
      <c r="B4328" s="78"/>
      <c r="C4328" s="78"/>
      <c r="D4328" s="41"/>
      <c r="E4328" s="41"/>
      <c r="F4328" s="41"/>
      <c r="G4328" s="41"/>
      <c r="H4328" s="41"/>
      <c r="I4328" s="41"/>
      <c r="J4328" s="41"/>
      <c r="K4328" s="41"/>
      <c r="L4328" s="41"/>
      <c r="M4328" s="41"/>
      <c r="N4328" s="41"/>
      <c r="O4328" s="41"/>
      <c r="P4328" s="41"/>
      <c r="Q4328" s="41"/>
      <c r="R4328" s="41"/>
      <c r="S4328" s="41"/>
    </row>
    <row r="4329" ht="78.0" customHeight="1">
      <c r="A4329" s="41"/>
      <c r="B4329" s="78"/>
      <c r="C4329" s="78"/>
      <c r="D4329" s="41"/>
      <c r="E4329" s="41"/>
      <c r="F4329" s="41"/>
      <c r="G4329" s="41"/>
      <c r="H4329" s="41"/>
      <c r="I4329" s="41"/>
      <c r="J4329" s="41"/>
      <c r="K4329" s="41"/>
      <c r="L4329" s="41"/>
      <c r="M4329" s="41"/>
      <c r="N4329" s="41"/>
      <c r="O4329" s="41"/>
      <c r="P4329" s="41"/>
      <c r="Q4329" s="41"/>
      <c r="R4329" s="41"/>
      <c r="S4329" s="41"/>
    </row>
    <row r="4330" ht="78.0" customHeight="1">
      <c r="A4330" s="41"/>
      <c r="B4330" s="78"/>
      <c r="C4330" s="78"/>
      <c r="D4330" s="41"/>
      <c r="E4330" s="41"/>
      <c r="F4330" s="41"/>
      <c r="G4330" s="41"/>
      <c r="H4330" s="41"/>
      <c r="I4330" s="41"/>
      <c r="J4330" s="41"/>
      <c r="K4330" s="41"/>
      <c r="L4330" s="41"/>
      <c r="M4330" s="41"/>
      <c r="N4330" s="41"/>
      <c r="O4330" s="41"/>
      <c r="P4330" s="41"/>
      <c r="Q4330" s="41"/>
      <c r="R4330" s="41"/>
      <c r="S4330" s="41"/>
    </row>
    <row r="4331" ht="78.0" customHeight="1">
      <c r="A4331" s="41"/>
      <c r="B4331" s="78"/>
      <c r="C4331" s="78"/>
      <c r="D4331" s="41"/>
      <c r="E4331" s="41"/>
      <c r="F4331" s="41"/>
      <c r="G4331" s="41"/>
      <c r="H4331" s="41"/>
      <c r="I4331" s="41"/>
      <c r="J4331" s="41"/>
      <c r="K4331" s="41"/>
      <c r="L4331" s="41"/>
      <c r="M4331" s="41"/>
      <c r="N4331" s="41"/>
      <c r="O4331" s="41"/>
      <c r="P4331" s="41"/>
      <c r="Q4331" s="41"/>
      <c r="R4331" s="41"/>
      <c r="S4331" s="41"/>
    </row>
    <row r="4332" ht="78.0" customHeight="1">
      <c r="A4332" s="41"/>
      <c r="B4332" s="78"/>
      <c r="C4332" s="78"/>
      <c r="D4332" s="41"/>
      <c r="E4332" s="41"/>
      <c r="F4332" s="41"/>
      <c r="G4332" s="41"/>
      <c r="H4332" s="41"/>
      <c r="I4332" s="41"/>
      <c r="J4332" s="41"/>
      <c r="K4332" s="41"/>
      <c r="L4332" s="41"/>
      <c r="M4332" s="41"/>
      <c r="N4332" s="41"/>
      <c r="O4332" s="41"/>
      <c r="P4332" s="41"/>
      <c r="Q4332" s="41"/>
      <c r="R4332" s="41"/>
      <c r="S4332" s="41"/>
    </row>
    <row r="4333" ht="78.0" customHeight="1">
      <c r="A4333" s="41"/>
      <c r="B4333" s="78"/>
      <c r="C4333" s="78"/>
      <c r="D4333" s="41"/>
      <c r="E4333" s="41"/>
      <c r="F4333" s="41"/>
      <c r="G4333" s="41"/>
      <c r="H4333" s="41"/>
      <c r="I4333" s="41"/>
      <c r="J4333" s="41"/>
      <c r="K4333" s="41"/>
      <c r="L4333" s="41"/>
      <c r="M4333" s="41"/>
      <c r="N4333" s="41"/>
      <c r="O4333" s="41"/>
      <c r="P4333" s="41"/>
      <c r="Q4333" s="41"/>
      <c r="R4333" s="41"/>
      <c r="S4333" s="41"/>
    </row>
    <row r="4334" ht="78.0" customHeight="1">
      <c r="A4334" s="41"/>
      <c r="B4334" s="78"/>
      <c r="C4334" s="78"/>
      <c r="D4334" s="41"/>
      <c r="E4334" s="41"/>
      <c r="F4334" s="41"/>
      <c r="G4334" s="41"/>
      <c r="H4334" s="41"/>
      <c r="I4334" s="41"/>
      <c r="J4334" s="41"/>
      <c r="K4334" s="41"/>
      <c r="L4334" s="41"/>
      <c r="M4334" s="41"/>
      <c r="N4334" s="41"/>
      <c r="O4334" s="41"/>
      <c r="P4334" s="41"/>
      <c r="Q4334" s="41"/>
      <c r="R4334" s="41"/>
      <c r="S4334" s="41"/>
    </row>
    <row r="4335" ht="78.0" customHeight="1">
      <c r="A4335" s="41"/>
      <c r="B4335" s="78"/>
      <c r="C4335" s="78"/>
      <c r="D4335" s="41"/>
      <c r="E4335" s="41"/>
      <c r="F4335" s="41"/>
      <c r="G4335" s="41"/>
      <c r="H4335" s="41"/>
      <c r="I4335" s="41"/>
      <c r="J4335" s="41"/>
      <c r="K4335" s="41"/>
      <c r="L4335" s="41"/>
      <c r="M4335" s="41"/>
      <c r="N4335" s="41"/>
      <c r="O4335" s="41"/>
      <c r="P4335" s="41"/>
      <c r="Q4335" s="41"/>
      <c r="R4335" s="41"/>
      <c r="S4335" s="41"/>
    </row>
    <row r="4336" ht="78.0" customHeight="1">
      <c r="A4336" s="41"/>
      <c r="B4336" s="78"/>
      <c r="C4336" s="78"/>
      <c r="D4336" s="41"/>
      <c r="E4336" s="41"/>
      <c r="F4336" s="41"/>
      <c r="G4336" s="41"/>
      <c r="H4336" s="41"/>
      <c r="I4336" s="41"/>
      <c r="J4336" s="41"/>
      <c r="K4336" s="41"/>
      <c r="L4336" s="41"/>
      <c r="M4336" s="41"/>
      <c r="N4336" s="41"/>
      <c r="O4336" s="41"/>
      <c r="P4336" s="41"/>
      <c r="Q4336" s="41"/>
      <c r="R4336" s="41"/>
      <c r="S4336" s="41"/>
    </row>
    <row r="4337" ht="78.0" customHeight="1">
      <c r="A4337" s="41"/>
      <c r="B4337" s="78"/>
      <c r="C4337" s="78"/>
      <c r="D4337" s="41"/>
      <c r="E4337" s="41"/>
      <c r="F4337" s="41"/>
      <c r="G4337" s="41"/>
      <c r="H4337" s="41"/>
      <c r="I4337" s="41"/>
      <c r="J4337" s="41"/>
      <c r="K4337" s="41"/>
      <c r="L4337" s="41"/>
      <c r="M4337" s="41"/>
      <c r="N4337" s="41"/>
      <c r="O4337" s="41"/>
      <c r="P4337" s="41"/>
      <c r="Q4337" s="41"/>
      <c r="R4337" s="41"/>
      <c r="S4337" s="41"/>
    </row>
    <row r="4338" ht="78.0" customHeight="1">
      <c r="A4338" s="41"/>
      <c r="B4338" s="78"/>
      <c r="C4338" s="78"/>
      <c r="D4338" s="41"/>
      <c r="E4338" s="41"/>
      <c r="F4338" s="41"/>
      <c r="G4338" s="41"/>
      <c r="H4338" s="41"/>
      <c r="I4338" s="41"/>
      <c r="J4338" s="41"/>
      <c r="K4338" s="41"/>
      <c r="L4338" s="41"/>
      <c r="M4338" s="41"/>
      <c r="N4338" s="41"/>
      <c r="O4338" s="41"/>
      <c r="P4338" s="41"/>
      <c r="Q4338" s="41"/>
      <c r="R4338" s="41"/>
      <c r="S4338" s="41"/>
    </row>
    <row r="4339" ht="78.0" customHeight="1">
      <c r="A4339" s="41"/>
      <c r="B4339" s="78"/>
      <c r="C4339" s="78"/>
      <c r="D4339" s="41"/>
      <c r="E4339" s="41"/>
      <c r="F4339" s="41"/>
      <c r="G4339" s="41"/>
      <c r="H4339" s="41"/>
      <c r="I4339" s="41"/>
      <c r="J4339" s="41"/>
      <c r="K4339" s="41"/>
      <c r="L4339" s="41"/>
      <c r="M4339" s="41"/>
      <c r="N4339" s="41"/>
      <c r="O4339" s="41"/>
      <c r="P4339" s="41"/>
      <c r="Q4339" s="41"/>
      <c r="R4339" s="41"/>
      <c r="S4339" s="41"/>
    </row>
    <row r="4340" ht="78.0" customHeight="1">
      <c r="A4340" s="41"/>
      <c r="B4340" s="78"/>
      <c r="C4340" s="78"/>
      <c r="D4340" s="41"/>
      <c r="E4340" s="41"/>
      <c r="F4340" s="41"/>
      <c r="G4340" s="41"/>
      <c r="H4340" s="41"/>
      <c r="I4340" s="41"/>
      <c r="J4340" s="41"/>
      <c r="K4340" s="41"/>
      <c r="L4340" s="41"/>
      <c r="M4340" s="41"/>
      <c r="N4340" s="41"/>
      <c r="O4340" s="41"/>
      <c r="P4340" s="41"/>
      <c r="Q4340" s="41"/>
      <c r="R4340" s="41"/>
      <c r="S4340" s="41"/>
    </row>
    <row r="4341" ht="78.0" customHeight="1">
      <c r="A4341" s="41"/>
      <c r="B4341" s="78"/>
      <c r="C4341" s="78"/>
      <c r="D4341" s="41"/>
      <c r="E4341" s="41"/>
      <c r="F4341" s="41"/>
      <c r="G4341" s="41"/>
      <c r="H4341" s="41"/>
      <c r="I4341" s="41"/>
      <c r="J4341" s="41"/>
      <c r="K4341" s="41"/>
      <c r="L4341" s="41"/>
      <c r="M4341" s="41"/>
      <c r="N4341" s="41"/>
      <c r="O4341" s="41"/>
      <c r="P4341" s="41"/>
      <c r="Q4341" s="41"/>
      <c r="R4341" s="41"/>
      <c r="S4341" s="41"/>
    </row>
    <row r="4342" ht="78.0" customHeight="1">
      <c r="A4342" s="41"/>
      <c r="B4342" s="78"/>
      <c r="C4342" s="78"/>
      <c r="D4342" s="41"/>
      <c r="E4342" s="41"/>
      <c r="F4342" s="41"/>
      <c r="G4342" s="41"/>
      <c r="H4342" s="41"/>
      <c r="I4342" s="41"/>
      <c r="J4342" s="41"/>
      <c r="K4342" s="41"/>
      <c r="L4342" s="41"/>
      <c r="M4342" s="41"/>
      <c r="N4342" s="41"/>
      <c r="O4342" s="41"/>
      <c r="P4342" s="41"/>
      <c r="Q4342" s="41"/>
      <c r="R4342" s="41"/>
      <c r="S4342" s="41"/>
    </row>
    <row r="4343" ht="78.0" customHeight="1">
      <c r="A4343" s="41"/>
      <c r="B4343" s="78"/>
      <c r="C4343" s="78"/>
      <c r="D4343" s="41"/>
      <c r="E4343" s="41"/>
      <c r="F4343" s="41"/>
      <c r="G4343" s="41"/>
      <c r="H4343" s="41"/>
      <c r="I4343" s="41"/>
      <c r="J4343" s="41"/>
      <c r="K4343" s="41"/>
      <c r="L4343" s="41"/>
      <c r="M4343" s="41"/>
      <c r="N4343" s="41"/>
      <c r="O4343" s="41"/>
      <c r="P4343" s="41"/>
      <c r="Q4343" s="41"/>
      <c r="R4343" s="41"/>
      <c r="S4343" s="41"/>
    </row>
    <row r="4344" ht="78.0" customHeight="1">
      <c r="A4344" s="41"/>
      <c r="B4344" s="78"/>
      <c r="C4344" s="78"/>
      <c r="D4344" s="41"/>
      <c r="E4344" s="41"/>
      <c r="F4344" s="41"/>
      <c r="G4344" s="41"/>
      <c r="H4344" s="41"/>
      <c r="I4344" s="41"/>
      <c r="J4344" s="41"/>
      <c r="K4344" s="41"/>
      <c r="L4344" s="41"/>
      <c r="M4344" s="41"/>
      <c r="N4344" s="41"/>
      <c r="O4344" s="41"/>
      <c r="P4344" s="41"/>
      <c r="Q4344" s="41"/>
      <c r="R4344" s="41"/>
      <c r="S4344" s="41"/>
    </row>
    <row r="4345" ht="78.0" customHeight="1">
      <c r="A4345" s="41"/>
      <c r="B4345" s="78"/>
      <c r="C4345" s="78"/>
      <c r="D4345" s="41"/>
      <c r="E4345" s="41"/>
      <c r="F4345" s="41"/>
      <c r="G4345" s="41"/>
      <c r="H4345" s="41"/>
      <c r="I4345" s="41"/>
      <c r="J4345" s="41"/>
      <c r="K4345" s="41"/>
      <c r="L4345" s="41"/>
      <c r="M4345" s="41"/>
      <c r="N4345" s="41"/>
      <c r="O4345" s="41"/>
      <c r="P4345" s="41"/>
      <c r="Q4345" s="41"/>
      <c r="R4345" s="41"/>
      <c r="S4345" s="41"/>
    </row>
    <row r="4346" ht="78.0" customHeight="1">
      <c r="A4346" s="41"/>
      <c r="B4346" s="78"/>
      <c r="C4346" s="78"/>
      <c r="D4346" s="41"/>
      <c r="E4346" s="41"/>
      <c r="F4346" s="41"/>
      <c r="G4346" s="41"/>
      <c r="H4346" s="41"/>
      <c r="I4346" s="41"/>
      <c r="J4346" s="41"/>
      <c r="K4346" s="41"/>
      <c r="L4346" s="41"/>
      <c r="M4346" s="41"/>
      <c r="N4346" s="41"/>
      <c r="O4346" s="41"/>
      <c r="P4346" s="41"/>
      <c r="Q4346" s="41"/>
      <c r="R4346" s="41"/>
      <c r="S4346" s="41"/>
    </row>
    <row r="4347" ht="78.0" customHeight="1">
      <c r="A4347" s="41"/>
      <c r="B4347" s="78"/>
      <c r="C4347" s="78"/>
      <c r="D4347" s="41"/>
      <c r="E4347" s="41"/>
      <c r="F4347" s="41"/>
      <c r="G4347" s="41"/>
      <c r="H4347" s="41"/>
      <c r="I4347" s="41"/>
      <c r="J4347" s="41"/>
      <c r="K4347" s="41"/>
      <c r="L4347" s="41"/>
      <c r="M4347" s="41"/>
      <c r="N4347" s="41"/>
      <c r="O4347" s="41"/>
      <c r="P4347" s="41"/>
      <c r="Q4347" s="41"/>
      <c r="R4347" s="41"/>
      <c r="S4347" s="41"/>
    </row>
    <row r="4348" ht="78.0" customHeight="1">
      <c r="A4348" s="41"/>
      <c r="B4348" s="78"/>
      <c r="C4348" s="78"/>
      <c r="D4348" s="41"/>
      <c r="E4348" s="41"/>
      <c r="F4348" s="41"/>
      <c r="G4348" s="41"/>
      <c r="H4348" s="41"/>
      <c r="I4348" s="41"/>
      <c r="J4348" s="41"/>
      <c r="K4348" s="41"/>
      <c r="L4348" s="41"/>
      <c r="M4348" s="41"/>
      <c r="N4348" s="41"/>
      <c r="O4348" s="41"/>
      <c r="P4348" s="41"/>
      <c r="Q4348" s="41"/>
      <c r="R4348" s="41"/>
      <c r="S4348" s="41"/>
    </row>
    <row r="4349" ht="78.0" customHeight="1">
      <c r="A4349" s="41"/>
      <c r="B4349" s="78"/>
      <c r="C4349" s="78"/>
      <c r="D4349" s="41"/>
      <c r="E4349" s="41"/>
      <c r="F4349" s="41"/>
      <c r="G4349" s="41"/>
      <c r="H4349" s="41"/>
      <c r="I4349" s="41"/>
      <c r="J4349" s="41"/>
      <c r="K4349" s="41"/>
      <c r="L4349" s="41"/>
      <c r="M4349" s="41"/>
      <c r="N4349" s="41"/>
      <c r="O4349" s="41"/>
      <c r="P4349" s="41"/>
      <c r="Q4349" s="41"/>
      <c r="R4349" s="41"/>
      <c r="S4349" s="41"/>
    </row>
    <row r="4350" ht="78.0" customHeight="1">
      <c r="A4350" s="41"/>
      <c r="B4350" s="78"/>
      <c r="C4350" s="78"/>
      <c r="D4350" s="41"/>
      <c r="E4350" s="41"/>
      <c r="F4350" s="41"/>
      <c r="G4350" s="41"/>
      <c r="H4350" s="41"/>
      <c r="I4350" s="41"/>
      <c r="J4350" s="41"/>
      <c r="K4350" s="41"/>
      <c r="L4350" s="41"/>
      <c r="M4350" s="41"/>
      <c r="N4350" s="41"/>
      <c r="O4350" s="41"/>
      <c r="P4350" s="41"/>
      <c r="Q4350" s="41"/>
      <c r="R4350" s="41"/>
      <c r="S4350" s="41"/>
    </row>
    <row r="4351" ht="78.0" customHeight="1">
      <c r="A4351" s="41"/>
      <c r="B4351" s="78"/>
      <c r="C4351" s="78"/>
      <c r="D4351" s="41"/>
      <c r="E4351" s="41"/>
      <c r="F4351" s="41"/>
      <c r="G4351" s="41"/>
      <c r="H4351" s="41"/>
      <c r="I4351" s="41"/>
      <c r="J4351" s="41"/>
      <c r="K4351" s="41"/>
      <c r="L4351" s="41"/>
      <c r="M4351" s="41"/>
      <c r="N4351" s="41"/>
      <c r="O4351" s="41"/>
      <c r="P4351" s="41"/>
      <c r="Q4351" s="41"/>
      <c r="R4351" s="41"/>
      <c r="S4351" s="41"/>
    </row>
    <row r="4352" ht="78.0" customHeight="1">
      <c r="A4352" s="41"/>
      <c r="B4352" s="78"/>
      <c r="C4352" s="78"/>
      <c r="D4352" s="41"/>
      <c r="E4352" s="41"/>
      <c r="F4352" s="41"/>
      <c r="G4352" s="41"/>
      <c r="H4352" s="41"/>
      <c r="I4352" s="41"/>
      <c r="J4352" s="41"/>
      <c r="K4352" s="41"/>
      <c r="L4352" s="41"/>
      <c r="M4352" s="41"/>
      <c r="N4352" s="41"/>
      <c r="O4352" s="41"/>
      <c r="P4352" s="41"/>
      <c r="Q4352" s="41"/>
      <c r="R4352" s="41"/>
      <c r="S4352" s="41"/>
    </row>
    <row r="4353" ht="78.0" customHeight="1">
      <c r="A4353" s="41"/>
      <c r="B4353" s="78"/>
      <c r="C4353" s="78"/>
      <c r="D4353" s="41"/>
      <c r="E4353" s="41"/>
      <c r="F4353" s="41"/>
      <c r="G4353" s="41"/>
      <c r="H4353" s="41"/>
      <c r="I4353" s="41"/>
      <c r="J4353" s="41"/>
      <c r="K4353" s="41"/>
      <c r="L4353" s="41"/>
      <c r="M4353" s="41"/>
      <c r="N4353" s="41"/>
      <c r="O4353" s="41"/>
      <c r="P4353" s="41"/>
      <c r="Q4353" s="41"/>
      <c r="R4353" s="41"/>
      <c r="S4353" s="41"/>
    </row>
    <row r="4354" ht="78.0" customHeight="1">
      <c r="A4354" s="41"/>
      <c r="B4354" s="78"/>
      <c r="C4354" s="78"/>
      <c r="D4354" s="41"/>
      <c r="E4354" s="41"/>
      <c r="F4354" s="41"/>
      <c r="G4354" s="41"/>
      <c r="H4354" s="41"/>
      <c r="I4354" s="41"/>
      <c r="J4354" s="41"/>
      <c r="K4354" s="41"/>
      <c r="L4354" s="41"/>
      <c r="M4354" s="41"/>
      <c r="N4354" s="41"/>
      <c r="O4354" s="41"/>
      <c r="P4354" s="41"/>
      <c r="Q4354" s="41"/>
      <c r="R4354" s="41"/>
      <c r="S4354" s="41"/>
    </row>
    <row r="4355" ht="78.0" customHeight="1">
      <c r="A4355" s="41"/>
      <c r="B4355" s="78"/>
      <c r="C4355" s="78"/>
      <c r="D4355" s="41"/>
      <c r="E4355" s="41"/>
      <c r="F4355" s="41"/>
      <c r="G4355" s="41"/>
      <c r="H4355" s="41"/>
      <c r="I4355" s="41"/>
      <c r="J4355" s="41"/>
      <c r="K4355" s="41"/>
      <c r="L4355" s="41"/>
      <c r="M4355" s="41"/>
      <c r="N4355" s="41"/>
      <c r="O4355" s="41"/>
      <c r="P4355" s="41"/>
      <c r="Q4355" s="41"/>
      <c r="R4355" s="41"/>
      <c r="S4355" s="41"/>
    </row>
    <row r="4356" ht="78.0" customHeight="1">
      <c r="A4356" s="41"/>
      <c r="B4356" s="78"/>
      <c r="C4356" s="78"/>
      <c r="D4356" s="41"/>
      <c r="E4356" s="41"/>
      <c r="F4356" s="41"/>
      <c r="G4356" s="41"/>
      <c r="H4356" s="41"/>
      <c r="I4356" s="41"/>
      <c r="J4356" s="41"/>
      <c r="K4356" s="41"/>
      <c r="L4356" s="41"/>
      <c r="M4356" s="41"/>
      <c r="N4356" s="41"/>
      <c r="O4356" s="41"/>
      <c r="P4356" s="41"/>
      <c r="Q4356" s="41"/>
      <c r="R4356" s="41"/>
      <c r="S4356" s="41"/>
    </row>
    <row r="4357" ht="78.0" customHeight="1">
      <c r="A4357" s="41"/>
      <c r="B4357" s="78"/>
      <c r="C4357" s="78"/>
      <c r="D4357" s="41"/>
      <c r="E4357" s="41"/>
      <c r="F4357" s="41"/>
      <c r="G4357" s="41"/>
      <c r="H4357" s="41"/>
      <c r="I4357" s="41"/>
      <c r="J4357" s="41"/>
      <c r="K4357" s="41"/>
      <c r="L4357" s="41"/>
      <c r="M4357" s="41"/>
      <c r="N4357" s="41"/>
      <c r="O4357" s="41"/>
      <c r="P4357" s="41"/>
      <c r="Q4357" s="41"/>
      <c r="R4357" s="41"/>
      <c r="S4357" s="41"/>
    </row>
    <row r="4358" ht="78.0" customHeight="1">
      <c r="A4358" s="41"/>
      <c r="B4358" s="78"/>
      <c r="C4358" s="78"/>
      <c r="D4358" s="41"/>
      <c r="E4358" s="41"/>
      <c r="F4358" s="41"/>
      <c r="G4358" s="41"/>
      <c r="H4358" s="41"/>
      <c r="I4358" s="41"/>
      <c r="J4358" s="41"/>
      <c r="K4358" s="41"/>
      <c r="L4358" s="41"/>
      <c r="M4358" s="41"/>
      <c r="N4358" s="41"/>
      <c r="O4358" s="41"/>
      <c r="P4358" s="41"/>
      <c r="Q4358" s="41"/>
      <c r="R4358" s="41"/>
      <c r="S4358" s="41"/>
    </row>
    <row r="4359" ht="78.0" customHeight="1">
      <c r="A4359" s="41"/>
      <c r="B4359" s="78"/>
      <c r="C4359" s="78"/>
      <c r="D4359" s="41"/>
      <c r="E4359" s="41"/>
      <c r="F4359" s="41"/>
      <c r="G4359" s="41"/>
      <c r="H4359" s="41"/>
      <c r="I4359" s="41"/>
      <c r="J4359" s="41"/>
      <c r="K4359" s="41"/>
      <c r="L4359" s="41"/>
      <c r="M4359" s="41"/>
      <c r="N4359" s="41"/>
      <c r="O4359" s="41"/>
      <c r="P4359" s="41"/>
      <c r="Q4359" s="41"/>
      <c r="R4359" s="41"/>
      <c r="S4359" s="41"/>
    </row>
    <row r="4360" ht="78.0" customHeight="1">
      <c r="A4360" s="41"/>
      <c r="B4360" s="78"/>
      <c r="C4360" s="78"/>
      <c r="D4360" s="41"/>
      <c r="E4360" s="41"/>
      <c r="F4360" s="41"/>
      <c r="G4360" s="41"/>
      <c r="H4360" s="41"/>
      <c r="I4360" s="41"/>
      <c r="J4360" s="41"/>
      <c r="K4360" s="41"/>
      <c r="L4360" s="41"/>
      <c r="M4360" s="41"/>
      <c r="N4360" s="41"/>
      <c r="O4360" s="41"/>
      <c r="P4360" s="41"/>
      <c r="Q4360" s="41"/>
      <c r="R4360" s="41"/>
      <c r="S4360" s="41"/>
    </row>
    <row r="4361" ht="78.0" customHeight="1">
      <c r="A4361" s="41"/>
      <c r="B4361" s="78"/>
      <c r="C4361" s="78"/>
      <c r="D4361" s="41"/>
      <c r="E4361" s="41"/>
      <c r="F4361" s="41"/>
      <c r="G4361" s="41"/>
      <c r="H4361" s="41"/>
      <c r="I4361" s="41"/>
      <c r="J4361" s="41"/>
      <c r="K4361" s="41"/>
      <c r="L4361" s="41"/>
      <c r="M4361" s="41"/>
      <c r="N4361" s="41"/>
      <c r="O4361" s="41"/>
      <c r="P4361" s="41"/>
      <c r="Q4361" s="41"/>
      <c r="R4361" s="41"/>
      <c r="S4361" s="41"/>
    </row>
    <row r="4362" ht="78.0" customHeight="1">
      <c r="A4362" s="41"/>
      <c r="B4362" s="78"/>
      <c r="C4362" s="78"/>
      <c r="D4362" s="41"/>
      <c r="E4362" s="41"/>
      <c r="F4362" s="41"/>
      <c r="G4362" s="41"/>
      <c r="H4362" s="41"/>
      <c r="I4362" s="41"/>
      <c r="J4362" s="41"/>
      <c r="K4362" s="41"/>
      <c r="L4362" s="41"/>
      <c r="M4362" s="41"/>
      <c r="N4362" s="41"/>
      <c r="O4362" s="41"/>
      <c r="P4362" s="41"/>
      <c r="Q4362" s="41"/>
      <c r="R4362" s="41"/>
      <c r="S4362" s="41"/>
    </row>
    <row r="4363" ht="78.0" customHeight="1">
      <c r="A4363" s="41"/>
      <c r="B4363" s="78"/>
      <c r="C4363" s="78"/>
      <c r="D4363" s="41"/>
      <c r="E4363" s="41"/>
      <c r="F4363" s="41"/>
      <c r="G4363" s="41"/>
      <c r="H4363" s="41"/>
      <c r="I4363" s="41"/>
      <c r="J4363" s="41"/>
      <c r="K4363" s="41"/>
      <c r="L4363" s="41"/>
      <c r="M4363" s="41"/>
      <c r="N4363" s="41"/>
      <c r="O4363" s="41"/>
      <c r="P4363" s="41"/>
      <c r="Q4363" s="41"/>
      <c r="R4363" s="41"/>
      <c r="S4363" s="41"/>
    </row>
    <row r="4364" ht="78.0" customHeight="1">
      <c r="A4364" s="41"/>
      <c r="B4364" s="78"/>
      <c r="C4364" s="78"/>
      <c r="D4364" s="41"/>
      <c r="E4364" s="41"/>
      <c r="F4364" s="41"/>
      <c r="G4364" s="41"/>
      <c r="H4364" s="41"/>
      <c r="I4364" s="41"/>
      <c r="J4364" s="41"/>
      <c r="K4364" s="41"/>
      <c r="L4364" s="41"/>
      <c r="M4364" s="41"/>
      <c r="N4364" s="41"/>
      <c r="O4364" s="41"/>
      <c r="P4364" s="41"/>
      <c r="Q4364" s="41"/>
      <c r="R4364" s="41"/>
      <c r="S4364" s="41"/>
    </row>
    <row r="4365" ht="78.0" customHeight="1">
      <c r="A4365" s="41"/>
      <c r="B4365" s="78"/>
      <c r="C4365" s="78"/>
      <c r="D4365" s="41"/>
      <c r="E4365" s="41"/>
      <c r="F4365" s="41"/>
      <c r="G4365" s="41"/>
      <c r="H4365" s="41"/>
      <c r="I4365" s="41"/>
      <c r="J4365" s="41"/>
      <c r="K4365" s="41"/>
      <c r="L4365" s="41"/>
      <c r="M4365" s="41"/>
      <c r="N4365" s="41"/>
      <c r="O4365" s="41"/>
      <c r="P4365" s="41"/>
      <c r="Q4365" s="41"/>
      <c r="R4365" s="41"/>
      <c r="S4365" s="41"/>
    </row>
    <row r="4366" ht="78.0" customHeight="1">
      <c r="A4366" s="41"/>
      <c r="B4366" s="78"/>
      <c r="C4366" s="78"/>
      <c r="D4366" s="41"/>
      <c r="E4366" s="41"/>
      <c r="F4366" s="41"/>
      <c r="G4366" s="41"/>
      <c r="H4366" s="41"/>
      <c r="I4366" s="41"/>
      <c r="J4366" s="41"/>
      <c r="K4366" s="41"/>
      <c r="L4366" s="41"/>
      <c r="M4366" s="41"/>
      <c r="N4366" s="41"/>
      <c r="O4366" s="41"/>
      <c r="P4366" s="41"/>
      <c r="Q4366" s="41"/>
      <c r="R4366" s="41"/>
      <c r="S4366" s="41"/>
    </row>
    <row r="4367" ht="78.0" customHeight="1">
      <c r="A4367" s="41"/>
      <c r="B4367" s="78"/>
      <c r="C4367" s="78"/>
      <c r="D4367" s="41"/>
      <c r="E4367" s="41"/>
      <c r="F4367" s="41"/>
      <c r="G4367" s="41"/>
      <c r="H4367" s="41"/>
      <c r="I4367" s="41"/>
      <c r="J4367" s="41"/>
      <c r="K4367" s="41"/>
      <c r="L4367" s="41"/>
      <c r="M4367" s="41"/>
      <c r="N4367" s="41"/>
      <c r="O4367" s="41"/>
      <c r="P4367" s="41"/>
      <c r="Q4367" s="41"/>
      <c r="R4367" s="41"/>
      <c r="S4367" s="41"/>
    </row>
    <row r="4368" ht="78.0" customHeight="1">
      <c r="A4368" s="41"/>
      <c r="B4368" s="78"/>
      <c r="C4368" s="78"/>
      <c r="D4368" s="41"/>
      <c r="E4368" s="41"/>
      <c r="F4368" s="41"/>
      <c r="G4368" s="41"/>
      <c r="H4368" s="41"/>
      <c r="I4368" s="41"/>
      <c r="J4368" s="41"/>
      <c r="K4368" s="41"/>
      <c r="L4368" s="41"/>
      <c r="M4368" s="41"/>
      <c r="N4368" s="41"/>
      <c r="O4368" s="41"/>
      <c r="P4368" s="41"/>
      <c r="Q4368" s="41"/>
      <c r="R4368" s="41"/>
      <c r="S4368" s="41"/>
    </row>
    <row r="4369" ht="78.0" customHeight="1">
      <c r="A4369" s="41"/>
      <c r="B4369" s="78"/>
      <c r="C4369" s="78"/>
      <c r="D4369" s="41"/>
      <c r="E4369" s="41"/>
      <c r="F4369" s="41"/>
      <c r="G4369" s="41"/>
      <c r="H4369" s="41"/>
      <c r="I4369" s="41"/>
      <c r="J4369" s="41"/>
      <c r="K4369" s="41"/>
      <c r="L4369" s="41"/>
      <c r="M4369" s="41"/>
      <c r="N4369" s="41"/>
      <c r="O4369" s="41"/>
      <c r="P4369" s="41"/>
      <c r="Q4369" s="41"/>
      <c r="R4369" s="41"/>
      <c r="S4369" s="41"/>
    </row>
    <row r="4370" ht="78.0" customHeight="1">
      <c r="A4370" s="41"/>
      <c r="B4370" s="78"/>
      <c r="C4370" s="78"/>
      <c r="D4370" s="41"/>
      <c r="E4370" s="41"/>
      <c r="F4370" s="41"/>
      <c r="G4370" s="41"/>
      <c r="H4370" s="41"/>
      <c r="I4370" s="41"/>
      <c r="J4370" s="41"/>
      <c r="K4370" s="41"/>
      <c r="L4370" s="41"/>
      <c r="M4370" s="41"/>
      <c r="N4370" s="41"/>
      <c r="O4370" s="41"/>
      <c r="P4370" s="41"/>
      <c r="Q4370" s="41"/>
      <c r="R4370" s="41"/>
      <c r="S4370" s="41"/>
    </row>
    <row r="4371" ht="78.0" customHeight="1">
      <c r="A4371" s="41"/>
      <c r="B4371" s="78"/>
      <c r="C4371" s="78"/>
      <c r="D4371" s="41"/>
      <c r="E4371" s="41"/>
      <c r="F4371" s="41"/>
      <c r="G4371" s="41"/>
      <c r="H4371" s="41"/>
      <c r="I4371" s="41"/>
      <c r="J4371" s="41"/>
      <c r="K4371" s="41"/>
      <c r="L4371" s="41"/>
      <c r="M4371" s="41"/>
      <c r="N4371" s="41"/>
      <c r="O4371" s="41"/>
      <c r="P4371" s="41"/>
      <c r="Q4371" s="41"/>
      <c r="R4371" s="41"/>
      <c r="S4371" s="41"/>
    </row>
    <row r="4372" ht="78.0" customHeight="1">
      <c r="A4372" s="41"/>
      <c r="B4372" s="78"/>
      <c r="C4372" s="78"/>
      <c r="D4372" s="41"/>
      <c r="E4372" s="41"/>
      <c r="F4372" s="41"/>
      <c r="G4372" s="41"/>
      <c r="H4372" s="41"/>
      <c r="I4372" s="41"/>
      <c r="J4372" s="41"/>
      <c r="K4372" s="41"/>
      <c r="L4372" s="41"/>
      <c r="M4372" s="41"/>
      <c r="N4372" s="41"/>
      <c r="O4372" s="41"/>
      <c r="P4372" s="41"/>
      <c r="Q4372" s="41"/>
      <c r="R4372" s="41"/>
      <c r="S4372" s="41"/>
    </row>
    <row r="4373" ht="78.0" customHeight="1">
      <c r="A4373" s="41"/>
      <c r="B4373" s="78"/>
      <c r="C4373" s="78"/>
      <c r="D4373" s="41"/>
      <c r="E4373" s="41"/>
      <c r="F4373" s="41"/>
      <c r="G4373" s="41"/>
      <c r="H4373" s="41"/>
      <c r="I4373" s="41"/>
      <c r="J4373" s="41"/>
      <c r="K4373" s="41"/>
      <c r="L4373" s="41"/>
      <c r="M4373" s="41"/>
      <c r="N4373" s="41"/>
      <c r="O4373" s="41"/>
      <c r="P4373" s="41"/>
      <c r="Q4373" s="41"/>
      <c r="R4373" s="41"/>
      <c r="S4373" s="41"/>
    </row>
    <row r="4374" ht="78.0" customHeight="1">
      <c r="A4374" s="41"/>
      <c r="B4374" s="78"/>
      <c r="C4374" s="78"/>
      <c r="D4374" s="41"/>
      <c r="E4374" s="41"/>
      <c r="F4374" s="41"/>
      <c r="G4374" s="41"/>
      <c r="H4374" s="41"/>
      <c r="I4374" s="41"/>
      <c r="J4374" s="41"/>
      <c r="K4374" s="41"/>
      <c r="L4374" s="41"/>
      <c r="M4374" s="41"/>
      <c r="N4374" s="41"/>
      <c r="O4374" s="41"/>
      <c r="P4374" s="41"/>
      <c r="Q4374" s="41"/>
      <c r="R4374" s="41"/>
      <c r="S4374" s="41"/>
    </row>
    <row r="4375" ht="78.0" customHeight="1">
      <c r="A4375" s="41"/>
      <c r="B4375" s="78"/>
      <c r="C4375" s="78"/>
      <c r="D4375" s="41"/>
      <c r="E4375" s="41"/>
      <c r="F4375" s="41"/>
      <c r="G4375" s="41"/>
      <c r="H4375" s="41"/>
      <c r="I4375" s="41"/>
      <c r="J4375" s="41"/>
      <c r="K4375" s="41"/>
      <c r="L4375" s="41"/>
      <c r="M4375" s="41"/>
      <c r="N4375" s="41"/>
      <c r="O4375" s="41"/>
      <c r="P4375" s="41"/>
      <c r="Q4375" s="41"/>
      <c r="R4375" s="41"/>
      <c r="S4375" s="41"/>
    </row>
    <row r="4376" ht="78.0" customHeight="1">
      <c r="A4376" s="41"/>
      <c r="B4376" s="78"/>
      <c r="C4376" s="78"/>
      <c r="D4376" s="41"/>
      <c r="E4376" s="41"/>
      <c r="F4376" s="41"/>
      <c r="G4376" s="41"/>
      <c r="H4376" s="41"/>
      <c r="I4376" s="41"/>
      <c r="J4376" s="41"/>
      <c r="K4376" s="41"/>
      <c r="L4376" s="41"/>
      <c r="M4376" s="41"/>
      <c r="N4376" s="41"/>
      <c r="O4376" s="41"/>
      <c r="P4376" s="41"/>
      <c r="Q4376" s="41"/>
      <c r="R4376" s="41"/>
      <c r="S4376" s="41"/>
    </row>
    <row r="4377" ht="78.0" customHeight="1">
      <c r="A4377" s="41"/>
      <c r="B4377" s="78"/>
      <c r="C4377" s="78"/>
      <c r="D4377" s="41"/>
      <c r="E4377" s="41"/>
      <c r="F4377" s="41"/>
      <c r="G4377" s="41"/>
      <c r="H4377" s="41"/>
      <c r="I4377" s="41"/>
      <c r="J4377" s="41"/>
      <c r="K4377" s="41"/>
      <c r="L4377" s="41"/>
      <c r="M4377" s="41"/>
      <c r="N4377" s="41"/>
      <c r="O4377" s="41"/>
      <c r="P4377" s="41"/>
      <c r="Q4377" s="41"/>
      <c r="R4377" s="41"/>
      <c r="S4377" s="41"/>
    </row>
    <row r="4378" ht="78.0" customHeight="1">
      <c r="A4378" s="41"/>
      <c r="B4378" s="78"/>
      <c r="C4378" s="78"/>
      <c r="D4378" s="41"/>
      <c r="E4378" s="41"/>
      <c r="F4378" s="41"/>
      <c r="G4378" s="41"/>
      <c r="H4378" s="41"/>
      <c r="I4378" s="41"/>
      <c r="J4378" s="41"/>
      <c r="K4378" s="41"/>
      <c r="L4378" s="41"/>
      <c r="M4378" s="41"/>
      <c r="N4378" s="41"/>
      <c r="O4378" s="41"/>
      <c r="P4378" s="41"/>
      <c r="Q4378" s="41"/>
      <c r="R4378" s="41"/>
      <c r="S4378" s="41"/>
    </row>
    <row r="4379" ht="78.0" customHeight="1">
      <c r="A4379" s="41"/>
      <c r="B4379" s="78"/>
      <c r="C4379" s="78"/>
      <c r="D4379" s="41"/>
      <c r="E4379" s="41"/>
      <c r="F4379" s="41"/>
      <c r="G4379" s="41"/>
      <c r="H4379" s="41"/>
      <c r="I4379" s="41"/>
      <c r="J4379" s="41"/>
      <c r="K4379" s="41"/>
      <c r="L4379" s="41"/>
      <c r="M4379" s="41"/>
      <c r="N4379" s="41"/>
      <c r="O4379" s="41"/>
      <c r="P4379" s="41"/>
      <c r="Q4379" s="41"/>
      <c r="R4379" s="41"/>
      <c r="S4379" s="41"/>
    </row>
    <row r="4380" ht="78.0" customHeight="1">
      <c r="A4380" s="41"/>
      <c r="B4380" s="78"/>
      <c r="C4380" s="78"/>
      <c r="D4380" s="41"/>
      <c r="E4380" s="41"/>
      <c r="F4380" s="41"/>
      <c r="G4380" s="41"/>
      <c r="H4380" s="41"/>
      <c r="I4380" s="41"/>
      <c r="J4380" s="41"/>
      <c r="K4380" s="41"/>
      <c r="L4380" s="41"/>
      <c r="M4380" s="41"/>
      <c r="N4380" s="41"/>
      <c r="O4380" s="41"/>
      <c r="P4380" s="41"/>
      <c r="Q4380" s="41"/>
      <c r="R4380" s="41"/>
      <c r="S4380" s="41"/>
    </row>
    <row r="4381" ht="78.0" customHeight="1">
      <c r="A4381" s="41"/>
      <c r="B4381" s="78"/>
      <c r="C4381" s="78"/>
      <c r="D4381" s="41"/>
      <c r="E4381" s="41"/>
      <c r="F4381" s="41"/>
      <c r="G4381" s="41"/>
      <c r="H4381" s="41"/>
      <c r="I4381" s="41"/>
      <c r="J4381" s="41"/>
      <c r="K4381" s="41"/>
      <c r="L4381" s="41"/>
      <c r="M4381" s="41"/>
      <c r="N4381" s="41"/>
      <c r="O4381" s="41"/>
      <c r="P4381" s="41"/>
      <c r="Q4381" s="41"/>
      <c r="R4381" s="41"/>
      <c r="S4381" s="41"/>
    </row>
    <row r="4382" ht="78.0" customHeight="1">
      <c r="A4382" s="41"/>
      <c r="B4382" s="78"/>
      <c r="C4382" s="78"/>
      <c r="D4382" s="41"/>
      <c r="E4382" s="41"/>
      <c r="F4382" s="41"/>
      <c r="G4382" s="41"/>
      <c r="H4382" s="41"/>
      <c r="I4382" s="41"/>
      <c r="J4382" s="41"/>
      <c r="K4382" s="41"/>
      <c r="L4382" s="41"/>
      <c r="M4382" s="41"/>
      <c r="N4382" s="41"/>
      <c r="O4382" s="41"/>
      <c r="P4382" s="41"/>
      <c r="Q4382" s="41"/>
      <c r="R4382" s="41"/>
      <c r="S4382" s="41"/>
    </row>
    <row r="4383" ht="78.0" customHeight="1">
      <c r="A4383" s="41"/>
      <c r="B4383" s="78"/>
      <c r="C4383" s="78"/>
      <c r="D4383" s="41"/>
      <c r="E4383" s="41"/>
      <c r="F4383" s="41"/>
      <c r="G4383" s="41"/>
      <c r="H4383" s="41"/>
      <c r="I4383" s="41"/>
      <c r="J4383" s="41"/>
      <c r="K4383" s="41"/>
      <c r="L4383" s="41"/>
      <c r="M4383" s="41"/>
      <c r="N4383" s="41"/>
      <c r="O4383" s="41"/>
      <c r="P4383" s="41"/>
      <c r="Q4383" s="41"/>
      <c r="R4383" s="41"/>
      <c r="S4383" s="41"/>
    </row>
    <row r="4384" ht="78.0" customHeight="1">
      <c r="A4384" s="41"/>
      <c r="B4384" s="78"/>
      <c r="C4384" s="78"/>
      <c r="D4384" s="41"/>
      <c r="E4384" s="41"/>
      <c r="F4384" s="41"/>
      <c r="G4384" s="41"/>
      <c r="H4384" s="41"/>
      <c r="I4384" s="41"/>
      <c r="J4384" s="41"/>
      <c r="K4384" s="41"/>
      <c r="L4384" s="41"/>
      <c r="M4384" s="41"/>
      <c r="N4384" s="41"/>
      <c r="O4384" s="41"/>
      <c r="P4384" s="41"/>
      <c r="Q4384" s="41"/>
      <c r="R4384" s="41"/>
      <c r="S4384" s="41"/>
    </row>
    <row r="4385" ht="78.0" customHeight="1">
      <c r="A4385" s="41"/>
      <c r="B4385" s="78"/>
      <c r="C4385" s="78"/>
      <c r="D4385" s="41"/>
      <c r="E4385" s="41"/>
      <c r="F4385" s="41"/>
      <c r="G4385" s="41"/>
      <c r="H4385" s="41"/>
      <c r="I4385" s="41"/>
      <c r="J4385" s="41"/>
      <c r="K4385" s="41"/>
      <c r="L4385" s="41"/>
      <c r="M4385" s="41"/>
      <c r="N4385" s="41"/>
      <c r="O4385" s="41"/>
      <c r="P4385" s="41"/>
      <c r="Q4385" s="41"/>
      <c r="R4385" s="41"/>
      <c r="S4385" s="41"/>
    </row>
    <row r="4386" ht="78.0" customHeight="1">
      <c r="A4386" s="41"/>
      <c r="B4386" s="78"/>
      <c r="C4386" s="78"/>
      <c r="D4386" s="41"/>
      <c r="E4386" s="41"/>
      <c r="F4386" s="41"/>
      <c r="G4386" s="41"/>
      <c r="H4386" s="41"/>
      <c r="I4386" s="41"/>
      <c r="J4386" s="41"/>
      <c r="K4386" s="41"/>
      <c r="L4386" s="41"/>
      <c r="M4386" s="41"/>
      <c r="N4386" s="41"/>
      <c r="O4386" s="41"/>
      <c r="P4386" s="41"/>
      <c r="Q4386" s="41"/>
      <c r="R4386" s="41"/>
      <c r="S4386" s="41"/>
    </row>
    <row r="4387" ht="78.0" customHeight="1">
      <c r="A4387" s="41"/>
      <c r="B4387" s="78"/>
      <c r="C4387" s="78"/>
      <c r="D4387" s="41"/>
      <c r="E4387" s="41"/>
      <c r="F4387" s="41"/>
      <c r="G4387" s="41"/>
      <c r="H4387" s="41"/>
      <c r="I4387" s="41"/>
      <c r="J4387" s="41"/>
      <c r="K4387" s="41"/>
      <c r="L4387" s="41"/>
      <c r="M4387" s="41"/>
      <c r="N4387" s="41"/>
      <c r="O4387" s="41"/>
      <c r="P4387" s="41"/>
      <c r="Q4387" s="41"/>
      <c r="R4387" s="41"/>
      <c r="S4387" s="41"/>
    </row>
    <row r="4388" ht="78.0" customHeight="1">
      <c r="A4388" s="41"/>
      <c r="B4388" s="78"/>
      <c r="C4388" s="78"/>
      <c r="D4388" s="41"/>
      <c r="E4388" s="41"/>
      <c r="F4388" s="41"/>
      <c r="G4388" s="41"/>
      <c r="H4388" s="41"/>
      <c r="I4388" s="41"/>
      <c r="J4388" s="41"/>
      <c r="K4388" s="41"/>
      <c r="L4388" s="41"/>
      <c r="M4388" s="41"/>
      <c r="N4388" s="41"/>
      <c r="O4388" s="41"/>
      <c r="P4388" s="41"/>
      <c r="Q4388" s="41"/>
      <c r="R4388" s="41"/>
      <c r="S4388" s="41"/>
    </row>
    <row r="4389" ht="78.0" customHeight="1">
      <c r="A4389" s="41"/>
      <c r="B4389" s="78"/>
      <c r="C4389" s="78"/>
      <c r="D4389" s="41"/>
      <c r="E4389" s="41"/>
      <c r="F4389" s="41"/>
      <c r="G4389" s="41"/>
      <c r="H4389" s="41"/>
      <c r="I4389" s="41"/>
      <c r="J4389" s="41"/>
      <c r="K4389" s="41"/>
      <c r="L4389" s="41"/>
      <c r="M4389" s="41"/>
      <c r="N4389" s="41"/>
      <c r="O4389" s="41"/>
      <c r="P4389" s="41"/>
      <c r="Q4389" s="41"/>
      <c r="R4389" s="41"/>
      <c r="S4389" s="41"/>
    </row>
    <row r="4390" ht="78.0" customHeight="1">
      <c r="A4390" s="41"/>
      <c r="B4390" s="78"/>
      <c r="C4390" s="78"/>
      <c r="D4390" s="41"/>
      <c r="E4390" s="41"/>
      <c r="F4390" s="41"/>
      <c r="G4390" s="41"/>
      <c r="H4390" s="41"/>
      <c r="I4390" s="41"/>
      <c r="J4390" s="41"/>
      <c r="K4390" s="41"/>
      <c r="L4390" s="41"/>
      <c r="M4390" s="41"/>
      <c r="N4390" s="41"/>
      <c r="O4390" s="41"/>
      <c r="P4390" s="41"/>
      <c r="Q4390" s="41"/>
      <c r="R4390" s="41"/>
      <c r="S4390" s="41"/>
    </row>
    <row r="4391" ht="78.0" customHeight="1">
      <c r="A4391" s="41"/>
      <c r="B4391" s="78"/>
      <c r="C4391" s="78"/>
      <c r="D4391" s="41"/>
      <c r="E4391" s="41"/>
      <c r="F4391" s="41"/>
      <c r="G4391" s="41"/>
      <c r="H4391" s="41"/>
      <c r="I4391" s="41"/>
      <c r="J4391" s="41"/>
      <c r="K4391" s="41"/>
      <c r="L4391" s="41"/>
      <c r="M4391" s="41"/>
      <c r="N4391" s="41"/>
      <c r="O4391" s="41"/>
      <c r="P4391" s="41"/>
      <c r="Q4391" s="41"/>
      <c r="R4391" s="41"/>
      <c r="S4391" s="41"/>
    </row>
    <row r="4392" ht="78.0" customHeight="1">
      <c r="A4392" s="41"/>
      <c r="B4392" s="78"/>
      <c r="C4392" s="78"/>
      <c r="D4392" s="41"/>
      <c r="E4392" s="41"/>
      <c r="F4392" s="41"/>
      <c r="G4392" s="41"/>
      <c r="H4392" s="41"/>
      <c r="I4392" s="41"/>
      <c r="J4392" s="41"/>
      <c r="K4392" s="41"/>
      <c r="L4392" s="41"/>
      <c r="M4392" s="41"/>
      <c r="N4392" s="41"/>
      <c r="O4392" s="41"/>
      <c r="P4392" s="41"/>
      <c r="Q4392" s="41"/>
      <c r="R4392" s="41"/>
      <c r="S4392" s="41"/>
    </row>
    <row r="4393" ht="78.0" customHeight="1">
      <c r="A4393" s="41"/>
      <c r="B4393" s="78"/>
      <c r="C4393" s="78"/>
      <c r="D4393" s="41"/>
      <c r="E4393" s="41"/>
      <c r="F4393" s="41"/>
      <c r="G4393" s="41"/>
      <c r="H4393" s="41"/>
      <c r="I4393" s="41"/>
      <c r="J4393" s="41"/>
      <c r="K4393" s="41"/>
      <c r="L4393" s="41"/>
      <c r="M4393" s="41"/>
      <c r="N4393" s="41"/>
      <c r="O4393" s="41"/>
      <c r="P4393" s="41"/>
      <c r="Q4393" s="41"/>
      <c r="R4393" s="41"/>
      <c r="S4393" s="41"/>
    </row>
    <row r="4394" ht="78.0" customHeight="1">
      <c r="A4394" s="41"/>
      <c r="B4394" s="78"/>
      <c r="C4394" s="78"/>
      <c r="D4394" s="41"/>
      <c r="E4394" s="41"/>
      <c r="F4394" s="41"/>
      <c r="G4394" s="41"/>
      <c r="H4394" s="41"/>
      <c r="I4394" s="41"/>
      <c r="J4394" s="41"/>
      <c r="K4394" s="41"/>
      <c r="L4394" s="41"/>
      <c r="M4394" s="41"/>
      <c r="N4394" s="41"/>
      <c r="O4394" s="41"/>
      <c r="P4394" s="41"/>
      <c r="Q4394" s="41"/>
      <c r="R4394" s="41"/>
      <c r="S4394" s="41"/>
    </row>
    <row r="4395" ht="78.0" customHeight="1">
      <c r="A4395" s="41"/>
      <c r="B4395" s="78"/>
      <c r="C4395" s="78"/>
      <c r="D4395" s="41"/>
      <c r="E4395" s="41"/>
      <c r="F4395" s="41"/>
      <c r="G4395" s="41"/>
      <c r="H4395" s="41"/>
      <c r="I4395" s="41"/>
      <c r="J4395" s="41"/>
      <c r="K4395" s="41"/>
      <c r="L4395" s="41"/>
      <c r="M4395" s="41"/>
      <c r="N4395" s="41"/>
      <c r="O4395" s="41"/>
      <c r="P4395" s="41"/>
      <c r="Q4395" s="41"/>
      <c r="R4395" s="41"/>
      <c r="S4395" s="41"/>
    </row>
    <row r="4396" ht="78.0" customHeight="1">
      <c r="A4396" s="41"/>
      <c r="B4396" s="78"/>
      <c r="C4396" s="78"/>
      <c r="D4396" s="41"/>
      <c r="E4396" s="41"/>
      <c r="F4396" s="41"/>
      <c r="G4396" s="41"/>
      <c r="H4396" s="41"/>
      <c r="I4396" s="41"/>
      <c r="J4396" s="41"/>
      <c r="K4396" s="41"/>
      <c r="L4396" s="41"/>
      <c r="M4396" s="41"/>
      <c r="N4396" s="41"/>
      <c r="O4396" s="41"/>
      <c r="P4396" s="41"/>
      <c r="Q4396" s="41"/>
      <c r="R4396" s="41"/>
      <c r="S4396" s="41"/>
    </row>
    <row r="4397" ht="78.0" customHeight="1">
      <c r="A4397" s="41"/>
      <c r="B4397" s="78"/>
      <c r="C4397" s="78"/>
      <c r="D4397" s="41"/>
      <c r="E4397" s="41"/>
      <c r="F4397" s="41"/>
      <c r="G4397" s="41"/>
      <c r="H4397" s="41"/>
      <c r="I4397" s="41"/>
      <c r="J4397" s="41"/>
      <c r="K4397" s="41"/>
      <c r="L4397" s="41"/>
      <c r="M4397" s="41"/>
      <c r="N4397" s="41"/>
      <c r="O4397" s="41"/>
      <c r="P4397" s="41"/>
      <c r="Q4397" s="41"/>
      <c r="R4397" s="41"/>
      <c r="S4397" s="41"/>
    </row>
    <row r="4398" ht="78.0" customHeight="1">
      <c r="A4398" s="41"/>
      <c r="B4398" s="78"/>
      <c r="C4398" s="78"/>
      <c r="D4398" s="41"/>
      <c r="E4398" s="41"/>
      <c r="F4398" s="41"/>
      <c r="G4398" s="41"/>
      <c r="H4398" s="41"/>
      <c r="I4398" s="41"/>
      <c r="J4398" s="41"/>
      <c r="K4398" s="41"/>
      <c r="L4398" s="41"/>
      <c r="M4398" s="41"/>
      <c r="N4398" s="41"/>
      <c r="O4398" s="41"/>
      <c r="P4398" s="41"/>
      <c r="Q4398" s="41"/>
      <c r="R4398" s="41"/>
      <c r="S4398" s="41"/>
    </row>
    <row r="4399" ht="78.0" customHeight="1">
      <c r="A4399" s="41"/>
      <c r="B4399" s="78"/>
      <c r="C4399" s="78"/>
      <c r="D4399" s="41"/>
      <c r="E4399" s="41"/>
      <c r="F4399" s="41"/>
      <c r="G4399" s="41"/>
      <c r="H4399" s="41"/>
      <c r="I4399" s="41"/>
      <c r="J4399" s="41"/>
      <c r="K4399" s="41"/>
      <c r="L4399" s="41"/>
      <c r="M4399" s="41"/>
      <c r="N4399" s="41"/>
      <c r="O4399" s="41"/>
      <c r="P4399" s="41"/>
      <c r="Q4399" s="41"/>
      <c r="R4399" s="41"/>
      <c r="S4399" s="41"/>
    </row>
    <row r="4400" ht="78.0" customHeight="1">
      <c r="A4400" s="41"/>
      <c r="B4400" s="78"/>
      <c r="C4400" s="78"/>
      <c r="D4400" s="41"/>
      <c r="E4400" s="41"/>
      <c r="F4400" s="41"/>
      <c r="G4400" s="41"/>
      <c r="H4400" s="41"/>
      <c r="I4400" s="41"/>
      <c r="J4400" s="41"/>
      <c r="K4400" s="41"/>
      <c r="L4400" s="41"/>
      <c r="M4400" s="41"/>
      <c r="N4400" s="41"/>
      <c r="O4400" s="41"/>
      <c r="P4400" s="41"/>
      <c r="Q4400" s="41"/>
      <c r="R4400" s="41"/>
      <c r="S4400" s="41"/>
    </row>
    <row r="4401" ht="78.0" customHeight="1">
      <c r="A4401" s="41"/>
      <c r="B4401" s="78"/>
      <c r="C4401" s="78"/>
      <c r="D4401" s="41"/>
      <c r="E4401" s="41"/>
      <c r="F4401" s="41"/>
      <c r="G4401" s="41"/>
      <c r="H4401" s="41"/>
      <c r="I4401" s="41"/>
      <c r="J4401" s="41"/>
      <c r="K4401" s="41"/>
      <c r="L4401" s="41"/>
      <c r="M4401" s="41"/>
      <c r="N4401" s="41"/>
      <c r="O4401" s="41"/>
      <c r="P4401" s="41"/>
      <c r="Q4401" s="41"/>
      <c r="R4401" s="41"/>
      <c r="S4401" s="41"/>
    </row>
    <row r="4402" ht="78.0" customHeight="1">
      <c r="A4402" s="41"/>
      <c r="B4402" s="78"/>
      <c r="C4402" s="78"/>
      <c r="D4402" s="41"/>
      <c r="E4402" s="41"/>
      <c r="F4402" s="41"/>
      <c r="G4402" s="41"/>
      <c r="H4402" s="41"/>
      <c r="I4402" s="41"/>
      <c r="J4402" s="41"/>
      <c r="K4402" s="41"/>
      <c r="L4402" s="41"/>
      <c r="M4402" s="41"/>
      <c r="N4402" s="41"/>
      <c r="O4402" s="41"/>
      <c r="P4402" s="41"/>
      <c r="Q4402" s="41"/>
      <c r="R4402" s="41"/>
      <c r="S4402" s="41"/>
    </row>
    <row r="4403" ht="78.0" customHeight="1">
      <c r="A4403" s="41"/>
      <c r="B4403" s="78"/>
      <c r="C4403" s="78"/>
      <c r="D4403" s="41"/>
      <c r="E4403" s="41"/>
      <c r="F4403" s="41"/>
      <c r="G4403" s="41"/>
      <c r="H4403" s="41"/>
      <c r="I4403" s="41"/>
      <c r="J4403" s="41"/>
      <c r="K4403" s="41"/>
      <c r="L4403" s="41"/>
      <c r="M4403" s="41"/>
      <c r="N4403" s="41"/>
      <c r="O4403" s="41"/>
      <c r="P4403" s="41"/>
      <c r="Q4403" s="41"/>
      <c r="R4403" s="41"/>
      <c r="S4403" s="41"/>
    </row>
    <row r="4404" ht="78.0" customHeight="1">
      <c r="A4404" s="41"/>
      <c r="B4404" s="78"/>
      <c r="C4404" s="78"/>
      <c r="D4404" s="41"/>
      <c r="E4404" s="41"/>
      <c r="F4404" s="41"/>
      <c r="G4404" s="41"/>
      <c r="H4404" s="41"/>
      <c r="I4404" s="41"/>
      <c r="J4404" s="41"/>
      <c r="K4404" s="41"/>
      <c r="L4404" s="41"/>
      <c r="M4404" s="41"/>
      <c r="N4404" s="41"/>
      <c r="O4404" s="41"/>
      <c r="P4404" s="41"/>
      <c r="Q4404" s="41"/>
      <c r="R4404" s="41"/>
      <c r="S4404" s="41"/>
    </row>
    <row r="4405" ht="78.0" customHeight="1">
      <c r="A4405" s="41"/>
      <c r="B4405" s="78"/>
      <c r="C4405" s="78"/>
      <c r="D4405" s="41"/>
      <c r="E4405" s="41"/>
      <c r="F4405" s="41"/>
      <c r="G4405" s="41"/>
      <c r="H4405" s="41"/>
      <c r="I4405" s="41"/>
      <c r="J4405" s="41"/>
      <c r="K4405" s="41"/>
      <c r="L4405" s="41"/>
      <c r="M4405" s="41"/>
      <c r="N4405" s="41"/>
      <c r="O4405" s="41"/>
      <c r="P4405" s="41"/>
      <c r="Q4405" s="41"/>
      <c r="R4405" s="41"/>
      <c r="S4405" s="41"/>
    </row>
    <row r="4406" ht="78.0" customHeight="1">
      <c r="A4406" s="41"/>
      <c r="B4406" s="78"/>
      <c r="C4406" s="78"/>
      <c r="D4406" s="41"/>
      <c r="E4406" s="41"/>
      <c r="F4406" s="41"/>
      <c r="G4406" s="41"/>
      <c r="H4406" s="41"/>
      <c r="I4406" s="41"/>
      <c r="J4406" s="41"/>
      <c r="K4406" s="41"/>
      <c r="L4406" s="41"/>
      <c r="M4406" s="41"/>
      <c r="N4406" s="41"/>
      <c r="O4406" s="41"/>
      <c r="P4406" s="41"/>
      <c r="Q4406" s="41"/>
      <c r="R4406" s="41"/>
      <c r="S4406" s="41"/>
    </row>
    <row r="4407" ht="78.0" customHeight="1">
      <c r="A4407" s="41"/>
      <c r="B4407" s="78"/>
      <c r="C4407" s="78"/>
      <c r="D4407" s="41"/>
      <c r="E4407" s="41"/>
      <c r="F4407" s="41"/>
      <c r="G4407" s="41"/>
      <c r="H4407" s="41"/>
      <c r="I4407" s="41"/>
      <c r="J4407" s="41"/>
      <c r="K4407" s="41"/>
      <c r="L4407" s="41"/>
      <c r="M4407" s="41"/>
      <c r="N4407" s="41"/>
      <c r="O4407" s="41"/>
      <c r="P4407" s="41"/>
      <c r="Q4407" s="41"/>
      <c r="R4407" s="41"/>
      <c r="S4407" s="41"/>
    </row>
    <row r="4408" ht="78.0" customHeight="1">
      <c r="A4408" s="41"/>
      <c r="B4408" s="78"/>
      <c r="C4408" s="78"/>
      <c r="D4408" s="41"/>
      <c r="E4408" s="41"/>
      <c r="F4408" s="41"/>
      <c r="G4408" s="41"/>
      <c r="H4408" s="41"/>
      <c r="I4408" s="41"/>
      <c r="J4408" s="41"/>
      <c r="K4408" s="41"/>
      <c r="L4408" s="41"/>
      <c r="M4408" s="41"/>
      <c r="N4408" s="41"/>
      <c r="O4408" s="41"/>
      <c r="P4408" s="41"/>
      <c r="Q4408" s="41"/>
      <c r="R4408" s="41"/>
      <c r="S4408" s="41"/>
    </row>
    <row r="4409" ht="78.0" customHeight="1">
      <c r="A4409" s="41"/>
      <c r="B4409" s="78"/>
      <c r="C4409" s="78"/>
      <c r="D4409" s="41"/>
      <c r="E4409" s="41"/>
      <c r="F4409" s="41"/>
      <c r="G4409" s="41"/>
      <c r="H4409" s="41"/>
      <c r="I4409" s="41"/>
      <c r="J4409" s="41"/>
      <c r="K4409" s="41"/>
      <c r="L4409" s="41"/>
      <c r="M4409" s="41"/>
      <c r="N4409" s="41"/>
      <c r="O4409" s="41"/>
      <c r="P4409" s="41"/>
      <c r="Q4409" s="41"/>
      <c r="R4409" s="41"/>
      <c r="S4409" s="41"/>
    </row>
    <row r="4410" ht="78.0" customHeight="1">
      <c r="A4410" s="41"/>
      <c r="B4410" s="78"/>
      <c r="C4410" s="78"/>
      <c r="D4410" s="41"/>
      <c r="E4410" s="41"/>
      <c r="F4410" s="41"/>
      <c r="G4410" s="41"/>
      <c r="H4410" s="41"/>
      <c r="I4410" s="41"/>
      <c r="J4410" s="41"/>
      <c r="K4410" s="41"/>
      <c r="L4410" s="41"/>
      <c r="M4410" s="41"/>
      <c r="N4410" s="41"/>
      <c r="O4410" s="41"/>
      <c r="P4410" s="41"/>
      <c r="Q4410" s="41"/>
      <c r="R4410" s="41"/>
      <c r="S4410" s="41"/>
    </row>
    <row r="4411" ht="78.0" customHeight="1">
      <c r="A4411" s="41"/>
      <c r="B4411" s="78"/>
      <c r="C4411" s="78"/>
      <c r="D4411" s="41"/>
      <c r="E4411" s="41"/>
      <c r="F4411" s="41"/>
      <c r="G4411" s="41"/>
      <c r="H4411" s="41"/>
      <c r="I4411" s="41"/>
      <c r="J4411" s="41"/>
      <c r="K4411" s="41"/>
      <c r="L4411" s="41"/>
      <c r="M4411" s="41"/>
      <c r="N4411" s="41"/>
      <c r="O4411" s="41"/>
      <c r="P4411" s="41"/>
      <c r="Q4411" s="41"/>
      <c r="R4411" s="41"/>
      <c r="S4411" s="41"/>
    </row>
    <row r="4412" ht="78.0" customHeight="1">
      <c r="A4412" s="41"/>
      <c r="B4412" s="78"/>
      <c r="C4412" s="78"/>
      <c r="D4412" s="41"/>
      <c r="E4412" s="41"/>
      <c r="F4412" s="41"/>
      <c r="G4412" s="41"/>
      <c r="H4412" s="41"/>
      <c r="I4412" s="41"/>
      <c r="J4412" s="41"/>
      <c r="K4412" s="41"/>
      <c r="L4412" s="41"/>
      <c r="M4412" s="41"/>
      <c r="N4412" s="41"/>
      <c r="O4412" s="41"/>
      <c r="P4412" s="41"/>
      <c r="Q4412" s="41"/>
      <c r="R4412" s="41"/>
      <c r="S4412" s="41"/>
    </row>
    <row r="4413" ht="78.0" customHeight="1">
      <c r="A4413" s="41"/>
      <c r="B4413" s="78"/>
      <c r="C4413" s="78"/>
      <c r="D4413" s="41"/>
      <c r="E4413" s="41"/>
      <c r="F4413" s="41"/>
      <c r="G4413" s="41"/>
      <c r="H4413" s="41"/>
      <c r="I4413" s="41"/>
      <c r="J4413" s="41"/>
      <c r="K4413" s="41"/>
      <c r="L4413" s="41"/>
      <c r="M4413" s="41"/>
      <c r="N4413" s="41"/>
      <c r="O4413" s="41"/>
      <c r="P4413" s="41"/>
      <c r="Q4413" s="41"/>
      <c r="R4413" s="41"/>
      <c r="S4413" s="41"/>
    </row>
    <row r="4414" ht="78.0" customHeight="1">
      <c r="A4414" s="41"/>
      <c r="B4414" s="78"/>
      <c r="C4414" s="78"/>
      <c r="D4414" s="41"/>
      <c r="E4414" s="41"/>
      <c r="F4414" s="41"/>
      <c r="G4414" s="41"/>
      <c r="H4414" s="41"/>
      <c r="I4414" s="41"/>
      <c r="J4414" s="41"/>
      <c r="K4414" s="41"/>
      <c r="L4414" s="41"/>
      <c r="M4414" s="41"/>
      <c r="N4414" s="41"/>
      <c r="O4414" s="41"/>
      <c r="P4414" s="41"/>
      <c r="Q4414" s="41"/>
      <c r="R4414" s="41"/>
      <c r="S4414" s="41"/>
    </row>
    <row r="4415" ht="78.0" customHeight="1">
      <c r="A4415" s="41"/>
      <c r="B4415" s="78"/>
      <c r="C4415" s="78"/>
      <c r="D4415" s="41"/>
      <c r="E4415" s="41"/>
      <c r="F4415" s="41"/>
      <c r="G4415" s="41"/>
      <c r="H4415" s="41"/>
      <c r="I4415" s="41"/>
      <c r="J4415" s="41"/>
      <c r="K4415" s="41"/>
      <c r="L4415" s="41"/>
      <c r="M4415" s="41"/>
      <c r="N4415" s="41"/>
      <c r="O4415" s="41"/>
      <c r="P4415" s="41"/>
      <c r="Q4415" s="41"/>
      <c r="R4415" s="41"/>
      <c r="S4415" s="41"/>
    </row>
    <row r="4416" ht="78.0" customHeight="1">
      <c r="A4416" s="41"/>
      <c r="B4416" s="78"/>
      <c r="C4416" s="78"/>
      <c r="D4416" s="41"/>
      <c r="E4416" s="41"/>
      <c r="F4416" s="41"/>
      <c r="G4416" s="41"/>
      <c r="H4416" s="41"/>
      <c r="I4416" s="41"/>
      <c r="J4416" s="41"/>
      <c r="K4416" s="41"/>
      <c r="L4416" s="41"/>
      <c r="M4416" s="41"/>
      <c r="N4416" s="41"/>
      <c r="O4416" s="41"/>
      <c r="P4416" s="41"/>
      <c r="Q4416" s="41"/>
      <c r="R4416" s="41"/>
      <c r="S4416" s="41"/>
    </row>
    <row r="4417" ht="78.0" customHeight="1">
      <c r="A4417" s="41"/>
      <c r="B4417" s="78"/>
      <c r="C4417" s="78"/>
      <c r="D4417" s="41"/>
      <c r="E4417" s="41"/>
      <c r="F4417" s="41"/>
      <c r="G4417" s="41"/>
      <c r="H4417" s="41"/>
      <c r="I4417" s="41"/>
      <c r="J4417" s="41"/>
      <c r="K4417" s="41"/>
      <c r="L4417" s="41"/>
      <c r="M4417" s="41"/>
      <c r="N4417" s="41"/>
      <c r="O4417" s="41"/>
      <c r="P4417" s="41"/>
      <c r="Q4417" s="41"/>
      <c r="R4417" s="41"/>
      <c r="S4417" s="41"/>
    </row>
    <row r="4418" ht="78.0" customHeight="1">
      <c r="A4418" s="41"/>
      <c r="B4418" s="78"/>
      <c r="C4418" s="78"/>
      <c r="D4418" s="41"/>
      <c r="E4418" s="41"/>
      <c r="F4418" s="41"/>
      <c r="G4418" s="41"/>
      <c r="H4418" s="41"/>
      <c r="I4418" s="41"/>
      <c r="J4418" s="41"/>
      <c r="K4418" s="41"/>
      <c r="L4418" s="41"/>
      <c r="M4418" s="41"/>
      <c r="N4418" s="41"/>
      <c r="O4418" s="41"/>
      <c r="P4418" s="41"/>
      <c r="Q4418" s="41"/>
      <c r="R4418" s="41"/>
      <c r="S4418" s="41"/>
    </row>
    <row r="4419" ht="78.0" customHeight="1">
      <c r="A4419" s="41"/>
      <c r="B4419" s="78"/>
      <c r="C4419" s="78"/>
      <c r="D4419" s="41"/>
      <c r="E4419" s="41"/>
      <c r="F4419" s="41"/>
      <c r="G4419" s="41"/>
      <c r="H4419" s="41"/>
      <c r="I4419" s="41"/>
      <c r="J4419" s="41"/>
      <c r="K4419" s="41"/>
      <c r="L4419" s="41"/>
      <c r="M4419" s="41"/>
      <c r="N4419" s="41"/>
      <c r="O4419" s="41"/>
      <c r="P4419" s="41"/>
      <c r="Q4419" s="41"/>
      <c r="R4419" s="41"/>
      <c r="S4419" s="41"/>
    </row>
    <row r="4420" ht="78.0" customHeight="1">
      <c r="A4420" s="41"/>
      <c r="B4420" s="78"/>
      <c r="C4420" s="78"/>
      <c r="D4420" s="41"/>
      <c r="E4420" s="41"/>
      <c r="F4420" s="41"/>
      <c r="G4420" s="41"/>
      <c r="H4420" s="41"/>
      <c r="I4420" s="41"/>
      <c r="J4420" s="41"/>
      <c r="K4420" s="41"/>
      <c r="L4420" s="41"/>
      <c r="M4420" s="41"/>
      <c r="N4420" s="41"/>
      <c r="O4420" s="41"/>
      <c r="P4420" s="41"/>
      <c r="Q4420" s="41"/>
      <c r="R4420" s="41"/>
      <c r="S4420" s="41"/>
    </row>
    <row r="4421" ht="78.0" customHeight="1">
      <c r="A4421" s="41"/>
      <c r="B4421" s="78"/>
      <c r="C4421" s="78"/>
      <c r="D4421" s="41"/>
      <c r="E4421" s="41"/>
      <c r="F4421" s="41"/>
      <c r="G4421" s="41"/>
      <c r="H4421" s="41"/>
      <c r="I4421" s="41"/>
      <c r="J4421" s="41"/>
      <c r="K4421" s="41"/>
      <c r="L4421" s="41"/>
      <c r="M4421" s="41"/>
      <c r="N4421" s="41"/>
      <c r="O4421" s="41"/>
      <c r="P4421" s="41"/>
      <c r="Q4421" s="41"/>
      <c r="R4421" s="41"/>
      <c r="S4421" s="41"/>
    </row>
    <row r="4422" ht="78.0" customHeight="1">
      <c r="A4422" s="41"/>
      <c r="B4422" s="78"/>
      <c r="C4422" s="78"/>
      <c r="D4422" s="41"/>
      <c r="E4422" s="41"/>
      <c r="F4422" s="41"/>
      <c r="G4422" s="41"/>
      <c r="H4422" s="41"/>
      <c r="I4422" s="41"/>
      <c r="J4422" s="41"/>
      <c r="K4422" s="41"/>
      <c r="L4422" s="41"/>
      <c r="M4422" s="41"/>
      <c r="N4422" s="41"/>
      <c r="O4422" s="41"/>
      <c r="P4422" s="41"/>
      <c r="Q4422" s="41"/>
      <c r="R4422" s="41"/>
      <c r="S4422" s="41"/>
    </row>
    <row r="4423" ht="78.0" customHeight="1">
      <c r="A4423" s="41"/>
      <c r="B4423" s="78"/>
      <c r="C4423" s="78"/>
      <c r="D4423" s="41"/>
      <c r="E4423" s="41"/>
      <c r="F4423" s="41"/>
      <c r="G4423" s="41"/>
      <c r="H4423" s="41"/>
      <c r="I4423" s="41"/>
      <c r="J4423" s="41"/>
      <c r="K4423" s="41"/>
      <c r="L4423" s="41"/>
      <c r="M4423" s="41"/>
      <c r="N4423" s="41"/>
      <c r="O4423" s="41"/>
      <c r="P4423" s="41"/>
      <c r="Q4423" s="41"/>
      <c r="R4423" s="41"/>
      <c r="S4423" s="41"/>
    </row>
    <row r="4424" ht="78.0" customHeight="1">
      <c r="A4424" s="41"/>
      <c r="B4424" s="78"/>
      <c r="C4424" s="78"/>
      <c r="D4424" s="41"/>
      <c r="E4424" s="41"/>
      <c r="F4424" s="41"/>
      <c r="G4424" s="41"/>
      <c r="H4424" s="41"/>
      <c r="I4424" s="41"/>
      <c r="J4424" s="41"/>
      <c r="K4424" s="41"/>
      <c r="L4424" s="41"/>
      <c r="M4424" s="41"/>
      <c r="N4424" s="41"/>
      <c r="O4424" s="41"/>
      <c r="P4424" s="41"/>
      <c r="Q4424" s="41"/>
      <c r="R4424" s="41"/>
      <c r="S4424" s="41"/>
    </row>
    <row r="4425" ht="78.0" customHeight="1">
      <c r="A4425" s="41"/>
      <c r="B4425" s="78"/>
      <c r="C4425" s="78"/>
      <c r="D4425" s="41"/>
      <c r="E4425" s="41"/>
      <c r="F4425" s="41"/>
      <c r="G4425" s="41"/>
      <c r="H4425" s="41"/>
      <c r="I4425" s="41"/>
      <c r="J4425" s="41"/>
      <c r="K4425" s="41"/>
      <c r="L4425" s="41"/>
      <c r="M4425" s="41"/>
      <c r="N4425" s="41"/>
      <c r="O4425" s="41"/>
      <c r="P4425" s="41"/>
      <c r="Q4425" s="41"/>
      <c r="R4425" s="41"/>
      <c r="S4425" s="41"/>
    </row>
    <row r="4426" ht="78.0" customHeight="1">
      <c r="A4426" s="41"/>
      <c r="B4426" s="78"/>
      <c r="C4426" s="78"/>
      <c r="D4426" s="41"/>
      <c r="E4426" s="41"/>
      <c r="F4426" s="41"/>
      <c r="G4426" s="41"/>
      <c r="H4426" s="41"/>
      <c r="I4426" s="41"/>
      <c r="J4426" s="41"/>
      <c r="K4426" s="41"/>
      <c r="L4426" s="41"/>
      <c r="M4426" s="41"/>
      <c r="N4426" s="41"/>
      <c r="O4426" s="41"/>
      <c r="P4426" s="41"/>
      <c r="Q4426" s="41"/>
      <c r="R4426" s="41"/>
      <c r="S4426" s="41"/>
    </row>
    <row r="4427" ht="78.0" customHeight="1">
      <c r="A4427" s="41"/>
      <c r="B4427" s="78"/>
      <c r="C4427" s="78"/>
      <c r="D4427" s="41"/>
      <c r="E4427" s="41"/>
      <c r="F4427" s="41"/>
      <c r="G4427" s="41"/>
      <c r="H4427" s="41"/>
      <c r="I4427" s="41"/>
      <c r="J4427" s="41"/>
      <c r="K4427" s="41"/>
      <c r="L4427" s="41"/>
      <c r="M4427" s="41"/>
      <c r="N4427" s="41"/>
      <c r="O4427" s="41"/>
      <c r="P4427" s="41"/>
      <c r="Q4427" s="41"/>
      <c r="R4427" s="41"/>
      <c r="S4427" s="41"/>
    </row>
    <row r="4428" ht="78.0" customHeight="1">
      <c r="A4428" s="41"/>
      <c r="B4428" s="78"/>
      <c r="C4428" s="78"/>
      <c r="D4428" s="41"/>
      <c r="E4428" s="41"/>
      <c r="F4428" s="41"/>
      <c r="G4428" s="41"/>
      <c r="H4428" s="41"/>
      <c r="I4428" s="41"/>
      <c r="J4428" s="41"/>
      <c r="K4428" s="41"/>
      <c r="L4428" s="41"/>
      <c r="M4428" s="41"/>
      <c r="N4428" s="41"/>
      <c r="O4428" s="41"/>
      <c r="P4428" s="41"/>
      <c r="Q4428" s="41"/>
      <c r="R4428" s="41"/>
      <c r="S4428" s="41"/>
    </row>
    <row r="4429" ht="78.0" customHeight="1">
      <c r="A4429" s="41"/>
      <c r="B4429" s="78"/>
      <c r="C4429" s="78"/>
      <c r="D4429" s="41"/>
      <c r="E4429" s="41"/>
      <c r="F4429" s="41"/>
      <c r="G4429" s="41"/>
      <c r="H4429" s="41"/>
      <c r="I4429" s="41"/>
      <c r="J4429" s="41"/>
      <c r="K4429" s="41"/>
      <c r="L4429" s="41"/>
      <c r="M4429" s="41"/>
      <c r="N4429" s="41"/>
      <c r="O4429" s="41"/>
      <c r="P4429" s="41"/>
      <c r="Q4429" s="41"/>
      <c r="R4429" s="41"/>
      <c r="S4429" s="41"/>
    </row>
    <row r="4430" ht="78.0" customHeight="1">
      <c r="A4430" s="41"/>
      <c r="B4430" s="78"/>
      <c r="C4430" s="78"/>
      <c r="D4430" s="41"/>
      <c r="E4430" s="41"/>
      <c r="F4430" s="41"/>
      <c r="G4430" s="41"/>
      <c r="H4430" s="41"/>
      <c r="I4430" s="41"/>
      <c r="J4430" s="41"/>
      <c r="K4430" s="41"/>
      <c r="L4430" s="41"/>
      <c r="M4430" s="41"/>
      <c r="N4430" s="41"/>
      <c r="O4430" s="41"/>
      <c r="P4430" s="41"/>
      <c r="Q4430" s="41"/>
      <c r="R4430" s="41"/>
      <c r="S4430" s="41"/>
    </row>
    <row r="4431" ht="78.0" customHeight="1">
      <c r="A4431" s="41"/>
      <c r="B4431" s="78"/>
      <c r="C4431" s="78"/>
      <c r="D4431" s="41"/>
      <c r="E4431" s="41"/>
      <c r="F4431" s="41"/>
      <c r="G4431" s="41"/>
      <c r="H4431" s="41"/>
      <c r="I4431" s="41"/>
      <c r="J4431" s="41"/>
      <c r="K4431" s="41"/>
      <c r="L4431" s="41"/>
      <c r="M4431" s="41"/>
      <c r="N4431" s="41"/>
      <c r="O4431" s="41"/>
      <c r="P4431" s="41"/>
      <c r="Q4431" s="41"/>
      <c r="R4431" s="41"/>
      <c r="S4431" s="41"/>
    </row>
    <row r="4432" ht="78.0" customHeight="1">
      <c r="A4432" s="41"/>
      <c r="B4432" s="78"/>
      <c r="C4432" s="78"/>
      <c r="D4432" s="41"/>
      <c r="E4432" s="41"/>
      <c r="F4432" s="41"/>
      <c r="G4432" s="41"/>
      <c r="H4432" s="41"/>
      <c r="I4432" s="41"/>
      <c r="J4432" s="41"/>
      <c r="K4432" s="41"/>
      <c r="L4432" s="41"/>
      <c r="M4432" s="41"/>
      <c r="N4432" s="41"/>
      <c r="O4432" s="41"/>
      <c r="P4432" s="41"/>
      <c r="Q4432" s="41"/>
      <c r="R4432" s="41"/>
      <c r="S4432" s="41"/>
    </row>
    <row r="4433" ht="78.0" customHeight="1">
      <c r="A4433" s="41"/>
      <c r="B4433" s="78"/>
      <c r="C4433" s="78"/>
      <c r="D4433" s="41"/>
      <c r="E4433" s="41"/>
      <c r="F4433" s="41"/>
      <c r="G4433" s="41"/>
      <c r="H4433" s="41"/>
      <c r="I4433" s="41"/>
      <c r="J4433" s="41"/>
      <c r="K4433" s="41"/>
      <c r="L4433" s="41"/>
      <c r="M4433" s="41"/>
      <c r="N4433" s="41"/>
      <c r="O4433" s="41"/>
      <c r="P4433" s="41"/>
      <c r="Q4433" s="41"/>
      <c r="R4433" s="41"/>
      <c r="S4433" s="41"/>
    </row>
    <row r="4434" ht="78.0" customHeight="1">
      <c r="A4434" s="41"/>
      <c r="B4434" s="78"/>
      <c r="C4434" s="78"/>
      <c r="D4434" s="41"/>
      <c r="E4434" s="41"/>
      <c r="F4434" s="41"/>
      <c r="G4434" s="41"/>
      <c r="H4434" s="41"/>
      <c r="I4434" s="41"/>
      <c r="J4434" s="41"/>
      <c r="K4434" s="41"/>
      <c r="L4434" s="41"/>
      <c r="M4434" s="41"/>
      <c r="N4434" s="41"/>
      <c r="O4434" s="41"/>
      <c r="P4434" s="41"/>
      <c r="Q4434" s="41"/>
      <c r="R4434" s="41"/>
      <c r="S4434" s="41"/>
    </row>
    <row r="4435" ht="78.0" customHeight="1">
      <c r="A4435" s="41"/>
      <c r="B4435" s="78"/>
      <c r="C4435" s="78"/>
      <c r="D4435" s="41"/>
      <c r="E4435" s="41"/>
      <c r="F4435" s="41"/>
      <c r="G4435" s="41"/>
      <c r="H4435" s="41"/>
      <c r="I4435" s="41"/>
      <c r="J4435" s="41"/>
      <c r="K4435" s="41"/>
      <c r="L4435" s="41"/>
      <c r="M4435" s="41"/>
      <c r="N4435" s="41"/>
      <c r="O4435" s="41"/>
      <c r="P4435" s="41"/>
      <c r="Q4435" s="41"/>
      <c r="R4435" s="41"/>
      <c r="S4435" s="41"/>
    </row>
    <row r="4436" ht="78.0" customHeight="1">
      <c r="A4436" s="41"/>
      <c r="B4436" s="78"/>
      <c r="C4436" s="78"/>
      <c r="D4436" s="41"/>
      <c r="E4436" s="41"/>
      <c r="F4436" s="41"/>
      <c r="G4436" s="41"/>
      <c r="H4436" s="41"/>
      <c r="I4436" s="41"/>
      <c r="J4436" s="41"/>
      <c r="K4436" s="41"/>
      <c r="L4436" s="41"/>
      <c r="M4436" s="41"/>
      <c r="N4436" s="41"/>
      <c r="O4436" s="41"/>
      <c r="P4436" s="41"/>
      <c r="Q4436" s="41"/>
      <c r="R4436" s="41"/>
      <c r="S4436" s="41"/>
    </row>
    <row r="4437" ht="78.0" customHeight="1">
      <c r="A4437" s="41"/>
      <c r="B4437" s="78"/>
      <c r="C4437" s="78"/>
      <c r="D4437" s="41"/>
      <c r="E4437" s="41"/>
      <c r="F4437" s="41"/>
      <c r="G4437" s="41"/>
      <c r="H4437" s="41"/>
      <c r="I4437" s="41"/>
      <c r="J4437" s="41"/>
      <c r="K4437" s="41"/>
      <c r="L4437" s="41"/>
      <c r="M4437" s="41"/>
      <c r="N4437" s="41"/>
      <c r="O4437" s="41"/>
      <c r="P4437" s="41"/>
      <c r="Q4437" s="41"/>
      <c r="R4437" s="41"/>
      <c r="S4437" s="41"/>
    </row>
    <row r="4438" ht="78.0" customHeight="1">
      <c r="A4438" s="41"/>
      <c r="B4438" s="78"/>
      <c r="C4438" s="78"/>
      <c r="D4438" s="41"/>
      <c r="E4438" s="41"/>
      <c r="F4438" s="41"/>
      <c r="G4438" s="41"/>
      <c r="H4438" s="41"/>
      <c r="I4438" s="41"/>
      <c r="J4438" s="41"/>
      <c r="K4438" s="41"/>
      <c r="L4438" s="41"/>
      <c r="M4438" s="41"/>
      <c r="N4438" s="41"/>
      <c r="O4438" s="41"/>
      <c r="P4438" s="41"/>
      <c r="Q4438" s="41"/>
      <c r="R4438" s="41"/>
      <c r="S4438" s="41"/>
    </row>
    <row r="4439" ht="78.0" customHeight="1">
      <c r="A4439" s="41"/>
      <c r="B4439" s="78"/>
      <c r="C4439" s="78"/>
      <c r="D4439" s="41"/>
      <c r="E4439" s="41"/>
      <c r="F4439" s="41"/>
      <c r="G4439" s="41"/>
      <c r="H4439" s="41"/>
      <c r="I4439" s="41"/>
      <c r="J4439" s="41"/>
      <c r="K4439" s="41"/>
      <c r="L4439" s="41"/>
      <c r="M4439" s="41"/>
      <c r="N4439" s="41"/>
      <c r="O4439" s="41"/>
      <c r="P4439" s="41"/>
      <c r="Q4439" s="41"/>
      <c r="R4439" s="41"/>
      <c r="S4439" s="41"/>
    </row>
    <row r="4440" ht="78.0" customHeight="1">
      <c r="A4440" s="41"/>
      <c r="B4440" s="78"/>
      <c r="C4440" s="78"/>
      <c r="D4440" s="41"/>
      <c r="E4440" s="41"/>
      <c r="F4440" s="41"/>
      <c r="G4440" s="41"/>
      <c r="H4440" s="41"/>
      <c r="I4440" s="41"/>
      <c r="J4440" s="41"/>
      <c r="K4440" s="41"/>
      <c r="L4440" s="41"/>
      <c r="M4440" s="41"/>
      <c r="N4440" s="41"/>
      <c r="O4440" s="41"/>
      <c r="P4440" s="41"/>
      <c r="Q4440" s="41"/>
      <c r="R4440" s="41"/>
      <c r="S4440" s="41"/>
    </row>
    <row r="4441" ht="78.0" customHeight="1">
      <c r="A4441" s="41"/>
      <c r="B4441" s="78"/>
      <c r="C4441" s="78"/>
      <c r="D4441" s="41"/>
      <c r="E4441" s="41"/>
      <c r="F4441" s="41"/>
      <c r="G4441" s="41"/>
      <c r="H4441" s="41"/>
      <c r="I4441" s="41"/>
      <c r="J4441" s="41"/>
      <c r="K4441" s="41"/>
      <c r="L4441" s="41"/>
      <c r="M4441" s="41"/>
      <c r="N4441" s="41"/>
      <c r="O4441" s="41"/>
      <c r="P4441" s="41"/>
      <c r="Q4441" s="41"/>
      <c r="R4441" s="41"/>
      <c r="S4441" s="41"/>
    </row>
    <row r="4442" ht="78.0" customHeight="1">
      <c r="A4442" s="41"/>
      <c r="B4442" s="78"/>
      <c r="C4442" s="78"/>
      <c r="D4442" s="41"/>
      <c r="E4442" s="41"/>
      <c r="F4442" s="41"/>
      <c r="G4442" s="41"/>
      <c r="H4442" s="41"/>
      <c r="I4442" s="41"/>
      <c r="J4442" s="41"/>
      <c r="K4442" s="41"/>
      <c r="L4442" s="41"/>
      <c r="M4442" s="41"/>
      <c r="N4442" s="41"/>
      <c r="O4442" s="41"/>
      <c r="P4442" s="41"/>
      <c r="Q4442" s="41"/>
      <c r="R4442" s="41"/>
      <c r="S4442" s="41"/>
    </row>
    <row r="4443" ht="78.0" customHeight="1">
      <c r="A4443" s="41"/>
      <c r="B4443" s="78"/>
      <c r="C4443" s="78"/>
      <c r="D4443" s="41"/>
      <c r="E4443" s="41"/>
      <c r="F4443" s="41"/>
      <c r="G4443" s="41"/>
      <c r="H4443" s="41"/>
      <c r="I4443" s="41"/>
      <c r="J4443" s="41"/>
      <c r="K4443" s="41"/>
      <c r="L4443" s="41"/>
      <c r="M4443" s="41"/>
      <c r="N4443" s="41"/>
      <c r="O4443" s="41"/>
      <c r="P4443" s="41"/>
      <c r="Q4443" s="41"/>
      <c r="R4443" s="41"/>
      <c r="S4443" s="41"/>
    </row>
    <row r="4444" ht="78.0" customHeight="1">
      <c r="A4444" s="41"/>
      <c r="B4444" s="78"/>
      <c r="C4444" s="78"/>
      <c r="D4444" s="41"/>
      <c r="E4444" s="41"/>
      <c r="F4444" s="41"/>
      <c r="G4444" s="41"/>
      <c r="H4444" s="41"/>
      <c r="I4444" s="41"/>
      <c r="J4444" s="41"/>
      <c r="K4444" s="41"/>
      <c r="L4444" s="41"/>
      <c r="M4444" s="41"/>
      <c r="N4444" s="41"/>
      <c r="O4444" s="41"/>
      <c r="P4444" s="41"/>
      <c r="Q4444" s="41"/>
      <c r="R4444" s="41"/>
      <c r="S4444" s="41"/>
    </row>
    <row r="4445" ht="78.0" customHeight="1">
      <c r="A4445" s="41"/>
      <c r="B4445" s="78"/>
      <c r="C4445" s="78"/>
      <c r="D4445" s="41"/>
      <c r="E4445" s="41"/>
      <c r="F4445" s="41"/>
      <c r="G4445" s="41"/>
      <c r="H4445" s="41"/>
      <c r="I4445" s="41"/>
      <c r="J4445" s="41"/>
      <c r="K4445" s="41"/>
      <c r="L4445" s="41"/>
      <c r="M4445" s="41"/>
      <c r="N4445" s="41"/>
      <c r="O4445" s="41"/>
      <c r="P4445" s="41"/>
      <c r="Q4445" s="41"/>
      <c r="R4445" s="41"/>
      <c r="S4445" s="41"/>
    </row>
    <row r="4446" ht="78.0" customHeight="1">
      <c r="A4446" s="41"/>
      <c r="B4446" s="78"/>
      <c r="C4446" s="78"/>
      <c r="D4446" s="41"/>
      <c r="E4446" s="41"/>
      <c r="F4446" s="41"/>
      <c r="G4446" s="41"/>
      <c r="H4446" s="41"/>
      <c r="I4446" s="41"/>
      <c r="J4446" s="41"/>
      <c r="K4446" s="41"/>
      <c r="L4446" s="41"/>
      <c r="M4446" s="41"/>
      <c r="N4446" s="41"/>
      <c r="O4446" s="41"/>
      <c r="P4446" s="41"/>
      <c r="Q4446" s="41"/>
      <c r="R4446" s="41"/>
      <c r="S4446" s="41"/>
    </row>
    <row r="4447" ht="78.0" customHeight="1">
      <c r="A4447" s="41"/>
      <c r="B4447" s="78"/>
      <c r="C4447" s="78"/>
      <c r="D4447" s="41"/>
      <c r="E4447" s="41"/>
      <c r="F4447" s="41"/>
      <c r="G4447" s="41"/>
      <c r="H4447" s="41"/>
      <c r="I4447" s="41"/>
      <c r="J4447" s="41"/>
      <c r="K4447" s="41"/>
      <c r="L4447" s="41"/>
      <c r="M4447" s="41"/>
      <c r="N4447" s="41"/>
      <c r="O4447" s="41"/>
      <c r="P4447" s="41"/>
      <c r="Q4447" s="41"/>
      <c r="R4447" s="41"/>
      <c r="S4447" s="41"/>
    </row>
    <row r="4448" ht="78.0" customHeight="1">
      <c r="A4448" s="41"/>
      <c r="B4448" s="78"/>
      <c r="C4448" s="78"/>
      <c r="D4448" s="41"/>
      <c r="E4448" s="41"/>
      <c r="F4448" s="41"/>
      <c r="G4448" s="41"/>
      <c r="H4448" s="41"/>
      <c r="I4448" s="41"/>
      <c r="J4448" s="41"/>
      <c r="K4448" s="41"/>
      <c r="L4448" s="41"/>
      <c r="M4448" s="41"/>
      <c r="N4448" s="41"/>
      <c r="O4448" s="41"/>
      <c r="P4448" s="41"/>
      <c r="Q4448" s="41"/>
      <c r="R4448" s="41"/>
      <c r="S4448" s="41"/>
    </row>
    <row r="4449" ht="78.0" customHeight="1">
      <c r="A4449" s="41"/>
      <c r="B4449" s="78"/>
      <c r="C4449" s="78"/>
      <c r="D4449" s="41"/>
      <c r="E4449" s="41"/>
      <c r="F4449" s="41"/>
      <c r="G4449" s="41"/>
      <c r="H4449" s="41"/>
      <c r="I4449" s="41"/>
      <c r="J4449" s="41"/>
      <c r="K4449" s="41"/>
      <c r="L4449" s="41"/>
      <c r="M4449" s="41"/>
      <c r="N4449" s="41"/>
      <c r="O4449" s="41"/>
      <c r="P4449" s="41"/>
      <c r="Q4449" s="41"/>
      <c r="R4449" s="41"/>
      <c r="S4449" s="41"/>
    </row>
    <row r="4450" ht="78.0" customHeight="1">
      <c r="A4450" s="41"/>
      <c r="B4450" s="78"/>
      <c r="C4450" s="78"/>
      <c r="D4450" s="41"/>
      <c r="E4450" s="41"/>
      <c r="F4450" s="41"/>
      <c r="G4450" s="41"/>
      <c r="H4450" s="41"/>
      <c r="I4450" s="41"/>
      <c r="J4450" s="41"/>
      <c r="K4450" s="41"/>
      <c r="L4450" s="41"/>
      <c r="M4450" s="41"/>
      <c r="N4450" s="41"/>
      <c r="O4450" s="41"/>
      <c r="P4450" s="41"/>
      <c r="Q4450" s="41"/>
      <c r="R4450" s="41"/>
      <c r="S4450" s="41"/>
    </row>
    <row r="4451" ht="78.0" customHeight="1">
      <c r="A4451" s="41"/>
      <c r="B4451" s="78"/>
      <c r="C4451" s="78"/>
      <c r="D4451" s="41"/>
      <c r="E4451" s="41"/>
      <c r="F4451" s="41"/>
      <c r="G4451" s="41"/>
      <c r="H4451" s="41"/>
      <c r="I4451" s="41"/>
      <c r="J4451" s="41"/>
      <c r="K4451" s="41"/>
      <c r="L4451" s="41"/>
      <c r="M4451" s="41"/>
      <c r="N4451" s="41"/>
      <c r="O4451" s="41"/>
      <c r="P4451" s="41"/>
      <c r="Q4451" s="41"/>
      <c r="R4451" s="41"/>
      <c r="S4451" s="41"/>
    </row>
    <row r="4452" ht="78.0" customHeight="1">
      <c r="A4452" s="41"/>
      <c r="B4452" s="78"/>
      <c r="C4452" s="78"/>
      <c r="D4452" s="41"/>
      <c r="E4452" s="41"/>
      <c r="F4452" s="41"/>
      <c r="G4452" s="41"/>
      <c r="H4452" s="41"/>
      <c r="I4452" s="41"/>
      <c r="J4452" s="41"/>
      <c r="K4452" s="41"/>
      <c r="L4452" s="41"/>
      <c r="M4452" s="41"/>
      <c r="N4452" s="41"/>
      <c r="O4452" s="41"/>
      <c r="P4452" s="41"/>
      <c r="Q4452" s="41"/>
      <c r="R4452" s="41"/>
      <c r="S4452" s="41"/>
    </row>
    <row r="4453" ht="78.0" customHeight="1">
      <c r="A4453" s="41"/>
      <c r="B4453" s="78"/>
      <c r="C4453" s="78"/>
      <c r="D4453" s="41"/>
      <c r="E4453" s="41"/>
      <c r="F4453" s="41"/>
      <c r="G4453" s="41"/>
      <c r="H4453" s="41"/>
      <c r="I4453" s="41"/>
      <c r="J4453" s="41"/>
      <c r="K4453" s="41"/>
      <c r="L4453" s="41"/>
      <c r="M4453" s="41"/>
      <c r="N4453" s="41"/>
      <c r="O4453" s="41"/>
      <c r="P4453" s="41"/>
      <c r="Q4453" s="41"/>
      <c r="R4453" s="41"/>
      <c r="S4453" s="41"/>
    </row>
    <row r="4454" ht="78.0" customHeight="1">
      <c r="A4454" s="41"/>
      <c r="B4454" s="78"/>
      <c r="C4454" s="78"/>
      <c r="D4454" s="41"/>
      <c r="E4454" s="41"/>
      <c r="F4454" s="41"/>
      <c r="G4454" s="41"/>
      <c r="H4454" s="41"/>
      <c r="I4454" s="41"/>
      <c r="J4454" s="41"/>
      <c r="K4454" s="41"/>
      <c r="L4454" s="41"/>
      <c r="M4454" s="41"/>
      <c r="N4454" s="41"/>
      <c r="O4454" s="41"/>
      <c r="P4454" s="41"/>
      <c r="Q4454" s="41"/>
      <c r="R4454" s="41"/>
      <c r="S4454" s="41"/>
    </row>
    <row r="4455" ht="78.0" customHeight="1">
      <c r="A4455" s="41"/>
      <c r="B4455" s="78"/>
      <c r="C4455" s="78"/>
      <c r="D4455" s="41"/>
      <c r="E4455" s="41"/>
      <c r="F4455" s="41"/>
      <c r="G4455" s="41"/>
      <c r="H4455" s="41"/>
      <c r="I4455" s="41"/>
      <c r="J4455" s="41"/>
      <c r="K4455" s="41"/>
      <c r="L4455" s="41"/>
      <c r="M4455" s="41"/>
      <c r="N4455" s="41"/>
      <c r="O4455" s="41"/>
      <c r="P4455" s="41"/>
      <c r="Q4455" s="41"/>
      <c r="R4455" s="41"/>
      <c r="S4455" s="41"/>
    </row>
    <row r="4456" ht="78.0" customHeight="1">
      <c r="A4456" s="41"/>
      <c r="B4456" s="78"/>
      <c r="C4456" s="78"/>
      <c r="D4456" s="41"/>
      <c r="E4456" s="41"/>
      <c r="F4456" s="41"/>
      <c r="G4456" s="41"/>
      <c r="H4456" s="41"/>
      <c r="I4456" s="41"/>
      <c r="J4456" s="41"/>
      <c r="K4456" s="41"/>
      <c r="L4456" s="41"/>
      <c r="M4456" s="41"/>
      <c r="N4456" s="41"/>
      <c r="O4456" s="41"/>
      <c r="P4456" s="41"/>
      <c r="Q4456" s="41"/>
      <c r="R4456" s="41"/>
      <c r="S4456" s="41"/>
    </row>
    <row r="4457" ht="78.0" customHeight="1">
      <c r="A4457" s="41"/>
      <c r="B4457" s="78"/>
      <c r="C4457" s="78"/>
      <c r="D4457" s="41"/>
      <c r="E4457" s="41"/>
      <c r="F4457" s="41"/>
      <c r="G4457" s="41"/>
      <c r="H4457" s="41"/>
      <c r="I4457" s="41"/>
      <c r="J4457" s="41"/>
      <c r="K4457" s="41"/>
      <c r="L4457" s="41"/>
      <c r="M4457" s="41"/>
      <c r="N4457" s="41"/>
      <c r="O4457" s="41"/>
      <c r="P4457" s="41"/>
      <c r="Q4457" s="41"/>
      <c r="R4457" s="41"/>
      <c r="S4457" s="41"/>
    </row>
    <row r="4458" ht="78.0" customHeight="1">
      <c r="A4458" s="41"/>
      <c r="B4458" s="78"/>
      <c r="C4458" s="78"/>
      <c r="D4458" s="41"/>
      <c r="E4458" s="41"/>
      <c r="F4458" s="41"/>
      <c r="G4458" s="41"/>
      <c r="H4458" s="41"/>
      <c r="I4458" s="41"/>
      <c r="J4458" s="41"/>
      <c r="K4458" s="41"/>
      <c r="L4458" s="41"/>
      <c r="M4458" s="41"/>
      <c r="N4458" s="41"/>
      <c r="O4458" s="41"/>
      <c r="P4458" s="41"/>
      <c r="Q4458" s="41"/>
      <c r="R4458" s="41"/>
      <c r="S4458" s="41"/>
    </row>
    <row r="4459" ht="78.0" customHeight="1">
      <c r="A4459" s="41"/>
      <c r="B4459" s="78"/>
      <c r="C4459" s="78"/>
      <c r="D4459" s="41"/>
      <c r="E4459" s="41"/>
      <c r="F4459" s="41"/>
      <c r="G4459" s="41"/>
      <c r="H4459" s="41"/>
      <c r="I4459" s="41"/>
      <c r="J4459" s="41"/>
      <c r="K4459" s="41"/>
      <c r="L4459" s="41"/>
      <c r="M4459" s="41"/>
      <c r="N4459" s="41"/>
      <c r="O4459" s="41"/>
      <c r="P4459" s="41"/>
      <c r="Q4459" s="41"/>
      <c r="R4459" s="41"/>
      <c r="S4459" s="41"/>
    </row>
    <row r="4460" ht="78.0" customHeight="1">
      <c r="A4460" s="41"/>
      <c r="B4460" s="78"/>
      <c r="C4460" s="78"/>
      <c r="D4460" s="41"/>
      <c r="E4460" s="41"/>
      <c r="F4460" s="41"/>
      <c r="G4460" s="41"/>
      <c r="H4460" s="41"/>
      <c r="I4460" s="41"/>
      <c r="J4460" s="41"/>
      <c r="K4460" s="41"/>
      <c r="L4460" s="41"/>
      <c r="M4460" s="41"/>
      <c r="N4460" s="41"/>
      <c r="O4460" s="41"/>
      <c r="P4460" s="41"/>
      <c r="Q4460" s="41"/>
      <c r="R4460" s="41"/>
      <c r="S4460" s="41"/>
    </row>
    <row r="4461" ht="78.0" customHeight="1">
      <c r="A4461" s="41"/>
      <c r="B4461" s="78"/>
      <c r="C4461" s="78"/>
      <c r="D4461" s="41"/>
      <c r="E4461" s="41"/>
      <c r="F4461" s="41"/>
      <c r="G4461" s="41"/>
      <c r="H4461" s="41"/>
      <c r="I4461" s="41"/>
      <c r="J4461" s="41"/>
      <c r="K4461" s="41"/>
      <c r="L4461" s="41"/>
      <c r="M4461" s="41"/>
      <c r="N4461" s="41"/>
      <c r="O4461" s="41"/>
      <c r="P4461" s="41"/>
      <c r="Q4461" s="41"/>
      <c r="R4461" s="41"/>
      <c r="S4461" s="41"/>
    </row>
    <row r="4462" ht="78.0" customHeight="1">
      <c r="A4462" s="41"/>
      <c r="B4462" s="78"/>
      <c r="C4462" s="78"/>
      <c r="D4462" s="41"/>
      <c r="E4462" s="41"/>
      <c r="F4462" s="41"/>
      <c r="G4462" s="41"/>
      <c r="H4462" s="41"/>
      <c r="I4462" s="41"/>
      <c r="J4462" s="41"/>
      <c r="K4462" s="41"/>
      <c r="L4462" s="41"/>
      <c r="M4462" s="41"/>
      <c r="N4462" s="41"/>
      <c r="O4462" s="41"/>
      <c r="P4462" s="41"/>
      <c r="Q4462" s="41"/>
      <c r="R4462" s="41"/>
      <c r="S4462" s="41"/>
    </row>
    <row r="4463" ht="78.0" customHeight="1">
      <c r="A4463" s="41"/>
      <c r="B4463" s="78"/>
      <c r="C4463" s="78"/>
      <c r="D4463" s="41"/>
      <c r="E4463" s="41"/>
      <c r="F4463" s="41"/>
      <c r="G4463" s="41"/>
      <c r="H4463" s="41"/>
      <c r="I4463" s="41"/>
      <c r="J4463" s="41"/>
      <c r="K4463" s="41"/>
      <c r="L4463" s="41"/>
      <c r="M4463" s="41"/>
      <c r="N4463" s="41"/>
      <c r="O4463" s="41"/>
      <c r="P4463" s="41"/>
      <c r="Q4463" s="41"/>
      <c r="R4463" s="41"/>
      <c r="S4463" s="41"/>
    </row>
    <row r="4464" ht="78.0" customHeight="1">
      <c r="A4464" s="41"/>
      <c r="B4464" s="78"/>
      <c r="C4464" s="78"/>
      <c r="D4464" s="41"/>
      <c r="E4464" s="41"/>
      <c r="F4464" s="41"/>
      <c r="G4464" s="41"/>
      <c r="H4464" s="41"/>
      <c r="I4464" s="41"/>
      <c r="J4464" s="41"/>
      <c r="K4464" s="41"/>
      <c r="L4464" s="41"/>
      <c r="M4464" s="41"/>
      <c r="N4464" s="41"/>
      <c r="O4464" s="41"/>
      <c r="P4464" s="41"/>
      <c r="Q4464" s="41"/>
      <c r="R4464" s="41"/>
      <c r="S4464" s="41"/>
    </row>
    <row r="4465" ht="78.0" customHeight="1">
      <c r="A4465" s="41"/>
      <c r="B4465" s="78"/>
      <c r="C4465" s="78"/>
      <c r="D4465" s="41"/>
      <c r="E4465" s="41"/>
      <c r="F4465" s="41"/>
      <c r="G4465" s="41"/>
      <c r="H4465" s="41"/>
      <c r="I4465" s="41"/>
      <c r="J4465" s="41"/>
      <c r="K4465" s="41"/>
      <c r="L4465" s="41"/>
      <c r="M4465" s="41"/>
      <c r="N4465" s="41"/>
      <c r="O4465" s="41"/>
      <c r="P4465" s="41"/>
      <c r="Q4465" s="41"/>
      <c r="R4465" s="41"/>
      <c r="S4465" s="41"/>
    </row>
    <row r="4466" ht="78.0" customHeight="1">
      <c r="A4466" s="41"/>
      <c r="B4466" s="78"/>
      <c r="C4466" s="78"/>
      <c r="D4466" s="41"/>
      <c r="E4466" s="41"/>
      <c r="F4466" s="41"/>
      <c r="G4466" s="41"/>
      <c r="H4466" s="41"/>
      <c r="I4466" s="41"/>
      <c r="J4466" s="41"/>
      <c r="K4466" s="41"/>
      <c r="L4466" s="41"/>
      <c r="M4466" s="41"/>
      <c r="N4466" s="41"/>
      <c r="O4466" s="41"/>
      <c r="P4466" s="41"/>
      <c r="Q4466" s="41"/>
      <c r="R4466" s="41"/>
      <c r="S4466" s="41"/>
    </row>
    <row r="4467" ht="78.0" customHeight="1">
      <c r="A4467" s="41"/>
      <c r="B4467" s="78"/>
      <c r="C4467" s="78"/>
      <c r="D4467" s="41"/>
      <c r="E4467" s="41"/>
      <c r="F4467" s="41"/>
      <c r="G4467" s="41"/>
      <c r="H4467" s="41"/>
      <c r="I4467" s="41"/>
      <c r="J4467" s="41"/>
      <c r="K4467" s="41"/>
      <c r="L4467" s="41"/>
      <c r="M4467" s="41"/>
      <c r="N4467" s="41"/>
      <c r="O4467" s="41"/>
      <c r="P4467" s="41"/>
      <c r="Q4467" s="41"/>
      <c r="R4467" s="41"/>
      <c r="S4467" s="41"/>
    </row>
    <row r="4468" ht="78.0" customHeight="1">
      <c r="A4468" s="41"/>
      <c r="B4468" s="78"/>
      <c r="C4468" s="78"/>
      <c r="D4468" s="41"/>
      <c r="E4468" s="41"/>
      <c r="F4468" s="41"/>
      <c r="G4468" s="41"/>
      <c r="H4468" s="41"/>
      <c r="I4468" s="41"/>
      <c r="J4468" s="41"/>
      <c r="K4468" s="41"/>
      <c r="L4468" s="41"/>
      <c r="M4468" s="41"/>
      <c r="N4468" s="41"/>
      <c r="O4468" s="41"/>
      <c r="P4468" s="41"/>
      <c r="Q4468" s="41"/>
      <c r="R4468" s="41"/>
      <c r="S4468" s="41"/>
    </row>
    <row r="4469" ht="78.0" customHeight="1">
      <c r="A4469" s="41"/>
      <c r="B4469" s="78"/>
      <c r="C4469" s="78"/>
      <c r="D4469" s="41"/>
      <c r="E4469" s="41"/>
      <c r="F4469" s="41"/>
      <c r="G4469" s="41"/>
      <c r="H4469" s="41"/>
      <c r="I4469" s="41"/>
      <c r="J4469" s="41"/>
      <c r="K4469" s="41"/>
      <c r="L4469" s="41"/>
      <c r="M4469" s="41"/>
      <c r="N4469" s="41"/>
      <c r="O4469" s="41"/>
      <c r="P4469" s="41"/>
      <c r="Q4469" s="41"/>
      <c r="R4469" s="41"/>
      <c r="S4469" s="41"/>
    </row>
    <row r="4470" ht="78.0" customHeight="1">
      <c r="A4470" s="41"/>
      <c r="B4470" s="78"/>
      <c r="C4470" s="78"/>
      <c r="D4470" s="41"/>
      <c r="E4470" s="41"/>
      <c r="F4470" s="41"/>
      <c r="G4470" s="41"/>
      <c r="H4470" s="41"/>
      <c r="I4470" s="41"/>
      <c r="J4470" s="41"/>
      <c r="K4470" s="41"/>
      <c r="L4470" s="41"/>
      <c r="M4470" s="41"/>
      <c r="N4470" s="41"/>
      <c r="O4470" s="41"/>
      <c r="P4470" s="41"/>
      <c r="Q4470" s="41"/>
      <c r="R4470" s="41"/>
      <c r="S4470" s="41"/>
    </row>
    <row r="4471" ht="78.0" customHeight="1">
      <c r="A4471" s="41"/>
      <c r="B4471" s="78"/>
      <c r="C4471" s="78"/>
      <c r="D4471" s="41"/>
      <c r="E4471" s="41"/>
      <c r="F4471" s="41"/>
      <c r="G4471" s="41"/>
      <c r="H4471" s="41"/>
      <c r="I4471" s="41"/>
      <c r="J4471" s="41"/>
      <c r="K4471" s="41"/>
      <c r="L4471" s="41"/>
      <c r="M4471" s="41"/>
      <c r="N4471" s="41"/>
      <c r="O4471" s="41"/>
      <c r="P4471" s="41"/>
      <c r="Q4471" s="41"/>
      <c r="R4471" s="41"/>
      <c r="S4471" s="41"/>
    </row>
    <row r="4472" ht="78.0" customHeight="1">
      <c r="A4472" s="41"/>
      <c r="B4472" s="78"/>
      <c r="C4472" s="78"/>
      <c r="D4472" s="41"/>
      <c r="E4472" s="41"/>
      <c r="F4472" s="41"/>
      <c r="G4472" s="41"/>
      <c r="H4472" s="41"/>
      <c r="I4472" s="41"/>
      <c r="J4472" s="41"/>
      <c r="K4472" s="41"/>
      <c r="L4472" s="41"/>
      <c r="M4472" s="41"/>
      <c r="N4472" s="41"/>
      <c r="O4472" s="41"/>
      <c r="P4472" s="41"/>
      <c r="Q4472" s="41"/>
      <c r="R4472" s="41"/>
      <c r="S4472" s="41"/>
    </row>
    <row r="4473" ht="78.0" customHeight="1">
      <c r="A4473" s="41"/>
      <c r="B4473" s="78"/>
      <c r="C4473" s="78"/>
      <c r="D4473" s="41"/>
      <c r="E4473" s="41"/>
      <c r="F4473" s="41"/>
      <c r="G4473" s="41"/>
      <c r="H4473" s="41"/>
      <c r="I4473" s="41"/>
      <c r="J4473" s="41"/>
      <c r="K4473" s="41"/>
      <c r="L4473" s="41"/>
      <c r="M4473" s="41"/>
      <c r="N4473" s="41"/>
      <c r="O4473" s="41"/>
      <c r="P4473" s="41"/>
      <c r="Q4473" s="41"/>
      <c r="R4473" s="41"/>
      <c r="S4473" s="41"/>
    </row>
    <row r="4474" ht="78.0" customHeight="1">
      <c r="A4474" s="41"/>
      <c r="B4474" s="78"/>
      <c r="C4474" s="78"/>
      <c r="D4474" s="41"/>
      <c r="E4474" s="41"/>
      <c r="F4474" s="41"/>
      <c r="G4474" s="41"/>
      <c r="H4474" s="41"/>
      <c r="I4474" s="41"/>
      <c r="J4474" s="41"/>
      <c r="K4474" s="41"/>
      <c r="L4474" s="41"/>
      <c r="M4474" s="41"/>
      <c r="N4474" s="41"/>
      <c r="O4474" s="41"/>
      <c r="P4474" s="41"/>
      <c r="Q4474" s="41"/>
      <c r="R4474" s="41"/>
      <c r="S4474" s="41"/>
    </row>
    <row r="4475" ht="78.0" customHeight="1">
      <c r="A4475" s="41"/>
      <c r="B4475" s="78"/>
      <c r="C4475" s="78"/>
      <c r="D4475" s="41"/>
      <c r="E4475" s="41"/>
      <c r="F4475" s="41"/>
      <c r="G4475" s="41"/>
      <c r="H4475" s="41"/>
      <c r="I4475" s="41"/>
      <c r="J4475" s="41"/>
      <c r="K4475" s="41"/>
      <c r="L4475" s="41"/>
      <c r="M4475" s="41"/>
      <c r="N4475" s="41"/>
      <c r="O4475" s="41"/>
      <c r="P4475" s="41"/>
      <c r="Q4475" s="41"/>
      <c r="R4475" s="41"/>
      <c r="S4475" s="41"/>
    </row>
    <row r="4476" ht="78.0" customHeight="1">
      <c r="A4476" s="41"/>
      <c r="B4476" s="78"/>
      <c r="C4476" s="78"/>
      <c r="D4476" s="41"/>
      <c r="E4476" s="41"/>
      <c r="F4476" s="41"/>
      <c r="G4476" s="41"/>
      <c r="H4476" s="41"/>
      <c r="I4476" s="41"/>
      <c r="J4476" s="41"/>
      <c r="K4476" s="41"/>
      <c r="L4476" s="41"/>
      <c r="M4476" s="41"/>
      <c r="N4476" s="41"/>
      <c r="O4476" s="41"/>
      <c r="P4476" s="41"/>
      <c r="Q4476" s="41"/>
      <c r="R4476" s="41"/>
      <c r="S4476" s="41"/>
    </row>
    <row r="4477" ht="78.0" customHeight="1">
      <c r="A4477" s="41"/>
      <c r="B4477" s="78"/>
      <c r="C4477" s="78"/>
      <c r="D4477" s="41"/>
      <c r="E4477" s="41"/>
      <c r="F4477" s="41"/>
      <c r="G4477" s="41"/>
      <c r="H4477" s="41"/>
      <c r="I4477" s="41"/>
      <c r="J4477" s="41"/>
      <c r="K4477" s="41"/>
      <c r="L4477" s="41"/>
      <c r="M4477" s="41"/>
      <c r="N4477" s="41"/>
      <c r="O4477" s="41"/>
      <c r="P4477" s="41"/>
      <c r="Q4477" s="41"/>
      <c r="R4477" s="41"/>
      <c r="S4477" s="41"/>
    </row>
    <row r="4478" ht="78.0" customHeight="1">
      <c r="A4478" s="41"/>
      <c r="B4478" s="78"/>
      <c r="C4478" s="78"/>
      <c r="D4478" s="41"/>
      <c r="E4478" s="41"/>
      <c r="F4478" s="41"/>
      <c r="G4478" s="41"/>
      <c r="H4478" s="41"/>
      <c r="I4478" s="41"/>
      <c r="J4478" s="41"/>
      <c r="K4478" s="41"/>
      <c r="L4478" s="41"/>
      <c r="M4478" s="41"/>
      <c r="N4478" s="41"/>
      <c r="O4478" s="41"/>
      <c r="P4478" s="41"/>
      <c r="Q4478" s="41"/>
      <c r="R4478" s="41"/>
      <c r="S4478" s="41"/>
    </row>
    <row r="4479" ht="78.0" customHeight="1">
      <c r="A4479" s="41"/>
      <c r="B4479" s="78"/>
      <c r="C4479" s="78"/>
      <c r="D4479" s="41"/>
      <c r="E4479" s="41"/>
      <c r="F4479" s="41"/>
      <c r="G4479" s="41"/>
      <c r="H4479" s="41"/>
      <c r="I4479" s="41"/>
      <c r="J4479" s="41"/>
      <c r="K4479" s="41"/>
      <c r="L4479" s="41"/>
      <c r="M4479" s="41"/>
      <c r="N4479" s="41"/>
      <c r="O4479" s="41"/>
      <c r="P4479" s="41"/>
      <c r="Q4479" s="41"/>
      <c r="R4479" s="41"/>
      <c r="S4479" s="41"/>
    </row>
    <row r="4480" ht="78.0" customHeight="1">
      <c r="A4480" s="41"/>
      <c r="B4480" s="78"/>
      <c r="C4480" s="78"/>
      <c r="D4480" s="41"/>
      <c r="E4480" s="41"/>
      <c r="F4480" s="41"/>
      <c r="G4480" s="41"/>
      <c r="H4480" s="41"/>
      <c r="I4480" s="41"/>
      <c r="J4480" s="41"/>
      <c r="K4480" s="41"/>
      <c r="L4480" s="41"/>
      <c r="M4480" s="41"/>
      <c r="N4480" s="41"/>
      <c r="O4480" s="41"/>
      <c r="P4480" s="41"/>
      <c r="Q4480" s="41"/>
      <c r="R4480" s="41"/>
      <c r="S4480" s="41"/>
    </row>
    <row r="4481" ht="78.0" customHeight="1">
      <c r="A4481" s="41"/>
      <c r="B4481" s="78"/>
      <c r="C4481" s="78"/>
      <c r="D4481" s="41"/>
      <c r="E4481" s="41"/>
      <c r="F4481" s="41"/>
      <c r="G4481" s="41"/>
      <c r="H4481" s="41"/>
      <c r="I4481" s="41"/>
      <c r="J4481" s="41"/>
      <c r="K4481" s="41"/>
      <c r="L4481" s="41"/>
      <c r="M4481" s="41"/>
      <c r="N4481" s="41"/>
      <c r="O4481" s="41"/>
      <c r="P4481" s="41"/>
      <c r="Q4481" s="41"/>
      <c r="R4481" s="41"/>
      <c r="S4481" s="41"/>
    </row>
    <row r="4482" ht="78.0" customHeight="1">
      <c r="A4482" s="41"/>
      <c r="B4482" s="78"/>
      <c r="C4482" s="78"/>
      <c r="D4482" s="41"/>
      <c r="E4482" s="41"/>
      <c r="F4482" s="41"/>
      <c r="G4482" s="41"/>
      <c r="H4482" s="41"/>
      <c r="I4482" s="41"/>
      <c r="J4482" s="41"/>
      <c r="K4482" s="41"/>
      <c r="L4482" s="41"/>
      <c r="M4482" s="41"/>
      <c r="N4482" s="41"/>
      <c r="O4482" s="41"/>
      <c r="P4482" s="41"/>
      <c r="Q4482" s="41"/>
      <c r="R4482" s="41"/>
      <c r="S4482" s="41"/>
    </row>
    <row r="4483" ht="78.0" customHeight="1">
      <c r="A4483" s="41"/>
      <c r="B4483" s="78"/>
      <c r="C4483" s="78"/>
      <c r="D4483" s="41"/>
      <c r="E4483" s="41"/>
      <c r="F4483" s="41"/>
      <c r="G4483" s="41"/>
      <c r="H4483" s="41"/>
      <c r="I4483" s="41"/>
      <c r="J4483" s="41"/>
      <c r="K4483" s="41"/>
      <c r="L4483" s="41"/>
      <c r="M4483" s="41"/>
      <c r="N4483" s="41"/>
      <c r="O4483" s="41"/>
      <c r="P4483" s="41"/>
      <c r="Q4483" s="41"/>
      <c r="R4483" s="41"/>
      <c r="S4483" s="41"/>
    </row>
    <row r="4484" ht="78.0" customHeight="1">
      <c r="A4484" s="41"/>
      <c r="B4484" s="78"/>
      <c r="C4484" s="78"/>
      <c r="D4484" s="41"/>
      <c r="E4484" s="41"/>
      <c r="F4484" s="41"/>
      <c r="G4484" s="41"/>
      <c r="H4484" s="41"/>
      <c r="I4484" s="41"/>
      <c r="J4484" s="41"/>
      <c r="K4484" s="41"/>
      <c r="L4484" s="41"/>
      <c r="M4484" s="41"/>
      <c r="N4484" s="41"/>
      <c r="O4484" s="41"/>
      <c r="P4484" s="41"/>
      <c r="Q4484" s="41"/>
      <c r="R4484" s="41"/>
      <c r="S4484" s="41"/>
    </row>
    <row r="4485" ht="78.0" customHeight="1">
      <c r="A4485" s="41"/>
      <c r="B4485" s="78"/>
      <c r="C4485" s="78"/>
      <c r="D4485" s="41"/>
      <c r="E4485" s="41"/>
      <c r="F4485" s="41"/>
      <c r="G4485" s="41"/>
      <c r="H4485" s="41"/>
      <c r="I4485" s="41"/>
      <c r="J4485" s="41"/>
      <c r="K4485" s="41"/>
      <c r="L4485" s="41"/>
      <c r="M4485" s="41"/>
      <c r="N4485" s="41"/>
      <c r="O4485" s="41"/>
      <c r="P4485" s="41"/>
      <c r="Q4485" s="41"/>
      <c r="R4485" s="41"/>
      <c r="S4485" s="41"/>
    </row>
    <row r="4486" ht="78.0" customHeight="1">
      <c r="A4486" s="41"/>
      <c r="B4486" s="78"/>
      <c r="C4486" s="78"/>
      <c r="D4486" s="41"/>
      <c r="E4486" s="41"/>
      <c r="F4486" s="41"/>
      <c r="G4486" s="41"/>
      <c r="H4486" s="41"/>
      <c r="I4486" s="41"/>
      <c r="J4486" s="41"/>
      <c r="K4486" s="41"/>
      <c r="L4486" s="41"/>
      <c r="M4486" s="41"/>
      <c r="N4486" s="41"/>
      <c r="O4486" s="41"/>
      <c r="P4486" s="41"/>
      <c r="Q4486" s="41"/>
      <c r="R4486" s="41"/>
      <c r="S4486" s="41"/>
    </row>
    <row r="4487" ht="78.0" customHeight="1">
      <c r="A4487" s="41"/>
      <c r="B4487" s="78"/>
      <c r="C4487" s="78"/>
      <c r="D4487" s="41"/>
      <c r="E4487" s="41"/>
      <c r="F4487" s="41"/>
      <c r="G4487" s="41"/>
      <c r="H4487" s="41"/>
      <c r="I4487" s="41"/>
      <c r="J4487" s="41"/>
      <c r="K4487" s="41"/>
      <c r="L4487" s="41"/>
      <c r="M4487" s="41"/>
      <c r="N4487" s="41"/>
      <c r="O4487" s="41"/>
      <c r="P4487" s="41"/>
      <c r="Q4487" s="41"/>
      <c r="R4487" s="41"/>
      <c r="S4487" s="41"/>
    </row>
    <row r="4488" ht="78.0" customHeight="1">
      <c r="A4488" s="41"/>
      <c r="B4488" s="78"/>
      <c r="C4488" s="78"/>
      <c r="D4488" s="41"/>
      <c r="E4488" s="41"/>
      <c r="F4488" s="41"/>
      <c r="G4488" s="41"/>
      <c r="H4488" s="41"/>
      <c r="I4488" s="41"/>
      <c r="J4488" s="41"/>
      <c r="K4488" s="41"/>
      <c r="L4488" s="41"/>
      <c r="M4488" s="41"/>
      <c r="N4488" s="41"/>
      <c r="O4488" s="41"/>
      <c r="P4488" s="41"/>
      <c r="Q4488" s="41"/>
      <c r="R4488" s="41"/>
      <c r="S4488" s="41"/>
    </row>
    <row r="4489" ht="78.0" customHeight="1">
      <c r="A4489" s="41"/>
      <c r="B4489" s="78"/>
      <c r="C4489" s="78"/>
      <c r="D4489" s="41"/>
      <c r="E4489" s="41"/>
      <c r="F4489" s="41"/>
      <c r="G4489" s="41"/>
      <c r="H4489" s="41"/>
      <c r="I4489" s="41"/>
      <c r="J4489" s="41"/>
      <c r="K4489" s="41"/>
      <c r="L4489" s="41"/>
      <c r="M4489" s="41"/>
      <c r="N4489" s="41"/>
      <c r="O4489" s="41"/>
      <c r="P4489" s="41"/>
      <c r="Q4489" s="41"/>
      <c r="R4489" s="41"/>
      <c r="S4489" s="41"/>
    </row>
    <row r="4490" ht="78.0" customHeight="1">
      <c r="A4490" s="41"/>
      <c r="B4490" s="78"/>
      <c r="C4490" s="78"/>
      <c r="D4490" s="41"/>
      <c r="E4490" s="41"/>
      <c r="F4490" s="41"/>
      <c r="G4490" s="41"/>
      <c r="H4490" s="41"/>
      <c r="I4490" s="41"/>
      <c r="J4490" s="41"/>
      <c r="K4490" s="41"/>
      <c r="L4490" s="41"/>
      <c r="M4490" s="41"/>
      <c r="N4490" s="41"/>
      <c r="O4490" s="41"/>
      <c r="P4490" s="41"/>
      <c r="Q4490" s="41"/>
      <c r="R4490" s="41"/>
      <c r="S4490" s="41"/>
    </row>
    <row r="4491" ht="78.0" customHeight="1">
      <c r="A4491" s="41"/>
      <c r="B4491" s="78"/>
      <c r="C4491" s="78"/>
      <c r="D4491" s="41"/>
      <c r="E4491" s="41"/>
      <c r="F4491" s="41"/>
      <c r="G4491" s="41"/>
      <c r="H4491" s="41"/>
      <c r="I4491" s="41"/>
      <c r="J4491" s="41"/>
      <c r="K4491" s="41"/>
      <c r="L4491" s="41"/>
      <c r="M4491" s="41"/>
      <c r="N4491" s="41"/>
      <c r="O4491" s="41"/>
      <c r="P4491" s="41"/>
      <c r="Q4491" s="41"/>
      <c r="R4491" s="41"/>
      <c r="S4491" s="41"/>
    </row>
    <row r="4492" ht="78.0" customHeight="1">
      <c r="A4492" s="41"/>
      <c r="B4492" s="78"/>
      <c r="C4492" s="78"/>
      <c r="D4492" s="41"/>
      <c r="E4492" s="41"/>
      <c r="F4492" s="41"/>
      <c r="G4492" s="41"/>
      <c r="H4492" s="41"/>
      <c r="I4492" s="41"/>
      <c r="J4492" s="41"/>
      <c r="K4492" s="41"/>
      <c r="L4492" s="41"/>
      <c r="M4492" s="41"/>
      <c r="N4492" s="41"/>
      <c r="O4492" s="41"/>
      <c r="P4492" s="41"/>
      <c r="Q4492" s="41"/>
      <c r="R4492" s="41"/>
      <c r="S4492" s="41"/>
    </row>
    <row r="4493" ht="78.0" customHeight="1">
      <c r="A4493" s="41"/>
      <c r="B4493" s="78"/>
      <c r="C4493" s="78"/>
      <c r="D4493" s="41"/>
      <c r="E4493" s="41"/>
      <c r="F4493" s="41"/>
      <c r="G4493" s="41"/>
      <c r="H4493" s="41"/>
      <c r="I4493" s="41"/>
      <c r="J4493" s="41"/>
      <c r="K4493" s="41"/>
      <c r="L4493" s="41"/>
      <c r="M4493" s="41"/>
      <c r="N4493" s="41"/>
      <c r="O4493" s="41"/>
      <c r="P4493" s="41"/>
      <c r="Q4493" s="41"/>
      <c r="R4493" s="41"/>
      <c r="S4493" s="41"/>
    </row>
    <row r="4494" ht="78.0" customHeight="1">
      <c r="A4494" s="41"/>
      <c r="B4494" s="78"/>
      <c r="C4494" s="78"/>
      <c r="D4494" s="41"/>
      <c r="E4494" s="41"/>
      <c r="F4494" s="41"/>
      <c r="G4494" s="41"/>
      <c r="H4494" s="41"/>
      <c r="I4494" s="41"/>
      <c r="J4494" s="41"/>
      <c r="K4494" s="41"/>
      <c r="L4494" s="41"/>
      <c r="M4494" s="41"/>
      <c r="N4494" s="41"/>
      <c r="O4494" s="41"/>
      <c r="P4494" s="41"/>
      <c r="Q4494" s="41"/>
      <c r="R4494" s="41"/>
      <c r="S4494" s="41"/>
    </row>
    <row r="4495" ht="78.0" customHeight="1">
      <c r="A4495" s="41"/>
      <c r="B4495" s="78"/>
      <c r="C4495" s="78"/>
      <c r="D4495" s="41"/>
      <c r="E4495" s="41"/>
      <c r="F4495" s="41"/>
      <c r="G4495" s="41"/>
      <c r="H4495" s="41"/>
      <c r="I4495" s="41"/>
      <c r="J4495" s="41"/>
      <c r="K4495" s="41"/>
      <c r="L4495" s="41"/>
      <c r="M4495" s="41"/>
      <c r="N4495" s="41"/>
      <c r="O4495" s="41"/>
      <c r="P4495" s="41"/>
      <c r="Q4495" s="41"/>
      <c r="R4495" s="41"/>
      <c r="S4495" s="41"/>
    </row>
    <row r="4496" ht="78.0" customHeight="1">
      <c r="A4496" s="41"/>
      <c r="B4496" s="78"/>
      <c r="C4496" s="78"/>
      <c r="D4496" s="41"/>
      <c r="E4496" s="41"/>
      <c r="F4496" s="41"/>
      <c r="G4496" s="41"/>
      <c r="H4496" s="41"/>
      <c r="I4496" s="41"/>
      <c r="J4496" s="41"/>
      <c r="K4496" s="41"/>
      <c r="L4496" s="41"/>
      <c r="M4496" s="41"/>
      <c r="N4496" s="41"/>
      <c r="O4496" s="41"/>
      <c r="P4496" s="41"/>
      <c r="Q4496" s="41"/>
      <c r="R4496" s="41"/>
      <c r="S4496" s="41"/>
    </row>
    <row r="4497" ht="78.0" customHeight="1">
      <c r="A4497" s="41"/>
      <c r="B4497" s="78"/>
      <c r="C4497" s="78"/>
      <c r="D4497" s="41"/>
      <c r="E4497" s="41"/>
      <c r="F4497" s="41"/>
      <c r="G4497" s="41"/>
      <c r="H4497" s="41"/>
      <c r="I4497" s="41"/>
      <c r="J4497" s="41"/>
      <c r="K4497" s="41"/>
      <c r="L4497" s="41"/>
      <c r="M4497" s="41"/>
      <c r="N4497" s="41"/>
      <c r="O4497" s="41"/>
      <c r="P4497" s="41"/>
      <c r="Q4497" s="41"/>
      <c r="R4497" s="41"/>
      <c r="S4497" s="41"/>
    </row>
    <row r="4498" ht="78.0" customHeight="1">
      <c r="A4498" s="41"/>
      <c r="B4498" s="78"/>
      <c r="C4498" s="78"/>
      <c r="D4498" s="41"/>
      <c r="E4498" s="41"/>
      <c r="F4498" s="41"/>
      <c r="G4498" s="41"/>
      <c r="H4498" s="41"/>
      <c r="I4498" s="41"/>
      <c r="J4498" s="41"/>
      <c r="K4498" s="41"/>
      <c r="L4498" s="41"/>
      <c r="M4498" s="41"/>
      <c r="N4498" s="41"/>
      <c r="O4498" s="41"/>
      <c r="P4498" s="41"/>
      <c r="Q4498" s="41"/>
      <c r="R4498" s="41"/>
      <c r="S4498" s="41"/>
    </row>
    <row r="4499" ht="78.0" customHeight="1">
      <c r="A4499" s="41"/>
      <c r="B4499" s="78"/>
      <c r="C4499" s="78"/>
      <c r="D4499" s="41"/>
      <c r="E4499" s="41"/>
      <c r="F4499" s="41"/>
      <c r="G4499" s="41"/>
      <c r="H4499" s="41"/>
      <c r="I4499" s="41"/>
      <c r="J4499" s="41"/>
      <c r="K4499" s="41"/>
      <c r="L4499" s="41"/>
      <c r="M4499" s="41"/>
      <c r="N4499" s="41"/>
      <c r="O4499" s="41"/>
      <c r="P4499" s="41"/>
      <c r="Q4499" s="41"/>
      <c r="R4499" s="41"/>
      <c r="S4499" s="41"/>
    </row>
    <row r="4500" ht="78.0" customHeight="1">
      <c r="A4500" s="41"/>
      <c r="B4500" s="78"/>
      <c r="C4500" s="78"/>
      <c r="D4500" s="41"/>
      <c r="E4500" s="41"/>
      <c r="F4500" s="41"/>
      <c r="G4500" s="41"/>
      <c r="H4500" s="41"/>
      <c r="I4500" s="41"/>
      <c r="J4500" s="41"/>
      <c r="K4500" s="41"/>
      <c r="L4500" s="41"/>
      <c r="M4500" s="41"/>
      <c r="N4500" s="41"/>
      <c r="O4500" s="41"/>
      <c r="P4500" s="41"/>
      <c r="Q4500" s="41"/>
      <c r="R4500" s="41"/>
      <c r="S4500" s="41"/>
    </row>
    <row r="4501" ht="78.0" customHeight="1">
      <c r="A4501" s="41"/>
      <c r="B4501" s="78"/>
      <c r="C4501" s="78"/>
      <c r="D4501" s="41"/>
      <c r="E4501" s="41"/>
      <c r="F4501" s="41"/>
      <c r="G4501" s="41"/>
      <c r="H4501" s="41"/>
      <c r="I4501" s="41"/>
      <c r="J4501" s="41"/>
      <c r="K4501" s="41"/>
      <c r="L4501" s="41"/>
      <c r="M4501" s="41"/>
      <c r="N4501" s="41"/>
      <c r="O4501" s="41"/>
      <c r="P4501" s="41"/>
      <c r="Q4501" s="41"/>
      <c r="R4501" s="41"/>
      <c r="S4501" s="41"/>
    </row>
    <row r="4502" ht="78.0" customHeight="1">
      <c r="A4502" s="41"/>
      <c r="B4502" s="78"/>
      <c r="C4502" s="78"/>
      <c r="D4502" s="41"/>
      <c r="E4502" s="41"/>
      <c r="F4502" s="41"/>
      <c r="G4502" s="41"/>
      <c r="H4502" s="41"/>
      <c r="I4502" s="41"/>
      <c r="J4502" s="41"/>
      <c r="K4502" s="41"/>
      <c r="L4502" s="41"/>
      <c r="M4502" s="41"/>
      <c r="N4502" s="41"/>
      <c r="O4502" s="41"/>
      <c r="P4502" s="41"/>
      <c r="Q4502" s="41"/>
      <c r="R4502" s="41"/>
      <c r="S4502" s="41"/>
    </row>
    <row r="4503" ht="78.0" customHeight="1">
      <c r="A4503" s="41"/>
      <c r="B4503" s="78"/>
      <c r="C4503" s="78"/>
      <c r="D4503" s="41"/>
      <c r="E4503" s="41"/>
      <c r="F4503" s="41"/>
      <c r="G4503" s="41"/>
      <c r="H4503" s="41"/>
      <c r="I4503" s="41"/>
      <c r="J4503" s="41"/>
      <c r="K4503" s="41"/>
      <c r="L4503" s="41"/>
      <c r="M4503" s="41"/>
      <c r="N4503" s="41"/>
      <c r="O4503" s="41"/>
      <c r="P4503" s="41"/>
      <c r="Q4503" s="41"/>
      <c r="R4503" s="41"/>
      <c r="S4503" s="41"/>
    </row>
    <row r="4504" ht="78.0" customHeight="1">
      <c r="A4504" s="41"/>
      <c r="B4504" s="78"/>
      <c r="C4504" s="78"/>
      <c r="D4504" s="41"/>
      <c r="E4504" s="41"/>
      <c r="F4504" s="41"/>
      <c r="G4504" s="41"/>
      <c r="H4504" s="41"/>
      <c r="I4504" s="41"/>
      <c r="J4504" s="41"/>
      <c r="K4504" s="41"/>
      <c r="L4504" s="41"/>
      <c r="M4504" s="41"/>
      <c r="N4504" s="41"/>
      <c r="O4504" s="41"/>
      <c r="P4504" s="41"/>
      <c r="Q4504" s="41"/>
      <c r="R4504" s="41"/>
      <c r="S4504" s="41"/>
    </row>
    <row r="4505" ht="78.0" customHeight="1">
      <c r="A4505" s="41"/>
      <c r="B4505" s="78"/>
      <c r="C4505" s="78"/>
      <c r="D4505" s="41"/>
      <c r="E4505" s="41"/>
      <c r="F4505" s="41"/>
      <c r="G4505" s="41"/>
      <c r="H4505" s="41"/>
      <c r="I4505" s="41"/>
      <c r="J4505" s="41"/>
      <c r="K4505" s="41"/>
      <c r="L4505" s="41"/>
      <c r="M4505" s="41"/>
      <c r="N4505" s="41"/>
      <c r="O4505" s="41"/>
      <c r="P4505" s="41"/>
      <c r="Q4505" s="41"/>
      <c r="R4505" s="41"/>
      <c r="S4505" s="41"/>
    </row>
    <row r="4506" ht="78.0" customHeight="1">
      <c r="A4506" s="41"/>
      <c r="B4506" s="78"/>
      <c r="C4506" s="78"/>
      <c r="D4506" s="41"/>
      <c r="E4506" s="41"/>
      <c r="F4506" s="41"/>
      <c r="G4506" s="41"/>
      <c r="H4506" s="41"/>
      <c r="I4506" s="41"/>
      <c r="J4506" s="41"/>
      <c r="K4506" s="41"/>
      <c r="L4506" s="41"/>
      <c r="M4506" s="41"/>
      <c r="N4506" s="41"/>
      <c r="O4506" s="41"/>
      <c r="P4506" s="41"/>
      <c r="Q4506" s="41"/>
      <c r="R4506" s="41"/>
      <c r="S4506" s="41"/>
    </row>
    <row r="4507" ht="78.0" customHeight="1">
      <c r="A4507" s="41"/>
      <c r="B4507" s="78"/>
      <c r="C4507" s="78"/>
      <c r="D4507" s="41"/>
      <c r="E4507" s="41"/>
      <c r="F4507" s="41"/>
      <c r="G4507" s="41"/>
      <c r="H4507" s="41"/>
      <c r="I4507" s="41"/>
      <c r="J4507" s="41"/>
      <c r="K4507" s="41"/>
      <c r="L4507" s="41"/>
      <c r="M4507" s="41"/>
      <c r="N4507" s="41"/>
      <c r="O4507" s="41"/>
      <c r="P4507" s="41"/>
      <c r="Q4507" s="41"/>
      <c r="R4507" s="41"/>
      <c r="S4507" s="41"/>
    </row>
    <row r="4508" ht="78.0" customHeight="1">
      <c r="A4508" s="41"/>
      <c r="B4508" s="78"/>
      <c r="C4508" s="78"/>
      <c r="D4508" s="41"/>
      <c r="E4508" s="41"/>
      <c r="F4508" s="41"/>
      <c r="G4508" s="41"/>
      <c r="H4508" s="41"/>
      <c r="I4508" s="41"/>
      <c r="J4508" s="41"/>
      <c r="K4508" s="41"/>
      <c r="L4508" s="41"/>
      <c r="M4508" s="41"/>
      <c r="N4508" s="41"/>
      <c r="O4508" s="41"/>
      <c r="P4508" s="41"/>
      <c r="Q4508" s="41"/>
      <c r="R4508" s="41"/>
      <c r="S4508" s="41"/>
    </row>
    <row r="4509" ht="78.0" customHeight="1">
      <c r="A4509" s="41"/>
      <c r="B4509" s="78"/>
      <c r="C4509" s="78"/>
      <c r="D4509" s="41"/>
      <c r="E4509" s="41"/>
      <c r="F4509" s="41"/>
      <c r="G4509" s="41"/>
      <c r="H4509" s="41"/>
      <c r="I4509" s="41"/>
      <c r="J4509" s="41"/>
      <c r="K4509" s="41"/>
      <c r="L4509" s="41"/>
      <c r="M4509" s="41"/>
      <c r="N4509" s="41"/>
      <c r="O4509" s="41"/>
      <c r="P4509" s="41"/>
      <c r="Q4509" s="41"/>
      <c r="R4509" s="41"/>
      <c r="S4509" s="41"/>
    </row>
    <row r="4510" ht="78.0" customHeight="1">
      <c r="A4510" s="41"/>
      <c r="B4510" s="78"/>
      <c r="C4510" s="78"/>
      <c r="D4510" s="41"/>
      <c r="E4510" s="41"/>
      <c r="F4510" s="41"/>
      <c r="G4510" s="41"/>
      <c r="H4510" s="41"/>
      <c r="I4510" s="41"/>
      <c r="J4510" s="41"/>
      <c r="K4510" s="41"/>
      <c r="L4510" s="41"/>
      <c r="M4510" s="41"/>
      <c r="N4510" s="41"/>
      <c r="O4510" s="41"/>
      <c r="P4510" s="41"/>
      <c r="Q4510" s="41"/>
      <c r="R4510" s="41"/>
      <c r="S4510" s="41"/>
    </row>
    <row r="4511" ht="78.0" customHeight="1">
      <c r="A4511" s="41"/>
      <c r="B4511" s="78"/>
      <c r="C4511" s="78"/>
      <c r="D4511" s="41"/>
      <c r="E4511" s="41"/>
      <c r="F4511" s="41"/>
      <c r="G4511" s="41"/>
      <c r="H4511" s="41"/>
      <c r="I4511" s="41"/>
      <c r="J4511" s="41"/>
      <c r="K4511" s="41"/>
      <c r="L4511" s="41"/>
      <c r="M4511" s="41"/>
      <c r="N4511" s="41"/>
      <c r="O4511" s="41"/>
      <c r="P4511" s="41"/>
      <c r="Q4511" s="41"/>
      <c r="R4511" s="41"/>
      <c r="S4511" s="41"/>
    </row>
    <row r="4512" ht="78.0" customHeight="1">
      <c r="A4512" s="41"/>
      <c r="B4512" s="78"/>
      <c r="C4512" s="78"/>
      <c r="D4512" s="41"/>
      <c r="E4512" s="41"/>
      <c r="F4512" s="41"/>
      <c r="G4512" s="41"/>
      <c r="H4512" s="41"/>
      <c r="I4512" s="41"/>
      <c r="J4512" s="41"/>
      <c r="K4512" s="41"/>
      <c r="L4512" s="41"/>
      <c r="M4512" s="41"/>
      <c r="N4512" s="41"/>
      <c r="O4512" s="41"/>
      <c r="P4512" s="41"/>
      <c r="Q4512" s="41"/>
      <c r="R4512" s="41"/>
      <c r="S4512" s="41"/>
    </row>
    <row r="4513" ht="78.0" customHeight="1">
      <c r="A4513" s="41"/>
      <c r="B4513" s="78"/>
      <c r="C4513" s="78"/>
      <c r="D4513" s="41"/>
      <c r="E4513" s="41"/>
      <c r="F4513" s="41"/>
      <c r="G4513" s="41"/>
      <c r="H4513" s="41"/>
      <c r="I4513" s="41"/>
      <c r="J4513" s="41"/>
      <c r="K4513" s="41"/>
      <c r="L4513" s="41"/>
      <c r="M4513" s="41"/>
      <c r="N4513" s="41"/>
      <c r="O4513" s="41"/>
      <c r="P4513" s="41"/>
      <c r="Q4513" s="41"/>
      <c r="R4513" s="41"/>
      <c r="S4513" s="41"/>
    </row>
    <row r="4514" ht="78.0" customHeight="1">
      <c r="A4514" s="41"/>
      <c r="B4514" s="78"/>
      <c r="C4514" s="78"/>
      <c r="D4514" s="41"/>
      <c r="E4514" s="41"/>
      <c r="F4514" s="41"/>
      <c r="G4514" s="41"/>
      <c r="H4514" s="41"/>
      <c r="I4514" s="41"/>
      <c r="J4514" s="41"/>
      <c r="K4514" s="41"/>
      <c r="L4514" s="41"/>
      <c r="M4514" s="41"/>
      <c r="N4514" s="41"/>
      <c r="O4514" s="41"/>
      <c r="P4514" s="41"/>
      <c r="Q4514" s="41"/>
      <c r="R4514" s="41"/>
      <c r="S4514" s="41"/>
    </row>
    <row r="4515" ht="78.0" customHeight="1">
      <c r="A4515" s="41"/>
      <c r="B4515" s="78"/>
      <c r="C4515" s="78"/>
      <c r="D4515" s="41"/>
      <c r="E4515" s="41"/>
      <c r="F4515" s="41"/>
      <c r="G4515" s="41"/>
      <c r="H4515" s="41"/>
      <c r="I4515" s="41"/>
      <c r="J4515" s="41"/>
      <c r="K4515" s="41"/>
      <c r="L4515" s="41"/>
      <c r="M4515" s="41"/>
      <c r="N4515" s="41"/>
      <c r="O4515" s="41"/>
      <c r="P4515" s="41"/>
      <c r="Q4515" s="41"/>
      <c r="R4515" s="41"/>
      <c r="S4515" s="41"/>
    </row>
    <row r="4516" ht="78.0" customHeight="1">
      <c r="A4516" s="41"/>
      <c r="B4516" s="78"/>
      <c r="C4516" s="78"/>
      <c r="D4516" s="41"/>
      <c r="E4516" s="41"/>
      <c r="F4516" s="41"/>
      <c r="G4516" s="41"/>
      <c r="H4516" s="41"/>
      <c r="I4516" s="41"/>
      <c r="J4516" s="41"/>
      <c r="K4516" s="41"/>
      <c r="L4516" s="41"/>
      <c r="M4516" s="41"/>
      <c r="N4516" s="41"/>
      <c r="O4516" s="41"/>
      <c r="P4516" s="41"/>
      <c r="Q4516" s="41"/>
      <c r="R4516" s="41"/>
      <c r="S4516" s="41"/>
    </row>
    <row r="4517" ht="78.0" customHeight="1">
      <c r="A4517" s="41"/>
      <c r="B4517" s="78"/>
      <c r="C4517" s="78"/>
      <c r="D4517" s="41"/>
      <c r="E4517" s="41"/>
      <c r="F4517" s="41"/>
      <c r="G4517" s="41"/>
      <c r="H4517" s="41"/>
      <c r="I4517" s="41"/>
      <c r="J4517" s="41"/>
      <c r="K4517" s="41"/>
      <c r="L4517" s="41"/>
      <c r="M4517" s="41"/>
      <c r="N4517" s="41"/>
      <c r="O4517" s="41"/>
      <c r="P4517" s="41"/>
      <c r="Q4517" s="41"/>
      <c r="R4517" s="41"/>
      <c r="S4517" s="41"/>
    </row>
    <row r="4518" ht="78.0" customHeight="1">
      <c r="A4518" s="41"/>
      <c r="B4518" s="78"/>
      <c r="C4518" s="78"/>
      <c r="D4518" s="41"/>
      <c r="E4518" s="41"/>
      <c r="F4518" s="41"/>
      <c r="G4518" s="41"/>
      <c r="H4518" s="41"/>
      <c r="I4518" s="41"/>
      <c r="J4518" s="41"/>
      <c r="K4518" s="41"/>
      <c r="L4518" s="41"/>
      <c r="M4518" s="41"/>
      <c r="N4518" s="41"/>
      <c r="O4518" s="41"/>
      <c r="P4518" s="41"/>
      <c r="Q4518" s="41"/>
      <c r="R4518" s="41"/>
      <c r="S4518" s="41"/>
    </row>
    <row r="4519" ht="78.0" customHeight="1">
      <c r="A4519" s="41"/>
      <c r="B4519" s="78"/>
      <c r="C4519" s="78"/>
      <c r="D4519" s="41"/>
      <c r="E4519" s="41"/>
      <c r="F4519" s="41"/>
      <c r="G4519" s="41"/>
      <c r="H4519" s="41"/>
      <c r="I4519" s="41"/>
      <c r="J4519" s="41"/>
      <c r="K4519" s="41"/>
      <c r="L4519" s="41"/>
      <c r="M4519" s="41"/>
      <c r="N4519" s="41"/>
      <c r="O4519" s="41"/>
      <c r="P4519" s="41"/>
      <c r="Q4519" s="41"/>
      <c r="R4519" s="41"/>
      <c r="S4519" s="41"/>
    </row>
    <row r="4520" ht="78.0" customHeight="1">
      <c r="A4520" s="41"/>
      <c r="B4520" s="78"/>
      <c r="C4520" s="78"/>
      <c r="D4520" s="41"/>
      <c r="E4520" s="41"/>
      <c r="F4520" s="41"/>
      <c r="G4520" s="41"/>
      <c r="H4520" s="41"/>
      <c r="I4520" s="41"/>
      <c r="J4520" s="41"/>
      <c r="K4520" s="41"/>
      <c r="L4520" s="41"/>
      <c r="M4520" s="41"/>
      <c r="N4520" s="41"/>
      <c r="O4520" s="41"/>
      <c r="P4520" s="41"/>
      <c r="Q4520" s="41"/>
      <c r="R4520" s="41"/>
      <c r="S4520" s="41"/>
    </row>
    <row r="4521" ht="78.0" customHeight="1">
      <c r="A4521" s="41"/>
      <c r="B4521" s="78"/>
      <c r="C4521" s="78"/>
      <c r="D4521" s="41"/>
      <c r="E4521" s="41"/>
      <c r="F4521" s="41"/>
      <c r="G4521" s="41"/>
      <c r="H4521" s="41"/>
      <c r="I4521" s="41"/>
      <c r="J4521" s="41"/>
      <c r="K4521" s="41"/>
      <c r="L4521" s="41"/>
      <c r="M4521" s="41"/>
      <c r="N4521" s="41"/>
      <c r="O4521" s="41"/>
      <c r="P4521" s="41"/>
      <c r="Q4521" s="41"/>
      <c r="R4521" s="41"/>
      <c r="S4521" s="41"/>
    </row>
    <row r="4522" ht="78.0" customHeight="1">
      <c r="A4522" s="41"/>
      <c r="B4522" s="78"/>
      <c r="C4522" s="78"/>
      <c r="D4522" s="41"/>
      <c r="E4522" s="41"/>
      <c r="F4522" s="41"/>
      <c r="G4522" s="41"/>
      <c r="H4522" s="41"/>
      <c r="I4522" s="41"/>
      <c r="J4522" s="41"/>
      <c r="K4522" s="41"/>
      <c r="L4522" s="41"/>
      <c r="M4522" s="41"/>
      <c r="N4522" s="41"/>
      <c r="O4522" s="41"/>
      <c r="P4522" s="41"/>
      <c r="Q4522" s="41"/>
      <c r="R4522" s="41"/>
      <c r="S4522" s="41"/>
    </row>
    <row r="4523" ht="78.0" customHeight="1">
      <c r="A4523" s="41"/>
      <c r="B4523" s="78"/>
      <c r="C4523" s="78"/>
      <c r="D4523" s="41"/>
      <c r="E4523" s="41"/>
      <c r="F4523" s="41"/>
      <c r="G4523" s="41"/>
      <c r="H4523" s="41"/>
      <c r="I4523" s="41"/>
      <c r="J4523" s="41"/>
      <c r="K4523" s="41"/>
      <c r="L4523" s="41"/>
      <c r="M4523" s="41"/>
      <c r="N4523" s="41"/>
      <c r="O4523" s="41"/>
      <c r="P4523" s="41"/>
      <c r="Q4523" s="41"/>
      <c r="R4523" s="41"/>
      <c r="S4523" s="41"/>
    </row>
    <row r="4524" ht="78.0" customHeight="1">
      <c r="A4524" s="41"/>
      <c r="B4524" s="78"/>
      <c r="C4524" s="78"/>
      <c r="D4524" s="41"/>
      <c r="E4524" s="41"/>
      <c r="F4524" s="41"/>
      <c r="G4524" s="41"/>
      <c r="H4524" s="41"/>
      <c r="I4524" s="41"/>
      <c r="J4524" s="41"/>
      <c r="K4524" s="41"/>
      <c r="L4524" s="41"/>
      <c r="M4524" s="41"/>
      <c r="N4524" s="41"/>
      <c r="O4524" s="41"/>
      <c r="P4524" s="41"/>
      <c r="Q4524" s="41"/>
      <c r="R4524" s="41"/>
      <c r="S4524" s="41"/>
    </row>
    <row r="4525" ht="78.0" customHeight="1">
      <c r="A4525" s="41"/>
      <c r="B4525" s="78"/>
      <c r="C4525" s="78"/>
      <c r="D4525" s="41"/>
      <c r="E4525" s="41"/>
      <c r="F4525" s="41"/>
      <c r="G4525" s="41"/>
      <c r="H4525" s="41"/>
      <c r="I4525" s="41"/>
      <c r="J4525" s="41"/>
      <c r="K4525" s="41"/>
      <c r="L4525" s="41"/>
      <c r="M4525" s="41"/>
      <c r="N4525" s="41"/>
      <c r="O4525" s="41"/>
      <c r="P4525" s="41"/>
      <c r="Q4525" s="41"/>
      <c r="R4525" s="41"/>
      <c r="S4525" s="41"/>
    </row>
    <row r="4526" ht="78.0" customHeight="1">
      <c r="A4526" s="41"/>
      <c r="B4526" s="78"/>
      <c r="C4526" s="78"/>
      <c r="D4526" s="41"/>
      <c r="E4526" s="41"/>
      <c r="F4526" s="41"/>
      <c r="G4526" s="41"/>
      <c r="H4526" s="41"/>
      <c r="I4526" s="41"/>
      <c r="J4526" s="41"/>
      <c r="K4526" s="41"/>
      <c r="L4526" s="41"/>
      <c r="M4526" s="41"/>
      <c r="N4526" s="41"/>
      <c r="O4526" s="41"/>
      <c r="P4526" s="41"/>
      <c r="Q4526" s="41"/>
      <c r="R4526" s="41"/>
      <c r="S4526" s="41"/>
    </row>
    <row r="4527" ht="78.0" customHeight="1">
      <c r="A4527" s="41"/>
      <c r="B4527" s="78"/>
      <c r="C4527" s="78"/>
      <c r="D4527" s="41"/>
      <c r="E4527" s="41"/>
      <c r="F4527" s="41"/>
      <c r="G4527" s="41"/>
      <c r="H4527" s="41"/>
      <c r="I4527" s="41"/>
      <c r="J4527" s="41"/>
      <c r="K4527" s="41"/>
      <c r="L4527" s="41"/>
      <c r="M4527" s="41"/>
      <c r="N4527" s="41"/>
      <c r="O4527" s="41"/>
      <c r="P4527" s="41"/>
      <c r="Q4527" s="41"/>
      <c r="R4527" s="41"/>
      <c r="S4527" s="41"/>
    </row>
    <row r="4528" ht="78.0" customHeight="1">
      <c r="A4528" s="41"/>
      <c r="B4528" s="78"/>
      <c r="C4528" s="78"/>
      <c r="D4528" s="41"/>
      <c r="E4528" s="41"/>
      <c r="F4528" s="41"/>
      <c r="G4528" s="41"/>
      <c r="H4528" s="41"/>
      <c r="I4528" s="41"/>
      <c r="J4528" s="41"/>
      <c r="K4528" s="41"/>
      <c r="L4528" s="41"/>
      <c r="M4528" s="41"/>
      <c r="N4528" s="41"/>
      <c r="O4528" s="41"/>
      <c r="P4528" s="41"/>
      <c r="Q4528" s="41"/>
      <c r="R4528" s="41"/>
      <c r="S4528" s="41"/>
    </row>
    <row r="4529" ht="78.0" customHeight="1">
      <c r="A4529" s="41"/>
      <c r="B4529" s="78"/>
      <c r="C4529" s="78"/>
      <c r="D4529" s="41"/>
      <c r="E4529" s="41"/>
      <c r="F4529" s="41"/>
      <c r="G4529" s="41"/>
      <c r="H4529" s="41"/>
      <c r="I4529" s="41"/>
      <c r="J4529" s="41"/>
      <c r="K4529" s="41"/>
      <c r="L4529" s="41"/>
      <c r="M4529" s="41"/>
      <c r="N4529" s="41"/>
      <c r="O4529" s="41"/>
      <c r="P4529" s="41"/>
      <c r="Q4529" s="41"/>
      <c r="R4529" s="41"/>
      <c r="S4529" s="41"/>
    </row>
    <row r="4530" ht="78.0" customHeight="1">
      <c r="A4530" s="41"/>
      <c r="B4530" s="78"/>
      <c r="C4530" s="78"/>
      <c r="D4530" s="41"/>
      <c r="E4530" s="41"/>
      <c r="F4530" s="41"/>
      <c r="G4530" s="41"/>
      <c r="H4530" s="41"/>
      <c r="I4530" s="41"/>
      <c r="J4530" s="41"/>
      <c r="K4530" s="41"/>
      <c r="L4530" s="41"/>
      <c r="M4530" s="41"/>
      <c r="N4530" s="41"/>
      <c r="O4530" s="41"/>
      <c r="P4530" s="41"/>
      <c r="Q4530" s="41"/>
      <c r="R4530" s="41"/>
      <c r="S4530" s="41"/>
    </row>
    <row r="4531" ht="78.0" customHeight="1">
      <c r="A4531" s="41"/>
      <c r="B4531" s="78"/>
      <c r="C4531" s="78"/>
      <c r="D4531" s="41"/>
      <c r="E4531" s="41"/>
      <c r="F4531" s="41"/>
      <c r="G4531" s="41"/>
      <c r="H4531" s="41"/>
      <c r="I4531" s="41"/>
      <c r="J4531" s="41"/>
      <c r="K4531" s="41"/>
      <c r="L4531" s="41"/>
      <c r="M4531" s="41"/>
      <c r="N4531" s="41"/>
      <c r="O4531" s="41"/>
      <c r="P4531" s="41"/>
      <c r="Q4531" s="41"/>
      <c r="R4531" s="41"/>
      <c r="S4531" s="41"/>
    </row>
    <row r="4532" ht="78.0" customHeight="1">
      <c r="A4532" s="41"/>
      <c r="B4532" s="78"/>
      <c r="C4532" s="78"/>
      <c r="D4532" s="41"/>
      <c r="E4532" s="41"/>
      <c r="F4532" s="41"/>
      <c r="G4532" s="41"/>
      <c r="H4532" s="41"/>
      <c r="I4532" s="41"/>
      <c r="J4532" s="41"/>
      <c r="K4532" s="41"/>
      <c r="L4532" s="41"/>
      <c r="M4532" s="41"/>
      <c r="N4532" s="41"/>
      <c r="O4532" s="41"/>
      <c r="P4532" s="41"/>
      <c r="Q4532" s="41"/>
      <c r="R4532" s="41"/>
      <c r="S4532" s="41"/>
    </row>
    <row r="4533" ht="78.0" customHeight="1">
      <c r="A4533" s="41"/>
      <c r="B4533" s="78"/>
      <c r="C4533" s="78"/>
      <c r="D4533" s="41"/>
      <c r="E4533" s="41"/>
      <c r="F4533" s="41"/>
      <c r="G4533" s="41"/>
      <c r="H4533" s="41"/>
      <c r="I4533" s="41"/>
      <c r="J4533" s="41"/>
      <c r="K4533" s="41"/>
      <c r="L4533" s="41"/>
      <c r="M4533" s="41"/>
      <c r="N4533" s="41"/>
      <c r="O4533" s="41"/>
      <c r="P4533" s="41"/>
      <c r="Q4533" s="41"/>
      <c r="R4533" s="41"/>
      <c r="S4533" s="41"/>
    </row>
    <row r="4534" ht="78.0" customHeight="1">
      <c r="A4534" s="41"/>
      <c r="B4534" s="78"/>
      <c r="C4534" s="78"/>
      <c r="D4534" s="41"/>
      <c r="E4534" s="41"/>
      <c r="F4534" s="41"/>
      <c r="G4534" s="41"/>
      <c r="H4534" s="41"/>
      <c r="I4534" s="41"/>
      <c r="J4534" s="41"/>
      <c r="K4534" s="41"/>
      <c r="L4534" s="41"/>
      <c r="M4534" s="41"/>
      <c r="N4534" s="41"/>
      <c r="O4534" s="41"/>
      <c r="P4534" s="41"/>
      <c r="Q4534" s="41"/>
      <c r="R4534" s="41"/>
      <c r="S4534" s="41"/>
    </row>
    <row r="4535" ht="78.0" customHeight="1">
      <c r="A4535" s="41"/>
      <c r="B4535" s="78"/>
      <c r="C4535" s="78"/>
      <c r="D4535" s="41"/>
      <c r="E4535" s="41"/>
      <c r="F4535" s="41"/>
      <c r="G4535" s="41"/>
      <c r="H4535" s="41"/>
      <c r="I4535" s="41"/>
      <c r="J4535" s="41"/>
      <c r="K4535" s="41"/>
      <c r="L4535" s="41"/>
      <c r="M4535" s="41"/>
      <c r="N4535" s="41"/>
      <c r="O4535" s="41"/>
      <c r="P4535" s="41"/>
      <c r="Q4535" s="41"/>
      <c r="R4535" s="41"/>
      <c r="S4535" s="41"/>
    </row>
    <row r="4536" ht="78.0" customHeight="1">
      <c r="A4536" s="41"/>
      <c r="B4536" s="78"/>
      <c r="C4536" s="78"/>
      <c r="D4536" s="41"/>
      <c r="E4536" s="41"/>
      <c r="F4536" s="41"/>
      <c r="G4536" s="41"/>
      <c r="H4536" s="41"/>
      <c r="I4536" s="41"/>
      <c r="J4536" s="41"/>
      <c r="K4536" s="41"/>
      <c r="L4536" s="41"/>
      <c r="M4536" s="41"/>
      <c r="N4536" s="41"/>
      <c r="O4536" s="41"/>
      <c r="P4536" s="41"/>
      <c r="Q4536" s="41"/>
      <c r="R4536" s="41"/>
      <c r="S4536" s="41"/>
    </row>
    <row r="4537" ht="78.0" customHeight="1">
      <c r="A4537" s="41"/>
      <c r="B4537" s="78"/>
      <c r="C4537" s="78"/>
      <c r="D4537" s="41"/>
      <c r="E4537" s="41"/>
      <c r="F4537" s="41"/>
      <c r="G4537" s="41"/>
      <c r="H4537" s="41"/>
      <c r="I4537" s="41"/>
      <c r="J4537" s="41"/>
      <c r="K4537" s="41"/>
      <c r="L4537" s="41"/>
      <c r="M4537" s="41"/>
      <c r="N4537" s="41"/>
      <c r="O4537" s="41"/>
      <c r="P4537" s="41"/>
      <c r="Q4537" s="41"/>
      <c r="R4537" s="41"/>
      <c r="S4537" s="41"/>
    </row>
    <row r="4538" ht="78.0" customHeight="1">
      <c r="A4538" s="41"/>
      <c r="B4538" s="78"/>
      <c r="C4538" s="78"/>
      <c r="D4538" s="41"/>
      <c r="E4538" s="41"/>
      <c r="F4538" s="41"/>
      <c r="G4538" s="41"/>
      <c r="H4538" s="41"/>
      <c r="I4538" s="41"/>
      <c r="J4538" s="41"/>
      <c r="K4538" s="41"/>
      <c r="L4538" s="41"/>
      <c r="M4538" s="41"/>
      <c r="N4538" s="41"/>
      <c r="O4538" s="41"/>
      <c r="P4538" s="41"/>
      <c r="Q4538" s="41"/>
      <c r="R4538" s="41"/>
      <c r="S4538" s="41"/>
    </row>
    <row r="4539" ht="78.0" customHeight="1">
      <c r="A4539" s="41"/>
      <c r="B4539" s="78"/>
      <c r="C4539" s="78"/>
      <c r="D4539" s="41"/>
      <c r="E4539" s="41"/>
      <c r="F4539" s="41"/>
      <c r="G4539" s="41"/>
      <c r="H4539" s="41"/>
      <c r="I4539" s="41"/>
      <c r="J4539" s="41"/>
      <c r="K4539" s="41"/>
      <c r="L4539" s="41"/>
      <c r="M4539" s="41"/>
      <c r="N4539" s="41"/>
      <c r="O4539" s="41"/>
      <c r="P4539" s="41"/>
      <c r="Q4539" s="41"/>
      <c r="R4539" s="41"/>
      <c r="S4539" s="41"/>
    </row>
    <row r="4540" ht="78.0" customHeight="1">
      <c r="A4540" s="41"/>
      <c r="B4540" s="78"/>
      <c r="C4540" s="78"/>
      <c r="D4540" s="41"/>
      <c r="E4540" s="41"/>
      <c r="F4540" s="41"/>
      <c r="G4540" s="41"/>
      <c r="H4540" s="41"/>
      <c r="I4540" s="41"/>
      <c r="J4540" s="41"/>
      <c r="K4540" s="41"/>
      <c r="L4540" s="41"/>
      <c r="M4540" s="41"/>
      <c r="N4540" s="41"/>
      <c r="O4540" s="41"/>
      <c r="P4540" s="41"/>
      <c r="Q4540" s="41"/>
      <c r="R4540" s="41"/>
      <c r="S4540" s="41"/>
    </row>
    <row r="4541" ht="78.0" customHeight="1">
      <c r="A4541" s="41"/>
      <c r="B4541" s="78"/>
      <c r="C4541" s="78"/>
      <c r="D4541" s="41"/>
      <c r="E4541" s="41"/>
      <c r="F4541" s="41"/>
      <c r="G4541" s="41"/>
      <c r="H4541" s="41"/>
      <c r="I4541" s="41"/>
      <c r="J4541" s="41"/>
      <c r="K4541" s="41"/>
      <c r="L4541" s="41"/>
      <c r="M4541" s="41"/>
      <c r="N4541" s="41"/>
      <c r="O4541" s="41"/>
      <c r="P4541" s="41"/>
      <c r="Q4541" s="41"/>
      <c r="R4541" s="41"/>
      <c r="S4541" s="41"/>
    </row>
    <row r="4542" ht="78.0" customHeight="1">
      <c r="A4542" s="41"/>
      <c r="B4542" s="78"/>
      <c r="C4542" s="78"/>
      <c r="D4542" s="41"/>
      <c r="E4542" s="41"/>
      <c r="F4542" s="41"/>
      <c r="G4542" s="41"/>
      <c r="H4542" s="41"/>
      <c r="I4542" s="41"/>
      <c r="J4542" s="41"/>
      <c r="K4542" s="41"/>
      <c r="L4542" s="41"/>
      <c r="M4542" s="41"/>
      <c r="N4542" s="41"/>
      <c r="O4542" s="41"/>
      <c r="P4542" s="41"/>
      <c r="Q4542" s="41"/>
      <c r="R4542" s="41"/>
      <c r="S4542" s="41"/>
    </row>
    <row r="4543" ht="78.0" customHeight="1">
      <c r="A4543" s="41"/>
      <c r="B4543" s="78"/>
      <c r="C4543" s="78"/>
      <c r="D4543" s="41"/>
      <c r="E4543" s="41"/>
      <c r="F4543" s="41"/>
      <c r="G4543" s="41"/>
      <c r="H4543" s="41"/>
      <c r="I4543" s="41"/>
      <c r="J4543" s="41"/>
      <c r="K4543" s="41"/>
      <c r="L4543" s="41"/>
      <c r="M4543" s="41"/>
      <c r="N4543" s="41"/>
      <c r="O4543" s="41"/>
      <c r="P4543" s="41"/>
      <c r="Q4543" s="41"/>
      <c r="R4543" s="41"/>
      <c r="S4543" s="41"/>
    </row>
    <row r="4544" ht="78.0" customHeight="1">
      <c r="A4544" s="41"/>
      <c r="B4544" s="78"/>
      <c r="C4544" s="78"/>
      <c r="D4544" s="41"/>
      <c r="E4544" s="41"/>
      <c r="F4544" s="41"/>
      <c r="G4544" s="41"/>
      <c r="H4544" s="41"/>
      <c r="I4544" s="41"/>
      <c r="J4544" s="41"/>
      <c r="K4544" s="41"/>
      <c r="L4544" s="41"/>
      <c r="M4544" s="41"/>
      <c r="N4544" s="41"/>
      <c r="O4544" s="41"/>
      <c r="P4544" s="41"/>
      <c r="Q4544" s="41"/>
      <c r="R4544" s="41"/>
      <c r="S4544" s="41"/>
    </row>
    <row r="4545" ht="78.0" customHeight="1">
      <c r="A4545" s="41"/>
      <c r="B4545" s="78"/>
      <c r="C4545" s="78"/>
      <c r="D4545" s="41"/>
      <c r="E4545" s="41"/>
      <c r="F4545" s="41"/>
      <c r="G4545" s="41"/>
      <c r="H4545" s="41"/>
      <c r="I4545" s="41"/>
      <c r="J4545" s="41"/>
      <c r="K4545" s="41"/>
      <c r="L4545" s="41"/>
      <c r="M4545" s="41"/>
      <c r="N4545" s="41"/>
      <c r="O4545" s="41"/>
      <c r="P4545" s="41"/>
      <c r="Q4545" s="41"/>
      <c r="R4545" s="41"/>
      <c r="S4545" s="41"/>
    </row>
    <row r="4546" ht="78.0" customHeight="1">
      <c r="A4546" s="41"/>
      <c r="B4546" s="78"/>
      <c r="C4546" s="78"/>
      <c r="D4546" s="41"/>
      <c r="E4546" s="41"/>
      <c r="F4546" s="41"/>
      <c r="G4546" s="41"/>
      <c r="H4546" s="41"/>
      <c r="I4546" s="41"/>
      <c r="J4546" s="41"/>
      <c r="K4546" s="41"/>
      <c r="L4546" s="41"/>
      <c r="M4546" s="41"/>
      <c r="N4546" s="41"/>
      <c r="O4546" s="41"/>
      <c r="P4546" s="41"/>
      <c r="Q4546" s="41"/>
      <c r="R4546" s="41"/>
      <c r="S4546" s="41"/>
    </row>
    <row r="4547" ht="78.0" customHeight="1">
      <c r="A4547" s="41"/>
      <c r="B4547" s="78"/>
      <c r="C4547" s="78"/>
      <c r="D4547" s="41"/>
      <c r="E4547" s="41"/>
      <c r="F4547" s="41"/>
      <c r="G4547" s="41"/>
      <c r="H4547" s="41"/>
      <c r="I4547" s="41"/>
      <c r="J4547" s="41"/>
      <c r="K4547" s="41"/>
      <c r="L4547" s="41"/>
      <c r="M4547" s="41"/>
      <c r="N4547" s="41"/>
      <c r="O4547" s="41"/>
      <c r="P4547" s="41"/>
      <c r="Q4547" s="41"/>
      <c r="R4547" s="41"/>
      <c r="S4547" s="41"/>
    </row>
    <row r="4548" ht="78.0" customHeight="1">
      <c r="A4548" s="41"/>
      <c r="B4548" s="78"/>
      <c r="C4548" s="78"/>
      <c r="D4548" s="41"/>
      <c r="E4548" s="41"/>
      <c r="F4548" s="41"/>
      <c r="G4548" s="41"/>
      <c r="H4548" s="41"/>
      <c r="I4548" s="41"/>
      <c r="J4548" s="41"/>
      <c r="K4548" s="41"/>
      <c r="L4548" s="41"/>
      <c r="M4548" s="41"/>
      <c r="N4548" s="41"/>
      <c r="O4548" s="41"/>
      <c r="P4548" s="41"/>
      <c r="Q4548" s="41"/>
      <c r="R4548" s="41"/>
      <c r="S4548" s="41"/>
    </row>
    <row r="4549" ht="78.0" customHeight="1">
      <c r="A4549" s="41"/>
      <c r="B4549" s="78"/>
      <c r="C4549" s="78"/>
      <c r="D4549" s="41"/>
      <c r="E4549" s="41"/>
      <c r="F4549" s="41"/>
      <c r="G4549" s="41"/>
      <c r="H4549" s="41"/>
      <c r="I4549" s="41"/>
      <c r="J4549" s="41"/>
      <c r="K4549" s="41"/>
      <c r="L4549" s="41"/>
      <c r="M4549" s="41"/>
      <c r="N4549" s="41"/>
      <c r="O4549" s="41"/>
      <c r="P4549" s="41"/>
      <c r="Q4549" s="41"/>
      <c r="R4549" s="41"/>
      <c r="S4549" s="41"/>
    </row>
    <row r="4550" ht="78.0" customHeight="1">
      <c r="A4550" s="41"/>
      <c r="B4550" s="78"/>
      <c r="C4550" s="78"/>
      <c r="D4550" s="41"/>
      <c r="E4550" s="41"/>
      <c r="F4550" s="41"/>
      <c r="G4550" s="41"/>
      <c r="H4550" s="41"/>
      <c r="I4550" s="41"/>
      <c r="J4550" s="41"/>
      <c r="K4550" s="41"/>
      <c r="L4550" s="41"/>
      <c r="M4550" s="41"/>
      <c r="N4550" s="41"/>
      <c r="O4550" s="41"/>
      <c r="P4550" s="41"/>
      <c r="Q4550" s="41"/>
      <c r="R4550" s="41"/>
      <c r="S4550" s="41"/>
    </row>
    <row r="4551" ht="78.0" customHeight="1">
      <c r="A4551" s="41"/>
      <c r="B4551" s="78"/>
      <c r="C4551" s="78"/>
      <c r="D4551" s="41"/>
      <c r="E4551" s="41"/>
      <c r="F4551" s="41"/>
      <c r="G4551" s="41"/>
      <c r="H4551" s="41"/>
      <c r="I4551" s="41"/>
      <c r="J4551" s="41"/>
      <c r="K4551" s="41"/>
      <c r="L4551" s="41"/>
      <c r="M4551" s="41"/>
      <c r="N4551" s="41"/>
      <c r="O4551" s="41"/>
      <c r="P4551" s="41"/>
      <c r="Q4551" s="41"/>
      <c r="R4551" s="41"/>
      <c r="S4551" s="41"/>
    </row>
    <row r="4552" ht="78.0" customHeight="1">
      <c r="A4552" s="41"/>
      <c r="B4552" s="78"/>
      <c r="C4552" s="78"/>
      <c r="D4552" s="41"/>
      <c r="E4552" s="41"/>
      <c r="F4552" s="41"/>
      <c r="G4552" s="41"/>
      <c r="H4552" s="41"/>
      <c r="I4552" s="41"/>
      <c r="J4552" s="41"/>
      <c r="K4552" s="41"/>
      <c r="L4552" s="41"/>
      <c r="M4552" s="41"/>
      <c r="N4552" s="41"/>
      <c r="O4552" s="41"/>
      <c r="P4552" s="41"/>
      <c r="Q4552" s="41"/>
      <c r="R4552" s="41"/>
      <c r="S4552" s="41"/>
    </row>
    <row r="4553" ht="78.0" customHeight="1">
      <c r="A4553" s="41"/>
      <c r="B4553" s="78"/>
      <c r="C4553" s="78"/>
      <c r="D4553" s="41"/>
      <c r="E4553" s="41"/>
      <c r="F4553" s="41"/>
      <c r="G4553" s="41"/>
      <c r="H4553" s="41"/>
      <c r="I4553" s="41"/>
      <c r="J4553" s="41"/>
      <c r="K4553" s="41"/>
      <c r="L4553" s="41"/>
      <c r="M4553" s="41"/>
      <c r="N4553" s="41"/>
      <c r="O4553" s="41"/>
      <c r="P4553" s="41"/>
      <c r="Q4553" s="41"/>
      <c r="R4553" s="41"/>
      <c r="S4553" s="41"/>
    </row>
    <row r="4554" ht="78.0" customHeight="1">
      <c r="A4554" s="41"/>
      <c r="B4554" s="78"/>
      <c r="C4554" s="78"/>
      <c r="D4554" s="41"/>
      <c r="E4554" s="41"/>
      <c r="F4554" s="41"/>
      <c r="G4554" s="41"/>
      <c r="H4554" s="41"/>
      <c r="I4554" s="41"/>
      <c r="J4554" s="41"/>
      <c r="K4554" s="41"/>
      <c r="L4554" s="41"/>
      <c r="M4554" s="41"/>
      <c r="N4554" s="41"/>
      <c r="O4554" s="41"/>
      <c r="P4554" s="41"/>
      <c r="Q4554" s="41"/>
      <c r="R4554" s="41"/>
      <c r="S4554" s="41"/>
    </row>
    <row r="4555" ht="78.0" customHeight="1">
      <c r="A4555" s="41"/>
      <c r="B4555" s="78"/>
      <c r="C4555" s="78"/>
      <c r="D4555" s="41"/>
      <c r="E4555" s="41"/>
      <c r="F4555" s="41"/>
      <c r="G4555" s="41"/>
      <c r="H4555" s="41"/>
      <c r="I4555" s="41"/>
      <c r="J4555" s="41"/>
      <c r="K4555" s="41"/>
      <c r="L4555" s="41"/>
      <c r="M4555" s="41"/>
      <c r="N4555" s="41"/>
      <c r="O4555" s="41"/>
      <c r="P4555" s="41"/>
      <c r="Q4555" s="41"/>
      <c r="R4555" s="41"/>
      <c r="S4555" s="41"/>
    </row>
    <row r="4556" ht="78.0" customHeight="1">
      <c r="A4556" s="41"/>
      <c r="B4556" s="78"/>
      <c r="C4556" s="78"/>
      <c r="D4556" s="41"/>
      <c r="E4556" s="41"/>
      <c r="F4556" s="41"/>
      <c r="G4556" s="41"/>
      <c r="H4556" s="41"/>
      <c r="I4556" s="41"/>
      <c r="J4556" s="41"/>
      <c r="K4556" s="41"/>
      <c r="L4556" s="41"/>
      <c r="M4556" s="41"/>
      <c r="N4556" s="41"/>
      <c r="O4556" s="41"/>
      <c r="P4556" s="41"/>
      <c r="Q4556" s="41"/>
      <c r="R4556" s="41"/>
      <c r="S4556" s="41"/>
    </row>
    <row r="4557" ht="78.0" customHeight="1">
      <c r="A4557" s="41"/>
      <c r="B4557" s="78"/>
      <c r="C4557" s="78"/>
      <c r="D4557" s="41"/>
      <c r="E4557" s="41"/>
      <c r="F4557" s="41"/>
      <c r="G4557" s="41"/>
      <c r="H4557" s="41"/>
      <c r="I4557" s="41"/>
      <c r="J4557" s="41"/>
      <c r="K4557" s="41"/>
      <c r="L4557" s="41"/>
      <c r="M4557" s="41"/>
      <c r="N4557" s="41"/>
      <c r="O4557" s="41"/>
      <c r="P4557" s="41"/>
      <c r="Q4557" s="41"/>
      <c r="R4557" s="41"/>
      <c r="S4557" s="41"/>
    </row>
    <row r="4558" ht="78.0" customHeight="1">
      <c r="A4558" s="41"/>
      <c r="B4558" s="78"/>
      <c r="C4558" s="78"/>
      <c r="D4558" s="41"/>
      <c r="E4558" s="41"/>
      <c r="F4558" s="41"/>
      <c r="G4558" s="41"/>
      <c r="H4558" s="41"/>
      <c r="I4558" s="41"/>
      <c r="J4558" s="41"/>
      <c r="K4558" s="41"/>
      <c r="L4558" s="41"/>
      <c r="M4558" s="41"/>
      <c r="N4558" s="41"/>
      <c r="O4558" s="41"/>
      <c r="P4558" s="41"/>
      <c r="Q4558" s="41"/>
      <c r="R4558" s="41"/>
      <c r="S4558" s="41"/>
    </row>
    <row r="4559" ht="78.0" customHeight="1">
      <c r="A4559" s="41"/>
      <c r="B4559" s="78"/>
      <c r="C4559" s="78"/>
      <c r="D4559" s="41"/>
      <c r="E4559" s="41"/>
      <c r="F4559" s="41"/>
      <c r="G4559" s="41"/>
      <c r="H4559" s="41"/>
      <c r="I4559" s="41"/>
      <c r="J4559" s="41"/>
      <c r="K4559" s="41"/>
      <c r="L4559" s="41"/>
      <c r="M4559" s="41"/>
      <c r="N4559" s="41"/>
      <c r="O4559" s="41"/>
      <c r="P4559" s="41"/>
      <c r="Q4559" s="41"/>
      <c r="R4559" s="41"/>
      <c r="S4559" s="41"/>
    </row>
    <row r="4560" ht="78.0" customHeight="1">
      <c r="A4560" s="41"/>
      <c r="B4560" s="78"/>
      <c r="C4560" s="78"/>
      <c r="D4560" s="41"/>
      <c r="E4560" s="41"/>
      <c r="F4560" s="41"/>
      <c r="G4560" s="41"/>
      <c r="H4560" s="41"/>
      <c r="I4560" s="41"/>
      <c r="J4560" s="41"/>
      <c r="K4560" s="41"/>
      <c r="L4560" s="41"/>
      <c r="M4560" s="41"/>
      <c r="N4560" s="41"/>
      <c r="O4560" s="41"/>
      <c r="P4560" s="41"/>
      <c r="Q4560" s="41"/>
      <c r="R4560" s="41"/>
      <c r="S4560" s="41"/>
    </row>
    <row r="4561" ht="78.0" customHeight="1">
      <c r="A4561" s="41"/>
      <c r="B4561" s="78"/>
      <c r="C4561" s="78"/>
      <c r="D4561" s="41"/>
      <c r="E4561" s="41"/>
      <c r="F4561" s="41"/>
      <c r="G4561" s="41"/>
      <c r="H4561" s="41"/>
      <c r="I4561" s="41"/>
      <c r="J4561" s="41"/>
      <c r="K4561" s="41"/>
      <c r="L4561" s="41"/>
      <c r="M4561" s="41"/>
      <c r="N4561" s="41"/>
      <c r="O4561" s="41"/>
      <c r="P4561" s="41"/>
      <c r="Q4561" s="41"/>
      <c r="R4561" s="41"/>
      <c r="S4561" s="41"/>
    </row>
    <row r="4562" ht="78.0" customHeight="1">
      <c r="A4562" s="41"/>
      <c r="B4562" s="78"/>
      <c r="C4562" s="78"/>
      <c r="D4562" s="41"/>
      <c r="E4562" s="41"/>
      <c r="F4562" s="41"/>
      <c r="G4562" s="41"/>
      <c r="H4562" s="41"/>
      <c r="I4562" s="41"/>
      <c r="J4562" s="41"/>
      <c r="K4562" s="41"/>
      <c r="L4562" s="41"/>
      <c r="M4562" s="41"/>
      <c r="N4562" s="41"/>
      <c r="O4562" s="41"/>
      <c r="P4562" s="41"/>
      <c r="Q4562" s="41"/>
      <c r="R4562" s="41"/>
      <c r="S4562" s="41"/>
    </row>
    <row r="4563" ht="78.0" customHeight="1">
      <c r="A4563" s="41"/>
      <c r="B4563" s="78"/>
      <c r="C4563" s="78"/>
      <c r="D4563" s="41"/>
      <c r="E4563" s="41"/>
      <c r="F4563" s="41"/>
      <c r="G4563" s="41"/>
      <c r="H4563" s="41"/>
      <c r="I4563" s="41"/>
      <c r="J4563" s="41"/>
      <c r="K4563" s="41"/>
      <c r="L4563" s="41"/>
      <c r="M4563" s="41"/>
      <c r="N4563" s="41"/>
      <c r="O4563" s="41"/>
      <c r="P4563" s="41"/>
      <c r="Q4563" s="41"/>
      <c r="R4563" s="41"/>
      <c r="S4563" s="41"/>
    </row>
    <row r="4564" ht="78.0" customHeight="1">
      <c r="A4564" s="41"/>
      <c r="B4564" s="78"/>
      <c r="C4564" s="78"/>
      <c r="D4564" s="41"/>
      <c r="E4564" s="41"/>
      <c r="F4564" s="41"/>
      <c r="G4564" s="41"/>
      <c r="H4564" s="41"/>
      <c r="I4564" s="41"/>
      <c r="J4564" s="41"/>
      <c r="K4564" s="41"/>
      <c r="L4564" s="41"/>
      <c r="M4564" s="41"/>
      <c r="N4564" s="41"/>
      <c r="O4564" s="41"/>
      <c r="P4564" s="41"/>
      <c r="Q4564" s="41"/>
      <c r="R4564" s="41"/>
      <c r="S4564" s="41"/>
    </row>
    <row r="4565" ht="78.0" customHeight="1">
      <c r="A4565" s="41"/>
      <c r="B4565" s="78"/>
      <c r="C4565" s="78"/>
      <c r="D4565" s="41"/>
      <c r="E4565" s="41"/>
      <c r="F4565" s="41"/>
      <c r="G4565" s="41"/>
      <c r="H4565" s="41"/>
      <c r="I4565" s="41"/>
      <c r="J4565" s="41"/>
      <c r="K4565" s="41"/>
      <c r="L4565" s="41"/>
      <c r="M4565" s="41"/>
      <c r="N4565" s="41"/>
      <c r="O4565" s="41"/>
      <c r="P4565" s="41"/>
      <c r="Q4565" s="41"/>
      <c r="R4565" s="41"/>
      <c r="S4565" s="41"/>
    </row>
    <row r="4566" ht="78.0" customHeight="1">
      <c r="A4566" s="41"/>
      <c r="B4566" s="78"/>
      <c r="C4566" s="78"/>
      <c r="D4566" s="41"/>
      <c r="E4566" s="41"/>
      <c r="F4566" s="41"/>
      <c r="G4566" s="41"/>
      <c r="H4566" s="41"/>
      <c r="I4566" s="41"/>
      <c r="J4566" s="41"/>
      <c r="K4566" s="41"/>
      <c r="L4566" s="41"/>
      <c r="M4566" s="41"/>
      <c r="N4566" s="41"/>
      <c r="O4566" s="41"/>
      <c r="P4566" s="41"/>
      <c r="Q4566" s="41"/>
      <c r="R4566" s="41"/>
      <c r="S4566" s="41"/>
    </row>
    <row r="4567" ht="78.0" customHeight="1">
      <c r="A4567" s="41"/>
      <c r="B4567" s="78"/>
      <c r="C4567" s="78"/>
      <c r="D4567" s="41"/>
      <c r="E4567" s="41"/>
      <c r="F4567" s="41"/>
      <c r="G4567" s="41"/>
      <c r="H4567" s="41"/>
      <c r="I4567" s="41"/>
      <c r="J4567" s="41"/>
      <c r="K4567" s="41"/>
      <c r="L4567" s="41"/>
      <c r="M4567" s="41"/>
      <c r="N4567" s="41"/>
      <c r="O4567" s="41"/>
      <c r="P4567" s="41"/>
      <c r="Q4567" s="41"/>
      <c r="R4567" s="41"/>
      <c r="S4567" s="41"/>
    </row>
    <row r="4568" ht="78.0" customHeight="1">
      <c r="A4568" s="41"/>
      <c r="B4568" s="78"/>
      <c r="C4568" s="78"/>
      <c r="D4568" s="41"/>
      <c r="E4568" s="41"/>
      <c r="F4568" s="41"/>
      <c r="G4568" s="41"/>
      <c r="H4568" s="41"/>
      <c r="I4568" s="41"/>
      <c r="J4568" s="41"/>
      <c r="K4568" s="41"/>
      <c r="L4568" s="41"/>
      <c r="M4568" s="41"/>
      <c r="N4568" s="41"/>
      <c r="O4568" s="41"/>
      <c r="P4568" s="41"/>
      <c r="Q4568" s="41"/>
      <c r="R4568" s="41"/>
      <c r="S4568" s="41"/>
    </row>
    <row r="4569" ht="78.0" customHeight="1">
      <c r="A4569" s="41"/>
      <c r="B4569" s="78"/>
      <c r="C4569" s="78"/>
      <c r="D4569" s="41"/>
      <c r="E4569" s="41"/>
      <c r="F4569" s="41"/>
      <c r="G4569" s="41"/>
      <c r="H4569" s="41"/>
      <c r="I4569" s="41"/>
      <c r="J4569" s="41"/>
      <c r="K4569" s="41"/>
      <c r="L4569" s="41"/>
      <c r="M4569" s="41"/>
      <c r="N4569" s="41"/>
      <c r="O4569" s="41"/>
      <c r="P4569" s="41"/>
      <c r="Q4569" s="41"/>
      <c r="R4569" s="41"/>
      <c r="S4569" s="41"/>
    </row>
    <row r="4570" ht="78.0" customHeight="1">
      <c r="A4570" s="41"/>
      <c r="B4570" s="78"/>
      <c r="C4570" s="78"/>
      <c r="D4570" s="41"/>
      <c r="E4570" s="41"/>
      <c r="F4570" s="41"/>
      <c r="G4570" s="41"/>
      <c r="H4570" s="41"/>
      <c r="I4570" s="41"/>
      <c r="J4570" s="41"/>
      <c r="K4570" s="41"/>
      <c r="L4570" s="41"/>
      <c r="M4570" s="41"/>
      <c r="N4570" s="41"/>
      <c r="O4570" s="41"/>
      <c r="P4570" s="41"/>
      <c r="Q4570" s="41"/>
      <c r="R4570" s="41"/>
      <c r="S4570" s="41"/>
    </row>
    <row r="4571" ht="78.0" customHeight="1">
      <c r="A4571" s="41"/>
      <c r="B4571" s="78"/>
      <c r="C4571" s="78"/>
      <c r="D4571" s="41"/>
      <c r="E4571" s="41"/>
      <c r="F4571" s="41"/>
      <c r="G4571" s="41"/>
      <c r="H4571" s="41"/>
      <c r="I4571" s="41"/>
      <c r="J4571" s="41"/>
      <c r="K4571" s="41"/>
      <c r="L4571" s="41"/>
      <c r="M4571" s="41"/>
      <c r="N4571" s="41"/>
      <c r="O4571" s="41"/>
      <c r="P4571" s="41"/>
      <c r="Q4571" s="41"/>
      <c r="R4571" s="41"/>
      <c r="S4571" s="41"/>
    </row>
    <row r="4572" ht="78.0" customHeight="1">
      <c r="A4572" s="41"/>
      <c r="B4572" s="78"/>
      <c r="C4572" s="78"/>
      <c r="D4572" s="41"/>
      <c r="E4572" s="41"/>
      <c r="F4572" s="41"/>
      <c r="G4572" s="41"/>
      <c r="H4572" s="41"/>
      <c r="I4572" s="41"/>
      <c r="J4572" s="41"/>
      <c r="K4572" s="41"/>
      <c r="L4572" s="41"/>
      <c r="M4572" s="41"/>
      <c r="N4572" s="41"/>
      <c r="O4572" s="41"/>
      <c r="P4572" s="41"/>
      <c r="Q4572" s="41"/>
      <c r="R4572" s="41"/>
      <c r="S4572" s="41"/>
    </row>
    <row r="4573" ht="78.0" customHeight="1">
      <c r="A4573" s="41"/>
      <c r="B4573" s="78"/>
      <c r="C4573" s="78"/>
      <c r="D4573" s="41"/>
      <c r="E4573" s="41"/>
      <c r="F4573" s="41"/>
      <c r="G4573" s="41"/>
      <c r="H4573" s="41"/>
      <c r="I4573" s="41"/>
      <c r="J4573" s="41"/>
      <c r="K4573" s="41"/>
      <c r="L4573" s="41"/>
      <c r="M4573" s="41"/>
      <c r="N4573" s="41"/>
      <c r="O4573" s="41"/>
      <c r="P4573" s="41"/>
      <c r="Q4573" s="41"/>
      <c r="R4573" s="41"/>
      <c r="S4573" s="41"/>
    </row>
    <row r="4574" ht="78.0" customHeight="1">
      <c r="A4574" s="41"/>
      <c r="B4574" s="78"/>
      <c r="C4574" s="78"/>
      <c r="D4574" s="41"/>
      <c r="E4574" s="41"/>
      <c r="F4574" s="41"/>
      <c r="G4574" s="41"/>
      <c r="H4574" s="41"/>
      <c r="I4574" s="41"/>
      <c r="J4574" s="41"/>
      <c r="K4574" s="41"/>
      <c r="L4574" s="41"/>
      <c r="M4574" s="41"/>
      <c r="N4574" s="41"/>
      <c r="O4574" s="41"/>
      <c r="P4574" s="41"/>
      <c r="Q4574" s="41"/>
      <c r="R4574" s="41"/>
      <c r="S4574" s="41"/>
    </row>
    <row r="4575" ht="78.0" customHeight="1">
      <c r="A4575" s="41"/>
      <c r="B4575" s="78"/>
      <c r="C4575" s="78"/>
      <c r="D4575" s="41"/>
      <c r="E4575" s="41"/>
      <c r="F4575" s="41"/>
      <c r="G4575" s="41"/>
      <c r="H4575" s="41"/>
      <c r="I4575" s="41"/>
      <c r="J4575" s="41"/>
      <c r="K4575" s="41"/>
      <c r="L4575" s="41"/>
      <c r="M4575" s="41"/>
      <c r="N4575" s="41"/>
      <c r="O4575" s="41"/>
      <c r="P4575" s="41"/>
      <c r="Q4575" s="41"/>
      <c r="R4575" s="41"/>
      <c r="S4575" s="41"/>
    </row>
    <row r="4576" ht="78.0" customHeight="1">
      <c r="A4576" s="41"/>
      <c r="B4576" s="78"/>
      <c r="C4576" s="78"/>
      <c r="D4576" s="41"/>
      <c r="E4576" s="41"/>
      <c r="F4576" s="41"/>
      <c r="G4576" s="41"/>
      <c r="H4576" s="41"/>
      <c r="I4576" s="41"/>
      <c r="J4576" s="41"/>
      <c r="K4576" s="41"/>
      <c r="L4576" s="41"/>
      <c r="M4576" s="41"/>
      <c r="N4576" s="41"/>
      <c r="O4576" s="41"/>
      <c r="P4576" s="41"/>
      <c r="Q4576" s="41"/>
      <c r="R4576" s="41"/>
      <c r="S4576" s="41"/>
    </row>
    <row r="4577" ht="78.0" customHeight="1">
      <c r="A4577" s="41"/>
      <c r="B4577" s="78"/>
      <c r="C4577" s="78"/>
      <c r="D4577" s="41"/>
      <c r="E4577" s="41"/>
      <c r="F4577" s="41"/>
      <c r="G4577" s="41"/>
      <c r="H4577" s="41"/>
      <c r="I4577" s="41"/>
      <c r="J4577" s="41"/>
      <c r="K4577" s="41"/>
      <c r="L4577" s="41"/>
      <c r="M4577" s="41"/>
      <c r="N4577" s="41"/>
      <c r="O4577" s="41"/>
      <c r="P4577" s="41"/>
      <c r="Q4577" s="41"/>
      <c r="R4577" s="41"/>
      <c r="S4577" s="41"/>
    </row>
    <row r="4578" ht="78.0" customHeight="1">
      <c r="A4578" s="41"/>
      <c r="B4578" s="78"/>
      <c r="C4578" s="78"/>
      <c r="D4578" s="41"/>
      <c r="E4578" s="41"/>
      <c r="F4578" s="41"/>
      <c r="G4578" s="41"/>
      <c r="H4578" s="41"/>
      <c r="I4578" s="41"/>
      <c r="J4578" s="41"/>
      <c r="K4578" s="41"/>
      <c r="L4578" s="41"/>
      <c r="M4578" s="41"/>
      <c r="N4578" s="41"/>
      <c r="O4578" s="41"/>
      <c r="P4578" s="41"/>
      <c r="Q4578" s="41"/>
      <c r="R4578" s="41"/>
      <c r="S4578" s="41"/>
    </row>
    <row r="4579" ht="78.0" customHeight="1">
      <c r="A4579" s="41"/>
      <c r="B4579" s="78"/>
      <c r="C4579" s="78"/>
      <c r="D4579" s="41"/>
      <c r="E4579" s="41"/>
      <c r="F4579" s="41"/>
      <c r="G4579" s="41"/>
      <c r="H4579" s="41"/>
      <c r="I4579" s="41"/>
      <c r="J4579" s="41"/>
      <c r="K4579" s="41"/>
      <c r="L4579" s="41"/>
      <c r="M4579" s="41"/>
      <c r="N4579" s="41"/>
      <c r="O4579" s="41"/>
      <c r="P4579" s="41"/>
      <c r="Q4579" s="41"/>
      <c r="R4579" s="41"/>
      <c r="S4579" s="41"/>
    </row>
    <row r="4580" ht="78.0" customHeight="1">
      <c r="A4580" s="41"/>
      <c r="B4580" s="78"/>
      <c r="C4580" s="78"/>
      <c r="D4580" s="41"/>
      <c r="E4580" s="41"/>
      <c r="F4580" s="41"/>
      <c r="G4580" s="41"/>
      <c r="H4580" s="41"/>
      <c r="I4580" s="41"/>
      <c r="J4580" s="41"/>
      <c r="K4580" s="41"/>
      <c r="L4580" s="41"/>
      <c r="M4580" s="41"/>
      <c r="N4580" s="41"/>
      <c r="O4580" s="41"/>
      <c r="P4580" s="41"/>
      <c r="Q4580" s="41"/>
      <c r="R4580" s="41"/>
      <c r="S4580" s="41"/>
    </row>
    <row r="4581" ht="78.0" customHeight="1">
      <c r="A4581" s="41"/>
      <c r="B4581" s="78"/>
      <c r="C4581" s="78"/>
      <c r="D4581" s="41"/>
      <c r="E4581" s="41"/>
      <c r="F4581" s="41"/>
      <c r="G4581" s="41"/>
      <c r="H4581" s="41"/>
      <c r="I4581" s="41"/>
      <c r="J4581" s="41"/>
      <c r="K4581" s="41"/>
      <c r="L4581" s="41"/>
      <c r="M4581" s="41"/>
      <c r="N4581" s="41"/>
      <c r="O4581" s="41"/>
      <c r="P4581" s="41"/>
      <c r="Q4581" s="41"/>
      <c r="R4581" s="41"/>
      <c r="S4581" s="41"/>
    </row>
    <row r="4582" ht="78.0" customHeight="1">
      <c r="A4582" s="41"/>
      <c r="B4582" s="78"/>
      <c r="C4582" s="78"/>
      <c r="D4582" s="41"/>
      <c r="E4582" s="41"/>
      <c r="F4582" s="41"/>
      <c r="G4582" s="41"/>
      <c r="H4582" s="41"/>
      <c r="I4582" s="41"/>
      <c r="J4582" s="41"/>
      <c r="K4582" s="41"/>
      <c r="L4582" s="41"/>
      <c r="M4582" s="41"/>
      <c r="N4582" s="41"/>
      <c r="O4582" s="41"/>
      <c r="P4582" s="41"/>
      <c r="Q4582" s="41"/>
      <c r="R4582" s="41"/>
      <c r="S4582" s="41"/>
    </row>
    <row r="4583" ht="78.0" customHeight="1">
      <c r="A4583" s="41"/>
      <c r="B4583" s="78"/>
      <c r="C4583" s="78"/>
      <c r="D4583" s="41"/>
      <c r="E4583" s="41"/>
      <c r="F4583" s="41"/>
      <c r="G4583" s="41"/>
      <c r="H4583" s="41"/>
      <c r="I4583" s="41"/>
      <c r="J4583" s="41"/>
      <c r="K4583" s="41"/>
      <c r="L4583" s="41"/>
      <c r="M4583" s="41"/>
      <c r="N4583" s="41"/>
      <c r="O4583" s="41"/>
      <c r="P4583" s="41"/>
      <c r="Q4583" s="41"/>
      <c r="R4583" s="41"/>
      <c r="S4583" s="41"/>
    </row>
    <row r="4584" ht="78.0" customHeight="1">
      <c r="A4584" s="41"/>
      <c r="B4584" s="78"/>
      <c r="C4584" s="78"/>
      <c r="D4584" s="41"/>
      <c r="E4584" s="41"/>
      <c r="F4584" s="41"/>
      <c r="G4584" s="41"/>
      <c r="H4584" s="41"/>
      <c r="I4584" s="41"/>
      <c r="J4584" s="41"/>
      <c r="K4584" s="41"/>
      <c r="L4584" s="41"/>
      <c r="M4584" s="41"/>
      <c r="N4584" s="41"/>
      <c r="O4584" s="41"/>
      <c r="P4584" s="41"/>
      <c r="Q4584" s="41"/>
      <c r="R4584" s="41"/>
      <c r="S4584" s="41"/>
    </row>
    <row r="4585" ht="78.0" customHeight="1">
      <c r="A4585" s="41"/>
      <c r="B4585" s="78"/>
      <c r="C4585" s="78"/>
      <c r="D4585" s="41"/>
      <c r="E4585" s="41"/>
      <c r="F4585" s="41"/>
      <c r="G4585" s="41"/>
      <c r="H4585" s="41"/>
      <c r="I4585" s="41"/>
      <c r="J4585" s="41"/>
      <c r="K4585" s="41"/>
      <c r="L4585" s="41"/>
      <c r="M4585" s="41"/>
      <c r="N4585" s="41"/>
      <c r="O4585" s="41"/>
      <c r="P4585" s="41"/>
      <c r="Q4585" s="41"/>
      <c r="R4585" s="41"/>
      <c r="S4585" s="41"/>
    </row>
    <row r="4586" ht="78.0" customHeight="1">
      <c r="A4586" s="41"/>
      <c r="B4586" s="78"/>
      <c r="C4586" s="78"/>
      <c r="D4586" s="41"/>
      <c r="E4586" s="41"/>
      <c r="F4586" s="41"/>
      <c r="G4586" s="41"/>
      <c r="H4586" s="41"/>
      <c r="I4586" s="41"/>
      <c r="J4586" s="41"/>
      <c r="K4586" s="41"/>
      <c r="L4586" s="41"/>
      <c r="M4586" s="41"/>
      <c r="N4586" s="41"/>
      <c r="O4586" s="41"/>
      <c r="P4586" s="41"/>
      <c r="Q4586" s="41"/>
      <c r="R4586" s="41"/>
      <c r="S4586" s="41"/>
    </row>
    <row r="4587" ht="78.0" customHeight="1">
      <c r="A4587" s="41"/>
      <c r="B4587" s="78"/>
      <c r="C4587" s="78"/>
      <c r="D4587" s="41"/>
      <c r="E4587" s="41"/>
      <c r="F4587" s="41"/>
      <c r="G4587" s="41"/>
      <c r="H4587" s="41"/>
      <c r="I4587" s="41"/>
      <c r="J4587" s="41"/>
      <c r="K4587" s="41"/>
      <c r="L4587" s="41"/>
      <c r="M4587" s="41"/>
      <c r="N4587" s="41"/>
      <c r="O4587" s="41"/>
      <c r="P4587" s="41"/>
      <c r="Q4587" s="41"/>
      <c r="R4587" s="41"/>
      <c r="S4587" s="41"/>
    </row>
    <row r="4588" ht="78.0" customHeight="1">
      <c r="A4588" s="41"/>
      <c r="B4588" s="78"/>
      <c r="C4588" s="78"/>
      <c r="D4588" s="41"/>
      <c r="E4588" s="41"/>
      <c r="F4588" s="41"/>
      <c r="G4588" s="41"/>
      <c r="H4588" s="41"/>
      <c r="I4588" s="41"/>
      <c r="J4588" s="41"/>
      <c r="K4588" s="41"/>
      <c r="L4588" s="41"/>
      <c r="M4588" s="41"/>
      <c r="N4588" s="41"/>
      <c r="O4588" s="41"/>
      <c r="P4588" s="41"/>
      <c r="Q4588" s="41"/>
      <c r="R4588" s="41"/>
      <c r="S4588" s="41"/>
    </row>
    <row r="4589" ht="78.0" customHeight="1">
      <c r="A4589" s="41"/>
      <c r="B4589" s="78"/>
      <c r="C4589" s="78"/>
      <c r="D4589" s="41"/>
      <c r="E4589" s="41"/>
      <c r="F4589" s="41"/>
      <c r="G4589" s="41"/>
      <c r="H4589" s="41"/>
      <c r="I4589" s="41"/>
      <c r="J4589" s="41"/>
      <c r="K4589" s="41"/>
      <c r="L4589" s="41"/>
      <c r="M4589" s="41"/>
      <c r="N4589" s="41"/>
      <c r="O4589" s="41"/>
      <c r="P4589" s="41"/>
      <c r="Q4589" s="41"/>
      <c r="R4589" s="41"/>
      <c r="S4589" s="41"/>
    </row>
    <row r="4590" ht="78.0" customHeight="1">
      <c r="A4590" s="41"/>
      <c r="B4590" s="78"/>
      <c r="C4590" s="78"/>
      <c r="D4590" s="41"/>
      <c r="E4590" s="41"/>
      <c r="F4590" s="41"/>
      <c r="G4590" s="41"/>
      <c r="H4590" s="41"/>
      <c r="I4590" s="41"/>
      <c r="J4590" s="41"/>
      <c r="K4590" s="41"/>
      <c r="L4590" s="41"/>
      <c r="M4590" s="41"/>
      <c r="N4590" s="41"/>
      <c r="O4590" s="41"/>
      <c r="P4590" s="41"/>
      <c r="Q4590" s="41"/>
      <c r="R4590" s="41"/>
      <c r="S4590" s="41"/>
    </row>
    <row r="4591" ht="78.0" customHeight="1">
      <c r="A4591" s="41"/>
      <c r="B4591" s="78"/>
      <c r="C4591" s="78"/>
      <c r="D4591" s="41"/>
      <c r="E4591" s="41"/>
      <c r="F4591" s="41"/>
      <c r="G4591" s="41"/>
      <c r="H4591" s="41"/>
      <c r="I4591" s="41"/>
      <c r="J4591" s="41"/>
      <c r="K4591" s="41"/>
      <c r="L4591" s="41"/>
      <c r="M4591" s="41"/>
      <c r="N4591" s="41"/>
      <c r="O4591" s="41"/>
      <c r="P4591" s="41"/>
      <c r="Q4591" s="41"/>
      <c r="R4591" s="41"/>
      <c r="S4591" s="41"/>
    </row>
    <row r="4592" ht="78.0" customHeight="1">
      <c r="A4592" s="41"/>
      <c r="B4592" s="78"/>
      <c r="C4592" s="78"/>
      <c r="D4592" s="41"/>
      <c r="E4592" s="41"/>
      <c r="F4592" s="41"/>
      <c r="G4592" s="41"/>
      <c r="H4592" s="41"/>
      <c r="I4592" s="41"/>
      <c r="J4592" s="41"/>
      <c r="K4592" s="41"/>
      <c r="L4592" s="41"/>
      <c r="M4592" s="41"/>
      <c r="N4592" s="41"/>
      <c r="O4592" s="41"/>
      <c r="P4592" s="41"/>
      <c r="Q4592" s="41"/>
      <c r="R4592" s="41"/>
      <c r="S4592" s="41"/>
    </row>
    <row r="4593" ht="78.0" customHeight="1">
      <c r="A4593" s="41"/>
      <c r="B4593" s="78"/>
      <c r="C4593" s="78"/>
      <c r="D4593" s="41"/>
      <c r="E4593" s="41"/>
      <c r="F4593" s="41"/>
      <c r="G4593" s="41"/>
      <c r="H4593" s="41"/>
      <c r="I4593" s="41"/>
      <c r="J4593" s="41"/>
      <c r="K4593" s="41"/>
      <c r="L4593" s="41"/>
      <c r="M4593" s="41"/>
      <c r="N4593" s="41"/>
      <c r="O4593" s="41"/>
      <c r="P4593" s="41"/>
      <c r="Q4593" s="41"/>
      <c r="R4593" s="41"/>
      <c r="S4593" s="41"/>
    </row>
    <row r="4594" ht="78.0" customHeight="1">
      <c r="A4594" s="41"/>
      <c r="B4594" s="78"/>
      <c r="C4594" s="78"/>
      <c r="D4594" s="41"/>
      <c r="E4594" s="41"/>
      <c r="F4594" s="41"/>
      <c r="G4594" s="41"/>
      <c r="H4594" s="41"/>
      <c r="I4594" s="41"/>
      <c r="J4594" s="41"/>
      <c r="K4594" s="41"/>
      <c r="L4594" s="41"/>
      <c r="M4594" s="41"/>
      <c r="N4594" s="41"/>
      <c r="O4594" s="41"/>
      <c r="P4594" s="41"/>
      <c r="Q4594" s="41"/>
      <c r="R4594" s="41"/>
      <c r="S4594" s="41"/>
    </row>
    <row r="4595" ht="78.0" customHeight="1">
      <c r="A4595" s="41"/>
      <c r="B4595" s="78"/>
      <c r="C4595" s="78"/>
      <c r="D4595" s="41"/>
      <c r="E4595" s="41"/>
      <c r="F4595" s="41"/>
      <c r="G4595" s="41"/>
      <c r="H4595" s="41"/>
      <c r="I4595" s="41"/>
      <c r="J4595" s="41"/>
      <c r="K4595" s="41"/>
      <c r="L4595" s="41"/>
      <c r="M4595" s="41"/>
      <c r="N4595" s="41"/>
      <c r="O4595" s="41"/>
      <c r="P4595" s="41"/>
      <c r="Q4595" s="41"/>
      <c r="R4595" s="41"/>
      <c r="S4595" s="41"/>
    </row>
    <row r="4596" ht="78.0" customHeight="1">
      <c r="A4596" s="41"/>
      <c r="B4596" s="78"/>
      <c r="C4596" s="78"/>
      <c r="D4596" s="41"/>
      <c r="E4596" s="41"/>
      <c r="F4596" s="41"/>
      <c r="G4596" s="41"/>
      <c r="H4596" s="41"/>
      <c r="I4596" s="41"/>
      <c r="J4596" s="41"/>
      <c r="K4596" s="41"/>
      <c r="L4596" s="41"/>
      <c r="M4596" s="41"/>
      <c r="N4596" s="41"/>
      <c r="O4596" s="41"/>
      <c r="P4596" s="41"/>
      <c r="Q4596" s="41"/>
      <c r="R4596" s="41"/>
      <c r="S4596" s="41"/>
    </row>
    <row r="4597" ht="78.0" customHeight="1">
      <c r="A4597" s="41"/>
      <c r="B4597" s="78"/>
      <c r="C4597" s="78"/>
      <c r="D4597" s="41"/>
      <c r="E4597" s="41"/>
      <c r="F4597" s="41"/>
      <c r="G4597" s="41"/>
      <c r="H4597" s="41"/>
      <c r="I4597" s="41"/>
      <c r="J4597" s="41"/>
      <c r="K4597" s="41"/>
      <c r="L4597" s="41"/>
      <c r="M4597" s="41"/>
      <c r="N4597" s="41"/>
      <c r="O4597" s="41"/>
      <c r="P4597" s="41"/>
      <c r="Q4597" s="41"/>
      <c r="R4597" s="41"/>
      <c r="S4597" s="41"/>
    </row>
    <row r="4598" ht="78.0" customHeight="1">
      <c r="A4598" s="41"/>
      <c r="B4598" s="78"/>
      <c r="C4598" s="78"/>
      <c r="D4598" s="41"/>
      <c r="E4598" s="41"/>
      <c r="F4598" s="41"/>
      <c r="G4598" s="41"/>
      <c r="H4598" s="41"/>
      <c r="I4598" s="41"/>
      <c r="J4598" s="41"/>
      <c r="K4598" s="41"/>
      <c r="L4598" s="41"/>
      <c r="M4598" s="41"/>
      <c r="N4598" s="41"/>
      <c r="O4598" s="41"/>
      <c r="P4598" s="41"/>
      <c r="Q4598" s="41"/>
      <c r="R4598" s="41"/>
      <c r="S4598" s="41"/>
    </row>
    <row r="4599" ht="78.0" customHeight="1">
      <c r="A4599" s="41"/>
      <c r="B4599" s="78"/>
      <c r="C4599" s="78"/>
      <c r="D4599" s="41"/>
      <c r="E4599" s="41"/>
      <c r="F4599" s="41"/>
      <c r="G4599" s="41"/>
      <c r="H4599" s="41"/>
      <c r="I4599" s="41"/>
      <c r="J4599" s="41"/>
      <c r="K4599" s="41"/>
      <c r="L4599" s="41"/>
      <c r="M4599" s="41"/>
      <c r="N4599" s="41"/>
      <c r="O4599" s="41"/>
      <c r="P4599" s="41"/>
      <c r="Q4599" s="41"/>
      <c r="R4599" s="41"/>
      <c r="S4599" s="41"/>
    </row>
    <row r="4600" ht="78.0" customHeight="1">
      <c r="A4600" s="41"/>
      <c r="B4600" s="78"/>
      <c r="C4600" s="78"/>
      <c r="D4600" s="41"/>
      <c r="E4600" s="41"/>
      <c r="F4600" s="41"/>
      <c r="G4600" s="41"/>
      <c r="H4600" s="41"/>
      <c r="I4600" s="41"/>
      <c r="J4600" s="41"/>
      <c r="K4600" s="41"/>
      <c r="L4600" s="41"/>
      <c r="M4600" s="41"/>
      <c r="N4600" s="41"/>
      <c r="O4600" s="41"/>
      <c r="P4600" s="41"/>
      <c r="Q4600" s="41"/>
      <c r="R4600" s="41"/>
      <c r="S4600" s="41"/>
    </row>
    <row r="4601" ht="78.0" customHeight="1">
      <c r="A4601" s="41"/>
      <c r="B4601" s="78"/>
      <c r="C4601" s="78"/>
      <c r="D4601" s="41"/>
      <c r="E4601" s="41"/>
      <c r="F4601" s="41"/>
      <c r="G4601" s="41"/>
      <c r="H4601" s="41"/>
      <c r="I4601" s="41"/>
      <c r="J4601" s="41"/>
      <c r="K4601" s="41"/>
      <c r="L4601" s="41"/>
      <c r="M4601" s="41"/>
      <c r="N4601" s="41"/>
      <c r="O4601" s="41"/>
      <c r="P4601" s="41"/>
      <c r="Q4601" s="41"/>
      <c r="R4601" s="41"/>
      <c r="S4601" s="41"/>
    </row>
    <row r="4602" ht="78.0" customHeight="1">
      <c r="A4602" s="41"/>
      <c r="B4602" s="78"/>
      <c r="C4602" s="78"/>
      <c r="D4602" s="41"/>
      <c r="E4602" s="41"/>
      <c r="F4602" s="41"/>
      <c r="G4602" s="41"/>
      <c r="H4602" s="41"/>
      <c r="I4602" s="41"/>
      <c r="J4602" s="41"/>
      <c r="K4602" s="41"/>
      <c r="L4602" s="41"/>
      <c r="M4602" s="41"/>
      <c r="N4602" s="41"/>
      <c r="O4602" s="41"/>
      <c r="P4602" s="41"/>
      <c r="Q4602" s="41"/>
      <c r="R4602" s="41"/>
      <c r="S4602" s="41"/>
    </row>
    <row r="4603" ht="78.0" customHeight="1">
      <c r="A4603" s="41"/>
      <c r="B4603" s="78"/>
      <c r="C4603" s="78"/>
      <c r="D4603" s="41"/>
      <c r="E4603" s="41"/>
      <c r="F4603" s="41"/>
      <c r="G4603" s="41"/>
      <c r="H4603" s="41"/>
      <c r="I4603" s="41"/>
      <c r="J4603" s="41"/>
      <c r="K4603" s="41"/>
      <c r="L4603" s="41"/>
      <c r="M4603" s="41"/>
      <c r="N4603" s="41"/>
      <c r="O4603" s="41"/>
      <c r="P4603" s="41"/>
      <c r="Q4603" s="41"/>
      <c r="R4603" s="41"/>
      <c r="S4603" s="41"/>
    </row>
    <row r="4604" ht="78.0" customHeight="1">
      <c r="A4604" s="41"/>
      <c r="B4604" s="78"/>
      <c r="C4604" s="78"/>
      <c r="D4604" s="41"/>
      <c r="E4604" s="41"/>
      <c r="F4604" s="41"/>
      <c r="G4604" s="41"/>
      <c r="H4604" s="41"/>
      <c r="I4604" s="41"/>
      <c r="J4604" s="41"/>
      <c r="K4604" s="41"/>
      <c r="L4604" s="41"/>
      <c r="M4604" s="41"/>
      <c r="N4604" s="41"/>
      <c r="O4604" s="41"/>
      <c r="P4604" s="41"/>
      <c r="Q4604" s="41"/>
      <c r="R4604" s="41"/>
      <c r="S4604" s="41"/>
    </row>
    <row r="4605" ht="78.0" customHeight="1">
      <c r="A4605" s="41"/>
      <c r="B4605" s="78"/>
      <c r="C4605" s="78"/>
      <c r="D4605" s="41"/>
      <c r="E4605" s="41"/>
      <c r="F4605" s="41"/>
      <c r="G4605" s="41"/>
      <c r="H4605" s="41"/>
      <c r="I4605" s="41"/>
      <c r="J4605" s="41"/>
      <c r="K4605" s="41"/>
      <c r="L4605" s="41"/>
      <c r="M4605" s="41"/>
      <c r="N4605" s="41"/>
      <c r="O4605" s="41"/>
      <c r="P4605" s="41"/>
      <c r="Q4605" s="41"/>
      <c r="R4605" s="41"/>
      <c r="S4605" s="41"/>
    </row>
    <row r="4606" ht="78.0" customHeight="1">
      <c r="A4606" s="41"/>
      <c r="B4606" s="78"/>
      <c r="C4606" s="78"/>
      <c r="D4606" s="41"/>
      <c r="E4606" s="41"/>
      <c r="F4606" s="41"/>
      <c r="G4606" s="41"/>
      <c r="H4606" s="41"/>
      <c r="I4606" s="41"/>
      <c r="J4606" s="41"/>
      <c r="K4606" s="41"/>
      <c r="L4606" s="41"/>
      <c r="M4606" s="41"/>
      <c r="N4606" s="41"/>
      <c r="O4606" s="41"/>
      <c r="P4606" s="41"/>
      <c r="Q4606" s="41"/>
      <c r="R4606" s="41"/>
      <c r="S4606" s="41"/>
    </row>
    <row r="4607" ht="78.0" customHeight="1">
      <c r="A4607" s="41"/>
      <c r="B4607" s="78"/>
      <c r="C4607" s="78"/>
      <c r="D4607" s="41"/>
      <c r="E4607" s="41"/>
      <c r="F4607" s="41"/>
      <c r="G4607" s="41"/>
      <c r="H4607" s="41"/>
      <c r="I4607" s="41"/>
      <c r="J4607" s="41"/>
      <c r="K4607" s="41"/>
      <c r="L4607" s="41"/>
      <c r="M4607" s="41"/>
      <c r="N4607" s="41"/>
      <c r="O4607" s="41"/>
      <c r="P4607" s="41"/>
      <c r="Q4607" s="41"/>
      <c r="R4607" s="41"/>
      <c r="S4607" s="41"/>
    </row>
    <row r="4608" ht="78.0" customHeight="1">
      <c r="A4608" s="41"/>
      <c r="B4608" s="78"/>
      <c r="C4608" s="78"/>
      <c r="D4608" s="41"/>
      <c r="E4608" s="41"/>
      <c r="F4608" s="41"/>
      <c r="G4608" s="41"/>
      <c r="H4608" s="41"/>
      <c r="I4608" s="41"/>
      <c r="J4608" s="41"/>
      <c r="K4608" s="41"/>
      <c r="L4608" s="41"/>
      <c r="M4608" s="41"/>
      <c r="N4608" s="41"/>
      <c r="O4608" s="41"/>
      <c r="P4608" s="41"/>
      <c r="Q4608" s="41"/>
      <c r="R4608" s="41"/>
      <c r="S4608" s="41"/>
    </row>
    <row r="4609" ht="78.0" customHeight="1">
      <c r="A4609" s="41"/>
      <c r="B4609" s="78"/>
      <c r="C4609" s="78"/>
      <c r="D4609" s="41"/>
      <c r="E4609" s="41"/>
      <c r="F4609" s="41"/>
      <c r="G4609" s="41"/>
      <c r="H4609" s="41"/>
      <c r="I4609" s="41"/>
      <c r="J4609" s="41"/>
      <c r="K4609" s="41"/>
      <c r="L4609" s="41"/>
      <c r="M4609" s="41"/>
      <c r="N4609" s="41"/>
      <c r="O4609" s="41"/>
      <c r="P4609" s="41"/>
      <c r="Q4609" s="41"/>
      <c r="R4609" s="41"/>
      <c r="S4609" s="41"/>
    </row>
    <row r="4610" ht="78.0" customHeight="1">
      <c r="A4610" s="41"/>
      <c r="B4610" s="78"/>
      <c r="C4610" s="78"/>
      <c r="D4610" s="41"/>
      <c r="E4610" s="41"/>
      <c r="F4610" s="41"/>
      <c r="G4610" s="41"/>
      <c r="H4610" s="41"/>
      <c r="I4610" s="41"/>
      <c r="J4610" s="41"/>
      <c r="K4610" s="41"/>
      <c r="L4610" s="41"/>
      <c r="M4610" s="41"/>
      <c r="N4610" s="41"/>
      <c r="O4610" s="41"/>
      <c r="P4610" s="41"/>
      <c r="Q4610" s="41"/>
      <c r="R4610" s="41"/>
      <c r="S4610" s="41"/>
    </row>
    <row r="4611" ht="78.0" customHeight="1">
      <c r="A4611" s="41"/>
      <c r="B4611" s="78"/>
      <c r="C4611" s="78"/>
      <c r="D4611" s="41"/>
      <c r="E4611" s="41"/>
      <c r="F4611" s="41"/>
      <c r="G4611" s="41"/>
      <c r="H4611" s="41"/>
      <c r="I4611" s="41"/>
      <c r="J4611" s="41"/>
      <c r="K4611" s="41"/>
      <c r="L4611" s="41"/>
      <c r="M4611" s="41"/>
      <c r="N4611" s="41"/>
      <c r="O4611" s="41"/>
      <c r="P4611" s="41"/>
      <c r="Q4611" s="41"/>
      <c r="R4611" s="41"/>
      <c r="S4611" s="41"/>
    </row>
    <row r="4612" ht="78.0" customHeight="1">
      <c r="A4612" s="41"/>
      <c r="B4612" s="78"/>
      <c r="C4612" s="78"/>
      <c r="D4612" s="41"/>
      <c r="E4612" s="41"/>
      <c r="F4612" s="41"/>
      <c r="G4612" s="41"/>
      <c r="H4612" s="41"/>
      <c r="I4612" s="41"/>
      <c r="J4612" s="41"/>
      <c r="K4612" s="41"/>
      <c r="L4612" s="41"/>
      <c r="M4612" s="41"/>
      <c r="N4612" s="41"/>
      <c r="O4612" s="41"/>
      <c r="P4612" s="41"/>
      <c r="Q4612" s="41"/>
      <c r="R4612" s="41"/>
      <c r="S4612" s="41"/>
    </row>
    <row r="4613" ht="78.0" customHeight="1">
      <c r="A4613" s="41"/>
      <c r="B4613" s="78"/>
      <c r="C4613" s="78"/>
      <c r="D4613" s="41"/>
      <c r="E4613" s="41"/>
      <c r="F4613" s="41"/>
      <c r="G4613" s="41"/>
      <c r="H4613" s="41"/>
      <c r="I4613" s="41"/>
      <c r="J4613" s="41"/>
      <c r="K4613" s="41"/>
      <c r="L4613" s="41"/>
      <c r="M4613" s="41"/>
      <c r="N4613" s="41"/>
      <c r="O4613" s="41"/>
      <c r="P4613" s="41"/>
      <c r="Q4613" s="41"/>
      <c r="R4613" s="41"/>
      <c r="S4613" s="41"/>
    </row>
    <row r="4614" ht="78.0" customHeight="1">
      <c r="A4614" s="41"/>
      <c r="B4614" s="78"/>
      <c r="C4614" s="78"/>
      <c r="D4614" s="41"/>
      <c r="E4614" s="41"/>
      <c r="F4614" s="41"/>
      <c r="G4614" s="41"/>
      <c r="H4614" s="41"/>
      <c r="I4614" s="41"/>
      <c r="J4614" s="41"/>
      <c r="K4614" s="41"/>
      <c r="L4614" s="41"/>
      <c r="M4614" s="41"/>
      <c r="N4614" s="41"/>
      <c r="O4614" s="41"/>
      <c r="P4614" s="41"/>
      <c r="Q4614" s="41"/>
      <c r="R4614" s="41"/>
      <c r="S4614" s="41"/>
    </row>
    <row r="4615" ht="78.0" customHeight="1">
      <c r="A4615" s="41"/>
      <c r="B4615" s="78"/>
      <c r="C4615" s="78"/>
      <c r="D4615" s="41"/>
      <c r="E4615" s="41"/>
      <c r="F4615" s="41"/>
      <c r="G4615" s="41"/>
      <c r="H4615" s="41"/>
      <c r="I4615" s="41"/>
      <c r="J4615" s="41"/>
      <c r="K4615" s="41"/>
      <c r="L4615" s="41"/>
      <c r="M4615" s="41"/>
      <c r="N4615" s="41"/>
      <c r="O4615" s="41"/>
      <c r="P4615" s="41"/>
      <c r="Q4615" s="41"/>
      <c r="R4615" s="41"/>
      <c r="S4615" s="41"/>
    </row>
    <row r="4616" ht="78.0" customHeight="1">
      <c r="A4616" s="41"/>
      <c r="B4616" s="78"/>
      <c r="C4616" s="78"/>
      <c r="D4616" s="41"/>
      <c r="E4616" s="41"/>
      <c r="F4616" s="41"/>
      <c r="G4616" s="41"/>
      <c r="H4616" s="41"/>
      <c r="I4616" s="41"/>
      <c r="J4616" s="41"/>
      <c r="K4616" s="41"/>
      <c r="L4616" s="41"/>
      <c r="M4616" s="41"/>
      <c r="N4616" s="41"/>
      <c r="O4616" s="41"/>
      <c r="P4616" s="41"/>
      <c r="Q4616" s="41"/>
      <c r="R4616" s="41"/>
      <c r="S4616" s="41"/>
    </row>
    <row r="4617" ht="78.0" customHeight="1">
      <c r="A4617" s="41"/>
      <c r="B4617" s="78"/>
      <c r="C4617" s="78"/>
      <c r="D4617" s="41"/>
      <c r="E4617" s="41"/>
      <c r="F4617" s="41"/>
      <c r="G4617" s="41"/>
      <c r="H4617" s="41"/>
      <c r="I4617" s="41"/>
      <c r="J4617" s="41"/>
      <c r="K4617" s="41"/>
      <c r="L4617" s="41"/>
      <c r="M4617" s="41"/>
      <c r="N4617" s="41"/>
      <c r="O4617" s="41"/>
      <c r="P4617" s="41"/>
      <c r="Q4617" s="41"/>
      <c r="R4617" s="41"/>
      <c r="S4617" s="41"/>
    </row>
    <row r="4618" ht="78.0" customHeight="1">
      <c r="A4618" s="41"/>
      <c r="B4618" s="78"/>
      <c r="C4618" s="78"/>
      <c r="D4618" s="41"/>
      <c r="E4618" s="41"/>
      <c r="F4618" s="41"/>
      <c r="G4618" s="41"/>
      <c r="H4618" s="41"/>
      <c r="I4618" s="41"/>
      <c r="J4618" s="41"/>
      <c r="K4618" s="41"/>
      <c r="L4618" s="41"/>
      <c r="M4618" s="41"/>
      <c r="N4618" s="41"/>
      <c r="O4618" s="41"/>
      <c r="P4618" s="41"/>
      <c r="Q4618" s="41"/>
      <c r="R4618" s="41"/>
      <c r="S4618" s="41"/>
    </row>
    <row r="4619" ht="78.0" customHeight="1">
      <c r="A4619" s="41"/>
      <c r="B4619" s="78"/>
      <c r="C4619" s="78"/>
      <c r="D4619" s="41"/>
      <c r="E4619" s="41"/>
      <c r="F4619" s="41"/>
      <c r="G4619" s="41"/>
      <c r="H4619" s="41"/>
      <c r="I4619" s="41"/>
      <c r="J4619" s="41"/>
      <c r="K4619" s="41"/>
      <c r="L4619" s="41"/>
      <c r="M4619" s="41"/>
      <c r="N4619" s="41"/>
      <c r="O4619" s="41"/>
      <c r="P4619" s="41"/>
      <c r="Q4619" s="41"/>
      <c r="R4619" s="41"/>
      <c r="S4619" s="41"/>
    </row>
    <row r="4620" ht="78.0" customHeight="1">
      <c r="A4620" s="41"/>
      <c r="B4620" s="78"/>
      <c r="C4620" s="78"/>
      <c r="D4620" s="41"/>
      <c r="E4620" s="41"/>
      <c r="F4620" s="41"/>
      <c r="G4620" s="41"/>
      <c r="H4620" s="41"/>
      <c r="I4620" s="41"/>
      <c r="J4620" s="41"/>
      <c r="K4620" s="41"/>
      <c r="L4620" s="41"/>
      <c r="M4620" s="41"/>
      <c r="N4620" s="41"/>
      <c r="O4620" s="41"/>
      <c r="P4620" s="41"/>
      <c r="Q4620" s="41"/>
      <c r="R4620" s="41"/>
      <c r="S4620" s="41"/>
    </row>
    <row r="4621" ht="78.0" customHeight="1">
      <c r="A4621" s="41"/>
      <c r="B4621" s="78"/>
      <c r="C4621" s="78"/>
      <c r="D4621" s="41"/>
      <c r="E4621" s="41"/>
      <c r="F4621" s="41"/>
      <c r="G4621" s="41"/>
      <c r="H4621" s="41"/>
      <c r="I4621" s="41"/>
      <c r="J4621" s="41"/>
      <c r="K4621" s="41"/>
      <c r="L4621" s="41"/>
      <c r="M4621" s="41"/>
      <c r="N4621" s="41"/>
      <c r="O4621" s="41"/>
      <c r="P4621" s="41"/>
      <c r="Q4621" s="41"/>
      <c r="R4621" s="41"/>
      <c r="S4621" s="41"/>
    </row>
    <row r="4622" ht="78.0" customHeight="1">
      <c r="A4622" s="41"/>
      <c r="B4622" s="78"/>
      <c r="C4622" s="78"/>
      <c r="D4622" s="41"/>
      <c r="E4622" s="41"/>
      <c r="F4622" s="41"/>
      <c r="G4622" s="41"/>
      <c r="H4622" s="41"/>
      <c r="I4622" s="41"/>
      <c r="J4622" s="41"/>
      <c r="K4622" s="41"/>
      <c r="L4622" s="41"/>
      <c r="M4622" s="41"/>
      <c r="N4622" s="41"/>
      <c r="O4622" s="41"/>
      <c r="P4622" s="41"/>
      <c r="Q4622" s="41"/>
      <c r="R4622" s="41"/>
      <c r="S4622" s="41"/>
    </row>
    <row r="4623" ht="78.0" customHeight="1">
      <c r="A4623" s="41"/>
      <c r="B4623" s="78"/>
      <c r="C4623" s="78"/>
      <c r="D4623" s="41"/>
      <c r="E4623" s="41"/>
      <c r="F4623" s="41"/>
      <c r="G4623" s="41"/>
      <c r="H4623" s="41"/>
      <c r="I4623" s="41"/>
      <c r="J4623" s="41"/>
      <c r="K4623" s="41"/>
      <c r="L4623" s="41"/>
      <c r="M4623" s="41"/>
      <c r="N4623" s="41"/>
      <c r="O4623" s="41"/>
      <c r="P4623" s="41"/>
      <c r="Q4623" s="41"/>
      <c r="R4623" s="41"/>
      <c r="S4623" s="41"/>
    </row>
    <row r="4624" ht="78.0" customHeight="1">
      <c r="A4624" s="41"/>
      <c r="B4624" s="78"/>
      <c r="C4624" s="78"/>
      <c r="D4624" s="41"/>
      <c r="E4624" s="41"/>
      <c r="F4624" s="41"/>
      <c r="G4624" s="41"/>
      <c r="H4624" s="41"/>
      <c r="I4624" s="41"/>
      <c r="J4624" s="41"/>
      <c r="K4624" s="41"/>
      <c r="L4624" s="41"/>
      <c r="M4624" s="41"/>
      <c r="N4624" s="41"/>
      <c r="O4624" s="41"/>
      <c r="P4624" s="41"/>
      <c r="Q4624" s="41"/>
      <c r="R4624" s="41"/>
      <c r="S4624" s="41"/>
    </row>
    <row r="4625" ht="78.0" customHeight="1">
      <c r="A4625" s="41"/>
      <c r="B4625" s="78"/>
      <c r="C4625" s="78"/>
      <c r="D4625" s="41"/>
      <c r="E4625" s="41"/>
      <c r="F4625" s="41"/>
      <c r="G4625" s="41"/>
      <c r="H4625" s="41"/>
      <c r="I4625" s="41"/>
      <c r="J4625" s="41"/>
      <c r="K4625" s="41"/>
      <c r="L4625" s="41"/>
      <c r="M4625" s="41"/>
      <c r="N4625" s="41"/>
      <c r="O4625" s="41"/>
      <c r="P4625" s="41"/>
      <c r="Q4625" s="41"/>
      <c r="R4625" s="41"/>
      <c r="S4625" s="41"/>
    </row>
    <row r="4626" ht="78.0" customHeight="1">
      <c r="A4626" s="41"/>
      <c r="B4626" s="78"/>
      <c r="C4626" s="78"/>
      <c r="D4626" s="41"/>
      <c r="E4626" s="41"/>
      <c r="F4626" s="41"/>
      <c r="G4626" s="41"/>
      <c r="H4626" s="41"/>
      <c r="I4626" s="41"/>
      <c r="J4626" s="41"/>
      <c r="K4626" s="41"/>
      <c r="L4626" s="41"/>
      <c r="M4626" s="41"/>
      <c r="N4626" s="41"/>
      <c r="O4626" s="41"/>
      <c r="P4626" s="41"/>
      <c r="Q4626" s="41"/>
      <c r="R4626" s="41"/>
      <c r="S4626" s="41"/>
    </row>
    <row r="4627" ht="78.0" customHeight="1">
      <c r="A4627" s="41"/>
      <c r="B4627" s="78"/>
      <c r="C4627" s="78"/>
      <c r="D4627" s="41"/>
      <c r="E4627" s="41"/>
      <c r="F4627" s="41"/>
      <c r="G4627" s="41"/>
      <c r="H4627" s="41"/>
      <c r="I4627" s="41"/>
      <c r="J4627" s="41"/>
      <c r="K4627" s="41"/>
      <c r="L4627" s="41"/>
      <c r="M4627" s="41"/>
      <c r="N4627" s="41"/>
      <c r="O4627" s="41"/>
      <c r="P4627" s="41"/>
      <c r="Q4627" s="41"/>
      <c r="R4627" s="41"/>
      <c r="S4627" s="41"/>
    </row>
    <row r="4628" ht="78.0" customHeight="1">
      <c r="A4628" s="41"/>
      <c r="B4628" s="78"/>
      <c r="C4628" s="78"/>
      <c r="D4628" s="41"/>
      <c r="E4628" s="41"/>
      <c r="F4628" s="41"/>
      <c r="G4628" s="41"/>
      <c r="H4628" s="41"/>
      <c r="I4628" s="41"/>
      <c r="J4628" s="41"/>
      <c r="K4628" s="41"/>
      <c r="L4628" s="41"/>
      <c r="M4628" s="41"/>
      <c r="N4628" s="41"/>
      <c r="O4628" s="41"/>
      <c r="P4628" s="41"/>
      <c r="Q4628" s="41"/>
      <c r="R4628" s="41"/>
      <c r="S4628" s="41"/>
    </row>
    <row r="4629" ht="78.0" customHeight="1">
      <c r="A4629" s="41"/>
      <c r="B4629" s="78"/>
      <c r="C4629" s="78"/>
      <c r="D4629" s="41"/>
      <c r="E4629" s="41"/>
      <c r="F4629" s="41"/>
      <c r="G4629" s="41"/>
      <c r="H4629" s="41"/>
      <c r="I4629" s="41"/>
      <c r="J4629" s="41"/>
      <c r="K4629" s="41"/>
      <c r="L4629" s="41"/>
      <c r="M4629" s="41"/>
      <c r="N4629" s="41"/>
      <c r="O4629" s="41"/>
      <c r="P4629" s="41"/>
      <c r="Q4629" s="41"/>
      <c r="R4629" s="41"/>
      <c r="S4629" s="41"/>
    </row>
    <row r="4630" ht="78.0" customHeight="1">
      <c r="A4630" s="41"/>
      <c r="B4630" s="78"/>
      <c r="C4630" s="78"/>
      <c r="D4630" s="41"/>
      <c r="E4630" s="41"/>
      <c r="F4630" s="41"/>
      <c r="G4630" s="41"/>
      <c r="H4630" s="41"/>
      <c r="I4630" s="41"/>
      <c r="J4630" s="41"/>
      <c r="K4630" s="41"/>
      <c r="L4630" s="41"/>
      <c r="M4630" s="41"/>
      <c r="N4630" s="41"/>
      <c r="O4630" s="41"/>
      <c r="P4630" s="41"/>
      <c r="Q4630" s="41"/>
      <c r="R4630" s="41"/>
      <c r="S4630" s="41"/>
    </row>
    <row r="4631" ht="78.0" customHeight="1">
      <c r="A4631" s="41"/>
      <c r="B4631" s="78"/>
      <c r="C4631" s="78"/>
      <c r="D4631" s="41"/>
      <c r="E4631" s="41"/>
      <c r="F4631" s="41"/>
      <c r="G4631" s="41"/>
      <c r="H4631" s="41"/>
      <c r="I4631" s="41"/>
      <c r="J4631" s="41"/>
      <c r="K4631" s="41"/>
      <c r="L4631" s="41"/>
      <c r="M4631" s="41"/>
      <c r="N4631" s="41"/>
      <c r="O4631" s="41"/>
      <c r="P4631" s="41"/>
      <c r="Q4631" s="41"/>
      <c r="R4631" s="41"/>
      <c r="S4631" s="41"/>
    </row>
    <row r="4632" ht="78.0" customHeight="1">
      <c r="A4632" s="41"/>
      <c r="B4632" s="78"/>
      <c r="C4632" s="78"/>
      <c r="D4632" s="41"/>
      <c r="E4632" s="41"/>
      <c r="F4632" s="41"/>
      <c r="G4632" s="41"/>
      <c r="H4632" s="41"/>
      <c r="I4632" s="41"/>
      <c r="J4632" s="41"/>
      <c r="K4632" s="41"/>
      <c r="L4632" s="41"/>
      <c r="M4632" s="41"/>
      <c r="N4632" s="41"/>
      <c r="O4632" s="41"/>
      <c r="P4632" s="41"/>
      <c r="Q4632" s="41"/>
      <c r="R4632" s="41"/>
      <c r="S4632" s="41"/>
    </row>
    <row r="4633" ht="78.0" customHeight="1">
      <c r="A4633" s="41"/>
      <c r="B4633" s="78"/>
      <c r="C4633" s="78"/>
      <c r="D4633" s="41"/>
      <c r="E4633" s="41"/>
      <c r="F4633" s="41"/>
      <c r="G4633" s="41"/>
      <c r="H4633" s="41"/>
      <c r="I4633" s="41"/>
      <c r="J4633" s="41"/>
      <c r="K4633" s="41"/>
      <c r="L4633" s="41"/>
      <c r="M4633" s="41"/>
      <c r="N4633" s="41"/>
      <c r="O4633" s="41"/>
      <c r="P4633" s="41"/>
      <c r="Q4633" s="41"/>
      <c r="R4633" s="41"/>
      <c r="S4633" s="41"/>
    </row>
    <row r="4634" ht="78.0" customHeight="1">
      <c r="A4634" s="41"/>
      <c r="B4634" s="78"/>
      <c r="C4634" s="78"/>
      <c r="D4634" s="41"/>
      <c r="E4634" s="41"/>
      <c r="F4634" s="41"/>
      <c r="G4634" s="41"/>
      <c r="H4634" s="41"/>
      <c r="I4634" s="41"/>
      <c r="J4634" s="41"/>
      <c r="K4634" s="41"/>
      <c r="L4634" s="41"/>
      <c r="M4634" s="41"/>
      <c r="N4634" s="41"/>
      <c r="O4634" s="41"/>
      <c r="P4634" s="41"/>
      <c r="Q4634" s="41"/>
      <c r="R4634" s="41"/>
      <c r="S4634" s="41"/>
    </row>
    <row r="4635" ht="78.0" customHeight="1">
      <c r="A4635" s="41"/>
      <c r="B4635" s="78"/>
      <c r="C4635" s="78"/>
      <c r="D4635" s="41"/>
      <c r="E4635" s="41"/>
      <c r="F4635" s="41"/>
      <c r="G4635" s="41"/>
      <c r="H4635" s="41"/>
      <c r="I4635" s="41"/>
      <c r="J4635" s="41"/>
      <c r="K4635" s="41"/>
      <c r="L4635" s="41"/>
      <c r="M4635" s="41"/>
      <c r="N4635" s="41"/>
      <c r="O4635" s="41"/>
      <c r="P4635" s="41"/>
      <c r="Q4635" s="41"/>
      <c r="R4635" s="41"/>
      <c r="S4635" s="41"/>
    </row>
    <row r="4636" ht="78.0" customHeight="1">
      <c r="A4636" s="41"/>
      <c r="B4636" s="78"/>
      <c r="C4636" s="78"/>
      <c r="D4636" s="41"/>
      <c r="E4636" s="41"/>
      <c r="F4636" s="41"/>
      <c r="G4636" s="41"/>
      <c r="H4636" s="41"/>
      <c r="I4636" s="41"/>
      <c r="J4636" s="41"/>
      <c r="K4636" s="41"/>
      <c r="L4636" s="41"/>
      <c r="M4636" s="41"/>
      <c r="N4636" s="41"/>
      <c r="O4636" s="41"/>
      <c r="P4636" s="41"/>
      <c r="Q4636" s="41"/>
      <c r="R4636" s="41"/>
      <c r="S4636" s="41"/>
    </row>
    <row r="4637" ht="78.0" customHeight="1">
      <c r="A4637" s="41"/>
      <c r="B4637" s="78"/>
      <c r="C4637" s="78"/>
      <c r="D4637" s="41"/>
      <c r="E4637" s="41"/>
      <c r="F4637" s="41"/>
      <c r="G4637" s="41"/>
      <c r="H4637" s="41"/>
      <c r="I4637" s="41"/>
      <c r="J4637" s="41"/>
      <c r="K4637" s="41"/>
      <c r="L4637" s="41"/>
      <c r="M4637" s="41"/>
      <c r="N4637" s="41"/>
      <c r="O4637" s="41"/>
      <c r="P4637" s="41"/>
      <c r="Q4637" s="41"/>
      <c r="R4637" s="41"/>
      <c r="S4637" s="41"/>
    </row>
    <row r="4638" ht="78.0" customHeight="1">
      <c r="A4638" s="41"/>
      <c r="B4638" s="78"/>
      <c r="C4638" s="78"/>
      <c r="D4638" s="41"/>
      <c r="E4638" s="41"/>
      <c r="F4638" s="41"/>
      <c r="G4638" s="41"/>
      <c r="H4638" s="41"/>
      <c r="I4638" s="41"/>
      <c r="J4638" s="41"/>
      <c r="K4638" s="41"/>
      <c r="L4638" s="41"/>
      <c r="M4638" s="41"/>
      <c r="N4638" s="41"/>
      <c r="O4638" s="41"/>
      <c r="P4638" s="41"/>
      <c r="Q4638" s="41"/>
      <c r="R4638" s="41"/>
      <c r="S4638" s="41"/>
    </row>
    <row r="4639" ht="78.0" customHeight="1">
      <c r="A4639" s="41"/>
      <c r="B4639" s="78"/>
      <c r="C4639" s="78"/>
      <c r="D4639" s="41"/>
      <c r="E4639" s="41"/>
      <c r="F4639" s="41"/>
      <c r="G4639" s="41"/>
      <c r="H4639" s="41"/>
      <c r="I4639" s="41"/>
      <c r="J4639" s="41"/>
      <c r="K4639" s="41"/>
      <c r="L4639" s="41"/>
      <c r="M4639" s="41"/>
      <c r="N4639" s="41"/>
      <c r="O4639" s="41"/>
      <c r="P4639" s="41"/>
      <c r="Q4639" s="41"/>
      <c r="R4639" s="41"/>
      <c r="S4639" s="41"/>
    </row>
    <row r="4640" ht="78.0" customHeight="1">
      <c r="A4640" s="41"/>
      <c r="B4640" s="78"/>
      <c r="C4640" s="78"/>
      <c r="D4640" s="41"/>
      <c r="E4640" s="41"/>
      <c r="F4640" s="41"/>
      <c r="G4640" s="41"/>
      <c r="H4640" s="41"/>
      <c r="I4640" s="41"/>
      <c r="J4640" s="41"/>
      <c r="K4640" s="41"/>
      <c r="L4640" s="41"/>
      <c r="M4640" s="41"/>
      <c r="N4640" s="41"/>
      <c r="O4640" s="41"/>
      <c r="P4640" s="41"/>
      <c r="Q4640" s="41"/>
      <c r="R4640" s="41"/>
      <c r="S4640" s="41"/>
    </row>
    <row r="4641" ht="78.0" customHeight="1">
      <c r="A4641" s="41"/>
      <c r="B4641" s="78"/>
      <c r="C4641" s="78"/>
      <c r="D4641" s="41"/>
      <c r="E4641" s="41"/>
      <c r="F4641" s="41"/>
      <c r="G4641" s="41"/>
      <c r="H4641" s="41"/>
      <c r="I4641" s="41"/>
      <c r="J4641" s="41"/>
      <c r="K4641" s="41"/>
      <c r="L4641" s="41"/>
      <c r="M4641" s="41"/>
      <c r="N4641" s="41"/>
      <c r="O4641" s="41"/>
      <c r="P4641" s="41"/>
      <c r="Q4641" s="41"/>
      <c r="R4641" s="41"/>
      <c r="S4641" s="41"/>
    </row>
    <row r="4642" ht="78.0" customHeight="1">
      <c r="A4642" s="41"/>
      <c r="B4642" s="78"/>
      <c r="C4642" s="78"/>
      <c r="D4642" s="41"/>
      <c r="E4642" s="41"/>
      <c r="F4642" s="41"/>
      <c r="G4642" s="41"/>
      <c r="H4642" s="41"/>
      <c r="I4642" s="41"/>
      <c r="J4642" s="41"/>
      <c r="K4642" s="41"/>
      <c r="L4642" s="41"/>
      <c r="M4642" s="41"/>
      <c r="N4642" s="41"/>
      <c r="O4642" s="41"/>
      <c r="P4642" s="41"/>
      <c r="Q4642" s="41"/>
      <c r="R4642" s="41"/>
      <c r="S4642" s="41"/>
    </row>
    <row r="4643" ht="78.0" customHeight="1">
      <c r="A4643" s="41"/>
      <c r="B4643" s="78"/>
      <c r="C4643" s="78"/>
      <c r="D4643" s="41"/>
      <c r="E4643" s="41"/>
      <c r="F4643" s="41"/>
      <c r="G4643" s="41"/>
      <c r="H4643" s="41"/>
      <c r="I4643" s="41"/>
      <c r="J4643" s="41"/>
      <c r="K4643" s="41"/>
      <c r="L4643" s="41"/>
      <c r="M4643" s="41"/>
      <c r="N4643" s="41"/>
      <c r="O4643" s="41"/>
      <c r="P4643" s="41"/>
      <c r="Q4643" s="41"/>
      <c r="R4643" s="41"/>
      <c r="S4643" s="41"/>
    </row>
    <row r="4644" ht="78.0" customHeight="1">
      <c r="A4644" s="41"/>
      <c r="B4644" s="78"/>
      <c r="C4644" s="78"/>
      <c r="D4644" s="41"/>
      <c r="E4644" s="41"/>
      <c r="F4644" s="41"/>
      <c r="G4644" s="41"/>
      <c r="H4644" s="41"/>
      <c r="I4644" s="41"/>
      <c r="J4644" s="41"/>
      <c r="K4644" s="41"/>
      <c r="L4644" s="41"/>
      <c r="M4644" s="41"/>
      <c r="N4644" s="41"/>
      <c r="O4644" s="41"/>
      <c r="P4644" s="41"/>
      <c r="Q4644" s="41"/>
      <c r="R4644" s="41"/>
      <c r="S4644" s="41"/>
    </row>
    <row r="4645" ht="78.0" customHeight="1">
      <c r="A4645" s="41"/>
      <c r="B4645" s="78"/>
      <c r="C4645" s="78"/>
      <c r="D4645" s="41"/>
      <c r="E4645" s="41"/>
      <c r="F4645" s="41"/>
      <c r="G4645" s="41"/>
      <c r="H4645" s="41"/>
      <c r="I4645" s="41"/>
      <c r="J4645" s="41"/>
      <c r="K4645" s="41"/>
      <c r="L4645" s="41"/>
      <c r="M4645" s="41"/>
      <c r="N4645" s="41"/>
      <c r="O4645" s="41"/>
      <c r="P4645" s="41"/>
      <c r="Q4645" s="41"/>
      <c r="R4645" s="41"/>
      <c r="S4645" s="41"/>
    </row>
    <row r="4646" ht="78.0" customHeight="1">
      <c r="A4646" s="41"/>
      <c r="B4646" s="78"/>
      <c r="C4646" s="78"/>
      <c r="D4646" s="41"/>
      <c r="E4646" s="41"/>
      <c r="F4646" s="41"/>
      <c r="G4646" s="41"/>
      <c r="H4646" s="41"/>
      <c r="I4646" s="41"/>
      <c r="J4646" s="41"/>
      <c r="K4646" s="41"/>
      <c r="L4646" s="41"/>
      <c r="M4646" s="41"/>
      <c r="N4646" s="41"/>
      <c r="O4646" s="41"/>
      <c r="P4646" s="41"/>
      <c r="Q4646" s="41"/>
      <c r="R4646" s="41"/>
      <c r="S4646" s="41"/>
    </row>
    <row r="4647" ht="78.0" customHeight="1">
      <c r="A4647" s="41"/>
      <c r="B4647" s="78"/>
      <c r="C4647" s="78"/>
      <c r="D4647" s="41"/>
      <c r="E4647" s="41"/>
      <c r="F4647" s="41"/>
      <c r="G4647" s="41"/>
      <c r="H4647" s="41"/>
      <c r="I4647" s="41"/>
      <c r="J4647" s="41"/>
      <c r="K4647" s="41"/>
      <c r="L4647" s="41"/>
      <c r="M4647" s="41"/>
      <c r="N4647" s="41"/>
      <c r="O4647" s="41"/>
      <c r="P4647" s="41"/>
      <c r="Q4647" s="41"/>
      <c r="R4647" s="41"/>
      <c r="S4647" s="41"/>
    </row>
    <row r="4648" ht="78.0" customHeight="1">
      <c r="A4648" s="41"/>
      <c r="B4648" s="78"/>
      <c r="C4648" s="78"/>
      <c r="D4648" s="41"/>
      <c r="E4648" s="41"/>
      <c r="F4648" s="41"/>
      <c r="G4648" s="41"/>
      <c r="H4648" s="41"/>
      <c r="I4648" s="41"/>
      <c r="J4648" s="41"/>
      <c r="K4648" s="41"/>
      <c r="L4648" s="41"/>
      <c r="M4648" s="41"/>
      <c r="N4648" s="41"/>
      <c r="O4648" s="41"/>
      <c r="P4648" s="41"/>
      <c r="Q4648" s="41"/>
      <c r="R4648" s="41"/>
      <c r="S4648" s="41"/>
    </row>
    <row r="4649" ht="78.0" customHeight="1">
      <c r="A4649" s="41"/>
      <c r="B4649" s="78"/>
      <c r="C4649" s="78"/>
      <c r="D4649" s="41"/>
      <c r="E4649" s="41"/>
      <c r="F4649" s="41"/>
      <c r="G4649" s="41"/>
      <c r="H4649" s="41"/>
      <c r="I4649" s="41"/>
      <c r="J4649" s="41"/>
      <c r="K4649" s="41"/>
      <c r="L4649" s="41"/>
      <c r="M4649" s="41"/>
      <c r="N4649" s="41"/>
      <c r="O4649" s="41"/>
      <c r="P4649" s="41"/>
      <c r="Q4649" s="41"/>
      <c r="R4649" s="41"/>
      <c r="S4649" s="41"/>
    </row>
    <row r="4650" ht="78.0" customHeight="1">
      <c r="A4650" s="41"/>
      <c r="B4650" s="78"/>
      <c r="C4650" s="78"/>
      <c r="D4650" s="41"/>
      <c r="E4650" s="41"/>
      <c r="F4650" s="41"/>
      <c r="G4650" s="41"/>
      <c r="H4650" s="41"/>
      <c r="I4650" s="41"/>
      <c r="J4650" s="41"/>
      <c r="K4650" s="41"/>
      <c r="L4650" s="41"/>
      <c r="M4650" s="41"/>
      <c r="N4650" s="41"/>
      <c r="O4650" s="41"/>
      <c r="P4650" s="41"/>
      <c r="Q4650" s="41"/>
      <c r="R4650" s="41"/>
      <c r="S4650" s="41"/>
    </row>
    <row r="4651" ht="78.0" customHeight="1">
      <c r="A4651" s="41"/>
      <c r="B4651" s="78"/>
      <c r="C4651" s="78"/>
      <c r="D4651" s="41"/>
      <c r="E4651" s="41"/>
      <c r="F4651" s="41"/>
      <c r="G4651" s="41"/>
      <c r="H4651" s="41"/>
      <c r="I4651" s="41"/>
      <c r="J4651" s="41"/>
      <c r="K4651" s="41"/>
      <c r="L4651" s="41"/>
      <c r="M4651" s="41"/>
      <c r="N4651" s="41"/>
      <c r="O4651" s="41"/>
      <c r="P4651" s="41"/>
      <c r="Q4651" s="41"/>
      <c r="R4651" s="41"/>
      <c r="S4651" s="41"/>
    </row>
    <row r="4652" ht="78.0" customHeight="1">
      <c r="A4652" s="41"/>
      <c r="B4652" s="78"/>
      <c r="C4652" s="78"/>
      <c r="D4652" s="41"/>
      <c r="E4652" s="41"/>
      <c r="F4652" s="41"/>
      <c r="G4652" s="41"/>
      <c r="H4652" s="41"/>
      <c r="I4652" s="41"/>
      <c r="J4652" s="41"/>
      <c r="K4652" s="41"/>
      <c r="L4652" s="41"/>
      <c r="M4652" s="41"/>
      <c r="N4652" s="41"/>
      <c r="O4652" s="41"/>
      <c r="P4652" s="41"/>
      <c r="Q4652" s="41"/>
      <c r="R4652" s="41"/>
      <c r="S4652" s="41"/>
    </row>
    <row r="4653" ht="78.0" customHeight="1">
      <c r="A4653" s="41"/>
      <c r="B4653" s="78"/>
      <c r="C4653" s="78"/>
      <c r="D4653" s="41"/>
      <c r="E4653" s="41"/>
      <c r="F4653" s="41"/>
      <c r="G4653" s="41"/>
      <c r="H4653" s="41"/>
      <c r="I4653" s="41"/>
      <c r="J4653" s="41"/>
      <c r="K4653" s="41"/>
      <c r="L4653" s="41"/>
      <c r="M4653" s="41"/>
      <c r="N4653" s="41"/>
      <c r="O4653" s="41"/>
      <c r="P4653" s="41"/>
      <c r="Q4653" s="41"/>
      <c r="R4653" s="41"/>
      <c r="S4653" s="41"/>
    </row>
    <row r="4654" ht="78.0" customHeight="1">
      <c r="A4654" s="41"/>
      <c r="B4654" s="78"/>
      <c r="C4654" s="78"/>
      <c r="D4654" s="41"/>
      <c r="E4654" s="41"/>
      <c r="F4654" s="41"/>
      <c r="G4654" s="41"/>
      <c r="H4654" s="41"/>
      <c r="I4654" s="41"/>
      <c r="J4654" s="41"/>
      <c r="K4654" s="41"/>
      <c r="L4654" s="41"/>
      <c r="M4654" s="41"/>
      <c r="N4654" s="41"/>
      <c r="O4654" s="41"/>
      <c r="P4654" s="41"/>
      <c r="Q4654" s="41"/>
      <c r="R4654" s="41"/>
      <c r="S4654" s="41"/>
    </row>
    <row r="4655" ht="78.0" customHeight="1">
      <c r="A4655" s="41"/>
      <c r="B4655" s="78"/>
      <c r="C4655" s="78"/>
      <c r="D4655" s="41"/>
      <c r="E4655" s="41"/>
      <c r="F4655" s="41"/>
      <c r="G4655" s="41"/>
      <c r="H4655" s="41"/>
      <c r="I4655" s="41"/>
      <c r="J4655" s="41"/>
      <c r="K4655" s="41"/>
      <c r="L4655" s="41"/>
      <c r="M4655" s="41"/>
      <c r="N4655" s="41"/>
      <c r="O4655" s="41"/>
      <c r="P4655" s="41"/>
      <c r="Q4655" s="41"/>
      <c r="R4655" s="41"/>
      <c r="S4655" s="41"/>
    </row>
    <row r="4656" ht="78.0" customHeight="1">
      <c r="A4656" s="41"/>
      <c r="B4656" s="78"/>
      <c r="C4656" s="78"/>
      <c r="D4656" s="41"/>
      <c r="E4656" s="41"/>
      <c r="F4656" s="41"/>
      <c r="G4656" s="41"/>
      <c r="H4656" s="41"/>
      <c r="I4656" s="41"/>
      <c r="J4656" s="41"/>
      <c r="K4656" s="41"/>
      <c r="L4656" s="41"/>
      <c r="M4656" s="41"/>
      <c r="N4656" s="41"/>
      <c r="O4656" s="41"/>
      <c r="P4656" s="41"/>
      <c r="Q4656" s="41"/>
      <c r="R4656" s="41"/>
      <c r="S4656" s="41"/>
    </row>
    <row r="4657" ht="78.0" customHeight="1">
      <c r="A4657" s="41"/>
      <c r="B4657" s="78"/>
      <c r="C4657" s="78"/>
      <c r="D4657" s="41"/>
      <c r="E4657" s="41"/>
      <c r="F4657" s="41"/>
      <c r="G4657" s="41"/>
      <c r="H4657" s="41"/>
      <c r="I4657" s="41"/>
      <c r="J4657" s="41"/>
      <c r="K4657" s="41"/>
      <c r="L4657" s="41"/>
      <c r="M4657" s="41"/>
      <c r="N4657" s="41"/>
      <c r="O4657" s="41"/>
      <c r="P4657" s="41"/>
      <c r="Q4657" s="41"/>
      <c r="R4657" s="41"/>
      <c r="S4657" s="41"/>
    </row>
    <row r="4658" ht="78.0" customHeight="1">
      <c r="A4658" s="41"/>
      <c r="B4658" s="78"/>
      <c r="C4658" s="78"/>
      <c r="D4658" s="41"/>
      <c r="E4658" s="41"/>
      <c r="F4658" s="41"/>
      <c r="G4658" s="41"/>
      <c r="H4658" s="41"/>
      <c r="I4658" s="41"/>
      <c r="J4658" s="41"/>
      <c r="K4658" s="41"/>
      <c r="L4658" s="41"/>
      <c r="M4658" s="41"/>
      <c r="N4658" s="41"/>
      <c r="O4658" s="41"/>
      <c r="P4658" s="41"/>
      <c r="Q4658" s="41"/>
      <c r="R4658" s="41"/>
      <c r="S4658" s="41"/>
    </row>
    <row r="4659" ht="78.0" customHeight="1">
      <c r="A4659" s="41"/>
      <c r="B4659" s="78"/>
      <c r="C4659" s="78"/>
      <c r="D4659" s="41"/>
      <c r="E4659" s="41"/>
      <c r="F4659" s="41"/>
      <c r="G4659" s="41"/>
      <c r="H4659" s="41"/>
      <c r="I4659" s="41"/>
      <c r="J4659" s="41"/>
      <c r="K4659" s="41"/>
      <c r="L4659" s="41"/>
      <c r="M4659" s="41"/>
      <c r="N4659" s="41"/>
      <c r="O4659" s="41"/>
      <c r="P4659" s="41"/>
      <c r="Q4659" s="41"/>
      <c r="R4659" s="41"/>
      <c r="S4659" s="41"/>
    </row>
    <row r="4660" ht="78.0" customHeight="1">
      <c r="A4660" s="41"/>
      <c r="B4660" s="78"/>
      <c r="C4660" s="78"/>
      <c r="D4660" s="41"/>
      <c r="E4660" s="41"/>
      <c r="F4660" s="41"/>
      <c r="G4660" s="41"/>
      <c r="H4660" s="41"/>
      <c r="I4660" s="41"/>
      <c r="J4660" s="41"/>
      <c r="K4660" s="41"/>
      <c r="L4660" s="41"/>
      <c r="M4660" s="41"/>
      <c r="N4660" s="41"/>
      <c r="O4660" s="41"/>
      <c r="P4660" s="41"/>
      <c r="Q4660" s="41"/>
      <c r="R4660" s="41"/>
      <c r="S4660" s="41"/>
    </row>
    <row r="4661" ht="78.0" customHeight="1">
      <c r="A4661" s="41"/>
      <c r="B4661" s="78"/>
      <c r="C4661" s="78"/>
      <c r="D4661" s="41"/>
      <c r="E4661" s="41"/>
      <c r="F4661" s="41"/>
      <c r="G4661" s="41"/>
      <c r="H4661" s="41"/>
      <c r="I4661" s="41"/>
      <c r="J4661" s="41"/>
      <c r="K4661" s="41"/>
      <c r="L4661" s="41"/>
      <c r="M4661" s="41"/>
      <c r="N4661" s="41"/>
      <c r="O4661" s="41"/>
      <c r="P4661" s="41"/>
      <c r="Q4661" s="41"/>
      <c r="R4661" s="41"/>
      <c r="S4661" s="41"/>
    </row>
    <row r="4662" ht="78.0" customHeight="1">
      <c r="A4662" s="41"/>
      <c r="B4662" s="78"/>
      <c r="C4662" s="78"/>
      <c r="D4662" s="41"/>
      <c r="E4662" s="41"/>
      <c r="F4662" s="41"/>
      <c r="G4662" s="41"/>
      <c r="H4662" s="41"/>
      <c r="I4662" s="41"/>
      <c r="J4662" s="41"/>
      <c r="K4662" s="41"/>
      <c r="L4662" s="41"/>
      <c r="M4662" s="41"/>
      <c r="N4662" s="41"/>
      <c r="O4662" s="41"/>
      <c r="P4662" s="41"/>
      <c r="Q4662" s="41"/>
      <c r="R4662" s="41"/>
      <c r="S4662" s="41"/>
    </row>
    <row r="4663" ht="78.0" customHeight="1">
      <c r="A4663" s="41"/>
      <c r="B4663" s="78"/>
      <c r="C4663" s="78"/>
      <c r="D4663" s="41"/>
      <c r="E4663" s="41"/>
      <c r="F4663" s="41"/>
      <c r="G4663" s="41"/>
      <c r="H4663" s="41"/>
      <c r="I4663" s="41"/>
      <c r="J4663" s="41"/>
      <c r="K4663" s="41"/>
      <c r="L4663" s="41"/>
      <c r="M4663" s="41"/>
      <c r="N4663" s="41"/>
      <c r="O4663" s="41"/>
      <c r="P4663" s="41"/>
      <c r="Q4663" s="41"/>
      <c r="R4663" s="41"/>
      <c r="S4663" s="41"/>
    </row>
    <row r="4664" ht="78.0" customHeight="1">
      <c r="A4664" s="41"/>
      <c r="B4664" s="78"/>
      <c r="C4664" s="78"/>
      <c r="D4664" s="41"/>
      <c r="E4664" s="41"/>
      <c r="F4664" s="41"/>
      <c r="G4664" s="41"/>
      <c r="H4664" s="41"/>
      <c r="I4664" s="41"/>
      <c r="J4664" s="41"/>
      <c r="K4664" s="41"/>
      <c r="L4664" s="41"/>
      <c r="M4664" s="41"/>
      <c r="N4664" s="41"/>
      <c r="O4664" s="41"/>
      <c r="P4664" s="41"/>
      <c r="Q4664" s="41"/>
      <c r="R4664" s="41"/>
      <c r="S4664" s="41"/>
    </row>
    <row r="4665" ht="78.0" customHeight="1">
      <c r="A4665" s="41"/>
      <c r="B4665" s="78"/>
      <c r="C4665" s="78"/>
      <c r="D4665" s="41"/>
      <c r="E4665" s="41"/>
      <c r="F4665" s="41"/>
      <c r="G4665" s="41"/>
      <c r="H4665" s="41"/>
      <c r="I4665" s="41"/>
      <c r="J4665" s="41"/>
      <c r="K4665" s="41"/>
      <c r="L4665" s="41"/>
      <c r="M4665" s="41"/>
      <c r="N4665" s="41"/>
      <c r="O4665" s="41"/>
      <c r="P4665" s="41"/>
      <c r="Q4665" s="41"/>
      <c r="R4665" s="41"/>
      <c r="S4665" s="41"/>
    </row>
    <row r="4666" ht="78.0" customHeight="1">
      <c r="A4666" s="41"/>
      <c r="B4666" s="78"/>
      <c r="C4666" s="78"/>
      <c r="D4666" s="41"/>
      <c r="E4666" s="41"/>
      <c r="F4666" s="41"/>
      <c r="G4666" s="41"/>
      <c r="H4666" s="41"/>
      <c r="I4666" s="41"/>
      <c r="J4666" s="41"/>
      <c r="K4666" s="41"/>
      <c r="L4666" s="41"/>
      <c r="M4666" s="41"/>
      <c r="N4666" s="41"/>
      <c r="O4666" s="41"/>
      <c r="P4666" s="41"/>
      <c r="Q4666" s="41"/>
      <c r="R4666" s="41"/>
      <c r="S4666" s="41"/>
    </row>
    <row r="4667" ht="78.0" customHeight="1">
      <c r="A4667" s="41"/>
      <c r="B4667" s="78"/>
      <c r="C4667" s="78"/>
      <c r="D4667" s="41"/>
      <c r="E4667" s="41"/>
      <c r="F4667" s="41"/>
      <c r="G4667" s="41"/>
      <c r="H4667" s="41"/>
      <c r="I4667" s="41"/>
      <c r="J4667" s="41"/>
      <c r="K4667" s="41"/>
      <c r="L4667" s="41"/>
      <c r="M4667" s="41"/>
      <c r="N4667" s="41"/>
      <c r="O4667" s="41"/>
      <c r="P4667" s="41"/>
      <c r="Q4667" s="41"/>
      <c r="R4667" s="41"/>
      <c r="S4667" s="41"/>
    </row>
    <row r="4668" ht="78.0" customHeight="1">
      <c r="A4668" s="41"/>
      <c r="B4668" s="78"/>
      <c r="C4668" s="78"/>
      <c r="D4668" s="41"/>
      <c r="E4668" s="41"/>
      <c r="F4668" s="41"/>
      <c r="G4668" s="41"/>
      <c r="H4668" s="41"/>
      <c r="I4668" s="41"/>
      <c r="J4668" s="41"/>
      <c r="K4668" s="41"/>
      <c r="L4668" s="41"/>
      <c r="M4668" s="41"/>
      <c r="N4668" s="41"/>
      <c r="O4668" s="41"/>
      <c r="P4668" s="41"/>
      <c r="Q4668" s="41"/>
      <c r="R4668" s="41"/>
      <c r="S4668" s="41"/>
    </row>
    <row r="4669" ht="78.0" customHeight="1">
      <c r="A4669" s="41"/>
      <c r="B4669" s="78"/>
      <c r="C4669" s="78"/>
      <c r="D4669" s="41"/>
      <c r="E4669" s="41"/>
      <c r="F4669" s="41"/>
      <c r="G4669" s="41"/>
      <c r="H4669" s="41"/>
      <c r="I4669" s="41"/>
      <c r="J4669" s="41"/>
      <c r="K4669" s="41"/>
      <c r="L4669" s="41"/>
      <c r="M4669" s="41"/>
      <c r="N4669" s="41"/>
      <c r="O4669" s="41"/>
      <c r="P4669" s="41"/>
      <c r="Q4669" s="41"/>
      <c r="R4669" s="41"/>
      <c r="S4669" s="41"/>
    </row>
    <row r="4670" ht="78.0" customHeight="1">
      <c r="A4670" s="41"/>
      <c r="B4670" s="78"/>
      <c r="C4670" s="78"/>
      <c r="D4670" s="41"/>
      <c r="E4670" s="41"/>
      <c r="F4670" s="41"/>
      <c r="G4670" s="41"/>
      <c r="H4670" s="41"/>
      <c r="I4670" s="41"/>
      <c r="J4670" s="41"/>
      <c r="K4670" s="41"/>
      <c r="L4670" s="41"/>
      <c r="M4670" s="41"/>
      <c r="N4670" s="41"/>
      <c r="O4670" s="41"/>
      <c r="P4670" s="41"/>
      <c r="Q4670" s="41"/>
      <c r="R4670" s="41"/>
      <c r="S4670" s="41"/>
    </row>
    <row r="4671" ht="78.0" customHeight="1">
      <c r="A4671" s="41"/>
      <c r="B4671" s="78"/>
      <c r="C4671" s="78"/>
      <c r="D4671" s="41"/>
      <c r="E4671" s="41"/>
      <c r="F4671" s="41"/>
      <c r="G4671" s="41"/>
      <c r="H4671" s="41"/>
      <c r="I4671" s="41"/>
      <c r="J4671" s="41"/>
      <c r="K4671" s="41"/>
      <c r="L4671" s="41"/>
      <c r="M4671" s="41"/>
      <c r="N4671" s="41"/>
      <c r="O4671" s="41"/>
      <c r="P4671" s="41"/>
      <c r="Q4671" s="41"/>
      <c r="R4671" s="41"/>
      <c r="S4671" s="41"/>
    </row>
    <row r="4672" ht="78.0" customHeight="1">
      <c r="A4672" s="41"/>
      <c r="B4672" s="78"/>
      <c r="C4672" s="78"/>
      <c r="D4672" s="41"/>
      <c r="E4672" s="41"/>
      <c r="F4672" s="41"/>
      <c r="G4672" s="41"/>
      <c r="H4672" s="41"/>
      <c r="I4672" s="41"/>
      <c r="J4672" s="41"/>
      <c r="K4672" s="41"/>
      <c r="L4672" s="41"/>
      <c r="M4672" s="41"/>
      <c r="N4672" s="41"/>
      <c r="O4672" s="41"/>
      <c r="P4672" s="41"/>
      <c r="Q4672" s="41"/>
      <c r="R4672" s="41"/>
      <c r="S4672" s="41"/>
    </row>
    <row r="4673" ht="78.0" customHeight="1">
      <c r="A4673" s="41"/>
      <c r="B4673" s="78"/>
      <c r="C4673" s="78"/>
      <c r="D4673" s="41"/>
      <c r="E4673" s="41"/>
      <c r="F4673" s="41"/>
      <c r="G4673" s="41"/>
      <c r="H4673" s="41"/>
      <c r="I4673" s="41"/>
      <c r="J4673" s="41"/>
      <c r="K4673" s="41"/>
      <c r="L4673" s="41"/>
      <c r="M4673" s="41"/>
      <c r="N4673" s="41"/>
      <c r="O4673" s="41"/>
      <c r="P4673" s="41"/>
      <c r="Q4673" s="41"/>
      <c r="R4673" s="41"/>
      <c r="S4673" s="41"/>
    </row>
    <row r="4674" ht="78.0" customHeight="1">
      <c r="A4674" s="41"/>
      <c r="B4674" s="78"/>
      <c r="C4674" s="78"/>
      <c r="D4674" s="41"/>
      <c r="E4674" s="41"/>
      <c r="F4674" s="41"/>
      <c r="G4674" s="41"/>
      <c r="H4674" s="41"/>
      <c r="I4674" s="41"/>
      <c r="J4674" s="41"/>
      <c r="K4674" s="41"/>
      <c r="L4674" s="41"/>
      <c r="M4674" s="41"/>
      <c r="N4674" s="41"/>
      <c r="O4674" s="41"/>
      <c r="P4674" s="41"/>
      <c r="Q4674" s="41"/>
      <c r="R4674" s="41"/>
      <c r="S4674" s="41"/>
    </row>
    <row r="4675" ht="78.0" customHeight="1">
      <c r="A4675" s="41"/>
      <c r="B4675" s="78"/>
      <c r="C4675" s="78"/>
      <c r="D4675" s="41"/>
      <c r="E4675" s="41"/>
      <c r="F4675" s="41"/>
      <c r="G4675" s="41"/>
      <c r="H4675" s="41"/>
      <c r="I4675" s="41"/>
      <c r="J4675" s="41"/>
      <c r="K4675" s="41"/>
      <c r="L4675" s="41"/>
      <c r="M4675" s="41"/>
      <c r="N4675" s="41"/>
      <c r="O4675" s="41"/>
      <c r="P4675" s="41"/>
      <c r="Q4675" s="41"/>
      <c r="R4675" s="41"/>
      <c r="S4675" s="41"/>
    </row>
    <row r="4676" ht="78.0" customHeight="1">
      <c r="A4676" s="41"/>
      <c r="B4676" s="78"/>
      <c r="C4676" s="78"/>
      <c r="D4676" s="41"/>
      <c r="E4676" s="41"/>
      <c r="F4676" s="41"/>
      <c r="G4676" s="41"/>
      <c r="H4676" s="41"/>
      <c r="I4676" s="41"/>
      <c r="J4676" s="41"/>
      <c r="K4676" s="41"/>
      <c r="L4676" s="41"/>
      <c r="M4676" s="41"/>
      <c r="N4676" s="41"/>
      <c r="O4676" s="41"/>
      <c r="P4676" s="41"/>
      <c r="Q4676" s="41"/>
      <c r="R4676" s="41"/>
      <c r="S4676" s="41"/>
    </row>
    <row r="4677" ht="78.0" customHeight="1">
      <c r="A4677" s="41"/>
      <c r="B4677" s="78"/>
      <c r="C4677" s="78"/>
      <c r="D4677" s="41"/>
      <c r="E4677" s="41"/>
      <c r="F4677" s="41"/>
      <c r="G4677" s="41"/>
      <c r="H4677" s="41"/>
      <c r="I4677" s="41"/>
      <c r="J4677" s="41"/>
      <c r="K4677" s="41"/>
      <c r="L4677" s="41"/>
      <c r="M4677" s="41"/>
      <c r="N4677" s="41"/>
      <c r="O4677" s="41"/>
      <c r="P4677" s="41"/>
      <c r="Q4677" s="41"/>
      <c r="R4677" s="41"/>
      <c r="S4677" s="41"/>
    </row>
    <row r="4678" ht="78.0" customHeight="1">
      <c r="A4678" s="41"/>
      <c r="B4678" s="78"/>
      <c r="C4678" s="78"/>
      <c r="D4678" s="41"/>
      <c r="E4678" s="41"/>
      <c r="F4678" s="41"/>
      <c r="G4678" s="41"/>
      <c r="H4678" s="41"/>
      <c r="I4678" s="41"/>
      <c r="J4678" s="41"/>
      <c r="K4678" s="41"/>
      <c r="L4678" s="41"/>
      <c r="M4678" s="41"/>
      <c r="N4678" s="41"/>
      <c r="O4678" s="41"/>
      <c r="P4678" s="41"/>
      <c r="Q4678" s="41"/>
      <c r="R4678" s="41"/>
      <c r="S4678" s="41"/>
    </row>
    <row r="4679" ht="78.0" customHeight="1">
      <c r="A4679" s="41"/>
      <c r="B4679" s="78"/>
      <c r="C4679" s="78"/>
      <c r="D4679" s="41"/>
      <c r="E4679" s="41"/>
      <c r="F4679" s="41"/>
      <c r="G4679" s="41"/>
      <c r="H4679" s="41"/>
      <c r="I4679" s="41"/>
      <c r="J4679" s="41"/>
      <c r="K4679" s="41"/>
      <c r="L4679" s="41"/>
      <c r="M4679" s="41"/>
      <c r="N4679" s="41"/>
      <c r="O4679" s="41"/>
      <c r="P4679" s="41"/>
      <c r="Q4679" s="41"/>
      <c r="R4679" s="41"/>
      <c r="S4679" s="41"/>
    </row>
    <row r="4680" ht="78.0" customHeight="1">
      <c r="A4680" s="41"/>
      <c r="B4680" s="78"/>
      <c r="C4680" s="78"/>
      <c r="D4680" s="41"/>
      <c r="E4680" s="41"/>
      <c r="F4680" s="41"/>
      <c r="G4680" s="41"/>
      <c r="H4680" s="41"/>
      <c r="I4680" s="41"/>
      <c r="J4680" s="41"/>
      <c r="K4680" s="41"/>
      <c r="L4680" s="41"/>
      <c r="M4680" s="41"/>
      <c r="N4680" s="41"/>
      <c r="O4680" s="41"/>
      <c r="P4680" s="41"/>
      <c r="Q4680" s="41"/>
      <c r="R4680" s="41"/>
      <c r="S4680" s="41"/>
    </row>
    <row r="4681" ht="78.0" customHeight="1">
      <c r="A4681" s="41"/>
      <c r="B4681" s="78"/>
      <c r="C4681" s="78"/>
      <c r="D4681" s="41"/>
      <c r="E4681" s="41"/>
      <c r="F4681" s="41"/>
      <c r="G4681" s="41"/>
      <c r="H4681" s="41"/>
      <c r="I4681" s="41"/>
      <c r="J4681" s="41"/>
      <c r="K4681" s="41"/>
      <c r="L4681" s="41"/>
      <c r="M4681" s="41"/>
      <c r="N4681" s="41"/>
      <c r="O4681" s="41"/>
      <c r="P4681" s="41"/>
      <c r="Q4681" s="41"/>
      <c r="R4681" s="41"/>
      <c r="S4681" s="41"/>
    </row>
    <row r="4682" ht="78.0" customHeight="1">
      <c r="A4682" s="41"/>
      <c r="B4682" s="78"/>
      <c r="C4682" s="78"/>
      <c r="D4682" s="41"/>
      <c r="E4682" s="41"/>
      <c r="F4682" s="41"/>
      <c r="G4682" s="41"/>
      <c r="H4682" s="41"/>
      <c r="I4682" s="41"/>
      <c r="J4682" s="41"/>
      <c r="K4682" s="41"/>
      <c r="L4682" s="41"/>
      <c r="M4682" s="41"/>
      <c r="N4682" s="41"/>
      <c r="O4682" s="41"/>
      <c r="P4682" s="41"/>
      <c r="Q4682" s="41"/>
      <c r="R4682" s="41"/>
      <c r="S4682" s="41"/>
    </row>
    <row r="4683" ht="78.0" customHeight="1">
      <c r="A4683" s="41"/>
      <c r="B4683" s="78"/>
      <c r="C4683" s="78"/>
      <c r="D4683" s="41"/>
      <c r="E4683" s="41"/>
      <c r="F4683" s="41"/>
      <c r="G4683" s="41"/>
      <c r="H4683" s="41"/>
      <c r="I4683" s="41"/>
      <c r="J4683" s="41"/>
      <c r="K4683" s="41"/>
      <c r="L4683" s="41"/>
      <c r="M4683" s="41"/>
      <c r="N4683" s="41"/>
      <c r="O4683" s="41"/>
      <c r="P4683" s="41"/>
      <c r="Q4683" s="41"/>
      <c r="R4683" s="41"/>
      <c r="S4683" s="41"/>
    </row>
    <row r="4684" ht="78.0" customHeight="1">
      <c r="A4684" s="41"/>
      <c r="B4684" s="78"/>
      <c r="C4684" s="78"/>
      <c r="D4684" s="41"/>
      <c r="E4684" s="41"/>
      <c r="F4684" s="41"/>
      <c r="G4684" s="41"/>
      <c r="H4684" s="41"/>
      <c r="I4684" s="41"/>
      <c r="J4684" s="41"/>
      <c r="K4684" s="41"/>
      <c r="L4684" s="41"/>
      <c r="M4684" s="41"/>
      <c r="N4684" s="41"/>
      <c r="O4684" s="41"/>
      <c r="P4684" s="41"/>
      <c r="Q4684" s="41"/>
      <c r="R4684" s="41"/>
      <c r="S4684" s="41"/>
    </row>
    <row r="4685" ht="78.0" customHeight="1">
      <c r="A4685" s="41"/>
      <c r="B4685" s="78"/>
      <c r="C4685" s="78"/>
      <c r="D4685" s="41"/>
      <c r="E4685" s="41"/>
      <c r="F4685" s="41"/>
      <c r="G4685" s="41"/>
      <c r="H4685" s="41"/>
      <c r="I4685" s="41"/>
      <c r="J4685" s="41"/>
      <c r="K4685" s="41"/>
      <c r="L4685" s="41"/>
      <c r="M4685" s="41"/>
      <c r="N4685" s="41"/>
      <c r="O4685" s="41"/>
      <c r="P4685" s="41"/>
      <c r="Q4685" s="41"/>
      <c r="R4685" s="41"/>
      <c r="S4685" s="41"/>
    </row>
    <row r="4686" ht="78.0" customHeight="1">
      <c r="A4686" s="41"/>
      <c r="B4686" s="78"/>
      <c r="C4686" s="78"/>
      <c r="D4686" s="41"/>
      <c r="E4686" s="41"/>
      <c r="F4686" s="41"/>
      <c r="G4686" s="41"/>
      <c r="H4686" s="41"/>
      <c r="I4686" s="41"/>
      <c r="J4686" s="41"/>
      <c r="K4686" s="41"/>
      <c r="L4686" s="41"/>
      <c r="M4686" s="41"/>
      <c r="N4686" s="41"/>
      <c r="O4686" s="41"/>
      <c r="P4686" s="41"/>
      <c r="Q4686" s="41"/>
      <c r="R4686" s="41"/>
      <c r="S4686" s="41"/>
    </row>
    <row r="4687" ht="78.0" customHeight="1">
      <c r="A4687" s="41"/>
      <c r="B4687" s="78"/>
      <c r="C4687" s="78"/>
      <c r="D4687" s="41"/>
      <c r="E4687" s="41"/>
      <c r="F4687" s="41"/>
      <c r="G4687" s="41"/>
      <c r="H4687" s="41"/>
      <c r="I4687" s="41"/>
      <c r="J4687" s="41"/>
      <c r="K4687" s="41"/>
      <c r="L4687" s="41"/>
      <c r="M4687" s="41"/>
      <c r="N4687" s="41"/>
      <c r="O4687" s="41"/>
      <c r="P4687" s="41"/>
      <c r="Q4687" s="41"/>
      <c r="R4687" s="41"/>
      <c r="S4687" s="41"/>
    </row>
    <row r="4688" ht="78.0" customHeight="1">
      <c r="A4688" s="41"/>
      <c r="B4688" s="78"/>
      <c r="C4688" s="78"/>
      <c r="D4688" s="41"/>
      <c r="E4688" s="41"/>
      <c r="F4688" s="41"/>
      <c r="G4688" s="41"/>
      <c r="H4688" s="41"/>
      <c r="I4688" s="41"/>
      <c r="J4688" s="41"/>
      <c r="K4688" s="41"/>
      <c r="L4688" s="41"/>
      <c r="M4688" s="41"/>
      <c r="N4688" s="41"/>
      <c r="O4688" s="41"/>
      <c r="P4688" s="41"/>
      <c r="Q4688" s="41"/>
      <c r="R4688" s="41"/>
      <c r="S4688" s="41"/>
    </row>
    <row r="4689" ht="78.0" customHeight="1">
      <c r="A4689" s="41"/>
      <c r="B4689" s="78"/>
      <c r="C4689" s="78"/>
      <c r="D4689" s="41"/>
      <c r="E4689" s="41"/>
      <c r="F4689" s="41"/>
      <c r="G4689" s="41"/>
      <c r="H4689" s="41"/>
      <c r="I4689" s="41"/>
      <c r="J4689" s="41"/>
      <c r="K4689" s="41"/>
      <c r="L4689" s="41"/>
      <c r="M4689" s="41"/>
      <c r="N4689" s="41"/>
      <c r="O4689" s="41"/>
      <c r="P4689" s="41"/>
      <c r="Q4689" s="41"/>
      <c r="R4689" s="41"/>
      <c r="S4689" s="41"/>
    </row>
    <row r="4690" ht="78.0" customHeight="1">
      <c r="A4690" s="41"/>
      <c r="B4690" s="78"/>
      <c r="C4690" s="78"/>
      <c r="D4690" s="41"/>
      <c r="E4690" s="41"/>
      <c r="F4690" s="41"/>
      <c r="G4690" s="41"/>
      <c r="H4690" s="41"/>
      <c r="I4690" s="41"/>
      <c r="J4690" s="41"/>
      <c r="K4690" s="41"/>
      <c r="L4690" s="41"/>
      <c r="M4690" s="41"/>
      <c r="N4690" s="41"/>
      <c r="O4690" s="41"/>
      <c r="P4690" s="41"/>
      <c r="Q4690" s="41"/>
      <c r="R4690" s="41"/>
      <c r="S4690" s="41"/>
    </row>
    <row r="4691" ht="78.0" customHeight="1">
      <c r="A4691" s="41"/>
      <c r="B4691" s="78"/>
      <c r="C4691" s="78"/>
      <c r="D4691" s="41"/>
      <c r="E4691" s="41"/>
      <c r="F4691" s="41"/>
      <c r="G4691" s="41"/>
      <c r="H4691" s="41"/>
      <c r="I4691" s="41"/>
      <c r="J4691" s="41"/>
      <c r="K4691" s="41"/>
      <c r="L4691" s="41"/>
      <c r="M4691" s="41"/>
      <c r="N4691" s="41"/>
      <c r="O4691" s="41"/>
      <c r="P4691" s="41"/>
      <c r="Q4691" s="41"/>
      <c r="R4691" s="41"/>
      <c r="S4691" s="41"/>
    </row>
    <row r="4692" ht="78.0" customHeight="1">
      <c r="A4692" s="41"/>
      <c r="B4692" s="78"/>
      <c r="C4692" s="78"/>
      <c r="D4692" s="41"/>
      <c r="E4692" s="41"/>
      <c r="F4692" s="41"/>
      <c r="G4692" s="41"/>
      <c r="H4692" s="41"/>
      <c r="I4692" s="41"/>
      <c r="J4692" s="41"/>
      <c r="K4692" s="41"/>
      <c r="L4692" s="41"/>
      <c r="M4692" s="41"/>
      <c r="N4692" s="41"/>
      <c r="O4692" s="41"/>
      <c r="P4692" s="41"/>
      <c r="Q4692" s="41"/>
      <c r="R4692" s="41"/>
      <c r="S4692" s="41"/>
    </row>
    <row r="4693" ht="78.0" customHeight="1">
      <c r="A4693" s="41"/>
      <c r="B4693" s="78"/>
      <c r="C4693" s="78"/>
      <c r="D4693" s="41"/>
      <c r="E4693" s="41"/>
      <c r="F4693" s="41"/>
      <c r="G4693" s="41"/>
      <c r="H4693" s="41"/>
      <c r="I4693" s="41"/>
      <c r="J4693" s="41"/>
      <c r="K4693" s="41"/>
      <c r="L4693" s="41"/>
      <c r="M4693" s="41"/>
      <c r="N4693" s="41"/>
      <c r="O4693" s="41"/>
      <c r="P4693" s="41"/>
      <c r="Q4693" s="41"/>
      <c r="R4693" s="41"/>
      <c r="S4693" s="41"/>
    </row>
    <row r="4694" ht="78.0" customHeight="1">
      <c r="A4694" s="41"/>
      <c r="B4694" s="78"/>
      <c r="C4694" s="78"/>
      <c r="D4694" s="41"/>
      <c r="E4694" s="41"/>
      <c r="F4694" s="41"/>
      <c r="G4694" s="41"/>
      <c r="H4694" s="41"/>
      <c r="I4694" s="41"/>
      <c r="J4694" s="41"/>
      <c r="K4694" s="41"/>
      <c r="L4694" s="41"/>
      <c r="M4694" s="41"/>
      <c r="N4694" s="41"/>
      <c r="O4694" s="41"/>
      <c r="P4694" s="41"/>
      <c r="Q4694" s="41"/>
      <c r="R4694" s="41"/>
      <c r="S4694" s="41"/>
    </row>
    <row r="4695" ht="78.0" customHeight="1">
      <c r="A4695" s="41"/>
      <c r="B4695" s="78"/>
      <c r="C4695" s="78"/>
      <c r="D4695" s="41"/>
      <c r="E4695" s="41"/>
      <c r="F4695" s="41"/>
      <c r="G4695" s="41"/>
      <c r="H4695" s="41"/>
      <c r="I4695" s="41"/>
      <c r="J4695" s="41"/>
      <c r="K4695" s="41"/>
      <c r="L4695" s="41"/>
      <c r="M4695" s="41"/>
      <c r="N4695" s="41"/>
      <c r="O4695" s="41"/>
      <c r="P4695" s="41"/>
      <c r="Q4695" s="41"/>
      <c r="R4695" s="41"/>
      <c r="S4695" s="41"/>
    </row>
    <row r="4696" ht="78.0" customHeight="1">
      <c r="A4696" s="41"/>
      <c r="B4696" s="78"/>
      <c r="C4696" s="78"/>
      <c r="D4696" s="41"/>
      <c r="E4696" s="41"/>
      <c r="F4696" s="41"/>
      <c r="G4696" s="41"/>
      <c r="H4696" s="41"/>
      <c r="I4696" s="41"/>
      <c r="J4696" s="41"/>
      <c r="K4696" s="41"/>
      <c r="L4696" s="41"/>
      <c r="M4696" s="41"/>
      <c r="N4696" s="41"/>
      <c r="O4696" s="41"/>
      <c r="P4696" s="41"/>
      <c r="Q4696" s="41"/>
      <c r="R4696" s="41"/>
      <c r="S4696" s="41"/>
    </row>
    <row r="4697" ht="78.0" customHeight="1">
      <c r="A4697" s="41"/>
      <c r="B4697" s="78"/>
      <c r="C4697" s="78"/>
      <c r="D4697" s="41"/>
      <c r="E4697" s="41"/>
      <c r="F4697" s="41"/>
      <c r="G4697" s="41"/>
      <c r="H4697" s="41"/>
      <c r="I4697" s="41"/>
      <c r="J4697" s="41"/>
      <c r="K4697" s="41"/>
      <c r="L4697" s="41"/>
      <c r="M4697" s="41"/>
      <c r="N4697" s="41"/>
      <c r="O4697" s="41"/>
      <c r="P4697" s="41"/>
      <c r="Q4697" s="41"/>
      <c r="R4697" s="41"/>
      <c r="S4697" s="41"/>
    </row>
    <row r="4698" ht="78.0" customHeight="1">
      <c r="A4698" s="41"/>
      <c r="B4698" s="78"/>
      <c r="C4698" s="78"/>
      <c r="D4698" s="41"/>
      <c r="E4698" s="41"/>
      <c r="F4698" s="41"/>
      <c r="G4698" s="41"/>
      <c r="H4698" s="41"/>
      <c r="I4698" s="41"/>
      <c r="J4698" s="41"/>
      <c r="K4698" s="41"/>
      <c r="L4698" s="41"/>
      <c r="M4698" s="41"/>
      <c r="N4698" s="41"/>
      <c r="O4698" s="41"/>
      <c r="P4698" s="41"/>
      <c r="Q4698" s="41"/>
      <c r="R4698" s="41"/>
      <c r="S4698" s="41"/>
    </row>
    <row r="4699" ht="78.0" customHeight="1">
      <c r="A4699" s="41"/>
      <c r="B4699" s="78"/>
      <c r="C4699" s="78"/>
      <c r="D4699" s="41"/>
      <c r="E4699" s="41"/>
      <c r="F4699" s="41"/>
      <c r="G4699" s="41"/>
      <c r="H4699" s="41"/>
      <c r="I4699" s="41"/>
      <c r="J4699" s="41"/>
      <c r="K4699" s="41"/>
      <c r="L4699" s="41"/>
      <c r="M4699" s="41"/>
      <c r="N4699" s="41"/>
      <c r="O4699" s="41"/>
      <c r="P4699" s="41"/>
      <c r="Q4699" s="41"/>
      <c r="R4699" s="41"/>
      <c r="S4699" s="41"/>
    </row>
    <row r="4700" ht="78.0" customHeight="1">
      <c r="A4700" s="41"/>
      <c r="B4700" s="78"/>
      <c r="C4700" s="78"/>
      <c r="D4700" s="41"/>
      <c r="E4700" s="41"/>
      <c r="F4700" s="41"/>
      <c r="G4700" s="41"/>
      <c r="H4700" s="41"/>
      <c r="I4700" s="41"/>
      <c r="J4700" s="41"/>
      <c r="K4700" s="41"/>
      <c r="L4700" s="41"/>
      <c r="M4700" s="41"/>
      <c r="N4700" s="41"/>
      <c r="O4700" s="41"/>
      <c r="P4700" s="41"/>
      <c r="Q4700" s="41"/>
      <c r="R4700" s="41"/>
      <c r="S4700" s="41"/>
    </row>
    <row r="4701" ht="78.0" customHeight="1">
      <c r="A4701" s="41"/>
      <c r="B4701" s="78"/>
      <c r="C4701" s="78"/>
      <c r="D4701" s="41"/>
      <c r="E4701" s="41"/>
      <c r="F4701" s="41"/>
      <c r="G4701" s="41"/>
      <c r="H4701" s="41"/>
      <c r="I4701" s="41"/>
      <c r="J4701" s="41"/>
      <c r="K4701" s="41"/>
      <c r="L4701" s="41"/>
      <c r="M4701" s="41"/>
      <c r="N4701" s="41"/>
      <c r="O4701" s="41"/>
      <c r="P4701" s="41"/>
      <c r="Q4701" s="41"/>
      <c r="R4701" s="41"/>
      <c r="S4701" s="41"/>
    </row>
    <row r="4702" ht="78.0" customHeight="1">
      <c r="A4702" s="41"/>
      <c r="B4702" s="78"/>
      <c r="C4702" s="78"/>
      <c r="D4702" s="41"/>
      <c r="E4702" s="41"/>
      <c r="F4702" s="41"/>
      <c r="G4702" s="41"/>
      <c r="H4702" s="41"/>
      <c r="I4702" s="41"/>
      <c r="J4702" s="41"/>
      <c r="K4702" s="41"/>
      <c r="L4702" s="41"/>
      <c r="M4702" s="41"/>
      <c r="N4702" s="41"/>
      <c r="O4702" s="41"/>
      <c r="P4702" s="41"/>
      <c r="Q4702" s="41"/>
      <c r="R4702" s="41"/>
      <c r="S4702" s="41"/>
    </row>
    <row r="4703" ht="78.0" customHeight="1">
      <c r="A4703" s="41"/>
      <c r="B4703" s="78"/>
      <c r="C4703" s="78"/>
      <c r="D4703" s="41"/>
      <c r="E4703" s="41"/>
      <c r="F4703" s="41"/>
      <c r="G4703" s="41"/>
      <c r="H4703" s="41"/>
      <c r="I4703" s="41"/>
      <c r="J4703" s="41"/>
      <c r="K4703" s="41"/>
      <c r="L4703" s="41"/>
      <c r="M4703" s="41"/>
      <c r="N4703" s="41"/>
      <c r="O4703" s="41"/>
      <c r="P4703" s="41"/>
      <c r="Q4703" s="41"/>
      <c r="R4703" s="41"/>
      <c r="S4703" s="41"/>
    </row>
    <row r="4704" ht="78.0" customHeight="1">
      <c r="A4704" s="41"/>
      <c r="B4704" s="78"/>
      <c r="C4704" s="78"/>
      <c r="D4704" s="41"/>
      <c r="E4704" s="41"/>
      <c r="F4704" s="41"/>
      <c r="G4704" s="41"/>
      <c r="H4704" s="41"/>
      <c r="I4704" s="41"/>
      <c r="J4704" s="41"/>
      <c r="K4704" s="41"/>
      <c r="L4704" s="41"/>
      <c r="M4704" s="41"/>
      <c r="N4704" s="41"/>
      <c r="O4704" s="41"/>
      <c r="P4704" s="41"/>
      <c r="Q4704" s="41"/>
      <c r="R4704" s="41"/>
      <c r="S4704" s="41"/>
    </row>
    <row r="4705" ht="78.0" customHeight="1">
      <c r="A4705" s="41"/>
      <c r="B4705" s="78"/>
      <c r="C4705" s="78"/>
      <c r="D4705" s="41"/>
      <c r="E4705" s="41"/>
      <c r="F4705" s="41"/>
      <c r="G4705" s="41"/>
      <c r="H4705" s="41"/>
      <c r="I4705" s="41"/>
      <c r="J4705" s="41"/>
      <c r="K4705" s="41"/>
      <c r="L4705" s="41"/>
      <c r="M4705" s="41"/>
      <c r="N4705" s="41"/>
      <c r="O4705" s="41"/>
      <c r="P4705" s="41"/>
      <c r="Q4705" s="41"/>
      <c r="R4705" s="41"/>
      <c r="S4705" s="41"/>
    </row>
    <row r="4706" ht="78.0" customHeight="1">
      <c r="A4706" s="41"/>
      <c r="B4706" s="78"/>
      <c r="C4706" s="78"/>
      <c r="D4706" s="41"/>
      <c r="E4706" s="41"/>
      <c r="F4706" s="41"/>
      <c r="G4706" s="41"/>
      <c r="H4706" s="41"/>
      <c r="I4706" s="41"/>
      <c r="J4706" s="41"/>
      <c r="K4706" s="41"/>
      <c r="L4706" s="41"/>
      <c r="M4706" s="41"/>
      <c r="N4706" s="41"/>
      <c r="O4706" s="41"/>
      <c r="P4706" s="41"/>
      <c r="Q4706" s="41"/>
      <c r="R4706" s="41"/>
      <c r="S4706" s="41"/>
    </row>
    <row r="4707" ht="78.0" customHeight="1">
      <c r="A4707" s="41"/>
      <c r="B4707" s="78"/>
      <c r="C4707" s="78"/>
      <c r="D4707" s="41"/>
      <c r="E4707" s="41"/>
      <c r="F4707" s="41"/>
      <c r="G4707" s="41"/>
      <c r="H4707" s="41"/>
      <c r="I4707" s="41"/>
      <c r="J4707" s="41"/>
      <c r="K4707" s="41"/>
      <c r="L4707" s="41"/>
      <c r="M4707" s="41"/>
      <c r="N4707" s="41"/>
      <c r="O4707" s="41"/>
      <c r="P4707" s="41"/>
      <c r="Q4707" s="41"/>
      <c r="R4707" s="41"/>
      <c r="S4707" s="41"/>
    </row>
    <row r="4708" ht="78.0" customHeight="1">
      <c r="A4708" s="41"/>
      <c r="B4708" s="78"/>
      <c r="C4708" s="78"/>
      <c r="D4708" s="41"/>
      <c r="E4708" s="41"/>
      <c r="F4708" s="41"/>
      <c r="G4708" s="41"/>
      <c r="H4708" s="41"/>
      <c r="I4708" s="41"/>
      <c r="J4708" s="41"/>
      <c r="K4708" s="41"/>
      <c r="L4708" s="41"/>
      <c r="M4708" s="41"/>
      <c r="N4708" s="41"/>
      <c r="O4708" s="41"/>
      <c r="P4708" s="41"/>
      <c r="Q4708" s="41"/>
      <c r="R4708" s="41"/>
      <c r="S4708" s="41"/>
    </row>
    <row r="4709" ht="78.0" customHeight="1">
      <c r="A4709" s="41"/>
      <c r="B4709" s="78"/>
      <c r="C4709" s="78"/>
      <c r="D4709" s="41"/>
      <c r="E4709" s="41"/>
      <c r="F4709" s="41"/>
      <c r="G4709" s="41"/>
      <c r="H4709" s="41"/>
      <c r="I4709" s="41"/>
      <c r="J4709" s="41"/>
      <c r="K4709" s="41"/>
      <c r="L4709" s="41"/>
      <c r="M4709" s="41"/>
      <c r="N4709" s="41"/>
      <c r="O4709" s="41"/>
      <c r="P4709" s="41"/>
      <c r="Q4709" s="41"/>
      <c r="R4709" s="41"/>
      <c r="S4709" s="41"/>
    </row>
    <row r="4710" ht="78.0" customHeight="1">
      <c r="A4710" s="41"/>
      <c r="B4710" s="78"/>
      <c r="C4710" s="78"/>
      <c r="D4710" s="41"/>
      <c r="E4710" s="41"/>
      <c r="F4710" s="41"/>
      <c r="G4710" s="41"/>
      <c r="H4710" s="41"/>
      <c r="I4710" s="41"/>
      <c r="J4710" s="41"/>
      <c r="K4710" s="41"/>
      <c r="L4710" s="41"/>
      <c r="M4710" s="41"/>
      <c r="N4710" s="41"/>
      <c r="O4710" s="41"/>
      <c r="P4710" s="41"/>
      <c r="Q4710" s="41"/>
      <c r="R4710" s="41"/>
      <c r="S4710" s="41"/>
    </row>
    <row r="4711" ht="78.0" customHeight="1">
      <c r="A4711" s="41"/>
      <c r="B4711" s="78"/>
      <c r="C4711" s="78"/>
      <c r="D4711" s="41"/>
      <c r="E4711" s="41"/>
      <c r="F4711" s="41"/>
      <c r="G4711" s="41"/>
      <c r="H4711" s="41"/>
      <c r="I4711" s="41"/>
      <c r="J4711" s="41"/>
      <c r="K4711" s="41"/>
      <c r="L4711" s="41"/>
      <c r="M4711" s="41"/>
      <c r="N4711" s="41"/>
      <c r="O4711" s="41"/>
      <c r="P4711" s="41"/>
      <c r="Q4711" s="41"/>
      <c r="R4711" s="41"/>
      <c r="S4711" s="41"/>
    </row>
    <row r="4712" ht="78.0" customHeight="1">
      <c r="A4712" s="41"/>
      <c r="B4712" s="78"/>
      <c r="C4712" s="78"/>
      <c r="D4712" s="41"/>
      <c r="E4712" s="41"/>
      <c r="F4712" s="41"/>
      <c r="G4712" s="41"/>
      <c r="H4712" s="41"/>
      <c r="I4712" s="41"/>
      <c r="J4712" s="41"/>
      <c r="K4712" s="41"/>
      <c r="L4712" s="41"/>
      <c r="M4712" s="41"/>
      <c r="N4712" s="41"/>
      <c r="O4712" s="41"/>
      <c r="P4712" s="41"/>
      <c r="Q4712" s="41"/>
      <c r="R4712" s="41"/>
      <c r="S4712" s="41"/>
    </row>
    <row r="4713" ht="78.0" customHeight="1">
      <c r="A4713" s="41"/>
      <c r="B4713" s="78"/>
      <c r="C4713" s="78"/>
      <c r="D4713" s="41"/>
      <c r="E4713" s="41"/>
      <c r="F4713" s="41"/>
      <c r="G4713" s="41"/>
      <c r="H4713" s="41"/>
      <c r="I4713" s="41"/>
      <c r="J4713" s="41"/>
      <c r="K4713" s="41"/>
      <c r="L4713" s="41"/>
      <c r="M4713" s="41"/>
      <c r="N4713" s="41"/>
      <c r="O4713" s="41"/>
      <c r="P4713" s="41"/>
      <c r="Q4713" s="41"/>
      <c r="R4713" s="41"/>
      <c r="S4713" s="41"/>
    </row>
    <row r="4714" ht="78.0" customHeight="1">
      <c r="A4714" s="41"/>
      <c r="B4714" s="78"/>
      <c r="C4714" s="78"/>
      <c r="D4714" s="41"/>
      <c r="E4714" s="41"/>
      <c r="F4714" s="41"/>
      <c r="G4714" s="41"/>
      <c r="H4714" s="41"/>
      <c r="I4714" s="41"/>
      <c r="J4714" s="41"/>
      <c r="K4714" s="41"/>
      <c r="L4714" s="41"/>
      <c r="M4714" s="41"/>
      <c r="N4714" s="41"/>
      <c r="O4714" s="41"/>
      <c r="P4714" s="41"/>
      <c r="Q4714" s="41"/>
      <c r="R4714" s="41"/>
      <c r="S4714" s="41"/>
    </row>
    <row r="4715" ht="78.0" customHeight="1">
      <c r="A4715" s="41"/>
      <c r="B4715" s="78"/>
      <c r="C4715" s="78"/>
      <c r="D4715" s="41"/>
      <c r="E4715" s="41"/>
      <c r="F4715" s="41"/>
      <c r="G4715" s="41"/>
      <c r="H4715" s="41"/>
      <c r="I4715" s="41"/>
      <c r="J4715" s="41"/>
      <c r="K4715" s="41"/>
      <c r="L4715" s="41"/>
      <c r="M4715" s="41"/>
      <c r="N4715" s="41"/>
      <c r="O4715" s="41"/>
      <c r="P4715" s="41"/>
      <c r="Q4715" s="41"/>
      <c r="R4715" s="41"/>
      <c r="S4715" s="41"/>
    </row>
    <row r="4716" ht="78.0" customHeight="1">
      <c r="A4716" s="41"/>
      <c r="B4716" s="78"/>
      <c r="C4716" s="78"/>
      <c r="D4716" s="41"/>
      <c r="E4716" s="41"/>
      <c r="F4716" s="41"/>
      <c r="G4716" s="41"/>
      <c r="H4716" s="41"/>
      <c r="I4716" s="41"/>
      <c r="J4716" s="41"/>
      <c r="K4716" s="41"/>
      <c r="L4716" s="41"/>
      <c r="M4716" s="41"/>
      <c r="N4716" s="41"/>
      <c r="O4716" s="41"/>
      <c r="P4716" s="41"/>
      <c r="Q4716" s="41"/>
      <c r="R4716" s="41"/>
      <c r="S4716" s="41"/>
    </row>
    <row r="4717" ht="78.0" customHeight="1">
      <c r="A4717" s="41"/>
      <c r="B4717" s="78"/>
      <c r="C4717" s="78"/>
      <c r="D4717" s="41"/>
      <c r="E4717" s="41"/>
      <c r="F4717" s="41"/>
      <c r="G4717" s="41"/>
      <c r="H4717" s="41"/>
      <c r="I4717" s="41"/>
      <c r="J4717" s="41"/>
      <c r="K4717" s="41"/>
      <c r="L4717" s="41"/>
      <c r="M4717" s="41"/>
      <c r="N4717" s="41"/>
      <c r="O4717" s="41"/>
      <c r="P4717" s="41"/>
      <c r="Q4717" s="41"/>
      <c r="R4717" s="41"/>
      <c r="S4717" s="41"/>
    </row>
    <row r="4718" ht="78.0" customHeight="1">
      <c r="A4718" s="41"/>
      <c r="B4718" s="78"/>
      <c r="C4718" s="78"/>
      <c r="D4718" s="41"/>
      <c r="E4718" s="41"/>
      <c r="F4718" s="41"/>
      <c r="G4718" s="41"/>
      <c r="H4718" s="41"/>
      <c r="I4718" s="41"/>
      <c r="J4718" s="41"/>
      <c r="K4718" s="41"/>
      <c r="L4718" s="41"/>
      <c r="M4718" s="41"/>
      <c r="N4718" s="41"/>
      <c r="O4718" s="41"/>
      <c r="P4718" s="41"/>
      <c r="Q4718" s="41"/>
      <c r="R4718" s="41"/>
      <c r="S4718" s="41"/>
    </row>
    <row r="4719" ht="78.0" customHeight="1">
      <c r="A4719" s="41"/>
      <c r="B4719" s="78"/>
      <c r="C4719" s="78"/>
      <c r="D4719" s="41"/>
      <c r="E4719" s="41"/>
      <c r="F4719" s="41"/>
      <c r="G4719" s="41"/>
      <c r="H4719" s="41"/>
      <c r="I4719" s="41"/>
      <c r="J4719" s="41"/>
      <c r="K4719" s="41"/>
      <c r="L4719" s="41"/>
      <c r="M4719" s="41"/>
      <c r="N4719" s="41"/>
      <c r="O4719" s="41"/>
      <c r="P4719" s="41"/>
      <c r="Q4719" s="41"/>
      <c r="R4719" s="41"/>
      <c r="S4719" s="41"/>
    </row>
    <row r="4720" ht="78.0" customHeight="1">
      <c r="A4720" s="41"/>
      <c r="B4720" s="78"/>
      <c r="C4720" s="78"/>
      <c r="D4720" s="41"/>
      <c r="E4720" s="41"/>
      <c r="F4720" s="41"/>
      <c r="G4720" s="41"/>
      <c r="H4720" s="41"/>
      <c r="I4720" s="41"/>
      <c r="J4720" s="41"/>
      <c r="K4720" s="41"/>
      <c r="L4720" s="41"/>
      <c r="M4720" s="41"/>
      <c r="N4720" s="41"/>
      <c r="O4720" s="41"/>
      <c r="P4720" s="41"/>
      <c r="Q4720" s="41"/>
      <c r="R4720" s="41"/>
      <c r="S4720" s="41"/>
    </row>
    <row r="4721" ht="78.0" customHeight="1">
      <c r="A4721" s="41"/>
      <c r="B4721" s="78"/>
      <c r="C4721" s="78"/>
      <c r="D4721" s="41"/>
      <c r="E4721" s="41"/>
      <c r="F4721" s="41"/>
      <c r="G4721" s="41"/>
      <c r="H4721" s="41"/>
      <c r="I4721" s="41"/>
      <c r="J4721" s="41"/>
      <c r="K4721" s="41"/>
      <c r="L4721" s="41"/>
      <c r="M4721" s="41"/>
      <c r="N4721" s="41"/>
      <c r="O4721" s="41"/>
      <c r="P4721" s="41"/>
      <c r="Q4721" s="41"/>
      <c r="R4721" s="41"/>
      <c r="S4721" s="41"/>
    </row>
    <row r="4722" ht="78.0" customHeight="1">
      <c r="A4722" s="41"/>
      <c r="B4722" s="78"/>
      <c r="C4722" s="78"/>
      <c r="D4722" s="41"/>
      <c r="E4722" s="41"/>
      <c r="F4722" s="41"/>
      <c r="G4722" s="41"/>
      <c r="H4722" s="41"/>
      <c r="I4722" s="41"/>
      <c r="J4722" s="41"/>
      <c r="K4722" s="41"/>
      <c r="L4722" s="41"/>
      <c r="M4722" s="41"/>
      <c r="N4722" s="41"/>
      <c r="O4722" s="41"/>
      <c r="P4722" s="41"/>
      <c r="Q4722" s="41"/>
      <c r="R4722" s="41"/>
      <c r="S4722" s="41"/>
    </row>
    <row r="4723" ht="78.0" customHeight="1">
      <c r="A4723" s="41"/>
      <c r="B4723" s="78"/>
      <c r="C4723" s="78"/>
      <c r="D4723" s="41"/>
      <c r="E4723" s="41"/>
      <c r="F4723" s="41"/>
      <c r="G4723" s="41"/>
      <c r="H4723" s="41"/>
      <c r="I4723" s="41"/>
      <c r="J4723" s="41"/>
      <c r="K4723" s="41"/>
      <c r="L4723" s="41"/>
      <c r="M4723" s="41"/>
      <c r="N4723" s="41"/>
      <c r="O4723" s="41"/>
      <c r="P4723" s="41"/>
      <c r="Q4723" s="41"/>
      <c r="R4723" s="41"/>
      <c r="S4723" s="41"/>
    </row>
    <row r="4724" ht="78.0" customHeight="1">
      <c r="A4724" s="41"/>
      <c r="B4724" s="78"/>
      <c r="C4724" s="78"/>
      <c r="D4724" s="41"/>
      <c r="E4724" s="41"/>
      <c r="F4724" s="41"/>
      <c r="G4724" s="41"/>
      <c r="H4724" s="41"/>
      <c r="I4724" s="41"/>
      <c r="J4724" s="41"/>
      <c r="K4724" s="41"/>
      <c r="L4724" s="41"/>
      <c r="M4724" s="41"/>
      <c r="N4724" s="41"/>
      <c r="O4724" s="41"/>
      <c r="P4724" s="41"/>
      <c r="Q4724" s="41"/>
      <c r="R4724" s="41"/>
      <c r="S4724" s="41"/>
    </row>
    <row r="4725" ht="78.0" customHeight="1">
      <c r="A4725" s="41"/>
      <c r="B4725" s="78"/>
      <c r="C4725" s="78"/>
      <c r="D4725" s="41"/>
      <c r="E4725" s="41"/>
      <c r="F4725" s="41"/>
      <c r="G4725" s="41"/>
      <c r="H4725" s="41"/>
      <c r="I4725" s="41"/>
      <c r="J4725" s="41"/>
      <c r="K4725" s="41"/>
      <c r="L4725" s="41"/>
      <c r="M4725" s="41"/>
      <c r="N4725" s="41"/>
      <c r="O4725" s="41"/>
      <c r="P4725" s="41"/>
      <c r="Q4725" s="41"/>
      <c r="R4725" s="41"/>
      <c r="S4725" s="41"/>
    </row>
    <row r="4726" ht="78.0" customHeight="1">
      <c r="A4726" s="41"/>
      <c r="B4726" s="78"/>
      <c r="C4726" s="78"/>
      <c r="D4726" s="41"/>
      <c r="E4726" s="41"/>
      <c r="F4726" s="41"/>
      <c r="G4726" s="41"/>
      <c r="H4726" s="41"/>
      <c r="I4726" s="41"/>
      <c r="J4726" s="41"/>
      <c r="K4726" s="41"/>
      <c r="L4726" s="41"/>
      <c r="M4726" s="41"/>
      <c r="N4726" s="41"/>
      <c r="O4726" s="41"/>
      <c r="P4726" s="41"/>
      <c r="Q4726" s="41"/>
      <c r="R4726" s="41"/>
      <c r="S4726" s="41"/>
    </row>
    <row r="4727" ht="78.0" customHeight="1">
      <c r="A4727" s="41"/>
      <c r="B4727" s="78"/>
      <c r="C4727" s="78"/>
      <c r="D4727" s="41"/>
      <c r="E4727" s="41"/>
      <c r="F4727" s="41"/>
      <c r="G4727" s="41"/>
      <c r="H4727" s="41"/>
      <c r="I4727" s="41"/>
      <c r="J4727" s="41"/>
      <c r="K4727" s="41"/>
      <c r="L4727" s="41"/>
      <c r="M4727" s="41"/>
      <c r="N4727" s="41"/>
      <c r="O4727" s="41"/>
      <c r="P4727" s="41"/>
      <c r="Q4727" s="41"/>
      <c r="R4727" s="41"/>
      <c r="S4727" s="41"/>
    </row>
    <row r="4728" ht="78.0" customHeight="1">
      <c r="A4728" s="41"/>
      <c r="B4728" s="78"/>
      <c r="C4728" s="78"/>
      <c r="D4728" s="41"/>
      <c r="E4728" s="41"/>
      <c r="F4728" s="41"/>
      <c r="G4728" s="41"/>
      <c r="H4728" s="41"/>
      <c r="I4728" s="41"/>
      <c r="J4728" s="41"/>
      <c r="K4728" s="41"/>
      <c r="L4728" s="41"/>
      <c r="M4728" s="41"/>
      <c r="N4728" s="41"/>
      <c r="O4728" s="41"/>
      <c r="P4728" s="41"/>
      <c r="Q4728" s="41"/>
      <c r="R4728" s="41"/>
      <c r="S4728" s="41"/>
    </row>
    <row r="4729" ht="78.0" customHeight="1">
      <c r="A4729" s="41"/>
      <c r="B4729" s="78"/>
      <c r="C4729" s="78"/>
      <c r="D4729" s="41"/>
      <c r="E4729" s="41"/>
      <c r="F4729" s="41"/>
      <c r="G4729" s="41"/>
      <c r="H4729" s="41"/>
      <c r="I4729" s="41"/>
      <c r="J4729" s="41"/>
      <c r="K4729" s="41"/>
      <c r="L4729" s="41"/>
      <c r="M4729" s="41"/>
      <c r="N4729" s="41"/>
      <c r="O4729" s="41"/>
      <c r="P4729" s="41"/>
      <c r="Q4729" s="41"/>
      <c r="R4729" s="41"/>
      <c r="S4729" s="41"/>
    </row>
    <row r="4730" ht="78.0" customHeight="1">
      <c r="A4730" s="41"/>
      <c r="B4730" s="78"/>
      <c r="C4730" s="78"/>
      <c r="D4730" s="41"/>
      <c r="E4730" s="41"/>
      <c r="F4730" s="41"/>
      <c r="G4730" s="41"/>
      <c r="H4730" s="41"/>
      <c r="I4730" s="41"/>
      <c r="J4730" s="41"/>
      <c r="K4730" s="41"/>
      <c r="L4730" s="41"/>
      <c r="M4730" s="41"/>
      <c r="N4730" s="41"/>
      <c r="O4730" s="41"/>
      <c r="P4730" s="41"/>
      <c r="Q4730" s="41"/>
      <c r="R4730" s="41"/>
      <c r="S4730" s="41"/>
    </row>
    <row r="4731" ht="78.0" customHeight="1">
      <c r="A4731" s="41"/>
      <c r="B4731" s="78"/>
      <c r="C4731" s="78"/>
      <c r="D4731" s="41"/>
      <c r="E4731" s="41"/>
      <c r="F4731" s="41"/>
      <c r="G4731" s="41"/>
      <c r="H4731" s="41"/>
      <c r="I4731" s="41"/>
      <c r="J4731" s="41"/>
      <c r="K4731" s="41"/>
      <c r="L4731" s="41"/>
      <c r="M4731" s="41"/>
      <c r="N4731" s="41"/>
      <c r="O4731" s="41"/>
      <c r="P4731" s="41"/>
      <c r="Q4731" s="41"/>
      <c r="R4731" s="41"/>
      <c r="S4731" s="41"/>
    </row>
    <row r="4732" ht="78.0" customHeight="1">
      <c r="A4732" s="41"/>
      <c r="B4732" s="78"/>
      <c r="C4732" s="78"/>
      <c r="D4732" s="41"/>
      <c r="E4732" s="41"/>
      <c r="F4732" s="41"/>
      <c r="G4732" s="41"/>
      <c r="H4732" s="41"/>
      <c r="I4732" s="41"/>
      <c r="J4732" s="41"/>
      <c r="K4732" s="41"/>
      <c r="L4732" s="41"/>
      <c r="M4732" s="41"/>
      <c r="N4732" s="41"/>
      <c r="O4732" s="41"/>
      <c r="P4732" s="41"/>
      <c r="Q4732" s="41"/>
      <c r="R4732" s="41"/>
      <c r="S4732" s="41"/>
    </row>
    <row r="4733" ht="78.0" customHeight="1">
      <c r="A4733" s="41"/>
      <c r="B4733" s="78"/>
      <c r="C4733" s="78"/>
      <c r="D4733" s="41"/>
      <c r="E4733" s="41"/>
      <c r="F4733" s="41"/>
      <c r="G4733" s="41"/>
      <c r="H4733" s="41"/>
      <c r="I4733" s="41"/>
      <c r="J4733" s="41"/>
      <c r="K4733" s="41"/>
      <c r="L4733" s="41"/>
      <c r="M4733" s="41"/>
      <c r="N4733" s="41"/>
      <c r="O4733" s="41"/>
      <c r="P4733" s="41"/>
      <c r="Q4733" s="41"/>
      <c r="R4733" s="41"/>
      <c r="S4733" s="41"/>
    </row>
    <row r="4734" ht="78.0" customHeight="1">
      <c r="A4734" s="41"/>
      <c r="B4734" s="78"/>
      <c r="C4734" s="78"/>
      <c r="D4734" s="41"/>
      <c r="E4734" s="41"/>
      <c r="F4734" s="41"/>
      <c r="G4734" s="41"/>
      <c r="H4734" s="41"/>
      <c r="I4734" s="41"/>
      <c r="J4734" s="41"/>
      <c r="K4734" s="41"/>
      <c r="L4734" s="41"/>
      <c r="M4734" s="41"/>
      <c r="N4734" s="41"/>
      <c r="O4734" s="41"/>
      <c r="P4734" s="41"/>
      <c r="Q4734" s="41"/>
      <c r="R4734" s="41"/>
      <c r="S4734" s="41"/>
    </row>
    <row r="4735" ht="78.0" customHeight="1">
      <c r="A4735" s="41"/>
      <c r="B4735" s="78"/>
      <c r="C4735" s="78"/>
      <c r="D4735" s="41"/>
      <c r="E4735" s="41"/>
      <c r="F4735" s="41"/>
      <c r="G4735" s="41"/>
      <c r="H4735" s="41"/>
      <c r="I4735" s="41"/>
      <c r="J4735" s="41"/>
      <c r="K4735" s="41"/>
      <c r="L4735" s="41"/>
      <c r="M4735" s="41"/>
      <c r="N4735" s="41"/>
      <c r="O4735" s="41"/>
      <c r="P4735" s="41"/>
      <c r="Q4735" s="41"/>
      <c r="R4735" s="41"/>
      <c r="S4735" s="41"/>
    </row>
    <row r="4736" ht="78.0" customHeight="1">
      <c r="A4736" s="41"/>
      <c r="B4736" s="78"/>
      <c r="C4736" s="78"/>
      <c r="D4736" s="41"/>
      <c r="E4736" s="41"/>
      <c r="F4736" s="41"/>
      <c r="G4736" s="41"/>
      <c r="H4736" s="41"/>
      <c r="I4736" s="41"/>
      <c r="J4736" s="41"/>
      <c r="K4736" s="41"/>
      <c r="L4736" s="41"/>
      <c r="M4736" s="41"/>
      <c r="N4736" s="41"/>
      <c r="O4736" s="41"/>
      <c r="P4736" s="41"/>
      <c r="Q4736" s="41"/>
      <c r="R4736" s="41"/>
      <c r="S4736" s="41"/>
    </row>
    <row r="4737" ht="78.0" customHeight="1">
      <c r="A4737" s="41"/>
      <c r="B4737" s="78"/>
      <c r="C4737" s="78"/>
      <c r="D4737" s="41"/>
      <c r="E4737" s="41"/>
      <c r="F4737" s="41"/>
      <c r="G4737" s="41"/>
      <c r="H4737" s="41"/>
      <c r="I4737" s="41"/>
      <c r="J4737" s="41"/>
      <c r="K4737" s="41"/>
      <c r="L4737" s="41"/>
      <c r="M4737" s="41"/>
      <c r="N4737" s="41"/>
      <c r="O4737" s="41"/>
      <c r="P4737" s="41"/>
      <c r="Q4737" s="41"/>
      <c r="R4737" s="41"/>
      <c r="S4737" s="41"/>
    </row>
    <row r="4738" ht="78.0" customHeight="1">
      <c r="A4738" s="41"/>
      <c r="B4738" s="78"/>
      <c r="C4738" s="78"/>
      <c r="D4738" s="41"/>
      <c r="E4738" s="41"/>
      <c r="F4738" s="41"/>
      <c r="G4738" s="41"/>
      <c r="H4738" s="41"/>
      <c r="I4738" s="41"/>
      <c r="J4738" s="41"/>
      <c r="K4738" s="41"/>
      <c r="L4738" s="41"/>
      <c r="M4738" s="41"/>
      <c r="N4738" s="41"/>
      <c r="O4738" s="41"/>
      <c r="P4738" s="41"/>
      <c r="Q4738" s="41"/>
      <c r="R4738" s="41"/>
      <c r="S4738" s="41"/>
    </row>
    <row r="4739" ht="78.0" customHeight="1">
      <c r="A4739" s="41"/>
      <c r="B4739" s="78"/>
      <c r="C4739" s="78"/>
      <c r="D4739" s="41"/>
      <c r="E4739" s="41"/>
      <c r="F4739" s="41"/>
      <c r="G4739" s="41"/>
      <c r="H4739" s="41"/>
      <c r="I4739" s="41"/>
      <c r="J4739" s="41"/>
      <c r="K4739" s="41"/>
      <c r="L4739" s="41"/>
      <c r="M4739" s="41"/>
      <c r="N4739" s="41"/>
      <c r="O4739" s="41"/>
      <c r="P4739" s="41"/>
      <c r="Q4739" s="41"/>
      <c r="R4739" s="41"/>
      <c r="S4739" s="41"/>
    </row>
    <row r="4740" ht="78.0" customHeight="1">
      <c r="A4740" s="41"/>
      <c r="B4740" s="78"/>
      <c r="C4740" s="78"/>
      <c r="D4740" s="41"/>
      <c r="E4740" s="41"/>
      <c r="F4740" s="41"/>
      <c r="G4740" s="41"/>
      <c r="H4740" s="41"/>
      <c r="I4740" s="41"/>
      <c r="J4740" s="41"/>
      <c r="K4740" s="41"/>
      <c r="L4740" s="41"/>
      <c r="M4740" s="41"/>
      <c r="N4740" s="41"/>
      <c r="O4740" s="41"/>
      <c r="P4740" s="41"/>
      <c r="Q4740" s="41"/>
      <c r="R4740" s="41"/>
      <c r="S4740" s="41"/>
    </row>
    <row r="4741" ht="78.0" customHeight="1">
      <c r="A4741" s="41"/>
      <c r="B4741" s="78"/>
      <c r="C4741" s="78"/>
      <c r="D4741" s="41"/>
      <c r="E4741" s="41"/>
      <c r="F4741" s="41"/>
      <c r="G4741" s="41"/>
      <c r="H4741" s="41"/>
      <c r="I4741" s="41"/>
      <c r="J4741" s="41"/>
      <c r="K4741" s="41"/>
      <c r="L4741" s="41"/>
      <c r="M4741" s="41"/>
      <c r="N4741" s="41"/>
      <c r="O4741" s="41"/>
      <c r="P4741" s="41"/>
      <c r="Q4741" s="41"/>
      <c r="R4741" s="41"/>
      <c r="S4741" s="41"/>
    </row>
    <row r="4742" ht="78.0" customHeight="1">
      <c r="A4742" s="41"/>
      <c r="B4742" s="78"/>
      <c r="C4742" s="78"/>
      <c r="D4742" s="41"/>
      <c r="E4742" s="41"/>
      <c r="F4742" s="41"/>
      <c r="G4742" s="41"/>
      <c r="H4742" s="41"/>
      <c r="I4742" s="41"/>
      <c r="J4742" s="41"/>
      <c r="K4742" s="41"/>
      <c r="L4742" s="41"/>
      <c r="M4742" s="41"/>
      <c r="N4742" s="41"/>
      <c r="O4742" s="41"/>
      <c r="P4742" s="41"/>
      <c r="Q4742" s="41"/>
      <c r="R4742" s="41"/>
      <c r="S4742" s="41"/>
    </row>
    <row r="4743" ht="78.0" customHeight="1">
      <c r="A4743" s="41"/>
      <c r="B4743" s="78"/>
      <c r="C4743" s="78"/>
      <c r="D4743" s="41"/>
      <c r="E4743" s="41"/>
      <c r="F4743" s="41"/>
      <c r="G4743" s="41"/>
      <c r="H4743" s="41"/>
      <c r="I4743" s="41"/>
      <c r="J4743" s="41"/>
      <c r="K4743" s="41"/>
      <c r="L4743" s="41"/>
      <c r="M4743" s="41"/>
      <c r="N4743" s="41"/>
      <c r="O4743" s="41"/>
      <c r="P4743" s="41"/>
      <c r="Q4743" s="41"/>
      <c r="R4743" s="41"/>
      <c r="S4743" s="41"/>
    </row>
    <row r="4744" ht="78.0" customHeight="1">
      <c r="A4744" s="41"/>
      <c r="B4744" s="78"/>
      <c r="C4744" s="78"/>
      <c r="D4744" s="41"/>
      <c r="E4744" s="41"/>
      <c r="F4744" s="41"/>
      <c r="G4744" s="41"/>
      <c r="H4744" s="41"/>
      <c r="I4744" s="41"/>
      <c r="J4744" s="41"/>
      <c r="K4744" s="41"/>
      <c r="L4744" s="41"/>
      <c r="M4744" s="41"/>
      <c r="N4744" s="41"/>
      <c r="O4744" s="41"/>
      <c r="P4744" s="41"/>
      <c r="Q4744" s="41"/>
      <c r="R4744" s="41"/>
      <c r="S4744" s="41"/>
    </row>
    <row r="4745" ht="78.0" customHeight="1">
      <c r="A4745" s="41"/>
      <c r="B4745" s="78"/>
      <c r="C4745" s="78"/>
      <c r="D4745" s="41"/>
      <c r="E4745" s="41"/>
      <c r="F4745" s="41"/>
      <c r="G4745" s="41"/>
      <c r="H4745" s="41"/>
      <c r="I4745" s="41"/>
      <c r="J4745" s="41"/>
      <c r="K4745" s="41"/>
      <c r="L4745" s="41"/>
      <c r="M4745" s="41"/>
      <c r="N4745" s="41"/>
      <c r="O4745" s="41"/>
      <c r="P4745" s="41"/>
      <c r="Q4745" s="41"/>
      <c r="R4745" s="41"/>
      <c r="S4745" s="41"/>
    </row>
    <row r="4746" ht="78.0" customHeight="1">
      <c r="A4746" s="41"/>
      <c r="B4746" s="78"/>
      <c r="C4746" s="78"/>
      <c r="D4746" s="41"/>
      <c r="E4746" s="41"/>
      <c r="F4746" s="41"/>
      <c r="G4746" s="41"/>
      <c r="H4746" s="41"/>
      <c r="I4746" s="41"/>
      <c r="J4746" s="41"/>
      <c r="K4746" s="41"/>
      <c r="L4746" s="41"/>
      <c r="M4746" s="41"/>
      <c r="N4746" s="41"/>
      <c r="O4746" s="41"/>
      <c r="P4746" s="41"/>
      <c r="Q4746" s="41"/>
      <c r="R4746" s="41"/>
      <c r="S4746" s="41"/>
    </row>
    <row r="4747" ht="78.0" customHeight="1">
      <c r="A4747" s="41"/>
      <c r="B4747" s="78"/>
      <c r="C4747" s="78"/>
      <c r="D4747" s="41"/>
      <c r="E4747" s="41"/>
      <c r="F4747" s="41"/>
      <c r="G4747" s="41"/>
      <c r="H4747" s="41"/>
      <c r="I4747" s="41"/>
      <c r="J4747" s="41"/>
      <c r="K4747" s="41"/>
      <c r="L4747" s="41"/>
      <c r="M4747" s="41"/>
      <c r="N4747" s="41"/>
      <c r="O4747" s="41"/>
      <c r="P4747" s="41"/>
      <c r="Q4747" s="41"/>
      <c r="R4747" s="41"/>
      <c r="S4747" s="41"/>
    </row>
    <row r="4748" ht="78.0" customHeight="1">
      <c r="A4748" s="41"/>
      <c r="B4748" s="78"/>
      <c r="C4748" s="78"/>
      <c r="D4748" s="41"/>
      <c r="E4748" s="41"/>
      <c r="F4748" s="41"/>
      <c r="G4748" s="41"/>
      <c r="H4748" s="41"/>
      <c r="I4748" s="41"/>
      <c r="J4748" s="41"/>
      <c r="K4748" s="41"/>
      <c r="L4748" s="41"/>
      <c r="M4748" s="41"/>
      <c r="N4748" s="41"/>
      <c r="O4748" s="41"/>
      <c r="P4748" s="41"/>
      <c r="Q4748" s="41"/>
      <c r="R4748" s="41"/>
      <c r="S4748" s="41"/>
    </row>
    <row r="4749" ht="78.0" customHeight="1">
      <c r="A4749" s="41"/>
      <c r="B4749" s="78"/>
      <c r="C4749" s="78"/>
      <c r="D4749" s="41"/>
      <c r="E4749" s="41"/>
      <c r="F4749" s="41"/>
      <c r="G4749" s="41"/>
      <c r="H4749" s="41"/>
      <c r="I4749" s="41"/>
      <c r="J4749" s="41"/>
      <c r="K4749" s="41"/>
      <c r="L4749" s="41"/>
      <c r="M4749" s="41"/>
      <c r="N4749" s="41"/>
      <c r="O4749" s="41"/>
      <c r="P4749" s="41"/>
      <c r="Q4749" s="41"/>
      <c r="R4749" s="41"/>
      <c r="S4749" s="41"/>
    </row>
    <row r="4750" ht="78.0" customHeight="1">
      <c r="A4750" s="41"/>
      <c r="B4750" s="78"/>
      <c r="C4750" s="78"/>
      <c r="D4750" s="41"/>
      <c r="E4750" s="41"/>
      <c r="F4750" s="41"/>
      <c r="G4750" s="41"/>
      <c r="H4750" s="41"/>
      <c r="I4750" s="41"/>
      <c r="J4750" s="41"/>
      <c r="K4750" s="41"/>
      <c r="L4750" s="41"/>
      <c r="M4750" s="41"/>
      <c r="N4750" s="41"/>
      <c r="O4750" s="41"/>
      <c r="P4750" s="41"/>
      <c r="Q4750" s="41"/>
      <c r="R4750" s="41"/>
      <c r="S4750" s="41"/>
    </row>
    <row r="4751" ht="78.0" customHeight="1">
      <c r="A4751" s="41"/>
      <c r="B4751" s="78"/>
      <c r="C4751" s="78"/>
      <c r="D4751" s="41"/>
      <c r="E4751" s="41"/>
      <c r="F4751" s="41"/>
      <c r="G4751" s="41"/>
      <c r="H4751" s="41"/>
      <c r="I4751" s="41"/>
      <c r="J4751" s="41"/>
      <c r="K4751" s="41"/>
      <c r="L4751" s="41"/>
      <c r="M4751" s="41"/>
      <c r="N4751" s="41"/>
      <c r="O4751" s="41"/>
      <c r="P4751" s="41"/>
      <c r="Q4751" s="41"/>
      <c r="R4751" s="41"/>
      <c r="S4751" s="41"/>
    </row>
    <row r="4752" ht="78.0" customHeight="1">
      <c r="A4752" s="41"/>
      <c r="B4752" s="78"/>
      <c r="C4752" s="78"/>
      <c r="D4752" s="41"/>
      <c r="E4752" s="41"/>
      <c r="F4752" s="41"/>
      <c r="G4752" s="41"/>
      <c r="H4752" s="41"/>
      <c r="I4752" s="41"/>
      <c r="J4752" s="41"/>
      <c r="K4752" s="41"/>
      <c r="L4752" s="41"/>
      <c r="M4752" s="41"/>
      <c r="N4752" s="41"/>
      <c r="O4752" s="41"/>
      <c r="P4752" s="41"/>
      <c r="Q4752" s="41"/>
      <c r="R4752" s="41"/>
      <c r="S4752" s="41"/>
    </row>
    <row r="4753" ht="78.0" customHeight="1">
      <c r="A4753" s="41"/>
      <c r="B4753" s="78"/>
      <c r="C4753" s="78"/>
      <c r="D4753" s="41"/>
      <c r="E4753" s="41"/>
      <c r="F4753" s="41"/>
      <c r="G4753" s="41"/>
      <c r="H4753" s="41"/>
      <c r="I4753" s="41"/>
      <c r="J4753" s="41"/>
      <c r="K4753" s="41"/>
      <c r="L4753" s="41"/>
      <c r="M4753" s="41"/>
      <c r="N4753" s="41"/>
      <c r="O4753" s="41"/>
      <c r="P4753" s="41"/>
      <c r="Q4753" s="41"/>
      <c r="R4753" s="41"/>
      <c r="S4753" s="41"/>
    </row>
    <row r="4754" ht="78.0" customHeight="1">
      <c r="A4754" s="41"/>
      <c r="B4754" s="78"/>
      <c r="C4754" s="78"/>
      <c r="D4754" s="41"/>
      <c r="E4754" s="41"/>
      <c r="F4754" s="41"/>
      <c r="G4754" s="41"/>
      <c r="H4754" s="41"/>
      <c r="I4754" s="41"/>
      <c r="J4754" s="41"/>
      <c r="K4754" s="41"/>
      <c r="L4754" s="41"/>
      <c r="M4754" s="41"/>
      <c r="N4754" s="41"/>
      <c r="O4754" s="41"/>
      <c r="P4754" s="41"/>
      <c r="Q4754" s="41"/>
      <c r="R4754" s="41"/>
      <c r="S4754" s="41"/>
    </row>
    <row r="4755" ht="78.0" customHeight="1">
      <c r="A4755" s="41"/>
      <c r="B4755" s="78"/>
      <c r="C4755" s="78"/>
      <c r="D4755" s="41"/>
      <c r="E4755" s="41"/>
      <c r="F4755" s="41"/>
      <c r="G4755" s="41"/>
      <c r="H4755" s="41"/>
      <c r="I4755" s="41"/>
      <c r="J4755" s="41"/>
      <c r="K4755" s="41"/>
      <c r="L4755" s="41"/>
      <c r="M4755" s="41"/>
      <c r="N4755" s="41"/>
      <c r="O4755" s="41"/>
      <c r="P4755" s="41"/>
      <c r="Q4755" s="41"/>
      <c r="R4755" s="41"/>
      <c r="S4755" s="41"/>
    </row>
    <row r="4756" ht="78.0" customHeight="1">
      <c r="A4756" s="41"/>
      <c r="B4756" s="78"/>
      <c r="C4756" s="78"/>
      <c r="D4756" s="41"/>
      <c r="E4756" s="41"/>
      <c r="F4756" s="41"/>
      <c r="G4756" s="41"/>
      <c r="H4756" s="41"/>
      <c r="I4756" s="41"/>
      <c r="J4756" s="41"/>
      <c r="K4756" s="41"/>
      <c r="L4756" s="41"/>
      <c r="M4756" s="41"/>
      <c r="N4756" s="41"/>
      <c r="O4756" s="41"/>
      <c r="P4756" s="41"/>
      <c r="Q4756" s="41"/>
      <c r="R4756" s="41"/>
      <c r="S4756" s="41"/>
    </row>
    <row r="4757" ht="78.0" customHeight="1">
      <c r="A4757" s="41"/>
      <c r="B4757" s="78"/>
      <c r="C4757" s="78"/>
      <c r="D4757" s="41"/>
      <c r="E4757" s="41"/>
      <c r="F4757" s="41"/>
      <c r="G4757" s="41"/>
      <c r="H4757" s="41"/>
      <c r="I4757" s="41"/>
      <c r="J4757" s="41"/>
      <c r="K4757" s="41"/>
      <c r="L4757" s="41"/>
      <c r="M4757" s="41"/>
      <c r="N4757" s="41"/>
      <c r="O4757" s="41"/>
      <c r="P4757" s="41"/>
      <c r="Q4757" s="41"/>
      <c r="R4757" s="41"/>
      <c r="S4757" s="41"/>
    </row>
    <row r="4758" ht="78.0" customHeight="1">
      <c r="A4758" s="41"/>
      <c r="B4758" s="78"/>
      <c r="C4758" s="78"/>
      <c r="D4758" s="41"/>
      <c r="E4758" s="41"/>
      <c r="F4758" s="41"/>
      <c r="G4758" s="41"/>
      <c r="H4758" s="41"/>
      <c r="I4758" s="41"/>
      <c r="J4758" s="41"/>
      <c r="K4758" s="41"/>
      <c r="L4758" s="41"/>
      <c r="M4758" s="41"/>
      <c r="N4758" s="41"/>
      <c r="O4758" s="41"/>
      <c r="P4758" s="41"/>
      <c r="Q4758" s="41"/>
      <c r="R4758" s="41"/>
      <c r="S4758" s="41"/>
    </row>
    <row r="4759" ht="78.0" customHeight="1">
      <c r="A4759" s="41"/>
      <c r="B4759" s="78"/>
      <c r="C4759" s="78"/>
      <c r="D4759" s="41"/>
      <c r="E4759" s="41"/>
      <c r="F4759" s="41"/>
      <c r="G4759" s="41"/>
      <c r="H4759" s="41"/>
      <c r="I4759" s="41"/>
      <c r="J4759" s="41"/>
      <c r="K4759" s="41"/>
      <c r="L4759" s="41"/>
      <c r="M4759" s="41"/>
      <c r="N4759" s="41"/>
      <c r="O4759" s="41"/>
      <c r="P4759" s="41"/>
      <c r="Q4759" s="41"/>
      <c r="R4759" s="41"/>
      <c r="S4759" s="41"/>
    </row>
    <row r="4760" ht="78.0" customHeight="1">
      <c r="A4760" s="41"/>
      <c r="B4760" s="78"/>
      <c r="C4760" s="78"/>
      <c r="D4760" s="41"/>
      <c r="E4760" s="41"/>
      <c r="F4760" s="41"/>
      <c r="G4760" s="41"/>
      <c r="H4760" s="41"/>
      <c r="I4760" s="41"/>
      <c r="J4760" s="41"/>
      <c r="K4760" s="41"/>
      <c r="L4760" s="41"/>
      <c r="M4760" s="41"/>
      <c r="N4760" s="41"/>
      <c r="O4760" s="41"/>
      <c r="P4760" s="41"/>
      <c r="Q4760" s="41"/>
      <c r="R4760" s="41"/>
      <c r="S4760" s="41"/>
    </row>
    <row r="4761" ht="78.0" customHeight="1">
      <c r="A4761" s="41"/>
      <c r="B4761" s="78"/>
      <c r="C4761" s="78"/>
      <c r="D4761" s="41"/>
      <c r="E4761" s="41"/>
      <c r="F4761" s="41"/>
      <c r="G4761" s="41"/>
      <c r="H4761" s="41"/>
      <c r="I4761" s="41"/>
      <c r="J4761" s="41"/>
      <c r="K4761" s="41"/>
      <c r="L4761" s="41"/>
      <c r="M4761" s="41"/>
      <c r="N4761" s="41"/>
      <c r="O4761" s="41"/>
      <c r="P4761" s="41"/>
      <c r="Q4761" s="41"/>
      <c r="R4761" s="41"/>
      <c r="S4761" s="41"/>
    </row>
    <row r="4762" ht="78.0" customHeight="1">
      <c r="A4762" s="41"/>
      <c r="B4762" s="78"/>
      <c r="C4762" s="78"/>
      <c r="D4762" s="41"/>
      <c r="E4762" s="41"/>
      <c r="F4762" s="41"/>
      <c r="G4762" s="41"/>
      <c r="H4762" s="41"/>
      <c r="I4762" s="41"/>
      <c r="J4762" s="41"/>
      <c r="K4762" s="41"/>
      <c r="L4762" s="41"/>
      <c r="M4762" s="41"/>
      <c r="N4762" s="41"/>
      <c r="O4762" s="41"/>
      <c r="P4762" s="41"/>
      <c r="Q4762" s="41"/>
      <c r="R4762" s="41"/>
      <c r="S4762" s="41"/>
    </row>
    <row r="4763" ht="78.0" customHeight="1">
      <c r="A4763" s="41"/>
      <c r="B4763" s="78"/>
      <c r="C4763" s="78"/>
      <c r="D4763" s="41"/>
      <c r="E4763" s="41"/>
      <c r="F4763" s="41"/>
      <c r="G4763" s="41"/>
      <c r="H4763" s="41"/>
      <c r="I4763" s="41"/>
      <c r="J4763" s="41"/>
      <c r="K4763" s="41"/>
      <c r="L4763" s="41"/>
      <c r="M4763" s="41"/>
      <c r="N4763" s="41"/>
      <c r="O4763" s="41"/>
      <c r="P4763" s="41"/>
      <c r="Q4763" s="41"/>
      <c r="R4763" s="41"/>
      <c r="S4763" s="41"/>
    </row>
    <row r="4764" ht="78.0" customHeight="1">
      <c r="A4764" s="41"/>
      <c r="B4764" s="78"/>
      <c r="C4764" s="78"/>
      <c r="D4764" s="41"/>
      <c r="E4764" s="41"/>
      <c r="F4764" s="41"/>
      <c r="G4764" s="41"/>
      <c r="H4764" s="41"/>
      <c r="I4764" s="41"/>
      <c r="J4764" s="41"/>
      <c r="K4764" s="41"/>
      <c r="L4764" s="41"/>
      <c r="M4764" s="41"/>
      <c r="N4764" s="41"/>
      <c r="O4764" s="41"/>
      <c r="P4764" s="41"/>
      <c r="Q4764" s="41"/>
      <c r="R4764" s="41"/>
      <c r="S4764" s="41"/>
    </row>
    <row r="4765" ht="78.0" customHeight="1">
      <c r="A4765" s="41"/>
      <c r="B4765" s="78"/>
      <c r="C4765" s="78"/>
      <c r="D4765" s="41"/>
      <c r="E4765" s="41"/>
      <c r="F4765" s="41"/>
      <c r="G4765" s="41"/>
      <c r="H4765" s="41"/>
      <c r="I4765" s="41"/>
      <c r="J4765" s="41"/>
      <c r="K4765" s="41"/>
      <c r="L4765" s="41"/>
      <c r="M4765" s="41"/>
      <c r="N4765" s="41"/>
      <c r="O4765" s="41"/>
      <c r="P4765" s="41"/>
      <c r="Q4765" s="41"/>
      <c r="R4765" s="41"/>
      <c r="S4765" s="41"/>
    </row>
    <row r="4766" ht="78.0" customHeight="1">
      <c r="A4766" s="41"/>
      <c r="B4766" s="78"/>
      <c r="C4766" s="78"/>
      <c r="D4766" s="41"/>
      <c r="E4766" s="41"/>
      <c r="F4766" s="41"/>
      <c r="G4766" s="41"/>
      <c r="H4766" s="41"/>
      <c r="I4766" s="41"/>
      <c r="J4766" s="41"/>
      <c r="K4766" s="41"/>
      <c r="L4766" s="41"/>
      <c r="M4766" s="41"/>
      <c r="N4766" s="41"/>
      <c r="O4766" s="41"/>
      <c r="P4766" s="41"/>
      <c r="Q4766" s="41"/>
      <c r="R4766" s="41"/>
      <c r="S4766" s="41"/>
    </row>
    <row r="4767" ht="78.0" customHeight="1">
      <c r="A4767" s="41"/>
      <c r="B4767" s="78"/>
      <c r="C4767" s="78"/>
      <c r="D4767" s="41"/>
      <c r="E4767" s="41"/>
      <c r="F4767" s="41"/>
      <c r="G4767" s="41"/>
      <c r="H4767" s="41"/>
      <c r="I4767" s="41"/>
      <c r="J4767" s="41"/>
      <c r="K4767" s="41"/>
      <c r="L4767" s="41"/>
      <c r="M4767" s="41"/>
      <c r="N4767" s="41"/>
      <c r="O4767" s="41"/>
      <c r="P4767" s="41"/>
      <c r="Q4767" s="41"/>
      <c r="R4767" s="41"/>
      <c r="S4767" s="41"/>
    </row>
    <row r="4768" ht="78.0" customHeight="1">
      <c r="A4768" s="41"/>
      <c r="B4768" s="78"/>
      <c r="C4768" s="78"/>
      <c r="D4768" s="41"/>
      <c r="E4768" s="41"/>
      <c r="F4768" s="41"/>
      <c r="G4768" s="41"/>
      <c r="H4768" s="41"/>
      <c r="I4768" s="41"/>
      <c r="J4768" s="41"/>
      <c r="K4768" s="41"/>
      <c r="L4768" s="41"/>
      <c r="M4768" s="41"/>
      <c r="N4768" s="41"/>
      <c r="O4768" s="41"/>
      <c r="P4768" s="41"/>
      <c r="Q4768" s="41"/>
      <c r="R4768" s="41"/>
      <c r="S4768" s="41"/>
    </row>
    <row r="4769" ht="78.0" customHeight="1">
      <c r="A4769" s="41"/>
      <c r="B4769" s="78"/>
      <c r="C4769" s="78"/>
      <c r="D4769" s="41"/>
      <c r="E4769" s="41"/>
      <c r="F4769" s="41"/>
      <c r="G4769" s="41"/>
      <c r="H4769" s="41"/>
      <c r="I4769" s="41"/>
      <c r="J4769" s="41"/>
      <c r="K4769" s="41"/>
      <c r="L4769" s="41"/>
      <c r="M4769" s="41"/>
      <c r="N4769" s="41"/>
      <c r="O4769" s="41"/>
      <c r="P4769" s="41"/>
      <c r="Q4769" s="41"/>
      <c r="R4769" s="41"/>
      <c r="S4769" s="41"/>
    </row>
    <row r="4770" ht="78.0" customHeight="1">
      <c r="A4770" s="41"/>
      <c r="B4770" s="78"/>
      <c r="C4770" s="78"/>
      <c r="D4770" s="41"/>
      <c r="E4770" s="41"/>
      <c r="F4770" s="41"/>
      <c r="G4770" s="41"/>
      <c r="H4770" s="41"/>
      <c r="I4770" s="41"/>
      <c r="J4770" s="41"/>
      <c r="K4770" s="41"/>
      <c r="L4770" s="41"/>
      <c r="M4770" s="41"/>
      <c r="N4770" s="41"/>
      <c r="O4770" s="41"/>
      <c r="P4770" s="41"/>
      <c r="Q4770" s="41"/>
      <c r="R4770" s="41"/>
      <c r="S4770" s="41"/>
    </row>
    <row r="4771" ht="78.0" customHeight="1">
      <c r="A4771" s="41"/>
      <c r="B4771" s="78"/>
      <c r="C4771" s="78"/>
      <c r="D4771" s="41"/>
      <c r="E4771" s="41"/>
      <c r="F4771" s="41"/>
      <c r="G4771" s="41"/>
      <c r="H4771" s="41"/>
      <c r="I4771" s="41"/>
      <c r="J4771" s="41"/>
      <c r="K4771" s="41"/>
      <c r="L4771" s="41"/>
      <c r="M4771" s="41"/>
      <c r="N4771" s="41"/>
      <c r="O4771" s="41"/>
      <c r="P4771" s="41"/>
      <c r="Q4771" s="41"/>
      <c r="R4771" s="41"/>
      <c r="S4771" s="41"/>
    </row>
    <row r="4772" ht="78.0" customHeight="1">
      <c r="A4772" s="41"/>
      <c r="B4772" s="78"/>
      <c r="C4772" s="78"/>
      <c r="D4772" s="41"/>
      <c r="E4772" s="41"/>
      <c r="F4772" s="41"/>
      <c r="G4772" s="41"/>
      <c r="H4772" s="41"/>
      <c r="I4772" s="41"/>
      <c r="J4772" s="41"/>
      <c r="K4772" s="41"/>
      <c r="L4772" s="41"/>
      <c r="M4772" s="41"/>
      <c r="N4772" s="41"/>
      <c r="O4772" s="41"/>
      <c r="P4772" s="41"/>
      <c r="Q4772" s="41"/>
      <c r="R4772" s="41"/>
      <c r="S4772" s="41"/>
    </row>
    <row r="4773" ht="78.0" customHeight="1">
      <c r="A4773" s="41"/>
      <c r="B4773" s="78"/>
      <c r="C4773" s="78"/>
      <c r="D4773" s="41"/>
      <c r="E4773" s="41"/>
      <c r="F4773" s="41"/>
      <c r="G4773" s="41"/>
      <c r="H4773" s="41"/>
      <c r="I4773" s="41"/>
      <c r="J4773" s="41"/>
      <c r="K4773" s="41"/>
      <c r="L4773" s="41"/>
      <c r="M4773" s="41"/>
      <c r="N4773" s="41"/>
      <c r="O4773" s="41"/>
      <c r="P4773" s="41"/>
      <c r="Q4773" s="41"/>
      <c r="R4773" s="41"/>
      <c r="S4773" s="41"/>
    </row>
    <row r="4774" ht="78.0" customHeight="1">
      <c r="A4774" s="41"/>
      <c r="B4774" s="78"/>
      <c r="C4774" s="78"/>
      <c r="D4774" s="41"/>
      <c r="E4774" s="41"/>
      <c r="F4774" s="41"/>
      <c r="G4774" s="41"/>
      <c r="H4774" s="41"/>
      <c r="I4774" s="41"/>
      <c r="J4774" s="41"/>
      <c r="K4774" s="41"/>
      <c r="L4774" s="41"/>
      <c r="M4774" s="41"/>
      <c r="N4774" s="41"/>
      <c r="O4774" s="41"/>
      <c r="P4774" s="41"/>
      <c r="Q4774" s="41"/>
      <c r="R4774" s="41"/>
      <c r="S4774" s="41"/>
    </row>
    <row r="4775" ht="78.0" customHeight="1">
      <c r="A4775" s="41"/>
      <c r="B4775" s="78"/>
      <c r="C4775" s="78"/>
      <c r="D4775" s="41"/>
      <c r="E4775" s="41"/>
      <c r="F4775" s="41"/>
      <c r="G4775" s="41"/>
      <c r="H4775" s="41"/>
      <c r="I4775" s="41"/>
      <c r="J4775" s="41"/>
      <c r="K4775" s="41"/>
      <c r="L4775" s="41"/>
      <c r="M4775" s="41"/>
      <c r="N4775" s="41"/>
      <c r="O4775" s="41"/>
      <c r="P4775" s="41"/>
      <c r="Q4775" s="41"/>
      <c r="R4775" s="41"/>
      <c r="S4775" s="41"/>
    </row>
    <row r="4776" ht="78.0" customHeight="1">
      <c r="A4776" s="41"/>
      <c r="B4776" s="78"/>
      <c r="C4776" s="78"/>
      <c r="D4776" s="41"/>
      <c r="E4776" s="41"/>
      <c r="F4776" s="41"/>
      <c r="G4776" s="41"/>
      <c r="H4776" s="41"/>
      <c r="I4776" s="41"/>
      <c r="J4776" s="41"/>
      <c r="K4776" s="41"/>
      <c r="L4776" s="41"/>
      <c r="M4776" s="41"/>
      <c r="N4776" s="41"/>
      <c r="O4776" s="41"/>
      <c r="P4776" s="41"/>
      <c r="Q4776" s="41"/>
      <c r="R4776" s="41"/>
      <c r="S4776" s="41"/>
    </row>
    <row r="4777" ht="78.0" customHeight="1">
      <c r="A4777" s="41"/>
      <c r="B4777" s="78"/>
      <c r="C4777" s="78"/>
      <c r="D4777" s="41"/>
      <c r="E4777" s="41"/>
      <c r="F4777" s="41"/>
      <c r="G4777" s="41"/>
      <c r="H4777" s="41"/>
      <c r="I4777" s="41"/>
      <c r="J4777" s="41"/>
      <c r="K4777" s="41"/>
      <c r="L4777" s="41"/>
      <c r="M4777" s="41"/>
      <c r="N4777" s="41"/>
      <c r="O4777" s="41"/>
      <c r="P4777" s="41"/>
      <c r="Q4777" s="41"/>
      <c r="R4777" s="41"/>
      <c r="S4777" s="41"/>
    </row>
    <row r="4778" ht="78.0" customHeight="1">
      <c r="A4778" s="41"/>
      <c r="B4778" s="78"/>
      <c r="C4778" s="78"/>
      <c r="D4778" s="41"/>
      <c r="E4778" s="41"/>
      <c r="F4778" s="41"/>
      <c r="G4778" s="41"/>
      <c r="H4778" s="41"/>
      <c r="I4778" s="41"/>
      <c r="J4778" s="41"/>
      <c r="K4778" s="41"/>
      <c r="L4778" s="41"/>
      <c r="M4778" s="41"/>
      <c r="N4778" s="41"/>
      <c r="O4778" s="41"/>
      <c r="P4778" s="41"/>
      <c r="Q4778" s="41"/>
      <c r="R4778" s="41"/>
      <c r="S4778" s="41"/>
    </row>
    <row r="4779" ht="78.0" customHeight="1">
      <c r="A4779" s="41"/>
      <c r="B4779" s="78"/>
      <c r="C4779" s="78"/>
      <c r="D4779" s="41"/>
      <c r="E4779" s="41"/>
      <c r="F4779" s="41"/>
      <c r="G4779" s="41"/>
      <c r="H4779" s="41"/>
      <c r="I4779" s="41"/>
      <c r="J4779" s="41"/>
      <c r="K4779" s="41"/>
      <c r="L4779" s="41"/>
      <c r="M4779" s="41"/>
      <c r="N4779" s="41"/>
      <c r="O4779" s="41"/>
      <c r="P4779" s="41"/>
      <c r="Q4779" s="41"/>
      <c r="R4779" s="41"/>
      <c r="S4779" s="41"/>
    </row>
    <row r="4780" ht="78.0" customHeight="1">
      <c r="A4780" s="41"/>
      <c r="B4780" s="78"/>
      <c r="C4780" s="78"/>
      <c r="D4780" s="41"/>
      <c r="E4780" s="41"/>
      <c r="F4780" s="41"/>
      <c r="G4780" s="41"/>
      <c r="H4780" s="41"/>
      <c r="I4780" s="41"/>
      <c r="J4780" s="41"/>
      <c r="K4780" s="41"/>
      <c r="L4780" s="41"/>
      <c r="M4780" s="41"/>
      <c r="N4780" s="41"/>
      <c r="O4780" s="41"/>
      <c r="P4780" s="41"/>
      <c r="Q4780" s="41"/>
      <c r="R4780" s="41"/>
      <c r="S4780" s="41"/>
    </row>
    <row r="4781" ht="78.0" customHeight="1">
      <c r="A4781" s="41"/>
      <c r="B4781" s="78"/>
      <c r="C4781" s="78"/>
      <c r="D4781" s="41"/>
      <c r="E4781" s="41"/>
      <c r="F4781" s="41"/>
      <c r="G4781" s="41"/>
      <c r="H4781" s="41"/>
      <c r="I4781" s="41"/>
      <c r="J4781" s="41"/>
      <c r="K4781" s="41"/>
      <c r="L4781" s="41"/>
      <c r="M4781" s="41"/>
      <c r="N4781" s="41"/>
      <c r="O4781" s="41"/>
      <c r="P4781" s="41"/>
      <c r="Q4781" s="41"/>
      <c r="R4781" s="41"/>
      <c r="S4781" s="41"/>
    </row>
    <row r="4782" ht="78.0" customHeight="1">
      <c r="A4782" s="41"/>
      <c r="B4782" s="78"/>
      <c r="C4782" s="78"/>
      <c r="D4782" s="41"/>
      <c r="E4782" s="41"/>
      <c r="F4782" s="41"/>
      <c r="G4782" s="41"/>
      <c r="H4782" s="41"/>
      <c r="I4782" s="41"/>
      <c r="J4782" s="41"/>
      <c r="K4782" s="41"/>
      <c r="L4782" s="41"/>
      <c r="M4782" s="41"/>
      <c r="N4782" s="41"/>
      <c r="O4782" s="41"/>
      <c r="P4782" s="41"/>
      <c r="Q4782" s="41"/>
      <c r="R4782" s="41"/>
      <c r="S4782" s="41"/>
    </row>
    <row r="4783" ht="78.0" customHeight="1">
      <c r="A4783" s="41"/>
      <c r="B4783" s="78"/>
      <c r="C4783" s="78"/>
      <c r="D4783" s="41"/>
      <c r="E4783" s="41"/>
      <c r="F4783" s="41"/>
      <c r="G4783" s="41"/>
      <c r="H4783" s="41"/>
      <c r="I4783" s="41"/>
      <c r="J4783" s="41"/>
      <c r="K4783" s="41"/>
      <c r="L4783" s="41"/>
      <c r="M4783" s="41"/>
      <c r="N4783" s="41"/>
      <c r="O4783" s="41"/>
      <c r="P4783" s="41"/>
      <c r="Q4783" s="41"/>
      <c r="R4783" s="41"/>
      <c r="S4783" s="41"/>
    </row>
    <row r="4784" ht="78.0" customHeight="1">
      <c r="A4784" s="41"/>
      <c r="B4784" s="78"/>
      <c r="C4784" s="78"/>
      <c r="D4784" s="41"/>
      <c r="E4784" s="41"/>
      <c r="F4784" s="41"/>
      <c r="G4784" s="41"/>
      <c r="H4784" s="41"/>
      <c r="I4784" s="41"/>
      <c r="J4784" s="41"/>
      <c r="K4784" s="41"/>
      <c r="L4784" s="41"/>
      <c r="M4784" s="41"/>
      <c r="N4784" s="41"/>
      <c r="O4784" s="41"/>
      <c r="P4784" s="41"/>
      <c r="Q4784" s="41"/>
      <c r="R4784" s="41"/>
      <c r="S4784" s="41"/>
    </row>
    <row r="4785" ht="78.0" customHeight="1">
      <c r="A4785" s="41"/>
      <c r="B4785" s="78"/>
      <c r="C4785" s="78"/>
      <c r="D4785" s="41"/>
      <c r="E4785" s="41"/>
      <c r="F4785" s="41"/>
      <c r="G4785" s="41"/>
      <c r="H4785" s="41"/>
      <c r="I4785" s="41"/>
      <c r="J4785" s="41"/>
      <c r="K4785" s="41"/>
      <c r="L4785" s="41"/>
      <c r="M4785" s="41"/>
      <c r="N4785" s="41"/>
      <c r="O4785" s="41"/>
      <c r="P4785" s="41"/>
      <c r="Q4785" s="41"/>
      <c r="R4785" s="41"/>
      <c r="S4785" s="41"/>
    </row>
    <row r="4786" ht="78.0" customHeight="1">
      <c r="A4786" s="41"/>
      <c r="B4786" s="78"/>
      <c r="C4786" s="78"/>
      <c r="D4786" s="41"/>
      <c r="E4786" s="41"/>
      <c r="F4786" s="41"/>
      <c r="G4786" s="41"/>
      <c r="H4786" s="41"/>
      <c r="I4786" s="41"/>
      <c r="J4786" s="41"/>
      <c r="K4786" s="41"/>
      <c r="L4786" s="41"/>
      <c r="M4786" s="41"/>
      <c r="N4786" s="41"/>
      <c r="O4786" s="41"/>
      <c r="P4786" s="41"/>
      <c r="Q4786" s="41"/>
      <c r="R4786" s="41"/>
      <c r="S4786" s="41"/>
    </row>
    <row r="4787" ht="78.0" customHeight="1">
      <c r="A4787" s="41"/>
      <c r="B4787" s="78"/>
      <c r="C4787" s="78"/>
      <c r="D4787" s="41"/>
      <c r="E4787" s="41"/>
      <c r="F4787" s="41"/>
      <c r="G4787" s="41"/>
      <c r="H4787" s="41"/>
      <c r="I4787" s="41"/>
      <c r="J4787" s="41"/>
      <c r="K4787" s="41"/>
      <c r="L4787" s="41"/>
      <c r="M4787" s="41"/>
      <c r="N4787" s="41"/>
      <c r="O4787" s="41"/>
      <c r="P4787" s="41"/>
      <c r="Q4787" s="41"/>
      <c r="R4787" s="41"/>
      <c r="S4787" s="41"/>
    </row>
    <row r="4788" ht="78.0" customHeight="1">
      <c r="A4788" s="41"/>
      <c r="B4788" s="78"/>
      <c r="C4788" s="78"/>
      <c r="D4788" s="41"/>
      <c r="E4788" s="41"/>
      <c r="F4788" s="41"/>
      <c r="G4788" s="41"/>
      <c r="H4788" s="41"/>
      <c r="I4788" s="41"/>
      <c r="J4788" s="41"/>
      <c r="K4788" s="41"/>
      <c r="L4788" s="41"/>
      <c r="M4788" s="41"/>
      <c r="N4788" s="41"/>
      <c r="O4788" s="41"/>
      <c r="P4788" s="41"/>
      <c r="Q4788" s="41"/>
      <c r="R4788" s="41"/>
      <c r="S4788" s="41"/>
    </row>
    <row r="4789" ht="78.0" customHeight="1">
      <c r="A4789" s="41"/>
      <c r="B4789" s="78"/>
      <c r="C4789" s="78"/>
      <c r="D4789" s="41"/>
      <c r="E4789" s="41"/>
      <c r="F4789" s="41"/>
      <c r="G4789" s="41"/>
      <c r="H4789" s="41"/>
      <c r="I4789" s="41"/>
      <c r="J4789" s="41"/>
      <c r="K4789" s="41"/>
      <c r="L4789" s="41"/>
      <c r="M4789" s="41"/>
      <c r="N4789" s="41"/>
      <c r="O4789" s="41"/>
      <c r="P4789" s="41"/>
      <c r="Q4789" s="41"/>
      <c r="R4789" s="41"/>
      <c r="S4789" s="41"/>
    </row>
    <row r="4790" ht="78.0" customHeight="1">
      <c r="A4790" s="41"/>
      <c r="B4790" s="78"/>
      <c r="C4790" s="78"/>
      <c r="D4790" s="41"/>
      <c r="E4790" s="41"/>
      <c r="F4790" s="41"/>
      <c r="G4790" s="41"/>
      <c r="H4790" s="41"/>
      <c r="I4790" s="41"/>
      <c r="J4790" s="41"/>
      <c r="K4790" s="41"/>
      <c r="L4790" s="41"/>
      <c r="M4790" s="41"/>
      <c r="N4790" s="41"/>
      <c r="O4790" s="41"/>
      <c r="P4790" s="41"/>
      <c r="Q4790" s="41"/>
      <c r="R4790" s="41"/>
      <c r="S4790" s="41"/>
    </row>
    <row r="4791" ht="78.0" customHeight="1">
      <c r="A4791" s="41"/>
      <c r="B4791" s="78"/>
      <c r="C4791" s="78"/>
      <c r="D4791" s="41"/>
      <c r="E4791" s="41"/>
      <c r="F4791" s="41"/>
      <c r="G4791" s="41"/>
      <c r="H4791" s="41"/>
      <c r="I4791" s="41"/>
      <c r="J4791" s="41"/>
      <c r="K4791" s="41"/>
      <c r="L4791" s="41"/>
      <c r="M4791" s="41"/>
      <c r="N4791" s="41"/>
      <c r="O4791" s="41"/>
      <c r="P4791" s="41"/>
      <c r="Q4791" s="41"/>
      <c r="R4791" s="41"/>
      <c r="S4791" s="41"/>
    </row>
    <row r="4792" ht="78.0" customHeight="1">
      <c r="A4792" s="41"/>
      <c r="B4792" s="78"/>
      <c r="C4792" s="78"/>
      <c r="D4792" s="41"/>
      <c r="E4792" s="41"/>
      <c r="F4792" s="41"/>
      <c r="G4792" s="41"/>
      <c r="H4792" s="41"/>
      <c r="I4792" s="41"/>
      <c r="J4792" s="41"/>
      <c r="K4792" s="41"/>
      <c r="L4792" s="41"/>
      <c r="M4792" s="41"/>
      <c r="N4792" s="41"/>
      <c r="O4792" s="41"/>
      <c r="P4792" s="41"/>
      <c r="Q4792" s="41"/>
      <c r="R4792" s="41"/>
      <c r="S4792" s="41"/>
    </row>
    <row r="4793" ht="78.0" customHeight="1">
      <c r="A4793" s="41"/>
      <c r="B4793" s="78"/>
      <c r="C4793" s="78"/>
      <c r="D4793" s="41"/>
      <c r="E4793" s="41"/>
      <c r="F4793" s="41"/>
      <c r="G4793" s="41"/>
      <c r="H4793" s="41"/>
      <c r="I4793" s="41"/>
      <c r="J4793" s="41"/>
      <c r="K4793" s="41"/>
      <c r="L4793" s="41"/>
      <c r="M4793" s="41"/>
      <c r="N4793" s="41"/>
      <c r="O4793" s="41"/>
      <c r="P4793" s="41"/>
      <c r="Q4793" s="41"/>
      <c r="R4793" s="41"/>
      <c r="S4793" s="41"/>
    </row>
    <row r="4794" ht="78.0" customHeight="1">
      <c r="A4794" s="41"/>
      <c r="B4794" s="78"/>
      <c r="C4794" s="78"/>
      <c r="D4794" s="41"/>
      <c r="E4794" s="41"/>
      <c r="F4794" s="41"/>
      <c r="G4794" s="41"/>
      <c r="H4794" s="41"/>
      <c r="I4794" s="41"/>
      <c r="J4794" s="41"/>
      <c r="K4794" s="41"/>
      <c r="L4794" s="41"/>
      <c r="M4794" s="41"/>
      <c r="N4794" s="41"/>
      <c r="O4794" s="41"/>
      <c r="P4794" s="41"/>
      <c r="Q4794" s="41"/>
      <c r="R4794" s="41"/>
      <c r="S4794" s="41"/>
    </row>
    <row r="4795" ht="78.0" customHeight="1">
      <c r="A4795" s="41"/>
      <c r="B4795" s="78"/>
      <c r="C4795" s="78"/>
      <c r="D4795" s="41"/>
      <c r="E4795" s="41"/>
      <c r="F4795" s="41"/>
      <c r="G4795" s="41"/>
      <c r="H4795" s="41"/>
      <c r="I4795" s="41"/>
      <c r="J4795" s="41"/>
      <c r="K4795" s="41"/>
      <c r="L4795" s="41"/>
      <c r="M4795" s="41"/>
      <c r="N4795" s="41"/>
      <c r="O4795" s="41"/>
      <c r="P4795" s="41"/>
      <c r="Q4795" s="41"/>
      <c r="R4795" s="41"/>
      <c r="S4795" s="41"/>
    </row>
    <row r="4796" ht="78.0" customHeight="1">
      <c r="A4796" s="41"/>
      <c r="B4796" s="78"/>
      <c r="C4796" s="78"/>
      <c r="D4796" s="41"/>
      <c r="E4796" s="41"/>
      <c r="F4796" s="41"/>
      <c r="G4796" s="41"/>
      <c r="H4796" s="41"/>
      <c r="I4796" s="41"/>
      <c r="J4796" s="41"/>
      <c r="K4796" s="41"/>
      <c r="L4796" s="41"/>
      <c r="M4796" s="41"/>
      <c r="N4796" s="41"/>
      <c r="O4796" s="41"/>
      <c r="P4796" s="41"/>
      <c r="Q4796" s="41"/>
      <c r="R4796" s="41"/>
      <c r="S4796" s="41"/>
    </row>
    <row r="4797" ht="78.0" customHeight="1">
      <c r="A4797" s="41"/>
      <c r="B4797" s="78"/>
      <c r="C4797" s="78"/>
      <c r="D4797" s="41"/>
      <c r="E4797" s="41"/>
      <c r="F4797" s="41"/>
      <c r="G4797" s="41"/>
      <c r="H4797" s="41"/>
      <c r="I4797" s="41"/>
      <c r="J4797" s="41"/>
      <c r="K4797" s="41"/>
      <c r="L4797" s="41"/>
      <c r="M4797" s="41"/>
      <c r="N4797" s="41"/>
      <c r="O4797" s="41"/>
      <c r="P4797" s="41"/>
      <c r="Q4797" s="41"/>
      <c r="R4797" s="41"/>
      <c r="S4797" s="41"/>
    </row>
    <row r="4798" ht="78.0" customHeight="1">
      <c r="A4798" s="41"/>
      <c r="B4798" s="78"/>
      <c r="C4798" s="78"/>
      <c r="D4798" s="41"/>
      <c r="E4798" s="41"/>
      <c r="F4798" s="41"/>
      <c r="G4798" s="41"/>
      <c r="H4798" s="41"/>
      <c r="I4798" s="41"/>
      <c r="J4798" s="41"/>
      <c r="K4798" s="41"/>
      <c r="L4798" s="41"/>
      <c r="M4798" s="41"/>
      <c r="N4798" s="41"/>
      <c r="O4798" s="41"/>
      <c r="P4798" s="41"/>
      <c r="Q4798" s="41"/>
      <c r="R4798" s="41"/>
      <c r="S4798" s="41"/>
    </row>
    <row r="4799" ht="78.0" customHeight="1">
      <c r="A4799" s="41"/>
      <c r="B4799" s="78"/>
      <c r="C4799" s="78"/>
      <c r="D4799" s="41"/>
      <c r="E4799" s="41"/>
      <c r="F4799" s="41"/>
      <c r="G4799" s="41"/>
      <c r="H4799" s="41"/>
      <c r="I4799" s="41"/>
      <c r="J4799" s="41"/>
      <c r="K4799" s="41"/>
      <c r="L4799" s="41"/>
      <c r="M4799" s="41"/>
      <c r="N4799" s="41"/>
      <c r="O4799" s="41"/>
      <c r="P4799" s="41"/>
      <c r="Q4799" s="41"/>
      <c r="R4799" s="41"/>
      <c r="S4799" s="41"/>
    </row>
    <row r="4800" ht="78.0" customHeight="1">
      <c r="A4800" s="41"/>
      <c r="B4800" s="78"/>
      <c r="C4800" s="78"/>
      <c r="D4800" s="41"/>
      <c r="E4800" s="41"/>
      <c r="F4800" s="41"/>
      <c r="G4800" s="41"/>
      <c r="H4800" s="41"/>
      <c r="I4800" s="41"/>
      <c r="J4800" s="41"/>
      <c r="K4800" s="41"/>
      <c r="L4800" s="41"/>
      <c r="M4800" s="41"/>
      <c r="N4800" s="41"/>
      <c r="O4800" s="41"/>
      <c r="P4800" s="41"/>
      <c r="Q4800" s="41"/>
      <c r="R4800" s="41"/>
      <c r="S4800" s="41"/>
    </row>
    <row r="4801" ht="78.0" customHeight="1">
      <c r="A4801" s="41"/>
      <c r="B4801" s="78"/>
      <c r="C4801" s="78"/>
      <c r="D4801" s="41"/>
      <c r="E4801" s="41"/>
      <c r="F4801" s="41"/>
      <c r="G4801" s="41"/>
      <c r="H4801" s="41"/>
      <c r="I4801" s="41"/>
      <c r="J4801" s="41"/>
      <c r="K4801" s="41"/>
      <c r="L4801" s="41"/>
      <c r="M4801" s="41"/>
      <c r="N4801" s="41"/>
      <c r="O4801" s="41"/>
      <c r="P4801" s="41"/>
      <c r="Q4801" s="41"/>
      <c r="R4801" s="41"/>
      <c r="S4801" s="41"/>
    </row>
    <row r="4802" ht="78.0" customHeight="1">
      <c r="A4802" s="41"/>
      <c r="B4802" s="78"/>
      <c r="C4802" s="78"/>
      <c r="D4802" s="41"/>
      <c r="E4802" s="41"/>
      <c r="F4802" s="41"/>
      <c r="G4802" s="41"/>
      <c r="H4802" s="41"/>
      <c r="I4802" s="41"/>
      <c r="J4802" s="41"/>
      <c r="K4802" s="41"/>
      <c r="L4802" s="41"/>
      <c r="M4802" s="41"/>
      <c r="N4802" s="41"/>
      <c r="O4802" s="41"/>
      <c r="P4802" s="41"/>
      <c r="Q4802" s="41"/>
      <c r="R4802" s="41"/>
      <c r="S4802" s="41"/>
    </row>
    <row r="4803" ht="78.0" customHeight="1">
      <c r="A4803" s="41"/>
      <c r="B4803" s="78"/>
      <c r="C4803" s="78"/>
      <c r="D4803" s="41"/>
      <c r="E4803" s="41"/>
      <c r="F4803" s="41"/>
      <c r="G4803" s="41"/>
      <c r="H4803" s="41"/>
      <c r="I4803" s="41"/>
      <c r="J4803" s="41"/>
      <c r="K4803" s="41"/>
      <c r="L4803" s="41"/>
      <c r="M4803" s="41"/>
      <c r="N4803" s="41"/>
      <c r="O4803" s="41"/>
      <c r="P4803" s="41"/>
      <c r="Q4803" s="41"/>
      <c r="R4803" s="41"/>
      <c r="S4803" s="41"/>
    </row>
    <row r="4804" ht="78.0" customHeight="1">
      <c r="A4804" s="41"/>
      <c r="B4804" s="78"/>
      <c r="C4804" s="78"/>
      <c r="D4804" s="41"/>
      <c r="E4804" s="41"/>
      <c r="F4804" s="41"/>
      <c r="G4804" s="41"/>
      <c r="H4804" s="41"/>
      <c r="I4804" s="41"/>
      <c r="J4804" s="41"/>
      <c r="K4804" s="41"/>
      <c r="L4804" s="41"/>
      <c r="M4804" s="41"/>
      <c r="N4804" s="41"/>
      <c r="O4804" s="41"/>
      <c r="P4804" s="41"/>
      <c r="Q4804" s="41"/>
      <c r="R4804" s="41"/>
      <c r="S4804" s="41"/>
    </row>
    <row r="4805" ht="78.0" customHeight="1">
      <c r="A4805" s="41"/>
      <c r="B4805" s="78"/>
      <c r="C4805" s="78"/>
      <c r="D4805" s="41"/>
      <c r="E4805" s="41"/>
      <c r="F4805" s="41"/>
      <c r="G4805" s="41"/>
      <c r="H4805" s="41"/>
      <c r="I4805" s="41"/>
      <c r="J4805" s="41"/>
      <c r="K4805" s="41"/>
      <c r="L4805" s="41"/>
      <c r="M4805" s="41"/>
      <c r="N4805" s="41"/>
      <c r="O4805" s="41"/>
      <c r="P4805" s="41"/>
      <c r="Q4805" s="41"/>
      <c r="R4805" s="41"/>
      <c r="S4805" s="41"/>
    </row>
    <row r="4806" ht="78.0" customHeight="1">
      <c r="A4806" s="41"/>
      <c r="B4806" s="78"/>
      <c r="C4806" s="78"/>
      <c r="D4806" s="41"/>
      <c r="E4806" s="41"/>
      <c r="F4806" s="41"/>
      <c r="G4806" s="41"/>
      <c r="H4806" s="41"/>
      <c r="I4806" s="41"/>
      <c r="J4806" s="41"/>
      <c r="K4806" s="41"/>
      <c r="L4806" s="41"/>
      <c r="M4806" s="41"/>
      <c r="N4806" s="41"/>
      <c r="O4806" s="41"/>
      <c r="P4806" s="41"/>
      <c r="Q4806" s="41"/>
      <c r="R4806" s="41"/>
      <c r="S4806" s="41"/>
    </row>
    <row r="4807" ht="78.0" customHeight="1">
      <c r="A4807" s="41"/>
      <c r="B4807" s="78"/>
      <c r="C4807" s="78"/>
      <c r="D4807" s="41"/>
      <c r="E4807" s="41"/>
      <c r="F4807" s="41"/>
      <c r="G4807" s="41"/>
      <c r="H4807" s="41"/>
      <c r="I4807" s="41"/>
      <c r="J4807" s="41"/>
      <c r="K4807" s="41"/>
      <c r="L4807" s="41"/>
      <c r="M4807" s="41"/>
      <c r="N4807" s="41"/>
      <c r="O4807" s="41"/>
      <c r="P4807" s="41"/>
      <c r="Q4807" s="41"/>
      <c r="R4807" s="41"/>
      <c r="S4807" s="41"/>
    </row>
    <row r="4808" ht="78.0" customHeight="1">
      <c r="A4808" s="41"/>
      <c r="B4808" s="78"/>
      <c r="C4808" s="78"/>
      <c r="D4808" s="41"/>
      <c r="E4808" s="41"/>
      <c r="F4808" s="41"/>
      <c r="G4808" s="41"/>
      <c r="H4808" s="41"/>
      <c r="I4808" s="41"/>
      <c r="J4808" s="41"/>
      <c r="K4808" s="41"/>
      <c r="L4808" s="41"/>
      <c r="M4808" s="41"/>
      <c r="N4808" s="41"/>
      <c r="O4808" s="41"/>
      <c r="P4808" s="41"/>
      <c r="Q4808" s="41"/>
      <c r="R4808" s="41"/>
      <c r="S4808" s="41"/>
    </row>
    <row r="4809" ht="78.0" customHeight="1">
      <c r="A4809" s="41"/>
      <c r="B4809" s="78"/>
      <c r="C4809" s="78"/>
      <c r="D4809" s="41"/>
      <c r="E4809" s="41"/>
      <c r="F4809" s="41"/>
      <c r="G4809" s="41"/>
      <c r="H4809" s="41"/>
      <c r="I4809" s="41"/>
      <c r="J4809" s="41"/>
      <c r="K4809" s="41"/>
      <c r="L4809" s="41"/>
      <c r="M4809" s="41"/>
      <c r="N4809" s="41"/>
      <c r="O4809" s="41"/>
      <c r="P4809" s="41"/>
      <c r="Q4809" s="41"/>
      <c r="R4809" s="41"/>
      <c r="S4809" s="41"/>
    </row>
    <row r="4810" ht="78.0" customHeight="1">
      <c r="A4810" s="41"/>
      <c r="B4810" s="78"/>
      <c r="C4810" s="78"/>
      <c r="D4810" s="41"/>
      <c r="E4810" s="41"/>
      <c r="F4810" s="41"/>
      <c r="G4810" s="41"/>
      <c r="H4810" s="41"/>
      <c r="I4810" s="41"/>
      <c r="J4810" s="41"/>
      <c r="K4810" s="41"/>
      <c r="L4810" s="41"/>
      <c r="M4810" s="41"/>
      <c r="N4810" s="41"/>
      <c r="O4810" s="41"/>
      <c r="P4810" s="41"/>
      <c r="Q4810" s="41"/>
      <c r="R4810" s="41"/>
      <c r="S4810" s="41"/>
    </row>
    <row r="4811" ht="78.0" customHeight="1">
      <c r="A4811" s="41"/>
      <c r="B4811" s="78"/>
      <c r="C4811" s="78"/>
      <c r="D4811" s="41"/>
      <c r="E4811" s="41"/>
      <c r="F4811" s="41"/>
      <c r="G4811" s="41"/>
      <c r="H4811" s="41"/>
      <c r="I4811" s="41"/>
      <c r="J4811" s="41"/>
      <c r="K4811" s="41"/>
      <c r="L4811" s="41"/>
      <c r="M4811" s="41"/>
      <c r="N4811" s="41"/>
      <c r="O4811" s="41"/>
      <c r="P4811" s="41"/>
      <c r="Q4811" s="41"/>
      <c r="R4811" s="41"/>
      <c r="S4811" s="41"/>
    </row>
    <row r="4812" ht="78.0" customHeight="1">
      <c r="A4812" s="41"/>
      <c r="B4812" s="78"/>
      <c r="C4812" s="78"/>
      <c r="D4812" s="41"/>
      <c r="E4812" s="41"/>
      <c r="F4812" s="41"/>
      <c r="G4812" s="41"/>
      <c r="H4812" s="41"/>
      <c r="I4812" s="41"/>
      <c r="J4812" s="41"/>
      <c r="K4812" s="41"/>
      <c r="L4812" s="41"/>
      <c r="M4812" s="41"/>
      <c r="N4812" s="41"/>
      <c r="O4812" s="41"/>
      <c r="P4812" s="41"/>
      <c r="Q4812" s="41"/>
      <c r="R4812" s="41"/>
      <c r="S4812" s="41"/>
    </row>
    <row r="4813" ht="78.0" customHeight="1">
      <c r="A4813" s="41"/>
      <c r="B4813" s="78"/>
      <c r="C4813" s="78"/>
      <c r="D4813" s="41"/>
      <c r="E4813" s="41"/>
      <c r="F4813" s="41"/>
      <c r="G4813" s="41"/>
      <c r="H4813" s="41"/>
      <c r="I4813" s="41"/>
      <c r="J4813" s="41"/>
      <c r="K4813" s="41"/>
      <c r="L4813" s="41"/>
      <c r="M4813" s="41"/>
      <c r="N4813" s="41"/>
      <c r="O4813" s="41"/>
      <c r="P4813" s="41"/>
      <c r="Q4813" s="41"/>
      <c r="R4813" s="41"/>
      <c r="S4813" s="41"/>
    </row>
    <row r="4814" ht="78.0" customHeight="1">
      <c r="A4814" s="41"/>
      <c r="B4814" s="78"/>
      <c r="C4814" s="78"/>
      <c r="D4814" s="41"/>
      <c r="E4814" s="41"/>
      <c r="F4814" s="41"/>
      <c r="G4814" s="41"/>
      <c r="H4814" s="41"/>
      <c r="I4814" s="41"/>
      <c r="J4814" s="41"/>
      <c r="K4814" s="41"/>
      <c r="L4814" s="41"/>
      <c r="M4814" s="41"/>
      <c r="N4814" s="41"/>
      <c r="O4814" s="41"/>
      <c r="P4814" s="41"/>
      <c r="Q4814" s="41"/>
      <c r="R4814" s="41"/>
      <c r="S4814" s="41"/>
    </row>
    <row r="4815" ht="78.0" customHeight="1">
      <c r="A4815" s="41"/>
      <c r="B4815" s="78"/>
      <c r="C4815" s="78"/>
      <c r="D4815" s="41"/>
      <c r="E4815" s="41"/>
      <c r="F4815" s="41"/>
      <c r="G4815" s="41"/>
      <c r="H4815" s="41"/>
      <c r="I4815" s="41"/>
      <c r="J4815" s="41"/>
      <c r="K4815" s="41"/>
      <c r="L4815" s="41"/>
      <c r="M4815" s="41"/>
      <c r="N4815" s="41"/>
      <c r="O4815" s="41"/>
      <c r="P4815" s="41"/>
      <c r="Q4815" s="41"/>
      <c r="R4815" s="41"/>
      <c r="S4815" s="41"/>
    </row>
    <row r="4816" ht="78.0" customHeight="1">
      <c r="A4816" s="41"/>
      <c r="B4816" s="78"/>
      <c r="C4816" s="78"/>
      <c r="D4816" s="41"/>
      <c r="E4816" s="41"/>
      <c r="F4816" s="41"/>
      <c r="G4816" s="41"/>
      <c r="H4816" s="41"/>
      <c r="I4816" s="41"/>
      <c r="J4816" s="41"/>
      <c r="K4816" s="41"/>
      <c r="L4816" s="41"/>
      <c r="M4816" s="41"/>
      <c r="N4816" s="41"/>
      <c r="O4816" s="41"/>
      <c r="P4816" s="41"/>
      <c r="Q4816" s="41"/>
      <c r="R4816" s="41"/>
      <c r="S4816" s="41"/>
    </row>
    <row r="4817" ht="78.0" customHeight="1">
      <c r="A4817" s="41"/>
      <c r="B4817" s="78"/>
      <c r="C4817" s="78"/>
      <c r="D4817" s="41"/>
      <c r="E4817" s="41"/>
      <c r="F4817" s="41"/>
      <c r="G4817" s="41"/>
      <c r="H4817" s="41"/>
      <c r="I4817" s="41"/>
      <c r="J4817" s="41"/>
      <c r="K4817" s="41"/>
      <c r="L4817" s="41"/>
      <c r="M4817" s="41"/>
      <c r="N4817" s="41"/>
      <c r="O4817" s="41"/>
      <c r="P4817" s="41"/>
      <c r="Q4817" s="41"/>
      <c r="R4817" s="41"/>
      <c r="S4817" s="41"/>
    </row>
    <row r="4818" ht="78.0" customHeight="1">
      <c r="A4818" s="41"/>
      <c r="B4818" s="78"/>
      <c r="C4818" s="78"/>
      <c r="D4818" s="41"/>
      <c r="E4818" s="41"/>
      <c r="F4818" s="41"/>
      <c r="G4818" s="41"/>
      <c r="H4818" s="41"/>
      <c r="I4818" s="41"/>
      <c r="J4818" s="41"/>
      <c r="K4818" s="41"/>
      <c r="L4818" s="41"/>
      <c r="M4818" s="41"/>
      <c r="N4818" s="41"/>
      <c r="O4818" s="41"/>
      <c r="P4818" s="41"/>
      <c r="Q4818" s="41"/>
      <c r="R4818" s="41"/>
      <c r="S4818" s="41"/>
    </row>
    <row r="4819" ht="78.0" customHeight="1">
      <c r="A4819" s="41"/>
      <c r="B4819" s="78"/>
      <c r="C4819" s="78"/>
      <c r="D4819" s="41"/>
      <c r="E4819" s="41"/>
      <c r="F4819" s="41"/>
      <c r="G4819" s="41"/>
      <c r="H4819" s="41"/>
      <c r="I4819" s="41"/>
      <c r="J4819" s="41"/>
      <c r="K4819" s="41"/>
      <c r="L4819" s="41"/>
      <c r="M4819" s="41"/>
      <c r="N4819" s="41"/>
      <c r="O4819" s="41"/>
      <c r="P4819" s="41"/>
      <c r="Q4819" s="41"/>
      <c r="R4819" s="41"/>
      <c r="S4819" s="41"/>
    </row>
    <row r="4820" ht="78.0" customHeight="1">
      <c r="A4820" s="41"/>
      <c r="B4820" s="78"/>
      <c r="C4820" s="78"/>
      <c r="D4820" s="41"/>
      <c r="E4820" s="41"/>
      <c r="F4820" s="41"/>
      <c r="G4820" s="41"/>
      <c r="H4820" s="41"/>
      <c r="I4820" s="41"/>
      <c r="J4820" s="41"/>
      <c r="K4820" s="41"/>
      <c r="L4820" s="41"/>
      <c r="M4820" s="41"/>
      <c r="N4820" s="41"/>
      <c r="O4820" s="41"/>
      <c r="P4820" s="41"/>
      <c r="Q4820" s="41"/>
      <c r="R4820" s="41"/>
      <c r="S4820" s="41"/>
    </row>
    <row r="4821" ht="78.0" customHeight="1">
      <c r="A4821" s="41"/>
      <c r="B4821" s="78"/>
      <c r="C4821" s="78"/>
      <c r="D4821" s="41"/>
      <c r="E4821" s="41"/>
      <c r="F4821" s="41"/>
      <c r="G4821" s="41"/>
      <c r="H4821" s="41"/>
      <c r="I4821" s="41"/>
      <c r="J4821" s="41"/>
      <c r="K4821" s="41"/>
      <c r="L4821" s="41"/>
      <c r="M4821" s="41"/>
      <c r="N4821" s="41"/>
      <c r="O4821" s="41"/>
      <c r="P4821" s="41"/>
      <c r="Q4821" s="41"/>
      <c r="R4821" s="41"/>
      <c r="S4821" s="41"/>
    </row>
    <row r="4822" ht="78.0" customHeight="1">
      <c r="A4822" s="41"/>
      <c r="B4822" s="78"/>
      <c r="C4822" s="78"/>
      <c r="D4822" s="41"/>
      <c r="E4822" s="41"/>
      <c r="F4822" s="41"/>
      <c r="G4822" s="41"/>
      <c r="H4822" s="41"/>
      <c r="I4822" s="41"/>
      <c r="J4822" s="41"/>
      <c r="K4822" s="41"/>
      <c r="L4822" s="41"/>
      <c r="M4822" s="41"/>
      <c r="N4822" s="41"/>
      <c r="O4822" s="41"/>
      <c r="P4822" s="41"/>
      <c r="Q4822" s="41"/>
      <c r="R4822" s="41"/>
      <c r="S4822" s="41"/>
    </row>
    <row r="4823" ht="78.0" customHeight="1">
      <c r="A4823" s="41"/>
      <c r="B4823" s="78"/>
      <c r="C4823" s="78"/>
      <c r="D4823" s="41"/>
      <c r="E4823" s="41"/>
      <c r="F4823" s="41"/>
      <c r="G4823" s="41"/>
      <c r="H4823" s="41"/>
      <c r="I4823" s="41"/>
      <c r="J4823" s="41"/>
      <c r="K4823" s="41"/>
      <c r="L4823" s="41"/>
      <c r="M4823" s="41"/>
      <c r="N4823" s="41"/>
      <c r="O4823" s="41"/>
      <c r="P4823" s="41"/>
      <c r="Q4823" s="41"/>
      <c r="R4823" s="41"/>
      <c r="S4823" s="41"/>
    </row>
    <row r="4824" ht="78.0" customHeight="1">
      <c r="A4824" s="41"/>
      <c r="B4824" s="78"/>
      <c r="C4824" s="78"/>
      <c r="D4824" s="41"/>
      <c r="E4824" s="41"/>
      <c r="F4824" s="41"/>
      <c r="G4824" s="41"/>
      <c r="H4824" s="41"/>
      <c r="I4824" s="41"/>
      <c r="J4824" s="41"/>
      <c r="K4824" s="41"/>
      <c r="L4824" s="41"/>
      <c r="M4824" s="41"/>
      <c r="N4824" s="41"/>
      <c r="O4824" s="41"/>
      <c r="P4824" s="41"/>
      <c r="Q4824" s="41"/>
      <c r="R4824" s="41"/>
      <c r="S4824" s="41"/>
    </row>
    <row r="4825" ht="78.0" customHeight="1">
      <c r="A4825" s="41"/>
      <c r="B4825" s="78"/>
      <c r="C4825" s="78"/>
      <c r="D4825" s="41"/>
      <c r="E4825" s="41"/>
      <c r="F4825" s="41"/>
      <c r="G4825" s="41"/>
      <c r="H4825" s="41"/>
      <c r="I4825" s="41"/>
      <c r="J4825" s="41"/>
      <c r="K4825" s="41"/>
      <c r="L4825" s="41"/>
      <c r="M4825" s="41"/>
      <c r="N4825" s="41"/>
      <c r="O4825" s="41"/>
      <c r="P4825" s="41"/>
      <c r="Q4825" s="41"/>
      <c r="R4825" s="41"/>
      <c r="S4825" s="41"/>
    </row>
    <row r="4826" ht="78.0" customHeight="1">
      <c r="A4826" s="41"/>
      <c r="B4826" s="78"/>
      <c r="C4826" s="78"/>
      <c r="D4826" s="41"/>
      <c r="E4826" s="41"/>
      <c r="F4826" s="41"/>
      <c r="G4826" s="41"/>
      <c r="H4826" s="41"/>
      <c r="I4826" s="41"/>
      <c r="J4826" s="41"/>
      <c r="K4826" s="41"/>
      <c r="L4826" s="41"/>
      <c r="M4826" s="41"/>
      <c r="N4826" s="41"/>
      <c r="O4826" s="41"/>
      <c r="P4826" s="41"/>
      <c r="Q4826" s="41"/>
      <c r="R4826" s="41"/>
      <c r="S4826" s="41"/>
    </row>
    <row r="4827" ht="78.0" customHeight="1">
      <c r="A4827" s="41"/>
      <c r="B4827" s="78"/>
      <c r="C4827" s="78"/>
      <c r="D4827" s="41"/>
      <c r="E4827" s="41"/>
      <c r="F4827" s="41"/>
      <c r="G4827" s="41"/>
      <c r="H4827" s="41"/>
      <c r="I4827" s="41"/>
      <c r="J4827" s="41"/>
      <c r="K4827" s="41"/>
      <c r="L4827" s="41"/>
      <c r="M4827" s="41"/>
      <c r="N4827" s="41"/>
      <c r="O4827" s="41"/>
      <c r="P4827" s="41"/>
      <c r="Q4827" s="41"/>
      <c r="R4827" s="41"/>
      <c r="S4827" s="41"/>
    </row>
    <row r="4828" ht="78.0" customHeight="1">
      <c r="A4828" s="41"/>
      <c r="B4828" s="78"/>
      <c r="C4828" s="78"/>
      <c r="D4828" s="41"/>
      <c r="E4828" s="41"/>
      <c r="F4828" s="41"/>
      <c r="G4828" s="41"/>
      <c r="H4828" s="41"/>
      <c r="I4828" s="41"/>
      <c r="J4828" s="41"/>
      <c r="K4828" s="41"/>
      <c r="L4828" s="41"/>
      <c r="M4828" s="41"/>
      <c r="N4828" s="41"/>
      <c r="O4828" s="41"/>
      <c r="P4828" s="41"/>
      <c r="Q4828" s="41"/>
      <c r="R4828" s="41"/>
      <c r="S4828" s="41"/>
    </row>
    <row r="4829" ht="78.0" customHeight="1">
      <c r="A4829" s="41"/>
      <c r="B4829" s="78"/>
      <c r="C4829" s="78"/>
      <c r="D4829" s="41"/>
      <c r="E4829" s="41"/>
      <c r="F4829" s="41"/>
      <c r="G4829" s="41"/>
      <c r="H4829" s="41"/>
      <c r="I4829" s="41"/>
      <c r="J4829" s="41"/>
      <c r="K4829" s="41"/>
      <c r="L4829" s="41"/>
      <c r="M4829" s="41"/>
      <c r="N4829" s="41"/>
      <c r="O4829" s="41"/>
      <c r="P4829" s="41"/>
      <c r="Q4829" s="41"/>
      <c r="R4829" s="41"/>
      <c r="S4829" s="41"/>
    </row>
    <row r="4830" ht="78.0" customHeight="1">
      <c r="A4830" s="41"/>
      <c r="B4830" s="78"/>
      <c r="C4830" s="78"/>
      <c r="D4830" s="41"/>
      <c r="E4830" s="41"/>
      <c r="F4830" s="41"/>
      <c r="G4830" s="41"/>
      <c r="H4830" s="41"/>
      <c r="I4830" s="41"/>
      <c r="J4830" s="41"/>
      <c r="K4830" s="41"/>
      <c r="L4830" s="41"/>
      <c r="M4830" s="41"/>
      <c r="N4830" s="41"/>
      <c r="O4830" s="41"/>
      <c r="P4830" s="41"/>
      <c r="Q4830" s="41"/>
      <c r="R4830" s="41"/>
      <c r="S4830" s="41"/>
    </row>
    <row r="4831" ht="78.0" customHeight="1">
      <c r="A4831" s="41"/>
      <c r="B4831" s="78"/>
      <c r="C4831" s="78"/>
      <c r="D4831" s="41"/>
      <c r="E4831" s="41"/>
      <c r="F4831" s="41"/>
      <c r="G4831" s="41"/>
      <c r="H4831" s="41"/>
      <c r="I4831" s="41"/>
      <c r="J4831" s="41"/>
      <c r="K4831" s="41"/>
      <c r="L4831" s="41"/>
      <c r="M4831" s="41"/>
      <c r="N4831" s="41"/>
      <c r="O4831" s="41"/>
      <c r="P4831" s="41"/>
      <c r="Q4831" s="41"/>
      <c r="R4831" s="41"/>
      <c r="S4831" s="41"/>
    </row>
    <row r="4832" ht="78.0" customHeight="1">
      <c r="A4832" s="41"/>
      <c r="B4832" s="78"/>
      <c r="C4832" s="78"/>
      <c r="D4832" s="41"/>
      <c r="E4832" s="41"/>
      <c r="F4832" s="41"/>
      <c r="G4832" s="41"/>
      <c r="H4832" s="41"/>
      <c r="I4832" s="41"/>
      <c r="J4832" s="41"/>
      <c r="K4832" s="41"/>
      <c r="L4832" s="41"/>
      <c r="M4832" s="41"/>
      <c r="N4832" s="41"/>
      <c r="O4832" s="41"/>
      <c r="P4832" s="41"/>
      <c r="Q4832" s="41"/>
      <c r="R4832" s="41"/>
      <c r="S4832" s="41"/>
    </row>
    <row r="4833" ht="78.0" customHeight="1">
      <c r="A4833" s="41"/>
      <c r="B4833" s="78"/>
      <c r="C4833" s="78"/>
      <c r="D4833" s="41"/>
      <c r="E4833" s="41"/>
      <c r="F4833" s="41"/>
      <c r="G4833" s="41"/>
      <c r="H4833" s="41"/>
      <c r="I4833" s="41"/>
      <c r="J4833" s="41"/>
      <c r="K4833" s="41"/>
      <c r="L4833" s="41"/>
      <c r="M4833" s="41"/>
      <c r="N4833" s="41"/>
      <c r="O4833" s="41"/>
      <c r="P4833" s="41"/>
      <c r="Q4833" s="41"/>
      <c r="R4833" s="41"/>
      <c r="S4833" s="41"/>
    </row>
    <row r="4834" ht="78.0" customHeight="1">
      <c r="A4834" s="41"/>
      <c r="B4834" s="78"/>
      <c r="C4834" s="78"/>
      <c r="D4834" s="41"/>
      <c r="E4834" s="41"/>
      <c r="F4834" s="41"/>
      <c r="G4834" s="41"/>
      <c r="H4834" s="41"/>
      <c r="I4834" s="41"/>
      <c r="J4834" s="41"/>
      <c r="K4834" s="41"/>
      <c r="L4834" s="41"/>
      <c r="M4834" s="41"/>
      <c r="N4834" s="41"/>
      <c r="O4834" s="41"/>
      <c r="P4834" s="41"/>
      <c r="Q4834" s="41"/>
      <c r="R4834" s="41"/>
      <c r="S4834" s="41"/>
    </row>
    <row r="4835" ht="78.0" customHeight="1">
      <c r="A4835" s="41"/>
      <c r="B4835" s="78"/>
      <c r="C4835" s="78"/>
      <c r="D4835" s="41"/>
      <c r="E4835" s="41"/>
      <c r="F4835" s="41"/>
      <c r="G4835" s="41"/>
      <c r="H4835" s="41"/>
      <c r="I4835" s="41"/>
      <c r="J4835" s="41"/>
      <c r="K4835" s="41"/>
      <c r="L4835" s="41"/>
      <c r="M4835" s="41"/>
      <c r="N4835" s="41"/>
      <c r="O4835" s="41"/>
      <c r="P4835" s="41"/>
      <c r="Q4835" s="41"/>
      <c r="R4835" s="41"/>
      <c r="S4835" s="41"/>
    </row>
    <row r="4836" ht="78.0" customHeight="1">
      <c r="A4836" s="41"/>
      <c r="B4836" s="78"/>
      <c r="C4836" s="78"/>
      <c r="D4836" s="41"/>
      <c r="E4836" s="41"/>
      <c r="F4836" s="41"/>
      <c r="G4836" s="41"/>
      <c r="H4836" s="41"/>
      <c r="I4836" s="41"/>
      <c r="J4836" s="41"/>
      <c r="K4836" s="41"/>
      <c r="L4836" s="41"/>
      <c r="M4836" s="41"/>
      <c r="N4836" s="41"/>
      <c r="O4836" s="41"/>
      <c r="P4836" s="41"/>
      <c r="Q4836" s="41"/>
      <c r="R4836" s="41"/>
      <c r="S4836" s="41"/>
    </row>
    <row r="4837" ht="78.0" customHeight="1">
      <c r="A4837" s="41"/>
      <c r="B4837" s="78"/>
      <c r="C4837" s="78"/>
      <c r="D4837" s="41"/>
      <c r="E4837" s="41"/>
      <c r="F4837" s="41"/>
      <c r="G4837" s="41"/>
      <c r="H4837" s="41"/>
      <c r="I4837" s="41"/>
      <c r="J4837" s="41"/>
      <c r="K4837" s="41"/>
      <c r="L4837" s="41"/>
      <c r="M4837" s="41"/>
      <c r="N4837" s="41"/>
      <c r="O4837" s="41"/>
      <c r="P4837" s="41"/>
      <c r="Q4837" s="41"/>
      <c r="R4837" s="41"/>
      <c r="S4837" s="41"/>
    </row>
    <row r="4838" ht="78.0" customHeight="1">
      <c r="A4838" s="41"/>
      <c r="B4838" s="78"/>
      <c r="C4838" s="78"/>
      <c r="D4838" s="41"/>
      <c r="E4838" s="41"/>
      <c r="F4838" s="41"/>
      <c r="G4838" s="41"/>
      <c r="H4838" s="41"/>
      <c r="I4838" s="41"/>
      <c r="J4838" s="41"/>
      <c r="K4838" s="41"/>
      <c r="L4838" s="41"/>
      <c r="M4838" s="41"/>
      <c r="N4838" s="41"/>
      <c r="O4838" s="41"/>
      <c r="P4838" s="41"/>
      <c r="Q4838" s="41"/>
      <c r="R4838" s="41"/>
      <c r="S4838" s="41"/>
    </row>
    <row r="4839" ht="78.0" customHeight="1">
      <c r="A4839" s="41"/>
      <c r="B4839" s="78"/>
      <c r="C4839" s="78"/>
      <c r="D4839" s="41"/>
      <c r="E4839" s="41"/>
      <c r="F4839" s="41"/>
      <c r="G4839" s="41"/>
      <c r="H4839" s="41"/>
      <c r="I4839" s="41"/>
      <c r="J4839" s="41"/>
      <c r="K4839" s="41"/>
      <c r="L4839" s="41"/>
      <c r="M4839" s="41"/>
      <c r="N4839" s="41"/>
      <c r="O4839" s="41"/>
      <c r="P4839" s="41"/>
      <c r="Q4839" s="41"/>
      <c r="R4839" s="41"/>
      <c r="S4839" s="41"/>
    </row>
    <row r="4840" ht="78.0" customHeight="1">
      <c r="A4840" s="41"/>
      <c r="B4840" s="78"/>
      <c r="C4840" s="78"/>
      <c r="D4840" s="41"/>
      <c r="E4840" s="41"/>
      <c r="F4840" s="41"/>
      <c r="G4840" s="41"/>
      <c r="H4840" s="41"/>
      <c r="I4840" s="41"/>
      <c r="J4840" s="41"/>
      <c r="K4840" s="41"/>
      <c r="L4840" s="41"/>
      <c r="M4840" s="41"/>
      <c r="N4840" s="41"/>
      <c r="O4840" s="41"/>
      <c r="P4840" s="41"/>
      <c r="Q4840" s="41"/>
      <c r="R4840" s="41"/>
      <c r="S4840" s="41"/>
    </row>
    <row r="4841" ht="78.0" customHeight="1">
      <c r="A4841" s="41"/>
      <c r="B4841" s="78"/>
      <c r="C4841" s="78"/>
      <c r="D4841" s="41"/>
      <c r="E4841" s="41"/>
      <c r="F4841" s="41"/>
      <c r="G4841" s="41"/>
      <c r="H4841" s="41"/>
      <c r="I4841" s="41"/>
      <c r="J4841" s="41"/>
      <c r="K4841" s="41"/>
      <c r="L4841" s="41"/>
      <c r="M4841" s="41"/>
      <c r="N4841" s="41"/>
      <c r="O4841" s="41"/>
      <c r="P4841" s="41"/>
      <c r="Q4841" s="41"/>
      <c r="R4841" s="41"/>
      <c r="S4841" s="41"/>
    </row>
    <row r="4842" ht="78.0" customHeight="1">
      <c r="A4842" s="41"/>
      <c r="B4842" s="78"/>
      <c r="C4842" s="78"/>
      <c r="D4842" s="41"/>
      <c r="E4842" s="41"/>
      <c r="F4842" s="41"/>
      <c r="G4842" s="41"/>
      <c r="H4842" s="41"/>
      <c r="I4842" s="41"/>
      <c r="J4842" s="41"/>
      <c r="K4842" s="41"/>
      <c r="L4842" s="41"/>
      <c r="M4842" s="41"/>
      <c r="N4842" s="41"/>
      <c r="O4842" s="41"/>
      <c r="P4842" s="41"/>
      <c r="Q4842" s="41"/>
      <c r="R4842" s="41"/>
      <c r="S4842" s="41"/>
    </row>
    <row r="4843" ht="78.0" customHeight="1">
      <c r="A4843" s="41"/>
      <c r="B4843" s="78"/>
      <c r="C4843" s="78"/>
      <c r="D4843" s="41"/>
      <c r="E4843" s="41"/>
      <c r="F4843" s="41"/>
      <c r="G4843" s="41"/>
      <c r="H4843" s="41"/>
      <c r="I4843" s="41"/>
      <c r="J4843" s="41"/>
      <c r="K4843" s="41"/>
      <c r="L4843" s="41"/>
      <c r="M4843" s="41"/>
      <c r="N4843" s="41"/>
      <c r="O4843" s="41"/>
      <c r="P4843" s="41"/>
      <c r="Q4843" s="41"/>
      <c r="R4843" s="41"/>
      <c r="S4843" s="41"/>
    </row>
    <row r="4844" ht="78.0" customHeight="1">
      <c r="A4844" s="41"/>
      <c r="B4844" s="78"/>
      <c r="C4844" s="78"/>
      <c r="D4844" s="41"/>
      <c r="E4844" s="41"/>
      <c r="F4844" s="41"/>
      <c r="G4844" s="41"/>
      <c r="H4844" s="41"/>
      <c r="I4844" s="41"/>
      <c r="J4844" s="41"/>
      <c r="K4844" s="41"/>
      <c r="L4844" s="41"/>
      <c r="M4844" s="41"/>
      <c r="N4844" s="41"/>
      <c r="O4844" s="41"/>
      <c r="P4844" s="41"/>
      <c r="Q4844" s="41"/>
      <c r="R4844" s="41"/>
      <c r="S4844" s="41"/>
    </row>
    <row r="4845" ht="78.0" customHeight="1">
      <c r="A4845" s="41"/>
      <c r="B4845" s="78"/>
      <c r="C4845" s="78"/>
      <c r="D4845" s="41"/>
      <c r="E4845" s="41"/>
      <c r="F4845" s="41"/>
      <c r="G4845" s="41"/>
      <c r="H4845" s="41"/>
      <c r="I4845" s="41"/>
      <c r="J4845" s="41"/>
      <c r="K4845" s="41"/>
      <c r="L4845" s="41"/>
      <c r="M4845" s="41"/>
      <c r="N4845" s="41"/>
      <c r="O4845" s="41"/>
      <c r="P4845" s="41"/>
      <c r="Q4845" s="41"/>
      <c r="R4845" s="41"/>
      <c r="S4845" s="41"/>
    </row>
    <row r="4846" ht="78.0" customHeight="1">
      <c r="A4846" s="41"/>
      <c r="B4846" s="78"/>
      <c r="C4846" s="78"/>
      <c r="D4846" s="41"/>
      <c r="E4846" s="41"/>
      <c r="F4846" s="41"/>
      <c r="G4846" s="41"/>
      <c r="H4846" s="41"/>
      <c r="I4846" s="41"/>
      <c r="J4846" s="41"/>
      <c r="K4846" s="41"/>
      <c r="L4846" s="41"/>
      <c r="M4846" s="41"/>
      <c r="N4846" s="41"/>
      <c r="O4846" s="41"/>
      <c r="P4846" s="41"/>
      <c r="Q4846" s="41"/>
      <c r="R4846" s="41"/>
      <c r="S4846" s="41"/>
    </row>
    <row r="4847" ht="78.0" customHeight="1">
      <c r="A4847" s="41"/>
      <c r="B4847" s="78"/>
      <c r="C4847" s="78"/>
      <c r="D4847" s="41"/>
      <c r="E4847" s="41"/>
      <c r="F4847" s="41"/>
      <c r="G4847" s="41"/>
      <c r="H4847" s="41"/>
      <c r="I4847" s="41"/>
      <c r="J4847" s="41"/>
      <c r="K4847" s="41"/>
      <c r="L4847" s="41"/>
      <c r="M4847" s="41"/>
      <c r="N4847" s="41"/>
      <c r="O4847" s="41"/>
      <c r="P4847" s="41"/>
      <c r="Q4847" s="41"/>
      <c r="R4847" s="41"/>
      <c r="S4847" s="41"/>
    </row>
    <row r="4848" ht="78.0" customHeight="1">
      <c r="A4848" s="41"/>
      <c r="B4848" s="78"/>
      <c r="C4848" s="78"/>
      <c r="D4848" s="41"/>
      <c r="E4848" s="41"/>
      <c r="F4848" s="41"/>
      <c r="G4848" s="41"/>
      <c r="H4848" s="41"/>
      <c r="I4848" s="41"/>
      <c r="J4848" s="41"/>
      <c r="K4848" s="41"/>
      <c r="L4848" s="41"/>
      <c r="M4848" s="41"/>
      <c r="N4848" s="41"/>
      <c r="O4848" s="41"/>
      <c r="P4848" s="41"/>
      <c r="Q4848" s="41"/>
      <c r="R4848" s="41"/>
      <c r="S4848" s="41"/>
    </row>
    <row r="4849" ht="78.0" customHeight="1">
      <c r="A4849" s="41"/>
      <c r="B4849" s="78"/>
      <c r="C4849" s="78"/>
      <c r="D4849" s="41"/>
      <c r="E4849" s="41"/>
      <c r="F4849" s="41"/>
      <c r="G4849" s="41"/>
      <c r="H4849" s="41"/>
      <c r="I4849" s="41"/>
      <c r="J4849" s="41"/>
      <c r="K4849" s="41"/>
      <c r="L4849" s="41"/>
      <c r="M4849" s="41"/>
      <c r="N4849" s="41"/>
      <c r="O4849" s="41"/>
      <c r="P4849" s="41"/>
      <c r="Q4849" s="41"/>
      <c r="R4849" s="41"/>
      <c r="S4849" s="41"/>
    </row>
    <row r="4850" ht="78.0" customHeight="1">
      <c r="A4850" s="41"/>
      <c r="B4850" s="78"/>
      <c r="C4850" s="78"/>
      <c r="D4850" s="41"/>
      <c r="E4850" s="41"/>
      <c r="F4850" s="41"/>
      <c r="G4850" s="41"/>
      <c r="H4850" s="41"/>
      <c r="I4850" s="41"/>
      <c r="J4850" s="41"/>
      <c r="K4850" s="41"/>
      <c r="L4850" s="41"/>
      <c r="M4850" s="41"/>
      <c r="N4850" s="41"/>
      <c r="O4850" s="41"/>
      <c r="P4850" s="41"/>
      <c r="Q4850" s="41"/>
      <c r="R4850" s="41"/>
      <c r="S4850" s="41"/>
    </row>
    <row r="4851" ht="78.0" customHeight="1">
      <c r="A4851" s="41"/>
      <c r="B4851" s="78"/>
      <c r="C4851" s="78"/>
      <c r="D4851" s="41"/>
      <c r="E4851" s="41"/>
      <c r="F4851" s="41"/>
      <c r="G4851" s="41"/>
      <c r="H4851" s="41"/>
      <c r="I4851" s="41"/>
      <c r="J4851" s="41"/>
      <c r="K4851" s="41"/>
      <c r="L4851" s="41"/>
      <c r="M4851" s="41"/>
      <c r="N4851" s="41"/>
      <c r="O4851" s="41"/>
      <c r="P4851" s="41"/>
      <c r="Q4851" s="41"/>
      <c r="R4851" s="41"/>
      <c r="S4851" s="41"/>
    </row>
    <row r="4852" ht="78.0" customHeight="1">
      <c r="A4852" s="41"/>
      <c r="B4852" s="78"/>
      <c r="C4852" s="78"/>
      <c r="D4852" s="41"/>
      <c r="E4852" s="41"/>
      <c r="F4852" s="41"/>
      <c r="G4852" s="41"/>
      <c r="H4852" s="41"/>
      <c r="I4852" s="41"/>
      <c r="J4852" s="41"/>
      <c r="K4852" s="41"/>
      <c r="L4852" s="41"/>
      <c r="M4852" s="41"/>
      <c r="N4852" s="41"/>
      <c r="O4852" s="41"/>
      <c r="P4852" s="41"/>
      <c r="Q4852" s="41"/>
      <c r="R4852" s="41"/>
      <c r="S4852" s="41"/>
    </row>
    <row r="4853" ht="78.0" customHeight="1">
      <c r="A4853" s="41"/>
      <c r="B4853" s="78"/>
      <c r="C4853" s="78"/>
      <c r="D4853" s="41"/>
      <c r="E4853" s="41"/>
      <c r="F4853" s="41"/>
      <c r="G4853" s="41"/>
      <c r="H4853" s="41"/>
      <c r="I4853" s="41"/>
      <c r="J4853" s="41"/>
      <c r="K4853" s="41"/>
      <c r="L4853" s="41"/>
      <c r="M4853" s="41"/>
      <c r="N4853" s="41"/>
      <c r="O4853" s="41"/>
      <c r="P4853" s="41"/>
      <c r="Q4853" s="41"/>
      <c r="R4853" s="41"/>
      <c r="S4853" s="41"/>
    </row>
    <row r="4854" ht="78.0" customHeight="1">
      <c r="A4854" s="41"/>
      <c r="B4854" s="78"/>
      <c r="C4854" s="78"/>
      <c r="D4854" s="41"/>
      <c r="E4854" s="41"/>
      <c r="F4854" s="41"/>
      <c r="G4854" s="41"/>
      <c r="H4854" s="41"/>
      <c r="I4854" s="41"/>
      <c r="J4854" s="41"/>
      <c r="K4854" s="41"/>
      <c r="L4854" s="41"/>
      <c r="M4854" s="41"/>
      <c r="N4854" s="41"/>
      <c r="O4854" s="41"/>
      <c r="P4854" s="41"/>
      <c r="Q4854" s="41"/>
      <c r="R4854" s="41"/>
      <c r="S4854" s="41"/>
    </row>
    <row r="4855" ht="78.0" customHeight="1">
      <c r="A4855" s="41"/>
      <c r="B4855" s="78"/>
      <c r="C4855" s="78"/>
      <c r="D4855" s="41"/>
      <c r="E4855" s="41"/>
      <c r="F4855" s="41"/>
      <c r="G4855" s="41"/>
      <c r="H4855" s="41"/>
      <c r="I4855" s="41"/>
      <c r="J4855" s="41"/>
      <c r="K4855" s="41"/>
      <c r="L4855" s="41"/>
      <c r="M4855" s="41"/>
      <c r="N4855" s="41"/>
      <c r="O4855" s="41"/>
      <c r="P4855" s="41"/>
      <c r="Q4855" s="41"/>
      <c r="R4855" s="41"/>
      <c r="S4855" s="41"/>
    </row>
    <row r="4856" ht="78.0" customHeight="1">
      <c r="A4856" s="41"/>
      <c r="B4856" s="78"/>
      <c r="C4856" s="78"/>
      <c r="D4856" s="41"/>
      <c r="E4856" s="41"/>
      <c r="F4856" s="41"/>
      <c r="G4856" s="41"/>
      <c r="H4856" s="41"/>
      <c r="I4856" s="41"/>
      <c r="J4856" s="41"/>
      <c r="K4856" s="41"/>
      <c r="L4856" s="41"/>
      <c r="M4856" s="41"/>
      <c r="N4856" s="41"/>
      <c r="O4856" s="41"/>
      <c r="P4856" s="41"/>
      <c r="Q4856" s="41"/>
      <c r="R4856" s="41"/>
      <c r="S4856" s="41"/>
    </row>
    <row r="4857" ht="78.0" customHeight="1">
      <c r="A4857" s="41"/>
      <c r="B4857" s="78"/>
      <c r="C4857" s="78"/>
      <c r="D4857" s="41"/>
      <c r="E4857" s="41"/>
      <c r="F4857" s="41"/>
      <c r="G4857" s="41"/>
      <c r="H4857" s="41"/>
      <c r="I4857" s="41"/>
      <c r="J4857" s="41"/>
      <c r="K4857" s="41"/>
      <c r="L4857" s="41"/>
      <c r="M4857" s="41"/>
      <c r="N4857" s="41"/>
      <c r="O4857" s="41"/>
      <c r="P4857" s="41"/>
      <c r="Q4857" s="41"/>
      <c r="R4857" s="41"/>
      <c r="S4857" s="41"/>
    </row>
    <row r="4858" ht="78.0" customHeight="1">
      <c r="A4858" s="41"/>
      <c r="B4858" s="78"/>
      <c r="C4858" s="78"/>
      <c r="D4858" s="41"/>
      <c r="E4858" s="41"/>
      <c r="F4858" s="41"/>
      <c r="G4858" s="41"/>
      <c r="H4858" s="41"/>
      <c r="I4858" s="41"/>
      <c r="J4858" s="41"/>
      <c r="K4858" s="41"/>
      <c r="L4858" s="41"/>
      <c r="M4858" s="41"/>
      <c r="N4858" s="41"/>
      <c r="O4858" s="41"/>
      <c r="P4858" s="41"/>
      <c r="Q4858" s="41"/>
      <c r="R4858" s="41"/>
      <c r="S4858" s="41"/>
    </row>
    <row r="4859" ht="78.0" customHeight="1">
      <c r="A4859" s="41"/>
      <c r="B4859" s="78"/>
      <c r="C4859" s="78"/>
      <c r="D4859" s="41"/>
      <c r="E4859" s="41"/>
      <c r="F4859" s="41"/>
      <c r="G4859" s="41"/>
      <c r="H4859" s="41"/>
      <c r="I4859" s="41"/>
      <c r="J4859" s="41"/>
      <c r="K4859" s="41"/>
      <c r="L4859" s="41"/>
      <c r="M4859" s="41"/>
      <c r="N4859" s="41"/>
      <c r="O4859" s="41"/>
      <c r="P4859" s="41"/>
      <c r="Q4859" s="41"/>
      <c r="R4859" s="41"/>
      <c r="S4859" s="41"/>
    </row>
    <row r="4860" ht="78.0" customHeight="1">
      <c r="A4860" s="41"/>
      <c r="B4860" s="78"/>
      <c r="C4860" s="78"/>
      <c r="D4860" s="41"/>
      <c r="E4860" s="41"/>
      <c r="F4860" s="41"/>
      <c r="G4860" s="41"/>
      <c r="H4860" s="41"/>
      <c r="I4860" s="41"/>
      <c r="J4860" s="41"/>
      <c r="K4860" s="41"/>
      <c r="L4860" s="41"/>
      <c r="M4860" s="41"/>
      <c r="N4860" s="41"/>
      <c r="O4860" s="41"/>
      <c r="P4860" s="41"/>
      <c r="Q4860" s="41"/>
      <c r="R4860" s="41"/>
      <c r="S4860" s="41"/>
    </row>
    <row r="4861" ht="78.0" customHeight="1">
      <c r="A4861" s="41"/>
      <c r="B4861" s="78"/>
      <c r="C4861" s="78"/>
      <c r="D4861" s="41"/>
      <c r="E4861" s="41"/>
      <c r="F4861" s="41"/>
      <c r="G4861" s="41"/>
      <c r="H4861" s="41"/>
      <c r="I4861" s="41"/>
      <c r="J4861" s="41"/>
      <c r="K4861" s="41"/>
      <c r="L4861" s="41"/>
      <c r="M4861" s="41"/>
      <c r="N4861" s="41"/>
      <c r="O4861" s="41"/>
      <c r="P4861" s="41"/>
      <c r="Q4861" s="41"/>
      <c r="R4861" s="41"/>
      <c r="S4861" s="41"/>
    </row>
    <row r="4862" ht="78.0" customHeight="1">
      <c r="A4862" s="41"/>
      <c r="B4862" s="78"/>
      <c r="C4862" s="78"/>
      <c r="D4862" s="41"/>
      <c r="E4862" s="41"/>
      <c r="F4862" s="41"/>
      <c r="G4862" s="41"/>
      <c r="H4862" s="41"/>
      <c r="I4862" s="41"/>
      <c r="J4862" s="41"/>
      <c r="K4862" s="41"/>
      <c r="L4862" s="41"/>
      <c r="M4862" s="41"/>
      <c r="N4862" s="41"/>
      <c r="O4862" s="41"/>
      <c r="P4862" s="41"/>
      <c r="Q4862" s="41"/>
      <c r="R4862" s="41"/>
      <c r="S4862" s="41"/>
    </row>
    <row r="4863" ht="78.0" customHeight="1">
      <c r="A4863" s="41"/>
      <c r="B4863" s="78"/>
      <c r="C4863" s="78"/>
      <c r="D4863" s="41"/>
      <c r="E4863" s="41"/>
      <c r="F4863" s="41"/>
      <c r="G4863" s="41"/>
      <c r="H4863" s="41"/>
      <c r="I4863" s="41"/>
      <c r="J4863" s="41"/>
      <c r="K4863" s="41"/>
      <c r="L4863" s="41"/>
      <c r="M4863" s="41"/>
      <c r="N4863" s="41"/>
      <c r="O4863" s="41"/>
      <c r="P4863" s="41"/>
      <c r="Q4863" s="41"/>
      <c r="R4863" s="41"/>
      <c r="S4863" s="41"/>
    </row>
    <row r="4864" ht="78.0" customHeight="1">
      <c r="A4864" s="41"/>
      <c r="B4864" s="78"/>
      <c r="C4864" s="78"/>
      <c r="D4864" s="41"/>
      <c r="E4864" s="41"/>
      <c r="F4864" s="41"/>
      <c r="G4864" s="41"/>
      <c r="H4864" s="41"/>
      <c r="I4864" s="41"/>
      <c r="J4864" s="41"/>
      <c r="K4864" s="41"/>
      <c r="L4864" s="41"/>
      <c r="M4864" s="41"/>
      <c r="N4864" s="41"/>
      <c r="O4864" s="41"/>
      <c r="P4864" s="41"/>
      <c r="Q4864" s="41"/>
      <c r="R4864" s="41"/>
      <c r="S4864" s="41"/>
    </row>
    <row r="4865" ht="78.0" customHeight="1">
      <c r="A4865" s="41"/>
      <c r="B4865" s="78"/>
      <c r="C4865" s="78"/>
      <c r="D4865" s="41"/>
      <c r="E4865" s="41"/>
      <c r="F4865" s="41"/>
      <c r="G4865" s="41"/>
      <c r="H4865" s="41"/>
      <c r="I4865" s="41"/>
      <c r="J4865" s="41"/>
      <c r="K4865" s="41"/>
      <c r="L4865" s="41"/>
      <c r="M4865" s="41"/>
      <c r="N4865" s="41"/>
      <c r="O4865" s="41"/>
      <c r="P4865" s="41"/>
      <c r="Q4865" s="41"/>
      <c r="R4865" s="41"/>
      <c r="S4865" s="41"/>
    </row>
    <row r="4866" ht="78.0" customHeight="1">
      <c r="A4866" s="41"/>
      <c r="B4866" s="78"/>
      <c r="C4866" s="78"/>
      <c r="D4866" s="41"/>
      <c r="E4866" s="41"/>
      <c r="F4866" s="41"/>
      <c r="G4866" s="41"/>
      <c r="H4866" s="41"/>
      <c r="I4866" s="41"/>
      <c r="J4866" s="41"/>
      <c r="K4866" s="41"/>
      <c r="L4866" s="41"/>
      <c r="M4866" s="41"/>
      <c r="N4866" s="41"/>
      <c r="O4866" s="41"/>
      <c r="P4866" s="41"/>
      <c r="Q4866" s="41"/>
      <c r="R4866" s="41"/>
      <c r="S4866" s="41"/>
    </row>
    <row r="4867" ht="78.0" customHeight="1">
      <c r="A4867" s="41"/>
      <c r="B4867" s="78"/>
      <c r="C4867" s="78"/>
      <c r="D4867" s="41"/>
      <c r="E4867" s="41"/>
      <c r="F4867" s="41"/>
      <c r="G4867" s="41"/>
      <c r="H4867" s="41"/>
      <c r="I4867" s="41"/>
      <c r="J4867" s="41"/>
      <c r="K4867" s="41"/>
      <c r="L4867" s="41"/>
      <c r="M4867" s="41"/>
      <c r="N4867" s="41"/>
      <c r="O4867" s="41"/>
      <c r="P4867" s="41"/>
      <c r="Q4867" s="41"/>
      <c r="R4867" s="41"/>
      <c r="S4867" s="41"/>
    </row>
    <row r="4868" ht="78.0" customHeight="1">
      <c r="A4868" s="41"/>
      <c r="B4868" s="78"/>
      <c r="C4868" s="78"/>
      <c r="D4868" s="41"/>
      <c r="E4868" s="41"/>
      <c r="F4868" s="41"/>
      <c r="G4868" s="41"/>
      <c r="H4868" s="41"/>
      <c r="I4868" s="41"/>
      <c r="J4868" s="41"/>
      <c r="K4868" s="41"/>
      <c r="L4868" s="41"/>
      <c r="M4868" s="41"/>
      <c r="N4868" s="41"/>
      <c r="O4868" s="41"/>
      <c r="P4868" s="41"/>
      <c r="Q4868" s="41"/>
      <c r="R4868" s="41"/>
      <c r="S4868" s="41"/>
    </row>
    <row r="4869" ht="78.0" customHeight="1">
      <c r="A4869" s="41"/>
      <c r="B4869" s="78"/>
      <c r="C4869" s="78"/>
      <c r="D4869" s="41"/>
      <c r="E4869" s="41"/>
      <c r="F4869" s="41"/>
      <c r="G4869" s="41"/>
      <c r="H4869" s="41"/>
      <c r="I4869" s="41"/>
      <c r="J4869" s="41"/>
      <c r="K4869" s="41"/>
      <c r="L4869" s="41"/>
      <c r="M4869" s="41"/>
      <c r="N4869" s="41"/>
      <c r="O4869" s="41"/>
      <c r="P4869" s="41"/>
      <c r="Q4869" s="41"/>
      <c r="R4869" s="41"/>
      <c r="S4869" s="41"/>
    </row>
    <row r="4870" ht="78.0" customHeight="1">
      <c r="A4870" s="41"/>
      <c r="B4870" s="78"/>
      <c r="C4870" s="78"/>
      <c r="D4870" s="41"/>
      <c r="E4870" s="41"/>
      <c r="F4870" s="41"/>
      <c r="G4870" s="41"/>
      <c r="H4870" s="41"/>
      <c r="I4870" s="41"/>
      <c r="J4870" s="41"/>
      <c r="K4870" s="41"/>
      <c r="L4870" s="41"/>
      <c r="M4870" s="41"/>
      <c r="N4870" s="41"/>
      <c r="O4870" s="41"/>
      <c r="P4870" s="41"/>
      <c r="Q4870" s="41"/>
      <c r="R4870" s="41"/>
      <c r="S4870" s="41"/>
    </row>
    <row r="4871" ht="78.0" customHeight="1">
      <c r="A4871" s="41"/>
      <c r="B4871" s="78"/>
      <c r="C4871" s="78"/>
      <c r="D4871" s="41"/>
      <c r="E4871" s="41"/>
      <c r="F4871" s="41"/>
      <c r="G4871" s="41"/>
      <c r="H4871" s="41"/>
      <c r="I4871" s="41"/>
      <c r="J4871" s="41"/>
      <c r="K4871" s="41"/>
      <c r="L4871" s="41"/>
      <c r="M4871" s="41"/>
      <c r="N4871" s="41"/>
      <c r="O4871" s="41"/>
      <c r="P4871" s="41"/>
      <c r="Q4871" s="41"/>
      <c r="R4871" s="41"/>
      <c r="S4871" s="41"/>
    </row>
    <row r="4872" ht="78.0" customHeight="1">
      <c r="A4872" s="41"/>
      <c r="B4872" s="78"/>
      <c r="C4872" s="78"/>
      <c r="D4872" s="41"/>
      <c r="E4872" s="41"/>
      <c r="F4872" s="41"/>
      <c r="G4872" s="41"/>
      <c r="H4872" s="41"/>
      <c r="I4872" s="41"/>
      <c r="J4872" s="41"/>
      <c r="K4872" s="41"/>
      <c r="L4872" s="41"/>
      <c r="M4872" s="41"/>
      <c r="N4872" s="41"/>
      <c r="O4872" s="41"/>
      <c r="P4872" s="41"/>
      <c r="Q4872" s="41"/>
      <c r="R4872" s="41"/>
      <c r="S4872" s="41"/>
    </row>
    <row r="4873" ht="78.0" customHeight="1">
      <c r="A4873" s="41"/>
      <c r="B4873" s="78"/>
      <c r="C4873" s="78"/>
      <c r="D4873" s="41"/>
      <c r="E4873" s="41"/>
      <c r="F4873" s="41"/>
      <c r="G4873" s="41"/>
      <c r="H4873" s="41"/>
      <c r="I4873" s="41"/>
      <c r="J4873" s="41"/>
      <c r="K4873" s="41"/>
      <c r="L4873" s="41"/>
      <c r="M4873" s="41"/>
      <c r="N4873" s="41"/>
      <c r="O4873" s="41"/>
      <c r="P4873" s="41"/>
      <c r="Q4873" s="41"/>
      <c r="R4873" s="41"/>
      <c r="S4873" s="41"/>
    </row>
    <row r="4874" ht="78.0" customHeight="1">
      <c r="A4874" s="41"/>
      <c r="B4874" s="78"/>
      <c r="C4874" s="78"/>
      <c r="D4874" s="41"/>
      <c r="E4874" s="41"/>
      <c r="F4874" s="41"/>
      <c r="G4874" s="41"/>
      <c r="H4874" s="41"/>
      <c r="I4874" s="41"/>
      <c r="J4874" s="41"/>
      <c r="K4874" s="41"/>
      <c r="L4874" s="41"/>
      <c r="M4874" s="41"/>
      <c r="N4874" s="41"/>
      <c r="O4874" s="41"/>
      <c r="P4874" s="41"/>
      <c r="Q4874" s="41"/>
      <c r="R4874" s="41"/>
      <c r="S4874" s="41"/>
    </row>
    <row r="4875" ht="78.0" customHeight="1">
      <c r="A4875" s="41"/>
      <c r="B4875" s="78"/>
      <c r="C4875" s="78"/>
      <c r="D4875" s="41"/>
      <c r="E4875" s="41"/>
      <c r="F4875" s="41"/>
      <c r="G4875" s="41"/>
      <c r="H4875" s="41"/>
      <c r="I4875" s="41"/>
      <c r="J4875" s="41"/>
      <c r="K4875" s="41"/>
      <c r="L4875" s="41"/>
      <c r="M4875" s="41"/>
      <c r="N4875" s="41"/>
      <c r="O4875" s="41"/>
      <c r="P4875" s="41"/>
      <c r="Q4875" s="41"/>
      <c r="R4875" s="41"/>
      <c r="S4875" s="41"/>
    </row>
    <row r="4876" ht="78.0" customHeight="1">
      <c r="A4876" s="41"/>
      <c r="B4876" s="78"/>
      <c r="C4876" s="78"/>
      <c r="D4876" s="41"/>
      <c r="E4876" s="41"/>
      <c r="F4876" s="41"/>
      <c r="G4876" s="41"/>
      <c r="H4876" s="41"/>
      <c r="I4876" s="41"/>
      <c r="J4876" s="41"/>
      <c r="K4876" s="41"/>
      <c r="L4876" s="41"/>
      <c r="M4876" s="41"/>
      <c r="N4876" s="41"/>
      <c r="O4876" s="41"/>
      <c r="P4876" s="41"/>
      <c r="Q4876" s="41"/>
      <c r="R4876" s="41"/>
      <c r="S4876" s="41"/>
    </row>
    <row r="4877" ht="78.0" customHeight="1">
      <c r="A4877" s="41"/>
      <c r="B4877" s="78"/>
      <c r="C4877" s="78"/>
      <c r="D4877" s="41"/>
      <c r="E4877" s="41"/>
      <c r="F4877" s="41"/>
      <c r="G4877" s="41"/>
      <c r="H4877" s="41"/>
      <c r="I4877" s="41"/>
      <c r="J4877" s="41"/>
      <c r="K4877" s="41"/>
      <c r="L4877" s="41"/>
      <c r="M4877" s="41"/>
      <c r="N4877" s="41"/>
      <c r="O4877" s="41"/>
      <c r="P4877" s="41"/>
      <c r="Q4877" s="41"/>
      <c r="R4877" s="41"/>
      <c r="S4877" s="41"/>
    </row>
    <row r="4878" ht="78.0" customHeight="1">
      <c r="A4878" s="41"/>
      <c r="B4878" s="78"/>
      <c r="C4878" s="78"/>
      <c r="D4878" s="41"/>
      <c r="E4878" s="41"/>
      <c r="F4878" s="41"/>
      <c r="G4878" s="41"/>
      <c r="H4878" s="41"/>
      <c r="I4878" s="41"/>
      <c r="J4878" s="41"/>
      <c r="K4878" s="41"/>
      <c r="L4878" s="41"/>
      <c r="M4878" s="41"/>
      <c r="N4878" s="41"/>
      <c r="O4878" s="41"/>
      <c r="P4878" s="41"/>
      <c r="Q4878" s="41"/>
      <c r="R4878" s="41"/>
      <c r="S4878" s="41"/>
    </row>
    <row r="4879" ht="78.0" customHeight="1">
      <c r="A4879" s="41"/>
      <c r="B4879" s="78"/>
      <c r="C4879" s="78"/>
      <c r="D4879" s="41"/>
      <c r="E4879" s="41"/>
      <c r="F4879" s="41"/>
      <c r="G4879" s="41"/>
      <c r="H4879" s="41"/>
      <c r="I4879" s="41"/>
      <c r="J4879" s="41"/>
      <c r="K4879" s="41"/>
      <c r="L4879" s="41"/>
      <c r="M4879" s="41"/>
      <c r="N4879" s="41"/>
      <c r="O4879" s="41"/>
      <c r="P4879" s="41"/>
      <c r="Q4879" s="41"/>
      <c r="R4879" s="41"/>
      <c r="S4879" s="41"/>
    </row>
    <row r="4880" ht="78.0" customHeight="1">
      <c r="A4880" s="41"/>
      <c r="B4880" s="78"/>
      <c r="C4880" s="78"/>
      <c r="D4880" s="41"/>
      <c r="E4880" s="41"/>
      <c r="F4880" s="41"/>
      <c r="G4880" s="41"/>
      <c r="H4880" s="41"/>
      <c r="I4880" s="41"/>
      <c r="J4880" s="41"/>
      <c r="K4880" s="41"/>
      <c r="L4880" s="41"/>
      <c r="M4880" s="41"/>
      <c r="N4880" s="41"/>
      <c r="O4880" s="41"/>
      <c r="P4880" s="41"/>
      <c r="Q4880" s="41"/>
      <c r="R4880" s="41"/>
      <c r="S4880" s="41"/>
    </row>
    <row r="4881" ht="78.0" customHeight="1">
      <c r="A4881" s="41"/>
      <c r="B4881" s="78"/>
      <c r="C4881" s="78"/>
      <c r="D4881" s="41"/>
      <c r="E4881" s="41"/>
      <c r="F4881" s="41"/>
      <c r="G4881" s="41"/>
      <c r="H4881" s="41"/>
      <c r="I4881" s="41"/>
      <c r="J4881" s="41"/>
      <c r="K4881" s="41"/>
      <c r="L4881" s="41"/>
      <c r="M4881" s="41"/>
      <c r="N4881" s="41"/>
      <c r="O4881" s="41"/>
      <c r="P4881" s="41"/>
      <c r="Q4881" s="41"/>
      <c r="R4881" s="41"/>
      <c r="S4881" s="41"/>
    </row>
    <row r="4882" ht="78.0" customHeight="1">
      <c r="A4882" s="41"/>
      <c r="B4882" s="78"/>
      <c r="C4882" s="78"/>
      <c r="D4882" s="41"/>
      <c r="E4882" s="41"/>
      <c r="F4882" s="41"/>
      <c r="G4882" s="41"/>
      <c r="H4882" s="41"/>
      <c r="I4882" s="41"/>
      <c r="J4882" s="41"/>
      <c r="K4882" s="41"/>
      <c r="L4882" s="41"/>
      <c r="M4882" s="41"/>
      <c r="N4882" s="41"/>
      <c r="O4882" s="41"/>
      <c r="P4882" s="41"/>
      <c r="Q4882" s="41"/>
      <c r="R4882" s="41"/>
      <c r="S4882" s="41"/>
    </row>
    <row r="4883" ht="78.0" customHeight="1">
      <c r="A4883" s="41"/>
      <c r="B4883" s="78"/>
      <c r="C4883" s="78"/>
      <c r="D4883" s="41"/>
      <c r="E4883" s="41"/>
      <c r="F4883" s="41"/>
      <c r="G4883" s="41"/>
      <c r="H4883" s="41"/>
      <c r="I4883" s="41"/>
      <c r="J4883" s="41"/>
      <c r="K4883" s="41"/>
      <c r="L4883" s="41"/>
      <c r="M4883" s="41"/>
      <c r="N4883" s="41"/>
      <c r="O4883" s="41"/>
      <c r="P4883" s="41"/>
      <c r="Q4883" s="41"/>
      <c r="R4883" s="41"/>
      <c r="S4883" s="41"/>
    </row>
    <row r="4884" ht="78.0" customHeight="1">
      <c r="A4884" s="41"/>
      <c r="B4884" s="78"/>
      <c r="C4884" s="78"/>
      <c r="D4884" s="41"/>
      <c r="E4884" s="41"/>
      <c r="F4884" s="41"/>
      <c r="G4884" s="41"/>
      <c r="H4884" s="41"/>
      <c r="I4884" s="41"/>
      <c r="J4884" s="41"/>
      <c r="K4884" s="41"/>
      <c r="L4884" s="41"/>
      <c r="M4884" s="41"/>
      <c r="N4884" s="41"/>
      <c r="O4884" s="41"/>
      <c r="P4884" s="41"/>
      <c r="Q4884" s="41"/>
      <c r="R4884" s="41"/>
      <c r="S4884" s="41"/>
    </row>
    <row r="4885" ht="78.0" customHeight="1">
      <c r="A4885" s="41"/>
      <c r="B4885" s="78"/>
      <c r="C4885" s="78"/>
      <c r="D4885" s="41"/>
      <c r="E4885" s="41"/>
      <c r="F4885" s="41"/>
      <c r="G4885" s="41"/>
      <c r="H4885" s="41"/>
      <c r="I4885" s="41"/>
      <c r="J4885" s="41"/>
      <c r="K4885" s="41"/>
      <c r="L4885" s="41"/>
      <c r="M4885" s="41"/>
      <c r="N4885" s="41"/>
      <c r="O4885" s="41"/>
      <c r="P4885" s="41"/>
      <c r="Q4885" s="41"/>
      <c r="R4885" s="41"/>
      <c r="S4885" s="41"/>
    </row>
    <row r="4886" ht="78.0" customHeight="1">
      <c r="A4886" s="41"/>
      <c r="B4886" s="78"/>
      <c r="C4886" s="78"/>
      <c r="D4886" s="41"/>
      <c r="E4886" s="41"/>
      <c r="F4886" s="41"/>
      <c r="G4886" s="41"/>
      <c r="H4886" s="41"/>
      <c r="I4886" s="41"/>
      <c r="J4886" s="41"/>
      <c r="K4886" s="41"/>
      <c r="L4886" s="41"/>
      <c r="M4886" s="41"/>
      <c r="N4886" s="41"/>
      <c r="O4886" s="41"/>
      <c r="P4886" s="41"/>
      <c r="Q4886" s="41"/>
      <c r="R4886" s="41"/>
      <c r="S4886" s="41"/>
    </row>
    <row r="4887" ht="78.0" customHeight="1">
      <c r="A4887" s="41"/>
      <c r="B4887" s="78"/>
      <c r="C4887" s="78"/>
      <c r="D4887" s="41"/>
      <c r="E4887" s="41"/>
      <c r="F4887" s="41"/>
      <c r="G4887" s="41"/>
      <c r="H4887" s="41"/>
      <c r="I4887" s="41"/>
      <c r="J4887" s="41"/>
      <c r="K4887" s="41"/>
      <c r="L4887" s="41"/>
      <c r="M4887" s="41"/>
      <c r="N4887" s="41"/>
      <c r="O4887" s="41"/>
      <c r="P4887" s="41"/>
      <c r="Q4887" s="41"/>
      <c r="R4887" s="41"/>
      <c r="S4887" s="41"/>
    </row>
    <row r="4888" ht="78.0" customHeight="1">
      <c r="A4888" s="41"/>
      <c r="B4888" s="78"/>
      <c r="C4888" s="78"/>
      <c r="D4888" s="41"/>
      <c r="E4888" s="41"/>
      <c r="F4888" s="41"/>
      <c r="G4888" s="41"/>
      <c r="H4888" s="41"/>
      <c r="I4888" s="41"/>
      <c r="J4888" s="41"/>
      <c r="K4888" s="41"/>
      <c r="L4888" s="41"/>
      <c r="M4888" s="41"/>
      <c r="N4888" s="41"/>
      <c r="O4888" s="41"/>
      <c r="P4888" s="41"/>
      <c r="Q4888" s="41"/>
      <c r="R4888" s="41"/>
      <c r="S4888" s="41"/>
    </row>
    <row r="4889" ht="78.0" customHeight="1">
      <c r="A4889" s="41"/>
      <c r="B4889" s="78"/>
      <c r="C4889" s="78"/>
      <c r="D4889" s="41"/>
      <c r="E4889" s="41"/>
      <c r="F4889" s="41"/>
      <c r="G4889" s="41"/>
      <c r="H4889" s="41"/>
      <c r="I4889" s="41"/>
      <c r="J4889" s="41"/>
      <c r="K4889" s="41"/>
      <c r="L4889" s="41"/>
      <c r="M4889" s="41"/>
      <c r="N4889" s="41"/>
      <c r="O4889" s="41"/>
      <c r="P4889" s="41"/>
      <c r="Q4889" s="41"/>
      <c r="R4889" s="41"/>
      <c r="S4889" s="41"/>
    </row>
    <row r="4890" ht="78.0" customHeight="1">
      <c r="A4890" s="41"/>
      <c r="B4890" s="78"/>
      <c r="C4890" s="78"/>
      <c r="D4890" s="41"/>
      <c r="E4890" s="41"/>
      <c r="F4890" s="41"/>
      <c r="G4890" s="41"/>
      <c r="H4890" s="41"/>
      <c r="I4890" s="41"/>
      <c r="J4890" s="41"/>
      <c r="K4890" s="41"/>
      <c r="L4890" s="41"/>
      <c r="M4890" s="41"/>
      <c r="N4890" s="41"/>
      <c r="O4890" s="41"/>
      <c r="P4890" s="41"/>
      <c r="Q4890" s="41"/>
      <c r="R4890" s="41"/>
      <c r="S4890" s="41"/>
    </row>
    <row r="4891" ht="78.0" customHeight="1">
      <c r="A4891" s="41"/>
      <c r="B4891" s="78"/>
      <c r="C4891" s="78"/>
      <c r="D4891" s="41"/>
      <c r="E4891" s="41"/>
      <c r="F4891" s="41"/>
      <c r="G4891" s="41"/>
      <c r="H4891" s="41"/>
      <c r="I4891" s="41"/>
      <c r="J4891" s="41"/>
      <c r="K4891" s="41"/>
      <c r="L4891" s="41"/>
      <c r="M4891" s="41"/>
      <c r="N4891" s="41"/>
      <c r="O4891" s="41"/>
      <c r="P4891" s="41"/>
      <c r="Q4891" s="41"/>
      <c r="R4891" s="41"/>
      <c r="S4891" s="41"/>
    </row>
    <row r="4892" ht="78.0" customHeight="1">
      <c r="A4892" s="41"/>
      <c r="B4892" s="78"/>
      <c r="C4892" s="78"/>
      <c r="D4892" s="41"/>
      <c r="E4892" s="41"/>
      <c r="F4892" s="41"/>
      <c r="G4892" s="41"/>
      <c r="H4892" s="41"/>
      <c r="I4892" s="41"/>
      <c r="J4892" s="41"/>
      <c r="K4892" s="41"/>
      <c r="L4892" s="41"/>
      <c r="M4892" s="41"/>
      <c r="N4892" s="41"/>
      <c r="O4892" s="41"/>
      <c r="P4892" s="41"/>
      <c r="Q4892" s="41"/>
      <c r="R4892" s="41"/>
      <c r="S4892" s="41"/>
    </row>
    <row r="4893" ht="78.0" customHeight="1">
      <c r="A4893" s="41"/>
      <c r="B4893" s="78"/>
      <c r="C4893" s="78"/>
      <c r="D4893" s="41"/>
      <c r="E4893" s="41"/>
      <c r="F4893" s="41"/>
      <c r="G4893" s="41"/>
      <c r="H4893" s="41"/>
      <c r="I4893" s="41"/>
      <c r="J4893" s="41"/>
      <c r="K4893" s="41"/>
      <c r="L4893" s="41"/>
      <c r="M4893" s="41"/>
      <c r="N4893" s="41"/>
      <c r="O4893" s="41"/>
      <c r="P4893" s="41"/>
      <c r="Q4893" s="41"/>
      <c r="R4893" s="41"/>
      <c r="S4893" s="41"/>
    </row>
    <row r="4894" ht="78.0" customHeight="1">
      <c r="A4894" s="41"/>
      <c r="B4894" s="78"/>
      <c r="C4894" s="78"/>
      <c r="D4894" s="41"/>
      <c r="E4894" s="41"/>
      <c r="F4894" s="41"/>
      <c r="G4894" s="41"/>
      <c r="H4894" s="41"/>
      <c r="I4894" s="41"/>
      <c r="J4894" s="41"/>
      <c r="K4894" s="41"/>
      <c r="L4894" s="41"/>
      <c r="M4894" s="41"/>
      <c r="N4894" s="41"/>
      <c r="O4894" s="41"/>
      <c r="P4894" s="41"/>
      <c r="Q4894" s="41"/>
      <c r="R4894" s="41"/>
      <c r="S4894" s="41"/>
    </row>
    <row r="4895" ht="78.0" customHeight="1">
      <c r="A4895" s="41"/>
      <c r="B4895" s="78"/>
      <c r="C4895" s="78"/>
      <c r="D4895" s="41"/>
      <c r="E4895" s="41"/>
      <c r="F4895" s="41"/>
      <c r="G4895" s="41"/>
      <c r="H4895" s="41"/>
      <c r="I4895" s="41"/>
      <c r="J4895" s="41"/>
      <c r="K4895" s="41"/>
      <c r="L4895" s="41"/>
      <c r="M4895" s="41"/>
      <c r="N4895" s="41"/>
      <c r="O4895" s="41"/>
      <c r="P4895" s="41"/>
      <c r="Q4895" s="41"/>
      <c r="R4895" s="41"/>
      <c r="S4895" s="41"/>
    </row>
    <row r="4896" ht="78.0" customHeight="1">
      <c r="A4896" s="41"/>
      <c r="B4896" s="78"/>
      <c r="C4896" s="78"/>
      <c r="D4896" s="41"/>
      <c r="E4896" s="41"/>
      <c r="F4896" s="41"/>
      <c r="G4896" s="41"/>
      <c r="H4896" s="41"/>
      <c r="I4896" s="41"/>
      <c r="J4896" s="41"/>
      <c r="K4896" s="41"/>
      <c r="L4896" s="41"/>
      <c r="M4896" s="41"/>
      <c r="N4896" s="41"/>
      <c r="O4896" s="41"/>
      <c r="P4896" s="41"/>
      <c r="Q4896" s="41"/>
      <c r="R4896" s="41"/>
      <c r="S4896" s="41"/>
    </row>
    <row r="4897" ht="78.0" customHeight="1">
      <c r="A4897" s="41"/>
      <c r="B4897" s="78"/>
      <c r="C4897" s="78"/>
      <c r="D4897" s="41"/>
      <c r="E4897" s="41"/>
      <c r="F4897" s="41"/>
      <c r="G4897" s="41"/>
      <c r="H4897" s="41"/>
      <c r="I4897" s="41"/>
      <c r="J4897" s="41"/>
      <c r="K4897" s="41"/>
      <c r="L4897" s="41"/>
      <c r="M4897" s="41"/>
      <c r="N4897" s="41"/>
      <c r="O4897" s="41"/>
      <c r="P4897" s="41"/>
      <c r="Q4897" s="41"/>
      <c r="R4897" s="41"/>
      <c r="S4897" s="41"/>
    </row>
    <row r="4898" ht="78.0" customHeight="1">
      <c r="A4898" s="41"/>
      <c r="B4898" s="78"/>
      <c r="C4898" s="78"/>
      <c r="D4898" s="41"/>
      <c r="E4898" s="41"/>
      <c r="F4898" s="41"/>
      <c r="G4898" s="41"/>
      <c r="H4898" s="41"/>
      <c r="I4898" s="41"/>
      <c r="J4898" s="41"/>
      <c r="K4898" s="41"/>
      <c r="L4898" s="41"/>
      <c r="M4898" s="41"/>
      <c r="N4898" s="41"/>
      <c r="O4898" s="41"/>
      <c r="P4898" s="41"/>
      <c r="Q4898" s="41"/>
      <c r="R4898" s="41"/>
      <c r="S4898" s="41"/>
    </row>
    <row r="4899" ht="78.0" customHeight="1">
      <c r="A4899" s="41"/>
      <c r="B4899" s="78"/>
      <c r="C4899" s="78"/>
      <c r="D4899" s="41"/>
      <c r="E4899" s="41"/>
      <c r="F4899" s="41"/>
      <c r="G4899" s="41"/>
      <c r="H4899" s="41"/>
      <c r="I4899" s="41"/>
      <c r="J4899" s="41"/>
      <c r="K4899" s="41"/>
      <c r="L4899" s="41"/>
      <c r="M4899" s="41"/>
      <c r="N4899" s="41"/>
      <c r="O4899" s="41"/>
      <c r="P4899" s="41"/>
      <c r="Q4899" s="41"/>
      <c r="R4899" s="41"/>
      <c r="S4899" s="41"/>
    </row>
    <row r="4900" ht="78.0" customHeight="1">
      <c r="A4900" s="41"/>
      <c r="B4900" s="78"/>
      <c r="C4900" s="78"/>
      <c r="D4900" s="41"/>
      <c r="E4900" s="41"/>
      <c r="F4900" s="41"/>
      <c r="G4900" s="41"/>
      <c r="H4900" s="41"/>
      <c r="I4900" s="41"/>
      <c r="J4900" s="41"/>
      <c r="K4900" s="41"/>
      <c r="L4900" s="41"/>
      <c r="M4900" s="41"/>
      <c r="N4900" s="41"/>
      <c r="O4900" s="41"/>
      <c r="P4900" s="41"/>
      <c r="Q4900" s="41"/>
      <c r="R4900" s="41"/>
      <c r="S4900" s="41"/>
    </row>
    <row r="4901" ht="78.0" customHeight="1">
      <c r="A4901" s="41"/>
      <c r="B4901" s="78"/>
      <c r="C4901" s="78"/>
      <c r="D4901" s="41"/>
      <c r="E4901" s="41"/>
      <c r="F4901" s="41"/>
      <c r="G4901" s="41"/>
      <c r="H4901" s="41"/>
      <c r="I4901" s="41"/>
      <c r="J4901" s="41"/>
      <c r="K4901" s="41"/>
      <c r="L4901" s="41"/>
      <c r="M4901" s="41"/>
      <c r="N4901" s="41"/>
      <c r="O4901" s="41"/>
      <c r="P4901" s="41"/>
      <c r="Q4901" s="41"/>
      <c r="R4901" s="41"/>
      <c r="S4901" s="41"/>
    </row>
    <row r="4902" ht="78.0" customHeight="1">
      <c r="A4902" s="41"/>
      <c r="B4902" s="78"/>
      <c r="C4902" s="78"/>
      <c r="D4902" s="41"/>
      <c r="E4902" s="41"/>
      <c r="F4902" s="41"/>
      <c r="G4902" s="41"/>
      <c r="H4902" s="41"/>
      <c r="I4902" s="41"/>
      <c r="J4902" s="41"/>
      <c r="K4902" s="41"/>
      <c r="L4902" s="41"/>
      <c r="M4902" s="41"/>
      <c r="N4902" s="41"/>
      <c r="O4902" s="41"/>
      <c r="P4902" s="41"/>
      <c r="Q4902" s="41"/>
      <c r="R4902" s="41"/>
      <c r="S4902" s="41"/>
    </row>
    <row r="4903" ht="78.0" customHeight="1">
      <c r="A4903" s="41"/>
      <c r="B4903" s="78"/>
      <c r="C4903" s="78"/>
      <c r="D4903" s="41"/>
      <c r="E4903" s="41"/>
      <c r="F4903" s="41"/>
      <c r="G4903" s="41"/>
      <c r="H4903" s="41"/>
      <c r="I4903" s="41"/>
      <c r="J4903" s="41"/>
      <c r="K4903" s="41"/>
      <c r="L4903" s="41"/>
      <c r="M4903" s="41"/>
      <c r="N4903" s="41"/>
      <c r="O4903" s="41"/>
      <c r="P4903" s="41"/>
      <c r="Q4903" s="41"/>
      <c r="R4903" s="41"/>
      <c r="S4903" s="41"/>
    </row>
    <row r="4904" ht="78.0" customHeight="1">
      <c r="A4904" s="41"/>
      <c r="B4904" s="78"/>
      <c r="C4904" s="78"/>
      <c r="D4904" s="41"/>
      <c r="E4904" s="41"/>
      <c r="F4904" s="41"/>
      <c r="G4904" s="41"/>
      <c r="H4904" s="41"/>
      <c r="I4904" s="41"/>
      <c r="J4904" s="41"/>
      <c r="K4904" s="41"/>
      <c r="L4904" s="41"/>
      <c r="M4904" s="41"/>
      <c r="N4904" s="41"/>
      <c r="O4904" s="41"/>
      <c r="P4904" s="41"/>
      <c r="Q4904" s="41"/>
      <c r="R4904" s="41"/>
      <c r="S4904" s="41"/>
    </row>
    <row r="4905" ht="78.0" customHeight="1">
      <c r="A4905" s="41"/>
      <c r="B4905" s="78"/>
      <c r="C4905" s="78"/>
      <c r="D4905" s="41"/>
      <c r="E4905" s="41"/>
      <c r="F4905" s="41"/>
      <c r="G4905" s="41"/>
      <c r="H4905" s="41"/>
      <c r="I4905" s="41"/>
      <c r="J4905" s="41"/>
      <c r="K4905" s="41"/>
      <c r="L4905" s="41"/>
      <c r="M4905" s="41"/>
      <c r="N4905" s="41"/>
      <c r="O4905" s="41"/>
      <c r="P4905" s="41"/>
      <c r="Q4905" s="41"/>
      <c r="R4905" s="41"/>
      <c r="S4905" s="41"/>
    </row>
    <row r="4906" ht="78.0" customHeight="1">
      <c r="A4906" s="41"/>
      <c r="B4906" s="78"/>
      <c r="C4906" s="78"/>
      <c r="D4906" s="41"/>
      <c r="E4906" s="41"/>
      <c r="F4906" s="41"/>
      <c r="G4906" s="41"/>
      <c r="H4906" s="41"/>
      <c r="I4906" s="41"/>
      <c r="J4906" s="41"/>
      <c r="K4906" s="41"/>
      <c r="L4906" s="41"/>
      <c r="M4906" s="41"/>
      <c r="N4906" s="41"/>
      <c r="O4906" s="41"/>
      <c r="P4906" s="41"/>
      <c r="Q4906" s="41"/>
      <c r="R4906" s="41"/>
      <c r="S4906" s="41"/>
    </row>
    <row r="4907" ht="78.0" customHeight="1">
      <c r="A4907" s="41"/>
      <c r="B4907" s="78"/>
      <c r="C4907" s="78"/>
      <c r="D4907" s="41"/>
      <c r="E4907" s="41"/>
      <c r="F4907" s="41"/>
      <c r="G4907" s="41"/>
      <c r="H4907" s="41"/>
      <c r="I4907" s="41"/>
      <c r="J4907" s="41"/>
      <c r="K4907" s="41"/>
      <c r="L4907" s="41"/>
      <c r="M4907" s="41"/>
      <c r="N4907" s="41"/>
      <c r="O4907" s="41"/>
      <c r="P4907" s="41"/>
      <c r="Q4907" s="41"/>
      <c r="R4907" s="41"/>
      <c r="S4907" s="41"/>
    </row>
    <row r="4908" ht="78.0" customHeight="1">
      <c r="A4908" s="41"/>
      <c r="B4908" s="78"/>
      <c r="C4908" s="78"/>
      <c r="D4908" s="41"/>
      <c r="E4908" s="41"/>
      <c r="F4908" s="41"/>
      <c r="G4908" s="41"/>
      <c r="H4908" s="41"/>
      <c r="I4908" s="41"/>
      <c r="J4908" s="41"/>
      <c r="K4908" s="41"/>
      <c r="L4908" s="41"/>
      <c r="M4908" s="41"/>
      <c r="N4908" s="41"/>
      <c r="O4908" s="41"/>
      <c r="P4908" s="41"/>
      <c r="Q4908" s="41"/>
      <c r="R4908" s="41"/>
      <c r="S4908" s="41"/>
    </row>
    <row r="4909" ht="78.0" customHeight="1">
      <c r="A4909" s="41"/>
      <c r="B4909" s="78"/>
      <c r="C4909" s="78"/>
      <c r="D4909" s="41"/>
      <c r="E4909" s="41"/>
      <c r="F4909" s="41"/>
      <c r="G4909" s="41"/>
      <c r="H4909" s="41"/>
      <c r="I4909" s="41"/>
      <c r="J4909" s="41"/>
      <c r="K4909" s="41"/>
      <c r="L4909" s="41"/>
      <c r="M4909" s="41"/>
      <c r="N4909" s="41"/>
      <c r="O4909" s="41"/>
      <c r="P4909" s="41"/>
      <c r="Q4909" s="41"/>
      <c r="R4909" s="41"/>
      <c r="S4909" s="41"/>
    </row>
    <row r="4910" ht="78.0" customHeight="1">
      <c r="A4910" s="41"/>
      <c r="B4910" s="78"/>
      <c r="C4910" s="78"/>
      <c r="D4910" s="41"/>
      <c r="E4910" s="41"/>
      <c r="F4910" s="41"/>
      <c r="G4910" s="41"/>
      <c r="H4910" s="41"/>
      <c r="I4910" s="41"/>
      <c r="J4910" s="41"/>
      <c r="K4910" s="41"/>
      <c r="L4910" s="41"/>
      <c r="M4910" s="41"/>
      <c r="N4910" s="41"/>
      <c r="O4910" s="41"/>
      <c r="P4910" s="41"/>
      <c r="Q4910" s="41"/>
      <c r="R4910" s="41"/>
      <c r="S4910" s="41"/>
    </row>
    <row r="4911" ht="78.0" customHeight="1">
      <c r="A4911" s="41"/>
      <c r="B4911" s="78"/>
      <c r="C4911" s="78"/>
      <c r="D4911" s="41"/>
      <c r="E4911" s="41"/>
      <c r="F4911" s="41"/>
      <c r="G4911" s="41"/>
      <c r="H4911" s="41"/>
      <c r="I4911" s="41"/>
      <c r="J4911" s="41"/>
      <c r="K4911" s="41"/>
      <c r="L4911" s="41"/>
      <c r="M4911" s="41"/>
      <c r="N4911" s="41"/>
      <c r="O4911" s="41"/>
      <c r="P4911" s="41"/>
      <c r="Q4911" s="41"/>
      <c r="R4911" s="41"/>
      <c r="S4911" s="41"/>
    </row>
    <row r="4912" ht="78.0" customHeight="1">
      <c r="A4912" s="41"/>
      <c r="B4912" s="78"/>
      <c r="C4912" s="78"/>
      <c r="D4912" s="41"/>
      <c r="E4912" s="41"/>
      <c r="F4912" s="41"/>
      <c r="G4912" s="41"/>
      <c r="H4912" s="41"/>
      <c r="I4912" s="41"/>
      <c r="J4912" s="41"/>
      <c r="K4912" s="41"/>
      <c r="L4912" s="41"/>
      <c r="M4912" s="41"/>
      <c r="N4912" s="41"/>
      <c r="O4912" s="41"/>
      <c r="P4912" s="41"/>
      <c r="Q4912" s="41"/>
      <c r="R4912" s="41"/>
      <c r="S4912" s="41"/>
    </row>
    <row r="4913" ht="78.0" customHeight="1">
      <c r="A4913" s="41"/>
      <c r="B4913" s="78"/>
      <c r="C4913" s="78"/>
      <c r="D4913" s="41"/>
      <c r="E4913" s="41"/>
      <c r="F4913" s="41"/>
      <c r="G4913" s="41"/>
      <c r="H4913" s="41"/>
      <c r="I4913" s="41"/>
      <c r="J4913" s="41"/>
      <c r="K4913" s="41"/>
      <c r="L4913" s="41"/>
      <c r="M4913" s="41"/>
      <c r="N4913" s="41"/>
      <c r="O4913" s="41"/>
      <c r="P4913" s="41"/>
      <c r="Q4913" s="41"/>
      <c r="R4913" s="41"/>
      <c r="S4913" s="41"/>
    </row>
    <row r="4914" ht="78.0" customHeight="1">
      <c r="A4914" s="41"/>
      <c r="B4914" s="78"/>
      <c r="C4914" s="78"/>
      <c r="D4914" s="41"/>
      <c r="E4914" s="41"/>
      <c r="F4914" s="41"/>
      <c r="G4914" s="41"/>
      <c r="H4914" s="41"/>
      <c r="I4914" s="41"/>
      <c r="J4914" s="41"/>
      <c r="K4914" s="41"/>
      <c r="L4914" s="41"/>
      <c r="M4914" s="41"/>
      <c r="N4914" s="41"/>
      <c r="O4914" s="41"/>
      <c r="P4914" s="41"/>
      <c r="Q4914" s="41"/>
      <c r="R4914" s="41"/>
      <c r="S4914" s="41"/>
    </row>
    <row r="4915" ht="78.0" customHeight="1">
      <c r="A4915" s="41"/>
      <c r="B4915" s="78"/>
      <c r="C4915" s="78"/>
      <c r="D4915" s="41"/>
      <c r="E4915" s="41"/>
      <c r="F4915" s="41"/>
      <c r="G4915" s="41"/>
      <c r="H4915" s="41"/>
      <c r="I4915" s="41"/>
      <c r="J4915" s="41"/>
      <c r="K4915" s="41"/>
      <c r="L4915" s="41"/>
      <c r="M4915" s="41"/>
      <c r="N4915" s="41"/>
      <c r="O4915" s="41"/>
      <c r="P4915" s="41"/>
      <c r="Q4915" s="41"/>
      <c r="R4915" s="41"/>
      <c r="S4915" s="41"/>
    </row>
    <row r="4916" ht="78.0" customHeight="1">
      <c r="A4916" s="41"/>
      <c r="B4916" s="78"/>
      <c r="C4916" s="78"/>
      <c r="D4916" s="41"/>
      <c r="E4916" s="41"/>
      <c r="F4916" s="41"/>
      <c r="G4916" s="41"/>
      <c r="H4916" s="41"/>
      <c r="I4916" s="41"/>
      <c r="J4916" s="41"/>
      <c r="K4916" s="41"/>
      <c r="L4916" s="41"/>
      <c r="M4916" s="41"/>
      <c r="N4916" s="41"/>
      <c r="O4916" s="41"/>
      <c r="P4916" s="41"/>
      <c r="Q4916" s="41"/>
      <c r="R4916" s="41"/>
      <c r="S4916" s="41"/>
    </row>
    <row r="4917" ht="78.0" customHeight="1">
      <c r="A4917" s="41"/>
      <c r="B4917" s="78"/>
      <c r="C4917" s="78"/>
      <c r="D4917" s="41"/>
      <c r="E4917" s="41"/>
      <c r="F4917" s="41"/>
      <c r="G4917" s="41"/>
      <c r="H4917" s="41"/>
      <c r="I4917" s="41"/>
      <c r="J4917" s="41"/>
      <c r="K4917" s="41"/>
      <c r="L4917" s="41"/>
      <c r="M4917" s="41"/>
      <c r="N4917" s="41"/>
      <c r="O4917" s="41"/>
      <c r="P4917" s="41"/>
      <c r="Q4917" s="41"/>
      <c r="R4917" s="41"/>
      <c r="S4917" s="41"/>
    </row>
    <row r="4918" ht="78.0" customHeight="1">
      <c r="A4918" s="41"/>
      <c r="B4918" s="78"/>
      <c r="C4918" s="78"/>
      <c r="D4918" s="41"/>
      <c r="E4918" s="41"/>
      <c r="F4918" s="41"/>
      <c r="G4918" s="41"/>
      <c r="H4918" s="41"/>
      <c r="I4918" s="41"/>
      <c r="J4918" s="41"/>
      <c r="K4918" s="41"/>
      <c r="L4918" s="41"/>
      <c r="M4918" s="41"/>
      <c r="N4918" s="41"/>
      <c r="O4918" s="41"/>
      <c r="P4918" s="41"/>
      <c r="Q4918" s="41"/>
      <c r="R4918" s="41"/>
      <c r="S4918" s="41"/>
    </row>
    <row r="4919" ht="78.0" customHeight="1">
      <c r="A4919" s="41"/>
      <c r="B4919" s="78"/>
      <c r="C4919" s="78"/>
      <c r="D4919" s="41"/>
      <c r="E4919" s="41"/>
      <c r="F4919" s="41"/>
      <c r="G4919" s="41"/>
      <c r="H4919" s="41"/>
      <c r="I4919" s="41"/>
      <c r="J4919" s="41"/>
      <c r="K4919" s="41"/>
      <c r="L4919" s="41"/>
      <c r="M4919" s="41"/>
      <c r="N4919" s="41"/>
      <c r="O4919" s="41"/>
      <c r="P4919" s="41"/>
      <c r="Q4919" s="41"/>
      <c r="R4919" s="41"/>
      <c r="S4919" s="41"/>
    </row>
    <row r="4920" ht="78.0" customHeight="1">
      <c r="A4920" s="41"/>
      <c r="B4920" s="78"/>
      <c r="C4920" s="78"/>
      <c r="D4920" s="41"/>
      <c r="E4920" s="41"/>
      <c r="F4920" s="41"/>
      <c r="G4920" s="41"/>
      <c r="H4920" s="41"/>
      <c r="I4920" s="41"/>
      <c r="J4920" s="41"/>
      <c r="K4920" s="41"/>
      <c r="L4920" s="41"/>
      <c r="M4920" s="41"/>
      <c r="N4920" s="41"/>
      <c r="O4920" s="41"/>
      <c r="P4920" s="41"/>
      <c r="Q4920" s="41"/>
      <c r="R4920" s="41"/>
      <c r="S4920" s="41"/>
    </row>
    <row r="4921" ht="78.0" customHeight="1">
      <c r="A4921" s="41"/>
      <c r="B4921" s="78"/>
      <c r="C4921" s="78"/>
      <c r="D4921" s="41"/>
      <c r="E4921" s="41"/>
      <c r="F4921" s="41"/>
      <c r="G4921" s="41"/>
      <c r="H4921" s="41"/>
      <c r="I4921" s="41"/>
      <c r="J4921" s="41"/>
      <c r="K4921" s="41"/>
      <c r="L4921" s="41"/>
      <c r="M4921" s="41"/>
      <c r="N4921" s="41"/>
      <c r="O4921" s="41"/>
      <c r="P4921" s="41"/>
      <c r="Q4921" s="41"/>
      <c r="R4921" s="41"/>
      <c r="S4921" s="41"/>
    </row>
    <row r="4922" ht="78.0" customHeight="1">
      <c r="A4922" s="41"/>
      <c r="B4922" s="78"/>
      <c r="C4922" s="78"/>
      <c r="D4922" s="41"/>
      <c r="E4922" s="41"/>
      <c r="F4922" s="41"/>
      <c r="G4922" s="41"/>
      <c r="H4922" s="41"/>
      <c r="I4922" s="41"/>
      <c r="J4922" s="41"/>
      <c r="K4922" s="41"/>
      <c r="L4922" s="41"/>
      <c r="M4922" s="41"/>
      <c r="N4922" s="41"/>
      <c r="O4922" s="41"/>
      <c r="P4922" s="41"/>
      <c r="Q4922" s="41"/>
      <c r="R4922" s="41"/>
      <c r="S4922" s="41"/>
    </row>
    <row r="4923" ht="78.0" customHeight="1">
      <c r="A4923" s="41"/>
      <c r="B4923" s="78"/>
      <c r="C4923" s="78"/>
      <c r="D4923" s="41"/>
      <c r="E4923" s="41"/>
      <c r="F4923" s="41"/>
      <c r="G4923" s="41"/>
      <c r="H4923" s="41"/>
      <c r="I4923" s="41"/>
      <c r="J4923" s="41"/>
      <c r="K4923" s="41"/>
      <c r="L4923" s="41"/>
      <c r="M4923" s="41"/>
      <c r="N4923" s="41"/>
      <c r="O4923" s="41"/>
      <c r="P4923" s="41"/>
      <c r="Q4923" s="41"/>
      <c r="R4923" s="41"/>
      <c r="S4923" s="41"/>
    </row>
    <row r="4924" ht="78.0" customHeight="1">
      <c r="A4924" s="41"/>
      <c r="B4924" s="78"/>
      <c r="C4924" s="78"/>
      <c r="D4924" s="41"/>
      <c r="E4924" s="41"/>
      <c r="F4924" s="41"/>
      <c r="G4924" s="41"/>
      <c r="H4924" s="41"/>
      <c r="I4924" s="41"/>
      <c r="J4924" s="41"/>
      <c r="K4924" s="41"/>
      <c r="L4924" s="41"/>
      <c r="M4924" s="41"/>
      <c r="N4924" s="41"/>
      <c r="O4924" s="41"/>
      <c r="P4924" s="41"/>
      <c r="Q4924" s="41"/>
      <c r="R4924" s="41"/>
      <c r="S4924" s="41"/>
    </row>
    <row r="4925" ht="78.0" customHeight="1">
      <c r="A4925" s="41"/>
      <c r="B4925" s="78"/>
      <c r="C4925" s="78"/>
      <c r="D4925" s="41"/>
      <c r="E4925" s="41"/>
      <c r="F4925" s="41"/>
      <c r="G4925" s="41"/>
      <c r="H4925" s="41"/>
      <c r="I4925" s="41"/>
      <c r="J4925" s="41"/>
      <c r="K4925" s="41"/>
      <c r="L4925" s="41"/>
      <c r="M4925" s="41"/>
      <c r="N4925" s="41"/>
      <c r="O4925" s="41"/>
      <c r="P4925" s="41"/>
      <c r="Q4925" s="41"/>
      <c r="R4925" s="41"/>
      <c r="S4925" s="41"/>
    </row>
    <row r="4926" ht="78.0" customHeight="1">
      <c r="A4926" s="41"/>
      <c r="B4926" s="78"/>
      <c r="C4926" s="78"/>
      <c r="D4926" s="41"/>
      <c r="E4926" s="41"/>
      <c r="F4926" s="41"/>
      <c r="G4926" s="41"/>
      <c r="H4926" s="41"/>
      <c r="I4926" s="41"/>
      <c r="J4926" s="41"/>
      <c r="K4926" s="41"/>
      <c r="L4926" s="41"/>
      <c r="M4926" s="41"/>
      <c r="N4926" s="41"/>
      <c r="O4926" s="41"/>
      <c r="P4926" s="41"/>
      <c r="Q4926" s="41"/>
      <c r="R4926" s="41"/>
      <c r="S4926" s="41"/>
    </row>
    <row r="4927" ht="78.0" customHeight="1">
      <c r="A4927" s="41"/>
      <c r="B4927" s="78"/>
      <c r="C4927" s="78"/>
      <c r="D4927" s="41"/>
      <c r="E4927" s="41"/>
      <c r="F4927" s="41"/>
      <c r="G4927" s="41"/>
      <c r="H4927" s="41"/>
      <c r="I4927" s="41"/>
      <c r="J4927" s="41"/>
      <c r="K4927" s="41"/>
      <c r="L4927" s="41"/>
      <c r="M4927" s="41"/>
      <c r="N4927" s="41"/>
      <c r="O4927" s="41"/>
      <c r="P4927" s="41"/>
      <c r="Q4927" s="41"/>
      <c r="R4927" s="41"/>
      <c r="S4927" s="41"/>
    </row>
    <row r="4928" ht="78.0" customHeight="1">
      <c r="A4928" s="41"/>
      <c r="B4928" s="78"/>
      <c r="C4928" s="78"/>
      <c r="D4928" s="41"/>
      <c r="E4928" s="41"/>
      <c r="F4928" s="41"/>
      <c r="G4928" s="41"/>
      <c r="H4928" s="41"/>
      <c r="I4928" s="41"/>
      <c r="J4928" s="41"/>
      <c r="K4928" s="41"/>
      <c r="L4928" s="41"/>
      <c r="M4928" s="41"/>
      <c r="N4928" s="41"/>
      <c r="O4928" s="41"/>
      <c r="P4928" s="41"/>
      <c r="Q4928" s="41"/>
      <c r="R4928" s="41"/>
      <c r="S4928" s="41"/>
    </row>
    <row r="4929" ht="78.0" customHeight="1">
      <c r="A4929" s="41"/>
      <c r="B4929" s="78"/>
      <c r="C4929" s="78"/>
      <c r="D4929" s="41"/>
      <c r="E4929" s="41"/>
      <c r="F4929" s="41"/>
      <c r="G4929" s="41"/>
      <c r="H4929" s="41"/>
      <c r="I4929" s="41"/>
      <c r="J4929" s="41"/>
      <c r="K4929" s="41"/>
      <c r="L4929" s="41"/>
      <c r="M4929" s="41"/>
      <c r="N4929" s="41"/>
      <c r="O4929" s="41"/>
      <c r="P4929" s="41"/>
      <c r="Q4929" s="41"/>
      <c r="R4929" s="41"/>
      <c r="S4929" s="41"/>
    </row>
    <row r="4930" ht="78.0" customHeight="1">
      <c r="A4930" s="41"/>
      <c r="B4930" s="78"/>
      <c r="C4930" s="78"/>
      <c r="D4930" s="41"/>
      <c r="E4930" s="41"/>
      <c r="F4930" s="41"/>
      <c r="G4930" s="41"/>
      <c r="H4930" s="41"/>
      <c r="I4930" s="41"/>
      <c r="J4930" s="41"/>
      <c r="K4930" s="41"/>
      <c r="L4930" s="41"/>
      <c r="M4930" s="41"/>
      <c r="N4930" s="41"/>
      <c r="O4930" s="41"/>
      <c r="P4930" s="41"/>
      <c r="Q4930" s="41"/>
      <c r="R4930" s="41"/>
      <c r="S4930" s="41"/>
    </row>
    <row r="4931" ht="78.0" customHeight="1">
      <c r="A4931" s="41"/>
      <c r="B4931" s="78"/>
      <c r="C4931" s="78"/>
      <c r="D4931" s="41"/>
      <c r="E4931" s="41"/>
      <c r="F4931" s="41"/>
      <c r="G4931" s="41"/>
      <c r="H4931" s="41"/>
      <c r="I4931" s="41"/>
      <c r="J4931" s="41"/>
      <c r="K4931" s="41"/>
      <c r="L4931" s="41"/>
      <c r="M4931" s="41"/>
      <c r="N4931" s="41"/>
      <c r="O4931" s="41"/>
      <c r="P4931" s="41"/>
      <c r="Q4931" s="41"/>
      <c r="R4931" s="41"/>
      <c r="S4931" s="41"/>
    </row>
    <row r="4932" ht="78.0" customHeight="1">
      <c r="A4932" s="41"/>
      <c r="B4932" s="78"/>
      <c r="C4932" s="78"/>
      <c r="D4932" s="41"/>
      <c r="E4932" s="41"/>
      <c r="F4932" s="41"/>
      <c r="G4932" s="41"/>
      <c r="H4932" s="41"/>
      <c r="I4932" s="41"/>
      <c r="J4932" s="41"/>
      <c r="K4932" s="41"/>
      <c r="L4932" s="41"/>
      <c r="M4932" s="41"/>
      <c r="N4932" s="41"/>
      <c r="O4932" s="41"/>
      <c r="P4932" s="41"/>
      <c r="Q4932" s="41"/>
      <c r="R4932" s="41"/>
      <c r="S4932" s="41"/>
    </row>
    <row r="4933" ht="78.0" customHeight="1">
      <c r="A4933" s="41"/>
      <c r="B4933" s="78"/>
      <c r="C4933" s="78"/>
      <c r="D4933" s="41"/>
      <c r="E4933" s="41"/>
      <c r="F4933" s="41"/>
      <c r="G4933" s="41"/>
      <c r="H4933" s="41"/>
      <c r="I4933" s="41"/>
      <c r="J4933" s="41"/>
      <c r="K4933" s="41"/>
      <c r="L4933" s="41"/>
      <c r="M4933" s="41"/>
      <c r="N4933" s="41"/>
      <c r="O4933" s="41"/>
      <c r="P4933" s="41"/>
      <c r="Q4933" s="41"/>
      <c r="R4933" s="41"/>
      <c r="S4933" s="41"/>
    </row>
  </sheetData>
  <autoFilter ref="$K$1:$K$4933"/>
  <mergeCells count="1">
    <mergeCell ref="E1:G1"/>
  </mergeCell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10.0"/>
    <col customWidth="1" min="3" max="3" width="55.75"/>
    <col customWidth="1" min="10" max="10" width="40.63"/>
  </cols>
  <sheetData>
    <row r="1" ht="75.0" customHeight="1">
      <c r="A1" s="37" t="s">
        <v>27</v>
      </c>
      <c r="B1" s="38" t="s">
        <v>28</v>
      </c>
      <c r="C1" s="79" t="s">
        <v>4477</v>
      </c>
      <c r="D1" s="80" t="s">
        <v>4478</v>
      </c>
      <c r="E1" s="80" t="s">
        <v>4479</v>
      </c>
      <c r="F1" s="80" t="s">
        <v>4480</v>
      </c>
      <c r="G1" s="81" t="s">
        <v>4481</v>
      </c>
      <c r="H1" s="82" t="s">
        <v>4482</v>
      </c>
      <c r="I1" s="80" t="s">
        <v>4478</v>
      </c>
      <c r="J1" s="80" t="s">
        <v>4479</v>
      </c>
      <c r="K1" s="80" t="s">
        <v>4480</v>
      </c>
      <c r="L1" s="39" t="s">
        <v>4483</v>
      </c>
      <c r="M1" s="39" t="s">
        <v>4319</v>
      </c>
      <c r="N1" s="39" t="s">
        <v>4321</v>
      </c>
      <c r="O1" s="83" t="s">
        <v>4484</v>
      </c>
      <c r="P1" s="2" t="s">
        <v>30</v>
      </c>
      <c r="Q1" s="41"/>
      <c r="R1" s="41"/>
      <c r="S1" s="41"/>
      <c r="T1" s="41"/>
      <c r="U1" s="41"/>
      <c r="V1" s="41"/>
    </row>
    <row r="2" ht="75.0" customHeight="1">
      <c r="A2" s="42">
        <v>1.0</v>
      </c>
      <c r="B2" s="1" t="s">
        <v>34</v>
      </c>
      <c r="C2" s="84" t="s">
        <v>4327</v>
      </c>
      <c r="D2" s="85" t="s">
        <v>10</v>
      </c>
      <c r="E2" s="86" t="s">
        <v>23</v>
      </c>
      <c r="F2" s="86" t="s">
        <v>2366</v>
      </c>
      <c r="G2" s="87" t="s">
        <v>4329</v>
      </c>
      <c r="H2" s="88" t="s">
        <v>4329</v>
      </c>
      <c r="I2" s="46" t="s">
        <v>10</v>
      </c>
      <c r="J2" s="46" t="s">
        <v>23</v>
      </c>
      <c r="K2" s="46" t="s">
        <v>42</v>
      </c>
      <c r="L2" s="89" t="s">
        <v>4485</v>
      </c>
      <c r="M2" s="61" t="s">
        <v>4328</v>
      </c>
      <c r="N2" s="46"/>
      <c r="O2" s="90"/>
      <c r="P2" s="91" t="s">
        <v>661</v>
      </c>
      <c r="Q2" s="90"/>
      <c r="R2" s="90"/>
      <c r="S2" s="90"/>
      <c r="T2" s="90"/>
      <c r="U2" s="90"/>
      <c r="V2" s="90"/>
    </row>
    <row r="3" ht="75.0" customHeight="1">
      <c r="A3" s="47">
        <v>3.0</v>
      </c>
      <c r="B3" s="3" t="s">
        <v>34</v>
      </c>
      <c r="C3" s="92" t="s">
        <v>4334</v>
      </c>
      <c r="D3" s="93" t="s">
        <v>4336</v>
      </c>
      <c r="E3" s="94" t="s">
        <v>4341</v>
      </c>
      <c r="F3" s="94" t="s">
        <v>42</v>
      </c>
      <c r="G3" s="95" t="s">
        <v>4329</v>
      </c>
      <c r="H3" s="95" t="s">
        <v>4329</v>
      </c>
      <c r="I3" s="96" t="s">
        <v>4336</v>
      </c>
      <c r="J3" s="96" t="s">
        <v>4337</v>
      </c>
      <c r="K3" s="96" t="s">
        <v>42</v>
      </c>
      <c r="L3" s="97"/>
      <c r="M3" s="61" t="s">
        <v>4335</v>
      </c>
      <c r="N3" s="96" t="s">
        <v>4486</v>
      </c>
      <c r="O3" s="97"/>
      <c r="P3" s="98" t="s">
        <v>41</v>
      </c>
      <c r="Q3" s="97"/>
      <c r="R3" s="97"/>
      <c r="S3" s="97"/>
      <c r="T3" s="97"/>
      <c r="U3" s="97"/>
      <c r="V3" s="97"/>
    </row>
    <row r="4" ht="75.0" customHeight="1">
      <c r="A4" s="51">
        <v>4.0</v>
      </c>
      <c r="B4" s="3" t="s">
        <v>34</v>
      </c>
      <c r="C4" s="48" t="s">
        <v>4339</v>
      </c>
      <c r="D4" s="94" t="s">
        <v>11</v>
      </c>
      <c r="E4" s="94" t="s">
        <v>4345</v>
      </c>
      <c r="F4" s="94" t="s">
        <v>2366</v>
      </c>
      <c r="G4" s="95" t="s">
        <v>4329</v>
      </c>
      <c r="H4" s="95" t="s">
        <v>4382</v>
      </c>
      <c r="I4" s="96" t="s">
        <v>11</v>
      </c>
      <c r="J4" s="96" t="s">
        <v>4341</v>
      </c>
      <c r="K4" s="96" t="s">
        <v>42</v>
      </c>
      <c r="L4" s="97"/>
      <c r="M4" s="61" t="s">
        <v>4340</v>
      </c>
      <c r="N4" s="97"/>
      <c r="O4" s="97"/>
      <c r="P4" s="98" t="s">
        <v>44</v>
      </c>
      <c r="Q4" s="97"/>
      <c r="R4" s="97"/>
      <c r="S4" s="97"/>
      <c r="T4" s="97"/>
      <c r="U4" s="97"/>
      <c r="V4" s="97"/>
    </row>
    <row r="5" ht="75.0" customHeight="1">
      <c r="A5" s="52">
        <v>5.0</v>
      </c>
      <c r="B5" s="3" t="s">
        <v>34</v>
      </c>
      <c r="C5" s="44" t="s">
        <v>4354</v>
      </c>
      <c r="D5" s="99" t="s">
        <v>4356</v>
      </c>
      <c r="E5" s="99" t="s">
        <v>4337</v>
      </c>
      <c r="F5" s="99" t="s">
        <v>42</v>
      </c>
      <c r="G5" s="100" t="s">
        <v>4487</v>
      </c>
      <c r="H5" s="101" t="s">
        <v>4355</v>
      </c>
      <c r="I5" s="46" t="s">
        <v>4356</v>
      </c>
      <c r="J5" s="46" t="s">
        <v>4337</v>
      </c>
      <c r="K5" s="46" t="s">
        <v>42</v>
      </c>
      <c r="L5" s="90"/>
      <c r="M5" s="101" t="s">
        <v>4355</v>
      </c>
      <c r="N5" s="90"/>
      <c r="O5" s="90"/>
      <c r="P5" s="91" t="s">
        <v>62</v>
      </c>
      <c r="Q5" s="90"/>
      <c r="R5" s="90"/>
      <c r="S5" s="90"/>
      <c r="T5" s="90"/>
      <c r="U5" s="90"/>
      <c r="V5" s="90"/>
    </row>
    <row r="6" ht="75.0" customHeight="1">
      <c r="A6" s="67">
        <v>6.0</v>
      </c>
      <c r="B6" s="3" t="s">
        <v>34</v>
      </c>
      <c r="C6" s="48" t="s">
        <v>4376</v>
      </c>
      <c r="D6" s="94" t="s">
        <v>4344</v>
      </c>
      <c r="E6" s="94" t="s">
        <v>4341</v>
      </c>
      <c r="F6" s="94" t="s">
        <v>2366</v>
      </c>
      <c r="G6" s="97"/>
      <c r="H6" s="95" t="s">
        <v>4329</v>
      </c>
      <c r="I6" s="96" t="s">
        <v>4344</v>
      </c>
      <c r="J6" s="96" t="s">
        <v>23</v>
      </c>
      <c r="K6" s="96" t="s">
        <v>2366</v>
      </c>
      <c r="L6" s="97"/>
      <c r="M6" s="96" t="s">
        <v>4329</v>
      </c>
      <c r="N6" s="97"/>
      <c r="O6" s="97"/>
      <c r="P6" s="98" t="s">
        <v>87</v>
      </c>
      <c r="Q6" s="97"/>
      <c r="R6" s="97"/>
      <c r="S6" s="97"/>
      <c r="T6" s="97"/>
      <c r="U6" s="97"/>
      <c r="V6" s="97"/>
    </row>
    <row r="7" ht="75.0" customHeight="1">
      <c r="A7" s="60">
        <v>7.0</v>
      </c>
      <c r="B7" s="3" t="s">
        <v>34</v>
      </c>
      <c r="C7" s="44" t="s">
        <v>4388</v>
      </c>
      <c r="D7" s="99" t="s">
        <v>4336</v>
      </c>
      <c r="E7" s="99" t="s">
        <v>4337</v>
      </c>
      <c r="F7" s="99" t="s">
        <v>2366</v>
      </c>
      <c r="G7" s="87" t="s">
        <v>4329</v>
      </c>
      <c r="H7" s="88" t="s">
        <v>4329</v>
      </c>
      <c r="I7" s="46" t="s">
        <v>4336</v>
      </c>
      <c r="J7" s="46" t="s">
        <v>4337</v>
      </c>
      <c r="K7" s="46" t="s">
        <v>42</v>
      </c>
      <c r="L7" s="90"/>
      <c r="M7" s="61" t="s">
        <v>4389</v>
      </c>
      <c r="N7" s="46" t="s">
        <v>4488</v>
      </c>
      <c r="O7" s="90"/>
      <c r="P7" s="91" t="s">
        <v>4390</v>
      </c>
      <c r="Q7" s="90"/>
      <c r="R7" s="90"/>
      <c r="S7" s="90"/>
      <c r="T7" s="90"/>
      <c r="U7" s="90"/>
      <c r="V7" s="90"/>
    </row>
    <row r="8" ht="75.0" customHeight="1">
      <c r="A8" s="60">
        <v>8.0</v>
      </c>
      <c r="B8" s="3" t="s">
        <v>34</v>
      </c>
      <c r="C8" s="44" t="s">
        <v>4391</v>
      </c>
      <c r="D8" s="99" t="s">
        <v>4356</v>
      </c>
      <c r="E8" s="99" t="s">
        <v>4337</v>
      </c>
      <c r="F8" s="99" t="s">
        <v>42</v>
      </c>
      <c r="G8" s="102"/>
      <c r="H8" s="101" t="s">
        <v>4392</v>
      </c>
      <c r="I8" s="46" t="s">
        <v>4356</v>
      </c>
      <c r="J8" s="46" t="s">
        <v>4337</v>
      </c>
      <c r="K8" s="46" t="s">
        <v>42</v>
      </c>
      <c r="L8" s="90"/>
      <c r="M8" s="101" t="s">
        <v>4392</v>
      </c>
      <c r="N8" s="90"/>
      <c r="O8" s="90"/>
      <c r="P8" s="91" t="s">
        <v>165</v>
      </c>
      <c r="Q8" s="90"/>
      <c r="R8" s="90"/>
      <c r="S8" s="90"/>
      <c r="T8" s="90"/>
      <c r="U8" s="90"/>
      <c r="V8" s="90"/>
    </row>
    <row r="9" ht="75.0" customHeight="1">
      <c r="B9" s="3" t="s">
        <v>34</v>
      </c>
      <c r="P9" s="1" t="s">
        <v>4397</v>
      </c>
    </row>
    <row r="10" ht="75.0" customHeight="1">
      <c r="B10" s="3" t="s">
        <v>34</v>
      </c>
      <c r="P10" s="1" t="s">
        <v>64</v>
      </c>
    </row>
    <row r="11" ht="75.0" customHeight="1">
      <c r="A11" s="3">
        <v>13.0</v>
      </c>
      <c r="B11" s="3" t="s">
        <v>34</v>
      </c>
      <c r="C11" s="1" t="s">
        <v>4489</v>
      </c>
      <c r="D11" s="3" t="s">
        <v>4329</v>
      </c>
      <c r="E11" s="3" t="s">
        <v>4356</v>
      </c>
      <c r="F11" s="3" t="s">
        <v>4341</v>
      </c>
      <c r="G11" s="3" t="s">
        <v>2366</v>
      </c>
      <c r="J11" s="3" t="s">
        <v>64</v>
      </c>
      <c r="K11" s="3" t="s">
        <v>4359</v>
      </c>
      <c r="P11" s="1" t="s">
        <v>4383</v>
      </c>
    </row>
    <row r="12" ht="75.0" customHeight="1">
      <c r="A12" s="3">
        <v>28.0</v>
      </c>
      <c r="B12" s="3" t="s">
        <v>34</v>
      </c>
      <c r="C12" s="3" t="s">
        <v>4381</v>
      </c>
      <c r="D12" s="3" t="s">
        <v>4329</v>
      </c>
      <c r="E12" s="3" t="s">
        <v>23</v>
      </c>
      <c r="F12" s="3" t="s">
        <v>23</v>
      </c>
      <c r="G12" s="3" t="s">
        <v>2366</v>
      </c>
      <c r="J12" s="3" t="s">
        <v>95</v>
      </c>
      <c r="K12" s="3" t="s">
        <v>4490</v>
      </c>
      <c r="P12" s="1" t="s">
        <v>131</v>
      </c>
    </row>
    <row r="13" ht="75.0" customHeight="1">
      <c r="A13" s="3">
        <v>49.0</v>
      </c>
      <c r="B13" s="3" t="s">
        <v>34</v>
      </c>
      <c r="C13" s="3" t="s">
        <v>4412</v>
      </c>
      <c r="J13" s="3" t="s">
        <v>131</v>
      </c>
      <c r="K13" s="3" t="s">
        <v>4413</v>
      </c>
      <c r="P13" s="1" t="s">
        <v>74</v>
      </c>
    </row>
    <row r="14" ht="75.0" customHeight="1">
      <c r="A14" s="3">
        <v>51.0</v>
      </c>
      <c r="B14" s="3" t="s">
        <v>34</v>
      </c>
      <c r="C14" s="3" t="s">
        <v>4415</v>
      </c>
      <c r="J14" s="3" t="s">
        <v>74</v>
      </c>
      <c r="K14" s="3" t="s">
        <v>4491</v>
      </c>
      <c r="P14" s="1" t="s">
        <v>4492</v>
      </c>
    </row>
    <row r="15" ht="75.0" customHeight="1">
      <c r="A15" s="3">
        <v>58.0</v>
      </c>
      <c r="B15" s="3" t="s">
        <v>34</v>
      </c>
      <c r="C15" s="3" t="s">
        <v>4423</v>
      </c>
      <c r="J15" s="3" t="s">
        <v>99</v>
      </c>
      <c r="K15" s="3" t="s">
        <v>4493</v>
      </c>
      <c r="P15" s="1" t="s">
        <v>124</v>
      </c>
    </row>
    <row r="16" ht="75.0" customHeight="1">
      <c r="A16" s="3">
        <v>62.0</v>
      </c>
      <c r="B16" s="3" t="s">
        <v>34</v>
      </c>
      <c r="C16" s="3" t="s">
        <v>4429</v>
      </c>
      <c r="J16" s="3" t="s">
        <v>107</v>
      </c>
      <c r="K16" s="3" t="s">
        <v>4494</v>
      </c>
      <c r="P16" s="1" t="s">
        <v>3317</v>
      </c>
    </row>
    <row r="17" ht="75.0" customHeight="1">
      <c r="A17" s="3">
        <v>63.0</v>
      </c>
      <c r="B17" s="3" t="s">
        <v>34</v>
      </c>
      <c r="C17" s="3" t="s">
        <v>4430</v>
      </c>
      <c r="J17" s="3" t="s">
        <v>3317</v>
      </c>
      <c r="K17" s="3" t="s">
        <v>4495</v>
      </c>
      <c r="P17" s="1" t="s">
        <v>4496</v>
      </c>
    </row>
    <row r="18" ht="75.0" customHeight="1">
      <c r="A18" s="3">
        <v>65.0</v>
      </c>
      <c r="B18" s="3" t="s">
        <v>34</v>
      </c>
      <c r="C18" s="3" t="s">
        <v>4432</v>
      </c>
      <c r="J18" s="3" t="s">
        <v>99</v>
      </c>
      <c r="K18" s="3" t="s">
        <v>4497</v>
      </c>
      <c r="P18" s="1" t="s">
        <v>4397</v>
      </c>
    </row>
    <row r="19" ht="75.0" customHeight="1"/>
    <row r="20" ht="75.0" customHeight="1"/>
    <row r="21" ht="75.0" customHeight="1"/>
    <row r="22" ht="75.0" customHeight="1"/>
    <row r="23" ht="75.0" customHeight="1"/>
    <row r="24" ht="75.0" customHeight="1"/>
    <row r="25" ht="75.0" customHeight="1"/>
    <row r="26" ht="75.0" customHeight="1"/>
    <row r="27" ht="75.0" customHeight="1"/>
    <row r="28" ht="75.0" customHeight="1"/>
    <row r="29" ht="75.0" customHeight="1"/>
    <row r="30" ht="75.0" customHeight="1"/>
    <row r="31" ht="75.0" customHeight="1"/>
    <row r="32" ht="75.0" customHeight="1"/>
    <row r="33" ht="75.0" customHeight="1"/>
    <row r="34" ht="75.0" customHeight="1"/>
    <row r="35" ht="75.0" customHeight="1"/>
    <row r="36" ht="75.0" customHeight="1"/>
    <row r="37" ht="75.0" customHeight="1"/>
    <row r="38" ht="75.0" customHeight="1"/>
    <row r="39" ht="75.0" customHeight="1"/>
    <row r="40" ht="75.0" customHeight="1"/>
    <row r="41" ht="75.0" customHeight="1"/>
    <row r="42" ht="75.0" customHeight="1"/>
    <row r="43" ht="75.0" customHeight="1"/>
    <row r="44" ht="75.0" customHeight="1"/>
    <row r="45" ht="75.0" customHeight="1"/>
    <row r="46" ht="75.0" customHeight="1"/>
    <row r="47" ht="75.0" customHeight="1"/>
    <row r="48" ht="75.0" customHeight="1"/>
    <row r="49" ht="75.0" customHeight="1"/>
    <row r="50" ht="75.0" customHeight="1"/>
    <row r="51" ht="75.0" customHeight="1"/>
    <row r="52" ht="75.0" customHeight="1"/>
    <row r="53" ht="75.0" customHeight="1"/>
    <row r="54" ht="75.0" customHeight="1"/>
    <row r="55" ht="75.0" customHeight="1"/>
    <row r="56" ht="75.0" customHeight="1"/>
    <row r="57" ht="75.0" customHeight="1"/>
    <row r="58" ht="75.0" customHeight="1"/>
    <row r="59" ht="75.0" customHeight="1"/>
    <row r="60" ht="75.0" customHeight="1"/>
    <row r="61" ht="75.0" customHeight="1"/>
    <row r="62" ht="75.0" customHeight="1"/>
    <row r="63" ht="75.0" customHeight="1"/>
    <row r="64" ht="75.0" customHeight="1"/>
    <row r="65" ht="75.0" customHeight="1"/>
    <row r="66" ht="75.0" customHeight="1"/>
    <row r="67" ht="75.0" customHeight="1"/>
    <row r="68" ht="75.0" customHeight="1"/>
    <row r="69" ht="75.0" customHeight="1"/>
    <row r="70" ht="75.0" customHeight="1"/>
    <row r="71" ht="75.0" customHeight="1"/>
    <row r="72" ht="75.0" customHeight="1"/>
    <row r="73" ht="75.0" customHeight="1"/>
    <row r="74" ht="75.0" customHeight="1"/>
    <row r="75" ht="75.0" customHeight="1"/>
    <row r="76" ht="75.0" customHeight="1"/>
    <row r="77" ht="75.0" customHeight="1"/>
    <row r="78" ht="75.0" customHeight="1"/>
    <row r="79" ht="75.0" customHeight="1"/>
    <row r="80" ht="75.0" customHeight="1"/>
    <row r="81" ht="75.0" customHeight="1"/>
    <row r="82" ht="75.0" customHeight="1"/>
    <row r="83" ht="75.0" customHeight="1"/>
    <row r="84" ht="75.0" customHeight="1"/>
    <row r="85" ht="75.0" customHeight="1"/>
    <row r="86" ht="75.0" customHeight="1"/>
    <row r="87" ht="75.0" customHeight="1"/>
    <row r="88" ht="75.0" customHeight="1"/>
    <row r="89" ht="75.0" customHeight="1"/>
    <row r="90" ht="75.0" customHeight="1"/>
    <row r="91" ht="75.0" customHeight="1"/>
    <row r="92" ht="75.0" customHeight="1"/>
    <row r="93" ht="75.0" customHeight="1"/>
    <row r="94" ht="75.0" customHeight="1"/>
    <row r="95" ht="75.0" customHeight="1"/>
    <row r="96" ht="75.0" customHeight="1"/>
    <row r="97" ht="75.0" customHeight="1"/>
    <row r="98" ht="75.0" customHeight="1"/>
    <row r="99" ht="75.0" customHeight="1"/>
    <row r="100" ht="75.0" customHeight="1"/>
    <row r="101" ht="75.0" customHeight="1"/>
    <row r="102" ht="75.0" customHeight="1"/>
    <row r="103" ht="75.0" customHeight="1"/>
    <row r="104" ht="75.0" customHeight="1"/>
    <row r="105" ht="75.0" customHeight="1"/>
    <row r="106" ht="75.0" customHeight="1"/>
    <row r="107" ht="75.0" customHeight="1"/>
    <row r="108" ht="75.0" customHeight="1"/>
    <row r="109" ht="75.0" customHeight="1"/>
    <row r="110" ht="75.0" customHeight="1"/>
    <row r="111" ht="75.0" customHeight="1"/>
    <row r="112" ht="75.0" customHeight="1"/>
    <row r="113" ht="75.0" customHeight="1"/>
    <row r="114" ht="75.0" customHeight="1"/>
    <row r="115" ht="75.0" customHeight="1"/>
    <row r="116" ht="75.0" customHeight="1"/>
    <row r="117" ht="75.0" customHeight="1"/>
    <row r="118" ht="75.0" customHeight="1"/>
    <row r="119" ht="75.0" customHeight="1"/>
    <row r="120" ht="75.0" customHeight="1"/>
    <row r="121" ht="75.0" customHeight="1"/>
    <row r="122" ht="75.0" customHeight="1"/>
    <row r="123" ht="75.0" customHeight="1"/>
    <row r="124" ht="75.0" customHeight="1"/>
    <row r="125" ht="75.0" customHeight="1"/>
    <row r="126" ht="75.0" customHeight="1"/>
    <row r="127" ht="75.0" customHeight="1"/>
    <row r="128" ht="75.0" customHeight="1"/>
    <row r="129" ht="75.0" customHeight="1"/>
    <row r="130" ht="75.0" customHeight="1"/>
    <row r="131" ht="75.0" customHeight="1"/>
    <row r="132" ht="75.0" customHeight="1"/>
    <row r="133" ht="75.0" customHeight="1"/>
    <row r="134" ht="75.0" customHeight="1"/>
    <row r="135" ht="75.0" customHeight="1"/>
    <row r="136" ht="75.0" customHeight="1"/>
    <row r="137" ht="75.0" customHeight="1"/>
    <row r="138" ht="75.0" customHeight="1"/>
    <row r="139" ht="75.0" customHeight="1"/>
    <row r="140" ht="75.0" customHeight="1"/>
    <row r="141" ht="75.0" customHeight="1"/>
    <row r="142" ht="75.0" customHeight="1"/>
    <row r="143" ht="75.0" customHeight="1"/>
    <row r="144" ht="75.0" customHeight="1"/>
    <row r="145" ht="75.0" customHeight="1"/>
    <row r="146" ht="75.0" customHeight="1"/>
    <row r="147" ht="75.0" customHeight="1"/>
    <row r="148" ht="75.0" customHeight="1"/>
    <row r="149" ht="75.0" customHeight="1"/>
    <row r="150" ht="75.0" customHeight="1"/>
    <row r="151" ht="75.0" customHeight="1"/>
    <row r="152" ht="75.0" customHeight="1"/>
    <row r="153" ht="75.0" customHeight="1"/>
    <row r="154" ht="75.0" customHeight="1"/>
    <row r="155" ht="75.0" customHeight="1"/>
    <row r="156" ht="75.0" customHeight="1"/>
    <row r="157" ht="75.0" customHeight="1"/>
    <row r="158" ht="75.0" customHeight="1"/>
    <row r="159" ht="75.0" customHeight="1"/>
    <row r="160" ht="75.0" customHeight="1"/>
    <row r="161" ht="75.0" customHeight="1"/>
    <row r="162" ht="75.0" customHeight="1"/>
    <row r="163" ht="75.0" customHeight="1"/>
    <row r="164" ht="75.0" customHeight="1"/>
    <row r="165" ht="75.0" customHeight="1"/>
    <row r="166" ht="75.0" customHeight="1"/>
    <row r="167" ht="75.0" customHeight="1"/>
    <row r="168" ht="75.0" customHeight="1"/>
    <row r="169" ht="75.0" customHeight="1"/>
    <row r="170" ht="75.0" customHeight="1"/>
    <row r="171" ht="75.0" customHeight="1"/>
    <row r="172" ht="75.0" customHeight="1"/>
    <row r="173" ht="75.0" customHeight="1"/>
    <row r="174" ht="75.0" customHeight="1"/>
    <row r="175" ht="75.0" customHeight="1"/>
    <row r="176" ht="75.0" customHeight="1"/>
    <row r="177" ht="75.0" customHeight="1"/>
    <row r="178" ht="75.0" customHeight="1"/>
    <row r="179" ht="75.0" customHeight="1"/>
    <row r="180" ht="75.0" customHeight="1"/>
    <row r="181" ht="75.0" customHeight="1"/>
    <row r="182" ht="75.0" customHeight="1"/>
    <row r="183" ht="75.0" customHeight="1"/>
    <row r="184" ht="75.0" customHeight="1"/>
    <row r="185" ht="75.0" customHeight="1"/>
    <row r="186" ht="75.0" customHeight="1"/>
    <row r="187" ht="75.0" customHeight="1"/>
    <row r="188" ht="75.0" customHeight="1"/>
    <row r="189" ht="75.0" customHeight="1"/>
    <row r="190" ht="75.0" customHeight="1"/>
    <row r="191" ht="75.0" customHeight="1"/>
    <row r="192" ht="75.0" customHeight="1"/>
    <row r="193" ht="75.0" customHeight="1"/>
    <row r="194" ht="75.0" customHeight="1"/>
    <row r="195" ht="75.0" customHeight="1"/>
    <row r="196" ht="75.0" customHeight="1"/>
    <row r="197" ht="75.0" customHeight="1"/>
    <row r="198" ht="75.0" customHeight="1"/>
    <row r="199" ht="75.0" customHeight="1"/>
    <row r="200" ht="75.0" customHeight="1"/>
    <row r="201" ht="75.0" customHeight="1"/>
    <row r="202" ht="75.0" customHeight="1"/>
    <row r="203" ht="75.0" customHeight="1"/>
    <row r="204" ht="75.0" customHeight="1"/>
    <row r="205" ht="75.0" customHeight="1"/>
    <row r="206" ht="75.0" customHeight="1"/>
    <row r="207" ht="75.0" customHeight="1"/>
    <row r="208" ht="75.0" customHeight="1"/>
    <row r="209" ht="75.0" customHeight="1"/>
    <row r="210" ht="75.0" customHeight="1"/>
    <row r="211" ht="75.0" customHeight="1"/>
    <row r="212" ht="75.0" customHeight="1"/>
    <row r="213" ht="75.0" customHeight="1"/>
    <row r="214" ht="75.0" customHeight="1"/>
    <row r="215" ht="75.0" customHeight="1"/>
    <row r="216" ht="75.0" customHeight="1"/>
    <row r="217" ht="75.0" customHeight="1"/>
    <row r="218" ht="75.0" customHeight="1"/>
    <row r="219" ht="75.0" customHeight="1"/>
    <row r="220" ht="75.0" customHeight="1"/>
    <row r="221" ht="75.0" customHeight="1"/>
    <row r="222" ht="75.0" customHeight="1"/>
    <row r="223" ht="75.0" customHeight="1"/>
    <row r="224" ht="75.0" customHeight="1"/>
    <row r="225" ht="75.0" customHeight="1"/>
    <row r="226" ht="75.0" customHeight="1"/>
    <row r="227" ht="75.0" customHeight="1"/>
    <row r="228" ht="75.0" customHeight="1"/>
    <row r="229" ht="75.0" customHeight="1"/>
    <row r="230" ht="75.0" customHeight="1"/>
    <row r="231" ht="75.0" customHeight="1"/>
    <row r="232" ht="75.0" customHeight="1"/>
    <row r="233" ht="75.0" customHeight="1"/>
    <row r="234" ht="75.0" customHeight="1"/>
    <row r="235" ht="75.0" customHeight="1"/>
    <row r="236" ht="75.0" customHeight="1"/>
    <row r="237" ht="75.0" customHeight="1"/>
    <row r="238" ht="75.0" customHeight="1"/>
    <row r="239" ht="75.0" customHeight="1"/>
    <row r="240" ht="75.0" customHeight="1"/>
    <row r="241" ht="75.0" customHeight="1"/>
    <row r="242" ht="75.0" customHeight="1"/>
    <row r="243" ht="75.0" customHeight="1"/>
    <row r="244" ht="75.0" customHeight="1"/>
    <row r="245" ht="75.0" customHeight="1"/>
    <row r="246" ht="75.0" customHeight="1"/>
    <row r="247" ht="75.0" customHeight="1"/>
    <row r="248" ht="75.0" customHeight="1"/>
    <row r="249" ht="75.0" customHeight="1"/>
    <row r="250" ht="75.0" customHeight="1"/>
    <row r="251" ht="75.0" customHeight="1"/>
    <row r="252" ht="75.0" customHeight="1"/>
    <row r="253" ht="75.0" customHeight="1"/>
    <row r="254" ht="75.0" customHeight="1"/>
    <row r="255" ht="75.0" customHeight="1"/>
    <row r="256" ht="75.0" customHeight="1"/>
    <row r="257" ht="75.0" customHeight="1"/>
    <row r="258" ht="75.0" customHeight="1"/>
    <row r="259" ht="75.0" customHeight="1"/>
    <row r="260" ht="75.0" customHeight="1"/>
    <row r="261" ht="75.0" customHeight="1"/>
    <row r="262" ht="75.0" customHeight="1"/>
    <row r="263" ht="75.0" customHeight="1"/>
    <row r="264" ht="75.0" customHeight="1"/>
    <row r="265" ht="75.0" customHeight="1"/>
    <row r="266" ht="75.0" customHeight="1"/>
    <row r="267" ht="75.0" customHeight="1"/>
    <row r="268" ht="75.0" customHeight="1"/>
    <row r="269" ht="75.0" customHeight="1"/>
    <row r="270" ht="75.0" customHeight="1"/>
    <row r="271" ht="75.0" customHeight="1"/>
    <row r="272" ht="75.0" customHeight="1"/>
    <row r="273" ht="75.0" customHeight="1"/>
    <row r="274" ht="75.0" customHeight="1"/>
    <row r="275" ht="75.0" customHeight="1"/>
    <row r="276" ht="75.0" customHeight="1"/>
    <row r="277" ht="75.0" customHeight="1"/>
    <row r="278" ht="75.0" customHeight="1"/>
    <row r="279" ht="75.0" customHeight="1"/>
    <row r="280" ht="75.0" customHeight="1"/>
    <row r="281" ht="75.0" customHeight="1"/>
    <row r="282" ht="75.0" customHeight="1"/>
    <row r="283" ht="75.0" customHeight="1"/>
    <row r="284" ht="75.0" customHeight="1"/>
    <row r="285" ht="75.0" customHeight="1"/>
    <row r="286" ht="75.0" customHeight="1"/>
    <row r="287" ht="75.0" customHeight="1"/>
    <row r="288" ht="75.0" customHeight="1"/>
    <row r="289" ht="75.0" customHeight="1"/>
    <row r="290" ht="75.0" customHeight="1"/>
    <row r="291" ht="75.0" customHeight="1"/>
    <row r="292" ht="75.0" customHeight="1"/>
    <row r="293" ht="75.0" customHeight="1"/>
    <row r="294" ht="75.0" customHeight="1"/>
    <row r="295" ht="75.0" customHeight="1"/>
    <row r="296" ht="75.0" customHeight="1"/>
    <row r="297" ht="75.0" customHeight="1"/>
    <row r="298" ht="75.0" customHeight="1"/>
    <row r="299" ht="75.0" customHeight="1"/>
    <row r="300" ht="75.0" customHeight="1"/>
    <row r="301" ht="75.0" customHeight="1"/>
    <row r="302" ht="75.0" customHeight="1"/>
    <row r="303" ht="75.0" customHeight="1"/>
    <row r="304" ht="75.0" customHeight="1"/>
    <row r="305" ht="75.0" customHeight="1"/>
    <row r="306" ht="75.0" customHeight="1"/>
    <row r="307" ht="75.0" customHeight="1"/>
    <row r="308" ht="75.0" customHeight="1"/>
    <row r="309" ht="75.0" customHeight="1"/>
    <row r="310" ht="75.0" customHeight="1"/>
    <row r="311" ht="75.0" customHeight="1"/>
    <row r="312" ht="75.0" customHeight="1"/>
    <row r="313" ht="75.0" customHeight="1"/>
    <row r="314" ht="75.0" customHeight="1"/>
    <row r="315" ht="75.0" customHeight="1"/>
    <row r="316" ht="75.0" customHeight="1"/>
    <row r="317" ht="75.0" customHeight="1"/>
    <row r="318" ht="75.0" customHeight="1"/>
    <row r="319" ht="75.0" customHeight="1"/>
    <row r="320" ht="75.0" customHeight="1"/>
    <row r="321" ht="75.0" customHeight="1"/>
    <row r="322" ht="75.0" customHeight="1"/>
    <row r="323" ht="75.0" customHeight="1"/>
    <row r="324" ht="75.0" customHeight="1"/>
    <row r="325" ht="75.0" customHeight="1"/>
    <row r="326" ht="75.0" customHeight="1"/>
    <row r="327" ht="75.0" customHeight="1"/>
    <row r="328" ht="75.0" customHeight="1"/>
    <row r="329" ht="75.0" customHeight="1"/>
    <row r="330" ht="75.0" customHeight="1"/>
    <row r="331" ht="75.0" customHeight="1"/>
    <row r="332" ht="75.0" customHeight="1"/>
    <row r="333" ht="75.0" customHeight="1"/>
    <row r="334" ht="75.0" customHeight="1"/>
    <row r="335" ht="75.0" customHeight="1"/>
    <row r="336" ht="75.0" customHeight="1"/>
    <row r="337" ht="75.0" customHeight="1"/>
    <row r="338" ht="75.0" customHeight="1"/>
    <row r="339" ht="75.0" customHeight="1"/>
    <row r="340" ht="75.0" customHeight="1"/>
    <row r="341" ht="75.0" customHeight="1"/>
    <row r="342" ht="75.0" customHeight="1"/>
    <row r="343" ht="75.0" customHeight="1"/>
    <row r="344" ht="75.0" customHeight="1"/>
    <row r="345" ht="75.0" customHeight="1"/>
    <row r="346" ht="75.0" customHeight="1"/>
    <row r="347" ht="75.0" customHeight="1"/>
    <row r="348" ht="75.0" customHeight="1"/>
    <row r="349" ht="75.0" customHeight="1"/>
    <row r="350" ht="75.0" customHeight="1"/>
    <row r="351" ht="75.0" customHeight="1"/>
    <row r="352" ht="75.0" customHeight="1"/>
    <row r="353" ht="75.0" customHeight="1"/>
    <row r="354" ht="75.0" customHeight="1"/>
    <row r="355" ht="75.0" customHeight="1"/>
    <row r="356" ht="75.0" customHeight="1"/>
    <row r="357" ht="75.0" customHeight="1"/>
    <row r="358" ht="75.0" customHeight="1"/>
    <row r="359" ht="75.0" customHeight="1"/>
    <row r="360" ht="75.0" customHeight="1"/>
    <row r="361" ht="75.0" customHeight="1"/>
    <row r="362" ht="75.0" customHeight="1"/>
    <row r="363" ht="75.0" customHeight="1"/>
    <row r="364" ht="75.0" customHeight="1"/>
    <row r="365" ht="75.0" customHeight="1"/>
    <row r="366" ht="75.0" customHeight="1"/>
    <row r="367" ht="75.0" customHeight="1"/>
    <row r="368" ht="75.0" customHeight="1"/>
    <row r="369" ht="75.0" customHeight="1"/>
    <row r="370" ht="75.0" customHeight="1"/>
    <row r="371" ht="75.0" customHeight="1"/>
    <row r="372" ht="75.0" customHeight="1"/>
    <row r="373" ht="75.0" customHeight="1"/>
    <row r="374" ht="75.0" customHeight="1"/>
    <row r="375" ht="75.0" customHeight="1"/>
    <row r="376" ht="75.0" customHeight="1"/>
    <row r="377" ht="75.0" customHeight="1"/>
    <row r="378" ht="75.0" customHeight="1"/>
    <row r="379" ht="75.0" customHeight="1"/>
    <row r="380" ht="75.0" customHeight="1"/>
    <row r="381" ht="75.0" customHeight="1"/>
    <row r="382" ht="75.0" customHeight="1"/>
    <row r="383" ht="75.0" customHeight="1"/>
    <row r="384" ht="75.0" customHeight="1"/>
    <row r="385" ht="75.0" customHeight="1"/>
    <row r="386" ht="75.0" customHeight="1"/>
    <row r="387" ht="75.0" customHeight="1"/>
    <row r="388" ht="75.0" customHeight="1"/>
    <row r="389" ht="75.0" customHeight="1"/>
    <row r="390" ht="75.0" customHeight="1"/>
    <row r="391" ht="75.0" customHeight="1"/>
    <row r="392" ht="75.0" customHeight="1"/>
    <row r="393" ht="75.0" customHeight="1"/>
    <row r="394" ht="75.0" customHeight="1"/>
    <row r="395" ht="75.0" customHeight="1"/>
    <row r="396" ht="75.0" customHeight="1"/>
    <row r="397" ht="75.0" customHeight="1"/>
    <row r="398" ht="75.0" customHeight="1"/>
    <row r="399" ht="75.0" customHeight="1"/>
    <row r="400" ht="75.0" customHeight="1"/>
    <row r="401" ht="75.0" customHeight="1"/>
    <row r="402" ht="75.0" customHeight="1"/>
    <row r="403" ht="75.0" customHeight="1"/>
    <row r="404" ht="75.0" customHeight="1"/>
    <row r="405" ht="75.0" customHeight="1"/>
    <row r="406" ht="75.0" customHeight="1"/>
    <row r="407" ht="75.0" customHeight="1"/>
    <row r="408" ht="75.0" customHeight="1"/>
    <row r="409" ht="75.0" customHeight="1"/>
    <row r="410" ht="75.0" customHeight="1"/>
    <row r="411" ht="75.0" customHeight="1"/>
    <row r="412" ht="75.0" customHeight="1"/>
    <row r="413" ht="75.0" customHeight="1"/>
    <row r="414" ht="75.0" customHeight="1"/>
    <row r="415" ht="75.0" customHeight="1"/>
    <row r="416" ht="75.0" customHeight="1"/>
    <row r="417" ht="75.0" customHeight="1"/>
    <row r="418" ht="75.0" customHeight="1"/>
    <row r="419" ht="75.0" customHeight="1"/>
    <row r="420" ht="75.0" customHeight="1"/>
    <row r="421" ht="75.0" customHeight="1"/>
    <row r="422" ht="75.0" customHeight="1"/>
    <row r="423" ht="75.0" customHeight="1"/>
    <row r="424" ht="75.0" customHeight="1"/>
    <row r="425" ht="75.0" customHeight="1"/>
    <row r="426" ht="75.0" customHeight="1"/>
    <row r="427" ht="75.0" customHeight="1"/>
    <row r="428" ht="75.0" customHeight="1"/>
    <row r="429" ht="75.0" customHeight="1"/>
    <row r="430" ht="75.0" customHeight="1"/>
    <row r="431" ht="75.0" customHeight="1"/>
    <row r="432" ht="75.0" customHeight="1"/>
    <row r="433" ht="75.0" customHeight="1"/>
    <row r="434" ht="75.0" customHeight="1"/>
    <row r="435" ht="75.0" customHeight="1"/>
    <row r="436" ht="75.0" customHeight="1"/>
    <row r="437" ht="75.0" customHeight="1"/>
    <row r="438" ht="75.0" customHeight="1"/>
    <row r="439" ht="75.0" customHeight="1"/>
    <row r="440" ht="75.0" customHeight="1"/>
    <row r="441" ht="75.0" customHeight="1"/>
    <row r="442" ht="75.0" customHeight="1"/>
    <row r="443" ht="75.0" customHeight="1"/>
    <row r="444" ht="75.0" customHeight="1"/>
    <row r="445" ht="75.0" customHeight="1"/>
    <row r="446" ht="75.0" customHeight="1"/>
    <row r="447" ht="75.0" customHeight="1"/>
    <row r="448" ht="75.0" customHeight="1"/>
    <row r="449" ht="75.0" customHeight="1"/>
    <row r="450" ht="75.0" customHeight="1"/>
    <row r="451" ht="75.0" customHeight="1"/>
    <row r="452" ht="75.0" customHeight="1"/>
    <row r="453" ht="75.0" customHeight="1"/>
    <row r="454" ht="75.0" customHeight="1"/>
    <row r="455" ht="75.0" customHeight="1"/>
    <row r="456" ht="75.0" customHeight="1"/>
    <row r="457" ht="75.0" customHeight="1"/>
    <row r="458" ht="75.0" customHeight="1"/>
    <row r="459" ht="75.0" customHeight="1"/>
    <row r="460" ht="75.0" customHeight="1"/>
    <row r="461" ht="75.0" customHeight="1"/>
    <row r="462" ht="75.0" customHeight="1"/>
    <row r="463" ht="75.0" customHeight="1"/>
    <row r="464" ht="75.0" customHeight="1"/>
    <row r="465" ht="75.0" customHeight="1"/>
    <row r="466" ht="75.0" customHeight="1"/>
    <row r="467" ht="75.0" customHeight="1"/>
    <row r="468" ht="75.0" customHeight="1"/>
    <row r="469" ht="75.0" customHeight="1"/>
    <row r="470" ht="75.0" customHeight="1"/>
    <row r="471" ht="75.0" customHeight="1"/>
    <row r="472" ht="75.0" customHeight="1"/>
    <row r="473" ht="75.0" customHeight="1"/>
    <row r="474" ht="75.0" customHeight="1"/>
    <row r="475" ht="75.0" customHeight="1"/>
    <row r="476" ht="75.0" customHeight="1"/>
    <row r="477" ht="75.0" customHeight="1"/>
    <row r="478" ht="75.0" customHeight="1"/>
    <row r="479" ht="75.0" customHeight="1"/>
    <row r="480" ht="75.0" customHeight="1"/>
    <row r="481" ht="75.0" customHeight="1"/>
    <row r="482" ht="75.0" customHeight="1"/>
    <row r="483" ht="75.0" customHeight="1"/>
    <row r="484" ht="75.0" customHeight="1"/>
    <row r="485" ht="75.0" customHeight="1"/>
    <row r="486" ht="75.0" customHeight="1"/>
    <row r="487" ht="75.0" customHeight="1"/>
    <row r="488" ht="75.0" customHeight="1"/>
    <row r="489" ht="75.0" customHeight="1"/>
    <row r="490" ht="75.0" customHeight="1"/>
    <row r="491" ht="75.0" customHeight="1"/>
    <row r="492" ht="75.0" customHeight="1"/>
    <row r="493" ht="75.0" customHeight="1"/>
    <row r="494" ht="75.0" customHeight="1"/>
    <row r="495" ht="75.0" customHeight="1"/>
    <row r="496" ht="75.0" customHeight="1"/>
    <row r="497" ht="75.0" customHeight="1"/>
    <row r="498" ht="75.0" customHeight="1"/>
    <row r="499" ht="75.0" customHeight="1"/>
    <row r="500" ht="75.0" customHeight="1"/>
    <row r="501" ht="75.0" customHeight="1"/>
    <row r="502" ht="75.0" customHeight="1"/>
    <row r="503" ht="75.0" customHeight="1"/>
    <row r="504" ht="75.0" customHeight="1"/>
    <row r="505" ht="75.0" customHeight="1"/>
    <row r="506" ht="75.0" customHeight="1"/>
    <row r="507" ht="75.0" customHeight="1"/>
    <row r="508" ht="75.0" customHeight="1"/>
    <row r="509" ht="75.0" customHeight="1"/>
    <row r="510" ht="75.0" customHeight="1"/>
    <row r="511" ht="75.0" customHeight="1"/>
    <row r="512" ht="75.0" customHeight="1"/>
    <row r="513" ht="75.0" customHeight="1"/>
    <row r="514" ht="75.0" customHeight="1"/>
    <row r="515" ht="75.0" customHeight="1"/>
    <row r="516" ht="75.0" customHeight="1"/>
    <row r="517" ht="75.0" customHeight="1"/>
    <row r="518" ht="75.0" customHeight="1"/>
    <row r="519" ht="75.0" customHeight="1"/>
    <row r="520" ht="75.0" customHeight="1"/>
    <row r="521" ht="75.0" customHeight="1"/>
    <row r="522" ht="75.0" customHeight="1"/>
    <row r="523" ht="75.0" customHeight="1"/>
    <row r="524" ht="75.0" customHeight="1"/>
    <row r="525" ht="75.0" customHeight="1"/>
    <row r="526" ht="75.0" customHeight="1"/>
    <row r="527" ht="75.0" customHeight="1"/>
    <row r="528" ht="75.0" customHeight="1"/>
    <row r="529" ht="75.0" customHeight="1"/>
    <row r="530" ht="75.0" customHeight="1"/>
    <row r="531" ht="75.0" customHeight="1"/>
    <row r="532" ht="75.0" customHeight="1"/>
    <row r="533" ht="75.0" customHeight="1"/>
    <row r="534" ht="75.0" customHeight="1"/>
    <row r="535" ht="75.0" customHeight="1"/>
    <row r="536" ht="75.0" customHeight="1"/>
    <row r="537" ht="75.0" customHeight="1"/>
    <row r="538" ht="75.0" customHeight="1"/>
    <row r="539" ht="75.0" customHeight="1"/>
    <row r="540" ht="75.0" customHeight="1"/>
    <row r="541" ht="75.0" customHeight="1"/>
    <row r="542" ht="75.0" customHeight="1"/>
    <row r="543" ht="75.0" customHeight="1"/>
    <row r="544" ht="75.0" customHeight="1"/>
    <row r="545" ht="75.0" customHeight="1"/>
    <row r="546" ht="75.0" customHeight="1"/>
    <row r="547" ht="75.0" customHeight="1"/>
    <row r="548" ht="75.0" customHeight="1"/>
    <row r="549" ht="75.0" customHeight="1"/>
    <row r="550" ht="75.0" customHeight="1"/>
    <row r="551" ht="75.0" customHeight="1"/>
    <row r="552" ht="75.0" customHeight="1"/>
    <row r="553" ht="75.0" customHeight="1"/>
    <row r="554" ht="75.0" customHeight="1"/>
    <row r="555" ht="75.0" customHeight="1"/>
    <row r="556" ht="75.0" customHeight="1"/>
    <row r="557" ht="75.0" customHeight="1"/>
    <row r="558" ht="75.0" customHeight="1"/>
    <row r="559" ht="75.0" customHeight="1"/>
    <row r="560" ht="75.0" customHeight="1"/>
    <row r="561" ht="75.0" customHeight="1"/>
    <row r="562" ht="75.0" customHeight="1"/>
    <row r="563" ht="75.0" customHeight="1"/>
    <row r="564" ht="75.0" customHeight="1"/>
    <row r="565" ht="75.0" customHeight="1"/>
    <row r="566" ht="75.0" customHeight="1"/>
    <row r="567" ht="75.0" customHeight="1"/>
    <row r="568" ht="75.0" customHeight="1"/>
    <row r="569" ht="75.0" customHeight="1"/>
    <row r="570" ht="75.0" customHeight="1"/>
    <row r="571" ht="75.0" customHeight="1"/>
    <row r="572" ht="75.0" customHeight="1"/>
    <row r="573" ht="75.0" customHeight="1"/>
    <row r="574" ht="75.0" customHeight="1"/>
    <row r="575" ht="75.0" customHeight="1"/>
    <row r="576" ht="75.0" customHeight="1"/>
    <row r="577" ht="75.0" customHeight="1"/>
    <row r="578" ht="75.0" customHeight="1"/>
    <row r="579" ht="75.0" customHeight="1"/>
    <row r="580" ht="75.0" customHeight="1"/>
    <row r="581" ht="75.0" customHeight="1"/>
    <row r="582" ht="75.0" customHeight="1"/>
    <row r="583" ht="75.0" customHeight="1"/>
    <row r="584" ht="75.0" customHeight="1"/>
    <row r="585" ht="75.0" customHeight="1"/>
    <row r="586" ht="75.0" customHeight="1"/>
    <row r="587" ht="75.0" customHeight="1"/>
    <row r="588" ht="75.0" customHeight="1"/>
    <row r="589" ht="75.0" customHeight="1"/>
    <row r="590" ht="75.0" customHeight="1"/>
    <row r="591" ht="75.0" customHeight="1"/>
    <row r="592" ht="75.0" customHeight="1"/>
    <row r="593" ht="75.0" customHeight="1"/>
    <row r="594" ht="75.0" customHeight="1"/>
    <row r="595" ht="75.0" customHeight="1"/>
    <row r="596" ht="75.0" customHeight="1"/>
    <row r="597" ht="75.0" customHeight="1"/>
    <row r="598" ht="75.0" customHeight="1"/>
    <row r="599" ht="75.0" customHeight="1"/>
    <row r="600" ht="75.0" customHeight="1"/>
    <row r="601" ht="75.0" customHeight="1"/>
    <row r="602" ht="75.0" customHeight="1"/>
    <row r="603" ht="75.0" customHeight="1"/>
    <row r="604" ht="75.0" customHeight="1"/>
    <row r="605" ht="75.0" customHeight="1"/>
    <row r="606" ht="75.0" customHeight="1"/>
    <row r="607" ht="75.0" customHeight="1"/>
    <row r="608" ht="75.0" customHeight="1"/>
    <row r="609" ht="75.0" customHeight="1"/>
    <row r="610" ht="75.0" customHeight="1"/>
    <row r="611" ht="75.0" customHeight="1"/>
    <row r="612" ht="75.0" customHeight="1"/>
    <row r="613" ht="75.0" customHeight="1"/>
    <row r="614" ht="75.0" customHeight="1"/>
    <row r="615" ht="75.0" customHeight="1"/>
    <row r="616" ht="75.0" customHeight="1"/>
    <row r="617" ht="75.0" customHeight="1"/>
    <row r="618" ht="75.0" customHeight="1"/>
    <row r="619" ht="75.0" customHeight="1"/>
    <row r="620" ht="75.0" customHeight="1"/>
    <row r="621" ht="75.0" customHeight="1"/>
    <row r="622" ht="75.0" customHeight="1"/>
    <row r="623" ht="75.0" customHeight="1"/>
    <row r="624" ht="75.0" customHeight="1"/>
    <row r="625" ht="75.0" customHeight="1"/>
    <row r="626" ht="75.0" customHeight="1"/>
    <row r="627" ht="75.0" customHeight="1"/>
    <row r="628" ht="75.0" customHeight="1"/>
    <row r="629" ht="75.0" customHeight="1"/>
    <row r="630" ht="75.0" customHeight="1"/>
    <row r="631" ht="75.0" customHeight="1"/>
    <row r="632" ht="75.0" customHeight="1"/>
    <row r="633" ht="75.0" customHeight="1"/>
    <row r="634" ht="75.0" customHeight="1"/>
    <row r="635" ht="75.0" customHeight="1"/>
    <row r="636" ht="75.0" customHeight="1"/>
    <row r="637" ht="75.0" customHeight="1"/>
    <row r="638" ht="75.0" customHeight="1"/>
    <row r="639" ht="75.0" customHeight="1"/>
    <row r="640" ht="75.0" customHeight="1"/>
    <row r="641" ht="75.0" customHeight="1"/>
    <row r="642" ht="75.0" customHeight="1"/>
    <row r="643" ht="75.0" customHeight="1"/>
    <row r="644" ht="75.0" customHeight="1"/>
    <row r="645" ht="75.0" customHeight="1"/>
    <row r="646" ht="75.0" customHeight="1"/>
    <row r="647" ht="75.0" customHeight="1"/>
    <row r="648" ht="75.0" customHeight="1"/>
    <row r="649" ht="75.0" customHeight="1"/>
    <row r="650" ht="75.0" customHeight="1"/>
    <row r="651" ht="75.0" customHeight="1"/>
    <row r="652" ht="75.0" customHeight="1"/>
    <row r="653" ht="75.0" customHeight="1"/>
    <row r="654" ht="75.0" customHeight="1"/>
    <row r="655" ht="75.0" customHeight="1"/>
    <row r="656" ht="75.0" customHeight="1"/>
    <row r="657" ht="75.0" customHeight="1"/>
    <row r="658" ht="75.0" customHeight="1"/>
    <row r="659" ht="75.0" customHeight="1"/>
    <row r="660" ht="75.0" customHeight="1"/>
    <row r="661" ht="75.0" customHeight="1"/>
    <row r="662" ht="75.0" customHeight="1"/>
    <row r="663" ht="75.0" customHeight="1"/>
    <row r="664" ht="75.0" customHeight="1"/>
    <row r="665" ht="75.0" customHeight="1"/>
    <row r="666" ht="75.0" customHeight="1"/>
    <row r="667" ht="75.0" customHeight="1"/>
    <row r="668" ht="75.0" customHeight="1"/>
    <row r="669" ht="75.0" customHeight="1"/>
    <row r="670" ht="75.0" customHeight="1"/>
    <row r="671" ht="75.0" customHeight="1"/>
    <row r="672" ht="75.0" customHeight="1"/>
    <row r="673" ht="75.0" customHeight="1"/>
    <row r="674" ht="75.0" customHeight="1"/>
    <row r="675" ht="75.0" customHeight="1"/>
    <row r="676" ht="75.0" customHeight="1"/>
    <row r="677" ht="75.0" customHeight="1"/>
    <row r="678" ht="75.0" customHeight="1"/>
    <row r="679" ht="75.0" customHeight="1"/>
    <row r="680" ht="75.0" customHeight="1"/>
    <row r="681" ht="75.0" customHeight="1"/>
    <row r="682" ht="75.0" customHeight="1"/>
    <row r="683" ht="75.0" customHeight="1"/>
    <row r="684" ht="75.0" customHeight="1"/>
    <row r="685" ht="75.0" customHeight="1"/>
    <row r="686" ht="75.0" customHeight="1"/>
    <row r="687" ht="75.0" customHeight="1"/>
    <row r="688" ht="75.0" customHeight="1"/>
    <row r="689" ht="75.0" customHeight="1"/>
    <row r="690" ht="75.0" customHeight="1"/>
    <row r="691" ht="75.0" customHeight="1"/>
    <row r="692" ht="75.0" customHeight="1"/>
    <row r="693" ht="75.0" customHeight="1"/>
    <row r="694" ht="75.0" customHeight="1"/>
    <row r="695" ht="75.0" customHeight="1"/>
    <row r="696" ht="75.0" customHeight="1"/>
    <row r="697" ht="75.0" customHeight="1"/>
    <row r="698" ht="75.0" customHeight="1"/>
    <row r="699" ht="75.0" customHeight="1"/>
    <row r="700" ht="75.0" customHeight="1"/>
    <row r="701" ht="75.0" customHeight="1"/>
    <row r="702" ht="75.0" customHeight="1"/>
    <row r="703" ht="75.0" customHeight="1"/>
    <row r="704" ht="75.0" customHeight="1"/>
    <row r="705" ht="75.0" customHeight="1"/>
    <row r="706" ht="75.0" customHeight="1"/>
    <row r="707" ht="75.0" customHeight="1"/>
    <row r="708" ht="75.0" customHeight="1"/>
    <row r="709" ht="75.0" customHeight="1"/>
    <row r="710" ht="75.0" customHeight="1"/>
    <row r="711" ht="75.0" customHeight="1"/>
    <row r="712" ht="75.0" customHeight="1"/>
    <row r="713" ht="75.0" customHeight="1"/>
    <row r="714" ht="75.0" customHeight="1"/>
    <row r="715" ht="75.0" customHeight="1"/>
    <row r="716" ht="75.0" customHeight="1"/>
    <row r="717" ht="75.0" customHeight="1"/>
    <row r="718" ht="75.0" customHeight="1"/>
    <row r="719" ht="75.0" customHeight="1"/>
    <row r="720" ht="75.0" customHeight="1"/>
    <row r="721" ht="75.0" customHeight="1"/>
    <row r="722" ht="75.0" customHeight="1"/>
    <row r="723" ht="75.0" customHeight="1"/>
    <row r="724" ht="75.0" customHeight="1"/>
    <row r="725" ht="75.0" customHeight="1"/>
    <row r="726" ht="75.0" customHeight="1"/>
    <row r="727" ht="75.0" customHeight="1"/>
    <row r="728" ht="75.0" customHeight="1"/>
    <row r="729" ht="75.0" customHeight="1"/>
    <row r="730" ht="75.0" customHeight="1"/>
    <row r="731" ht="75.0" customHeight="1"/>
    <row r="732" ht="75.0" customHeight="1"/>
    <row r="733" ht="75.0" customHeight="1"/>
    <row r="734" ht="75.0" customHeight="1"/>
    <row r="735" ht="75.0" customHeight="1"/>
    <row r="736" ht="75.0" customHeight="1"/>
    <row r="737" ht="75.0" customHeight="1"/>
    <row r="738" ht="75.0" customHeight="1"/>
    <row r="739" ht="75.0" customHeight="1"/>
    <row r="740" ht="75.0" customHeight="1"/>
    <row r="741" ht="75.0" customHeight="1"/>
    <row r="742" ht="75.0" customHeight="1"/>
    <row r="743" ht="75.0" customHeight="1"/>
    <row r="744" ht="75.0" customHeight="1"/>
    <row r="745" ht="75.0" customHeight="1"/>
    <row r="746" ht="75.0" customHeight="1"/>
    <row r="747" ht="75.0" customHeight="1"/>
    <row r="748" ht="75.0" customHeight="1"/>
    <row r="749" ht="75.0" customHeight="1"/>
    <row r="750" ht="75.0" customHeight="1"/>
    <row r="751" ht="75.0" customHeight="1"/>
    <row r="752" ht="75.0" customHeight="1"/>
    <row r="753" ht="75.0" customHeight="1"/>
    <row r="754" ht="75.0" customHeight="1"/>
    <row r="755" ht="75.0" customHeight="1"/>
    <row r="756" ht="75.0" customHeight="1"/>
    <row r="757" ht="75.0" customHeight="1"/>
    <row r="758" ht="75.0" customHeight="1"/>
    <row r="759" ht="75.0" customHeight="1"/>
    <row r="760" ht="75.0" customHeight="1"/>
    <row r="761" ht="75.0" customHeight="1"/>
    <row r="762" ht="75.0" customHeight="1"/>
    <row r="763" ht="75.0" customHeight="1"/>
    <row r="764" ht="75.0" customHeight="1"/>
    <row r="765" ht="75.0" customHeight="1"/>
    <row r="766" ht="75.0" customHeight="1"/>
    <row r="767" ht="75.0" customHeight="1"/>
    <row r="768" ht="75.0" customHeight="1"/>
    <row r="769" ht="75.0" customHeight="1"/>
    <row r="770" ht="75.0" customHeight="1"/>
    <row r="771" ht="75.0" customHeight="1"/>
    <row r="772" ht="75.0" customHeight="1"/>
    <row r="773" ht="75.0" customHeight="1"/>
    <row r="774" ht="75.0" customHeight="1"/>
    <row r="775" ht="75.0" customHeight="1"/>
    <row r="776" ht="75.0" customHeight="1"/>
    <row r="777" ht="75.0" customHeight="1"/>
    <row r="778" ht="75.0" customHeight="1"/>
    <row r="779" ht="75.0" customHeight="1"/>
    <row r="780" ht="75.0" customHeight="1"/>
    <row r="781" ht="75.0" customHeight="1"/>
    <row r="782" ht="75.0" customHeight="1"/>
    <row r="783" ht="75.0" customHeight="1"/>
    <row r="784" ht="75.0" customHeight="1"/>
    <row r="785" ht="75.0" customHeight="1"/>
    <row r="786" ht="75.0" customHeight="1"/>
    <row r="787" ht="75.0" customHeight="1"/>
    <row r="788" ht="75.0" customHeight="1"/>
    <row r="789" ht="75.0" customHeight="1"/>
    <row r="790" ht="75.0" customHeight="1"/>
    <row r="791" ht="75.0" customHeight="1"/>
    <row r="792" ht="75.0" customHeight="1"/>
    <row r="793" ht="75.0" customHeight="1"/>
    <row r="794" ht="75.0" customHeight="1"/>
    <row r="795" ht="75.0" customHeight="1"/>
    <row r="796" ht="75.0" customHeight="1"/>
    <row r="797" ht="75.0" customHeight="1"/>
    <row r="798" ht="75.0" customHeight="1"/>
    <row r="799" ht="75.0" customHeight="1"/>
    <row r="800" ht="75.0" customHeight="1"/>
    <row r="801" ht="75.0" customHeight="1"/>
    <row r="802" ht="75.0" customHeight="1"/>
    <row r="803" ht="75.0" customHeight="1"/>
    <row r="804" ht="75.0" customHeight="1"/>
    <row r="805" ht="75.0" customHeight="1"/>
    <row r="806" ht="75.0" customHeight="1"/>
    <row r="807" ht="75.0" customHeight="1"/>
    <row r="808" ht="75.0" customHeight="1"/>
    <row r="809" ht="75.0" customHeight="1"/>
    <row r="810" ht="75.0" customHeight="1"/>
    <row r="811" ht="75.0" customHeight="1"/>
    <row r="812" ht="75.0" customHeight="1"/>
    <row r="813" ht="75.0" customHeight="1"/>
    <row r="814" ht="75.0" customHeight="1"/>
    <row r="815" ht="75.0" customHeight="1"/>
    <row r="816" ht="75.0" customHeight="1"/>
    <row r="817" ht="75.0" customHeight="1"/>
    <row r="818" ht="75.0" customHeight="1"/>
    <row r="819" ht="75.0" customHeight="1"/>
    <row r="820" ht="75.0" customHeight="1"/>
    <row r="821" ht="75.0" customHeight="1"/>
    <row r="822" ht="75.0" customHeight="1"/>
    <row r="823" ht="75.0" customHeight="1"/>
    <row r="824" ht="75.0" customHeight="1"/>
    <row r="825" ht="75.0" customHeight="1"/>
    <row r="826" ht="75.0" customHeight="1"/>
    <row r="827" ht="75.0" customHeight="1"/>
    <row r="828" ht="75.0" customHeight="1"/>
    <row r="829" ht="75.0" customHeight="1"/>
    <row r="830" ht="75.0" customHeight="1"/>
    <row r="831" ht="75.0" customHeight="1"/>
    <row r="832" ht="75.0" customHeight="1"/>
    <row r="833" ht="75.0" customHeight="1"/>
    <row r="834" ht="75.0" customHeight="1"/>
    <row r="835" ht="75.0" customHeight="1"/>
    <row r="836" ht="75.0" customHeight="1"/>
    <row r="837" ht="75.0" customHeight="1"/>
    <row r="838" ht="75.0" customHeight="1"/>
    <row r="839" ht="75.0" customHeight="1"/>
    <row r="840" ht="75.0" customHeight="1"/>
    <row r="841" ht="75.0" customHeight="1"/>
    <row r="842" ht="75.0" customHeight="1"/>
    <row r="843" ht="75.0" customHeight="1"/>
    <row r="844" ht="75.0" customHeight="1"/>
    <row r="845" ht="75.0" customHeight="1"/>
    <row r="846" ht="75.0" customHeight="1"/>
    <row r="847" ht="75.0" customHeight="1"/>
    <row r="848" ht="75.0" customHeight="1"/>
    <row r="849" ht="75.0" customHeight="1"/>
    <row r="850" ht="75.0" customHeight="1"/>
    <row r="851" ht="75.0" customHeight="1"/>
    <row r="852" ht="75.0" customHeight="1"/>
    <row r="853" ht="75.0" customHeight="1"/>
    <row r="854" ht="75.0" customHeight="1"/>
    <row r="855" ht="75.0" customHeight="1"/>
    <row r="856" ht="75.0" customHeight="1"/>
    <row r="857" ht="75.0" customHeight="1"/>
    <row r="858" ht="75.0" customHeight="1"/>
    <row r="859" ht="75.0" customHeight="1"/>
    <row r="860" ht="75.0" customHeight="1"/>
    <row r="861" ht="75.0" customHeight="1"/>
    <row r="862" ht="75.0" customHeight="1"/>
    <row r="863" ht="75.0" customHeight="1"/>
    <row r="864" ht="75.0" customHeight="1"/>
    <row r="865" ht="75.0" customHeight="1"/>
    <row r="866" ht="75.0" customHeight="1"/>
    <row r="867" ht="75.0" customHeight="1"/>
    <row r="868" ht="75.0" customHeight="1"/>
    <row r="869" ht="75.0" customHeight="1"/>
    <row r="870" ht="75.0" customHeight="1"/>
    <row r="871" ht="75.0" customHeight="1"/>
    <row r="872" ht="75.0" customHeight="1"/>
    <row r="873" ht="75.0" customHeight="1"/>
    <row r="874" ht="75.0" customHeight="1"/>
    <row r="875" ht="75.0" customHeight="1"/>
    <row r="876" ht="75.0" customHeight="1"/>
    <row r="877" ht="75.0" customHeight="1"/>
    <row r="878" ht="75.0" customHeight="1"/>
    <row r="879" ht="75.0" customHeight="1"/>
    <row r="880" ht="75.0" customHeight="1"/>
    <row r="881" ht="75.0" customHeight="1"/>
    <row r="882" ht="75.0" customHeight="1"/>
    <row r="883" ht="75.0" customHeight="1"/>
    <row r="884" ht="75.0" customHeight="1"/>
    <row r="885" ht="75.0" customHeight="1"/>
    <row r="886" ht="75.0" customHeight="1"/>
    <row r="887" ht="75.0" customHeight="1"/>
    <row r="888" ht="75.0" customHeight="1"/>
    <row r="889" ht="75.0" customHeight="1"/>
    <row r="890" ht="75.0" customHeight="1"/>
    <row r="891" ht="75.0" customHeight="1"/>
    <row r="892" ht="75.0" customHeight="1"/>
    <row r="893" ht="75.0" customHeight="1"/>
    <row r="894" ht="75.0" customHeight="1"/>
    <row r="895" ht="75.0" customHeight="1"/>
    <row r="896" ht="75.0" customHeight="1"/>
    <row r="897" ht="75.0" customHeight="1"/>
    <row r="898" ht="75.0" customHeight="1"/>
    <row r="899" ht="75.0" customHeight="1"/>
    <row r="900" ht="75.0" customHeight="1"/>
    <row r="901" ht="75.0" customHeight="1"/>
    <row r="902" ht="75.0" customHeight="1"/>
    <row r="903" ht="75.0" customHeight="1"/>
    <row r="904" ht="75.0" customHeight="1"/>
    <row r="905" ht="75.0" customHeight="1"/>
    <row r="906" ht="75.0" customHeight="1"/>
    <row r="907" ht="75.0" customHeight="1"/>
    <row r="908" ht="75.0" customHeight="1"/>
    <row r="909" ht="75.0" customHeight="1"/>
    <row r="910" ht="75.0" customHeight="1"/>
    <row r="911" ht="75.0" customHeight="1"/>
    <row r="912" ht="75.0" customHeight="1"/>
    <row r="913" ht="75.0" customHeight="1"/>
    <row r="914" ht="75.0" customHeight="1"/>
    <row r="915" ht="75.0" customHeight="1"/>
    <row r="916" ht="75.0" customHeight="1"/>
    <row r="917" ht="75.0" customHeight="1"/>
    <row r="918" ht="75.0" customHeight="1"/>
    <row r="919" ht="75.0" customHeight="1"/>
    <row r="920" ht="75.0" customHeight="1"/>
    <row r="921" ht="75.0" customHeight="1"/>
    <row r="922" ht="75.0" customHeight="1"/>
    <row r="923" ht="75.0" customHeight="1"/>
    <row r="924" ht="75.0" customHeight="1"/>
    <row r="925" ht="75.0" customHeight="1"/>
    <row r="926" ht="75.0" customHeight="1"/>
    <row r="927" ht="75.0" customHeight="1"/>
    <row r="928" ht="75.0" customHeight="1"/>
    <row r="929" ht="75.0" customHeight="1"/>
    <row r="930" ht="75.0" customHeight="1"/>
    <row r="931" ht="75.0" customHeight="1"/>
    <row r="932" ht="75.0" customHeight="1"/>
    <row r="933" ht="75.0" customHeight="1"/>
    <row r="934" ht="75.0" customHeight="1"/>
    <row r="935" ht="75.0" customHeight="1"/>
    <row r="936" ht="75.0" customHeight="1"/>
    <row r="937" ht="75.0" customHeight="1"/>
    <row r="938" ht="75.0" customHeight="1"/>
    <row r="939" ht="75.0" customHeight="1"/>
    <row r="940" ht="75.0" customHeight="1"/>
    <row r="941" ht="75.0" customHeight="1"/>
    <row r="942" ht="75.0" customHeight="1"/>
    <row r="943" ht="75.0" customHeight="1"/>
    <row r="944" ht="75.0" customHeight="1"/>
    <row r="945" ht="75.0" customHeight="1"/>
    <row r="946" ht="75.0" customHeight="1"/>
    <row r="947" ht="75.0" customHeight="1"/>
    <row r="948" ht="75.0" customHeight="1"/>
    <row r="949" ht="75.0" customHeight="1"/>
    <row r="950" ht="75.0" customHeight="1"/>
    <row r="951" ht="75.0" customHeight="1"/>
    <row r="952" ht="75.0" customHeight="1"/>
    <row r="953" ht="75.0" customHeight="1"/>
    <row r="954" ht="75.0" customHeight="1"/>
    <row r="955" ht="75.0" customHeight="1"/>
    <row r="956" ht="75.0" customHeight="1"/>
    <row r="957" ht="75.0" customHeight="1"/>
    <row r="958" ht="75.0" customHeight="1"/>
    <row r="959" ht="75.0" customHeight="1"/>
    <row r="960" ht="75.0" customHeight="1"/>
    <row r="961" ht="75.0" customHeight="1"/>
    <row r="962" ht="75.0" customHeight="1"/>
    <row r="963" ht="75.0" customHeight="1"/>
    <row r="964" ht="75.0" customHeight="1"/>
    <row r="965" ht="75.0" customHeight="1"/>
    <row r="966" ht="75.0" customHeight="1"/>
    <row r="967" ht="75.0" customHeight="1"/>
    <row r="968" ht="75.0" customHeight="1"/>
    <row r="969" ht="75.0" customHeight="1"/>
    <row r="970" ht="75.0" customHeight="1"/>
    <row r="971" ht="75.0" customHeight="1"/>
    <row r="972" ht="75.0" customHeight="1"/>
    <row r="973" ht="75.0" customHeight="1"/>
    <row r="974" ht="75.0" customHeight="1"/>
    <row r="975" ht="75.0" customHeight="1"/>
    <row r="976" ht="75.0" customHeight="1"/>
    <row r="977" ht="75.0" customHeight="1"/>
    <row r="978" ht="75.0" customHeight="1"/>
    <row r="979" ht="75.0" customHeight="1"/>
    <row r="980" ht="75.0" customHeight="1"/>
    <row r="981" ht="75.0" customHeight="1"/>
    <row r="982" ht="75.0" customHeight="1"/>
    <row r="983" ht="75.0" customHeight="1"/>
    <row r="984" ht="75.0" customHeight="1"/>
    <row r="985" ht="75.0" customHeight="1"/>
    <row r="986" ht="75.0" customHeight="1"/>
    <row r="987" ht="75.0" customHeight="1"/>
    <row r="988" ht="75.0" customHeight="1"/>
    <row r="989" ht="75.0" customHeight="1"/>
    <row r="990" ht="75.0" customHeight="1"/>
    <row r="991" ht="75.0" customHeight="1"/>
    <row r="992" ht="75.0" customHeight="1"/>
    <row r="993" ht="75.0" customHeight="1"/>
    <row r="994" ht="75.0" customHeight="1"/>
    <row r="995" ht="75.0" customHeight="1"/>
    <row r="996" ht="75.0" customHeight="1"/>
    <row r="997" ht="75.0" customHeight="1"/>
    <row r="998" ht="75.0" customHeight="1"/>
    <row r="999" ht="75.0" customHeight="1"/>
    <row r="1000" ht="75.0" customHeight="1"/>
    <row r="1001" ht="75.0" customHeight="1"/>
  </sheetData>
  <hyperlinks>
    <hyperlink r:id="rId1" location="gid=761183216" ref="O1"/>
  </hyperlinks>
  <drawing r:id="rId2"/>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2.63" defaultRowHeight="15.75"/>
  <cols>
    <col customWidth="1" min="5" max="5" width="95.88"/>
    <col customWidth="1" min="6" max="6" width="39.75"/>
    <col customWidth="1" min="8" max="8" width="27.25"/>
  </cols>
  <sheetData>
    <row r="1">
      <c r="A1" s="103" t="s">
        <v>4498</v>
      </c>
      <c r="B1" s="104" t="s">
        <v>4499</v>
      </c>
      <c r="C1" s="104" t="s">
        <v>4500</v>
      </c>
      <c r="D1" s="104" t="s">
        <v>4501</v>
      </c>
      <c r="E1" s="105" t="s">
        <v>4502</v>
      </c>
      <c r="F1" s="14"/>
      <c r="G1" s="12"/>
      <c r="H1" s="28"/>
      <c r="I1" s="14"/>
      <c r="J1" s="14"/>
      <c r="K1" s="14"/>
      <c r="L1" s="14"/>
      <c r="M1" s="14"/>
      <c r="N1" s="14"/>
      <c r="O1" s="14"/>
      <c r="P1" s="14"/>
      <c r="Q1" s="14"/>
      <c r="R1" s="14"/>
      <c r="S1" s="14"/>
      <c r="T1" s="14"/>
      <c r="U1" s="14"/>
      <c r="V1" s="14"/>
      <c r="W1" s="14"/>
      <c r="X1" s="14"/>
      <c r="Y1" s="14"/>
      <c r="Z1" s="14"/>
    </row>
    <row r="2">
      <c r="A2" s="106">
        <f t="array" ref="A2:A4528">SEQUENCE(4527)</f>
        <v>1</v>
      </c>
      <c r="B2" s="107" t="s">
        <v>4503</v>
      </c>
      <c r="C2" s="107" t="s">
        <v>4504</v>
      </c>
      <c r="D2" s="107" t="s">
        <v>4505</v>
      </c>
      <c r="E2" s="27" t="s">
        <v>4506</v>
      </c>
      <c r="F2" s="14"/>
      <c r="G2" s="14"/>
      <c r="H2" s="14"/>
      <c r="I2" s="14"/>
      <c r="J2" s="14"/>
      <c r="K2" s="14"/>
      <c r="L2" s="14"/>
      <c r="M2" s="14"/>
      <c r="N2" s="14"/>
      <c r="O2" s="14"/>
      <c r="P2" s="14"/>
      <c r="Q2" s="14"/>
      <c r="R2" s="14"/>
      <c r="S2" s="14"/>
      <c r="T2" s="14"/>
      <c r="U2" s="14"/>
      <c r="V2" s="14"/>
      <c r="W2" s="14"/>
      <c r="X2" s="14"/>
      <c r="Y2" s="14"/>
      <c r="Z2" s="14"/>
    </row>
    <row r="3">
      <c r="A3" s="106">
        <v>2.0</v>
      </c>
      <c r="B3" s="107" t="s">
        <v>4503</v>
      </c>
      <c r="C3" s="107" t="s">
        <v>4507</v>
      </c>
      <c r="D3" s="107" t="s">
        <v>4505</v>
      </c>
      <c r="E3" s="36" t="s">
        <v>4331</v>
      </c>
      <c r="F3" s="14"/>
      <c r="G3" s="14"/>
      <c r="H3" s="14"/>
      <c r="I3" s="14"/>
      <c r="J3" s="14"/>
      <c r="K3" s="14"/>
      <c r="L3" s="14"/>
      <c r="M3" s="14"/>
      <c r="N3" s="14"/>
      <c r="O3" s="14"/>
      <c r="P3" s="14"/>
      <c r="Q3" s="14"/>
      <c r="R3" s="14"/>
      <c r="S3" s="14"/>
      <c r="T3" s="14"/>
      <c r="U3" s="14"/>
      <c r="V3" s="14"/>
      <c r="W3" s="14"/>
      <c r="X3" s="14"/>
      <c r="Y3" s="14"/>
      <c r="Z3" s="14"/>
    </row>
    <row r="4">
      <c r="A4" s="106">
        <v>3.0</v>
      </c>
      <c r="B4" s="107" t="s">
        <v>4503</v>
      </c>
      <c r="C4" s="107" t="s">
        <v>4508</v>
      </c>
      <c r="D4" s="107" t="s">
        <v>4509</v>
      </c>
      <c r="E4" s="36" t="s">
        <v>4334</v>
      </c>
      <c r="F4" s="14"/>
      <c r="G4" s="14"/>
      <c r="H4" s="14"/>
      <c r="I4" s="14"/>
      <c r="J4" s="14"/>
      <c r="K4" s="14"/>
      <c r="L4" s="14"/>
      <c r="M4" s="14"/>
      <c r="N4" s="14"/>
      <c r="O4" s="14"/>
      <c r="P4" s="14"/>
      <c r="Q4" s="14"/>
      <c r="R4" s="14"/>
      <c r="S4" s="14"/>
      <c r="T4" s="14"/>
      <c r="U4" s="14"/>
      <c r="V4" s="14"/>
      <c r="W4" s="14"/>
      <c r="X4" s="14"/>
      <c r="Y4" s="14"/>
      <c r="Z4" s="14"/>
    </row>
    <row r="5">
      <c r="A5" s="106">
        <v>4.0</v>
      </c>
      <c r="B5" s="107" t="s">
        <v>4503</v>
      </c>
      <c r="C5" s="107" t="s">
        <v>4510</v>
      </c>
      <c r="D5" s="107" t="s">
        <v>4509</v>
      </c>
      <c r="E5" s="36" t="s">
        <v>4339</v>
      </c>
      <c r="F5" s="14"/>
      <c r="G5" s="14"/>
      <c r="H5" s="14"/>
      <c r="I5" s="14"/>
      <c r="J5" s="14"/>
      <c r="K5" s="14"/>
      <c r="L5" s="14"/>
      <c r="M5" s="14"/>
      <c r="N5" s="14"/>
      <c r="O5" s="14"/>
      <c r="P5" s="14"/>
      <c r="Q5" s="14"/>
      <c r="R5" s="14"/>
      <c r="S5" s="14"/>
      <c r="T5" s="14"/>
      <c r="U5" s="14"/>
      <c r="V5" s="14"/>
      <c r="W5" s="14"/>
      <c r="X5" s="14"/>
      <c r="Y5" s="14"/>
      <c r="Z5" s="14"/>
    </row>
    <row r="6">
      <c r="A6" s="106">
        <v>5.0</v>
      </c>
      <c r="B6" s="107" t="s">
        <v>4503</v>
      </c>
      <c r="C6" s="107" t="s">
        <v>4511</v>
      </c>
      <c r="D6" s="107" t="s">
        <v>4509</v>
      </c>
      <c r="E6" s="36" t="s">
        <v>4343</v>
      </c>
      <c r="F6" s="14"/>
      <c r="G6" s="14"/>
      <c r="H6" s="14"/>
      <c r="I6" s="14"/>
      <c r="J6" s="14"/>
      <c r="K6" s="14"/>
      <c r="L6" s="14"/>
      <c r="M6" s="14"/>
      <c r="N6" s="14"/>
      <c r="O6" s="14"/>
      <c r="P6" s="14"/>
      <c r="Q6" s="14"/>
      <c r="R6" s="14"/>
      <c r="S6" s="14"/>
      <c r="T6" s="14"/>
      <c r="U6" s="14"/>
      <c r="V6" s="14"/>
      <c r="W6" s="14"/>
      <c r="X6" s="14"/>
      <c r="Y6" s="14"/>
      <c r="Z6" s="14"/>
    </row>
    <row r="7">
      <c r="A7" s="106">
        <v>6.0</v>
      </c>
      <c r="B7" s="107" t="s">
        <v>4503</v>
      </c>
      <c r="C7" s="107" t="s">
        <v>4512</v>
      </c>
      <c r="D7" s="107" t="s">
        <v>4505</v>
      </c>
      <c r="E7" s="36" t="s">
        <v>4346</v>
      </c>
      <c r="F7" s="14"/>
      <c r="G7" s="14"/>
      <c r="H7" s="14"/>
      <c r="I7" s="14"/>
      <c r="J7" s="14"/>
      <c r="K7" s="14"/>
      <c r="L7" s="14"/>
      <c r="M7" s="14"/>
      <c r="N7" s="14"/>
      <c r="O7" s="14"/>
      <c r="P7" s="14"/>
      <c r="Q7" s="14"/>
      <c r="R7" s="14"/>
      <c r="S7" s="14"/>
      <c r="T7" s="14"/>
      <c r="U7" s="14"/>
      <c r="V7" s="14"/>
      <c r="W7" s="14"/>
      <c r="X7" s="14"/>
      <c r="Y7" s="14"/>
      <c r="Z7" s="14"/>
    </row>
    <row r="8">
      <c r="A8" s="106">
        <v>7.0</v>
      </c>
      <c r="B8" s="107" t="s">
        <v>4503</v>
      </c>
      <c r="C8" s="107" t="s">
        <v>4513</v>
      </c>
      <c r="D8" s="107" t="s">
        <v>4509</v>
      </c>
      <c r="E8" s="36" t="s">
        <v>4347</v>
      </c>
      <c r="F8" s="14"/>
      <c r="G8" s="14"/>
      <c r="H8" s="14"/>
      <c r="I8" s="14"/>
      <c r="J8" s="14"/>
      <c r="K8" s="14"/>
      <c r="L8" s="14"/>
      <c r="M8" s="14"/>
      <c r="N8" s="14"/>
      <c r="O8" s="14"/>
      <c r="P8" s="14"/>
      <c r="Q8" s="14"/>
      <c r="R8" s="14"/>
      <c r="S8" s="14"/>
      <c r="T8" s="14"/>
      <c r="U8" s="14"/>
      <c r="V8" s="14"/>
      <c r="W8" s="14"/>
      <c r="X8" s="14"/>
      <c r="Y8" s="14"/>
      <c r="Z8" s="14"/>
    </row>
    <row r="9">
      <c r="A9" s="106">
        <v>8.0</v>
      </c>
      <c r="B9" s="107" t="s">
        <v>4503</v>
      </c>
      <c r="C9" s="107" t="s">
        <v>4514</v>
      </c>
      <c r="D9" s="107" t="s">
        <v>4509</v>
      </c>
      <c r="E9" s="36" t="s">
        <v>4348</v>
      </c>
      <c r="F9" s="14"/>
      <c r="G9" s="14"/>
      <c r="H9" s="14"/>
      <c r="I9" s="14"/>
      <c r="J9" s="14"/>
      <c r="K9" s="14"/>
      <c r="L9" s="14"/>
      <c r="M9" s="14"/>
      <c r="N9" s="14"/>
      <c r="O9" s="14"/>
      <c r="P9" s="14"/>
      <c r="Q9" s="14"/>
      <c r="R9" s="14"/>
      <c r="S9" s="14"/>
      <c r="T9" s="14"/>
      <c r="U9" s="14"/>
      <c r="V9" s="14"/>
      <c r="W9" s="14"/>
      <c r="X9" s="14"/>
      <c r="Y9" s="14"/>
      <c r="Z9" s="14"/>
    </row>
    <row r="10">
      <c r="A10" s="106">
        <v>9.0</v>
      </c>
      <c r="B10" s="107" t="s">
        <v>4503</v>
      </c>
      <c r="C10" s="107" t="s">
        <v>4515</v>
      </c>
      <c r="D10" s="107" t="s">
        <v>4505</v>
      </c>
      <c r="E10" s="36" t="s">
        <v>4516</v>
      </c>
      <c r="F10" s="14"/>
      <c r="G10" s="14"/>
      <c r="H10" s="14"/>
      <c r="I10" s="14"/>
      <c r="J10" s="14"/>
      <c r="K10" s="14"/>
      <c r="L10" s="14"/>
      <c r="M10" s="14"/>
      <c r="N10" s="14"/>
      <c r="O10" s="14"/>
      <c r="P10" s="14"/>
      <c r="Q10" s="14"/>
      <c r="R10" s="14"/>
      <c r="S10" s="14"/>
      <c r="T10" s="14"/>
      <c r="U10" s="14"/>
      <c r="V10" s="14"/>
      <c r="W10" s="14"/>
      <c r="X10" s="14"/>
      <c r="Y10" s="14"/>
      <c r="Z10" s="14"/>
    </row>
    <row r="11">
      <c r="A11" s="106">
        <v>10.0</v>
      </c>
      <c r="B11" s="107" t="s">
        <v>4503</v>
      </c>
      <c r="C11" s="107" t="s">
        <v>4517</v>
      </c>
      <c r="D11" s="107" t="s">
        <v>4509</v>
      </c>
      <c r="E11" s="36" t="s">
        <v>4350</v>
      </c>
      <c r="F11" s="14"/>
      <c r="G11" s="14"/>
      <c r="H11" s="14"/>
      <c r="I11" s="14"/>
      <c r="J11" s="14"/>
      <c r="K11" s="14"/>
      <c r="L11" s="14"/>
      <c r="M11" s="14"/>
      <c r="N11" s="14"/>
      <c r="O11" s="14"/>
      <c r="P11" s="14"/>
      <c r="Q11" s="14"/>
      <c r="R11" s="14"/>
      <c r="S11" s="14"/>
      <c r="T11" s="14"/>
      <c r="U11" s="14"/>
      <c r="V11" s="14"/>
      <c r="W11" s="14"/>
      <c r="X11" s="14"/>
      <c r="Y11" s="14"/>
      <c r="Z11" s="14"/>
    </row>
    <row r="12">
      <c r="A12" s="106">
        <v>11.0</v>
      </c>
      <c r="B12" s="107" t="s">
        <v>4503</v>
      </c>
      <c r="C12" s="107" t="s">
        <v>4518</v>
      </c>
      <c r="D12" s="107" t="s">
        <v>4505</v>
      </c>
      <c r="E12" s="36" t="s">
        <v>4352</v>
      </c>
      <c r="F12" s="14"/>
      <c r="G12" s="14"/>
      <c r="H12" s="14"/>
      <c r="I12" s="14"/>
      <c r="J12" s="14"/>
      <c r="K12" s="14"/>
      <c r="L12" s="14"/>
      <c r="M12" s="14"/>
      <c r="N12" s="14"/>
      <c r="O12" s="14"/>
      <c r="P12" s="14"/>
      <c r="Q12" s="14"/>
      <c r="R12" s="14"/>
      <c r="S12" s="14"/>
      <c r="T12" s="14"/>
      <c r="U12" s="14"/>
      <c r="V12" s="14"/>
      <c r="W12" s="14"/>
      <c r="X12" s="14"/>
      <c r="Y12" s="14"/>
      <c r="Z12" s="14"/>
    </row>
    <row r="13">
      <c r="A13" s="106">
        <v>12.0</v>
      </c>
      <c r="B13" s="107" t="s">
        <v>4503</v>
      </c>
      <c r="C13" s="107" t="s">
        <v>4519</v>
      </c>
      <c r="D13" s="107" t="s">
        <v>4509</v>
      </c>
      <c r="E13" s="36" t="s">
        <v>4354</v>
      </c>
      <c r="F13" s="14"/>
      <c r="G13" s="14"/>
      <c r="H13" s="14"/>
      <c r="I13" s="14"/>
      <c r="J13" s="14"/>
      <c r="K13" s="14"/>
      <c r="L13" s="14"/>
      <c r="M13" s="14"/>
      <c r="N13" s="14"/>
      <c r="O13" s="14"/>
      <c r="P13" s="14"/>
      <c r="Q13" s="14"/>
      <c r="R13" s="14"/>
      <c r="S13" s="14"/>
      <c r="T13" s="14"/>
      <c r="U13" s="14"/>
      <c r="V13" s="14"/>
      <c r="W13" s="14"/>
      <c r="X13" s="14"/>
      <c r="Y13" s="14"/>
      <c r="Z13" s="14"/>
    </row>
    <row r="14">
      <c r="A14" s="106">
        <v>13.0</v>
      </c>
      <c r="B14" s="107" t="s">
        <v>4503</v>
      </c>
      <c r="C14" s="107" t="s">
        <v>4520</v>
      </c>
      <c r="D14" s="107" t="s">
        <v>4509</v>
      </c>
      <c r="E14" s="36" t="s">
        <v>4358</v>
      </c>
      <c r="F14" s="14"/>
      <c r="G14" s="14"/>
      <c r="H14" s="14"/>
      <c r="I14" s="14"/>
      <c r="J14" s="14"/>
      <c r="K14" s="14"/>
      <c r="L14" s="14"/>
      <c r="M14" s="14"/>
      <c r="N14" s="14"/>
      <c r="O14" s="14"/>
      <c r="P14" s="14"/>
      <c r="Q14" s="14"/>
      <c r="R14" s="14"/>
      <c r="S14" s="14"/>
      <c r="T14" s="14"/>
      <c r="U14" s="14"/>
      <c r="V14" s="14"/>
      <c r="W14" s="14"/>
      <c r="X14" s="14"/>
      <c r="Y14" s="14"/>
      <c r="Z14" s="14"/>
    </row>
    <row r="15">
      <c r="A15" s="106">
        <v>14.0</v>
      </c>
      <c r="B15" s="107" t="s">
        <v>4503</v>
      </c>
      <c r="C15" s="107" t="s">
        <v>4521</v>
      </c>
      <c r="D15" s="107" t="s">
        <v>4505</v>
      </c>
      <c r="E15" s="36" t="s">
        <v>4360</v>
      </c>
      <c r="F15" s="14"/>
      <c r="G15" s="14"/>
      <c r="H15" s="14"/>
      <c r="I15" s="14"/>
      <c r="J15" s="14"/>
      <c r="K15" s="14"/>
      <c r="L15" s="14"/>
      <c r="M15" s="14"/>
      <c r="N15" s="14"/>
      <c r="O15" s="14"/>
      <c r="P15" s="14"/>
      <c r="Q15" s="14"/>
      <c r="R15" s="14"/>
      <c r="S15" s="14"/>
      <c r="T15" s="14"/>
      <c r="U15" s="14"/>
      <c r="V15" s="14"/>
      <c r="W15" s="14"/>
      <c r="X15" s="14"/>
      <c r="Y15" s="14"/>
      <c r="Z15" s="14"/>
    </row>
    <row r="16">
      <c r="A16" s="106">
        <v>15.0</v>
      </c>
      <c r="B16" s="107" t="s">
        <v>4503</v>
      </c>
      <c r="C16" s="107" t="s">
        <v>4522</v>
      </c>
      <c r="D16" s="107" t="s">
        <v>4509</v>
      </c>
      <c r="E16" s="36" t="s">
        <v>4361</v>
      </c>
      <c r="F16" s="14"/>
      <c r="G16" s="14"/>
      <c r="H16" s="14"/>
      <c r="I16" s="14"/>
      <c r="J16" s="14"/>
      <c r="K16" s="14"/>
      <c r="L16" s="14"/>
      <c r="M16" s="14"/>
      <c r="N16" s="14"/>
      <c r="O16" s="14"/>
      <c r="P16" s="14"/>
      <c r="Q16" s="14"/>
      <c r="R16" s="14"/>
      <c r="S16" s="14"/>
      <c r="T16" s="14"/>
      <c r="U16" s="14"/>
      <c r="V16" s="14"/>
      <c r="W16" s="14"/>
      <c r="X16" s="14"/>
      <c r="Y16" s="14"/>
      <c r="Z16" s="14"/>
    </row>
    <row r="17">
      <c r="A17" s="106">
        <v>16.0</v>
      </c>
      <c r="B17" s="107" t="s">
        <v>4503</v>
      </c>
      <c r="C17" s="107" t="s">
        <v>4523</v>
      </c>
      <c r="D17" s="107" t="s">
        <v>4509</v>
      </c>
      <c r="E17" s="36" t="s">
        <v>4363</v>
      </c>
      <c r="F17" s="14"/>
      <c r="G17" s="14"/>
      <c r="H17" s="14"/>
      <c r="I17" s="14"/>
      <c r="J17" s="14"/>
      <c r="K17" s="14"/>
      <c r="L17" s="14"/>
      <c r="M17" s="14"/>
      <c r="N17" s="14"/>
      <c r="O17" s="14"/>
      <c r="P17" s="14"/>
      <c r="Q17" s="14"/>
      <c r="R17" s="14"/>
      <c r="S17" s="14"/>
      <c r="T17" s="14"/>
      <c r="U17" s="14"/>
      <c r="V17" s="14"/>
      <c r="W17" s="14"/>
      <c r="X17" s="14"/>
      <c r="Y17" s="14"/>
      <c r="Z17" s="14"/>
    </row>
    <row r="18">
      <c r="A18" s="106">
        <v>17.0</v>
      </c>
      <c r="B18" s="107" t="s">
        <v>4503</v>
      </c>
      <c r="C18" s="107" t="s">
        <v>4524</v>
      </c>
      <c r="D18" s="107" t="s">
        <v>4509</v>
      </c>
      <c r="E18" s="36" t="s">
        <v>4364</v>
      </c>
      <c r="F18" s="14"/>
      <c r="G18" s="14"/>
      <c r="H18" s="14"/>
      <c r="I18" s="14"/>
      <c r="J18" s="14"/>
      <c r="K18" s="14"/>
      <c r="L18" s="14"/>
      <c r="M18" s="14"/>
      <c r="N18" s="14"/>
      <c r="O18" s="14"/>
      <c r="P18" s="14"/>
      <c r="Q18" s="14"/>
      <c r="R18" s="14"/>
      <c r="S18" s="14"/>
      <c r="T18" s="14"/>
      <c r="U18" s="14"/>
      <c r="V18" s="14"/>
      <c r="W18" s="14"/>
      <c r="X18" s="14"/>
      <c r="Y18" s="14"/>
      <c r="Z18" s="14"/>
    </row>
    <row r="19">
      <c r="A19" s="106">
        <v>18.0</v>
      </c>
      <c r="B19" s="107" t="s">
        <v>4503</v>
      </c>
      <c r="C19" s="107" t="s">
        <v>4525</v>
      </c>
      <c r="D19" s="107" t="s">
        <v>4509</v>
      </c>
      <c r="E19" s="36" t="s">
        <v>4366</v>
      </c>
      <c r="F19" s="14"/>
      <c r="G19" s="14"/>
      <c r="H19" s="14"/>
      <c r="I19" s="14"/>
      <c r="J19" s="14"/>
      <c r="K19" s="14"/>
      <c r="L19" s="14"/>
      <c r="M19" s="14"/>
      <c r="N19" s="14"/>
      <c r="O19" s="14"/>
      <c r="P19" s="14"/>
      <c r="Q19" s="14"/>
      <c r="R19" s="14"/>
      <c r="S19" s="14"/>
      <c r="T19" s="14"/>
      <c r="U19" s="14"/>
      <c r="V19" s="14"/>
      <c r="W19" s="14"/>
      <c r="X19" s="14"/>
      <c r="Y19" s="14"/>
      <c r="Z19" s="14"/>
    </row>
    <row r="20">
      <c r="A20" s="106">
        <v>19.0</v>
      </c>
      <c r="B20" s="107" t="s">
        <v>4503</v>
      </c>
      <c r="C20" s="107" t="s">
        <v>4526</v>
      </c>
      <c r="D20" s="107" t="s">
        <v>4509</v>
      </c>
      <c r="E20" s="36" t="s">
        <v>4367</v>
      </c>
      <c r="F20" s="14"/>
      <c r="G20" s="14"/>
      <c r="H20" s="14"/>
      <c r="I20" s="14"/>
      <c r="J20" s="14"/>
      <c r="K20" s="14"/>
      <c r="L20" s="14"/>
      <c r="M20" s="14"/>
      <c r="N20" s="14"/>
      <c r="O20" s="14"/>
      <c r="P20" s="14"/>
      <c r="Q20" s="14"/>
      <c r="R20" s="14"/>
      <c r="S20" s="14"/>
      <c r="T20" s="14"/>
      <c r="U20" s="14"/>
      <c r="V20" s="14"/>
      <c r="W20" s="14"/>
      <c r="X20" s="14"/>
      <c r="Y20" s="14"/>
      <c r="Z20" s="14"/>
    </row>
    <row r="21">
      <c r="A21" s="106">
        <v>20.0</v>
      </c>
      <c r="B21" s="107" t="s">
        <v>4503</v>
      </c>
      <c r="C21" s="107" t="s">
        <v>4527</v>
      </c>
      <c r="D21" s="107" t="s">
        <v>4509</v>
      </c>
      <c r="E21" s="36" t="s">
        <v>4369</v>
      </c>
      <c r="F21" s="14"/>
      <c r="G21" s="14"/>
      <c r="H21" s="14"/>
      <c r="I21" s="14"/>
      <c r="J21" s="14"/>
      <c r="K21" s="14"/>
      <c r="L21" s="14"/>
      <c r="M21" s="14"/>
      <c r="N21" s="14"/>
      <c r="O21" s="14"/>
      <c r="P21" s="14"/>
      <c r="Q21" s="14"/>
      <c r="R21" s="14"/>
      <c r="S21" s="14"/>
      <c r="T21" s="14"/>
      <c r="U21" s="14"/>
      <c r="V21" s="14"/>
      <c r="W21" s="14"/>
      <c r="X21" s="14"/>
      <c r="Y21" s="14"/>
      <c r="Z21" s="14"/>
    </row>
    <row r="22">
      <c r="A22" s="106">
        <v>21.0</v>
      </c>
      <c r="B22" s="107" t="s">
        <v>4503</v>
      </c>
      <c r="C22" s="107" t="s">
        <v>4528</v>
      </c>
      <c r="D22" s="107" t="s">
        <v>4509</v>
      </c>
      <c r="E22" s="36" t="s">
        <v>4370</v>
      </c>
      <c r="F22" s="14"/>
      <c r="G22" s="14"/>
      <c r="H22" s="14"/>
      <c r="I22" s="14"/>
      <c r="J22" s="14"/>
      <c r="K22" s="14"/>
      <c r="L22" s="14"/>
      <c r="M22" s="14"/>
      <c r="N22" s="14"/>
      <c r="O22" s="14"/>
      <c r="P22" s="14"/>
      <c r="Q22" s="14"/>
      <c r="R22" s="14"/>
      <c r="S22" s="14"/>
      <c r="T22" s="14"/>
      <c r="U22" s="14"/>
      <c r="V22" s="14"/>
      <c r="W22" s="14"/>
      <c r="X22" s="14"/>
      <c r="Y22" s="14"/>
      <c r="Z22" s="14"/>
    </row>
    <row r="23">
      <c r="A23" s="106">
        <v>22.0</v>
      </c>
      <c r="B23" s="107" t="s">
        <v>4503</v>
      </c>
      <c r="C23" s="107" t="s">
        <v>4529</v>
      </c>
      <c r="D23" s="107" t="s">
        <v>4509</v>
      </c>
      <c r="E23" s="36" t="s">
        <v>4371</v>
      </c>
      <c r="F23" s="14"/>
      <c r="G23" s="14"/>
      <c r="H23" s="14"/>
      <c r="I23" s="14"/>
      <c r="J23" s="14"/>
      <c r="K23" s="14"/>
      <c r="L23" s="14"/>
      <c r="M23" s="14"/>
      <c r="N23" s="14"/>
      <c r="O23" s="14"/>
      <c r="P23" s="14"/>
      <c r="Q23" s="14"/>
      <c r="R23" s="14"/>
      <c r="S23" s="14"/>
      <c r="T23" s="14"/>
      <c r="U23" s="14"/>
      <c r="V23" s="14"/>
      <c r="W23" s="14"/>
      <c r="X23" s="14"/>
      <c r="Y23" s="14"/>
      <c r="Z23" s="14"/>
    </row>
    <row r="24">
      <c r="A24" s="106">
        <v>23.0</v>
      </c>
      <c r="B24" s="107" t="s">
        <v>4503</v>
      </c>
      <c r="C24" s="107" t="s">
        <v>4530</v>
      </c>
      <c r="D24" s="107" t="s">
        <v>4509</v>
      </c>
      <c r="E24" s="36" t="s">
        <v>4373</v>
      </c>
      <c r="F24" s="14"/>
      <c r="G24" s="14"/>
      <c r="H24" s="14"/>
      <c r="I24" s="14"/>
      <c r="J24" s="14"/>
      <c r="K24" s="14"/>
      <c r="L24" s="14"/>
      <c r="M24" s="14"/>
      <c r="N24" s="14"/>
      <c r="O24" s="14"/>
      <c r="P24" s="14"/>
      <c r="Q24" s="14"/>
      <c r="R24" s="14"/>
      <c r="S24" s="14"/>
      <c r="T24" s="14"/>
      <c r="U24" s="14"/>
      <c r="V24" s="14"/>
      <c r="W24" s="14"/>
      <c r="X24" s="14"/>
      <c r="Y24" s="14"/>
      <c r="Z24" s="14"/>
    </row>
    <row r="25">
      <c r="A25" s="106">
        <v>24.0</v>
      </c>
      <c r="B25" s="107" t="s">
        <v>4503</v>
      </c>
      <c r="C25" s="107" t="s">
        <v>4531</v>
      </c>
      <c r="D25" s="107" t="s">
        <v>4509</v>
      </c>
      <c r="E25" s="36" t="s">
        <v>4376</v>
      </c>
      <c r="F25" s="14"/>
      <c r="G25" s="14"/>
      <c r="H25" s="14"/>
      <c r="I25" s="14"/>
      <c r="J25" s="14"/>
      <c r="K25" s="14"/>
      <c r="L25" s="14"/>
      <c r="M25" s="14"/>
      <c r="N25" s="14"/>
      <c r="O25" s="14"/>
      <c r="P25" s="14"/>
      <c r="Q25" s="14"/>
      <c r="R25" s="14"/>
      <c r="S25" s="14"/>
      <c r="T25" s="14"/>
      <c r="U25" s="14"/>
      <c r="V25" s="14"/>
      <c r="W25" s="14"/>
      <c r="X25" s="14"/>
      <c r="Y25" s="14"/>
      <c r="Z25" s="14"/>
    </row>
    <row r="26">
      <c r="A26" s="106">
        <v>25.0</v>
      </c>
      <c r="B26" s="107" t="s">
        <v>4503</v>
      </c>
      <c r="C26" s="107" t="s">
        <v>4521</v>
      </c>
      <c r="D26" s="107" t="s">
        <v>4509</v>
      </c>
      <c r="E26" s="36" t="s">
        <v>4377</v>
      </c>
      <c r="F26" s="14"/>
      <c r="G26" s="14"/>
      <c r="H26" s="14"/>
      <c r="I26" s="14"/>
      <c r="J26" s="14"/>
      <c r="K26" s="14"/>
      <c r="L26" s="14"/>
      <c r="M26" s="14"/>
      <c r="N26" s="14"/>
      <c r="O26" s="14"/>
      <c r="P26" s="14"/>
      <c r="Q26" s="14"/>
      <c r="R26" s="14"/>
      <c r="S26" s="14"/>
      <c r="T26" s="14"/>
      <c r="U26" s="14"/>
      <c r="V26" s="14"/>
      <c r="W26" s="14"/>
      <c r="X26" s="14"/>
      <c r="Y26" s="14"/>
      <c r="Z26" s="14"/>
    </row>
    <row r="27">
      <c r="A27" s="106">
        <v>26.0</v>
      </c>
      <c r="B27" s="107" t="s">
        <v>4503</v>
      </c>
      <c r="C27" s="107" t="s">
        <v>4532</v>
      </c>
      <c r="D27" s="107" t="s">
        <v>4509</v>
      </c>
      <c r="E27" s="36" t="s">
        <v>4378</v>
      </c>
      <c r="F27" s="14"/>
      <c r="G27" s="14"/>
      <c r="H27" s="14"/>
      <c r="I27" s="14"/>
      <c r="J27" s="14"/>
      <c r="K27" s="14"/>
      <c r="L27" s="14"/>
      <c r="M27" s="14"/>
      <c r="N27" s="14"/>
      <c r="O27" s="14"/>
      <c r="P27" s="14"/>
      <c r="Q27" s="14"/>
      <c r="R27" s="14"/>
      <c r="S27" s="14"/>
      <c r="T27" s="14"/>
      <c r="U27" s="14"/>
      <c r="V27" s="14"/>
      <c r="W27" s="14"/>
      <c r="X27" s="14"/>
      <c r="Y27" s="14"/>
      <c r="Z27" s="14"/>
    </row>
    <row r="28">
      <c r="A28" s="106">
        <v>27.0</v>
      </c>
      <c r="B28" s="107" t="s">
        <v>4503</v>
      </c>
      <c r="C28" s="107" t="s">
        <v>4533</v>
      </c>
      <c r="D28" s="107" t="s">
        <v>4509</v>
      </c>
      <c r="E28" s="36" t="s">
        <v>4380</v>
      </c>
      <c r="F28" s="14"/>
      <c r="G28" s="14"/>
      <c r="H28" s="14"/>
      <c r="I28" s="14"/>
      <c r="J28" s="14"/>
      <c r="K28" s="14"/>
      <c r="L28" s="14"/>
      <c r="M28" s="14"/>
      <c r="N28" s="14"/>
      <c r="O28" s="14"/>
      <c r="P28" s="14"/>
      <c r="Q28" s="14"/>
      <c r="R28" s="14"/>
      <c r="S28" s="14"/>
      <c r="T28" s="14"/>
      <c r="U28" s="14"/>
      <c r="V28" s="14"/>
      <c r="W28" s="14"/>
      <c r="X28" s="14"/>
      <c r="Y28" s="14"/>
      <c r="Z28" s="14"/>
    </row>
    <row r="29">
      <c r="A29" s="106">
        <v>28.0</v>
      </c>
      <c r="B29" s="107" t="s">
        <v>4503</v>
      </c>
      <c r="C29" s="107" t="s">
        <v>4534</v>
      </c>
      <c r="D29" s="107" t="s">
        <v>4509</v>
      </c>
      <c r="E29" s="36" t="s">
        <v>4381</v>
      </c>
      <c r="F29" s="14"/>
      <c r="G29" s="14"/>
      <c r="H29" s="14"/>
      <c r="I29" s="14"/>
      <c r="J29" s="14"/>
      <c r="K29" s="14"/>
      <c r="L29" s="14"/>
      <c r="M29" s="14"/>
      <c r="N29" s="14"/>
      <c r="O29" s="14"/>
      <c r="P29" s="14"/>
      <c r="Q29" s="14"/>
      <c r="R29" s="14"/>
      <c r="S29" s="14"/>
      <c r="T29" s="14"/>
      <c r="U29" s="14"/>
      <c r="V29" s="14"/>
      <c r="W29" s="14"/>
      <c r="X29" s="14"/>
      <c r="Y29" s="14"/>
      <c r="Z29" s="14"/>
    </row>
    <row r="30">
      <c r="A30" s="106">
        <v>29.0</v>
      </c>
      <c r="B30" s="107" t="s">
        <v>4503</v>
      </c>
      <c r="C30" s="107" t="s">
        <v>4535</v>
      </c>
      <c r="D30" s="107" t="s">
        <v>4509</v>
      </c>
      <c r="E30" s="36" t="s">
        <v>4385</v>
      </c>
      <c r="F30" s="14"/>
      <c r="G30" s="14"/>
      <c r="H30" s="14"/>
      <c r="I30" s="14"/>
      <c r="J30" s="14"/>
      <c r="K30" s="14"/>
      <c r="L30" s="14"/>
      <c r="M30" s="14"/>
      <c r="N30" s="14"/>
      <c r="O30" s="14"/>
      <c r="P30" s="14"/>
      <c r="Q30" s="14"/>
      <c r="R30" s="14"/>
      <c r="S30" s="14"/>
      <c r="T30" s="14"/>
      <c r="U30" s="14"/>
      <c r="V30" s="14"/>
      <c r="W30" s="14"/>
      <c r="X30" s="14"/>
      <c r="Y30" s="14"/>
      <c r="Z30" s="14"/>
    </row>
    <row r="31">
      <c r="A31" s="106">
        <v>30.0</v>
      </c>
      <c r="B31" s="107" t="s">
        <v>4503</v>
      </c>
      <c r="C31" s="107" t="s">
        <v>4536</v>
      </c>
      <c r="D31" s="107" t="s">
        <v>4509</v>
      </c>
      <c r="E31" s="36" t="s">
        <v>4386</v>
      </c>
      <c r="F31" s="14"/>
      <c r="G31" s="14"/>
      <c r="H31" s="14"/>
      <c r="I31" s="14"/>
      <c r="J31" s="14"/>
      <c r="K31" s="14"/>
      <c r="L31" s="14"/>
      <c r="M31" s="14"/>
      <c r="N31" s="14"/>
      <c r="O31" s="14"/>
      <c r="P31" s="14"/>
      <c r="Q31" s="14"/>
      <c r="R31" s="14"/>
      <c r="S31" s="14"/>
      <c r="T31" s="14"/>
      <c r="U31" s="14"/>
      <c r="V31" s="14"/>
      <c r="W31" s="14"/>
      <c r="X31" s="14"/>
      <c r="Y31" s="14"/>
      <c r="Z31" s="14"/>
    </row>
    <row r="32">
      <c r="A32" s="106">
        <v>31.0</v>
      </c>
      <c r="B32" s="107" t="s">
        <v>4503</v>
      </c>
      <c r="C32" s="107" t="s">
        <v>4537</v>
      </c>
      <c r="D32" s="107" t="s">
        <v>4509</v>
      </c>
      <c r="E32" s="36" t="s">
        <v>4387</v>
      </c>
      <c r="F32" s="14"/>
      <c r="G32" s="14"/>
      <c r="H32" s="14"/>
      <c r="I32" s="14"/>
      <c r="J32" s="14"/>
      <c r="K32" s="14"/>
      <c r="L32" s="14"/>
      <c r="M32" s="14"/>
      <c r="N32" s="14"/>
      <c r="O32" s="14"/>
      <c r="P32" s="14"/>
      <c r="Q32" s="14"/>
      <c r="R32" s="14"/>
      <c r="S32" s="14"/>
      <c r="T32" s="14"/>
      <c r="U32" s="14"/>
      <c r="V32" s="14"/>
      <c r="W32" s="14"/>
      <c r="X32" s="14"/>
      <c r="Y32" s="14"/>
      <c r="Z32" s="14"/>
    </row>
    <row r="33">
      <c r="A33" s="106">
        <v>32.0</v>
      </c>
      <c r="B33" s="107" t="s">
        <v>4503</v>
      </c>
      <c r="C33" s="107" t="s">
        <v>4538</v>
      </c>
      <c r="D33" s="107" t="s">
        <v>4509</v>
      </c>
      <c r="E33" s="36" t="s">
        <v>4388</v>
      </c>
      <c r="F33" s="14"/>
      <c r="G33" s="14"/>
      <c r="H33" s="14"/>
      <c r="I33" s="14"/>
      <c r="J33" s="14"/>
      <c r="K33" s="14"/>
      <c r="L33" s="14"/>
      <c r="M33" s="14"/>
      <c r="N33" s="14"/>
      <c r="O33" s="14"/>
      <c r="P33" s="14"/>
      <c r="Q33" s="14"/>
      <c r="R33" s="14"/>
      <c r="S33" s="14"/>
      <c r="T33" s="14"/>
      <c r="U33" s="14"/>
      <c r="V33" s="14"/>
      <c r="W33" s="14"/>
      <c r="X33" s="14"/>
      <c r="Y33" s="14"/>
      <c r="Z33" s="14"/>
    </row>
    <row r="34">
      <c r="A34" s="106">
        <v>33.0</v>
      </c>
      <c r="B34" s="107" t="s">
        <v>4503</v>
      </c>
      <c r="C34" s="107" t="s">
        <v>4539</v>
      </c>
      <c r="D34" s="107" t="s">
        <v>4505</v>
      </c>
      <c r="E34" s="36" t="s">
        <v>4391</v>
      </c>
      <c r="F34" s="14"/>
      <c r="G34" s="14"/>
      <c r="H34" s="14"/>
      <c r="I34" s="14"/>
      <c r="J34" s="14"/>
      <c r="K34" s="14"/>
      <c r="L34" s="14"/>
      <c r="M34" s="14"/>
      <c r="N34" s="14"/>
      <c r="O34" s="14"/>
      <c r="P34" s="14"/>
      <c r="Q34" s="14"/>
      <c r="R34" s="14"/>
      <c r="S34" s="14"/>
      <c r="T34" s="14"/>
      <c r="U34" s="14"/>
      <c r="V34" s="14"/>
      <c r="W34" s="14"/>
      <c r="X34" s="14"/>
      <c r="Y34" s="14"/>
      <c r="Z34" s="14"/>
    </row>
    <row r="35">
      <c r="A35" s="106">
        <v>34.0</v>
      </c>
      <c r="B35" s="107" t="s">
        <v>4503</v>
      </c>
      <c r="C35" s="107" t="s">
        <v>4540</v>
      </c>
      <c r="D35" s="107" t="s">
        <v>4509</v>
      </c>
      <c r="E35" s="36" t="s">
        <v>4394</v>
      </c>
      <c r="F35" s="14"/>
      <c r="G35" s="14"/>
      <c r="H35" s="14"/>
      <c r="I35" s="14"/>
      <c r="J35" s="14"/>
      <c r="K35" s="14"/>
      <c r="L35" s="14"/>
      <c r="M35" s="14"/>
      <c r="N35" s="14"/>
      <c r="O35" s="14"/>
      <c r="P35" s="14"/>
      <c r="Q35" s="14"/>
      <c r="R35" s="14"/>
      <c r="S35" s="14"/>
      <c r="T35" s="14"/>
      <c r="U35" s="14"/>
      <c r="V35" s="14"/>
      <c r="W35" s="14"/>
      <c r="X35" s="14"/>
      <c r="Y35" s="14"/>
      <c r="Z35" s="14"/>
    </row>
    <row r="36">
      <c r="A36" s="106">
        <v>35.0</v>
      </c>
      <c r="B36" s="107" t="s">
        <v>4503</v>
      </c>
      <c r="C36" s="107" t="s">
        <v>4541</v>
      </c>
      <c r="D36" s="107" t="s">
        <v>4509</v>
      </c>
      <c r="E36" s="36" t="s">
        <v>4395</v>
      </c>
      <c r="F36" s="14"/>
      <c r="G36" s="14"/>
      <c r="H36" s="14"/>
      <c r="I36" s="14"/>
      <c r="J36" s="14"/>
      <c r="K36" s="14"/>
      <c r="L36" s="14"/>
      <c r="M36" s="14"/>
      <c r="N36" s="14"/>
      <c r="O36" s="14"/>
      <c r="P36" s="14"/>
      <c r="Q36" s="14"/>
      <c r="R36" s="14"/>
      <c r="S36" s="14"/>
      <c r="T36" s="14"/>
      <c r="U36" s="14"/>
      <c r="V36" s="14"/>
      <c r="W36" s="14"/>
      <c r="X36" s="14"/>
      <c r="Y36" s="14"/>
      <c r="Z36" s="14"/>
    </row>
    <row r="37">
      <c r="A37" s="106">
        <v>36.0</v>
      </c>
      <c r="B37" s="107" t="s">
        <v>4503</v>
      </c>
      <c r="C37" s="107" t="s">
        <v>4542</v>
      </c>
      <c r="D37" s="107" t="s">
        <v>4543</v>
      </c>
      <c r="E37" s="36" t="s">
        <v>4398</v>
      </c>
      <c r="F37" s="14"/>
      <c r="G37" s="14"/>
      <c r="H37" s="14"/>
      <c r="I37" s="14"/>
      <c r="J37" s="14"/>
      <c r="K37" s="14"/>
      <c r="L37" s="14"/>
      <c r="M37" s="14"/>
      <c r="N37" s="14"/>
      <c r="O37" s="14"/>
      <c r="P37" s="14"/>
      <c r="Q37" s="14"/>
      <c r="R37" s="14"/>
      <c r="S37" s="14"/>
      <c r="T37" s="14"/>
      <c r="U37" s="14"/>
      <c r="V37" s="14"/>
      <c r="W37" s="14"/>
      <c r="X37" s="14"/>
      <c r="Y37" s="14"/>
      <c r="Z37" s="14"/>
    </row>
    <row r="38">
      <c r="A38" s="106">
        <v>37.0</v>
      </c>
      <c r="B38" s="107" t="s">
        <v>4503</v>
      </c>
      <c r="C38" s="107" t="s">
        <v>4544</v>
      </c>
      <c r="D38" s="107" t="s">
        <v>4509</v>
      </c>
      <c r="E38" s="36" t="s">
        <v>4399</v>
      </c>
      <c r="F38" s="14"/>
      <c r="G38" s="14"/>
      <c r="H38" s="14"/>
      <c r="I38" s="14"/>
      <c r="J38" s="14"/>
      <c r="K38" s="14"/>
      <c r="L38" s="14"/>
      <c r="M38" s="14"/>
      <c r="N38" s="14"/>
      <c r="O38" s="14"/>
      <c r="P38" s="14"/>
      <c r="Q38" s="14"/>
      <c r="R38" s="14"/>
      <c r="S38" s="14"/>
      <c r="T38" s="14"/>
      <c r="U38" s="14"/>
      <c r="V38" s="14"/>
      <c r="W38" s="14"/>
      <c r="X38" s="14"/>
      <c r="Y38" s="14"/>
      <c r="Z38" s="14"/>
    </row>
    <row r="39">
      <c r="A39" s="106">
        <v>38.0</v>
      </c>
      <c r="B39" s="107" t="s">
        <v>4503</v>
      </c>
      <c r="C39" s="107" t="s">
        <v>4545</v>
      </c>
      <c r="D39" s="107" t="s">
        <v>4509</v>
      </c>
      <c r="E39" s="36" t="s">
        <v>4400</v>
      </c>
      <c r="F39" s="14"/>
      <c r="G39" s="14"/>
      <c r="H39" s="14"/>
      <c r="I39" s="14"/>
      <c r="J39" s="14"/>
      <c r="K39" s="14"/>
      <c r="L39" s="14"/>
      <c r="M39" s="14"/>
      <c r="N39" s="14"/>
      <c r="O39" s="14"/>
      <c r="P39" s="14"/>
      <c r="Q39" s="14"/>
      <c r="R39" s="14"/>
      <c r="S39" s="14"/>
      <c r="T39" s="14"/>
      <c r="U39" s="14"/>
      <c r="V39" s="14"/>
      <c r="W39" s="14"/>
      <c r="X39" s="14"/>
      <c r="Y39" s="14"/>
      <c r="Z39" s="14"/>
    </row>
    <row r="40">
      <c r="A40" s="106">
        <v>39.0</v>
      </c>
      <c r="B40" s="107" t="s">
        <v>4503</v>
      </c>
      <c r="C40" s="107" t="s">
        <v>4546</v>
      </c>
      <c r="D40" s="107" t="s">
        <v>4509</v>
      </c>
      <c r="E40" s="36" t="s">
        <v>4547</v>
      </c>
      <c r="F40" s="14"/>
      <c r="G40" s="14"/>
      <c r="H40" s="14"/>
      <c r="I40" s="14"/>
      <c r="J40" s="14"/>
      <c r="K40" s="14"/>
      <c r="L40" s="14"/>
      <c r="M40" s="14"/>
      <c r="N40" s="14"/>
      <c r="O40" s="14"/>
      <c r="P40" s="14"/>
      <c r="Q40" s="14"/>
      <c r="R40" s="14"/>
      <c r="S40" s="14"/>
      <c r="T40" s="14"/>
      <c r="U40" s="14"/>
      <c r="V40" s="14"/>
      <c r="W40" s="14"/>
      <c r="X40" s="14"/>
      <c r="Y40" s="14"/>
      <c r="Z40" s="14"/>
    </row>
    <row r="41">
      <c r="A41" s="106">
        <v>40.0</v>
      </c>
      <c r="B41" s="107" t="s">
        <v>4503</v>
      </c>
      <c r="C41" s="107" t="s">
        <v>4548</v>
      </c>
      <c r="D41" s="107" t="s">
        <v>4509</v>
      </c>
      <c r="E41" s="36" t="s">
        <v>4549</v>
      </c>
      <c r="F41" s="14"/>
      <c r="G41" s="14"/>
      <c r="H41" s="14"/>
      <c r="I41" s="14"/>
      <c r="J41" s="14"/>
      <c r="K41" s="14"/>
      <c r="L41" s="14"/>
      <c r="M41" s="14"/>
      <c r="N41" s="14"/>
      <c r="O41" s="14"/>
      <c r="P41" s="14"/>
      <c r="Q41" s="14"/>
      <c r="R41" s="14"/>
      <c r="S41" s="14"/>
      <c r="T41" s="14"/>
      <c r="U41" s="14"/>
      <c r="V41" s="14"/>
      <c r="W41" s="14"/>
      <c r="X41" s="14"/>
      <c r="Y41" s="14"/>
      <c r="Z41" s="14"/>
    </row>
    <row r="42">
      <c r="A42" s="106">
        <v>41.0</v>
      </c>
      <c r="B42" s="107" t="s">
        <v>4503</v>
      </c>
      <c r="C42" s="107" t="s">
        <v>4550</v>
      </c>
      <c r="D42" s="107" t="s">
        <v>4509</v>
      </c>
      <c r="E42" s="36" t="s">
        <v>4404</v>
      </c>
      <c r="F42" s="14"/>
      <c r="G42" s="14"/>
      <c r="H42" s="14"/>
      <c r="I42" s="14"/>
      <c r="J42" s="14"/>
      <c r="K42" s="14"/>
      <c r="L42" s="14"/>
      <c r="M42" s="14"/>
      <c r="N42" s="14"/>
      <c r="O42" s="14"/>
      <c r="P42" s="14"/>
      <c r="Q42" s="14"/>
      <c r="R42" s="14"/>
      <c r="S42" s="14"/>
      <c r="T42" s="14"/>
      <c r="U42" s="14"/>
      <c r="V42" s="14"/>
      <c r="W42" s="14"/>
      <c r="X42" s="14"/>
      <c r="Y42" s="14"/>
      <c r="Z42" s="14"/>
    </row>
    <row r="43">
      <c r="A43" s="106">
        <v>42.0</v>
      </c>
      <c r="B43" s="107" t="s">
        <v>4503</v>
      </c>
      <c r="C43" s="107" t="s">
        <v>4551</v>
      </c>
      <c r="D43" s="107" t="s">
        <v>4509</v>
      </c>
      <c r="E43" s="36" t="s">
        <v>4405</v>
      </c>
      <c r="F43" s="14"/>
      <c r="G43" s="14"/>
      <c r="H43" s="14"/>
      <c r="I43" s="14"/>
      <c r="J43" s="14"/>
      <c r="K43" s="14"/>
      <c r="L43" s="14"/>
      <c r="M43" s="14"/>
      <c r="N43" s="14"/>
      <c r="O43" s="14"/>
      <c r="P43" s="14"/>
      <c r="Q43" s="14"/>
      <c r="R43" s="14"/>
      <c r="S43" s="14"/>
      <c r="T43" s="14"/>
      <c r="U43" s="14"/>
      <c r="V43" s="14"/>
      <c r="W43" s="14"/>
      <c r="X43" s="14"/>
      <c r="Y43" s="14"/>
      <c r="Z43" s="14"/>
    </row>
    <row r="44">
      <c r="A44" s="106">
        <v>43.0</v>
      </c>
      <c r="B44" s="107" t="s">
        <v>4503</v>
      </c>
      <c r="C44" s="107" t="s">
        <v>4552</v>
      </c>
      <c r="D44" s="107" t="s">
        <v>4505</v>
      </c>
      <c r="E44" s="36" t="s">
        <v>4406</v>
      </c>
      <c r="F44" s="14"/>
      <c r="G44" s="14"/>
      <c r="H44" s="14"/>
      <c r="I44" s="14"/>
      <c r="J44" s="14"/>
      <c r="K44" s="14"/>
      <c r="L44" s="14"/>
      <c r="M44" s="14"/>
      <c r="N44" s="14"/>
      <c r="O44" s="14"/>
      <c r="P44" s="14"/>
      <c r="Q44" s="14"/>
      <c r="R44" s="14"/>
      <c r="S44" s="14"/>
      <c r="T44" s="14"/>
      <c r="U44" s="14"/>
      <c r="V44" s="14"/>
      <c r="W44" s="14"/>
      <c r="X44" s="14"/>
      <c r="Y44" s="14"/>
      <c r="Z44" s="14"/>
    </row>
    <row r="45">
      <c r="A45" s="106">
        <v>44.0</v>
      </c>
      <c r="B45" s="107" t="s">
        <v>4503</v>
      </c>
      <c r="C45" s="107" t="s">
        <v>4553</v>
      </c>
      <c r="D45" s="107" t="s">
        <v>4509</v>
      </c>
      <c r="E45" s="36" t="s">
        <v>4407</v>
      </c>
      <c r="F45" s="14"/>
      <c r="G45" s="14"/>
      <c r="H45" s="14"/>
      <c r="I45" s="14"/>
      <c r="J45" s="14"/>
      <c r="K45" s="14"/>
      <c r="L45" s="14"/>
      <c r="M45" s="14"/>
      <c r="N45" s="14"/>
      <c r="O45" s="14"/>
      <c r="P45" s="14"/>
      <c r="Q45" s="14"/>
      <c r="R45" s="14"/>
      <c r="S45" s="14"/>
      <c r="T45" s="14"/>
      <c r="U45" s="14"/>
      <c r="V45" s="14"/>
      <c r="W45" s="14"/>
      <c r="X45" s="14"/>
      <c r="Y45" s="14"/>
      <c r="Z45" s="14"/>
    </row>
    <row r="46">
      <c r="A46" s="106">
        <v>45.0</v>
      </c>
      <c r="B46" s="107" t="s">
        <v>4503</v>
      </c>
      <c r="C46" s="107" t="s">
        <v>4554</v>
      </c>
      <c r="D46" s="107" t="s">
        <v>4505</v>
      </c>
      <c r="E46" s="36" t="s">
        <v>4408</v>
      </c>
      <c r="F46" s="14"/>
      <c r="G46" s="14"/>
      <c r="H46" s="14"/>
      <c r="I46" s="14"/>
      <c r="J46" s="14"/>
      <c r="K46" s="14"/>
      <c r="L46" s="14"/>
      <c r="M46" s="14"/>
      <c r="N46" s="14"/>
      <c r="O46" s="14"/>
      <c r="P46" s="14"/>
      <c r="Q46" s="14"/>
      <c r="R46" s="14"/>
      <c r="S46" s="14"/>
      <c r="T46" s="14"/>
      <c r="U46" s="14"/>
      <c r="V46" s="14"/>
      <c r="W46" s="14"/>
      <c r="X46" s="14"/>
      <c r="Y46" s="14"/>
      <c r="Z46" s="14"/>
    </row>
    <row r="47">
      <c r="A47" s="106">
        <v>46.0</v>
      </c>
      <c r="B47" s="107" t="s">
        <v>4503</v>
      </c>
      <c r="C47" s="107" t="s">
        <v>4555</v>
      </c>
      <c r="D47" s="107" t="s">
        <v>4509</v>
      </c>
      <c r="E47" s="36" t="s">
        <v>4409</v>
      </c>
      <c r="F47" s="14"/>
      <c r="G47" s="14"/>
      <c r="H47" s="14"/>
      <c r="I47" s="14"/>
      <c r="J47" s="14"/>
      <c r="K47" s="14"/>
      <c r="L47" s="14"/>
      <c r="M47" s="14"/>
      <c r="N47" s="14"/>
      <c r="O47" s="14"/>
      <c r="P47" s="14"/>
      <c r="Q47" s="14"/>
      <c r="R47" s="14"/>
      <c r="S47" s="14"/>
      <c r="T47" s="14"/>
      <c r="U47" s="14"/>
      <c r="V47" s="14"/>
      <c r="W47" s="14"/>
      <c r="X47" s="14"/>
      <c r="Y47" s="14"/>
      <c r="Z47" s="14"/>
    </row>
    <row r="48">
      <c r="A48" s="106">
        <v>47.0</v>
      </c>
      <c r="B48" s="107" t="s">
        <v>4503</v>
      </c>
      <c r="C48" s="107" t="s">
        <v>4556</v>
      </c>
      <c r="D48" s="107" t="s">
        <v>4509</v>
      </c>
      <c r="E48" s="36" t="s">
        <v>4410</v>
      </c>
      <c r="F48" s="14"/>
      <c r="G48" s="14"/>
      <c r="H48" s="14"/>
      <c r="I48" s="14"/>
      <c r="J48" s="14"/>
      <c r="K48" s="14"/>
      <c r="L48" s="14"/>
      <c r="M48" s="14"/>
      <c r="N48" s="14"/>
      <c r="O48" s="14"/>
      <c r="P48" s="14"/>
      <c r="Q48" s="14"/>
      <c r="R48" s="14"/>
      <c r="S48" s="14"/>
      <c r="T48" s="14"/>
      <c r="U48" s="14"/>
      <c r="V48" s="14"/>
      <c r="W48" s="14"/>
      <c r="X48" s="14"/>
      <c r="Y48" s="14"/>
      <c r="Z48" s="14"/>
    </row>
    <row r="49">
      <c r="A49" s="106">
        <v>48.0</v>
      </c>
      <c r="B49" s="107" t="s">
        <v>4503</v>
      </c>
      <c r="C49" s="107" t="s">
        <v>4557</v>
      </c>
      <c r="D49" s="107" t="s">
        <v>4509</v>
      </c>
      <c r="E49" s="36" t="s">
        <v>4411</v>
      </c>
      <c r="F49" s="14"/>
      <c r="G49" s="14"/>
      <c r="H49" s="14"/>
      <c r="I49" s="14"/>
      <c r="J49" s="14"/>
      <c r="K49" s="14"/>
      <c r="L49" s="14"/>
      <c r="M49" s="14"/>
      <c r="N49" s="14"/>
      <c r="O49" s="14"/>
      <c r="P49" s="14"/>
      <c r="Q49" s="14"/>
      <c r="R49" s="14"/>
      <c r="S49" s="14"/>
      <c r="T49" s="14"/>
      <c r="U49" s="14"/>
      <c r="V49" s="14"/>
      <c r="W49" s="14"/>
      <c r="X49" s="14"/>
      <c r="Y49" s="14"/>
      <c r="Z49" s="14"/>
    </row>
    <row r="50">
      <c r="A50" s="106">
        <v>49.0</v>
      </c>
      <c r="B50" s="107" t="s">
        <v>4503</v>
      </c>
      <c r="C50" s="107" t="s">
        <v>4558</v>
      </c>
      <c r="D50" s="107" t="s">
        <v>4509</v>
      </c>
      <c r="E50" s="36" t="s">
        <v>4412</v>
      </c>
      <c r="F50" s="14"/>
      <c r="G50" s="14"/>
      <c r="H50" s="14"/>
      <c r="I50" s="14"/>
      <c r="J50" s="14"/>
      <c r="K50" s="14"/>
      <c r="L50" s="14"/>
      <c r="M50" s="14"/>
      <c r="N50" s="14"/>
      <c r="O50" s="14"/>
      <c r="P50" s="14"/>
      <c r="Q50" s="14"/>
      <c r="R50" s="14"/>
      <c r="S50" s="14"/>
      <c r="T50" s="14"/>
      <c r="U50" s="14"/>
      <c r="V50" s="14"/>
      <c r="W50" s="14"/>
      <c r="X50" s="14"/>
      <c r="Y50" s="14"/>
      <c r="Z50" s="14"/>
    </row>
    <row r="51">
      <c r="A51" s="106">
        <v>50.0</v>
      </c>
      <c r="B51" s="107" t="s">
        <v>4503</v>
      </c>
      <c r="C51" s="107" t="s">
        <v>4559</v>
      </c>
      <c r="D51" s="107" t="s">
        <v>4509</v>
      </c>
      <c r="E51" s="36" t="s">
        <v>4414</v>
      </c>
      <c r="F51" s="14"/>
      <c r="G51" s="14"/>
      <c r="H51" s="14"/>
      <c r="I51" s="14"/>
      <c r="J51" s="14"/>
      <c r="K51" s="14"/>
      <c r="L51" s="14"/>
      <c r="M51" s="14"/>
      <c r="N51" s="14"/>
      <c r="O51" s="14"/>
      <c r="P51" s="14"/>
      <c r="Q51" s="14"/>
      <c r="R51" s="14"/>
      <c r="S51" s="14"/>
      <c r="T51" s="14"/>
      <c r="U51" s="14"/>
      <c r="V51" s="14"/>
      <c r="W51" s="14"/>
      <c r="X51" s="14"/>
      <c r="Y51" s="14"/>
      <c r="Z51" s="14"/>
    </row>
    <row r="52">
      <c r="A52" s="106">
        <v>51.0</v>
      </c>
      <c r="B52" s="107" t="s">
        <v>4503</v>
      </c>
      <c r="C52" s="107" t="s">
        <v>4560</v>
      </c>
      <c r="D52" s="107" t="s">
        <v>4509</v>
      </c>
      <c r="E52" s="36" t="s">
        <v>4415</v>
      </c>
      <c r="F52" s="14"/>
      <c r="G52" s="14"/>
      <c r="H52" s="14"/>
      <c r="I52" s="14"/>
      <c r="J52" s="14"/>
      <c r="K52" s="14"/>
      <c r="L52" s="14"/>
      <c r="M52" s="14"/>
      <c r="N52" s="14"/>
      <c r="O52" s="14"/>
      <c r="P52" s="14"/>
      <c r="Q52" s="14"/>
      <c r="R52" s="14"/>
      <c r="S52" s="14"/>
      <c r="T52" s="14"/>
      <c r="U52" s="14"/>
      <c r="V52" s="14"/>
      <c r="W52" s="14"/>
      <c r="X52" s="14"/>
      <c r="Y52" s="14"/>
      <c r="Z52" s="14"/>
    </row>
    <row r="53">
      <c r="A53" s="106">
        <v>52.0</v>
      </c>
      <c r="B53" s="107" t="s">
        <v>4503</v>
      </c>
      <c r="C53" s="107" t="s">
        <v>4561</v>
      </c>
      <c r="D53" s="107" t="s">
        <v>4509</v>
      </c>
      <c r="E53" s="36" t="s">
        <v>4417</v>
      </c>
      <c r="F53" s="14"/>
      <c r="G53" s="14"/>
      <c r="H53" s="14"/>
      <c r="I53" s="14"/>
      <c r="J53" s="14"/>
      <c r="K53" s="14"/>
      <c r="L53" s="14"/>
      <c r="M53" s="14"/>
      <c r="N53" s="14"/>
      <c r="O53" s="14"/>
      <c r="P53" s="14"/>
      <c r="Q53" s="14"/>
      <c r="R53" s="14"/>
      <c r="S53" s="14"/>
      <c r="T53" s="14"/>
      <c r="U53" s="14"/>
      <c r="V53" s="14"/>
      <c r="W53" s="14"/>
      <c r="X53" s="14"/>
      <c r="Y53" s="14"/>
      <c r="Z53" s="14"/>
    </row>
    <row r="54">
      <c r="A54" s="106">
        <v>53.0</v>
      </c>
      <c r="B54" s="107" t="s">
        <v>4503</v>
      </c>
      <c r="C54" s="107" t="s">
        <v>4562</v>
      </c>
      <c r="D54" s="107" t="s">
        <v>4509</v>
      </c>
      <c r="E54" s="36" t="s">
        <v>4418</v>
      </c>
      <c r="F54" s="14"/>
      <c r="G54" s="14"/>
      <c r="H54" s="14"/>
      <c r="I54" s="14"/>
      <c r="J54" s="14"/>
      <c r="K54" s="14"/>
      <c r="L54" s="14"/>
      <c r="M54" s="14"/>
      <c r="N54" s="14"/>
      <c r="O54" s="14"/>
      <c r="P54" s="14"/>
      <c r="Q54" s="14"/>
      <c r="R54" s="14"/>
      <c r="S54" s="14"/>
      <c r="T54" s="14"/>
      <c r="U54" s="14"/>
      <c r="V54" s="14"/>
      <c r="W54" s="14"/>
      <c r="X54" s="14"/>
      <c r="Y54" s="14"/>
      <c r="Z54" s="14"/>
    </row>
    <row r="55">
      <c r="A55" s="106">
        <v>54.0</v>
      </c>
      <c r="B55" s="107" t="s">
        <v>4503</v>
      </c>
      <c r="C55" s="107" t="s">
        <v>4563</v>
      </c>
      <c r="D55" s="107" t="s">
        <v>4509</v>
      </c>
      <c r="E55" s="36" t="s">
        <v>4419</v>
      </c>
      <c r="F55" s="14"/>
      <c r="G55" s="14"/>
      <c r="H55" s="14"/>
      <c r="I55" s="14"/>
      <c r="J55" s="14"/>
      <c r="K55" s="14"/>
      <c r="L55" s="14"/>
      <c r="M55" s="14"/>
      <c r="N55" s="14"/>
      <c r="O55" s="14"/>
      <c r="P55" s="14"/>
      <c r="Q55" s="14"/>
      <c r="R55" s="14"/>
      <c r="S55" s="14"/>
      <c r="T55" s="14"/>
      <c r="U55" s="14"/>
      <c r="V55" s="14"/>
      <c r="W55" s="14"/>
      <c r="X55" s="14"/>
      <c r="Y55" s="14"/>
      <c r="Z55" s="14"/>
    </row>
    <row r="56">
      <c r="A56" s="106">
        <v>55.0</v>
      </c>
      <c r="B56" s="107" t="s">
        <v>4503</v>
      </c>
      <c r="C56" s="107" t="s">
        <v>4564</v>
      </c>
      <c r="D56" s="107" t="s">
        <v>4509</v>
      </c>
      <c r="E56" s="36" t="s">
        <v>4420</v>
      </c>
      <c r="F56" s="14"/>
      <c r="G56" s="14"/>
      <c r="H56" s="14"/>
      <c r="I56" s="14"/>
      <c r="J56" s="14"/>
      <c r="K56" s="14"/>
      <c r="L56" s="14"/>
      <c r="M56" s="14"/>
      <c r="N56" s="14"/>
      <c r="O56" s="14"/>
      <c r="P56" s="14"/>
      <c r="Q56" s="14"/>
      <c r="R56" s="14"/>
      <c r="S56" s="14"/>
      <c r="T56" s="14"/>
      <c r="U56" s="14"/>
      <c r="V56" s="14"/>
      <c r="W56" s="14"/>
      <c r="X56" s="14"/>
      <c r="Y56" s="14"/>
      <c r="Z56" s="14"/>
    </row>
    <row r="57">
      <c r="A57" s="106">
        <v>56.0</v>
      </c>
      <c r="B57" s="107" t="s">
        <v>4503</v>
      </c>
      <c r="C57" s="107" t="s">
        <v>4565</v>
      </c>
      <c r="D57" s="107" t="s">
        <v>4509</v>
      </c>
      <c r="E57" s="36" t="s">
        <v>4421</v>
      </c>
      <c r="F57" s="14"/>
      <c r="G57" s="14"/>
      <c r="H57" s="14"/>
      <c r="I57" s="14"/>
      <c r="J57" s="14"/>
      <c r="K57" s="14"/>
      <c r="L57" s="14"/>
      <c r="M57" s="14"/>
      <c r="N57" s="14"/>
      <c r="O57" s="14"/>
      <c r="P57" s="14"/>
      <c r="Q57" s="14"/>
      <c r="R57" s="14"/>
      <c r="S57" s="14"/>
      <c r="T57" s="14"/>
      <c r="U57" s="14"/>
      <c r="V57" s="14"/>
      <c r="W57" s="14"/>
      <c r="X57" s="14"/>
      <c r="Y57" s="14"/>
      <c r="Z57" s="14"/>
    </row>
    <row r="58">
      <c r="A58" s="106">
        <v>57.0</v>
      </c>
      <c r="B58" s="107" t="s">
        <v>4503</v>
      </c>
      <c r="C58" s="107" t="s">
        <v>4530</v>
      </c>
      <c r="D58" s="107" t="s">
        <v>4509</v>
      </c>
      <c r="E58" s="36" t="s">
        <v>4422</v>
      </c>
      <c r="F58" s="14"/>
      <c r="G58" s="14"/>
      <c r="H58" s="14"/>
      <c r="I58" s="14"/>
      <c r="J58" s="14"/>
      <c r="K58" s="14"/>
      <c r="L58" s="14"/>
      <c r="M58" s="14"/>
      <c r="N58" s="14"/>
      <c r="O58" s="14"/>
      <c r="P58" s="14"/>
      <c r="Q58" s="14"/>
      <c r="R58" s="14"/>
      <c r="S58" s="14"/>
      <c r="T58" s="14"/>
      <c r="U58" s="14"/>
      <c r="V58" s="14"/>
      <c r="W58" s="14"/>
      <c r="X58" s="14"/>
      <c r="Y58" s="14"/>
      <c r="Z58" s="14"/>
    </row>
    <row r="59">
      <c r="A59" s="106">
        <v>58.0</v>
      </c>
      <c r="B59" s="107" t="s">
        <v>4503</v>
      </c>
      <c r="C59" s="107" t="s">
        <v>4566</v>
      </c>
      <c r="D59" s="107" t="s">
        <v>4509</v>
      </c>
      <c r="E59" s="36" t="s">
        <v>4423</v>
      </c>
      <c r="F59" s="14"/>
      <c r="G59" s="14"/>
      <c r="H59" s="14"/>
      <c r="I59" s="14"/>
      <c r="J59" s="14"/>
      <c r="K59" s="14"/>
      <c r="L59" s="14"/>
      <c r="M59" s="14"/>
      <c r="N59" s="14"/>
      <c r="O59" s="14"/>
      <c r="P59" s="14"/>
      <c r="Q59" s="14"/>
      <c r="R59" s="14"/>
      <c r="S59" s="14"/>
      <c r="T59" s="14"/>
      <c r="U59" s="14"/>
      <c r="V59" s="14"/>
      <c r="W59" s="14"/>
      <c r="X59" s="14"/>
      <c r="Y59" s="14"/>
      <c r="Z59" s="14"/>
    </row>
    <row r="60">
      <c r="A60" s="106">
        <v>59.0</v>
      </c>
      <c r="B60" s="107" t="s">
        <v>4503</v>
      </c>
      <c r="C60" s="107" t="s">
        <v>4567</v>
      </c>
      <c r="D60" s="107" t="s">
        <v>4509</v>
      </c>
      <c r="E60" s="36" t="s">
        <v>4426</v>
      </c>
      <c r="F60" s="14"/>
      <c r="G60" s="14"/>
      <c r="H60" s="14"/>
      <c r="I60" s="14"/>
      <c r="J60" s="14"/>
      <c r="K60" s="14"/>
      <c r="L60" s="14"/>
      <c r="M60" s="14"/>
      <c r="N60" s="14"/>
      <c r="O60" s="14"/>
      <c r="P60" s="14"/>
      <c r="Q60" s="14"/>
      <c r="R60" s="14"/>
      <c r="S60" s="14"/>
      <c r="T60" s="14"/>
      <c r="U60" s="14"/>
      <c r="V60" s="14"/>
      <c r="W60" s="14"/>
      <c r="X60" s="14"/>
      <c r="Y60" s="14"/>
      <c r="Z60" s="14"/>
    </row>
    <row r="61">
      <c r="A61" s="106">
        <v>60.0</v>
      </c>
      <c r="B61" s="107" t="s">
        <v>4503</v>
      </c>
      <c r="C61" s="107" t="s">
        <v>4568</v>
      </c>
      <c r="D61" s="107" t="s">
        <v>4569</v>
      </c>
      <c r="E61" s="36" t="s">
        <v>4427</v>
      </c>
      <c r="F61" s="14"/>
      <c r="G61" s="14"/>
      <c r="H61" s="14"/>
      <c r="I61" s="14"/>
      <c r="J61" s="14"/>
      <c r="K61" s="14"/>
      <c r="L61" s="14"/>
      <c r="M61" s="14"/>
      <c r="N61" s="14"/>
      <c r="O61" s="14"/>
      <c r="P61" s="14"/>
      <c r="Q61" s="14"/>
      <c r="R61" s="14"/>
      <c r="S61" s="14"/>
      <c r="T61" s="14"/>
      <c r="U61" s="14"/>
      <c r="V61" s="14"/>
      <c r="W61" s="14"/>
      <c r="X61" s="14"/>
      <c r="Y61" s="14"/>
      <c r="Z61" s="14"/>
    </row>
    <row r="62">
      <c r="A62" s="106">
        <v>61.0</v>
      </c>
      <c r="B62" s="107" t="s">
        <v>4503</v>
      </c>
      <c r="C62" s="107" t="s">
        <v>4570</v>
      </c>
      <c r="D62" s="107" t="s">
        <v>4509</v>
      </c>
      <c r="E62" s="36" t="s">
        <v>4428</v>
      </c>
      <c r="F62" s="14"/>
      <c r="G62" s="14"/>
      <c r="H62" s="14"/>
      <c r="I62" s="14"/>
      <c r="J62" s="14"/>
      <c r="K62" s="14"/>
      <c r="L62" s="14"/>
      <c r="M62" s="14"/>
      <c r="N62" s="14"/>
      <c r="O62" s="14"/>
      <c r="P62" s="14"/>
      <c r="Q62" s="14"/>
      <c r="R62" s="14"/>
      <c r="S62" s="14"/>
      <c r="T62" s="14"/>
      <c r="U62" s="14"/>
      <c r="V62" s="14"/>
      <c r="W62" s="14"/>
      <c r="X62" s="14"/>
      <c r="Y62" s="14"/>
      <c r="Z62" s="14"/>
    </row>
    <row r="63">
      <c r="A63" s="106">
        <v>62.0</v>
      </c>
      <c r="B63" s="107" t="s">
        <v>4503</v>
      </c>
      <c r="C63" s="107" t="s">
        <v>4571</v>
      </c>
      <c r="D63" s="107" t="s">
        <v>4509</v>
      </c>
      <c r="E63" s="36" t="s">
        <v>4429</v>
      </c>
      <c r="F63" s="14"/>
      <c r="G63" s="14"/>
      <c r="H63" s="14"/>
      <c r="I63" s="14"/>
      <c r="J63" s="14"/>
      <c r="K63" s="14"/>
      <c r="L63" s="14"/>
      <c r="M63" s="14"/>
      <c r="N63" s="14"/>
      <c r="O63" s="14"/>
      <c r="P63" s="14"/>
      <c r="Q63" s="14"/>
      <c r="R63" s="14"/>
      <c r="S63" s="14"/>
      <c r="T63" s="14"/>
      <c r="U63" s="14"/>
      <c r="V63" s="14"/>
      <c r="W63" s="14"/>
      <c r="X63" s="14"/>
      <c r="Y63" s="14"/>
      <c r="Z63" s="14"/>
    </row>
    <row r="64">
      <c r="A64" s="106">
        <v>63.0</v>
      </c>
      <c r="B64" s="107" t="s">
        <v>4503</v>
      </c>
      <c r="C64" s="107" t="s">
        <v>4536</v>
      </c>
      <c r="D64" s="107" t="s">
        <v>4509</v>
      </c>
      <c r="E64" s="36" t="s">
        <v>4430</v>
      </c>
      <c r="F64" s="14"/>
      <c r="G64" s="14"/>
      <c r="H64" s="14"/>
      <c r="I64" s="14"/>
      <c r="J64" s="14"/>
      <c r="K64" s="14"/>
      <c r="L64" s="14"/>
      <c r="M64" s="14"/>
      <c r="N64" s="14"/>
      <c r="O64" s="14"/>
      <c r="P64" s="14"/>
      <c r="Q64" s="14"/>
      <c r="R64" s="14"/>
      <c r="S64" s="14"/>
      <c r="T64" s="14"/>
      <c r="U64" s="14"/>
      <c r="V64" s="14"/>
      <c r="W64" s="14"/>
      <c r="X64" s="14"/>
      <c r="Y64" s="14"/>
      <c r="Z64" s="14"/>
    </row>
    <row r="65">
      <c r="A65" s="106">
        <v>64.0</v>
      </c>
      <c r="B65" s="107" t="s">
        <v>4503</v>
      </c>
      <c r="C65" s="107" t="s">
        <v>4572</v>
      </c>
      <c r="D65" s="107" t="s">
        <v>4505</v>
      </c>
      <c r="E65" s="36" t="s">
        <v>4431</v>
      </c>
      <c r="F65" s="14"/>
      <c r="G65" s="14"/>
      <c r="H65" s="14"/>
      <c r="I65" s="14"/>
      <c r="J65" s="14"/>
      <c r="K65" s="14"/>
      <c r="L65" s="14"/>
      <c r="M65" s="14"/>
      <c r="N65" s="14"/>
      <c r="O65" s="14"/>
      <c r="P65" s="14"/>
      <c r="Q65" s="14"/>
      <c r="R65" s="14"/>
      <c r="S65" s="14"/>
      <c r="T65" s="14"/>
      <c r="U65" s="14"/>
      <c r="V65" s="14"/>
      <c r="W65" s="14"/>
      <c r="X65" s="14"/>
      <c r="Y65" s="14"/>
      <c r="Z65" s="14"/>
    </row>
    <row r="66">
      <c r="A66" s="106">
        <v>65.0</v>
      </c>
      <c r="B66" s="107" t="s">
        <v>4503</v>
      </c>
      <c r="C66" s="107" t="s">
        <v>4573</v>
      </c>
      <c r="D66" s="107" t="s">
        <v>4509</v>
      </c>
      <c r="E66" s="36" t="s">
        <v>4432</v>
      </c>
      <c r="F66" s="14"/>
      <c r="G66" s="14"/>
      <c r="H66" s="14"/>
      <c r="I66" s="14"/>
      <c r="J66" s="14"/>
      <c r="K66" s="14"/>
      <c r="L66" s="14"/>
      <c r="M66" s="14"/>
      <c r="N66" s="14"/>
      <c r="O66" s="14"/>
      <c r="P66" s="14"/>
      <c r="Q66" s="14"/>
      <c r="R66" s="14"/>
      <c r="S66" s="14"/>
      <c r="T66" s="14"/>
      <c r="U66" s="14"/>
      <c r="V66" s="14"/>
      <c r="W66" s="14"/>
      <c r="X66" s="14"/>
      <c r="Y66" s="14"/>
      <c r="Z66" s="14"/>
    </row>
    <row r="67">
      <c r="A67" s="106">
        <v>66.0</v>
      </c>
      <c r="B67" s="107" t="s">
        <v>4503</v>
      </c>
      <c r="C67" s="107" t="s">
        <v>4574</v>
      </c>
      <c r="D67" s="107" t="s">
        <v>4509</v>
      </c>
      <c r="E67" s="36" t="s">
        <v>4433</v>
      </c>
      <c r="F67" s="14"/>
      <c r="G67" s="14"/>
      <c r="H67" s="14"/>
      <c r="I67" s="14"/>
      <c r="J67" s="14"/>
      <c r="K67" s="14"/>
      <c r="L67" s="14"/>
      <c r="M67" s="14"/>
      <c r="N67" s="14"/>
      <c r="O67" s="14"/>
      <c r="P67" s="14"/>
      <c r="Q67" s="14"/>
      <c r="R67" s="14"/>
      <c r="S67" s="14"/>
      <c r="T67" s="14"/>
      <c r="U67" s="14"/>
      <c r="V67" s="14"/>
      <c r="W67" s="14"/>
      <c r="X67" s="14"/>
      <c r="Y67" s="14"/>
      <c r="Z67" s="14"/>
    </row>
    <row r="68">
      <c r="A68" s="106">
        <v>67.0</v>
      </c>
      <c r="B68" s="107" t="s">
        <v>4503</v>
      </c>
      <c r="C68" s="107" t="s">
        <v>4521</v>
      </c>
      <c r="D68" s="107" t="s">
        <v>4509</v>
      </c>
      <c r="E68" s="36" t="s">
        <v>4575</v>
      </c>
      <c r="F68" s="14"/>
      <c r="G68" s="14"/>
      <c r="H68" s="14"/>
      <c r="I68" s="14"/>
      <c r="J68" s="14"/>
      <c r="K68" s="14"/>
      <c r="L68" s="14"/>
      <c r="M68" s="14"/>
      <c r="N68" s="14"/>
      <c r="O68" s="14"/>
      <c r="P68" s="14"/>
      <c r="Q68" s="14"/>
      <c r="R68" s="14"/>
      <c r="S68" s="14"/>
      <c r="T68" s="14"/>
      <c r="U68" s="14"/>
      <c r="V68" s="14"/>
      <c r="W68" s="14"/>
      <c r="X68" s="14"/>
      <c r="Y68" s="14"/>
      <c r="Z68" s="14"/>
    </row>
    <row r="69">
      <c r="A69" s="106">
        <v>68.0</v>
      </c>
      <c r="B69" s="107" t="s">
        <v>4503</v>
      </c>
      <c r="C69" s="107" t="s">
        <v>4576</v>
      </c>
      <c r="D69" s="107" t="s">
        <v>4509</v>
      </c>
      <c r="E69" s="36" t="s">
        <v>4435</v>
      </c>
      <c r="F69" s="14"/>
      <c r="G69" s="14"/>
      <c r="H69" s="14"/>
      <c r="I69" s="14"/>
      <c r="J69" s="14"/>
      <c r="K69" s="14"/>
      <c r="L69" s="14"/>
      <c r="M69" s="14"/>
      <c r="N69" s="14"/>
      <c r="O69" s="14"/>
      <c r="P69" s="14"/>
      <c r="Q69" s="14"/>
      <c r="R69" s="14"/>
      <c r="S69" s="14"/>
      <c r="T69" s="14"/>
      <c r="U69" s="14"/>
      <c r="V69" s="14"/>
      <c r="W69" s="14"/>
      <c r="X69" s="14"/>
      <c r="Y69" s="14"/>
      <c r="Z69" s="14"/>
    </row>
    <row r="70">
      <c r="A70" s="106">
        <v>69.0</v>
      </c>
      <c r="B70" s="107" t="s">
        <v>4503</v>
      </c>
      <c r="C70" s="107" t="s">
        <v>4577</v>
      </c>
      <c r="D70" s="107" t="s">
        <v>4509</v>
      </c>
      <c r="E70" s="36" t="s">
        <v>4436</v>
      </c>
      <c r="F70" s="14"/>
      <c r="G70" s="14"/>
      <c r="H70" s="14"/>
      <c r="I70" s="14"/>
      <c r="J70" s="14"/>
      <c r="K70" s="14"/>
      <c r="L70" s="14"/>
      <c r="M70" s="14"/>
      <c r="N70" s="14"/>
      <c r="O70" s="14"/>
      <c r="P70" s="14"/>
      <c r="Q70" s="14"/>
      <c r="R70" s="14"/>
      <c r="S70" s="14"/>
      <c r="T70" s="14"/>
      <c r="U70" s="14"/>
      <c r="V70" s="14"/>
      <c r="W70" s="14"/>
      <c r="X70" s="14"/>
      <c r="Y70" s="14"/>
      <c r="Z70" s="14"/>
    </row>
    <row r="71">
      <c r="A71" s="106">
        <v>70.0</v>
      </c>
      <c r="B71" s="107" t="s">
        <v>4503</v>
      </c>
      <c r="C71" s="107" t="s">
        <v>4578</v>
      </c>
      <c r="D71" s="107" t="s">
        <v>4505</v>
      </c>
      <c r="E71" s="36" t="s">
        <v>4437</v>
      </c>
      <c r="F71" s="14"/>
      <c r="G71" s="14"/>
      <c r="H71" s="14"/>
      <c r="I71" s="14"/>
      <c r="J71" s="14"/>
      <c r="K71" s="14"/>
      <c r="L71" s="14"/>
      <c r="M71" s="14"/>
      <c r="N71" s="14"/>
      <c r="O71" s="14"/>
      <c r="P71" s="14"/>
      <c r="Q71" s="14"/>
      <c r="R71" s="14"/>
      <c r="S71" s="14"/>
      <c r="T71" s="14"/>
      <c r="U71" s="14"/>
      <c r="V71" s="14"/>
      <c r="W71" s="14"/>
      <c r="X71" s="14"/>
      <c r="Y71" s="14"/>
      <c r="Z71" s="14"/>
    </row>
    <row r="72">
      <c r="A72" s="106">
        <v>71.0</v>
      </c>
      <c r="B72" s="107" t="s">
        <v>4503</v>
      </c>
      <c r="C72" s="107" t="s">
        <v>4517</v>
      </c>
      <c r="D72" s="107" t="s">
        <v>4509</v>
      </c>
      <c r="E72" s="36" t="s">
        <v>4439</v>
      </c>
      <c r="F72" s="14"/>
      <c r="G72" s="14"/>
      <c r="H72" s="14"/>
      <c r="I72" s="14"/>
      <c r="J72" s="14"/>
      <c r="K72" s="14"/>
      <c r="L72" s="14"/>
      <c r="M72" s="14"/>
      <c r="N72" s="14"/>
      <c r="O72" s="14"/>
      <c r="P72" s="14"/>
      <c r="Q72" s="14"/>
      <c r="R72" s="14"/>
      <c r="S72" s="14"/>
      <c r="T72" s="14"/>
      <c r="U72" s="14"/>
      <c r="V72" s="14"/>
      <c r="W72" s="14"/>
      <c r="X72" s="14"/>
      <c r="Y72" s="14"/>
      <c r="Z72" s="14"/>
    </row>
    <row r="73">
      <c r="A73" s="106">
        <v>72.0</v>
      </c>
      <c r="B73" s="107" t="s">
        <v>4503</v>
      </c>
      <c r="C73" s="107" t="s">
        <v>4541</v>
      </c>
      <c r="D73" s="107" t="s">
        <v>4509</v>
      </c>
      <c r="E73" s="36" t="s">
        <v>4440</v>
      </c>
      <c r="F73" s="14"/>
      <c r="G73" s="14"/>
      <c r="H73" s="14"/>
      <c r="I73" s="14"/>
      <c r="J73" s="14"/>
      <c r="K73" s="14"/>
      <c r="L73" s="14"/>
      <c r="M73" s="14"/>
      <c r="N73" s="14"/>
      <c r="O73" s="14"/>
      <c r="P73" s="14"/>
      <c r="Q73" s="14"/>
      <c r="R73" s="14"/>
      <c r="S73" s="14"/>
      <c r="T73" s="14"/>
      <c r="U73" s="14"/>
      <c r="V73" s="14"/>
      <c r="W73" s="14"/>
      <c r="X73" s="14"/>
      <c r="Y73" s="14"/>
      <c r="Z73" s="14"/>
    </row>
    <row r="74">
      <c r="A74" s="106">
        <v>73.0</v>
      </c>
      <c r="B74" s="107" t="s">
        <v>4503</v>
      </c>
      <c r="C74" s="107" t="s">
        <v>4579</v>
      </c>
      <c r="D74" s="107" t="s">
        <v>4509</v>
      </c>
      <c r="E74" s="36" t="s">
        <v>4441</v>
      </c>
      <c r="F74" s="14"/>
      <c r="G74" s="14"/>
      <c r="H74" s="14"/>
      <c r="I74" s="14"/>
      <c r="J74" s="14"/>
      <c r="K74" s="14"/>
      <c r="L74" s="14"/>
      <c r="M74" s="14"/>
      <c r="N74" s="14"/>
      <c r="O74" s="14"/>
      <c r="P74" s="14"/>
      <c r="Q74" s="14"/>
      <c r="R74" s="14"/>
      <c r="S74" s="14"/>
      <c r="T74" s="14"/>
      <c r="U74" s="14"/>
      <c r="V74" s="14"/>
      <c r="W74" s="14"/>
      <c r="X74" s="14"/>
      <c r="Y74" s="14"/>
      <c r="Z74" s="14"/>
    </row>
    <row r="75">
      <c r="A75" s="106">
        <v>74.0</v>
      </c>
      <c r="B75" s="107" t="s">
        <v>4503</v>
      </c>
      <c r="C75" s="107" t="s">
        <v>4580</v>
      </c>
      <c r="D75" s="107" t="s">
        <v>4509</v>
      </c>
      <c r="E75" s="36" t="s">
        <v>4442</v>
      </c>
      <c r="F75" s="14"/>
      <c r="G75" s="14"/>
      <c r="H75" s="14"/>
      <c r="I75" s="14"/>
      <c r="J75" s="14"/>
      <c r="K75" s="14"/>
      <c r="L75" s="14"/>
      <c r="M75" s="14"/>
      <c r="N75" s="14"/>
      <c r="O75" s="14"/>
      <c r="P75" s="14"/>
      <c r="Q75" s="14"/>
      <c r="R75" s="14"/>
      <c r="S75" s="14"/>
      <c r="T75" s="14"/>
      <c r="U75" s="14"/>
      <c r="V75" s="14"/>
      <c r="W75" s="14"/>
      <c r="X75" s="14"/>
      <c r="Y75" s="14"/>
      <c r="Z75" s="14"/>
    </row>
    <row r="76">
      <c r="A76" s="106">
        <v>75.0</v>
      </c>
      <c r="B76" s="107" t="s">
        <v>4503</v>
      </c>
      <c r="C76" s="107" t="s">
        <v>4581</v>
      </c>
      <c r="D76" s="107" t="s">
        <v>4509</v>
      </c>
      <c r="E76" s="36" t="s">
        <v>4443</v>
      </c>
      <c r="F76" s="14"/>
      <c r="G76" s="14"/>
      <c r="H76" s="14"/>
      <c r="I76" s="14"/>
      <c r="J76" s="14"/>
      <c r="K76" s="14"/>
      <c r="L76" s="14"/>
      <c r="M76" s="14"/>
      <c r="N76" s="14"/>
      <c r="O76" s="14"/>
      <c r="P76" s="14"/>
      <c r="Q76" s="14"/>
      <c r="R76" s="14"/>
      <c r="S76" s="14"/>
      <c r="T76" s="14"/>
      <c r="U76" s="14"/>
      <c r="V76" s="14"/>
      <c r="W76" s="14"/>
      <c r="X76" s="14"/>
      <c r="Y76" s="14"/>
      <c r="Z76" s="14"/>
    </row>
    <row r="77">
      <c r="A77" s="106">
        <v>76.0</v>
      </c>
      <c r="B77" s="107" t="s">
        <v>4503</v>
      </c>
      <c r="C77" s="107" t="s">
        <v>4541</v>
      </c>
      <c r="D77" s="107" t="s">
        <v>4509</v>
      </c>
      <c r="E77" s="36" t="s">
        <v>4444</v>
      </c>
      <c r="F77" s="14"/>
      <c r="G77" s="14"/>
      <c r="H77" s="14"/>
      <c r="I77" s="14"/>
      <c r="J77" s="14"/>
      <c r="K77" s="14"/>
      <c r="L77" s="14"/>
      <c r="M77" s="14"/>
      <c r="N77" s="14"/>
      <c r="O77" s="14"/>
      <c r="P77" s="14"/>
      <c r="Q77" s="14"/>
      <c r="R77" s="14"/>
      <c r="S77" s="14"/>
      <c r="T77" s="14"/>
      <c r="U77" s="14"/>
      <c r="V77" s="14"/>
      <c r="W77" s="14"/>
      <c r="X77" s="14"/>
      <c r="Y77" s="14"/>
      <c r="Z77" s="14"/>
    </row>
    <row r="78">
      <c r="A78" s="106">
        <v>77.0</v>
      </c>
      <c r="B78" s="107" t="s">
        <v>4503</v>
      </c>
      <c r="C78" s="107" t="s">
        <v>4582</v>
      </c>
      <c r="D78" s="107" t="s">
        <v>4509</v>
      </c>
      <c r="E78" s="36" t="s">
        <v>4445</v>
      </c>
      <c r="F78" s="14"/>
      <c r="G78" s="14"/>
      <c r="H78" s="14"/>
      <c r="I78" s="14"/>
      <c r="J78" s="14"/>
      <c r="K78" s="14"/>
      <c r="L78" s="14"/>
      <c r="M78" s="14"/>
      <c r="N78" s="14"/>
      <c r="O78" s="14"/>
      <c r="P78" s="14"/>
      <c r="Q78" s="14"/>
      <c r="R78" s="14"/>
      <c r="S78" s="14"/>
      <c r="T78" s="14"/>
      <c r="U78" s="14"/>
      <c r="V78" s="14"/>
      <c r="W78" s="14"/>
      <c r="X78" s="14"/>
      <c r="Y78" s="14"/>
      <c r="Z78" s="14"/>
    </row>
    <row r="79">
      <c r="A79" s="106">
        <v>78.0</v>
      </c>
      <c r="B79" s="107" t="s">
        <v>4503</v>
      </c>
      <c r="C79" s="107" t="s">
        <v>4583</v>
      </c>
      <c r="D79" s="107" t="s">
        <v>4509</v>
      </c>
      <c r="E79" s="36" t="s">
        <v>4446</v>
      </c>
      <c r="F79" s="14"/>
      <c r="G79" s="14"/>
      <c r="H79" s="14"/>
      <c r="I79" s="14"/>
      <c r="J79" s="14"/>
      <c r="K79" s="14"/>
      <c r="L79" s="14"/>
      <c r="M79" s="14"/>
      <c r="N79" s="14"/>
      <c r="O79" s="14"/>
      <c r="P79" s="14"/>
      <c r="Q79" s="14"/>
      <c r="R79" s="14"/>
      <c r="S79" s="14"/>
      <c r="T79" s="14"/>
      <c r="U79" s="14"/>
      <c r="V79" s="14"/>
      <c r="W79" s="14"/>
      <c r="X79" s="14"/>
      <c r="Y79" s="14"/>
      <c r="Z79" s="14"/>
    </row>
    <row r="80">
      <c r="A80" s="106">
        <v>79.0</v>
      </c>
      <c r="B80" s="107" t="s">
        <v>4503</v>
      </c>
      <c r="C80" s="107" t="s">
        <v>4584</v>
      </c>
      <c r="D80" s="107" t="s">
        <v>4509</v>
      </c>
      <c r="E80" s="36" t="s">
        <v>4447</v>
      </c>
      <c r="F80" s="14"/>
      <c r="G80" s="14"/>
      <c r="H80" s="14"/>
      <c r="I80" s="14"/>
      <c r="J80" s="14"/>
      <c r="K80" s="14"/>
      <c r="L80" s="14"/>
      <c r="M80" s="14"/>
      <c r="N80" s="14"/>
      <c r="O80" s="14"/>
      <c r="P80" s="14"/>
      <c r="Q80" s="14"/>
      <c r="R80" s="14"/>
      <c r="S80" s="14"/>
      <c r="T80" s="14"/>
      <c r="U80" s="14"/>
      <c r="V80" s="14"/>
      <c r="W80" s="14"/>
      <c r="X80" s="14"/>
      <c r="Y80" s="14"/>
      <c r="Z80" s="14"/>
    </row>
    <row r="81">
      <c r="A81" s="106">
        <v>80.0</v>
      </c>
      <c r="B81" s="107" t="s">
        <v>4503</v>
      </c>
      <c r="C81" s="107" t="s">
        <v>4585</v>
      </c>
      <c r="D81" s="107" t="s">
        <v>4509</v>
      </c>
      <c r="E81" s="36" t="s">
        <v>4450</v>
      </c>
      <c r="F81" s="14"/>
      <c r="G81" s="14"/>
      <c r="H81" s="14"/>
      <c r="I81" s="14"/>
      <c r="J81" s="14"/>
      <c r="K81" s="14"/>
      <c r="L81" s="14"/>
      <c r="M81" s="14"/>
      <c r="N81" s="14"/>
      <c r="O81" s="14"/>
      <c r="P81" s="14"/>
      <c r="Q81" s="14"/>
      <c r="R81" s="14"/>
      <c r="S81" s="14"/>
      <c r="T81" s="14"/>
      <c r="U81" s="14"/>
      <c r="V81" s="14"/>
      <c r="W81" s="14"/>
      <c r="X81" s="14"/>
      <c r="Y81" s="14"/>
      <c r="Z81" s="14"/>
    </row>
    <row r="82">
      <c r="A82" s="106">
        <v>81.0</v>
      </c>
      <c r="B82" s="107" t="s">
        <v>4503</v>
      </c>
      <c r="C82" s="107" t="s">
        <v>4586</v>
      </c>
      <c r="D82" s="107" t="s">
        <v>4505</v>
      </c>
      <c r="E82" s="36" t="s">
        <v>4451</v>
      </c>
      <c r="F82" s="14"/>
      <c r="G82" s="14"/>
      <c r="H82" s="14"/>
      <c r="I82" s="14"/>
      <c r="J82" s="14"/>
      <c r="K82" s="14"/>
      <c r="L82" s="14"/>
      <c r="M82" s="14"/>
      <c r="N82" s="14"/>
      <c r="O82" s="14"/>
      <c r="P82" s="14"/>
      <c r="Q82" s="14"/>
      <c r="R82" s="14"/>
      <c r="S82" s="14"/>
      <c r="T82" s="14"/>
      <c r="U82" s="14"/>
      <c r="V82" s="14"/>
      <c r="W82" s="14"/>
      <c r="X82" s="14"/>
      <c r="Y82" s="14"/>
      <c r="Z82" s="14"/>
    </row>
    <row r="83">
      <c r="A83" s="106">
        <v>82.0</v>
      </c>
      <c r="B83" s="107" t="s">
        <v>4503</v>
      </c>
      <c r="C83" s="107" t="s">
        <v>4587</v>
      </c>
      <c r="D83" s="107" t="s">
        <v>4509</v>
      </c>
      <c r="E83" s="36" t="s">
        <v>4452</v>
      </c>
      <c r="F83" s="14"/>
      <c r="G83" s="14"/>
      <c r="H83" s="14"/>
      <c r="I83" s="14"/>
      <c r="J83" s="14"/>
      <c r="K83" s="14"/>
      <c r="L83" s="14"/>
      <c r="M83" s="14"/>
      <c r="N83" s="14"/>
      <c r="O83" s="14"/>
      <c r="P83" s="14"/>
      <c r="Q83" s="14"/>
      <c r="R83" s="14"/>
      <c r="S83" s="14"/>
      <c r="T83" s="14"/>
      <c r="U83" s="14"/>
      <c r="V83" s="14"/>
      <c r="W83" s="14"/>
      <c r="X83" s="14"/>
      <c r="Y83" s="14"/>
      <c r="Z83" s="14"/>
    </row>
    <row r="84">
      <c r="A84" s="106">
        <v>83.0</v>
      </c>
      <c r="B84" s="107" t="s">
        <v>4503</v>
      </c>
      <c r="C84" s="107" t="s">
        <v>4588</v>
      </c>
      <c r="D84" s="107" t="s">
        <v>4509</v>
      </c>
      <c r="E84" s="36" t="s">
        <v>4453</v>
      </c>
      <c r="F84" s="14"/>
      <c r="G84" s="14"/>
      <c r="H84" s="14"/>
      <c r="I84" s="14"/>
      <c r="J84" s="14"/>
      <c r="K84" s="14"/>
      <c r="L84" s="14"/>
      <c r="M84" s="14"/>
      <c r="N84" s="14"/>
      <c r="O84" s="14"/>
      <c r="P84" s="14"/>
      <c r="Q84" s="14"/>
      <c r="R84" s="14"/>
      <c r="S84" s="14"/>
      <c r="T84" s="14"/>
      <c r="U84" s="14"/>
      <c r="V84" s="14"/>
      <c r="W84" s="14"/>
      <c r="X84" s="14"/>
      <c r="Y84" s="14"/>
      <c r="Z84" s="14"/>
    </row>
    <row r="85">
      <c r="A85" s="106">
        <v>84.0</v>
      </c>
      <c r="B85" s="107" t="s">
        <v>4503</v>
      </c>
      <c r="C85" s="107" t="s">
        <v>4589</v>
      </c>
      <c r="D85" s="107" t="s">
        <v>4509</v>
      </c>
      <c r="E85" s="36" t="s">
        <v>4454</v>
      </c>
      <c r="F85" s="14"/>
      <c r="G85" s="14"/>
      <c r="H85" s="14"/>
      <c r="I85" s="14"/>
      <c r="J85" s="14"/>
      <c r="K85" s="14"/>
      <c r="L85" s="14"/>
      <c r="M85" s="14"/>
      <c r="N85" s="14"/>
      <c r="O85" s="14"/>
      <c r="P85" s="14"/>
      <c r="Q85" s="14"/>
      <c r="R85" s="14"/>
      <c r="S85" s="14"/>
      <c r="T85" s="14"/>
      <c r="U85" s="14"/>
      <c r="V85" s="14"/>
      <c r="W85" s="14"/>
      <c r="X85" s="14"/>
      <c r="Y85" s="14"/>
      <c r="Z85" s="14"/>
    </row>
    <row r="86">
      <c r="A86" s="106">
        <v>85.0</v>
      </c>
      <c r="B86" s="107" t="s">
        <v>4503</v>
      </c>
      <c r="C86" s="107" t="s">
        <v>4590</v>
      </c>
      <c r="D86" s="107" t="s">
        <v>4509</v>
      </c>
      <c r="E86" s="36" t="s">
        <v>4455</v>
      </c>
      <c r="F86" s="14"/>
      <c r="G86" s="14"/>
      <c r="H86" s="14"/>
      <c r="I86" s="14"/>
      <c r="J86" s="14"/>
      <c r="K86" s="14"/>
      <c r="L86" s="14"/>
      <c r="M86" s="14"/>
      <c r="N86" s="14"/>
      <c r="O86" s="14"/>
      <c r="P86" s="14"/>
      <c r="Q86" s="14"/>
      <c r="R86" s="14"/>
      <c r="S86" s="14"/>
      <c r="T86" s="14"/>
      <c r="U86" s="14"/>
      <c r="V86" s="14"/>
      <c r="W86" s="14"/>
      <c r="X86" s="14"/>
      <c r="Y86" s="14"/>
      <c r="Z86" s="14"/>
    </row>
    <row r="87">
      <c r="A87" s="106">
        <v>86.0</v>
      </c>
      <c r="B87" s="107" t="s">
        <v>4503</v>
      </c>
      <c r="C87" s="107" t="s">
        <v>4591</v>
      </c>
      <c r="D87" s="107" t="s">
        <v>4509</v>
      </c>
      <c r="E87" s="36" t="s">
        <v>4456</v>
      </c>
      <c r="F87" s="14"/>
      <c r="G87" s="14"/>
      <c r="H87" s="14"/>
      <c r="I87" s="14"/>
      <c r="J87" s="14"/>
      <c r="K87" s="14"/>
      <c r="L87" s="14"/>
      <c r="M87" s="14"/>
      <c r="N87" s="14"/>
      <c r="O87" s="14"/>
      <c r="P87" s="14"/>
      <c r="Q87" s="14"/>
      <c r="R87" s="14"/>
      <c r="S87" s="14"/>
      <c r="T87" s="14"/>
      <c r="U87" s="14"/>
      <c r="V87" s="14"/>
      <c r="W87" s="14"/>
      <c r="X87" s="14"/>
      <c r="Y87" s="14"/>
      <c r="Z87" s="14"/>
    </row>
    <row r="88">
      <c r="A88" s="106">
        <v>87.0</v>
      </c>
      <c r="B88" s="107" t="s">
        <v>4503</v>
      </c>
      <c r="C88" s="107" t="s">
        <v>4592</v>
      </c>
      <c r="D88" s="107" t="s">
        <v>4509</v>
      </c>
      <c r="E88" s="36" t="s">
        <v>4457</v>
      </c>
      <c r="F88" s="14"/>
      <c r="G88" s="14"/>
      <c r="H88" s="14"/>
      <c r="I88" s="14"/>
      <c r="J88" s="14"/>
      <c r="K88" s="14"/>
      <c r="L88" s="14"/>
      <c r="M88" s="14"/>
      <c r="N88" s="14"/>
      <c r="O88" s="14"/>
      <c r="P88" s="14"/>
      <c r="Q88" s="14"/>
      <c r="R88" s="14"/>
      <c r="S88" s="14"/>
      <c r="T88" s="14"/>
      <c r="U88" s="14"/>
      <c r="V88" s="14"/>
      <c r="W88" s="14"/>
      <c r="X88" s="14"/>
      <c r="Y88" s="14"/>
      <c r="Z88" s="14"/>
    </row>
    <row r="89">
      <c r="A89" s="106">
        <v>88.0</v>
      </c>
      <c r="B89" s="107" t="s">
        <v>4503</v>
      </c>
      <c r="C89" s="107" t="s">
        <v>4593</v>
      </c>
      <c r="D89" s="107" t="s">
        <v>4509</v>
      </c>
      <c r="E89" s="36" t="s">
        <v>4458</v>
      </c>
      <c r="F89" s="14"/>
      <c r="G89" s="14"/>
      <c r="H89" s="14"/>
      <c r="I89" s="14"/>
      <c r="J89" s="14"/>
      <c r="K89" s="14"/>
      <c r="L89" s="14"/>
      <c r="M89" s="14"/>
      <c r="N89" s="14"/>
      <c r="O89" s="14"/>
      <c r="P89" s="14"/>
      <c r="Q89" s="14"/>
      <c r="R89" s="14"/>
      <c r="S89" s="14"/>
      <c r="T89" s="14"/>
      <c r="U89" s="14"/>
      <c r="V89" s="14"/>
      <c r="W89" s="14"/>
      <c r="X89" s="14"/>
      <c r="Y89" s="14"/>
      <c r="Z89" s="14"/>
    </row>
    <row r="90">
      <c r="A90" s="106">
        <v>89.0</v>
      </c>
      <c r="B90" s="107" t="s">
        <v>4503</v>
      </c>
      <c r="C90" s="107" t="s">
        <v>4594</v>
      </c>
      <c r="D90" s="107" t="s">
        <v>4509</v>
      </c>
      <c r="E90" s="36" t="s">
        <v>4459</v>
      </c>
      <c r="F90" s="14"/>
      <c r="G90" s="14"/>
      <c r="H90" s="14"/>
      <c r="I90" s="14"/>
      <c r="J90" s="14"/>
      <c r="K90" s="14"/>
      <c r="L90" s="14"/>
      <c r="M90" s="14"/>
      <c r="N90" s="14"/>
      <c r="O90" s="14"/>
      <c r="P90" s="14"/>
      <c r="Q90" s="14"/>
      <c r="R90" s="14"/>
      <c r="S90" s="14"/>
      <c r="T90" s="14"/>
      <c r="U90" s="14"/>
      <c r="V90" s="14"/>
      <c r="W90" s="14"/>
      <c r="X90" s="14"/>
      <c r="Y90" s="14"/>
      <c r="Z90" s="14"/>
    </row>
    <row r="91">
      <c r="A91" s="106">
        <v>90.0</v>
      </c>
      <c r="B91" s="107" t="s">
        <v>4503</v>
      </c>
      <c r="C91" s="107" t="s">
        <v>4595</v>
      </c>
      <c r="D91" s="107" t="s">
        <v>4509</v>
      </c>
      <c r="E91" s="36" t="s">
        <v>4460</v>
      </c>
      <c r="F91" s="14"/>
      <c r="G91" s="14"/>
      <c r="H91" s="14"/>
      <c r="I91" s="14"/>
      <c r="J91" s="14"/>
      <c r="K91" s="14"/>
      <c r="L91" s="14"/>
      <c r="M91" s="14"/>
      <c r="N91" s="14"/>
      <c r="O91" s="14"/>
      <c r="P91" s="14"/>
      <c r="Q91" s="14"/>
      <c r="R91" s="14"/>
      <c r="S91" s="14"/>
      <c r="T91" s="14"/>
      <c r="U91" s="14"/>
      <c r="V91" s="14"/>
      <c r="W91" s="14"/>
      <c r="X91" s="14"/>
      <c r="Y91" s="14"/>
      <c r="Z91" s="14"/>
    </row>
    <row r="92">
      <c r="A92" s="106">
        <v>91.0</v>
      </c>
      <c r="B92" s="107" t="s">
        <v>4503</v>
      </c>
      <c r="C92" s="107" t="s">
        <v>4596</v>
      </c>
      <c r="D92" s="107" t="s">
        <v>4509</v>
      </c>
      <c r="E92" s="36" t="s">
        <v>4461</v>
      </c>
      <c r="F92" s="14"/>
      <c r="G92" s="14"/>
      <c r="H92" s="14"/>
      <c r="I92" s="14"/>
      <c r="J92" s="14"/>
      <c r="K92" s="14"/>
      <c r="L92" s="14"/>
      <c r="M92" s="14"/>
      <c r="N92" s="14"/>
      <c r="O92" s="14"/>
      <c r="P92" s="14"/>
      <c r="Q92" s="14"/>
      <c r="R92" s="14"/>
      <c r="S92" s="14"/>
      <c r="T92" s="14"/>
      <c r="U92" s="14"/>
      <c r="V92" s="14"/>
      <c r="W92" s="14"/>
      <c r="X92" s="14"/>
      <c r="Y92" s="14"/>
      <c r="Z92" s="14"/>
    </row>
    <row r="93">
      <c r="A93" s="106">
        <v>92.0</v>
      </c>
      <c r="B93" s="107" t="s">
        <v>4503</v>
      </c>
      <c r="C93" s="107" t="s">
        <v>4597</v>
      </c>
      <c r="D93" s="107" t="s">
        <v>4509</v>
      </c>
      <c r="E93" s="36" t="s">
        <v>4462</v>
      </c>
      <c r="F93" s="14"/>
      <c r="G93" s="14"/>
      <c r="H93" s="14"/>
      <c r="I93" s="14"/>
      <c r="J93" s="14"/>
      <c r="K93" s="14"/>
      <c r="L93" s="14"/>
      <c r="M93" s="14"/>
      <c r="N93" s="14"/>
      <c r="O93" s="14"/>
      <c r="P93" s="14"/>
      <c r="Q93" s="14"/>
      <c r="R93" s="14"/>
      <c r="S93" s="14"/>
      <c r="T93" s="14"/>
      <c r="U93" s="14"/>
      <c r="V93" s="14"/>
      <c r="W93" s="14"/>
      <c r="X93" s="14"/>
      <c r="Y93" s="14"/>
      <c r="Z93" s="14"/>
    </row>
    <row r="94">
      <c r="A94" s="106">
        <v>93.0</v>
      </c>
      <c r="B94" s="107" t="s">
        <v>4503</v>
      </c>
      <c r="C94" s="107" t="s">
        <v>4598</v>
      </c>
      <c r="D94" s="107" t="s">
        <v>4509</v>
      </c>
      <c r="E94" s="36" t="s">
        <v>4463</v>
      </c>
      <c r="F94" s="14"/>
      <c r="G94" s="14"/>
      <c r="H94" s="14"/>
      <c r="I94" s="14"/>
      <c r="J94" s="14"/>
      <c r="K94" s="14"/>
      <c r="L94" s="14"/>
      <c r="M94" s="14"/>
      <c r="N94" s="14"/>
      <c r="O94" s="14"/>
      <c r="P94" s="14"/>
      <c r="Q94" s="14"/>
      <c r="R94" s="14"/>
      <c r="S94" s="14"/>
      <c r="T94" s="14"/>
      <c r="U94" s="14"/>
      <c r="V94" s="14"/>
      <c r="W94" s="14"/>
      <c r="X94" s="14"/>
      <c r="Y94" s="14"/>
      <c r="Z94" s="14"/>
    </row>
    <row r="95">
      <c r="A95" s="106">
        <v>94.0</v>
      </c>
      <c r="B95" s="107" t="s">
        <v>4503</v>
      </c>
      <c r="C95" s="107" t="s">
        <v>4599</v>
      </c>
      <c r="D95" s="107" t="s">
        <v>4509</v>
      </c>
      <c r="E95" s="36" t="s">
        <v>4465</v>
      </c>
      <c r="F95" s="14"/>
      <c r="G95" s="14"/>
      <c r="H95" s="14"/>
      <c r="I95" s="14"/>
      <c r="J95" s="14"/>
      <c r="K95" s="14"/>
      <c r="L95" s="14"/>
      <c r="M95" s="14"/>
      <c r="N95" s="14"/>
      <c r="O95" s="14"/>
      <c r="P95" s="14"/>
      <c r="Q95" s="14"/>
      <c r="R95" s="14"/>
      <c r="S95" s="14"/>
      <c r="T95" s="14"/>
      <c r="U95" s="14"/>
      <c r="V95" s="14"/>
      <c r="W95" s="14"/>
      <c r="X95" s="14"/>
      <c r="Y95" s="14"/>
      <c r="Z95" s="14"/>
    </row>
    <row r="96">
      <c r="A96" s="106">
        <v>95.0</v>
      </c>
      <c r="B96" s="107" t="s">
        <v>4503</v>
      </c>
      <c r="C96" s="107" t="s">
        <v>4600</v>
      </c>
      <c r="D96" s="107" t="s">
        <v>4509</v>
      </c>
      <c r="E96" s="36" t="s">
        <v>4466</v>
      </c>
      <c r="F96" s="14"/>
      <c r="G96" s="14"/>
      <c r="H96" s="14"/>
      <c r="I96" s="14"/>
      <c r="J96" s="14"/>
      <c r="K96" s="14"/>
      <c r="L96" s="14"/>
      <c r="M96" s="14"/>
      <c r="N96" s="14"/>
      <c r="O96" s="14"/>
      <c r="P96" s="14"/>
      <c r="Q96" s="14"/>
      <c r="R96" s="14"/>
      <c r="S96" s="14"/>
      <c r="T96" s="14"/>
      <c r="U96" s="14"/>
      <c r="V96" s="14"/>
      <c r="W96" s="14"/>
      <c r="X96" s="14"/>
      <c r="Y96" s="14"/>
      <c r="Z96" s="14"/>
    </row>
    <row r="97">
      <c r="A97" s="106">
        <v>96.0</v>
      </c>
      <c r="B97" s="107" t="s">
        <v>4503</v>
      </c>
      <c r="C97" s="107" t="s">
        <v>4601</v>
      </c>
      <c r="D97" s="107" t="s">
        <v>4509</v>
      </c>
      <c r="E97" s="36" t="s">
        <v>4467</v>
      </c>
      <c r="F97" s="14"/>
      <c r="G97" s="14"/>
      <c r="H97" s="14"/>
      <c r="I97" s="14"/>
      <c r="J97" s="14"/>
      <c r="K97" s="14"/>
      <c r="L97" s="14"/>
      <c r="M97" s="14"/>
      <c r="N97" s="14"/>
      <c r="O97" s="14"/>
      <c r="P97" s="14"/>
      <c r="Q97" s="14"/>
      <c r="R97" s="14"/>
      <c r="S97" s="14"/>
      <c r="T97" s="14"/>
      <c r="U97" s="14"/>
      <c r="V97" s="14"/>
      <c r="W97" s="14"/>
      <c r="X97" s="14"/>
      <c r="Y97" s="14"/>
      <c r="Z97" s="14"/>
    </row>
    <row r="98">
      <c r="A98" s="106">
        <v>97.0</v>
      </c>
      <c r="B98" s="107" t="s">
        <v>4503</v>
      </c>
      <c r="C98" s="107" t="s">
        <v>4602</v>
      </c>
      <c r="D98" s="107" t="s">
        <v>4509</v>
      </c>
      <c r="E98" s="36" t="s">
        <v>4468</v>
      </c>
      <c r="F98" s="14"/>
      <c r="G98" s="14"/>
      <c r="H98" s="14"/>
      <c r="I98" s="14"/>
      <c r="J98" s="14"/>
      <c r="K98" s="14"/>
      <c r="L98" s="14"/>
      <c r="M98" s="14"/>
      <c r="N98" s="14"/>
      <c r="O98" s="14"/>
      <c r="P98" s="14"/>
      <c r="Q98" s="14"/>
      <c r="R98" s="14"/>
      <c r="S98" s="14"/>
      <c r="T98" s="14"/>
      <c r="U98" s="14"/>
      <c r="V98" s="14"/>
      <c r="W98" s="14"/>
      <c r="X98" s="14"/>
      <c r="Y98" s="14"/>
      <c r="Z98" s="14"/>
    </row>
    <row r="99">
      <c r="A99" s="106">
        <v>98.0</v>
      </c>
      <c r="B99" s="107" t="s">
        <v>4503</v>
      </c>
      <c r="C99" s="107" t="s">
        <v>4603</v>
      </c>
      <c r="D99" s="107" t="s">
        <v>4509</v>
      </c>
      <c r="E99" s="36" t="s">
        <v>4469</v>
      </c>
      <c r="F99" s="14"/>
      <c r="G99" s="14"/>
      <c r="H99" s="14"/>
      <c r="I99" s="14"/>
      <c r="J99" s="14"/>
      <c r="K99" s="14"/>
      <c r="L99" s="14"/>
      <c r="M99" s="14"/>
      <c r="N99" s="14"/>
      <c r="O99" s="14"/>
      <c r="P99" s="14"/>
      <c r="Q99" s="14"/>
      <c r="R99" s="14"/>
      <c r="S99" s="14"/>
      <c r="T99" s="14"/>
      <c r="U99" s="14"/>
      <c r="V99" s="14"/>
      <c r="W99" s="14"/>
      <c r="X99" s="14"/>
      <c r="Y99" s="14"/>
      <c r="Z99" s="14"/>
    </row>
    <row r="100">
      <c r="A100" s="106">
        <v>99.0</v>
      </c>
      <c r="B100" s="107" t="s">
        <v>4503</v>
      </c>
      <c r="C100" s="107" t="s">
        <v>4604</v>
      </c>
      <c r="D100" s="107" t="s">
        <v>4505</v>
      </c>
      <c r="E100" s="36" t="s">
        <v>4470</v>
      </c>
      <c r="F100" s="14"/>
      <c r="G100" s="14"/>
      <c r="H100" s="14"/>
      <c r="I100" s="14"/>
      <c r="J100" s="14"/>
      <c r="K100" s="14"/>
      <c r="L100" s="14"/>
      <c r="M100" s="14"/>
      <c r="N100" s="14"/>
      <c r="O100" s="14"/>
      <c r="P100" s="14"/>
      <c r="Q100" s="14"/>
      <c r="R100" s="14"/>
      <c r="S100" s="14"/>
      <c r="T100" s="14"/>
      <c r="U100" s="14"/>
      <c r="V100" s="14"/>
      <c r="W100" s="14"/>
      <c r="X100" s="14"/>
      <c r="Y100" s="14"/>
      <c r="Z100" s="14"/>
    </row>
    <row r="101">
      <c r="A101" s="106">
        <v>100.0</v>
      </c>
      <c r="B101" s="107" t="s">
        <v>4503</v>
      </c>
      <c r="C101" s="107" t="s">
        <v>4605</v>
      </c>
      <c r="D101" s="107" t="s">
        <v>4509</v>
      </c>
      <c r="E101" s="36" t="s">
        <v>4472</v>
      </c>
      <c r="F101" s="14"/>
      <c r="G101" s="14"/>
      <c r="H101" s="14"/>
      <c r="I101" s="14"/>
      <c r="J101" s="14"/>
      <c r="K101" s="14"/>
      <c r="L101" s="14"/>
      <c r="M101" s="14"/>
      <c r="N101" s="14"/>
      <c r="O101" s="14"/>
      <c r="P101" s="14"/>
      <c r="Q101" s="14"/>
      <c r="R101" s="14"/>
      <c r="S101" s="14"/>
      <c r="T101" s="14"/>
      <c r="U101" s="14"/>
      <c r="V101" s="14"/>
      <c r="W101" s="14"/>
      <c r="X101" s="14"/>
      <c r="Y101" s="14"/>
      <c r="Z101" s="14"/>
    </row>
    <row r="102">
      <c r="A102" s="106">
        <v>101.0</v>
      </c>
      <c r="B102" s="107" t="s">
        <v>4503</v>
      </c>
      <c r="C102" s="107" t="s">
        <v>4606</v>
      </c>
      <c r="D102" s="107" t="s">
        <v>4509</v>
      </c>
      <c r="E102" s="36" t="s">
        <v>4607</v>
      </c>
      <c r="F102" s="14"/>
      <c r="G102" s="14"/>
      <c r="H102" s="14"/>
      <c r="I102" s="14"/>
      <c r="J102" s="14"/>
      <c r="K102" s="14"/>
      <c r="L102" s="14"/>
      <c r="M102" s="14"/>
      <c r="N102" s="14"/>
      <c r="O102" s="14"/>
      <c r="P102" s="14"/>
      <c r="Q102" s="14"/>
      <c r="R102" s="14"/>
      <c r="S102" s="14"/>
      <c r="T102" s="14"/>
      <c r="U102" s="14"/>
      <c r="V102" s="14"/>
      <c r="W102" s="14"/>
      <c r="X102" s="14"/>
      <c r="Y102" s="14"/>
      <c r="Z102" s="14"/>
    </row>
    <row r="103">
      <c r="A103" s="106">
        <v>102.0</v>
      </c>
      <c r="B103" s="107" t="s">
        <v>4503</v>
      </c>
      <c r="C103" s="107" t="s">
        <v>4608</v>
      </c>
      <c r="D103" s="107" t="s">
        <v>4509</v>
      </c>
      <c r="E103" s="36" t="s">
        <v>4609</v>
      </c>
      <c r="F103" s="14"/>
      <c r="G103" s="14"/>
      <c r="H103" s="14"/>
      <c r="I103" s="14"/>
      <c r="J103" s="14"/>
      <c r="K103" s="14"/>
      <c r="L103" s="14"/>
      <c r="M103" s="14"/>
      <c r="N103" s="14"/>
      <c r="O103" s="14"/>
      <c r="P103" s="14"/>
      <c r="Q103" s="14"/>
      <c r="R103" s="14"/>
      <c r="S103" s="14"/>
      <c r="T103" s="14"/>
      <c r="U103" s="14"/>
      <c r="V103" s="14"/>
      <c r="W103" s="14"/>
      <c r="X103" s="14"/>
      <c r="Y103" s="14"/>
      <c r="Z103" s="14"/>
    </row>
    <row r="104">
      <c r="A104" s="106">
        <v>103.0</v>
      </c>
      <c r="B104" s="107" t="s">
        <v>4503</v>
      </c>
      <c r="C104" s="107" t="s">
        <v>4610</v>
      </c>
      <c r="D104" s="107" t="s">
        <v>4509</v>
      </c>
      <c r="E104" s="36" t="s">
        <v>4611</v>
      </c>
      <c r="F104" s="14"/>
      <c r="G104" s="14"/>
      <c r="H104" s="14"/>
      <c r="I104" s="14"/>
      <c r="J104" s="14"/>
      <c r="K104" s="14"/>
      <c r="L104" s="14"/>
      <c r="M104" s="14"/>
      <c r="N104" s="14"/>
      <c r="O104" s="14"/>
      <c r="P104" s="14"/>
      <c r="Q104" s="14"/>
      <c r="R104" s="14"/>
      <c r="S104" s="14"/>
      <c r="T104" s="14"/>
      <c r="U104" s="14"/>
      <c r="V104" s="14"/>
      <c r="W104" s="14"/>
      <c r="X104" s="14"/>
      <c r="Y104" s="14"/>
      <c r="Z104" s="14"/>
    </row>
    <row r="105">
      <c r="A105" s="106">
        <v>104.0</v>
      </c>
      <c r="B105" s="107" t="s">
        <v>4503</v>
      </c>
      <c r="C105" s="107" t="s">
        <v>4612</v>
      </c>
      <c r="D105" s="107" t="s">
        <v>4509</v>
      </c>
      <c r="E105" s="36" t="s">
        <v>4613</v>
      </c>
      <c r="F105" s="14"/>
      <c r="G105" s="14"/>
      <c r="H105" s="14"/>
      <c r="I105" s="14"/>
      <c r="J105" s="14"/>
      <c r="K105" s="14"/>
      <c r="L105" s="14"/>
      <c r="M105" s="14"/>
      <c r="N105" s="14"/>
      <c r="O105" s="14"/>
      <c r="P105" s="14"/>
      <c r="Q105" s="14"/>
      <c r="R105" s="14"/>
      <c r="S105" s="14"/>
      <c r="T105" s="14"/>
      <c r="U105" s="14"/>
      <c r="V105" s="14"/>
      <c r="W105" s="14"/>
      <c r="X105" s="14"/>
      <c r="Y105" s="14"/>
      <c r="Z105" s="14"/>
    </row>
    <row r="106">
      <c r="A106" s="106">
        <v>105.0</v>
      </c>
      <c r="B106" s="107" t="s">
        <v>4503</v>
      </c>
      <c r="C106" s="107" t="s">
        <v>4614</v>
      </c>
      <c r="D106" s="107" t="s">
        <v>4509</v>
      </c>
      <c r="E106" s="36" t="s">
        <v>4615</v>
      </c>
      <c r="F106" s="14"/>
      <c r="G106" s="14"/>
      <c r="H106" s="14"/>
      <c r="I106" s="14"/>
      <c r="J106" s="14"/>
      <c r="K106" s="14"/>
      <c r="L106" s="14"/>
      <c r="M106" s="14"/>
      <c r="N106" s="14"/>
      <c r="O106" s="14"/>
      <c r="P106" s="14"/>
      <c r="Q106" s="14"/>
      <c r="R106" s="14"/>
      <c r="S106" s="14"/>
      <c r="T106" s="14"/>
      <c r="U106" s="14"/>
      <c r="V106" s="14"/>
      <c r="W106" s="14"/>
      <c r="X106" s="14"/>
      <c r="Y106" s="14"/>
      <c r="Z106" s="14"/>
    </row>
    <row r="107">
      <c r="A107" s="106">
        <v>106.0</v>
      </c>
      <c r="B107" s="107" t="s">
        <v>4503</v>
      </c>
      <c r="C107" s="107" t="s">
        <v>4616</v>
      </c>
      <c r="D107" s="107" t="s">
        <v>4509</v>
      </c>
      <c r="E107" s="36" t="s">
        <v>4617</v>
      </c>
      <c r="F107" s="14"/>
      <c r="G107" s="14"/>
      <c r="H107" s="14"/>
      <c r="I107" s="14"/>
      <c r="J107" s="14"/>
      <c r="K107" s="14"/>
      <c r="L107" s="14"/>
      <c r="M107" s="14"/>
      <c r="N107" s="14"/>
      <c r="O107" s="14"/>
      <c r="P107" s="14"/>
      <c r="Q107" s="14"/>
      <c r="R107" s="14"/>
      <c r="S107" s="14"/>
      <c r="T107" s="14"/>
      <c r="U107" s="14"/>
      <c r="V107" s="14"/>
      <c r="W107" s="14"/>
      <c r="X107" s="14"/>
      <c r="Y107" s="14"/>
      <c r="Z107" s="14"/>
    </row>
    <row r="108">
      <c r="A108" s="106">
        <v>107.0</v>
      </c>
      <c r="B108" s="107" t="s">
        <v>4503</v>
      </c>
      <c r="C108" s="107" t="s">
        <v>4618</v>
      </c>
      <c r="D108" s="107" t="s">
        <v>4505</v>
      </c>
      <c r="E108" s="36" t="s">
        <v>4619</v>
      </c>
      <c r="F108" s="14"/>
      <c r="G108" s="14"/>
      <c r="H108" s="14"/>
      <c r="I108" s="14"/>
      <c r="J108" s="14"/>
      <c r="K108" s="14"/>
      <c r="L108" s="14"/>
      <c r="M108" s="14"/>
      <c r="N108" s="14"/>
      <c r="O108" s="14"/>
      <c r="P108" s="14"/>
      <c r="Q108" s="14"/>
      <c r="R108" s="14"/>
      <c r="S108" s="14"/>
      <c r="T108" s="14"/>
      <c r="U108" s="14"/>
      <c r="V108" s="14"/>
      <c r="W108" s="14"/>
      <c r="X108" s="14"/>
      <c r="Y108" s="14"/>
      <c r="Z108" s="14"/>
    </row>
    <row r="109">
      <c r="A109" s="106">
        <v>108.0</v>
      </c>
      <c r="B109" s="107" t="s">
        <v>4503</v>
      </c>
      <c r="C109" s="107" t="s">
        <v>4620</v>
      </c>
      <c r="D109" s="107" t="s">
        <v>4509</v>
      </c>
      <c r="E109" s="36" t="s">
        <v>4621</v>
      </c>
      <c r="F109" s="14"/>
      <c r="G109" s="14"/>
      <c r="H109" s="14"/>
      <c r="I109" s="14"/>
      <c r="J109" s="14"/>
      <c r="K109" s="14"/>
      <c r="L109" s="14"/>
      <c r="M109" s="14"/>
      <c r="N109" s="14"/>
      <c r="O109" s="14"/>
      <c r="P109" s="14"/>
      <c r="Q109" s="14"/>
      <c r="R109" s="14"/>
      <c r="S109" s="14"/>
      <c r="T109" s="14"/>
      <c r="U109" s="14"/>
      <c r="V109" s="14"/>
      <c r="W109" s="14"/>
      <c r="X109" s="14"/>
      <c r="Y109" s="14"/>
      <c r="Z109" s="14"/>
    </row>
    <row r="110">
      <c r="A110" s="106">
        <v>109.0</v>
      </c>
      <c r="B110" s="107" t="s">
        <v>4503</v>
      </c>
      <c r="C110" s="107" t="s">
        <v>4622</v>
      </c>
      <c r="D110" s="107" t="s">
        <v>4505</v>
      </c>
      <c r="E110" s="36" t="s">
        <v>4623</v>
      </c>
      <c r="F110" s="14"/>
      <c r="G110" s="14"/>
      <c r="H110" s="14"/>
      <c r="I110" s="14"/>
      <c r="J110" s="14"/>
      <c r="K110" s="14"/>
      <c r="L110" s="14"/>
      <c r="M110" s="14"/>
      <c r="N110" s="14"/>
      <c r="O110" s="14"/>
      <c r="P110" s="14"/>
      <c r="Q110" s="14"/>
      <c r="R110" s="14"/>
      <c r="S110" s="14"/>
      <c r="T110" s="14"/>
      <c r="U110" s="14"/>
      <c r="V110" s="14"/>
      <c r="W110" s="14"/>
      <c r="X110" s="14"/>
      <c r="Y110" s="14"/>
      <c r="Z110" s="14"/>
    </row>
    <row r="111">
      <c r="A111" s="106">
        <v>110.0</v>
      </c>
      <c r="B111" s="107" t="s">
        <v>4503</v>
      </c>
      <c r="C111" s="107" t="s">
        <v>4624</v>
      </c>
      <c r="D111" s="107" t="s">
        <v>4509</v>
      </c>
      <c r="E111" s="36" t="s">
        <v>4625</v>
      </c>
      <c r="F111" s="14"/>
      <c r="G111" s="14"/>
      <c r="H111" s="14"/>
      <c r="I111" s="14"/>
      <c r="J111" s="14"/>
      <c r="K111" s="14"/>
      <c r="L111" s="14"/>
      <c r="M111" s="14"/>
      <c r="N111" s="14"/>
      <c r="O111" s="14"/>
      <c r="P111" s="14"/>
      <c r="Q111" s="14"/>
      <c r="R111" s="14"/>
      <c r="S111" s="14"/>
      <c r="T111" s="14"/>
      <c r="U111" s="14"/>
      <c r="V111" s="14"/>
      <c r="W111" s="14"/>
      <c r="X111" s="14"/>
      <c r="Y111" s="14"/>
      <c r="Z111" s="14"/>
    </row>
    <row r="112">
      <c r="A112" s="106">
        <v>111.0</v>
      </c>
      <c r="B112" s="107" t="s">
        <v>4503</v>
      </c>
      <c r="C112" s="107" t="s">
        <v>4521</v>
      </c>
      <c r="D112" s="107" t="s">
        <v>4509</v>
      </c>
      <c r="E112" s="36" t="s">
        <v>4626</v>
      </c>
      <c r="F112" s="14"/>
      <c r="G112" s="14"/>
      <c r="H112" s="14"/>
      <c r="I112" s="14"/>
      <c r="J112" s="14"/>
      <c r="K112" s="14"/>
      <c r="L112" s="14"/>
      <c r="M112" s="14"/>
      <c r="N112" s="14"/>
      <c r="O112" s="14"/>
      <c r="P112" s="14"/>
      <c r="Q112" s="14"/>
      <c r="R112" s="14"/>
      <c r="S112" s="14"/>
      <c r="T112" s="14"/>
      <c r="U112" s="14"/>
      <c r="V112" s="14"/>
      <c r="W112" s="14"/>
      <c r="X112" s="14"/>
      <c r="Y112" s="14"/>
      <c r="Z112" s="14"/>
    </row>
    <row r="113">
      <c r="A113" s="106">
        <v>112.0</v>
      </c>
      <c r="B113" s="107" t="s">
        <v>4503</v>
      </c>
      <c r="C113" s="107" t="s">
        <v>4627</v>
      </c>
      <c r="D113" s="107" t="s">
        <v>4505</v>
      </c>
      <c r="E113" s="36" t="s">
        <v>4628</v>
      </c>
      <c r="F113" s="14"/>
      <c r="G113" s="14"/>
      <c r="H113" s="14"/>
      <c r="I113" s="14"/>
      <c r="J113" s="14"/>
      <c r="K113" s="14"/>
      <c r="L113" s="14"/>
      <c r="M113" s="14"/>
      <c r="N113" s="14"/>
      <c r="O113" s="14"/>
      <c r="P113" s="14"/>
      <c r="Q113" s="14"/>
      <c r="R113" s="14"/>
      <c r="S113" s="14"/>
      <c r="T113" s="14"/>
      <c r="U113" s="14"/>
      <c r="V113" s="14"/>
      <c r="W113" s="14"/>
      <c r="X113" s="14"/>
      <c r="Y113" s="14"/>
      <c r="Z113" s="14"/>
    </row>
    <row r="114">
      <c r="A114" s="106">
        <v>113.0</v>
      </c>
      <c r="B114" s="107" t="s">
        <v>4503</v>
      </c>
      <c r="C114" s="107" t="s">
        <v>4629</v>
      </c>
      <c r="D114" s="107" t="s">
        <v>4505</v>
      </c>
      <c r="E114" s="36" t="s">
        <v>4630</v>
      </c>
      <c r="F114" s="14"/>
      <c r="G114" s="14"/>
      <c r="H114" s="14"/>
      <c r="I114" s="14"/>
      <c r="J114" s="14"/>
      <c r="K114" s="14"/>
      <c r="L114" s="14"/>
      <c r="M114" s="14"/>
      <c r="N114" s="14"/>
      <c r="O114" s="14"/>
      <c r="P114" s="14"/>
      <c r="Q114" s="14"/>
      <c r="R114" s="14"/>
      <c r="S114" s="14"/>
      <c r="T114" s="14"/>
      <c r="U114" s="14"/>
      <c r="V114" s="14"/>
      <c r="W114" s="14"/>
      <c r="X114" s="14"/>
      <c r="Y114" s="14"/>
      <c r="Z114" s="14"/>
    </row>
    <row r="115">
      <c r="A115" s="106">
        <v>114.0</v>
      </c>
      <c r="B115" s="107" t="s">
        <v>4503</v>
      </c>
      <c r="C115" s="107" t="s">
        <v>4631</v>
      </c>
      <c r="D115" s="107" t="s">
        <v>4509</v>
      </c>
      <c r="E115" s="36" t="s">
        <v>4632</v>
      </c>
      <c r="F115" s="14"/>
      <c r="G115" s="14"/>
      <c r="H115" s="14"/>
      <c r="I115" s="14"/>
      <c r="J115" s="14"/>
      <c r="K115" s="14"/>
      <c r="L115" s="14"/>
      <c r="M115" s="14"/>
      <c r="N115" s="14"/>
      <c r="O115" s="14"/>
      <c r="P115" s="14"/>
      <c r="Q115" s="14"/>
      <c r="R115" s="14"/>
      <c r="S115" s="14"/>
      <c r="T115" s="14"/>
      <c r="U115" s="14"/>
      <c r="V115" s="14"/>
      <c r="W115" s="14"/>
      <c r="X115" s="14"/>
      <c r="Y115" s="14"/>
      <c r="Z115" s="14"/>
    </row>
    <row r="116">
      <c r="A116" s="106">
        <v>115.0</v>
      </c>
      <c r="B116" s="107" t="s">
        <v>4503</v>
      </c>
      <c r="C116" s="107" t="s">
        <v>4633</v>
      </c>
      <c r="D116" s="107" t="s">
        <v>4509</v>
      </c>
      <c r="E116" s="36" t="s">
        <v>4634</v>
      </c>
      <c r="F116" s="14"/>
      <c r="G116" s="14"/>
      <c r="H116" s="14"/>
      <c r="I116" s="14"/>
      <c r="J116" s="14"/>
      <c r="K116" s="14"/>
      <c r="L116" s="14"/>
      <c r="M116" s="14"/>
      <c r="N116" s="14"/>
      <c r="O116" s="14"/>
      <c r="P116" s="14"/>
      <c r="Q116" s="14"/>
      <c r="R116" s="14"/>
      <c r="S116" s="14"/>
      <c r="T116" s="14"/>
      <c r="U116" s="14"/>
      <c r="V116" s="14"/>
      <c r="W116" s="14"/>
      <c r="X116" s="14"/>
      <c r="Y116" s="14"/>
      <c r="Z116" s="14"/>
    </row>
    <row r="117">
      <c r="A117" s="106">
        <v>116.0</v>
      </c>
      <c r="B117" s="107" t="s">
        <v>4503</v>
      </c>
      <c r="C117" s="107" t="s">
        <v>4635</v>
      </c>
      <c r="D117" s="107" t="s">
        <v>4509</v>
      </c>
      <c r="E117" s="36" t="s">
        <v>4636</v>
      </c>
      <c r="F117" s="14"/>
      <c r="G117" s="14"/>
      <c r="H117" s="14"/>
      <c r="I117" s="14"/>
      <c r="J117" s="14"/>
      <c r="K117" s="14"/>
      <c r="L117" s="14"/>
      <c r="M117" s="14"/>
      <c r="N117" s="14"/>
      <c r="O117" s="14"/>
      <c r="P117" s="14"/>
      <c r="Q117" s="14"/>
      <c r="R117" s="14"/>
      <c r="S117" s="14"/>
      <c r="T117" s="14"/>
      <c r="U117" s="14"/>
      <c r="V117" s="14"/>
      <c r="W117" s="14"/>
      <c r="X117" s="14"/>
      <c r="Y117" s="14"/>
      <c r="Z117" s="14"/>
    </row>
    <row r="118">
      <c r="A118" s="106">
        <v>117.0</v>
      </c>
      <c r="B118" s="107" t="s">
        <v>4503</v>
      </c>
      <c r="C118" s="107" t="s">
        <v>4637</v>
      </c>
      <c r="D118" s="107" t="s">
        <v>4509</v>
      </c>
      <c r="E118" s="36" t="s">
        <v>4638</v>
      </c>
      <c r="F118" s="14"/>
      <c r="G118" s="14"/>
      <c r="H118" s="14"/>
      <c r="I118" s="14"/>
      <c r="J118" s="14"/>
      <c r="K118" s="14"/>
      <c r="L118" s="14"/>
      <c r="M118" s="14"/>
      <c r="N118" s="14"/>
      <c r="O118" s="14"/>
      <c r="P118" s="14"/>
      <c r="Q118" s="14"/>
      <c r="R118" s="14"/>
      <c r="S118" s="14"/>
      <c r="T118" s="14"/>
      <c r="U118" s="14"/>
      <c r="V118" s="14"/>
      <c r="W118" s="14"/>
      <c r="X118" s="14"/>
      <c r="Y118" s="14"/>
      <c r="Z118" s="14"/>
    </row>
    <row r="119">
      <c r="A119" s="106">
        <v>118.0</v>
      </c>
      <c r="B119" s="107" t="s">
        <v>4503</v>
      </c>
      <c r="C119" s="107" t="s">
        <v>4639</v>
      </c>
      <c r="D119" s="107" t="s">
        <v>4509</v>
      </c>
      <c r="E119" s="36" t="s">
        <v>4640</v>
      </c>
      <c r="F119" s="14"/>
      <c r="G119" s="14"/>
      <c r="H119" s="14"/>
      <c r="I119" s="14"/>
      <c r="J119" s="14"/>
      <c r="K119" s="14"/>
      <c r="L119" s="14"/>
      <c r="M119" s="14"/>
      <c r="N119" s="14"/>
      <c r="O119" s="14"/>
      <c r="P119" s="14"/>
      <c r="Q119" s="14"/>
      <c r="R119" s="14"/>
      <c r="S119" s="14"/>
      <c r="T119" s="14"/>
      <c r="U119" s="14"/>
      <c r="V119" s="14"/>
      <c r="W119" s="14"/>
      <c r="X119" s="14"/>
      <c r="Y119" s="14"/>
      <c r="Z119" s="14"/>
    </row>
    <row r="120">
      <c r="A120" s="106">
        <v>119.0</v>
      </c>
      <c r="B120" s="107" t="s">
        <v>4503</v>
      </c>
      <c r="C120" s="107" t="s">
        <v>4641</v>
      </c>
      <c r="D120" s="107" t="s">
        <v>4509</v>
      </c>
      <c r="E120" s="36" t="s">
        <v>4642</v>
      </c>
      <c r="F120" s="14"/>
      <c r="G120" s="14"/>
      <c r="H120" s="14"/>
      <c r="I120" s="14"/>
      <c r="J120" s="14"/>
      <c r="K120" s="14"/>
      <c r="L120" s="14"/>
      <c r="M120" s="14"/>
      <c r="N120" s="14"/>
      <c r="O120" s="14"/>
      <c r="P120" s="14"/>
      <c r="Q120" s="14"/>
      <c r="R120" s="14"/>
      <c r="S120" s="14"/>
      <c r="T120" s="14"/>
      <c r="U120" s="14"/>
      <c r="V120" s="14"/>
      <c r="W120" s="14"/>
      <c r="X120" s="14"/>
      <c r="Y120" s="14"/>
      <c r="Z120" s="14"/>
    </row>
    <row r="121">
      <c r="A121" s="106">
        <v>120.0</v>
      </c>
      <c r="B121" s="107" t="s">
        <v>4503</v>
      </c>
      <c r="C121" s="107" t="s">
        <v>4643</v>
      </c>
      <c r="D121" s="107" t="s">
        <v>4505</v>
      </c>
      <c r="E121" s="36" t="s">
        <v>4644</v>
      </c>
      <c r="F121" s="14"/>
      <c r="G121" s="14"/>
      <c r="H121" s="14"/>
      <c r="I121" s="14"/>
      <c r="J121" s="14"/>
      <c r="K121" s="14"/>
      <c r="L121" s="14"/>
      <c r="M121" s="14"/>
      <c r="N121" s="14"/>
      <c r="O121" s="14"/>
      <c r="P121" s="14"/>
      <c r="Q121" s="14"/>
      <c r="R121" s="14"/>
      <c r="S121" s="14"/>
      <c r="T121" s="14"/>
      <c r="U121" s="14"/>
      <c r="V121" s="14"/>
      <c r="W121" s="14"/>
      <c r="X121" s="14"/>
      <c r="Y121" s="14"/>
      <c r="Z121" s="14"/>
    </row>
    <row r="122">
      <c r="A122" s="106">
        <v>121.0</v>
      </c>
      <c r="B122" s="107" t="s">
        <v>4503</v>
      </c>
      <c r="C122" s="107" t="s">
        <v>4554</v>
      </c>
      <c r="D122" s="107" t="s">
        <v>4505</v>
      </c>
      <c r="E122" s="36" t="s">
        <v>4645</v>
      </c>
      <c r="F122" s="14"/>
      <c r="G122" s="14"/>
      <c r="H122" s="14"/>
      <c r="I122" s="14"/>
      <c r="J122" s="14"/>
      <c r="K122" s="14"/>
      <c r="L122" s="14"/>
      <c r="M122" s="14"/>
      <c r="N122" s="14"/>
      <c r="O122" s="14"/>
      <c r="P122" s="14"/>
      <c r="Q122" s="14"/>
      <c r="R122" s="14"/>
      <c r="S122" s="14"/>
      <c r="T122" s="14"/>
      <c r="U122" s="14"/>
      <c r="V122" s="14"/>
      <c r="W122" s="14"/>
      <c r="X122" s="14"/>
      <c r="Y122" s="14"/>
      <c r="Z122" s="14"/>
    </row>
    <row r="123">
      <c r="A123" s="106">
        <v>122.0</v>
      </c>
      <c r="B123" s="107" t="s">
        <v>4503</v>
      </c>
      <c r="C123" s="107" t="s">
        <v>4646</v>
      </c>
      <c r="D123" s="107" t="s">
        <v>4509</v>
      </c>
      <c r="E123" s="36" t="s">
        <v>4647</v>
      </c>
      <c r="F123" s="14"/>
      <c r="G123" s="14"/>
      <c r="H123" s="14"/>
      <c r="I123" s="14"/>
      <c r="J123" s="14"/>
      <c r="K123" s="14"/>
      <c r="L123" s="14"/>
      <c r="M123" s="14"/>
      <c r="N123" s="14"/>
      <c r="O123" s="14"/>
      <c r="P123" s="14"/>
      <c r="Q123" s="14"/>
      <c r="R123" s="14"/>
      <c r="S123" s="14"/>
      <c r="T123" s="14"/>
      <c r="U123" s="14"/>
      <c r="V123" s="14"/>
      <c r="W123" s="14"/>
      <c r="X123" s="14"/>
      <c r="Y123" s="14"/>
      <c r="Z123" s="14"/>
    </row>
    <row r="124">
      <c r="A124" s="106">
        <v>123.0</v>
      </c>
      <c r="B124" s="107" t="s">
        <v>4503</v>
      </c>
      <c r="C124" s="107" t="s">
        <v>4586</v>
      </c>
      <c r="D124" s="107" t="s">
        <v>4509</v>
      </c>
      <c r="E124" s="36" t="s">
        <v>4648</v>
      </c>
      <c r="F124" s="14"/>
      <c r="G124" s="14"/>
      <c r="H124" s="14"/>
      <c r="I124" s="14"/>
      <c r="J124" s="14"/>
      <c r="K124" s="14"/>
      <c r="L124" s="14"/>
      <c r="M124" s="14"/>
      <c r="N124" s="14"/>
      <c r="O124" s="14"/>
      <c r="P124" s="14"/>
      <c r="Q124" s="14"/>
      <c r="R124" s="14"/>
      <c r="S124" s="14"/>
      <c r="T124" s="14"/>
      <c r="U124" s="14"/>
      <c r="V124" s="14"/>
      <c r="W124" s="14"/>
      <c r="X124" s="14"/>
      <c r="Y124" s="14"/>
      <c r="Z124" s="14"/>
    </row>
    <row r="125">
      <c r="A125" s="106">
        <v>124.0</v>
      </c>
      <c r="B125" s="107" t="s">
        <v>4503</v>
      </c>
      <c r="C125" s="107" t="s">
        <v>4637</v>
      </c>
      <c r="D125" s="107" t="s">
        <v>4509</v>
      </c>
      <c r="E125" s="36" t="s">
        <v>4649</v>
      </c>
      <c r="F125" s="14"/>
      <c r="G125" s="14"/>
      <c r="H125" s="14"/>
      <c r="I125" s="14"/>
      <c r="J125" s="14"/>
      <c r="K125" s="14"/>
      <c r="L125" s="14"/>
      <c r="M125" s="14"/>
      <c r="N125" s="14"/>
      <c r="O125" s="14"/>
      <c r="P125" s="14"/>
      <c r="Q125" s="14"/>
      <c r="R125" s="14"/>
      <c r="S125" s="14"/>
      <c r="T125" s="14"/>
      <c r="U125" s="14"/>
      <c r="V125" s="14"/>
      <c r="W125" s="14"/>
      <c r="X125" s="14"/>
      <c r="Y125" s="14"/>
      <c r="Z125" s="14"/>
    </row>
    <row r="126">
      <c r="A126" s="106">
        <v>125.0</v>
      </c>
      <c r="B126" s="107" t="s">
        <v>4503</v>
      </c>
      <c r="C126" s="107" t="s">
        <v>4650</v>
      </c>
      <c r="D126" s="107" t="s">
        <v>4509</v>
      </c>
      <c r="E126" s="36" t="s">
        <v>4651</v>
      </c>
      <c r="F126" s="14"/>
      <c r="G126" s="14"/>
      <c r="H126" s="14"/>
      <c r="I126" s="14"/>
      <c r="J126" s="14"/>
      <c r="K126" s="14"/>
      <c r="L126" s="14"/>
      <c r="M126" s="14"/>
      <c r="N126" s="14"/>
      <c r="O126" s="14"/>
      <c r="P126" s="14"/>
      <c r="Q126" s="14"/>
      <c r="R126" s="14"/>
      <c r="S126" s="14"/>
      <c r="T126" s="14"/>
      <c r="U126" s="14"/>
      <c r="V126" s="14"/>
      <c r="W126" s="14"/>
      <c r="X126" s="14"/>
      <c r="Y126" s="14"/>
      <c r="Z126" s="14"/>
    </row>
    <row r="127">
      <c r="A127" s="106">
        <v>126.0</v>
      </c>
      <c r="B127" s="107" t="s">
        <v>4503</v>
      </c>
      <c r="C127" s="107" t="s">
        <v>4652</v>
      </c>
      <c r="D127" s="107" t="s">
        <v>4509</v>
      </c>
      <c r="E127" s="36" t="s">
        <v>4653</v>
      </c>
      <c r="F127" s="14"/>
      <c r="G127" s="14"/>
      <c r="H127" s="14"/>
      <c r="I127" s="14"/>
      <c r="J127" s="14"/>
      <c r="K127" s="14"/>
      <c r="L127" s="14"/>
      <c r="M127" s="14"/>
      <c r="N127" s="14"/>
      <c r="O127" s="14"/>
      <c r="P127" s="14"/>
      <c r="Q127" s="14"/>
      <c r="R127" s="14"/>
      <c r="S127" s="14"/>
      <c r="T127" s="14"/>
      <c r="U127" s="14"/>
      <c r="V127" s="14"/>
      <c r="W127" s="14"/>
      <c r="X127" s="14"/>
      <c r="Y127" s="14"/>
      <c r="Z127" s="14"/>
    </row>
    <row r="128">
      <c r="A128" s="106">
        <v>127.0</v>
      </c>
      <c r="B128" s="107" t="s">
        <v>4503</v>
      </c>
      <c r="C128" s="107" t="s">
        <v>4530</v>
      </c>
      <c r="D128" s="107" t="s">
        <v>4509</v>
      </c>
      <c r="E128" s="36" t="s">
        <v>4654</v>
      </c>
      <c r="F128" s="14"/>
      <c r="G128" s="14"/>
      <c r="H128" s="14"/>
      <c r="I128" s="14"/>
      <c r="J128" s="14"/>
      <c r="K128" s="14"/>
      <c r="L128" s="14"/>
      <c r="M128" s="14"/>
      <c r="N128" s="14"/>
      <c r="O128" s="14"/>
      <c r="P128" s="14"/>
      <c r="Q128" s="14"/>
      <c r="R128" s="14"/>
      <c r="S128" s="14"/>
      <c r="T128" s="14"/>
      <c r="U128" s="14"/>
      <c r="V128" s="14"/>
      <c r="W128" s="14"/>
      <c r="X128" s="14"/>
      <c r="Y128" s="14"/>
      <c r="Z128" s="14"/>
    </row>
    <row r="129">
      <c r="A129" s="106">
        <v>128.0</v>
      </c>
      <c r="B129" s="107" t="s">
        <v>4503</v>
      </c>
      <c r="C129" s="107" t="s">
        <v>4655</v>
      </c>
      <c r="D129" s="107" t="s">
        <v>4509</v>
      </c>
      <c r="E129" s="36" t="s">
        <v>4656</v>
      </c>
      <c r="F129" s="14"/>
      <c r="G129" s="14"/>
      <c r="H129" s="14"/>
      <c r="I129" s="14"/>
      <c r="J129" s="14"/>
      <c r="K129" s="14"/>
      <c r="L129" s="14"/>
      <c r="M129" s="14"/>
      <c r="N129" s="14"/>
      <c r="O129" s="14"/>
      <c r="P129" s="14"/>
      <c r="Q129" s="14"/>
      <c r="R129" s="14"/>
      <c r="S129" s="14"/>
      <c r="T129" s="14"/>
      <c r="U129" s="14"/>
      <c r="V129" s="14"/>
      <c r="W129" s="14"/>
      <c r="X129" s="14"/>
      <c r="Y129" s="14"/>
      <c r="Z129" s="14"/>
    </row>
    <row r="130">
      <c r="A130" s="106">
        <v>129.0</v>
      </c>
      <c r="B130" s="107" t="s">
        <v>4503</v>
      </c>
      <c r="C130" s="107" t="s">
        <v>4657</v>
      </c>
      <c r="D130" s="107" t="s">
        <v>4509</v>
      </c>
      <c r="E130" s="36" t="s">
        <v>4658</v>
      </c>
      <c r="F130" s="14"/>
      <c r="G130" s="14"/>
      <c r="H130" s="14"/>
      <c r="I130" s="14"/>
      <c r="J130" s="14"/>
      <c r="K130" s="14"/>
      <c r="L130" s="14"/>
      <c r="M130" s="14"/>
      <c r="N130" s="14"/>
      <c r="O130" s="14"/>
      <c r="P130" s="14"/>
      <c r="Q130" s="14"/>
      <c r="R130" s="14"/>
      <c r="S130" s="14"/>
      <c r="T130" s="14"/>
      <c r="U130" s="14"/>
      <c r="V130" s="14"/>
      <c r="W130" s="14"/>
      <c r="X130" s="14"/>
      <c r="Y130" s="14"/>
      <c r="Z130" s="14"/>
    </row>
    <row r="131">
      <c r="A131" s="106">
        <v>130.0</v>
      </c>
      <c r="B131" s="107" t="s">
        <v>4503</v>
      </c>
      <c r="C131" s="107" t="s">
        <v>4659</v>
      </c>
      <c r="D131" s="107" t="s">
        <v>4509</v>
      </c>
      <c r="E131" s="36" t="s">
        <v>4660</v>
      </c>
      <c r="F131" s="14"/>
      <c r="G131" s="14"/>
      <c r="H131" s="14"/>
      <c r="I131" s="14"/>
      <c r="J131" s="14"/>
      <c r="K131" s="14"/>
      <c r="L131" s="14"/>
      <c r="M131" s="14"/>
      <c r="N131" s="14"/>
      <c r="O131" s="14"/>
      <c r="P131" s="14"/>
      <c r="Q131" s="14"/>
      <c r="R131" s="14"/>
      <c r="S131" s="14"/>
      <c r="T131" s="14"/>
      <c r="U131" s="14"/>
      <c r="V131" s="14"/>
      <c r="W131" s="14"/>
      <c r="X131" s="14"/>
      <c r="Y131" s="14"/>
      <c r="Z131" s="14"/>
    </row>
    <row r="132">
      <c r="A132" s="106">
        <v>131.0</v>
      </c>
      <c r="B132" s="107" t="s">
        <v>4503</v>
      </c>
      <c r="C132" s="107" t="s">
        <v>4661</v>
      </c>
      <c r="D132" s="107" t="s">
        <v>4509</v>
      </c>
      <c r="E132" s="36" t="s">
        <v>4662</v>
      </c>
      <c r="F132" s="14"/>
      <c r="G132" s="14"/>
      <c r="H132" s="14"/>
      <c r="I132" s="14"/>
      <c r="J132" s="14"/>
      <c r="K132" s="14"/>
      <c r="L132" s="14"/>
      <c r="M132" s="14"/>
      <c r="N132" s="14"/>
      <c r="O132" s="14"/>
      <c r="P132" s="14"/>
      <c r="Q132" s="14"/>
      <c r="R132" s="14"/>
      <c r="S132" s="14"/>
      <c r="T132" s="14"/>
      <c r="U132" s="14"/>
      <c r="V132" s="14"/>
      <c r="W132" s="14"/>
      <c r="X132" s="14"/>
      <c r="Y132" s="14"/>
      <c r="Z132" s="14"/>
    </row>
    <row r="133">
      <c r="A133" s="106">
        <v>132.0</v>
      </c>
      <c r="B133" s="107" t="s">
        <v>4503</v>
      </c>
      <c r="C133" s="107" t="s">
        <v>4663</v>
      </c>
      <c r="D133" s="107" t="s">
        <v>4509</v>
      </c>
      <c r="E133" s="36" t="s">
        <v>4664</v>
      </c>
      <c r="F133" s="14"/>
      <c r="G133" s="14"/>
      <c r="H133" s="14"/>
      <c r="I133" s="14"/>
      <c r="J133" s="14"/>
      <c r="K133" s="14"/>
      <c r="L133" s="14"/>
      <c r="M133" s="14"/>
      <c r="N133" s="14"/>
      <c r="O133" s="14"/>
      <c r="P133" s="14"/>
      <c r="Q133" s="14"/>
      <c r="R133" s="14"/>
      <c r="S133" s="14"/>
      <c r="T133" s="14"/>
      <c r="U133" s="14"/>
      <c r="V133" s="14"/>
      <c r="W133" s="14"/>
      <c r="X133" s="14"/>
      <c r="Y133" s="14"/>
      <c r="Z133" s="14"/>
    </row>
    <row r="134">
      <c r="A134" s="106">
        <v>133.0</v>
      </c>
      <c r="B134" s="107" t="s">
        <v>4503</v>
      </c>
      <c r="C134" s="107" t="s">
        <v>4665</v>
      </c>
      <c r="D134" s="107" t="s">
        <v>4509</v>
      </c>
      <c r="E134" s="36" t="s">
        <v>4666</v>
      </c>
      <c r="F134" s="14"/>
      <c r="G134" s="14"/>
      <c r="H134" s="14"/>
      <c r="I134" s="14"/>
      <c r="J134" s="14"/>
      <c r="K134" s="14"/>
      <c r="L134" s="14"/>
      <c r="M134" s="14"/>
      <c r="N134" s="14"/>
      <c r="O134" s="14"/>
      <c r="P134" s="14"/>
      <c r="Q134" s="14"/>
      <c r="R134" s="14"/>
      <c r="S134" s="14"/>
      <c r="T134" s="14"/>
      <c r="U134" s="14"/>
      <c r="V134" s="14"/>
      <c r="W134" s="14"/>
      <c r="X134" s="14"/>
      <c r="Y134" s="14"/>
      <c r="Z134" s="14"/>
    </row>
    <row r="135">
      <c r="A135" s="106">
        <v>134.0</v>
      </c>
      <c r="B135" s="107" t="s">
        <v>4503</v>
      </c>
      <c r="C135" s="107" t="s">
        <v>4667</v>
      </c>
      <c r="D135" s="107" t="s">
        <v>4505</v>
      </c>
      <c r="E135" s="36" t="s">
        <v>4668</v>
      </c>
      <c r="F135" s="14"/>
      <c r="G135" s="14"/>
      <c r="H135" s="14"/>
      <c r="I135" s="14"/>
      <c r="J135" s="14"/>
      <c r="K135" s="14"/>
      <c r="L135" s="14"/>
      <c r="M135" s="14"/>
      <c r="N135" s="14"/>
      <c r="O135" s="14"/>
      <c r="P135" s="14"/>
      <c r="Q135" s="14"/>
      <c r="R135" s="14"/>
      <c r="S135" s="14"/>
      <c r="T135" s="14"/>
      <c r="U135" s="14"/>
      <c r="V135" s="14"/>
      <c r="W135" s="14"/>
      <c r="X135" s="14"/>
      <c r="Y135" s="14"/>
      <c r="Z135" s="14"/>
    </row>
    <row r="136">
      <c r="A136" s="106">
        <v>135.0</v>
      </c>
      <c r="B136" s="107" t="s">
        <v>4503</v>
      </c>
      <c r="C136" s="107" t="s">
        <v>4669</v>
      </c>
      <c r="D136" s="107" t="s">
        <v>4509</v>
      </c>
      <c r="E136" s="36" t="s">
        <v>4670</v>
      </c>
      <c r="F136" s="14"/>
      <c r="G136" s="14"/>
      <c r="H136" s="14"/>
      <c r="I136" s="14"/>
      <c r="J136" s="14"/>
      <c r="K136" s="14"/>
      <c r="L136" s="14"/>
      <c r="M136" s="14"/>
      <c r="N136" s="14"/>
      <c r="O136" s="14"/>
      <c r="P136" s="14"/>
      <c r="Q136" s="14"/>
      <c r="R136" s="14"/>
      <c r="S136" s="14"/>
      <c r="T136" s="14"/>
      <c r="U136" s="14"/>
      <c r="V136" s="14"/>
      <c r="W136" s="14"/>
      <c r="X136" s="14"/>
      <c r="Y136" s="14"/>
      <c r="Z136" s="14"/>
    </row>
    <row r="137">
      <c r="A137" s="106">
        <v>136.0</v>
      </c>
      <c r="B137" s="107" t="s">
        <v>4503</v>
      </c>
      <c r="C137" s="107" t="s">
        <v>4671</v>
      </c>
      <c r="D137" s="107" t="s">
        <v>4509</v>
      </c>
      <c r="E137" s="36" t="s">
        <v>4672</v>
      </c>
      <c r="F137" s="14"/>
      <c r="G137" s="14"/>
      <c r="H137" s="14"/>
      <c r="I137" s="14"/>
      <c r="J137" s="14"/>
      <c r="K137" s="14"/>
      <c r="L137" s="14"/>
      <c r="M137" s="14"/>
      <c r="N137" s="14"/>
      <c r="O137" s="14"/>
      <c r="P137" s="14"/>
      <c r="Q137" s="14"/>
      <c r="R137" s="14"/>
      <c r="S137" s="14"/>
      <c r="T137" s="14"/>
      <c r="U137" s="14"/>
      <c r="V137" s="14"/>
      <c r="W137" s="14"/>
      <c r="X137" s="14"/>
      <c r="Y137" s="14"/>
      <c r="Z137" s="14"/>
    </row>
    <row r="138">
      <c r="A138" s="106">
        <v>137.0</v>
      </c>
      <c r="B138" s="107" t="s">
        <v>4503</v>
      </c>
      <c r="C138" s="107" t="s">
        <v>4673</v>
      </c>
      <c r="D138" s="107" t="s">
        <v>4505</v>
      </c>
      <c r="E138" s="36" t="s">
        <v>4674</v>
      </c>
      <c r="F138" s="14"/>
      <c r="G138" s="14"/>
      <c r="H138" s="14"/>
      <c r="I138" s="14"/>
      <c r="J138" s="14"/>
      <c r="K138" s="14"/>
      <c r="L138" s="14"/>
      <c r="M138" s="14"/>
      <c r="N138" s="14"/>
      <c r="O138" s="14"/>
      <c r="P138" s="14"/>
      <c r="Q138" s="14"/>
      <c r="R138" s="14"/>
      <c r="S138" s="14"/>
      <c r="T138" s="14"/>
      <c r="U138" s="14"/>
      <c r="V138" s="14"/>
      <c r="W138" s="14"/>
      <c r="X138" s="14"/>
      <c r="Y138" s="14"/>
      <c r="Z138" s="14"/>
    </row>
    <row r="139">
      <c r="A139" s="106">
        <v>138.0</v>
      </c>
      <c r="B139" s="107" t="s">
        <v>4503</v>
      </c>
      <c r="C139" s="107" t="s">
        <v>4675</v>
      </c>
      <c r="D139" s="107" t="s">
        <v>4505</v>
      </c>
      <c r="E139" s="36" t="s">
        <v>4676</v>
      </c>
      <c r="F139" s="14"/>
      <c r="G139" s="14"/>
      <c r="H139" s="14"/>
      <c r="I139" s="14"/>
      <c r="J139" s="14"/>
      <c r="K139" s="14"/>
      <c r="L139" s="14"/>
      <c r="M139" s="14"/>
      <c r="N139" s="14"/>
      <c r="O139" s="14"/>
      <c r="P139" s="14"/>
      <c r="Q139" s="14"/>
      <c r="R139" s="14"/>
      <c r="S139" s="14"/>
      <c r="T139" s="14"/>
      <c r="U139" s="14"/>
      <c r="V139" s="14"/>
      <c r="W139" s="14"/>
      <c r="X139" s="14"/>
      <c r="Y139" s="14"/>
      <c r="Z139" s="14"/>
    </row>
    <row r="140">
      <c r="A140" s="106">
        <v>139.0</v>
      </c>
      <c r="B140" s="107" t="s">
        <v>4503</v>
      </c>
      <c r="C140" s="107" t="s">
        <v>4677</v>
      </c>
      <c r="D140" s="107" t="s">
        <v>4505</v>
      </c>
      <c r="E140" s="36" t="s">
        <v>4678</v>
      </c>
      <c r="F140" s="14"/>
      <c r="G140" s="14"/>
      <c r="H140" s="14"/>
      <c r="I140" s="14"/>
      <c r="J140" s="14"/>
      <c r="K140" s="14"/>
      <c r="L140" s="14"/>
      <c r="M140" s="14"/>
      <c r="N140" s="14"/>
      <c r="O140" s="14"/>
      <c r="P140" s="14"/>
      <c r="Q140" s="14"/>
      <c r="R140" s="14"/>
      <c r="S140" s="14"/>
      <c r="T140" s="14"/>
      <c r="U140" s="14"/>
      <c r="V140" s="14"/>
      <c r="W140" s="14"/>
      <c r="X140" s="14"/>
      <c r="Y140" s="14"/>
      <c r="Z140" s="14"/>
    </row>
    <row r="141">
      <c r="A141" s="106">
        <v>140.0</v>
      </c>
      <c r="B141" s="107" t="s">
        <v>4503</v>
      </c>
      <c r="C141" s="107" t="s">
        <v>4679</v>
      </c>
      <c r="D141" s="107" t="s">
        <v>4680</v>
      </c>
      <c r="E141" s="36" t="s">
        <v>4681</v>
      </c>
      <c r="F141" s="14"/>
      <c r="G141" s="14"/>
      <c r="H141" s="14"/>
      <c r="I141" s="14"/>
      <c r="J141" s="14"/>
      <c r="K141" s="14"/>
      <c r="L141" s="14"/>
      <c r="M141" s="14"/>
      <c r="N141" s="14"/>
      <c r="O141" s="14"/>
      <c r="P141" s="14"/>
      <c r="Q141" s="14"/>
      <c r="R141" s="14"/>
      <c r="S141" s="14"/>
      <c r="T141" s="14"/>
      <c r="U141" s="14"/>
      <c r="V141" s="14"/>
      <c r="W141" s="14"/>
      <c r="X141" s="14"/>
      <c r="Y141" s="14"/>
      <c r="Z141" s="14"/>
    </row>
    <row r="142">
      <c r="A142" s="106">
        <v>141.0</v>
      </c>
      <c r="B142" s="107" t="s">
        <v>4503</v>
      </c>
      <c r="C142" s="107" t="s">
        <v>4682</v>
      </c>
      <c r="D142" s="107" t="s">
        <v>4505</v>
      </c>
      <c r="E142" s="36" t="s">
        <v>4683</v>
      </c>
      <c r="F142" s="14"/>
      <c r="G142" s="14"/>
      <c r="H142" s="14"/>
      <c r="I142" s="14"/>
      <c r="J142" s="14"/>
      <c r="K142" s="14"/>
      <c r="L142" s="14"/>
      <c r="M142" s="14"/>
      <c r="N142" s="14"/>
      <c r="O142" s="14"/>
      <c r="P142" s="14"/>
      <c r="Q142" s="14"/>
      <c r="R142" s="14"/>
      <c r="S142" s="14"/>
      <c r="T142" s="14"/>
      <c r="U142" s="14"/>
      <c r="V142" s="14"/>
      <c r="W142" s="14"/>
      <c r="X142" s="14"/>
      <c r="Y142" s="14"/>
      <c r="Z142" s="14"/>
    </row>
    <row r="143">
      <c r="A143" s="106">
        <v>142.0</v>
      </c>
      <c r="B143" s="107" t="s">
        <v>4503</v>
      </c>
      <c r="C143" s="107" t="s">
        <v>4684</v>
      </c>
      <c r="D143" s="107" t="s">
        <v>4509</v>
      </c>
      <c r="E143" s="36" t="s">
        <v>4685</v>
      </c>
      <c r="F143" s="14"/>
      <c r="G143" s="14"/>
      <c r="H143" s="14"/>
      <c r="I143" s="14"/>
      <c r="J143" s="14"/>
      <c r="K143" s="14"/>
      <c r="L143" s="14"/>
      <c r="M143" s="14"/>
      <c r="N143" s="14"/>
      <c r="O143" s="14"/>
      <c r="P143" s="14"/>
      <c r="Q143" s="14"/>
      <c r="R143" s="14"/>
      <c r="S143" s="14"/>
      <c r="T143" s="14"/>
      <c r="U143" s="14"/>
      <c r="V143" s="14"/>
      <c r="W143" s="14"/>
      <c r="X143" s="14"/>
      <c r="Y143" s="14"/>
      <c r="Z143" s="14"/>
    </row>
    <row r="144">
      <c r="A144" s="106">
        <v>143.0</v>
      </c>
      <c r="B144" s="107" t="s">
        <v>4503</v>
      </c>
      <c r="C144" s="107" t="s">
        <v>4686</v>
      </c>
      <c r="D144" s="107" t="s">
        <v>4505</v>
      </c>
      <c r="E144" s="36" t="s">
        <v>4687</v>
      </c>
      <c r="F144" s="14"/>
      <c r="G144" s="14"/>
      <c r="H144" s="14"/>
      <c r="I144" s="14"/>
      <c r="J144" s="14"/>
      <c r="K144" s="14"/>
      <c r="L144" s="14"/>
      <c r="M144" s="14"/>
      <c r="N144" s="14"/>
      <c r="O144" s="14"/>
      <c r="P144" s="14"/>
      <c r="Q144" s="14"/>
      <c r="R144" s="14"/>
      <c r="S144" s="14"/>
      <c r="T144" s="14"/>
      <c r="U144" s="14"/>
      <c r="V144" s="14"/>
      <c r="W144" s="14"/>
      <c r="X144" s="14"/>
      <c r="Y144" s="14"/>
      <c r="Z144" s="14"/>
    </row>
    <row r="145">
      <c r="A145" s="106">
        <v>144.0</v>
      </c>
      <c r="B145" s="107" t="s">
        <v>4503</v>
      </c>
      <c r="C145" s="107" t="s">
        <v>4688</v>
      </c>
      <c r="D145" s="107" t="s">
        <v>4509</v>
      </c>
      <c r="E145" s="36" t="s">
        <v>4689</v>
      </c>
      <c r="F145" s="14"/>
      <c r="G145" s="14"/>
      <c r="H145" s="14"/>
      <c r="I145" s="14"/>
      <c r="J145" s="14"/>
      <c r="K145" s="14"/>
      <c r="L145" s="14"/>
      <c r="M145" s="14"/>
      <c r="N145" s="14"/>
      <c r="O145" s="14"/>
      <c r="P145" s="14"/>
      <c r="Q145" s="14"/>
      <c r="R145" s="14"/>
      <c r="S145" s="14"/>
      <c r="T145" s="14"/>
      <c r="U145" s="14"/>
      <c r="V145" s="14"/>
      <c r="W145" s="14"/>
      <c r="X145" s="14"/>
      <c r="Y145" s="14"/>
      <c r="Z145" s="14"/>
    </row>
    <row r="146">
      <c r="A146" s="106">
        <v>145.0</v>
      </c>
      <c r="B146" s="107" t="s">
        <v>4503</v>
      </c>
      <c r="C146" s="107" t="s">
        <v>4690</v>
      </c>
      <c r="D146" s="107" t="s">
        <v>4509</v>
      </c>
      <c r="E146" s="36" t="s">
        <v>4691</v>
      </c>
      <c r="F146" s="14"/>
      <c r="G146" s="14"/>
      <c r="H146" s="14"/>
      <c r="I146" s="14"/>
      <c r="J146" s="14"/>
      <c r="K146" s="14"/>
      <c r="L146" s="14"/>
      <c r="M146" s="14"/>
      <c r="N146" s="14"/>
      <c r="O146" s="14"/>
      <c r="P146" s="14"/>
      <c r="Q146" s="14"/>
      <c r="R146" s="14"/>
      <c r="S146" s="14"/>
      <c r="T146" s="14"/>
      <c r="U146" s="14"/>
      <c r="V146" s="14"/>
      <c r="W146" s="14"/>
      <c r="X146" s="14"/>
      <c r="Y146" s="14"/>
      <c r="Z146" s="14"/>
    </row>
    <row r="147">
      <c r="A147" s="106">
        <v>146.0</v>
      </c>
      <c r="B147" s="107" t="s">
        <v>4503</v>
      </c>
      <c r="C147" s="107" t="s">
        <v>4692</v>
      </c>
      <c r="D147" s="107" t="s">
        <v>4509</v>
      </c>
      <c r="E147" s="36" t="s">
        <v>4693</v>
      </c>
      <c r="F147" s="14"/>
      <c r="G147" s="14"/>
      <c r="H147" s="14"/>
      <c r="I147" s="14"/>
      <c r="J147" s="14"/>
      <c r="K147" s="14"/>
      <c r="L147" s="14"/>
      <c r="M147" s="14"/>
      <c r="N147" s="14"/>
      <c r="O147" s="14"/>
      <c r="P147" s="14"/>
      <c r="Q147" s="14"/>
      <c r="R147" s="14"/>
      <c r="S147" s="14"/>
      <c r="T147" s="14"/>
      <c r="U147" s="14"/>
      <c r="V147" s="14"/>
      <c r="W147" s="14"/>
      <c r="X147" s="14"/>
      <c r="Y147" s="14"/>
      <c r="Z147" s="14"/>
    </row>
    <row r="148">
      <c r="A148" s="106">
        <v>147.0</v>
      </c>
      <c r="B148" s="107" t="s">
        <v>4503</v>
      </c>
      <c r="C148" s="107" t="s">
        <v>4694</v>
      </c>
      <c r="D148" s="107" t="s">
        <v>4509</v>
      </c>
      <c r="E148" s="36" t="s">
        <v>4695</v>
      </c>
      <c r="F148" s="14"/>
      <c r="G148" s="14"/>
      <c r="H148" s="14"/>
      <c r="I148" s="14"/>
      <c r="J148" s="14"/>
      <c r="K148" s="14"/>
      <c r="L148" s="14"/>
      <c r="M148" s="14"/>
      <c r="N148" s="14"/>
      <c r="O148" s="14"/>
      <c r="P148" s="14"/>
      <c r="Q148" s="14"/>
      <c r="R148" s="14"/>
      <c r="S148" s="14"/>
      <c r="T148" s="14"/>
      <c r="U148" s="14"/>
      <c r="V148" s="14"/>
      <c r="W148" s="14"/>
      <c r="X148" s="14"/>
      <c r="Y148" s="14"/>
      <c r="Z148" s="14"/>
    </row>
    <row r="149">
      <c r="A149" s="106">
        <v>148.0</v>
      </c>
      <c r="B149" s="107" t="s">
        <v>4503</v>
      </c>
      <c r="C149" s="107" t="s">
        <v>4696</v>
      </c>
      <c r="D149" s="107" t="s">
        <v>4543</v>
      </c>
      <c r="E149" s="36" t="s">
        <v>4697</v>
      </c>
      <c r="F149" s="14"/>
      <c r="G149" s="14"/>
      <c r="H149" s="14"/>
      <c r="I149" s="14"/>
      <c r="J149" s="14"/>
      <c r="K149" s="14"/>
      <c r="L149" s="14"/>
      <c r="M149" s="14"/>
      <c r="N149" s="14"/>
      <c r="O149" s="14"/>
      <c r="P149" s="14"/>
      <c r="Q149" s="14"/>
      <c r="R149" s="14"/>
      <c r="S149" s="14"/>
      <c r="T149" s="14"/>
      <c r="U149" s="14"/>
      <c r="V149" s="14"/>
      <c r="W149" s="14"/>
      <c r="X149" s="14"/>
      <c r="Y149" s="14"/>
      <c r="Z149" s="14"/>
    </row>
    <row r="150">
      <c r="A150" s="106">
        <v>149.0</v>
      </c>
      <c r="B150" s="107" t="s">
        <v>4503</v>
      </c>
      <c r="C150" s="107" t="s">
        <v>4698</v>
      </c>
      <c r="D150" s="107" t="s">
        <v>4509</v>
      </c>
      <c r="E150" s="36" t="s">
        <v>4699</v>
      </c>
      <c r="F150" s="14"/>
      <c r="G150" s="14"/>
      <c r="H150" s="14"/>
      <c r="I150" s="14"/>
      <c r="J150" s="14"/>
      <c r="K150" s="14"/>
      <c r="L150" s="14"/>
      <c r="M150" s="14"/>
      <c r="N150" s="14"/>
      <c r="O150" s="14"/>
      <c r="P150" s="14"/>
      <c r="Q150" s="14"/>
      <c r="R150" s="14"/>
      <c r="S150" s="14"/>
      <c r="T150" s="14"/>
      <c r="U150" s="14"/>
      <c r="V150" s="14"/>
      <c r="W150" s="14"/>
      <c r="X150" s="14"/>
      <c r="Y150" s="14"/>
      <c r="Z150" s="14"/>
    </row>
    <row r="151">
      <c r="A151" s="106">
        <v>150.0</v>
      </c>
      <c r="B151" s="107" t="s">
        <v>4503</v>
      </c>
      <c r="C151" s="107" t="s">
        <v>4700</v>
      </c>
      <c r="D151" s="107" t="s">
        <v>4509</v>
      </c>
      <c r="E151" s="36" t="s">
        <v>4701</v>
      </c>
      <c r="F151" s="14"/>
      <c r="G151" s="14"/>
      <c r="H151" s="14"/>
      <c r="I151" s="14"/>
      <c r="J151" s="14"/>
      <c r="K151" s="14"/>
      <c r="L151" s="14"/>
      <c r="M151" s="14"/>
      <c r="N151" s="14"/>
      <c r="O151" s="14"/>
      <c r="P151" s="14"/>
      <c r="Q151" s="14"/>
      <c r="R151" s="14"/>
      <c r="S151" s="14"/>
      <c r="T151" s="14"/>
      <c r="U151" s="14"/>
      <c r="V151" s="14"/>
      <c r="W151" s="14"/>
      <c r="X151" s="14"/>
      <c r="Y151" s="14"/>
      <c r="Z151" s="14"/>
    </row>
    <row r="152">
      <c r="A152" s="106">
        <v>151.0</v>
      </c>
      <c r="B152" s="107" t="s">
        <v>4503</v>
      </c>
      <c r="C152" s="107" t="s">
        <v>4702</v>
      </c>
      <c r="D152" s="107" t="s">
        <v>4509</v>
      </c>
      <c r="E152" s="36" t="s">
        <v>4703</v>
      </c>
      <c r="F152" s="14"/>
      <c r="G152" s="14"/>
      <c r="H152" s="14"/>
      <c r="I152" s="14"/>
      <c r="J152" s="14"/>
      <c r="K152" s="14"/>
      <c r="L152" s="14"/>
      <c r="M152" s="14"/>
      <c r="N152" s="14"/>
      <c r="O152" s="14"/>
      <c r="P152" s="14"/>
      <c r="Q152" s="14"/>
      <c r="R152" s="14"/>
      <c r="S152" s="14"/>
      <c r="T152" s="14"/>
      <c r="U152" s="14"/>
      <c r="V152" s="14"/>
      <c r="W152" s="14"/>
      <c r="X152" s="14"/>
      <c r="Y152" s="14"/>
      <c r="Z152" s="14"/>
    </row>
    <row r="153">
      <c r="A153" s="106">
        <v>152.0</v>
      </c>
      <c r="B153" s="107" t="s">
        <v>4503</v>
      </c>
      <c r="C153" s="107" t="s">
        <v>4521</v>
      </c>
      <c r="D153" s="107" t="s">
        <v>4509</v>
      </c>
      <c r="E153" s="36" t="s">
        <v>4704</v>
      </c>
      <c r="F153" s="14"/>
      <c r="G153" s="14"/>
      <c r="H153" s="14"/>
      <c r="I153" s="14"/>
      <c r="J153" s="14"/>
      <c r="K153" s="14"/>
      <c r="L153" s="14"/>
      <c r="M153" s="14"/>
      <c r="N153" s="14"/>
      <c r="O153" s="14"/>
      <c r="P153" s="14"/>
      <c r="Q153" s="14"/>
      <c r="R153" s="14"/>
      <c r="S153" s="14"/>
      <c r="T153" s="14"/>
      <c r="U153" s="14"/>
      <c r="V153" s="14"/>
      <c r="W153" s="14"/>
      <c r="X153" s="14"/>
      <c r="Y153" s="14"/>
      <c r="Z153" s="14"/>
    </row>
    <row r="154">
      <c r="A154" s="106">
        <v>153.0</v>
      </c>
      <c r="B154" s="107" t="s">
        <v>4503</v>
      </c>
      <c r="C154" s="107" t="s">
        <v>4659</v>
      </c>
      <c r="D154" s="107" t="s">
        <v>4509</v>
      </c>
      <c r="E154" s="36" t="s">
        <v>4705</v>
      </c>
      <c r="F154" s="14"/>
      <c r="G154" s="14"/>
      <c r="H154" s="14"/>
      <c r="I154" s="14"/>
      <c r="J154" s="14"/>
      <c r="K154" s="14"/>
      <c r="L154" s="14"/>
      <c r="M154" s="14"/>
      <c r="N154" s="14"/>
      <c r="O154" s="14"/>
      <c r="P154" s="14"/>
      <c r="Q154" s="14"/>
      <c r="R154" s="14"/>
      <c r="S154" s="14"/>
      <c r="T154" s="14"/>
      <c r="U154" s="14"/>
      <c r="V154" s="14"/>
      <c r="W154" s="14"/>
      <c r="X154" s="14"/>
      <c r="Y154" s="14"/>
      <c r="Z154" s="14"/>
    </row>
    <row r="155">
      <c r="A155" s="106">
        <v>154.0</v>
      </c>
      <c r="B155" s="107" t="s">
        <v>4503</v>
      </c>
      <c r="C155" s="107" t="s">
        <v>4706</v>
      </c>
      <c r="D155" s="107" t="s">
        <v>4505</v>
      </c>
      <c r="E155" s="36" t="s">
        <v>4707</v>
      </c>
      <c r="F155" s="14"/>
      <c r="G155" s="14"/>
      <c r="H155" s="14"/>
      <c r="I155" s="14"/>
      <c r="J155" s="14"/>
      <c r="K155" s="14"/>
      <c r="L155" s="14"/>
      <c r="M155" s="14"/>
      <c r="N155" s="14"/>
      <c r="O155" s="14"/>
      <c r="P155" s="14"/>
      <c r="Q155" s="14"/>
      <c r="R155" s="14"/>
      <c r="S155" s="14"/>
      <c r="T155" s="14"/>
      <c r="U155" s="14"/>
      <c r="V155" s="14"/>
      <c r="W155" s="14"/>
      <c r="X155" s="14"/>
      <c r="Y155" s="14"/>
      <c r="Z155" s="14"/>
    </row>
    <row r="156">
      <c r="A156" s="106">
        <v>155.0</v>
      </c>
      <c r="B156" s="107" t="s">
        <v>4503</v>
      </c>
      <c r="C156" s="107" t="s">
        <v>4708</v>
      </c>
      <c r="D156" s="107" t="s">
        <v>4509</v>
      </c>
      <c r="E156" s="36" t="s">
        <v>4709</v>
      </c>
      <c r="F156" s="14"/>
      <c r="G156" s="14"/>
      <c r="H156" s="14"/>
      <c r="I156" s="14"/>
      <c r="J156" s="14"/>
      <c r="K156" s="14"/>
      <c r="L156" s="14"/>
      <c r="M156" s="14"/>
      <c r="N156" s="14"/>
      <c r="O156" s="14"/>
      <c r="P156" s="14"/>
      <c r="Q156" s="14"/>
      <c r="R156" s="14"/>
      <c r="S156" s="14"/>
      <c r="T156" s="14"/>
      <c r="U156" s="14"/>
      <c r="V156" s="14"/>
      <c r="W156" s="14"/>
      <c r="X156" s="14"/>
      <c r="Y156" s="14"/>
      <c r="Z156" s="14"/>
    </row>
    <row r="157">
      <c r="A157" s="106">
        <v>156.0</v>
      </c>
      <c r="B157" s="107" t="s">
        <v>4503</v>
      </c>
      <c r="C157" s="107" t="s">
        <v>4710</v>
      </c>
      <c r="D157" s="107" t="s">
        <v>4509</v>
      </c>
      <c r="E157" s="36" t="s">
        <v>4711</v>
      </c>
      <c r="F157" s="14"/>
      <c r="G157" s="14"/>
      <c r="H157" s="14"/>
      <c r="I157" s="14"/>
      <c r="J157" s="14"/>
      <c r="K157" s="14"/>
      <c r="L157" s="14"/>
      <c r="M157" s="14"/>
      <c r="N157" s="14"/>
      <c r="O157" s="14"/>
      <c r="P157" s="14"/>
      <c r="Q157" s="14"/>
      <c r="R157" s="14"/>
      <c r="S157" s="14"/>
      <c r="T157" s="14"/>
      <c r="U157" s="14"/>
      <c r="V157" s="14"/>
      <c r="W157" s="14"/>
      <c r="X157" s="14"/>
      <c r="Y157" s="14"/>
      <c r="Z157" s="14"/>
    </row>
    <row r="158">
      <c r="A158" s="106">
        <v>157.0</v>
      </c>
      <c r="B158" s="107" t="s">
        <v>4503</v>
      </c>
      <c r="C158" s="107" t="s">
        <v>4712</v>
      </c>
      <c r="D158" s="107" t="s">
        <v>4543</v>
      </c>
      <c r="E158" s="36" t="s">
        <v>4713</v>
      </c>
      <c r="F158" s="14"/>
      <c r="G158" s="14"/>
      <c r="H158" s="14"/>
      <c r="I158" s="14"/>
      <c r="J158" s="14"/>
      <c r="K158" s="14"/>
      <c r="L158" s="14"/>
      <c r="M158" s="14"/>
      <c r="N158" s="14"/>
      <c r="O158" s="14"/>
      <c r="P158" s="14"/>
      <c r="Q158" s="14"/>
      <c r="R158" s="14"/>
      <c r="S158" s="14"/>
      <c r="T158" s="14"/>
      <c r="U158" s="14"/>
      <c r="V158" s="14"/>
      <c r="W158" s="14"/>
      <c r="X158" s="14"/>
      <c r="Y158" s="14"/>
      <c r="Z158" s="14"/>
    </row>
    <row r="159">
      <c r="A159" s="106">
        <v>158.0</v>
      </c>
      <c r="B159" s="107" t="s">
        <v>4503</v>
      </c>
      <c r="C159" s="107" t="s">
        <v>4614</v>
      </c>
      <c r="D159" s="107" t="s">
        <v>4505</v>
      </c>
      <c r="E159" s="36" t="s">
        <v>4714</v>
      </c>
      <c r="F159" s="14"/>
      <c r="G159" s="14"/>
      <c r="H159" s="14"/>
      <c r="I159" s="14"/>
      <c r="J159" s="14"/>
      <c r="K159" s="14"/>
      <c r="L159" s="14"/>
      <c r="M159" s="14"/>
      <c r="N159" s="14"/>
      <c r="O159" s="14"/>
      <c r="P159" s="14"/>
      <c r="Q159" s="14"/>
      <c r="R159" s="14"/>
      <c r="S159" s="14"/>
      <c r="T159" s="14"/>
      <c r="U159" s="14"/>
      <c r="V159" s="14"/>
      <c r="W159" s="14"/>
      <c r="X159" s="14"/>
      <c r="Y159" s="14"/>
      <c r="Z159" s="14"/>
    </row>
    <row r="160">
      <c r="A160" s="106">
        <v>159.0</v>
      </c>
      <c r="B160" s="107" t="s">
        <v>4503</v>
      </c>
      <c r="C160" s="107" t="s">
        <v>4637</v>
      </c>
      <c r="D160" s="107" t="s">
        <v>4509</v>
      </c>
      <c r="E160" s="36" t="s">
        <v>4715</v>
      </c>
      <c r="F160" s="14"/>
      <c r="G160" s="14"/>
      <c r="H160" s="14"/>
      <c r="I160" s="14"/>
      <c r="J160" s="14"/>
      <c r="K160" s="14"/>
      <c r="L160" s="14"/>
      <c r="M160" s="14"/>
      <c r="N160" s="14"/>
      <c r="O160" s="14"/>
      <c r="P160" s="14"/>
      <c r="Q160" s="14"/>
      <c r="R160" s="14"/>
      <c r="S160" s="14"/>
      <c r="T160" s="14"/>
      <c r="U160" s="14"/>
      <c r="V160" s="14"/>
      <c r="W160" s="14"/>
      <c r="X160" s="14"/>
      <c r="Y160" s="14"/>
      <c r="Z160" s="14"/>
    </row>
    <row r="161">
      <c r="A161" s="106">
        <v>160.0</v>
      </c>
      <c r="B161" s="107" t="s">
        <v>4503</v>
      </c>
      <c r="C161" s="107" t="s">
        <v>4716</v>
      </c>
      <c r="D161" s="107" t="s">
        <v>4509</v>
      </c>
      <c r="E161" s="36" t="s">
        <v>4717</v>
      </c>
      <c r="F161" s="14"/>
      <c r="G161" s="14"/>
      <c r="H161" s="14"/>
      <c r="I161" s="14"/>
      <c r="J161" s="14"/>
      <c r="K161" s="14"/>
      <c r="L161" s="14"/>
      <c r="M161" s="14"/>
      <c r="N161" s="14"/>
      <c r="O161" s="14"/>
      <c r="P161" s="14"/>
      <c r="Q161" s="14"/>
      <c r="R161" s="14"/>
      <c r="S161" s="14"/>
      <c r="T161" s="14"/>
      <c r="U161" s="14"/>
      <c r="V161" s="14"/>
      <c r="W161" s="14"/>
      <c r="X161" s="14"/>
      <c r="Y161" s="14"/>
      <c r="Z161" s="14"/>
    </row>
    <row r="162">
      <c r="A162" s="106">
        <v>161.0</v>
      </c>
      <c r="B162" s="107" t="s">
        <v>4503</v>
      </c>
      <c r="C162" s="107" t="s">
        <v>4718</v>
      </c>
      <c r="D162" s="107" t="s">
        <v>4509</v>
      </c>
      <c r="E162" s="36" t="s">
        <v>4719</v>
      </c>
      <c r="F162" s="14"/>
      <c r="G162" s="14"/>
      <c r="H162" s="14"/>
      <c r="I162" s="14"/>
      <c r="J162" s="14"/>
      <c r="K162" s="14"/>
      <c r="L162" s="14"/>
      <c r="M162" s="14"/>
      <c r="N162" s="14"/>
      <c r="O162" s="14"/>
      <c r="P162" s="14"/>
      <c r="Q162" s="14"/>
      <c r="R162" s="14"/>
      <c r="S162" s="14"/>
      <c r="T162" s="14"/>
      <c r="U162" s="14"/>
      <c r="V162" s="14"/>
      <c r="W162" s="14"/>
      <c r="X162" s="14"/>
      <c r="Y162" s="14"/>
      <c r="Z162" s="14"/>
    </row>
    <row r="163">
      <c r="A163" s="106">
        <v>162.0</v>
      </c>
      <c r="B163" s="107" t="s">
        <v>4503</v>
      </c>
      <c r="C163" s="107" t="s">
        <v>4665</v>
      </c>
      <c r="D163" s="107" t="s">
        <v>4505</v>
      </c>
      <c r="E163" s="36" t="s">
        <v>4720</v>
      </c>
      <c r="F163" s="14"/>
      <c r="G163" s="14"/>
      <c r="H163" s="14"/>
      <c r="I163" s="14"/>
      <c r="J163" s="14"/>
      <c r="K163" s="14"/>
      <c r="L163" s="14"/>
      <c r="M163" s="14"/>
      <c r="N163" s="14"/>
      <c r="O163" s="14"/>
      <c r="P163" s="14"/>
      <c r="Q163" s="14"/>
      <c r="R163" s="14"/>
      <c r="S163" s="14"/>
      <c r="T163" s="14"/>
      <c r="U163" s="14"/>
      <c r="V163" s="14"/>
      <c r="W163" s="14"/>
      <c r="X163" s="14"/>
      <c r="Y163" s="14"/>
      <c r="Z163" s="14"/>
    </row>
    <row r="164">
      <c r="A164" s="106">
        <v>163.0</v>
      </c>
      <c r="B164" s="107" t="s">
        <v>4503</v>
      </c>
      <c r="C164" s="107" t="s">
        <v>4721</v>
      </c>
      <c r="D164" s="107" t="s">
        <v>4509</v>
      </c>
      <c r="E164" s="36" t="s">
        <v>4722</v>
      </c>
      <c r="F164" s="14"/>
      <c r="G164" s="14"/>
      <c r="H164" s="14"/>
      <c r="I164" s="14"/>
      <c r="J164" s="14"/>
      <c r="K164" s="14"/>
      <c r="L164" s="14"/>
      <c r="M164" s="14"/>
      <c r="N164" s="14"/>
      <c r="O164" s="14"/>
      <c r="P164" s="14"/>
      <c r="Q164" s="14"/>
      <c r="R164" s="14"/>
      <c r="S164" s="14"/>
      <c r="T164" s="14"/>
      <c r="U164" s="14"/>
      <c r="V164" s="14"/>
      <c r="W164" s="14"/>
      <c r="X164" s="14"/>
      <c r="Y164" s="14"/>
      <c r="Z164" s="14"/>
    </row>
    <row r="165">
      <c r="A165" s="106">
        <v>164.0</v>
      </c>
      <c r="B165" s="107" t="s">
        <v>4503</v>
      </c>
      <c r="C165" s="107" t="s">
        <v>4723</v>
      </c>
      <c r="D165" s="107" t="s">
        <v>4509</v>
      </c>
      <c r="E165" s="36" t="s">
        <v>4724</v>
      </c>
      <c r="F165" s="14"/>
      <c r="G165" s="14"/>
      <c r="H165" s="14"/>
      <c r="I165" s="14"/>
      <c r="J165" s="14"/>
      <c r="K165" s="14"/>
      <c r="L165" s="14"/>
      <c r="M165" s="14"/>
      <c r="N165" s="14"/>
      <c r="O165" s="14"/>
      <c r="P165" s="14"/>
      <c r="Q165" s="14"/>
      <c r="R165" s="14"/>
      <c r="S165" s="14"/>
      <c r="T165" s="14"/>
      <c r="U165" s="14"/>
      <c r="V165" s="14"/>
      <c r="W165" s="14"/>
      <c r="X165" s="14"/>
      <c r="Y165" s="14"/>
      <c r="Z165" s="14"/>
    </row>
    <row r="166">
      <c r="A166" s="106">
        <v>165.0</v>
      </c>
      <c r="B166" s="107" t="s">
        <v>4503</v>
      </c>
      <c r="C166" s="107" t="s">
        <v>4725</v>
      </c>
      <c r="D166" s="107" t="s">
        <v>4505</v>
      </c>
      <c r="E166" s="36" t="s">
        <v>4726</v>
      </c>
      <c r="F166" s="14"/>
      <c r="G166" s="14"/>
      <c r="H166" s="14"/>
      <c r="I166" s="14"/>
      <c r="J166" s="14"/>
      <c r="K166" s="14"/>
      <c r="L166" s="14"/>
      <c r="M166" s="14"/>
      <c r="N166" s="14"/>
      <c r="O166" s="14"/>
      <c r="P166" s="14"/>
      <c r="Q166" s="14"/>
      <c r="R166" s="14"/>
      <c r="S166" s="14"/>
      <c r="T166" s="14"/>
      <c r="U166" s="14"/>
      <c r="V166" s="14"/>
      <c r="W166" s="14"/>
      <c r="X166" s="14"/>
      <c r="Y166" s="14"/>
      <c r="Z166" s="14"/>
    </row>
    <row r="167">
      <c r="A167" s="106">
        <v>166.0</v>
      </c>
      <c r="B167" s="107" t="s">
        <v>4503</v>
      </c>
      <c r="C167" s="107" t="s">
        <v>4727</v>
      </c>
      <c r="D167" s="107" t="s">
        <v>4509</v>
      </c>
      <c r="E167" s="36" t="s">
        <v>4728</v>
      </c>
      <c r="F167" s="14"/>
      <c r="G167" s="14"/>
      <c r="H167" s="14"/>
      <c r="I167" s="14"/>
      <c r="J167" s="14"/>
      <c r="K167" s="14"/>
      <c r="L167" s="14"/>
      <c r="M167" s="14"/>
      <c r="N167" s="14"/>
      <c r="O167" s="14"/>
      <c r="P167" s="14"/>
      <c r="Q167" s="14"/>
      <c r="R167" s="14"/>
      <c r="S167" s="14"/>
      <c r="T167" s="14"/>
      <c r="U167" s="14"/>
      <c r="V167" s="14"/>
      <c r="W167" s="14"/>
      <c r="X167" s="14"/>
      <c r="Y167" s="14"/>
      <c r="Z167" s="14"/>
    </row>
    <row r="168">
      <c r="A168" s="106">
        <v>167.0</v>
      </c>
      <c r="B168" s="107" t="s">
        <v>4503</v>
      </c>
      <c r="C168" s="107" t="s">
        <v>4729</v>
      </c>
      <c r="D168" s="107" t="s">
        <v>4505</v>
      </c>
      <c r="E168" s="36" t="s">
        <v>4730</v>
      </c>
      <c r="F168" s="14"/>
      <c r="G168" s="14"/>
      <c r="H168" s="14"/>
      <c r="I168" s="14"/>
      <c r="J168" s="14"/>
      <c r="K168" s="14"/>
      <c r="L168" s="14"/>
      <c r="M168" s="14"/>
      <c r="N168" s="14"/>
      <c r="O168" s="14"/>
      <c r="P168" s="14"/>
      <c r="Q168" s="14"/>
      <c r="R168" s="14"/>
      <c r="S168" s="14"/>
      <c r="T168" s="14"/>
      <c r="U168" s="14"/>
      <c r="V168" s="14"/>
      <c r="W168" s="14"/>
      <c r="X168" s="14"/>
      <c r="Y168" s="14"/>
      <c r="Z168" s="14"/>
    </row>
    <row r="169">
      <c r="A169" s="106">
        <v>168.0</v>
      </c>
      <c r="B169" s="107" t="s">
        <v>4503</v>
      </c>
      <c r="C169" s="107" t="s">
        <v>4731</v>
      </c>
      <c r="D169" s="107" t="s">
        <v>4505</v>
      </c>
      <c r="E169" s="36" t="s">
        <v>4732</v>
      </c>
      <c r="F169" s="14"/>
      <c r="G169" s="14"/>
      <c r="H169" s="14"/>
      <c r="I169" s="14"/>
      <c r="J169" s="14"/>
      <c r="K169" s="14"/>
      <c r="L169" s="14"/>
      <c r="M169" s="14"/>
      <c r="N169" s="14"/>
      <c r="O169" s="14"/>
      <c r="P169" s="14"/>
      <c r="Q169" s="14"/>
      <c r="R169" s="14"/>
      <c r="S169" s="14"/>
      <c r="T169" s="14"/>
      <c r="U169" s="14"/>
      <c r="V169" s="14"/>
      <c r="W169" s="14"/>
      <c r="X169" s="14"/>
      <c r="Y169" s="14"/>
      <c r="Z169" s="14"/>
    </row>
    <row r="170">
      <c r="A170" s="106">
        <v>169.0</v>
      </c>
      <c r="B170" s="107" t="s">
        <v>4503</v>
      </c>
      <c r="C170" s="107" t="s">
        <v>4733</v>
      </c>
      <c r="D170" s="107" t="s">
        <v>4509</v>
      </c>
      <c r="E170" s="36" t="s">
        <v>4734</v>
      </c>
      <c r="F170" s="14"/>
      <c r="G170" s="14"/>
      <c r="H170" s="14"/>
      <c r="I170" s="14"/>
      <c r="J170" s="14"/>
      <c r="K170" s="14"/>
      <c r="L170" s="14"/>
      <c r="M170" s="14"/>
      <c r="N170" s="14"/>
      <c r="O170" s="14"/>
      <c r="P170" s="14"/>
      <c r="Q170" s="14"/>
      <c r="R170" s="14"/>
      <c r="S170" s="14"/>
      <c r="T170" s="14"/>
      <c r="U170" s="14"/>
      <c r="V170" s="14"/>
      <c r="W170" s="14"/>
      <c r="X170" s="14"/>
      <c r="Y170" s="14"/>
      <c r="Z170" s="14"/>
    </row>
    <row r="171">
      <c r="A171" s="106">
        <v>170.0</v>
      </c>
      <c r="B171" s="107" t="s">
        <v>4503</v>
      </c>
      <c r="C171" s="107" t="s">
        <v>4735</v>
      </c>
      <c r="D171" s="107" t="s">
        <v>4509</v>
      </c>
      <c r="E171" s="36" t="s">
        <v>4736</v>
      </c>
      <c r="F171" s="14"/>
      <c r="G171" s="14"/>
      <c r="H171" s="14"/>
      <c r="I171" s="14"/>
      <c r="J171" s="14"/>
      <c r="K171" s="14"/>
      <c r="L171" s="14"/>
      <c r="M171" s="14"/>
      <c r="N171" s="14"/>
      <c r="O171" s="14"/>
      <c r="P171" s="14"/>
      <c r="Q171" s="14"/>
      <c r="R171" s="14"/>
      <c r="S171" s="14"/>
      <c r="T171" s="14"/>
      <c r="U171" s="14"/>
      <c r="V171" s="14"/>
      <c r="W171" s="14"/>
      <c r="X171" s="14"/>
      <c r="Y171" s="14"/>
      <c r="Z171" s="14"/>
    </row>
    <row r="172">
      <c r="A172" s="106">
        <v>171.0</v>
      </c>
      <c r="B172" s="107" t="s">
        <v>4503</v>
      </c>
      <c r="C172" s="107" t="s">
        <v>4737</v>
      </c>
      <c r="D172" s="107" t="s">
        <v>4509</v>
      </c>
      <c r="E172" s="36" t="s">
        <v>4738</v>
      </c>
      <c r="F172" s="14"/>
      <c r="G172" s="14"/>
      <c r="H172" s="14"/>
      <c r="I172" s="14"/>
      <c r="J172" s="14"/>
      <c r="K172" s="14"/>
      <c r="L172" s="14"/>
      <c r="M172" s="14"/>
      <c r="N172" s="14"/>
      <c r="O172" s="14"/>
      <c r="P172" s="14"/>
      <c r="Q172" s="14"/>
      <c r="R172" s="14"/>
      <c r="S172" s="14"/>
      <c r="T172" s="14"/>
      <c r="U172" s="14"/>
      <c r="V172" s="14"/>
      <c r="W172" s="14"/>
      <c r="X172" s="14"/>
      <c r="Y172" s="14"/>
      <c r="Z172" s="14"/>
    </row>
    <row r="173">
      <c r="A173" s="106">
        <v>172.0</v>
      </c>
      <c r="B173" s="107" t="s">
        <v>4503</v>
      </c>
      <c r="C173" s="107" t="s">
        <v>4739</v>
      </c>
      <c r="D173" s="107" t="s">
        <v>4509</v>
      </c>
      <c r="E173" s="36" t="s">
        <v>4740</v>
      </c>
      <c r="F173" s="14"/>
      <c r="G173" s="14"/>
      <c r="H173" s="14"/>
      <c r="I173" s="14"/>
      <c r="J173" s="14"/>
      <c r="K173" s="14"/>
      <c r="L173" s="14"/>
      <c r="M173" s="14"/>
      <c r="N173" s="14"/>
      <c r="O173" s="14"/>
      <c r="P173" s="14"/>
      <c r="Q173" s="14"/>
      <c r="R173" s="14"/>
      <c r="S173" s="14"/>
      <c r="T173" s="14"/>
      <c r="U173" s="14"/>
      <c r="V173" s="14"/>
      <c r="W173" s="14"/>
      <c r="X173" s="14"/>
      <c r="Y173" s="14"/>
      <c r="Z173" s="14"/>
    </row>
    <row r="174">
      <c r="A174" s="106">
        <v>173.0</v>
      </c>
      <c r="B174" s="107" t="s">
        <v>4503</v>
      </c>
      <c r="C174" s="107" t="s">
        <v>4741</v>
      </c>
      <c r="D174" s="107" t="s">
        <v>4509</v>
      </c>
      <c r="E174" s="36" t="s">
        <v>4742</v>
      </c>
      <c r="F174" s="14"/>
      <c r="G174" s="14"/>
      <c r="H174" s="14"/>
      <c r="I174" s="14"/>
      <c r="J174" s="14"/>
      <c r="K174" s="14"/>
      <c r="L174" s="14"/>
      <c r="M174" s="14"/>
      <c r="N174" s="14"/>
      <c r="O174" s="14"/>
      <c r="P174" s="14"/>
      <c r="Q174" s="14"/>
      <c r="R174" s="14"/>
      <c r="S174" s="14"/>
      <c r="T174" s="14"/>
      <c r="U174" s="14"/>
      <c r="V174" s="14"/>
      <c r="W174" s="14"/>
      <c r="X174" s="14"/>
      <c r="Y174" s="14"/>
      <c r="Z174" s="14"/>
    </row>
    <row r="175">
      <c r="A175" s="106">
        <v>174.0</v>
      </c>
      <c r="B175" s="107" t="s">
        <v>4503</v>
      </c>
      <c r="C175" s="107" t="s">
        <v>4743</v>
      </c>
      <c r="D175" s="107" t="s">
        <v>4509</v>
      </c>
      <c r="E175" s="36" t="s">
        <v>4744</v>
      </c>
      <c r="F175" s="14"/>
      <c r="G175" s="14"/>
      <c r="H175" s="14"/>
      <c r="I175" s="14"/>
      <c r="J175" s="14"/>
      <c r="K175" s="14"/>
      <c r="L175" s="14"/>
      <c r="M175" s="14"/>
      <c r="N175" s="14"/>
      <c r="O175" s="14"/>
      <c r="P175" s="14"/>
      <c r="Q175" s="14"/>
      <c r="R175" s="14"/>
      <c r="S175" s="14"/>
      <c r="T175" s="14"/>
      <c r="U175" s="14"/>
      <c r="V175" s="14"/>
      <c r="W175" s="14"/>
      <c r="X175" s="14"/>
      <c r="Y175" s="14"/>
      <c r="Z175" s="14"/>
    </row>
    <row r="176">
      <c r="A176" s="106">
        <v>175.0</v>
      </c>
      <c r="B176" s="107" t="s">
        <v>4503</v>
      </c>
      <c r="C176" s="107" t="s">
        <v>4745</v>
      </c>
      <c r="D176" s="107" t="s">
        <v>4509</v>
      </c>
      <c r="E176" s="36" t="s">
        <v>4746</v>
      </c>
      <c r="F176" s="14"/>
      <c r="G176" s="14"/>
      <c r="H176" s="14"/>
      <c r="I176" s="14"/>
      <c r="J176" s="14"/>
      <c r="K176" s="14"/>
      <c r="L176" s="14"/>
      <c r="M176" s="14"/>
      <c r="N176" s="14"/>
      <c r="O176" s="14"/>
      <c r="P176" s="14"/>
      <c r="Q176" s="14"/>
      <c r="R176" s="14"/>
      <c r="S176" s="14"/>
      <c r="T176" s="14"/>
      <c r="U176" s="14"/>
      <c r="V176" s="14"/>
      <c r="W176" s="14"/>
      <c r="X176" s="14"/>
      <c r="Y176" s="14"/>
      <c r="Z176" s="14"/>
    </row>
    <row r="177">
      <c r="A177" s="106">
        <v>176.0</v>
      </c>
      <c r="B177" s="107" t="s">
        <v>4503</v>
      </c>
      <c r="C177" s="107" t="s">
        <v>4747</v>
      </c>
      <c r="D177" s="107" t="s">
        <v>4509</v>
      </c>
      <c r="E177" s="36" t="s">
        <v>4748</v>
      </c>
      <c r="F177" s="14"/>
      <c r="G177" s="14"/>
      <c r="H177" s="14"/>
      <c r="I177" s="14"/>
      <c r="J177" s="14"/>
      <c r="K177" s="14"/>
      <c r="L177" s="14"/>
      <c r="M177" s="14"/>
      <c r="N177" s="14"/>
      <c r="O177" s="14"/>
      <c r="P177" s="14"/>
      <c r="Q177" s="14"/>
      <c r="R177" s="14"/>
      <c r="S177" s="14"/>
      <c r="T177" s="14"/>
      <c r="U177" s="14"/>
      <c r="V177" s="14"/>
      <c r="W177" s="14"/>
      <c r="X177" s="14"/>
      <c r="Y177" s="14"/>
      <c r="Z177" s="14"/>
    </row>
    <row r="178">
      <c r="A178" s="106">
        <v>177.0</v>
      </c>
      <c r="B178" s="107" t="s">
        <v>4503</v>
      </c>
      <c r="C178" s="107" t="s">
        <v>4749</v>
      </c>
      <c r="D178" s="107" t="s">
        <v>4509</v>
      </c>
      <c r="E178" s="36" t="s">
        <v>4750</v>
      </c>
      <c r="F178" s="14"/>
      <c r="G178" s="14"/>
      <c r="H178" s="14"/>
      <c r="I178" s="14"/>
      <c r="J178" s="14"/>
      <c r="K178" s="14"/>
      <c r="L178" s="14"/>
      <c r="M178" s="14"/>
      <c r="N178" s="14"/>
      <c r="O178" s="14"/>
      <c r="P178" s="14"/>
      <c r="Q178" s="14"/>
      <c r="R178" s="14"/>
      <c r="S178" s="14"/>
      <c r="T178" s="14"/>
      <c r="U178" s="14"/>
      <c r="V178" s="14"/>
      <c r="W178" s="14"/>
      <c r="X178" s="14"/>
      <c r="Y178" s="14"/>
      <c r="Z178" s="14"/>
    </row>
    <row r="179">
      <c r="A179" s="106">
        <v>178.0</v>
      </c>
      <c r="B179" s="107" t="s">
        <v>4503</v>
      </c>
      <c r="C179" s="107" t="s">
        <v>4751</v>
      </c>
      <c r="D179" s="107" t="s">
        <v>4509</v>
      </c>
      <c r="E179" s="36" t="s">
        <v>4752</v>
      </c>
      <c r="F179" s="14"/>
      <c r="G179" s="14"/>
      <c r="H179" s="14"/>
      <c r="I179" s="14"/>
      <c r="J179" s="14"/>
      <c r="K179" s="14"/>
      <c r="L179" s="14"/>
      <c r="M179" s="14"/>
      <c r="N179" s="14"/>
      <c r="O179" s="14"/>
      <c r="P179" s="14"/>
      <c r="Q179" s="14"/>
      <c r="R179" s="14"/>
      <c r="S179" s="14"/>
      <c r="T179" s="14"/>
      <c r="U179" s="14"/>
      <c r="V179" s="14"/>
      <c r="W179" s="14"/>
      <c r="X179" s="14"/>
      <c r="Y179" s="14"/>
      <c r="Z179" s="14"/>
    </row>
    <row r="180">
      <c r="A180" s="106">
        <v>179.0</v>
      </c>
      <c r="B180" s="107" t="s">
        <v>4503</v>
      </c>
      <c r="C180" s="107" t="s">
        <v>4753</v>
      </c>
      <c r="D180" s="107" t="s">
        <v>4509</v>
      </c>
      <c r="E180" s="36" t="s">
        <v>4754</v>
      </c>
      <c r="F180" s="14"/>
      <c r="G180" s="14"/>
      <c r="H180" s="14"/>
      <c r="I180" s="14"/>
      <c r="J180" s="14"/>
      <c r="K180" s="14"/>
      <c r="L180" s="14"/>
      <c r="M180" s="14"/>
      <c r="N180" s="14"/>
      <c r="O180" s="14"/>
      <c r="P180" s="14"/>
      <c r="Q180" s="14"/>
      <c r="R180" s="14"/>
      <c r="S180" s="14"/>
      <c r="T180" s="14"/>
      <c r="U180" s="14"/>
      <c r="V180" s="14"/>
      <c r="W180" s="14"/>
      <c r="X180" s="14"/>
      <c r="Y180" s="14"/>
      <c r="Z180" s="14"/>
    </row>
    <row r="181">
      <c r="A181" s="106">
        <v>180.0</v>
      </c>
      <c r="B181" s="107" t="s">
        <v>4503</v>
      </c>
      <c r="C181" s="107" t="s">
        <v>4530</v>
      </c>
      <c r="D181" s="107" t="s">
        <v>4509</v>
      </c>
      <c r="E181" s="36" t="s">
        <v>4755</v>
      </c>
      <c r="F181" s="14"/>
      <c r="G181" s="14"/>
      <c r="H181" s="14"/>
      <c r="I181" s="14"/>
      <c r="J181" s="14"/>
      <c r="K181" s="14"/>
      <c r="L181" s="14"/>
      <c r="M181" s="14"/>
      <c r="N181" s="14"/>
      <c r="O181" s="14"/>
      <c r="P181" s="14"/>
      <c r="Q181" s="14"/>
      <c r="R181" s="14"/>
      <c r="S181" s="14"/>
      <c r="T181" s="14"/>
      <c r="U181" s="14"/>
      <c r="V181" s="14"/>
      <c r="W181" s="14"/>
      <c r="X181" s="14"/>
      <c r="Y181" s="14"/>
      <c r="Z181" s="14"/>
    </row>
    <row r="182">
      <c r="A182" s="106">
        <v>181.0</v>
      </c>
      <c r="B182" s="107" t="s">
        <v>4503</v>
      </c>
      <c r="C182" s="107" t="s">
        <v>4530</v>
      </c>
      <c r="D182" s="107" t="s">
        <v>4509</v>
      </c>
      <c r="E182" s="36" t="s">
        <v>4756</v>
      </c>
      <c r="F182" s="14"/>
      <c r="G182" s="14"/>
      <c r="H182" s="14"/>
      <c r="I182" s="14"/>
      <c r="J182" s="14"/>
      <c r="K182" s="14"/>
      <c r="L182" s="14"/>
      <c r="M182" s="14"/>
      <c r="N182" s="14"/>
      <c r="O182" s="14"/>
      <c r="P182" s="14"/>
      <c r="Q182" s="14"/>
      <c r="R182" s="14"/>
      <c r="S182" s="14"/>
      <c r="T182" s="14"/>
      <c r="U182" s="14"/>
      <c r="V182" s="14"/>
      <c r="W182" s="14"/>
      <c r="X182" s="14"/>
      <c r="Y182" s="14"/>
      <c r="Z182" s="14"/>
    </row>
    <row r="183">
      <c r="A183" s="106">
        <v>182.0</v>
      </c>
      <c r="B183" s="107" t="s">
        <v>4503</v>
      </c>
      <c r="C183" s="107" t="s">
        <v>4757</v>
      </c>
      <c r="D183" s="107" t="s">
        <v>4509</v>
      </c>
      <c r="E183" s="36" t="s">
        <v>4758</v>
      </c>
      <c r="F183" s="14"/>
      <c r="G183" s="14"/>
      <c r="H183" s="14"/>
      <c r="I183" s="14"/>
      <c r="J183" s="14"/>
      <c r="K183" s="14"/>
      <c r="L183" s="14"/>
      <c r="M183" s="14"/>
      <c r="N183" s="14"/>
      <c r="O183" s="14"/>
      <c r="P183" s="14"/>
      <c r="Q183" s="14"/>
      <c r="R183" s="14"/>
      <c r="S183" s="14"/>
      <c r="T183" s="14"/>
      <c r="U183" s="14"/>
      <c r="V183" s="14"/>
      <c r="W183" s="14"/>
      <c r="X183" s="14"/>
      <c r="Y183" s="14"/>
      <c r="Z183" s="14"/>
    </row>
    <row r="184">
      <c r="A184" s="106">
        <v>183.0</v>
      </c>
      <c r="B184" s="107" t="s">
        <v>4503</v>
      </c>
      <c r="C184" s="107" t="s">
        <v>4759</v>
      </c>
      <c r="D184" s="107" t="s">
        <v>4509</v>
      </c>
      <c r="E184" s="36" t="s">
        <v>4760</v>
      </c>
      <c r="F184" s="14"/>
      <c r="G184" s="14"/>
      <c r="H184" s="14"/>
      <c r="I184" s="14"/>
      <c r="J184" s="14"/>
      <c r="K184" s="14"/>
      <c r="L184" s="14"/>
      <c r="M184" s="14"/>
      <c r="N184" s="14"/>
      <c r="O184" s="14"/>
      <c r="P184" s="14"/>
      <c r="Q184" s="14"/>
      <c r="R184" s="14"/>
      <c r="S184" s="14"/>
      <c r="T184" s="14"/>
      <c r="U184" s="14"/>
      <c r="V184" s="14"/>
      <c r="W184" s="14"/>
      <c r="X184" s="14"/>
      <c r="Y184" s="14"/>
      <c r="Z184" s="14"/>
    </row>
    <row r="185">
      <c r="A185" s="106">
        <v>184.0</v>
      </c>
      <c r="B185" s="107" t="s">
        <v>4503</v>
      </c>
      <c r="C185" s="107" t="s">
        <v>4761</v>
      </c>
      <c r="D185" s="107" t="s">
        <v>4509</v>
      </c>
      <c r="E185" s="36" t="s">
        <v>4762</v>
      </c>
      <c r="F185" s="14"/>
      <c r="G185" s="14"/>
      <c r="H185" s="14"/>
      <c r="I185" s="14"/>
      <c r="J185" s="14"/>
      <c r="K185" s="14"/>
      <c r="L185" s="14"/>
      <c r="M185" s="14"/>
      <c r="N185" s="14"/>
      <c r="O185" s="14"/>
      <c r="P185" s="14"/>
      <c r="Q185" s="14"/>
      <c r="R185" s="14"/>
      <c r="S185" s="14"/>
      <c r="T185" s="14"/>
      <c r="U185" s="14"/>
      <c r="V185" s="14"/>
      <c r="W185" s="14"/>
      <c r="X185" s="14"/>
      <c r="Y185" s="14"/>
      <c r="Z185" s="14"/>
    </row>
    <row r="186">
      <c r="A186" s="106">
        <v>185.0</v>
      </c>
      <c r="B186" s="107" t="s">
        <v>4503</v>
      </c>
      <c r="C186" s="107" t="s">
        <v>4763</v>
      </c>
      <c r="D186" s="107" t="s">
        <v>4509</v>
      </c>
      <c r="E186" s="36" t="s">
        <v>4764</v>
      </c>
      <c r="F186" s="14"/>
      <c r="G186" s="14"/>
      <c r="H186" s="14"/>
      <c r="I186" s="14"/>
      <c r="J186" s="14"/>
      <c r="K186" s="14"/>
      <c r="L186" s="14"/>
      <c r="M186" s="14"/>
      <c r="N186" s="14"/>
      <c r="O186" s="14"/>
      <c r="P186" s="14"/>
      <c r="Q186" s="14"/>
      <c r="R186" s="14"/>
      <c r="S186" s="14"/>
      <c r="T186" s="14"/>
      <c r="U186" s="14"/>
      <c r="V186" s="14"/>
      <c r="W186" s="14"/>
      <c r="X186" s="14"/>
      <c r="Y186" s="14"/>
      <c r="Z186" s="14"/>
    </row>
    <row r="187">
      <c r="A187" s="106">
        <v>186.0</v>
      </c>
      <c r="B187" s="107" t="s">
        <v>4503</v>
      </c>
      <c r="C187" s="107" t="s">
        <v>4765</v>
      </c>
      <c r="D187" s="107" t="s">
        <v>4509</v>
      </c>
      <c r="E187" s="36" t="s">
        <v>4766</v>
      </c>
      <c r="F187" s="14"/>
      <c r="G187" s="14"/>
      <c r="H187" s="14"/>
      <c r="I187" s="14"/>
      <c r="J187" s="14"/>
      <c r="K187" s="14"/>
      <c r="L187" s="14"/>
      <c r="M187" s="14"/>
      <c r="N187" s="14"/>
      <c r="O187" s="14"/>
      <c r="P187" s="14"/>
      <c r="Q187" s="14"/>
      <c r="R187" s="14"/>
      <c r="S187" s="14"/>
      <c r="T187" s="14"/>
      <c r="U187" s="14"/>
      <c r="V187" s="14"/>
      <c r="W187" s="14"/>
      <c r="X187" s="14"/>
      <c r="Y187" s="14"/>
      <c r="Z187" s="14"/>
    </row>
    <row r="188">
      <c r="A188" s="106">
        <v>187.0</v>
      </c>
      <c r="B188" s="107" t="s">
        <v>4503</v>
      </c>
      <c r="C188" s="107" t="s">
        <v>4767</v>
      </c>
      <c r="D188" s="107" t="s">
        <v>4509</v>
      </c>
      <c r="E188" s="36" t="s">
        <v>4768</v>
      </c>
      <c r="F188" s="14"/>
      <c r="G188" s="14"/>
      <c r="H188" s="14"/>
      <c r="I188" s="14"/>
      <c r="J188" s="14"/>
      <c r="K188" s="14"/>
      <c r="L188" s="14"/>
      <c r="M188" s="14"/>
      <c r="N188" s="14"/>
      <c r="O188" s="14"/>
      <c r="P188" s="14"/>
      <c r="Q188" s="14"/>
      <c r="R188" s="14"/>
      <c r="S188" s="14"/>
      <c r="T188" s="14"/>
      <c r="U188" s="14"/>
      <c r="V188" s="14"/>
      <c r="W188" s="14"/>
      <c r="X188" s="14"/>
      <c r="Y188" s="14"/>
      <c r="Z188" s="14"/>
    </row>
    <row r="189">
      <c r="A189" s="106">
        <v>188.0</v>
      </c>
      <c r="B189" s="107" t="s">
        <v>4503</v>
      </c>
      <c r="C189" s="107" t="s">
        <v>4769</v>
      </c>
      <c r="D189" s="107" t="s">
        <v>4509</v>
      </c>
      <c r="E189" s="36" t="s">
        <v>4770</v>
      </c>
      <c r="F189" s="14"/>
      <c r="G189" s="14"/>
      <c r="H189" s="14"/>
      <c r="I189" s="14"/>
      <c r="J189" s="14"/>
      <c r="K189" s="14"/>
      <c r="L189" s="14"/>
      <c r="M189" s="14"/>
      <c r="N189" s="14"/>
      <c r="O189" s="14"/>
      <c r="P189" s="14"/>
      <c r="Q189" s="14"/>
      <c r="R189" s="14"/>
      <c r="S189" s="14"/>
      <c r="T189" s="14"/>
      <c r="U189" s="14"/>
      <c r="V189" s="14"/>
      <c r="W189" s="14"/>
      <c r="X189" s="14"/>
      <c r="Y189" s="14"/>
      <c r="Z189" s="14"/>
    </row>
    <row r="190">
      <c r="A190" s="106">
        <v>189.0</v>
      </c>
      <c r="B190" s="107" t="s">
        <v>4503</v>
      </c>
      <c r="C190" s="107" t="s">
        <v>4771</v>
      </c>
      <c r="D190" s="107" t="s">
        <v>4509</v>
      </c>
      <c r="E190" s="36" t="s">
        <v>4772</v>
      </c>
      <c r="F190" s="14"/>
      <c r="G190" s="14"/>
      <c r="H190" s="14"/>
      <c r="I190" s="14"/>
      <c r="J190" s="14"/>
      <c r="K190" s="14"/>
      <c r="L190" s="14"/>
      <c r="M190" s="14"/>
      <c r="N190" s="14"/>
      <c r="O190" s="14"/>
      <c r="P190" s="14"/>
      <c r="Q190" s="14"/>
      <c r="R190" s="14"/>
      <c r="S190" s="14"/>
      <c r="T190" s="14"/>
      <c r="U190" s="14"/>
      <c r="V190" s="14"/>
      <c r="W190" s="14"/>
      <c r="X190" s="14"/>
      <c r="Y190" s="14"/>
      <c r="Z190" s="14"/>
    </row>
    <row r="191">
      <c r="A191" s="106">
        <v>190.0</v>
      </c>
      <c r="B191" s="107" t="s">
        <v>4503</v>
      </c>
      <c r="C191" s="107" t="s">
        <v>4773</v>
      </c>
      <c r="D191" s="107" t="s">
        <v>4543</v>
      </c>
      <c r="E191" s="36" t="s">
        <v>4774</v>
      </c>
      <c r="F191" s="14"/>
      <c r="G191" s="14"/>
      <c r="H191" s="14"/>
      <c r="I191" s="14"/>
      <c r="J191" s="14"/>
      <c r="K191" s="14"/>
      <c r="L191" s="14"/>
      <c r="M191" s="14"/>
      <c r="N191" s="14"/>
      <c r="O191" s="14"/>
      <c r="P191" s="14"/>
      <c r="Q191" s="14"/>
      <c r="R191" s="14"/>
      <c r="S191" s="14"/>
      <c r="T191" s="14"/>
      <c r="U191" s="14"/>
      <c r="V191" s="14"/>
      <c r="W191" s="14"/>
      <c r="X191" s="14"/>
      <c r="Y191" s="14"/>
      <c r="Z191" s="14"/>
    </row>
    <row r="192">
      <c r="A192" s="106">
        <v>191.0</v>
      </c>
      <c r="B192" s="107" t="s">
        <v>4503</v>
      </c>
      <c r="C192" s="107" t="s">
        <v>4686</v>
      </c>
      <c r="D192" s="107" t="s">
        <v>4505</v>
      </c>
      <c r="E192" s="36" t="s">
        <v>4775</v>
      </c>
      <c r="F192" s="14"/>
      <c r="G192" s="14"/>
      <c r="H192" s="14"/>
      <c r="I192" s="14"/>
      <c r="J192" s="14"/>
      <c r="K192" s="14"/>
      <c r="L192" s="14"/>
      <c r="M192" s="14"/>
      <c r="N192" s="14"/>
      <c r="O192" s="14"/>
      <c r="P192" s="14"/>
      <c r="Q192" s="14"/>
      <c r="R192" s="14"/>
      <c r="S192" s="14"/>
      <c r="T192" s="14"/>
      <c r="U192" s="14"/>
      <c r="V192" s="14"/>
      <c r="W192" s="14"/>
      <c r="X192" s="14"/>
      <c r="Y192" s="14"/>
      <c r="Z192" s="14"/>
    </row>
    <row r="193">
      <c r="A193" s="106">
        <v>192.0</v>
      </c>
      <c r="B193" s="107" t="s">
        <v>4503</v>
      </c>
      <c r="C193" s="107" t="s">
        <v>4776</v>
      </c>
      <c r="D193" s="107" t="s">
        <v>4505</v>
      </c>
      <c r="E193" s="36" t="s">
        <v>4777</v>
      </c>
      <c r="F193" s="14"/>
      <c r="G193" s="14"/>
      <c r="H193" s="14"/>
      <c r="I193" s="14"/>
      <c r="J193" s="14"/>
      <c r="K193" s="14"/>
      <c r="L193" s="14"/>
      <c r="M193" s="14"/>
      <c r="N193" s="14"/>
      <c r="O193" s="14"/>
      <c r="P193" s="14"/>
      <c r="Q193" s="14"/>
      <c r="R193" s="14"/>
      <c r="S193" s="14"/>
      <c r="T193" s="14"/>
      <c r="U193" s="14"/>
      <c r="V193" s="14"/>
      <c r="W193" s="14"/>
      <c r="X193" s="14"/>
      <c r="Y193" s="14"/>
      <c r="Z193" s="14"/>
    </row>
    <row r="194">
      <c r="A194" s="106">
        <v>193.0</v>
      </c>
      <c r="B194" s="107" t="s">
        <v>4503</v>
      </c>
      <c r="C194" s="107" t="s">
        <v>4778</v>
      </c>
      <c r="D194" s="107" t="s">
        <v>4509</v>
      </c>
      <c r="E194" s="36" t="s">
        <v>4779</v>
      </c>
      <c r="F194" s="14"/>
      <c r="G194" s="14"/>
      <c r="H194" s="14"/>
      <c r="I194" s="14"/>
      <c r="J194" s="14"/>
      <c r="K194" s="14"/>
      <c r="L194" s="14"/>
      <c r="M194" s="14"/>
      <c r="N194" s="14"/>
      <c r="O194" s="14"/>
      <c r="P194" s="14"/>
      <c r="Q194" s="14"/>
      <c r="R194" s="14"/>
      <c r="S194" s="14"/>
      <c r="T194" s="14"/>
      <c r="U194" s="14"/>
      <c r="V194" s="14"/>
      <c r="W194" s="14"/>
      <c r="X194" s="14"/>
      <c r="Y194" s="14"/>
      <c r="Z194" s="14"/>
    </row>
    <row r="195">
      <c r="A195" s="106">
        <v>194.0</v>
      </c>
      <c r="B195" s="107" t="s">
        <v>4503</v>
      </c>
      <c r="C195" s="107" t="s">
        <v>4780</v>
      </c>
      <c r="D195" s="107" t="s">
        <v>4509</v>
      </c>
      <c r="E195" s="36" t="s">
        <v>4781</v>
      </c>
      <c r="F195" s="14"/>
      <c r="G195" s="14"/>
      <c r="H195" s="14"/>
      <c r="I195" s="14"/>
      <c r="J195" s="14"/>
      <c r="K195" s="14"/>
      <c r="L195" s="14"/>
      <c r="M195" s="14"/>
      <c r="N195" s="14"/>
      <c r="O195" s="14"/>
      <c r="P195" s="14"/>
      <c r="Q195" s="14"/>
      <c r="R195" s="14"/>
      <c r="S195" s="14"/>
      <c r="T195" s="14"/>
      <c r="U195" s="14"/>
      <c r="V195" s="14"/>
      <c r="W195" s="14"/>
      <c r="X195" s="14"/>
      <c r="Y195" s="14"/>
      <c r="Z195" s="14"/>
    </row>
    <row r="196">
      <c r="A196" s="106">
        <v>195.0</v>
      </c>
      <c r="B196" s="107" t="s">
        <v>4503</v>
      </c>
      <c r="C196" s="107" t="s">
        <v>4782</v>
      </c>
      <c r="D196" s="107" t="s">
        <v>4509</v>
      </c>
      <c r="E196" s="36" t="s">
        <v>4783</v>
      </c>
      <c r="F196" s="14"/>
      <c r="G196" s="14"/>
      <c r="H196" s="14"/>
      <c r="I196" s="14"/>
      <c r="J196" s="14"/>
      <c r="K196" s="14"/>
      <c r="L196" s="14"/>
      <c r="M196" s="14"/>
      <c r="N196" s="14"/>
      <c r="O196" s="14"/>
      <c r="P196" s="14"/>
      <c r="Q196" s="14"/>
      <c r="R196" s="14"/>
      <c r="S196" s="14"/>
      <c r="T196" s="14"/>
      <c r="U196" s="14"/>
      <c r="V196" s="14"/>
      <c r="W196" s="14"/>
      <c r="X196" s="14"/>
      <c r="Y196" s="14"/>
      <c r="Z196" s="14"/>
    </row>
    <row r="197">
      <c r="A197" s="106">
        <v>196.0</v>
      </c>
      <c r="B197" s="107" t="s">
        <v>4503</v>
      </c>
      <c r="C197" s="107" t="s">
        <v>4784</v>
      </c>
      <c r="D197" s="107" t="s">
        <v>4509</v>
      </c>
      <c r="E197" s="36" t="s">
        <v>4785</v>
      </c>
      <c r="F197" s="14"/>
      <c r="G197" s="14"/>
      <c r="H197" s="14"/>
      <c r="I197" s="14"/>
      <c r="J197" s="14"/>
      <c r="K197" s="14"/>
      <c r="L197" s="14"/>
      <c r="M197" s="14"/>
      <c r="N197" s="14"/>
      <c r="O197" s="14"/>
      <c r="P197" s="14"/>
      <c r="Q197" s="14"/>
      <c r="R197" s="14"/>
      <c r="S197" s="14"/>
      <c r="T197" s="14"/>
      <c r="U197" s="14"/>
      <c r="V197" s="14"/>
      <c r="W197" s="14"/>
      <c r="X197" s="14"/>
      <c r="Y197" s="14"/>
      <c r="Z197" s="14"/>
    </row>
    <row r="198">
      <c r="A198" s="106">
        <v>197.0</v>
      </c>
      <c r="B198" s="107" t="s">
        <v>4503</v>
      </c>
      <c r="C198" s="107" t="s">
        <v>4786</v>
      </c>
      <c r="D198" s="107" t="s">
        <v>4509</v>
      </c>
      <c r="E198" s="36" t="s">
        <v>4787</v>
      </c>
      <c r="F198" s="14"/>
      <c r="G198" s="14"/>
      <c r="H198" s="14"/>
      <c r="I198" s="14"/>
      <c r="J198" s="14"/>
      <c r="K198" s="14"/>
      <c r="L198" s="14"/>
      <c r="M198" s="14"/>
      <c r="N198" s="14"/>
      <c r="O198" s="14"/>
      <c r="P198" s="14"/>
      <c r="Q198" s="14"/>
      <c r="R198" s="14"/>
      <c r="S198" s="14"/>
      <c r="T198" s="14"/>
      <c r="U198" s="14"/>
      <c r="V198" s="14"/>
      <c r="W198" s="14"/>
      <c r="X198" s="14"/>
      <c r="Y198" s="14"/>
      <c r="Z198" s="14"/>
    </row>
    <row r="199">
      <c r="A199" s="106">
        <v>198.0</v>
      </c>
      <c r="B199" s="107" t="s">
        <v>4503</v>
      </c>
      <c r="C199" s="107" t="s">
        <v>4788</v>
      </c>
      <c r="D199" s="107" t="s">
        <v>4509</v>
      </c>
      <c r="E199" s="36" t="s">
        <v>4789</v>
      </c>
      <c r="F199" s="14"/>
      <c r="G199" s="14"/>
      <c r="H199" s="14"/>
      <c r="I199" s="14"/>
      <c r="J199" s="14"/>
      <c r="K199" s="14"/>
      <c r="L199" s="14"/>
      <c r="M199" s="14"/>
      <c r="N199" s="14"/>
      <c r="O199" s="14"/>
      <c r="P199" s="14"/>
      <c r="Q199" s="14"/>
      <c r="R199" s="14"/>
      <c r="S199" s="14"/>
      <c r="T199" s="14"/>
      <c r="U199" s="14"/>
      <c r="V199" s="14"/>
      <c r="W199" s="14"/>
      <c r="X199" s="14"/>
      <c r="Y199" s="14"/>
      <c r="Z199" s="14"/>
    </row>
    <row r="200">
      <c r="A200" s="106">
        <v>199.0</v>
      </c>
      <c r="B200" s="107" t="s">
        <v>4503</v>
      </c>
      <c r="C200" s="107" t="s">
        <v>4790</v>
      </c>
      <c r="D200" s="107" t="s">
        <v>4509</v>
      </c>
      <c r="E200" s="36" t="s">
        <v>4791</v>
      </c>
      <c r="F200" s="14"/>
      <c r="G200" s="14"/>
      <c r="H200" s="14"/>
      <c r="I200" s="14"/>
      <c r="J200" s="14"/>
      <c r="K200" s="14"/>
      <c r="L200" s="14"/>
      <c r="M200" s="14"/>
      <c r="N200" s="14"/>
      <c r="O200" s="14"/>
      <c r="P200" s="14"/>
      <c r="Q200" s="14"/>
      <c r="R200" s="14"/>
      <c r="S200" s="14"/>
      <c r="T200" s="14"/>
      <c r="U200" s="14"/>
      <c r="V200" s="14"/>
      <c r="W200" s="14"/>
      <c r="X200" s="14"/>
      <c r="Y200" s="14"/>
      <c r="Z200" s="14"/>
    </row>
    <row r="201">
      <c r="A201" s="106">
        <v>200.0</v>
      </c>
      <c r="B201" s="107" t="s">
        <v>4503</v>
      </c>
      <c r="C201" s="107" t="s">
        <v>4792</v>
      </c>
      <c r="D201" s="107" t="s">
        <v>4509</v>
      </c>
      <c r="E201" s="36" t="s">
        <v>4793</v>
      </c>
      <c r="F201" s="14"/>
      <c r="G201" s="14"/>
      <c r="H201" s="14"/>
      <c r="I201" s="14"/>
      <c r="J201" s="14"/>
      <c r="K201" s="14"/>
      <c r="L201" s="14"/>
      <c r="M201" s="14"/>
      <c r="N201" s="14"/>
      <c r="O201" s="14"/>
      <c r="P201" s="14"/>
      <c r="Q201" s="14"/>
      <c r="R201" s="14"/>
      <c r="S201" s="14"/>
      <c r="T201" s="14"/>
      <c r="U201" s="14"/>
      <c r="V201" s="14"/>
      <c r="W201" s="14"/>
      <c r="X201" s="14"/>
      <c r="Y201" s="14"/>
      <c r="Z201" s="14"/>
    </row>
    <row r="202">
      <c r="A202" s="106">
        <v>201.0</v>
      </c>
      <c r="B202" s="107" t="s">
        <v>4503</v>
      </c>
      <c r="C202" s="107" t="s">
        <v>4794</v>
      </c>
      <c r="D202" s="107" t="s">
        <v>4509</v>
      </c>
      <c r="E202" s="36" t="s">
        <v>4795</v>
      </c>
      <c r="F202" s="14"/>
      <c r="G202" s="14"/>
      <c r="H202" s="14"/>
      <c r="I202" s="14"/>
      <c r="J202" s="14"/>
      <c r="K202" s="14"/>
      <c r="L202" s="14"/>
      <c r="M202" s="14"/>
      <c r="N202" s="14"/>
      <c r="O202" s="14"/>
      <c r="P202" s="14"/>
      <c r="Q202" s="14"/>
      <c r="R202" s="14"/>
      <c r="S202" s="14"/>
      <c r="T202" s="14"/>
      <c r="U202" s="14"/>
      <c r="V202" s="14"/>
      <c r="W202" s="14"/>
      <c r="X202" s="14"/>
      <c r="Y202" s="14"/>
      <c r="Z202" s="14"/>
    </row>
    <row r="203">
      <c r="A203" s="106">
        <v>202.0</v>
      </c>
      <c r="B203" s="107" t="s">
        <v>4503</v>
      </c>
      <c r="C203" s="107" t="s">
        <v>4796</v>
      </c>
      <c r="D203" s="107" t="s">
        <v>4509</v>
      </c>
      <c r="E203" s="36" t="s">
        <v>4797</v>
      </c>
      <c r="F203" s="14"/>
      <c r="G203" s="14"/>
      <c r="H203" s="14"/>
      <c r="I203" s="14"/>
      <c r="J203" s="14"/>
      <c r="K203" s="14"/>
      <c r="L203" s="14"/>
      <c r="M203" s="14"/>
      <c r="N203" s="14"/>
      <c r="O203" s="14"/>
      <c r="P203" s="14"/>
      <c r="Q203" s="14"/>
      <c r="R203" s="14"/>
      <c r="S203" s="14"/>
      <c r="T203" s="14"/>
      <c r="U203" s="14"/>
      <c r="V203" s="14"/>
      <c r="W203" s="14"/>
      <c r="X203" s="14"/>
      <c r="Y203" s="14"/>
      <c r="Z203" s="14"/>
    </row>
    <row r="204">
      <c r="A204" s="106">
        <v>203.0</v>
      </c>
      <c r="B204" s="107" t="s">
        <v>4503</v>
      </c>
      <c r="C204" s="107" t="s">
        <v>4798</v>
      </c>
      <c r="D204" s="107" t="s">
        <v>4505</v>
      </c>
      <c r="E204" s="36" t="s">
        <v>4799</v>
      </c>
      <c r="F204" s="14"/>
      <c r="G204" s="14"/>
      <c r="H204" s="14"/>
      <c r="I204" s="14"/>
      <c r="J204" s="14"/>
      <c r="K204" s="14"/>
      <c r="L204" s="14"/>
      <c r="M204" s="14"/>
      <c r="N204" s="14"/>
      <c r="O204" s="14"/>
      <c r="P204" s="14"/>
      <c r="Q204" s="14"/>
      <c r="R204" s="14"/>
      <c r="S204" s="14"/>
      <c r="T204" s="14"/>
      <c r="U204" s="14"/>
      <c r="V204" s="14"/>
      <c r="W204" s="14"/>
      <c r="X204" s="14"/>
      <c r="Y204" s="14"/>
      <c r="Z204" s="14"/>
    </row>
    <row r="205">
      <c r="A205" s="106">
        <v>204.0</v>
      </c>
      <c r="B205" s="107" t="s">
        <v>4503</v>
      </c>
      <c r="C205" s="107" t="s">
        <v>4800</v>
      </c>
      <c r="D205" s="107" t="s">
        <v>4509</v>
      </c>
      <c r="E205" s="36" t="s">
        <v>4801</v>
      </c>
      <c r="F205" s="14"/>
      <c r="G205" s="14"/>
      <c r="H205" s="14"/>
      <c r="I205" s="14"/>
      <c r="J205" s="14"/>
      <c r="K205" s="14"/>
      <c r="L205" s="14"/>
      <c r="M205" s="14"/>
      <c r="N205" s="14"/>
      <c r="O205" s="14"/>
      <c r="P205" s="14"/>
      <c r="Q205" s="14"/>
      <c r="R205" s="14"/>
      <c r="S205" s="14"/>
      <c r="T205" s="14"/>
      <c r="U205" s="14"/>
      <c r="V205" s="14"/>
      <c r="W205" s="14"/>
      <c r="X205" s="14"/>
      <c r="Y205" s="14"/>
      <c r="Z205" s="14"/>
    </row>
    <row r="206">
      <c r="A206" s="106">
        <v>205.0</v>
      </c>
      <c r="B206" s="107" t="s">
        <v>4503</v>
      </c>
      <c r="C206" s="107" t="s">
        <v>4802</v>
      </c>
      <c r="D206" s="107" t="s">
        <v>4509</v>
      </c>
      <c r="E206" s="36" t="s">
        <v>4803</v>
      </c>
      <c r="F206" s="14"/>
      <c r="G206" s="14"/>
      <c r="H206" s="14"/>
      <c r="I206" s="14"/>
      <c r="J206" s="14"/>
      <c r="K206" s="14"/>
      <c r="L206" s="14"/>
      <c r="M206" s="14"/>
      <c r="N206" s="14"/>
      <c r="O206" s="14"/>
      <c r="P206" s="14"/>
      <c r="Q206" s="14"/>
      <c r="R206" s="14"/>
      <c r="S206" s="14"/>
      <c r="T206" s="14"/>
      <c r="U206" s="14"/>
      <c r="V206" s="14"/>
      <c r="W206" s="14"/>
      <c r="X206" s="14"/>
      <c r="Y206" s="14"/>
      <c r="Z206" s="14"/>
    </row>
    <row r="207">
      <c r="A207" s="106">
        <v>206.0</v>
      </c>
      <c r="B207" s="107" t="s">
        <v>4503</v>
      </c>
      <c r="C207" s="107" t="s">
        <v>4804</v>
      </c>
      <c r="D207" s="107" t="s">
        <v>4569</v>
      </c>
      <c r="E207" s="36" t="s">
        <v>4805</v>
      </c>
      <c r="F207" s="14"/>
      <c r="G207" s="14"/>
      <c r="H207" s="14"/>
      <c r="I207" s="14"/>
      <c r="J207" s="14"/>
      <c r="K207" s="14"/>
      <c r="L207" s="14"/>
      <c r="M207" s="14"/>
      <c r="N207" s="14"/>
      <c r="O207" s="14"/>
      <c r="P207" s="14"/>
      <c r="Q207" s="14"/>
      <c r="R207" s="14"/>
      <c r="S207" s="14"/>
      <c r="T207" s="14"/>
      <c r="U207" s="14"/>
      <c r="V207" s="14"/>
      <c r="W207" s="14"/>
      <c r="X207" s="14"/>
      <c r="Y207" s="14"/>
      <c r="Z207" s="14"/>
    </row>
    <row r="208">
      <c r="A208" s="106">
        <v>207.0</v>
      </c>
      <c r="B208" s="107" t="s">
        <v>4503</v>
      </c>
      <c r="C208" s="107" t="s">
        <v>4806</v>
      </c>
      <c r="D208" s="107" t="s">
        <v>4505</v>
      </c>
      <c r="E208" s="36" t="s">
        <v>4807</v>
      </c>
      <c r="F208" s="14"/>
      <c r="G208" s="14"/>
      <c r="H208" s="14"/>
      <c r="I208" s="14"/>
      <c r="J208" s="14"/>
      <c r="K208" s="14"/>
      <c r="L208" s="14"/>
      <c r="M208" s="14"/>
      <c r="N208" s="14"/>
      <c r="O208" s="14"/>
      <c r="P208" s="14"/>
      <c r="Q208" s="14"/>
      <c r="R208" s="14"/>
      <c r="S208" s="14"/>
      <c r="T208" s="14"/>
      <c r="U208" s="14"/>
      <c r="V208" s="14"/>
      <c r="W208" s="14"/>
      <c r="X208" s="14"/>
      <c r="Y208" s="14"/>
      <c r="Z208" s="14"/>
    </row>
    <row r="209">
      <c r="A209" s="106">
        <v>208.0</v>
      </c>
      <c r="B209" s="107" t="s">
        <v>4503</v>
      </c>
      <c r="C209" s="107" t="s">
        <v>4808</v>
      </c>
      <c r="D209" s="107" t="s">
        <v>4509</v>
      </c>
      <c r="E209" s="36" t="s">
        <v>4809</v>
      </c>
      <c r="F209" s="14"/>
      <c r="G209" s="14"/>
      <c r="H209" s="14"/>
      <c r="I209" s="14"/>
      <c r="J209" s="14"/>
      <c r="K209" s="14"/>
      <c r="L209" s="14"/>
      <c r="M209" s="14"/>
      <c r="N209" s="14"/>
      <c r="O209" s="14"/>
      <c r="P209" s="14"/>
      <c r="Q209" s="14"/>
      <c r="R209" s="14"/>
      <c r="S209" s="14"/>
      <c r="T209" s="14"/>
      <c r="U209" s="14"/>
      <c r="V209" s="14"/>
      <c r="W209" s="14"/>
      <c r="X209" s="14"/>
      <c r="Y209" s="14"/>
      <c r="Z209" s="14"/>
    </row>
    <row r="210">
      <c r="A210" s="106">
        <v>209.0</v>
      </c>
      <c r="B210" s="107" t="s">
        <v>4503</v>
      </c>
      <c r="C210" s="107" t="s">
        <v>4810</v>
      </c>
      <c r="D210" s="107" t="s">
        <v>4505</v>
      </c>
      <c r="E210" s="36" t="s">
        <v>4811</v>
      </c>
      <c r="F210" s="14"/>
      <c r="G210" s="14"/>
      <c r="H210" s="14"/>
      <c r="I210" s="14"/>
      <c r="J210" s="14"/>
      <c r="K210" s="14"/>
      <c r="L210" s="14"/>
      <c r="M210" s="14"/>
      <c r="N210" s="14"/>
      <c r="O210" s="14"/>
      <c r="P210" s="14"/>
      <c r="Q210" s="14"/>
      <c r="R210" s="14"/>
      <c r="S210" s="14"/>
      <c r="T210" s="14"/>
      <c r="U210" s="14"/>
      <c r="V210" s="14"/>
      <c r="W210" s="14"/>
      <c r="X210" s="14"/>
      <c r="Y210" s="14"/>
      <c r="Z210" s="14"/>
    </row>
    <row r="211">
      <c r="A211" s="106">
        <v>210.0</v>
      </c>
      <c r="B211" s="107" t="s">
        <v>4503</v>
      </c>
      <c r="C211" s="107" t="s">
        <v>4812</v>
      </c>
      <c r="D211" s="107" t="s">
        <v>4509</v>
      </c>
      <c r="E211" s="36" t="s">
        <v>4813</v>
      </c>
      <c r="F211" s="14"/>
      <c r="G211" s="14"/>
      <c r="H211" s="14"/>
      <c r="I211" s="14"/>
      <c r="J211" s="14"/>
      <c r="K211" s="14"/>
      <c r="L211" s="14"/>
      <c r="M211" s="14"/>
      <c r="N211" s="14"/>
      <c r="O211" s="14"/>
      <c r="P211" s="14"/>
      <c r="Q211" s="14"/>
      <c r="R211" s="14"/>
      <c r="S211" s="14"/>
      <c r="T211" s="14"/>
      <c r="U211" s="14"/>
      <c r="V211" s="14"/>
      <c r="W211" s="14"/>
      <c r="X211" s="14"/>
      <c r="Y211" s="14"/>
      <c r="Z211" s="14"/>
    </row>
    <row r="212">
      <c r="A212" s="106">
        <v>211.0</v>
      </c>
      <c r="B212" s="107" t="s">
        <v>4503</v>
      </c>
      <c r="C212" s="107" t="s">
        <v>4814</v>
      </c>
      <c r="D212" s="107" t="s">
        <v>4543</v>
      </c>
      <c r="E212" s="36" t="s">
        <v>4815</v>
      </c>
      <c r="F212" s="14"/>
      <c r="G212" s="14"/>
      <c r="H212" s="14"/>
      <c r="I212" s="14"/>
      <c r="J212" s="14"/>
      <c r="K212" s="14"/>
      <c r="L212" s="14"/>
      <c r="M212" s="14"/>
      <c r="N212" s="14"/>
      <c r="O212" s="14"/>
      <c r="P212" s="14"/>
      <c r="Q212" s="14"/>
      <c r="R212" s="14"/>
      <c r="S212" s="14"/>
      <c r="T212" s="14"/>
      <c r="U212" s="14"/>
      <c r="V212" s="14"/>
      <c r="W212" s="14"/>
      <c r="X212" s="14"/>
      <c r="Y212" s="14"/>
      <c r="Z212" s="14"/>
    </row>
    <row r="213">
      <c r="A213" s="106">
        <v>212.0</v>
      </c>
      <c r="B213" s="107" t="s">
        <v>4503</v>
      </c>
      <c r="C213" s="107" t="s">
        <v>4816</v>
      </c>
      <c r="D213" s="107" t="s">
        <v>4509</v>
      </c>
      <c r="E213" s="36" t="s">
        <v>4817</v>
      </c>
      <c r="F213" s="14"/>
      <c r="G213" s="14"/>
      <c r="H213" s="14"/>
      <c r="I213" s="14"/>
      <c r="J213" s="14"/>
      <c r="K213" s="14"/>
      <c r="L213" s="14"/>
      <c r="M213" s="14"/>
      <c r="N213" s="14"/>
      <c r="O213" s="14"/>
      <c r="P213" s="14"/>
      <c r="Q213" s="14"/>
      <c r="R213" s="14"/>
      <c r="S213" s="14"/>
      <c r="T213" s="14"/>
      <c r="U213" s="14"/>
      <c r="V213" s="14"/>
      <c r="W213" s="14"/>
      <c r="X213" s="14"/>
      <c r="Y213" s="14"/>
      <c r="Z213" s="14"/>
    </row>
    <row r="214">
      <c r="A214" s="106">
        <v>213.0</v>
      </c>
      <c r="B214" s="107" t="s">
        <v>4503</v>
      </c>
      <c r="C214" s="107" t="s">
        <v>4818</v>
      </c>
      <c r="D214" s="107" t="s">
        <v>4505</v>
      </c>
      <c r="E214" s="36" t="s">
        <v>4819</v>
      </c>
      <c r="F214" s="14"/>
      <c r="G214" s="14"/>
      <c r="H214" s="14"/>
      <c r="I214" s="14"/>
      <c r="J214" s="14"/>
      <c r="K214" s="14"/>
      <c r="L214" s="14"/>
      <c r="M214" s="14"/>
      <c r="N214" s="14"/>
      <c r="O214" s="14"/>
      <c r="P214" s="14"/>
      <c r="Q214" s="14"/>
      <c r="R214" s="14"/>
      <c r="S214" s="14"/>
      <c r="T214" s="14"/>
      <c r="U214" s="14"/>
      <c r="V214" s="14"/>
      <c r="W214" s="14"/>
      <c r="X214" s="14"/>
      <c r="Y214" s="14"/>
      <c r="Z214" s="14"/>
    </row>
    <row r="215">
      <c r="A215" s="106">
        <v>214.0</v>
      </c>
      <c r="B215" s="107" t="s">
        <v>4503</v>
      </c>
      <c r="C215" s="107" t="s">
        <v>4820</v>
      </c>
      <c r="D215" s="107" t="s">
        <v>4509</v>
      </c>
      <c r="E215" s="36" t="s">
        <v>4821</v>
      </c>
      <c r="F215" s="14"/>
      <c r="G215" s="14"/>
      <c r="H215" s="14"/>
      <c r="I215" s="14"/>
      <c r="J215" s="14"/>
      <c r="K215" s="14"/>
      <c r="L215" s="14"/>
      <c r="M215" s="14"/>
      <c r="N215" s="14"/>
      <c r="O215" s="14"/>
      <c r="P215" s="14"/>
      <c r="Q215" s="14"/>
      <c r="R215" s="14"/>
      <c r="S215" s="14"/>
      <c r="T215" s="14"/>
      <c r="U215" s="14"/>
      <c r="V215" s="14"/>
      <c r="W215" s="14"/>
      <c r="X215" s="14"/>
      <c r="Y215" s="14"/>
      <c r="Z215" s="14"/>
    </row>
    <row r="216">
      <c r="A216" s="106">
        <v>215.0</v>
      </c>
      <c r="B216" s="107" t="s">
        <v>4503</v>
      </c>
      <c r="C216" s="107" t="s">
        <v>4822</v>
      </c>
      <c r="D216" s="107" t="s">
        <v>4509</v>
      </c>
      <c r="E216" s="36" t="s">
        <v>4823</v>
      </c>
      <c r="F216" s="14"/>
      <c r="G216" s="14"/>
      <c r="H216" s="14"/>
      <c r="I216" s="14"/>
      <c r="J216" s="14"/>
      <c r="K216" s="14"/>
      <c r="L216" s="14"/>
      <c r="M216" s="14"/>
      <c r="N216" s="14"/>
      <c r="O216" s="14"/>
      <c r="P216" s="14"/>
      <c r="Q216" s="14"/>
      <c r="R216" s="14"/>
      <c r="S216" s="14"/>
      <c r="T216" s="14"/>
      <c r="U216" s="14"/>
      <c r="V216" s="14"/>
      <c r="W216" s="14"/>
      <c r="X216" s="14"/>
      <c r="Y216" s="14"/>
      <c r="Z216" s="14"/>
    </row>
    <row r="217">
      <c r="A217" s="106">
        <v>216.0</v>
      </c>
      <c r="B217" s="107" t="s">
        <v>4503</v>
      </c>
      <c r="C217" s="107" t="s">
        <v>4824</v>
      </c>
      <c r="D217" s="107" t="s">
        <v>4509</v>
      </c>
      <c r="E217" s="36" t="s">
        <v>4825</v>
      </c>
      <c r="F217" s="14"/>
      <c r="G217" s="14"/>
      <c r="H217" s="14"/>
      <c r="I217" s="14"/>
      <c r="J217" s="14"/>
      <c r="K217" s="14"/>
      <c r="L217" s="14"/>
      <c r="M217" s="14"/>
      <c r="N217" s="14"/>
      <c r="O217" s="14"/>
      <c r="P217" s="14"/>
      <c r="Q217" s="14"/>
      <c r="R217" s="14"/>
      <c r="S217" s="14"/>
      <c r="T217" s="14"/>
      <c r="U217" s="14"/>
      <c r="V217" s="14"/>
      <c r="W217" s="14"/>
      <c r="X217" s="14"/>
      <c r="Y217" s="14"/>
      <c r="Z217" s="14"/>
    </row>
    <row r="218">
      <c r="A218" s="106">
        <v>217.0</v>
      </c>
      <c r="B218" s="107" t="s">
        <v>4503</v>
      </c>
      <c r="C218" s="107" t="s">
        <v>4826</v>
      </c>
      <c r="D218" s="107" t="s">
        <v>4509</v>
      </c>
      <c r="E218" s="36" t="s">
        <v>4827</v>
      </c>
      <c r="F218" s="14"/>
      <c r="G218" s="14"/>
      <c r="H218" s="14"/>
      <c r="I218" s="14"/>
      <c r="J218" s="14"/>
      <c r="K218" s="14"/>
      <c r="L218" s="14"/>
      <c r="M218" s="14"/>
      <c r="N218" s="14"/>
      <c r="O218" s="14"/>
      <c r="P218" s="14"/>
      <c r="Q218" s="14"/>
      <c r="R218" s="14"/>
      <c r="S218" s="14"/>
      <c r="T218" s="14"/>
      <c r="U218" s="14"/>
      <c r="V218" s="14"/>
      <c r="W218" s="14"/>
      <c r="X218" s="14"/>
      <c r="Y218" s="14"/>
      <c r="Z218" s="14"/>
    </row>
    <row r="219">
      <c r="A219" s="106">
        <v>218.0</v>
      </c>
      <c r="B219" s="107" t="s">
        <v>4503</v>
      </c>
      <c r="C219" s="107" t="s">
        <v>4591</v>
      </c>
      <c r="D219" s="107" t="s">
        <v>4509</v>
      </c>
      <c r="E219" s="36" t="s">
        <v>4828</v>
      </c>
      <c r="F219" s="14"/>
      <c r="G219" s="14"/>
      <c r="H219" s="14"/>
      <c r="I219" s="14"/>
      <c r="J219" s="14"/>
      <c r="K219" s="14"/>
      <c r="L219" s="14"/>
      <c r="M219" s="14"/>
      <c r="N219" s="14"/>
      <c r="O219" s="14"/>
      <c r="P219" s="14"/>
      <c r="Q219" s="14"/>
      <c r="R219" s="14"/>
      <c r="S219" s="14"/>
      <c r="T219" s="14"/>
      <c r="U219" s="14"/>
      <c r="V219" s="14"/>
      <c r="W219" s="14"/>
      <c r="X219" s="14"/>
      <c r="Y219" s="14"/>
      <c r="Z219" s="14"/>
    </row>
    <row r="220">
      <c r="A220" s="106">
        <v>219.0</v>
      </c>
      <c r="B220" s="107" t="s">
        <v>4503</v>
      </c>
      <c r="C220" s="107" t="s">
        <v>4521</v>
      </c>
      <c r="D220" s="107" t="s">
        <v>4509</v>
      </c>
      <c r="E220" s="36" t="s">
        <v>4829</v>
      </c>
      <c r="F220" s="14"/>
      <c r="G220" s="14"/>
      <c r="H220" s="14"/>
      <c r="I220" s="14"/>
      <c r="J220" s="14"/>
      <c r="K220" s="14"/>
      <c r="L220" s="14"/>
      <c r="M220" s="14"/>
      <c r="N220" s="14"/>
      <c r="O220" s="14"/>
      <c r="P220" s="14"/>
      <c r="Q220" s="14"/>
      <c r="R220" s="14"/>
      <c r="S220" s="14"/>
      <c r="T220" s="14"/>
      <c r="U220" s="14"/>
      <c r="V220" s="14"/>
      <c r="W220" s="14"/>
      <c r="X220" s="14"/>
      <c r="Y220" s="14"/>
      <c r="Z220" s="14"/>
    </row>
    <row r="221">
      <c r="A221" s="106">
        <v>220.0</v>
      </c>
      <c r="B221" s="107" t="s">
        <v>4503</v>
      </c>
      <c r="C221" s="107" t="s">
        <v>4830</v>
      </c>
      <c r="D221" s="107" t="s">
        <v>4509</v>
      </c>
      <c r="E221" s="36" t="s">
        <v>4831</v>
      </c>
      <c r="F221" s="14"/>
      <c r="G221" s="14"/>
      <c r="H221" s="14"/>
      <c r="I221" s="14"/>
      <c r="J221" s="14"/>
      <c r="K221" s="14"/>
      <c r="L221" s="14"/>
      <c r="M221" s="14"/>
      <c r="N221" s="14"/>
      <c r="O221" s="14"/>
      <c r="P221" s="14"/>
      <c r="Q221" s="14"/>
      <c r="R221" s="14"/>
      <c r="S221" s="14"/>
      <c r="T221" s="14"/>
      <c r="U221" s="14"/>
      <c r="V221" s="14"/>
      <c r="W221" s="14"/>
      <c r="X221" s="14"/>
      <c r="Y221" s="14"/>
      <c r="Z221" s="14"/>
    </row>
    <row r="222">
      <c r="A222" s="106">
        <v>221.0</v>
      </c>
      <c r="B222" s="107" t="s">
        <v>4503</v>
      </c>
      <c r="C222" s="107" t="s">
        <v>4832</v>
      </c>
      <c r="D222" s="107" t="s">
        <v>4509</v>
      </c>
      <c r="E222" s="36" t="s">
        <v>4833</v>
      </c>
      <c r="F222" s="14"/>
      <c r="G222" s="14"/>
      <c r="H222" s="14"/>
      <c r="I222" s="14"/>
      <c r="J222" s="14"/>
      <c r="K222" s="14"/>
      <c r="L222" s="14"/>
      <c r="M222" s="14"/>
      <c r="N222" s="14"/>
      <c r="O222" s="14"/>
      <c r="P222" s="14"/>
      <c r="Q222" s="14"/>
      <c r="R222" s="14"/>
      <c r="S222" s="14"/>
      <c r="T222" s="14"/>
      <c r="U222" s="14"/>
      <c r="V222" s="14"/>
      <c r="W222" s="14"/>
      <c r="X222" s="14"/>
      <c r="Y222" s="14"/>
      <c r="Z222" s="14"/>
    </row>
    <row r="223">
      <c r="A223" s="106">
        <v>222.0</v>
      </c>
      <c r="B223" s="107" t="s">
        <v>4503</v>
      </c>
      <c r="C223" s="107" t="s">
        <v>4834</v>
      </c>
      <c r="D223" s="107" t="s">
        <v>4509</v>
      </c>
      <c r="E223" s="36" t="s">
        <v>4835</v>
      </c>
      <c r="F223" s="14"/>
      <c r="G223" s="14"/>
      <c r="H223" s="14"/>
      <c r="I223" s="14"/>
      <c r="J223" s="14"/>
      <c r="K223" s="14"/>
      <c r="L223" s="14"/>
      <c r="M223" s="14"/>
      <c r="N223" s="14"/>
      <c r="O223" s="14"/>
      <c r="P223" s="14"/>
      <c r="Q223" s="14"/>
      <c r="R223" s="14"/>
      <c r="S223" s="14"/>
      <c r="T223" s="14"/>
      <c r="U223" s="14"/>
      <c r="V223" s="14"/>
      <c r="W223" s="14"/>
      <c r="X223" s="14"/>
      <c r="Y223" s="14"/>
      <c r="Z223" s="14"/>
    </row>
    <row r="224">
      <c r="A224" s="106">
        <v>223.0</v>
      </c>
      <c r="B224" s="107" t="s">
        <v>4503</v>
      </c>
      <c r="C224" s="107" t="s">
        <v>4836</v>
      </c>
      <c r="D224" s="107" t="s">
        <v>4505</v>
      </c>
      <c r="E224" s="36" t="s">
        <v>4837</v>
      </c>
      <c r="F224" s="14"/>
      <c r="G224" s="14"/>
      <c r="H224" s="14"/>
      <c r="I224" s="14"/>
      <c r="J224" s="14"/>
      <c r="K224" s="14"/>
      <c r="L224" s="14"/>
      <c r="M224" s="14"/>
      <c r="N224" s="14"/>
      <c r="O224" s="14"/>
      <c r="P224" s="14"/>
      <c r="Q224" s="14"/>
      <c r="R224" s="14"/>
      <c r="S224" s="14"/>
      <c r="T224" s="14"/>
      <c r="U224" s="14"/>
      <c r="V224" s="14"/>
      <c r="W224" s="14"/>
      <c r="X224" s="14"/>
      <c r="Y224" s="14"/>
      <c r="Z224" s="14"/>
    </row>
    <row r="225">
      <c r="A225" s="106">
        <v>224.0</v>
      </c>
      <c r="B225" s="107" t="s">
        <v>4503</v>
      </c>
      <c r="C225" s="107" t="s">
        <v>4551</v>
      </c>
      <c r="D225" s="107" t="s">
        <v>4505</v>
      </c>
      <c r="E225" s="36" t="s">
        <v>4838</v>
      </c>
      <c r="F225" s="14"/>
      <c r="G225" s="14"/>
      <c r="H225" s="14"/>
      <c r="I225" s="14"/>
      <c r="J225" s="14"/>
      <c r="K225" s="14"/>
      <c r="L225" s="14"/>
      <c r="M225" s="14"/>
      <c r="N225" s="14"/>
      <c r="O225" s="14"/>
      <c r="P225" s="14"/>
      <c r="Q225" s="14"/>
      <c r="R225" s="14"/>
      <c r="S225" s="14"/>
      <c r="T225" s="14"/>
      <c r="U225" s="14"/>
      <c r="V225" s="14"/>
      <c r="W225" s="14"/>
      <c r="X225" s="14"/>
      <c r="Y225" s="14"/>
      <c r="Z225" s="14"/>
    </row>
    <row r="226">
      <c r="A226" s="106">
        <v>225.0</v>
      </c>
      <c r="B226" s="107" t="s">
        <v>4503</v>
      </c>
      <c r="C226" s="107" t="s">
        <v>4839</v>
      </c>
      <c r="D226" s="107" t="s">
        <v>4509</v>
      </c>
      <c r="E226" s="36" t="s">
        <v>4840</v>
      </c>
      <c r="F226" s="14"/>
      <c r="G226" s="14"/>
      <c r="H226" s="14"/>
      <c r="I226" s="14"/>
      <c r="J226" s="14"/>
      <c r="K226" s="14"/>
      <c r="L226" s="14"/>
      <c r="M226" s="14"/>
      <c r="N226" s="14"/>
      <c r="O226" s="14"/>
      <c r="P226" s="14"/>
      <c r="Q226" s="14"/>
      <c r="R226" s="14"/>
      <c r="S226" s="14"/>
      <c r="T226" s="14"/>
      <c r="U226" s="14"/>
      <c r="V226" s="14"/>
      <c r="W226" s="14"/>
      <c r="X226" s="14"/>
      <c r="Y226" s="14"/>
      <c r="Z226" s="14"/>
    </row>
    <row r="227">
      <c r="A227" s="106">
        <v>226.0</v>
      </c>
      <c r="B227" s="107" t="s">
        <v>4503</v>
      </c>
      <c r="C227" s="107" t="s">
        <v>4841</v>
      </c>
      <c r="D227" s="107" t="s">
        <v>4509</v>
      </c>
      <c r="E227" s="36" t="s">
        <v>4842</v>
      </c>
      <c r="F227" s="14"/>
      <c r="G227" s="14"/>
      <c r="H227" s="14"/>
      <c r="I227" s="14"/>
      <c r="J227" s="14"/>
      <c r="K227" s="14"/>
      <c r="L227" s="14"/>
      <c r="M227" s="14"/>
      <c r="N227" s="14"/>
      <c r="O227" s="14"/>
      <c r="P227" s="14"/>
      <c r="Q227" s="14"/>
      <c r="R227" s="14"/>
      <c r="S227" s="14"/>
      <c r="T227" s="14"/>
      <c r="U227" s="14"/>
      <c r="V227" s="14"/>
      <c r="W227" s="14"/>
      <c r="X227" s="14"/>
      <c r="Y227" s="14"/>
      <c r="Z227" s="14"/>
    </row>
    <row r="228">
      <c r="A228" s="106">
        <v>227.0</v>
      </c>
      <c r="B228" s="107" t="s">
        <v>4503</v>
      </c>
      <c r="C228" s="107" t="s">
        <v>4843</v>
      </c>
      <c r="D228" s="107" t="s">
        <v>4509</v>
      </c>
      <c r="E228" s="36" t="s">
        <v>4844</v>
      </c>
      <c r="F228" s="14"/>
      <c r="G228" s="14"/>
      <c r="H228" s="14"/>
      <c r="I228" s="14"/>
      <c r="J228" s="14"/>
      <c r="K228" s="14"/>
      <c r="L228" s="14"/>
      <c r="M228" s="14"/>
      <c r="N228" s="14"/>
      <c r="O228" s="14"/>
      <c r="P228" s="14"/>
      <c r="Q228" s="14"/>
      <c r="R228" s="14"/>
      <c r="S228" s="14"/>
      <c r="T228" s="14"/>
      <c r="U228" s="14"/>
      <c r="V228" s="14"/>
      <c r="W228" s="14"/>
      <c r="X228" s="14"/>
      <c r="Y228" s="14"/>
      <c r="Z228" s="14"/>
    </row>
    <row r="229">
      <c r="A229" s="106">
        <v>228.0</v>
      </c>
      <c r="B229" s="107" t="s">
        <v>4503</v>
      </c>
      <c r="C229" s="107" t="s">
        <v>4845</v>
      </c>
      <c r="D229" s="107" t="s">
        <v>4509</v>
      </c>
      <c r="E229" s="36" t="s">
        <v>4846</v>
      </c>
      <c r="F229" s="14"/>
      <c r="G229" s="14"/>
      <c r="H229" s="14"/>
      <c r="I229" s="14"/>
      <c r="J229" s="14"/>
      <c r="K229" s="14"/>
      <c r="L229" s="14"/>
      <c r="M229" s="14"/>
      <c r="N229" s="14"/>
      <c r="O229" s="14"/>
      <c r="P229" s="14"/>
      <c r="Q229" s="14"/>
      <c r="R229" s="14"/>
      <c r="S229" s="14"/>
      <c r="T229" s="14"/>
      <c r="U229" s="14"/>
      <c r="V229" s="14"/>
      <c r="W229" s="14"/>
      <c r="X229" s="14"/>
      <c r="Y229" s="14"/>
      <c r="Z229" s="14"/>
    </row>
    <row r="230">
      <c r="A230" s="106">
        <v>229.0</v>
      </c>
      <c r="B230" s="107" t="s">
        <v>4503</v>
      </c>
      <c r="C230" s="107" t="s">
        <v>4847</v>
      </c>
      <c r="D230" s="107" t="s">
        <v>4509</v>
      </c>
      <c r="E230" s="36" t="s">
        <v>4848</v>
      </c>
      <c r="F230" s="14"/>
      <c r="G230" s="14"/>
      <c r="H230" s="14"/>
      <c r="I230" s="14"/>
      <c r="J230" s="14"/>
      <c r="K230" s="14"/>
      <c r="L230" s="14"/>
      <c r="M230" s="14"/>
      <c r="N230" s="14"/>
      <c r="O230" s="14"/>
      <c r="P230" s="14"/>
      <c r="Q230" s="14"/>
      <c r="R230" s="14"/>
      <c r="S230" s="14"/>
      <c r="T230" s="14"/>
      <c r="U230" s="14"/>
      <c r="V230" s="14"/>
      <c r="W230" s="14"/>
      <c r="X230" s="14"/>
      <c r="Y230" s="14"/>
      <c r="Z230" s="14"/>
    </row>
    <row r="231">
      <c r="A231" s="106">
        <v>230.0</v>
      </c>
      <c r="B231" s="107" t="s">
        <v>4503</v>
      </c>
      <c r="C231" s="107" t="s">
        <v>4849</v>
      </c>
      <c r="D231" s="107" t="s">
        <v>4509</v>
      </c>
      <c r="E231" s="36" t="s">
        <v>4850</v>
      </c>
      <c r="F231" s="14"/>
      <c r="G231" s="14"/>
      <c r="H231" s="14"/>
      <c r="I231" s="14"/>
      <c r="J231" s="14"/>
      <c r="K231" s="14"/>
      <c r="L231" s="14"/>
      <c r="M231" s="14"/>
      <c r="N231" s="14"/>
      <c r="O231" s="14"/>
      <c r="P231" s="14"/>
      <c r="Q231" s="14"/>
      <c r="R231" s="14"/>
      <c r="S231" s="14"/>
      <c r="T231" s="14"/>
      <c r="U231" s="14"/>
      <c r="V231" s="14"/>
      <c r="W231" s="14"/>
      <c r="X231" s="14"/>
      <c r="Y231" s="14"/>
      <c r="Z231" s="14"/>
    </row>
    <row r="232">
      <c r="A232" s="106">
        <v>231.0</v>
      </c>
      <c r="B232" s="107" t="s">
        <v>4503</v>
      </c>
      <c r="C232" s="107" t="s">
        <v>4851</v>
      </c>
      <c r="D232" s="107" t="s">
        <v>4509</v>
      </c>
      <c r="E232" s="36" t="s">
        <v>4852</v>
      </c>
      <c r="F232" s="14"/>
      <c r="G232" s="14"/>
      <c r="H232" s="14"/>
      <c r="I232" s="14"/>
      <c r="J232" s="14"/>
      <c r="K232" s="14"/>
      <c r="L232" s="14"/>
      <c r="M232" s="14"/>
      <c r="N232" s="14"/>
      <c r="O232" s="14"/>
      <c r="P232" s="14"/>
      <c r="Q232" s="14"/>
      <c r="R232" s="14"/>
      <c r="S232" s="14"/>
      <c r="T232" s="14"/>
      <c r="U232" s="14"/>
      <c r="V232" s="14"/>
      <c r="W232" s="14"/>
      <c r="X232" s="14"/>
      <c r="Y232" s="14"/>
      <c r="Z232" s="14"/>
    </row>
    <row r="233">
      <c r="A233" s="106">
        <v>232.0</v>
      </c>
      <c r="B233" s="107" t="s">
        <v>4503</v>
      </c>
      <c r="C233" s="107" t="s">
        <v>4853</v>
      </c>
      <c r="D233" s="107" t="s">
        <v>4509</v>
      </c>
      <c r="E233" s="36" t="s">
        <v>4854</v>
      </c>
      <c r="F233" s="14"/>
      <c r="G233" s="14"/>
      <c r="H233" s="14"/>
      <c r="I233" s="14"/>
      <c r="J233" s="14"/>
      <c r="K233" s="14"/>
      <c r="L233" s="14"/>
      <c r="M233" s="14"/>
      <c r="N233" s="14"/>
      <c r="O233" s="14"/>
      <c r="P233" s="14"/>
      <c r="Q233" s="14"/>
      <c r="R233" s="14"/>
      <c r="S233" s="14"/>
      <c r="T233" s="14"/>
      <c r="U233" s="14"/>
      <c r="V233" s="14"/>
      <c r="W233" s="14"/>
      <c r="X233" s="14"/>
      <c r="Y233" s="14"/>
      <c r="Z233" s="14"/>
    </row>
    <row r="234">
      <c r="A234" s="106">
        <v>233.0</v>
      </c>
      <c r="B234" s="107" t="s">
        <v>4503</v>
      </c>
      <c r="C234" s="107" t="s">
        <v>4855</v>
      </c>
      <c r="D234" s="107" t="s">
        <v>4509</v>
      </c>
      <c r="E234" s="36" t="s">
        <v>4856</v>
      </c>
      <c r="F234" s="14"/>
      <c r="G234" s="14"/>
      <c r="H234" s="14"/>
      <c r="I234" s="14"/>
      <c r="J234" s="14"/>
      <c r="K234" s="14"/>
      <c r="L234" s="14"/>
      <c r="M234" s="14"/>
      <c r="N234" s="14"/>
      <c r="O234" s="14"/>
      <c r="P234" s="14"/>
      <c r="Q234" s="14"/>
      <c r="R234" s="14"/>
      <c r="S234" s="14"/>
      <c r="T234" s="14"/>
      <c r="U234" s="14"/>
      <c r="V234" s="14"/>
      <c r="W234" s="14"/>
      <c r="X234" s="14"/>
      <c r="Y234" s="14"/>
      <c r="Z234" s="14"/>
    </row>
    <row r="235">
      <c r="A235" s="106">
        <v>234.0</v>
      </c>
      <c r="B235" s="107" t="s">
        <v>4503</v>
      </c>
      <c r="C235" s="107" t="s">
        <v>4857</v>
      </c>
      <c r="D235" s="107" t="s">
        <v>4509</v>
      </c>
      <c r="E235" s="36" t="s">
        <v>4858</v>
      </c>
      <c r="F235" s="14"/>
      <c r="G235" s="14"/>
      <c r="H235" s="14"/>
      <c r="I235" s="14"/>
      <c r="J235" s="14"/>
      <c r="K235" s="14"/>
      <c r="L235" s="14"/>
      <c r="M235" s="14"/>
      <c r="N235" s="14"/>
      <c r="O235" s="14"/>
      <c r="P235" s="14"/>
      <c r="Q235" s="14"/>
      <c r="R235" s="14"/>
      <c r="S235" s="14"/>
      <c r="T235" s="14"/>
      <c r="U235" s="14"/>
      <c r="V235" s="14"/>
      <c r="W235" s="14"/>
      <c r="X235" s="14"/>
      <c r="Y235" s="14"/>
      <c r="Z235" s="14"/>
    </row>
    <row r="236">
      <c r="A236" s="106">
        <v>235.0</v>
      </c>
      <c r="B236" s="107" t="s">
        <v>4503</v>
      </c>
      <c r="C236" s="107" t="s">
        <v>4859</v>
      </c>
      <c r="D236" s="107" t="s">
        <v>4509</v>
      </c>
      <c r="E236" s="36" t="s">
        <v>4860</v>
      </c>
      <c r="F236" s="14"/>
      <c r="G236" s="14"/>
      <c r="H236" s="14"/>
      <c r="I236" s="14"/>
      <c r="J236" s="14"/>
      <c r="K236" s="14"/>
      <c r="L236" s="14"/>
      <c r="M236" s="14"/>
      <c r="N236" s="14"/>
      <c r="O236" s="14"/>
      <c r="P236" s="14"/>
      <c r="Q236" s="14"/>
      <c r="R236" s="14"/>
      <c r="S236" s="14"/>
      <c r="T236" s="14"/>
      <c r="U236" s="14"/>
      <c r="V236" s="14"/>
      <c r="W236" s="14"/>
      <c r="X236" s="14"/>
      <c r="Y236" s="14"/>
      <c r="Z236" s="14"/>
    </row>
    <row r="237">
      <c r="A237" s="106">
        <v>236.0</v>
      </c>
      <c r="B237" s="107" t="s">
        <v>4503</v>
      </c>
      <c r="C237" s="107" t="s">
        <v>4861</v>
      </c>
      <c r="D237" s="107" t="s">
        <v>4509</v>
      </c>
      <c r="E237" s="36" t="s">
        <v>4862</v>
      </c>
      <c r="F237" s="14"/>
      <c r="G237" s="14"/>
      <c r="H237" s="14"/>
      <c r="I237" s="14"/>
      <c r="J237" s="14"/>
      <c r="K237" s="14"/>
      <c r="L237" s="14"/>
      <c r="M237" s="14"/>
      <c r="N237" s="14"/>
      <c r="O237" s="14"/>
      <c r="P237" s="14"/>
      <c r="Q237" s="14"/>
      <c r="R237" s="14"/>
      <c r="S237" s="14"/>
      <c r="T237" s="14"/>
      <c r="U237" s="14"/>
      <c r="V237" s="14"/>
      <c r="W237" s="14"/>
      <c r="X237" s="14"/>
      <c r="Y237" s="14"/>
      <c r="Z237" s="14"/>
    </row>
    <row r="238">
      <c r="A238" s="106">
        <v>237.0</v>
      </c>
      <c r="B238" s="107" t="s">
        <v>4503</v>
      </c>
      <c r="C238" s="107" t="s">
        <v>4863</v>
      </c>
      <c r="D238" s="107" t="s">
        <v>4509</v>
      </c>
      <c r="E238" s="36" t="s">
        <v>4864</v>
      </c>
      <c r="F238" s="14"/>
      <c r="G238" s="14"/>
      <c r="H238" s="14"/>
      <c r="I238" s="14"/>
      <c r="J238" s="14"/>
      <c r="K238" s="14"/>
      <c r="L238" s="14"/>
      <c r="M238" s="14"/>
      <c r="N238" s="14"/>
      <c r="O238" s="14"/>
      <c r="P238" s="14"/>
      <c r="Q238" s="14"/>
      <c r="R238" s="14"/>
      <c r="S238" s="14"/>
      <c r="T238" s="14"/>
      <c r="U238" s="14"/>
      <c r="V238" s="14"/>
      <c r="W238" s="14"/>
      <c r="X238" s="14"/>
      <c r="Y238" s="14"/>
      <c r="Z238" s="14"/>
    </row>
    <row r="239">
      <c r="A239" s="106">
        <v>238.0</v>
      </c>
      <c r="B239" s="107" t="s">
        <v>4503</v>
      </c>
      <c r="C239" s="107" t="s">
        <v>4604</v>
      </c>
      <c r="D239" s="107" t="s">
        <v>4505</v>
      </c>
      <c r="E239" s="36" t="s">
        <v>4865</v>
      </c>
      <c r="F239" s="14"/>
      <c r="G239" s="14"/>
      <c r="H239" s="14"/>
      <c r="I239" s="14"/>
      <c r="J239" s="14"/>
      <c r="K239" s="14"/>
      <c r="L239" s="14"/>
      <c r="M239" s="14"/>
      <c r="N239" s="14"/>
      <c r="O239" s="14"/>
      <c r="P239" s="14"/>
      <c r="Q239" s="14"/>
      <c r="R239" s="14"/>
      <c r="S239" s="14"/>
      <c r="T239" s="14"/>
      <c r="U239" s="14"/>
      <c r="V239" s="14"/>
      <c r="W239" s="14"/>
      <c r="X239" s="14"/>
      <c r="Y239" s="14"/>
      <c r="Z239" s="14"/>
    </row>
    <row r="240">
      <c r="A240" s="106">
        <v>239.0</v>
      </c>
      <c r="B240" s="107" t="s">
        <v>4503</v>
      </c>
      <c r="C240" s="107" t="s">
        <v>4866</v>
      </c>
      <c r="D240" s="107" t="s">
        <v>4509</v>
      </c>
      <c r="E240" s="36" t="s">
        <v>4867</v>
      </c>
      <c r="F240" s="14"/>
      <c r="G240" s="14"/>
      <c r="H240" s="14"/>
      <c r="I240" s="14"/>
      <c r="J240" s="14"/>
      <c r="K240" s="14"/>
      <c r="L240" s="14"/>
      <c r="M240" s="14"/>
      <c r="N240" s="14"/>
      <c r="O240" s="14"/>
      <c r="P240" s="14"/>
      <c r="Q240" s="14"/>
      <c r="R240" s="14"/>
      <c r="S240" s="14"/>
      <c r="T240" s="14"/>
      <c r="U240" s="14"/>
      <c r="V240" s="14"/>
      <c r="W240" s="14"/>
      <c r="X240" s="14"/>
      <c r="Y240" s="14"/>
      <c r="Z240" s="14"/>
    </row>
    <row r="241">
      <c r="A241" s="106">
        <v>240.0</v>
      </c>
      <c r="B241" s="107" t="s">
        <v>4503</v>
      </c>
      <c r="C241" s="107" t="s">
        <v>4868</v>
      </c>
      <c r="D241" s="107" t="s">
        <v>4509</v>
      </c>
      <c r="E241" s="36" t="s">
        <v>4869</v>
      </c>
      <c r="F241" s="14"/>
      <c r="G241" s="14"/>
      <c r="H241" s="14"/>
      <c r="I241" s="14"/>
      <c r="J241" s="14"/>
      <c r="K241" s="14"/>
      <c r="L241" s="14"/>
      <c r="M241" s="14"/>
      <c r="N241" s="14"/>
      <c r="O241" s="14"/>
      <c r="P241" s="14"/>
      <c r="Q241" s="14"/>
      <c r="R241" s="14"/>
      <c r="S241" s="14"/>
      <c r="T241" s="14"/>
      <c r="U241" s="14"/>
      <c r="V241" s="14"/>
      <c r="W241" s="14"/>
      <c r="X241" s="14"/>
      <c r="Y241" s="14"/>
      <c r="Z241" s="14"/>
    </row>
    <row r="242">
      <c r="A242" s="106">
        <v>241.0</v>
      </c>
      <c r="B242" s="107" t="s">
        <v>4503</v>
      </c>
      <c r="C242" s="107" t="s">
        <v>4870</v>
      </c>
      <c r="D242" s="107" t="s">
        <v>4509</v>
      </c>
      <c r="E242" s="36" t="s">
        <v>4871</v>
      </c>
      <c r="F242" s="14"/>
      <c r="G242" s="14"/>
      <c r="H242" s="14"/>
      <c r="I242" s="14"/>
      <c r="J242" s="14"/>
      <c r="K242" s="14"/>
      <c r="L242" s="14"/>
      <c r="M242" s="14"/>
      <c r="N242" s="14"/>
      <c r="O242" s="14"/>
      <c r="P242" s="14"/>
      <c r="Q242" s="14"/>
      <c r="R242" s="14"/>
      <c r="S242" s="14"/>
      <c r="T242" s="14"/>
      <c r="U242" s="14"/>
      <c r="V242" s="14"/>
      <c r="W242" s="14"/>
      <c r="X242" s="14"/>
      <c r="Y242" s="14"/>
      <c r="Z242" s="14"/>
    </row>
    <row r="243">
      <c r="A243" s="106">
        <v>242.0</v>
      </c>
      <c r="B243" s="107" t="s">
        <v>4503</v>
      </c>
      <c r="C243" s="107" t="s">
        <v>4872</v>
      </c>
      <c r="D243" s="107" t="s">
        <v>4509</v>
      </c>
      <c r="E243" s="36" t="s">
        <v>4873</v>
      </c>
      <c r="F243" s="14"/>
      <c r="G243" s="14"/>
      <c r="H243" s="14"/>
      <c r="I243" s="14"/>
      <c r="J243" s="14"/>
      <c r="K243" s="14"/>
      <c r="L243" s="14"/>
      <c r="M243" s="14"/>
      <c r="N243" s="14"/>
      <c r="O243" s="14"/>
      <c r="P243" s="14"/>
      <c r="Q243" s="14"/>
      <c r="R243" s="14"/>
      <c r="S243" s="14"/>
      <c r="T243" s="14"/>
      <c r="U243" s="14"/>
      <c r="V243" s="14"/>
      <c r="W243" s="14"/>
      <c r="X243" s="14"/>
      <c r="Y243" s="14"/>
      <c r="Z243" s="14"/>
    </row>
    <row r="244">
      <c r="A244" s="106">
        <v>243.0</v>
      </c>
      <c r="B244" s="107" t="s">
        <v>4503</v>
      </c>
      <c r="C244" s="107" t="s">
        <v>4874</v>
      </c>
      <c r="D244" s="107" t="s">
        <v>4509</v>
      </c>
      <c r="E244" s="36" t="s">
        <v>4875</v>
      </c>
      <c r="F244" s="14"/>
      <c r="G244" s="14"/>
      <c r="H244" s="14"/>
      <c r="I244" s="14"/>
      <c r="J244" s="14"/>
      <c r="K244" s="14"/>
      <c r="L244" s="14"/>
      <c r="M244" s="14"/>
      <c r="N244" s="14"/>
      <c r="O244" s="14"/>
      <c r="P244" s="14"/>
      <c r="Q244" s="14"/>
      <c r="R244" s="14"/>
      <c r="S244" s="14"/>
      <c r="T244" s="14"/>
      <c r="U244" s="14"/>
      <c r="V244" s="14"/>
      <c r="W244" s="14"/>
      <c r="X244" s="14"/>
      <c r="Y244" s="14"/>
      <c r="Z244" s="14"/>
    </row>
    <row r="245">
      <c r="A245" s="106">
        <v>244.0</v>
      </c>
      <c r="B245" s="107" t="s">
        <v>4503</v>
      </c>
      <c r="C245" s="107" t="s">
        <v>4876</v>
      </c>
      <c r="D245" s="107" t="s">
        <v>4505</v>
      </c>
      <c r="E245" s="36" t="s">
        <v>4877</v>
      </c>
      <c r="F245" s="14"/>
      <c r="G245" s="14"/>
      <c r="H245" s="14"/>
      <c r="I245" s="14"/>
      <c r="J245" s="14"/>
      <c r="K245" s="14"/>
      <c r="L245" s="14"/>
      <c r="M245" s="14"/>
      <c r="N245" s="14"/>
      <c r="O245" s="14"/>
      <c r="P245" s="14"/>
      <c r="Q245" s="14"/>
      <c r="R245" s="14"/>
      <c r="S245" s="14"/>
      <c r="T245" s="14"/>
      <c r="U245" s="14"/>
      <c r="V245" s="14"/>
      <c r="W245" s="14"/>
      <c r="X245" s="14"/>
      <c r="Y245" s="14"/>
      <c r="Z245" s="14"/>
    </row>
    <row r="246">
      <c r="A246" s="106">
        <v>245.0</v>
      </c>
      <c r="B246" s="107" t="s">
        <v>4503</v>
      </c>
      <c r="C246" s="107" t="s">
        <v>4878</v>
      </c>
      <c r="D246" s="107" t="s">
        <v>4509</v>
      </c>
      <c r="E246" s="36" t="s">
        <v>4879</v>
      </c>
      <c r="F246" s="14"/>
      <c r="G246" s="14"/>
      <c r="H246" s="14"/>
      <c r="I246" s="14"/>
      <c r="J246" s="14"/>
      <c r="K246" s="14"/>
      <c r="L246" s="14"/>
      <c r="M246" s="14"/>
      <c r="N246" s="14"/>
      <c r="O246" s="14"/>
      <c r="P246" s="14"/>
      <c r="Q246" s="14"/>
      <c r="R246" s="14"/>
      <c r="S246" s="14"/>
      <c r="T246" s="14"/>
      <c r="U246" s="14"/>
      <c r="V246" s="14"/>
      <c r="W246" s="14"/>
      <c r="X246" s="14"/>
      <c r="Y246" s="14"/>
      <c r="Z246" s="14"/>
    </row>
    <row r="247">
      <c r="A247" s="106">
        <v>246.0</v>
      </c>
      <c r="B247" s="107" t="s">
        <v>4503</v>
      </c>
      <c r="C247" s="107" t="s">
        <v>4880</v>
      </c>
      <c r="D247" s="107" t="s">
        <v>4509</v>
      </c>
      <c r="E247" s="36" t="s">
        <v>4881</v>
      </c>
      <c r="F247" s="14"/>
      <c r="G247" s="14"/>
      <c r="H247" s="14"/>
      <c r="I247" s="14"/>
      <c r="J247" s="14"/>
      <c r="K247" s="14"/>
      <c r="L247" s="14"/>
      <c r="M247" s="14"/>
      <c r="N247" s="14"/>
      <c r="O247" s="14"/>
      <c r="P247" s="14"/>
      <c r="Q247" s="14"/>
      <c r="R247" s="14"/>
      <c r="S247" s="14"/>
      <c r="T247" s="14"/>
      <c r="U247" s="14"/>
      <c r="V247" s="14"/>
      <c r="W247" s="14"/>
      <c r="X247" s="14"/>
      <c r="Y247" s="14"/>
      <c r="Z247" s="14"/>
    </row>
    <row r="248">
      <c r="A248" s="106">
        <v>247.0</v>
      </c>
      <c r="B248" s="107" t="s">
        <v>4503</v>
      </c>
      <c r="C248" s="107" t="s">
        <v>4882</v>
      </c>
      <c r="D248" s="107" t="s">
        <v>4509</v>
      </c>
      <c r="E248" s="36" t="s">
        <v>4883</v>
      </c>
      <c r="F248" s="14"/>
      <c r="G248" s="14"/>
      <c r="H248" s="14"/>
      <c r="I248" s="14"/>
      <c r="J248" s="14"/>
      <c r="K248" s="14"/>
      <c r="L248" s="14"/>
      <c r="M248" s="14"/>
      <c r="N248" s="14"/>
      <c r="O248" s="14"/>
      <c r="P248" s="14"/>
      <c r="Q248" s="14"/>
      <c r="R248" s="14"/>
      <c r="S248" s="14"/>
      <c r="T248" s="14"/>
      <c r="U248" s="14"/>
      <c r="V248" s="14"/>
      <c r="W248" s="14"/>
      <c r="X248" s="14"/>
      <c r="Y248" s="14"/>
      <c r="Z248" s="14"/>
    </row>
    <row r="249">
      <c r="A249" s="106">
        <v>248.0</v>
      </c>
      <c r="B249" s="107" t="s">
        <v>4503</v>
      </c>
      <c r="C249" s="107" t="s">
        <v>4884</v>
      </c>
      <c r="D249" s="107" t="s">
        <v>4885</v>
      </c>
      <c r="E249" s="36" t="s">
        <v>4886</v>
      </c>
      <c r="F249" s="14"/>
      <c r="G249" s="14"/>
      <c r="H249" s="14"/>
      <c r="I249" s="14"/>
      <c r="J249" s="14"/>
      <c r="K249" s="14"/>
      <c r="L249" s="14"/>
      <c r="M249" s="14"/>
      <c r="N249" s="14"/>
      <c r="O249" s="14"/>
      <c r="P249" s="14"/>
      <c r="Q249" s="14"/>
      <c r="R249" s="14"/>
      <c r="S249" s="14"/>
      <c r="T249" s="14"/>
      <c r="U249" s="14"/>
      <c r="V249" s="14"/>
      <c r="W249" s="14"/>
      <c r="X249" s="14"/>
      <c r="Y249" s="14"/>
      <c r="Z249" s="14"/>
    </row>
    <row r="250">
      <c r="A250" s="106">
        <v>249.0</v>
      </c>
      <c r="B250" s="107" t="s">
        <v>4503</v>
      </c>
      <c r="C250" s="107" t="s">
        <v>4887</v>
      </c>
      <c r="D250" s="107" t="s">
        <v>4509</v>
      </c>
      <c r="E250" s="36" t="s">
        <v>4888</v>
      </c>
      <c r="F250" s="14"/>
      <c r="G250" s="14"/>
      <c r="H250" s="14"/>
      <c r="I250" s="14"/>
      <c r="J250" s="14"/>
      <c r="K250" s="14"/>
      <c r="L250" s="14"/>
      <c r="M250" s="14"/>
      <c r="N250" s="14"/>
      <c r="O250" s="14"/>
      <c r="P250" s="14"/>
      <c r="Q250" s="14"/>
      <c r="R250" s="14"/>
      <c r="S250" s="14"/>
      <c r="T250" s="14"/>
      <c r="U250" s="14"/>
      <c r="V250" s="14"/>
      <c r="W250" s="14"/>
      <c r="X250" s="14"/>
      <c r="Y250" s="14"/>
      <c r="Z250" s="14"/>
    </row>
    <row r="251">
      <c r="A251" s="106">
        <v>250.0</v>
      </c>
      <c r="B251" s="107" t="s">
        <v>4503</v>
      </c>
      <c r="C251" s="107" t="s">
        <v>4889</v>
      </c>
      <c r="D251" s="107" t="s">
        <v>4509</v>
      </c>
      <c r="E251" s="36" t="s">
        <v>4890</v>
      </c>
      <c r="F251" s="14"/>
      <c r="G251" s="14"/>
      <c r="H251" s="14"/>
      <c r="I251" s="14"/>
      <c r="J251" s="14"/>
      <c r="K251" s="14"/>
      <c r="L251" s="14"/>
      <c r="M251" s="14"/>
      <c r="N251" s="14"/>
      <c r="O251" s="14"/>
      <c r="P251" s="14"/>
      <c r="Q251" s="14"/>
      <c r="R251" s="14"/>
      <c r="S251" s="14"/>
      <c r="T251" s="14"/>
      <c r="U251" s="14"/>
      <c r="V251" s="14"/>
      <c r="W251" s="14"/>
      <c r="X251" s="14"/>
      <c r="Y251" s="14"/>
      <c r="Z251" s="14"/>
    </row>
    <row r="252">
      <c r="A252" s="106">
        <v>251.0</v>
      </c>
      <c r="B252" s="107" t="s">
        <v>4503</v>
      </c>
      <c r="C252" s="107" t="s">
        <v>4891</v>
      </c>
      <c r="D252" s="107" t="s">
        <v>4509</v>
      </c>
      <c r="E252" s="36" t="s">
        <v>4892</v>
      </c>
      <c r="F252" s="14"/>
      <c r="G252" s="14"/>
      <c r="H252" s="14"/>
      <c r="I252" s="14"/>
      <c r="J252" s="14"/>
      <c r="K252" s="14"/>
      <c r="L252" s="14"/>
      <c r="M252" s="14"/>
      <c r="N252" s="14"/>
      <c r="O252" s="14"/>
      <c r="P252" s="14"/>
      <c r="Q252" s="14"/>
      <c r="R252" s="14"/>
      <c r="S252" s="14"/>
      <c r="T252" s="14"/>
      <c r="U252" s="14"/>
      <c r="V252" s="14"/>
      <c r="W252" s="14"/>
      <c r="X252" s="14"/>
      <c r="Y252" s="14"/>
      <c r="Z252" s="14"/>
    </row>
    <row r="253">
      <c r="A253" s="106">
        <v>252.0</v>
      </c>
      <c r="B253" s="107" t="s">
        <v>4503</v>
      </c>
      <c r="C253" s="107" t="s">
        <v>4893</v>
      </c>
      <c r="D253" s="107" t="s">
        <v>4509</v>
      </c>
      <c r="E253" s="36" t="s">
        <v>4894</v>
      </c>
      <c r="F253" s="14"/>
      <c r="G253" s="14"/>
      <c r="H253" s="14"/>
      <c r="I253" s="14"/>
      <c r="J253" s="14"/>
      <c r="K253" s="14"/>
      <c r="L253" s="14"/>
      <c r="M253" s="14"/>
      <c r="N253" s="14"/>
      <c r="O253" s="14"/>
      <c r="P253" s="14"/>
      <c r="Q253" s="14"/>
      <c r="R253" s="14"/>
      <c r="S253" s="14"/>
      <c r="T253" s="14"/>
      <c r="U253" s="14"/>
      <c r="V253" s="14"/>
      <c r="W253" s="14"/>
      <c r="X253" s="14"/>
      <c r="Y253" s="14"/>
      <c r="Z253" s="14"/>
    </row>
    <row r="254">
      <c r="A254" s="106">
        <v>253.0</v>
      </c>
      <c r="B254" s="107" t="s">
        <v>4503</v>
      </c>
      <c r="C254" s="107" t="s">
        <v>4895</v>
      </c>
      <c r="D254" s="107" t="s">
        <v>4509</v>
      </c>
      <c r="E254" s="36" t="s">
        <v>4896</v>
      </c>
      <c r="F254" s="14"/>
      <c r="G254" s="14"/>
      <c r="H254" s="14"/>
      <c r="I254" s="14"/>
      <c r="J254" s="14"/>
      <c r="K254" s="14"/>
      <c r="L254" s="14"/>
      <c r="M254" s="14"/>
      <c r="N254" s="14"/>
      <c r="O254" s="14"/>
      <c r="P254" s="14"/>
      <c r="Q254" s="14"/>
      <c r="R254" s="14"/>
      <c r="S254" s="14"/>
      <c r="T254" s="14"/>
      <c r="U254" s="14"/>
      <c r="V254" s="14"/>
      <c r="W254" s="14"/>
      <c r="X254" s="14"/>
      <c r="Y254" s="14"/>
      <c r="Z254" s="14"/>
    </row>
    <row r="255">
      <c r="A255" s="106">
        <v>254.0</v>
      </c>
      <c r="B255" s="107" t="s">
        <v>4503</v>
      </c>
      <c r="C255" s="107" t="s">
        <v>4897</v>
      </c>
      <c r="D255" s="107" t="s">
        <v>4509</v>
      </c>
      <c r="E255" s="36" t="s">
        <v>4898</v>
      </c>
      <c r="F255" s="14"/>
      <c r="G255" s="14"/>
      <c r="H255" s="14"/>
      <c r="I255" s="14"/>
      <c r="J255" s="14"/>
      <c r="K255" s="14"/>
      <c r="L255" s="14"/>
      <c r="M255" s="14"/>
      <c r="N255" s="14"/>
      <c r="O255" s="14"/>
      <c r="P255" s="14"/>
      <c r="Q255" s="14"/>
      <c r="R255" s="14"/>
      <c r="S255" s="14"/>
      <c r="T255" s="14"/>
      <c r="U255" s="14"/>
      <c r="V255" s="14"/>
      <c r="W255" s="14"/>
      <c r="X255" s="14"/>
      <c r="Y255" s="14"/>
      <c r="Z255" s="14"/>
    </row>
    <row r="256">
      <c r="A256" s="106">
        <v>255.0</v>
      </c>
      <c r="B256" s="107" t="s">
        <v>4503</v>
      </c>
      <c r="C256" s="107" t="s">
        <v>4899</v>
      </c>
      <c r="D256" s="107" t="s">
        <v>4509</v>
      </c>
      <c r="E256" s="36" t="s">
        <v>4900</v>
      </c>
      <c r="F256" s="14"/>
      <c r="G256" s="14"/>
      <c r="H256" s="14"/>
      <c r="I256" s="14"/>
      <c r="J256" s="14"/>
      <c r="K256" s="14"/>
      <c r="L256" s="14"/>
      <c r="M256" s="14"/>
      <c r="N256" s="14"/>
      <c r="O256" s="14"/>
      <c r="P256" s="14"/>
      <c r="Q256" s="14"/>
      <c r="R256" s="14"/>
      <c r="S256" s="14"/>
      <c r="T256" s="14"/>
      <c r="U256" s="14"/>
      <c r="V256" s="14"/>
      <c r="W256" s="14"/>
      <c r="X256" s="14"/>
      <c r="Y256" s="14"/>
      <c r="Z256" s="14"/>
    </row>
    <row r="257">
      <c r="A257" s="106">
        <v>256.0</v>
      </c>
      <c r="B257" s="107" t="s">
        <v>4503</v>
      </c>
      <c r="C257" s="107" t="s">
        <v>4749</v>
      </c>
      <c r="D257" s="107" t="s">
        <v>4509</v>
      </c>
      <c r="E257" s="36" t="s">
        <v>4901</v>
      </c>
      <c r="F257" s="14"/>
      <c r="G257" s="14"/>
      <c r="H257" s="14"/>
      <c r="I257" s="14"/>
      <c r="J257" s="14"/>
      <c r="K257" s="14"/>
      <c r="L257" s="14"/>
      <c r="M257" s="14"/>
      <c r="N257" s="14"/>
      <c r="O257" s="14"/>
      <c r="P257" s="14"/>
      <c r="Q257" s="14"/>
      <c r="R257" s="14"/>
      <c r="S257" s="14"/>
      <c r="T257" s="14"/>
      <c r="U257" s="14"/>
      <c r="V257" s="14"/>
      <c r="W257" s="14"/>
      <c r="X257" s="14"/>
      <c r="Y257" s="14"/>
      <c r="Z257" s="14"/>
    </row>
    <row r="258">
      <c r="A258" s="106">
        <v>257.0</v>
      </c>
      <c r="B258" s="107" t="s">
        <v>4503</v>
      </c>
      <c r="C258" s="107" t="s">
        <v>4902</v>
      </c>
      <c r="D258" s="107" t="s">
        <v>4509</v>
      </c>
      <c r="E258" s="36" t="s">
        <v>4903</v>
      </c>
      <c r="F258" s="14"/>
      <c r="G258" s="14"/>
      <c r="H258" s="14"/>
      <c r="I258" s="14"/>
      <c r="J258" s="14"/>
      <c r="K258" s="14"/>
      <c r="L258" s="14"/>
      <c r="M258" s="14"/>
      <c r="N258" s="14"/>
      <c r="O258" s="14"/>
      <c r="P258" s="14"/>
      <c r="Q258" s="14"/>
      <c r="R258" s="14"/>
      <c r="S258" s="14"/>
      <c r="T258" s="14"/>
      <c r="U258" s="14"/>
      <c r="V258" s="14"/>
      <c r="W258" s="14"/>
      <c r="X258" s="14"/>
      <c r="Y258" s="14"/>
      <c r="Z258" s="14"/>
    </row>
    <row r="259">
      <c r="A259" s="106">
        <v>258.0</v>
      </c>
      <c r="B259" s="107" t="s">
        <v>4503</v>
      </c>
      <c r="C259" s="107" t="s">
        <v>4904</v>
      </c>
      <c r="D259" s="107" t="s">
        <v>4509</v>
      </c>
      <c r="E259" s="36" t="s">
        <v>4905</v>
      </c>
      <c r="F259" s="14"/>
      <c r="G259" s="14"/>
      <c r="H259" s="14"/>
      <c r="I259" s="14"/>
      <c r="J259" s="14"/>
      <c r="K259" s="14"/>
      <c r="L259" s="14"/>
      <c r="M259" s="14"/>
      <c r="N259" s="14"/>
      <c r="O259" s="14"/>
      <c r="P259" s="14"/>
      <c r="Q259" s="14"/>
      <c r="R259" s="14"/>
      <c r="S259" s="14"/>
      <c r="T259" s="14"/>
      <c r="U259" s="14"/>
      <c r="V259" s="14"/>
      <c r="W259" s="14"/>
      <c r="X259" s="14"/>
      <c r="Y259" s="14"/>
      <c r="Z259" s="14"/>
    </row>
    <row r="260">
      <c r="A260" s="106">
        <v>259.0</v>
      </c>
      <c r="B260" s="107" t="s">
        <v>4503</v>
      </c>
      <c r="C260" s="107" t="s">
        <v>4906</v>
      </c>
      <c r="D260" s="107" t="s">
        <v>4509</v>
      </c>
      <c r="E260" s="36" t="s">
        <v>4907</v>
      </c>
      <c r="F260" s="14"/>
      <c r="G260" s="14"/>
      <c r="H260" s="14"/>
      <c r="I260" s="14"/>
      <c r="J260" s="14"/>
      <c r="K260" s="14"/>
      <c r="L260" s="14"/>
      <c r="M260" s="14"/>
      <c r="N260" s="14"/>
      <c r="O260" s="14"/>
      <c r="P260" s="14"/>
      <c r="Q260" s="14"/>
      <c r="R260" s="14"/>
      <c r="S260" s="14"/>
      <c r="T260" s="14"/>
      <c r="U260" s="14"/>
      <c r="V260" s="14"/>
      <c r="W260" s="14"/>
      <c r="X260" s="14"/>
      <c r="Y260" s="14"/>
      <c r="Z260" s="14"/>
    </row>
    <row r="261">
      <c r="A261" s="106">
        <v>260.0</v>
      </c>
      <c r="B261" s="107" t="s">
        <v>4503</v>
      </c>
      <c r="C261" s="107" t="s">
        <v>4530</v>
      </c>
      <c r="D261" s="107" t="s">
        <v>4509</v>
      </c>
      <c r="E261" s="36" t="s">
        <v>4908</v>
      </c>
      <c r="F261" s="14"/>
      <c r="G261" s="14"/>
      <c r="H261" s="14"/>
      <c r="I261" s="14"/>
      <c r="J261" s="14"/>
      <c r="K261" s="14"/>
      <c r="L261" s="14"/>
      <c r="M261" s="14"/>
      <c r="N261" s="14"/>
      <c r="O261" s="14"/>
      <c r="P261" s="14"/>
      <c r="Q261" s="14"/>
      <c r="R261" s="14"/>
      <c r="S261" s="14"/>
      <c r="T261" s="14"/>
      <c r="U261" s="14"/>
      <c r="V261" s="14"/>
      <c r="W261" s="14"/>
      <c r="X261" s="14"/>
      <c r="Y261" s="14"/>
      <c r="Z261" s="14"/>
    </row>
    <row r="262">
      <c r="A262" s="106">
        <v>261.0</v>
      </c>
      <c r="B262" s="107" t="s">
        <v>4503</v>
      </c>
      <c r="C262" s="107" t="s">
        <v>4909</v>
      </c>
      <c r="D262" s="107" t="s">
        <v>4509</v>
      </c>
      <c r="E262" s="36" t="s">
        <v>4910</v>
      </c>
      <c r="F262" s="14"/>
      <c r="G262" s="14"/>
      <c r="H262" s="14"/>
      <c r="I262" s="14"/>
      <c r="J262" s="14"/>
      <c r="K262" s="14"/>
      <c r="L262" s="14"/>
      <c r="M262" s="14"/>
      <c r="N262" s="14"/>
      <c r="O262" s="14"/>
      <c r="P262" s="14"/>
      <c r="Q262" s="14"/>
      <c r="R262" s="14"/>
      <c r="S262" s="14"/>
      <c r="T262" s="14"/>
      <c r="U262" s="14"/>
      <c r="V262" s="14"/>
      <c r="W262" s="14"/>
      <c r="X262" s="14"/>
      <c r="Y262" s="14"/>
      <c r="Z262" s="14"/>
    </row>
    <row r="263">
      <c r="A263" s="106">
        <v>262.0</v>
      </c>
      <c r="B263" s="107" t="s">
        <v>4503</v>
      </c>
      <c r="C263" s="107" t="s">
        <v>4521</v>
      </c>
      <c r="D263" s="107" t="s">
        <v>4509</v>
      </c>
      <c r="E263" s="36" t="s">
        <v>4911</v>
      </c>
      <c r="F263" s="14"/>
      <c r="G263" s="14"/>
      <c r="H263" s="14"/>
      <c r="I263" s="14"/>
      <c r="J263" s="14"/>
      <c r="K263" s="14"/>
      <c r="L263" s="14"/>
      <c r="M263" s="14"/>
      <c r="N263" s="14"/>
      <c r="O263" s="14"/>
      <c r="P263" s="14"/>
      <c r="Q263" s="14"/>
      <c r="R263" s="14"/>
      <c r="S263" s="14"/>
      <c r="T263" s="14"/>
      <c r="U263" s="14"/>
      <c r="V263" s="14"/>
      <c r="W263" s="14"/>
      <c r="X263" s="14"/>
      <c r="Y263" s="14"/>
      <c r="Z263" s="14"/>
    </row>
    <row r="264">
      <c r="A264" s="106">
        <v>263.0</v>
      </c>
      <c r="B264" s="107" t="s">
        <v>4503</v>
      </c>
      <c r="C264" s="107" t="s">
        <v>4912</v>
      </c>
      <c r="D264" s="107" t="s">
        <v>4509</v>
      </c>
      <c r="E264" s="36" t="s">
        <v>4913</v>
      </c>
      <c r="F264" s="14"/>
      <c r="G264" s="14"/>
      <c r="H264" s="14"/>
      <c r="I264" s="14"/>
      <c r="J264" s="14"/>
      <c r="K264" s="14"/>
      <c r="L264" s="14"/>
      <c r="M264" s="14"/>
      <c r="N264" s="14"/>
      <c r="O264" s="14"/>
      <c r="P264" s="14"/>
      <c r="Q264" s="14"/>
      <c r="R264" s="14"/>
      <c r="S264" s="14"/>
      <c r="T264" s="14"/>
      <c r="U264" s="14"/>
      <c r="V264" s="14"/>
      <c r="W264" s="14"/>
      <c r="X264" s="14"/>
      <c r="Y264" s="14"/>
      <c r="Z264" s="14"/>
    </row>
    <row r="265">
      <c r="A265" s="106">
        <v>264.0</v>
      </c>
      <c r="B265" s="107" t="s">
        <v>4503</v>
      </c>
      <c r="C265" s="107" t="s">
        <v>4796</v>
      </c>
      <c r="D265" s="107" t="s">
        <v>4509</v>
      </c>
      <c r="E265" s="36" t="s">
        <v>4914</v>
      </c>
      <c r="F265" s="14"/>
      <c r="G265" s="14"/>
      <c r="H265" s="14"/>
      <c r="I265" s="14"/>
      <c r="J265" s="14"/>
      <c r="K265" s="14"/>
      <c r="L265" s="14"/>
      <c r="M265" s="14"/>
      <c r="N265" s="14"/>
      <c r="O265" s="14"/>
      <c r="P265" s="14"/>
      <c r="Q265" s="14"/>
      <c r="R265" s="14"/>
      <c r="S265" s="14"/>
      <c r="T265" s="14"/>
      <c r="U265" s="14"/>
      <c r="V265" s="14"/>
      <c r="W265" s="14"/>
      <c r="X265" s="14"/>
      <c r="Y265" s="14"/>
      <c r="Z265" s="14"/>
    </row>
    <row r="266">
      <c r="A266" s="106">
        <v>265.0</v>
      </c>
      <c r="B266" s="107" t="s">
        <v>4503</v>
      </c>
      <c r="C266" s="107" t="s">
        <v>4915</v>
      </c>
      <c r="D266" s="107" t="s">
        <v>4569</v>
      </c>
      <c r="E266" s="36" t="s">
        <v>4916</v>
      </c>
      <c r="F266" s="14"/>
      <c r="G266" s="14"/>
      <c r="H266" s="14"/>
      <c r="I266" s="14"/>
      <c r="J266" s="14"/>
      <c r="K266" s="14"/>
      <c r="L266" s="14"/>
      <c r="M266" s="14"/>
      <c r="N266" s="14"/>
      <c r="O266" s="14"/>
      <c r="P266" s="14"/>
      <c r="Q266" s="14"/>
      <c r="R266" s="14"/>
      <c r="S266" s="14"/>
      <c r="T266" s="14"/>
      <c r="U266" s="14"/>
      <c r="V266" s="14"/>
      <c r="W266" s="14"/>
      <c r="X266" s="14"/>
      <c r="Y266" s="14"/>
      <c r="Z266" s="14"/>
    </row>
    <row r="267">
      <c r="A267" s="106">
        <v>266.0</v>
      </c>
      <c r="B267" s="107" t="s">
        <v>4503</v>
      </c>
      <c r="C267" s="107" t="s">
        <v>4917</v>
      </c>
      <c r="D267" s="107" t="s">
        <v>4509</v>
      </c>
      <c r="E267" s="36" t="s">
        <v>4918</v>
      </c>
      <c r="F267" s="14"/>
      <c r="G267" s="14"/>
      <c r="H267" s="14"/>
      <c r="I267" s="14"/>
      <c r="J267" s="14"/>
      <c r="K267" s="14"/>
      <c r="L267" s="14"/>
      <c r="M267" s="14"/>
      <c r="N267" s="14"/>
      <c r="O267" s="14"/>
      <c r="P267" s="14"/>
      <c r="Q267" s="14"/>
      <c r="R267" s="14"/>
      <c r="S267" s="14"/>
      <c r="T267" s="14"/>
      <c r="U267" s="14"/>
      <c r="V267" s="14"/>
      <c r="W267" s="14"/>
      <c r="X267" s="14"/>
      <c r="Y267" s="14"/>
      <c r="Z267" s="14"/>
    </row>
    <row r="268">
      <c r="A268" s="106">
        <v>267.0</v>
      </c>
      <c r="B268" s="107" t="s">
        <v>4503</v>
      </c>
      <c r="C268" s="107" t="s">
        <v>4919</v>
      </c>
      <c r="D268" s="107" t="s">
        <v>4509</v>
      </c>
      <c r="E268" s="36" t="s">
        <v>4920</v>
      </c>
      <c r="F268" s="14"/>
      <c r="G268" s="14"/>
      <c r="H268" s="14"/>
      <c r="I268" s="14"/>
      <c r="J268" s="14"/>
      <c r="K268" s="14"/>
      <c r="L268" s="14"/>
      <c r="M268" s="14"/>
      <c r="N268" s="14"/>
      <c r="O268" s="14"/>
      <c r="P268" s="14"/>
      <c r="Q268" s="14"/>
      <c r="R268" s="14"/>
      <c r="S268" s="14"/>
      <c r="T268" s="14"/>
      <c r="U268" s="14"/>
      <c r="V268" s="14"/>
      <c r="W268" s="14"/>
      <c r="X268" s="14"/>
      <c r="Y268" s="14"/>
      <c r="Z268" s="14"/>
    </row>
    <row r="269">
      <c r="A269" s="106">
        <v>268.0</v>
      </c>
      <c r="B269" s="107" t="s">
        <v>4503</v>
      </c>
      <c r="C269" s="107" t="s">
        <v>4921</v>
      </c>
      <c r="D269" s="107" t="s">
        <v>4509</v>
      </c>
      <c r="E269" s="36" t="s">
        <v>4922</v>
      </c>
      <c r="F269" s="14"/>
      <c r="G269" s="14"/>
      <c r="H269" s="14"/>
      <c r="I269" s="14"/>
      <c r="J269" s="14"/>
      <c r="K269" s="14"/>
      <c r="L269" s="14"/>
      <c r="M269" s="14"/>
      <c r="N269" s="14"/>
      <c r="O269" s="14"/>
      <c r="P269" s="14"/>
      <c r="Q269" s="14"/>
      <c r="R269" s="14"/>
      <c r="S269" s="14"/>
      <c r="T269" s="14"/>
      <c r="U269" s="14"/>
      <c r="V269" s="14"/>
      <c r="W269" s="14"/>
      <c r="X269" s="14"/>
      <c r="Y269" s="14"/>
      <c r="Z269" s="14"/>
    </row>
    <row r="270">
      <c r="A270" s="106">
        <v>269.0</v>
      </c>
      <c r="B270" s="107" t="s">
        <v>4503</v>
      </c>
      <c r="C270" s="107" t="s">
        <v>4923</v>
      </c>
      <c r="D270" s="107" t="s">
        <v>4509</v>
      </c>
      <c r="E270" s="36" t="s">
        <v>4924</v>
      </c>
      <c r="F270" s="14"/>
      <c r="G270" s="14"/>
      <c r="H270" s="14"/>
      <c r="I270" s="14"/>
      <c r="J270" s="14"/>
      <c r="K270" s="14"/>
      <c r="L270" s="14"/>
      <c r="M270" s="14"/>
      <c r="N270" s="14"/>
      <c r="O270" s="14"/>
      <c r="P270" s="14"/>
      <c r="Q270" s="14"/>
      <c r="R270" s="14"/>
      <c r="S270" s="14"/>
      <c r="T270" s="14"/>
      <c r="U270" s="14"/>
      <c r="V270" s="14"/>
      <c r="W270" s="14"/>
      <c r="X270" s="14"/>
      <c r="Y270" s="14"/>
      <c r="Z270" s="14"/>
    </row>
    <row r="271">
      <c r="A271" s="106">
        <v>270.0</v>
      </c>
      <c r="B271" s="107" t="s">
        <v>4503</v>
      </c>
      <c r="C271" s="107" t="s">
        <v>4925</v>
      </c>
      <c r="D271" s="107" t="s">
        <v>4543</v>
      </c>
      <c r="E271" s="36" t="s">
        <v>4926</v>
      </c>
      <c r="F271" s="14"/>
      <c r="G271" s="14"/>
      <c r="H271" s="14"/>
      <c r="I271" s="14"/>
      <c r="J271" s="14"/>
      <c r="K271" s="14"/>
      <c r="L271" s="14"/>
      <c r="M271" s="14"/>
      <c r="N271" s="14"/>
      <c r="O271" s="14"/>
      <c r="P271" s="14"/>
      <c r="Q271" s="14"/>
      <c r="R271" s="14"/>
      <c r="S271" s="14"/>
      <c r="T271" s="14"/>
      <c r="U271" s="14"/>
      <c r="V271" s="14"/>
      <c r="W271" s="14"/>
      <c r="X271" s="14"/>
      <c r="Y271" s="14"/>
      <c r="Z271" s="14"/>
    </row>
    <row r="272">
      <c r="A272" s="106">
        <v>271.0</v>
      </c>
      <c r="B272" s="107" t="s">
        <v>4503</v>
      </c>
      <c r="C272" s="107" t="s">
        <v>4927</v>
      </c>
      <c r="D272" s="107" t="s">
        <v>4509</v>
      </c>
      <c r="E272" s="36" t="s">
        <v>4928</v>
      </c>
      <c r="F272" s="14"/>
      <c r="G272" s="14"/>
      <c r="H272" s="14"/>
      <c r="I272" s="14"/>
      <c r="J272" s="14"/>
      <c r="K272" s="14"/>
      <c r="L272" s="14"/>
      <c r="M272" s="14"/>
      <c r="N272" s="14"/>
      <c r="O272" s="14"/>
      <c r="P272" s="14"/>
      <c r="Q272" s="14"/>
      <c r="R272" s="14"/>
      <c r="S272" s="14"/>
      <c r="T272" s="14"/>
      <c r="U272" s="14"/>
      <c r="V272" s="14"/>
      <c r="W272" s="14"/>
      <c r="X272" s="14"/>
      <c r="Y272" s="14"/>
      <c r="Z272" s="14"/>
    </row>
    <row r="273">
      <c r="A273" s="106">
        <v>272.0</v>
      </c>
      <c r="B273" s="107" t="s">
        <v>4503</v>
      </c>
      <c r="C273" s="107" t="s">
        <v>4929</v>
      </c>
      <c r="D273" s="107" t="s">
        <v>4509</v>
      </c>
      <c r="E273" s="36" t="s">
        <v>4930</v>
      </c>
      <c r="F273" s="14"/>
      <c r="G273" s="14"/>
      <c r="H273" s="14"/>
      <c r="I273" s="14"/>
      <c r="J273" s="14"/>
      <c r="K273" s="14"/>
      <c r="L273" s="14"/>
      <c r="M273" s="14"/>
      <c r="N273" s="14"/>
      <c r="O273" s="14"/>
      <c r="P273" s="14"/>
      <c r="Q273" s="14"/>
      <c r="R273" s="14"/>
      <c r="S273" s="14"/>
      <c r="T273" s="14"/>
      <c r="U273" s="14"/>
      <c r="V273" s="14"/>
      <c r="W273" s="14"/>
      <c r="X273" s="14"/>
      <c r="Y273" s="14"/>
      <c r="Z273" s="14"/>
    </row>
    <row r="274">
      <c r="A274" s="106">
        <v>273.0</v>
      </c>
      <c r="B274" s="107" t="s">
        <v>4503</v>
      </c>
      <c r="C274" s="107" t="s">
        <v>4931</v>
      </c>
      <c r="D274" s="107" t="s">
        <v>4509</v>
      </c>
      <c r="E274" s="36" t="s">
        <v>4932</v>
      </c>
      <c r="F274" s="14"/>
      <c r="G274" s="14"/>
      <c r="H274" s="14"/>
      <c r="I274" s="14"/>
      <c r="J274" s="14"/>
      <c r="K274" s="14"/>
      <c r="L274" s="14"/>
      <c r="M274" s="14"/>
      <c r="N274" s="14"/>
      <c r="O274" s="14"/>
      <c r="P274" s="14"/>
      <c r="Q274" s="14"/>
      <c r="R274" s="14"/>
      <c r="S274" s="14"/>
      <c r="T274" s="14"/>
      <c r="U274" s="14"/>
      <c r="V274" s="14"/>
      <c r="W274" s="14"/>
      <c r="X274" s="14"/>
      <c r="Y274" s="14"/>
      <c r="Z274" s="14"/>
    </row>
    <row r="275">
      <c r="A275" s="106">
        <v>274.0</v>
      </c>
      <c r="B275" s="107" t="s">
        <v>4503</v>
      </c>
      <c r="C275" s="107" t="s">
        <v>4933</v>
      </c>
      <c r="D275" s="107" t="s">
        <v>4509</v>
      </c>
      <c r="E275" s="36" t="s">
        <v>4934</v>
      </c>
      <c r="F275" s="14"/>
      <c r="G275" s="14"/>
      <c r="H275" s="14"/>
      <c r="I275" s="14"/>
      <c r="J275" s="14"/>
      <c r="K275" s="14"/>
      <c r="L275" s="14"/>
      <c r="M275" s="14"/>
      <c r="N275" s="14"/>
      <c r="O275" s="14"/>
      <c r="P275" s="14"/>
      <c r="Q275" s="14"/>
      <c r="R275" s="14"/>
      <c r="S275" s="14"/>
      <c r="T275" s="14"/>
      <c r="U275" s="14"/>
      <c r="V275" s="14"/>
      <c r="W275" s="14"/>
      <c r="X275" s="14"/>
      <c r="Y275" s="14"/>
      <c r="Z275" s="14"/>
    </row>
    <row r="276">
      <c r="A276" s="106">
        <v>275.0</v>
      </c>
      <c r="B276" s="107" t="s">
        <v>4503</v>
      </c>
      <c r="C276" s="107" t="s">
        <v>4935</v>
      </c>
      <c r="D276" s="107" t="s">
        <v>4509</v>
      </c>
      <c r="E276" s="36" t="s">
        <v>4936</v>
      </c>
      <c r="F276" s="14"/>
      <c r="G276" s="14"/>
      <c r="H276" s="14"/>
      <c r="I276" s="14"/>
      <c r="J276" s="14"/>
      <c r="K276" s="14"/>
      <c r="L276" s="14"/>
      <c r="M276" s="14"/>
      <c r="N276" s="14"/>
      <c r="O276" s="14"/>
      <c r="P276" s="14"/>
      <c r="Q276" s="14"/>
      <c r="R276" s="14"/>
      <c r="S276" s="14"/>
      <c r="T276" s="14"/>
      <c r="U276" s="14"/>
      <c r="V276" s="14"/>
      <c r="W276" s="14"/>
      <c r="X276" s="14"/>
      <c r="Y276" s="14"/>
      <c r="Z276" s="14"/>
    </row>
    <row r="277">
      <c r="A277" s="106">
        <v>276.0</v>
      </c>
      <c r="B277" s="107" t="s">
        <v>4503</v>
      </c>
      <c r="C277" s="107" t="s">
        <v>4937</v>
      </c>
      <c r="D277" s="107" t="s">
        <v>4680</v>
      </c>
      <c r="E277" s="36" t="s">
        <v>4938</v>
      </c>
      <c r="F277" s="14"/>
      <c r="G277" s="14"/>
      <c r="H277" s="14"/>
      <c r="I277" s="14"/>
      <c r="J277" s="14"/>
      <c r="K277" s="14"/>
      <c r="L277" s="14"/>
      <c r="M277" s="14"/>
      <c r="N277" s="14"/>
      <c r="O277" s="14"/>
      <c r="P277" s="14"/>
      <c r="Q277" s="14"/>
      <c r="R277" s="14"/>
      <c r="S277" s="14"/>
      <c r="T277" s="14"/>
      <c r="U277" s="14"/>
      <c r="V277" s="14"/>
      <c r="W277" s="14"/>
      <c r="X277" s="14"/>
      <c r="Y277" s="14"/>
      <c r="Z277" s="14"/>
    </row>
    <row r="278">
      <c r="A278" s="106">
        <v>277.0</v>
      </c>
      <c r="B278" s="107" t="s">
        <v>4503</v>
      </c>
      <c r="C278" s="107" t="s">
        <v>4591</v>
      </c>
      <c r="D278" s="107" t="s">
        <v>4509</v>
      </c>
      <c r="E278" s="36" t="s">
        <v>4939</v>
      </c>
      <c r="F278" s="14"/>
      <c r="G278" s="14"/>
      <c r="H278" s="14"/>
      <c r="I278" s="14"/>
      <c r="J278" s="14"/>
      <c r="K278" s="14"/>
      <c r="L278" s="14"/>
      <c r="M278" s="14"/>
      <c r="N278" s="14"/>
      <c r="O278" s="14"/>
      <c r="P278" s="14"/>
      <c r="Q278" s="14"/>
      <c r="R278" s="14"/>
      <c r="S278" s="14"/>
      <c r="T278" s="14"/>
      <c r="U278" s="14"/>
      <c r="V278" s="14"/>
      <c r="W278" s="14"/>
      <c r="X278" s="14"/>
      <c r="Y278" s="14"/>
      <c r="Z278" s="14"/>
    </row>
    <row r="279">
      <c r="A279" s="106">
        <v>278.0</v>
      </c>
      <c r="B279" s="107" t="s">
        <v>4503</v>
      </c>
      <c r="C279" s="107" t="s">
        <v>4940</v>
      </c>
      <c r="D279" s="107" t="s">
        <v>4569</v>
      </c>
      <c r="E279" s="36" t="s">
        <v>4941</v>
      </c>
      <c r="F279" s="14"/>
      <c r="G279" s="14"/>
      <c r="H279" s="14"/>
      <c r="I279" s="14"/>
      <c r="J279" s="14"/>
      <c r="K279" s="14"/>
      <c r="L279" s="14"/>
      <c r="M279" s="14"/>
      <c r="N279" s="14"/>
      <c r="O279" s="14"/>
      <c r="P279" s="14"/>
      <c r="Q279" s="14"/>
      <c r="R279" s="14"/>
      <c r="S279" s="14"/>
      <c r="T279" s="14"/>
      <c r="U279" s="14"/>
      <c r="V279" s="14"/>
      <c r="W279" s="14"/>
      <c r="X279" s="14"/>
      <c r="Y279" s="14"/>
      <c r="Z279" s="14"/>
    </row>
    <row r="280">
      <c r="A280" s="106">
        <v>279.0</v>
      </c>
      <c r="B280" s="107" t="s">
        <v>4503</v>
      </c>
      <c r="C280" s="107" t="s">
        <v>4912</v>
      </c>
      <c r="D280" s="107" t="s">
        <v>4509</v>
      </c>
      <c r="E280" s="36" t="s">
        <v>4942</v>
      </c>
      <c r="F280" s="14"/>
      <c r="G280" s="14"/>
      <c r="H280" s="14"/>
      <c r="I280" s="14"/>
      <c r="J280" s="14"/>
      <c r="K280" s="14"/>
      <c r="L280" s="14"/>
      <c r="M280" s="14"/>
      <c r="N280" s="14"/>
      <c r="O280" s="14"/>
      <c r="P280" s="14"/>
      <c r="Q280" s="14"/>
      <c r="R280" s="14"/>
      <c r="S280" s="14"/>
      <c r="T280" s="14"/>
      <c r="U280" s="14"/>
      <c r="V280" s="14"/>
      <c r="W280" s="14"/>
      <c r="X280" s="14"/>
      <c r="Y280" s="14"/>
      <c r="Z280" s="14"/>
    </row>
    <row r="281">
      <c r="A281" s="106">
        <v>280.0</v>
      </c>
      <c r="B281" s="107" t="s">
        <v>4503</v>
      </c>
      <c r="C281" s="107" t="s">
        <v>4796</v>
      </c>
      <c r="D281" s="107" t="s">
        <v>4509</v>
      </c>
      <c r="E281" s="36" t="s">
        <v>4943</v>
      </c>
      <c r="F281" s="14"/>
      <c r="G281" s="14"/>
      <c r="H281" s="14"/>
      <c r="I281" s="14"/>
      <c r="J281" s="14"/>
      <c r="K281" s="14"/>
      <c r="L281" s="14"/>
      <c r="M281" s="14"/>
      <c r="N281" s="14"/>
      <c r="O281" s="14"/>
      <c r="P281" s="14"/>
      <c r="Q281" s="14"/>
      <c r="R281" s="14"/>
      <c r="S281" s="14"/>
      <c r="T281" s="14"/>
      <c r="U281" s="14"/>
      <c r="V281" s="14"/>
      <c r="W281" s="14"/>
      <c r="X281" s="14"/>
      <c r="Y281" s="14"/>
      <c r="Z281" s="14"/>
    </row>
    <row r="282">
      <c r="A282" s="106">
        <v>281.0</v>
      </c>
      <c r="B282" s="107" t="s">
        <v>4503</v>
      </c>
      <c r="C282" s="107" t="s">
        <v>4944</v>
      </c>
      <c r="D282" s="107" t="s">
        <v>4509</v>
      </c>
      <c r="E282" s="36" t="s">
        <v>4945</v>
      </c>
      <c r="F282" s="14"/>
      <c r="G282" s="14"/>
      <c r="H282" s="14"/>
      <c r="I282" s="14"/>
      <c r="J282" s="14"/>
      <c r="K282" s="14"/>
      <c r="L282" s="14"/>
      <c r="M282" s="14"/>
      <c r="N282" s="14"/>
      <c r="O282" s="14"/>
      <c r="P282" s="14"/>
      <c r="Q282" s="14"/>
      <c r="R282" s="14"/>
      <c r="S282" s="14"/>
      <c r="T282" s="14"/>
      <c r="U282" s="14"/>
      <c r="V282" s="14"/>
      <c r="W282" s="14"/>
      <c r="X282" s="14"/>
      <c r="Y282" s="14"/>
      <c r="Z282" s="14"/>
    </row>
    <row r="283">
      <c r="A283" s="106">
        <v>282.0</v>
      </c>
      <c r="B283" s="107" t="s">
        <v>4503</v>
      </c>
      <c r="C283" s="107" t="s">
        <v>4603</v>
      </c>
      <c r="D283" s="107" t="s">
        <v>4509</v>
      </c>
      <c r="E283" s="36" t="s">
        <v>4946</v>
      </c>
      <c r="F283" s="14"/>
      <c r="G283" s="14"/>
      <c r="H283" s="14"/>
      <c r="I283" s="14"/>
      <c r="J283" s="14"/>
      <c r="K283" s="14"/>
      <c r="L283" s="14"/>
      <c r="M283" s="14"/>
      <c r="N283" s="14"/>
      <c r="O283" s="14"/>
      <c r="P283" s="14"/>
      <c r="Q283" s="14"/>
      <c r="R283" s="14"/>
      <c r="S283" s="14"/>
      <c r="T283" s="14"/>
      <c r="U283" s="14"/>
      <c r="V283" s="14"/>
      <c r="W283" s="14"/>
      <c r="X283" s="14"/>
      <c r="Y283" s="14"/>
      <c r="Z283" s="14"/>
    </row>
    <row r="284">
      <c r="A284" s="106">
        <v>283.0</v>
      </c>
      <c r="B284" s="107" t="s">
        <v>4503</v>
      </c>
      <c r="C284" s="107" t="s">
        <v>4947</v>
      </c>
      <c r="D284" s="107" t="s">
        <v>4509</v>
      </c>
      <c r="E284" s="36" t="s">
        <v>4948</v>
      </c>
      <c r="F284" s="14"/>
      <c r="G284" s="14"/>
      <c r="H284" s="14"/>
      <c r="I284" s="14"/>
      <c r="J284" s="14"/>
      <c r="K284" s="14"/>
      <c r="L284" s="14"/>
      <c r="M284" s="14"/>
      <c r="N284" s="14"/>
      <c r="O284" s="14"/>
      <c r="P284" s="14"/>
      <c r="Q284" s="14"/>
      <c r="R284" s="14"/>
      <c r="S284" s="14"/>
      <c r="T284" s="14"/>
      <c r="U284" s="14"/>
      <c r="V284" s="14"/>
      <c r="W284" s="14"/>
      <c r="X284" s="14"/>
      <c r="Y284" s="14"/>
      <c r="Z284" s="14"/>
    </row>
    <row r="285">
      <c r="A285" s="106">
        <v>284.0</v>
      </c>
      <c r="B285" s="107" t="s">
        <v>4503</v>
      </c>
      <c r="C285" s="107" t="s">
        <v>4554</v>
      </c>
      <c r="D285" s="107" t="s">
        <v>4509</v>
      </c>
      <c r="E285" s="36" t="s">
        <v>4949</v>
      </c>
      <c r="F285" s="14"/>
      <c r="G285" s="14"/>
      <c r="H285" s="14"/>
      <c r="I285" s="14"/>
      <c r="J285" s="14"/>
      <c r="K285" s="14"/>
      <c r="L285" s="14"/>
      <c r="M285" s="14"/>
      <c r="N285" s="14"/>
      <c r="O285" s="14"/>
      <c r="P285" s="14"/>
      <c r="Q285" s="14"/>
      <c r="R285" s="14"/>
      <c r="S285" s="14"/>
      <c r="T285" s="14"/>
      <c r="U285" s="14"/>
      <c r="V285" s="14"/>
      <c r="W285" s="14"/>
      <c r="X285" s="14"/>
      <c r="Y285" s="14"/>
      <c r="Z285" s="14"/>
    </row>
    <row r="286">
      <c r="A286" s="106">
        <v>285.0</v>
      </c>
      <c r="B286" s="107" t="s">
        <v>4503</v>
      </c>
      <c r="C286" s="107" t="s">
        <v>4950</v>
      </c>
      <c r="D286" s="107" t="s">
        <v>4509</v>
      </c>
      <c r="E286" s="36" t="s">
        <v>4951</v>
      </c>
      <c r="F286" s="14"/>
      <c r="G286" s="14"/>
      <c r="H286" s="14"/>
      <c r="I286" s="14"/>
      <c r="J286" s="14"/>
      <c r="K286" s="14"/>
      <c r="L286" s="14"/>
      <c r="M286" s="14"/>
      <c r="N286" s="14"/>
      <c r="O286" s="14"/>
      <c r="P286" s="14"/>
      <c r="Q286" s="14"/>
      <c r="R286" s="14"/>
      <c r="S286" s="14"/>
      <c r="T286" s="14"/>
      <c r="U286" s="14"/>
      <c r="V286" s="14"/>
      <c r="W286" s="14"/>
      <c r="X286" s="14"/>
      <c r="Y286" s="14"/>
      <c r="Z286" s="14"/>
    </row>
    <row r="287">
      <c r="A287" s="106">
        <v>286.0</v>
      </c>
      <c r="B287" s="107" t="s">
        <v>4503</v>
      </c>
      <c r="C287" s="107" t="s">
        <v>4952</v>
      </c>
      <c r="D287" s="107" t="s">
        <v>4543</v>
      </c>
      <c r="E287" s="36" t="s">
        <v>4953</v>
      </c>
      <c r="F287" s="14"/>
      <c r="G287" s="14"/>
      <c r="H287" s="14"/>
      <c r="I287" s="14"/>
      <c r="J287" s="14"/>
      <c r="K287" s="14"/>
      <c r="L287" s="14"/>
      <c r="M287" s="14"/>
      <c r="N287" s="14"/>
      <c r="O287" s="14"/>
      <c r="P287" s="14"/>
      <c r="Q287" s="14"/>
      <c r="R287" s="14"/>
      <c r="S287" s="14"/>
      <c r="T287" s="14"/>
      <c r="U287" s="14"/>
      <c r="V287" s="14"/>
      <c r="W287" s="14"/>
      <c r="X287" s="14"/>
      <c r="Y287" s="14"/>
      <c r="Z287" s="14"/>
    </row>
    <row r="288">
      <c r="A288" s="106">
        <v>287.0</v>
      </c>
      <c r="B288" s="107" t="s">
        <v>4503</v>
      </c>
      <c r="C288" s="107" t="s">
        <v>4954</v>
      </c>
      <c r="D288" s="107" t="s">
        <v>4509</v>
      </c>
      <c r="E288" s="36" t="s">
        <v>4955</v>
      </c>
      <c r="F288" s="14"/>
      <c r="G288" s="14"/>
      <c r="H288" s="14"/>
      <c r="I288" s="14"/>
      <c r="J288" s="14"/>
      <c r="K288" s="14"/>
      <c r="L288" s="14"/>
      <c r="M288" s="14"/>
      <c r="N288" s="14"/>
      <c r="O288" s="14"/>
      <c r="P288" s="14"/>
      <c r="Q288" s="14"/>
      <c r="R288" s="14"/>
      <c r="S288" s="14"/>
      <c r="T288" s="14"/>
      <c r="U288" s="14"/>
      <c r="V288" s="14"/>
      <c r="W288" s="14"/>
      <c r="X288" s="14"/>
      <c r="Y288" s="14"/>
      <c r="Z288" s="14"/>
    </row>
    <row r="289">
      <c r="A289" s="106">
        <v>288.0</v>
      </c>
      <c r="B289" s="107" t="s">
        <v>4503</v>
      </c>
      <c r="C289" s="107" t="s">
        <v>4637</v>
      </c>
      <c r="D289" s="107" t="s">
        <v>4509</v>
      </c>
      <c r="E289" s="36" t="s">
        <v>4956</v>
      </c>
      <c r="F289" s="14"/>
      <c r="G289" s="14"/>
      <c r="H289" s="14"/>
      <c r="I289" s="14"/>
      <c r="J289" s="14"/>
      <c r="K289" s="14"/>
      <c r="L289" s="14"/>
      <c r="M289" s="14"/>
      <c r="N289" s="14"/>
      <c r="O289" s="14"/>
      <c r="P289" s="14"/>
      <c r="Q289" s="14"/>
      <c r="R289" s="14"/>
      <c r="S289" s="14"/>
      <c r="T289" s="14"/>
      <c r="U289" s="14"/>
      <c r="V289" s="14"/>
      <c r="W289" s="14"/>
      <c r="X289" s="14"/>
      <c r="Y289" s="14"/>
      <c r="Z289" s="14"/>
    </row>
    <row r="290">
      <c r="A290" s="106">
        <v>289.0</v>
      </c>
      <c r="B290" s="107" t="s">
        <v>4503</v>
      </c>
      <c r="C290" s="107" t="s">
        <v>4530</v>
      </c>
      <c r="D290" s="107" t="s">
        <v>4509</v>
      </c>
      <c r="E290" s="36" t="s">
        <v>4957</v>
      </c>
      <c r="F290" s="14"/>
      <c r="G290" s="14"/>
      <c r="H290" s="14"/>
      <c r="I290" s="14"/>
      <c r="J290" s="14"/>
      <c r="K290" s="14"/>
      <c r="L290" s="14"/>
      <c r="M290" s="14"/>
      <c r="N290" s="14"/>
      <c r="O290" s="14"/>
      <c r="P290" s="14"/>
      <c r="Q290" s="14"/>
      <c r="R290" s="14"/>
      <c r="S290" s="14"/>
      <c r="T290" s="14"/>
      <c r="U290" s="14"/>
      <c r="V290" s="14"/>
      <c r="W290" s="14"/>
      <c r="X290" s="14"/>
      <c r="Y290" s="14"/>
      <c r="Z290" s="14"/>
    </row>
    <row r="291">
      <c r="A291" s="106">
        <v>290.0</v>
      </c>
      <c r="B291" s="107" t="s">
        <v>4503</v>
      </c>
      <c r="C291" s="107" t="s">
        <v>4958</v>
      </c>
      <c r="D291" s="107" t="s">
        <v>4509</v>
      </c>
      <c r="E291" s="36" t="s">
        <v>4959</v>
      </c>
      <c r="F291" s="14"/>
      <c r="G291" s="14"/>
      <c r="H291" s="14"/>
      <c r="I291" s="14"/>
      <c r="J291" s="14"/>
      <c r="K291" s="14"/>
      <c r="L291" s="14"/>
      <c r="M291" s="14"/>
      <c r="N291" s="14"/>
      <c r="O291" s="14"/>
      <c r="P291" s="14"/>
      <c r="Q291" s="14"/>
      <c r="R291" s="14"/>
      <c r="S291" s="14"/>
      <c r="T291" s="14"/>
      <c r="U291" s="14"/>
      <c r="V291" s="14"/>
      <c r="W291" s="14"/>
      <c r="X291" s="14"/>
      <c r="Y291" s="14"/>
      <c r="Z291" s="14"/>
    </row>
    <row r="292">
      <c r="A292" s="106">
        <v>291.0</v>
      </c>
      <c r="B292" s="107" t="s">
        <v>4503</v>
      </c>
      <c r="C292" s="107" t="s">
        <v>4960</v>
      </c>
      <c r="D292" s="107" t="s">
        <v>4509</v>
      </c>
      <c r="E292" s="36" t="s">
        <v>4961</v>
      </c>
      <c r="F292" s="14"/>
      <c r="G292" s="14"/>
      <c r="H292" s="14"/>
      <c r="I292" s="14"/>
      <c r="J292" s="14"/>
      <c r="K292" s="14"/>
      <c r="L292" s="14"/>
      <c r="M292" s="14"/>
      <c r="N292" s="14"/>
      <c r="O292" s="14"/>
      <c r="P292" s="14"/>
      <c r="Q292" s="14"/>
      <c r="R292" s="14"/>
      <c r="S292" s="14"/>
      <c r="T292" s="14"/>
      <c r="U292" s="14"/>
      <c r="V292" s="14"/>
      <c r="W292" s="14"/>
      <c r="X292" s="14"/>
      <c r="Y292" s="14"/>
      <c r="Z292" s="14"/>
    </row>
    <row r="293">
      <c r="A293" s="106">
        <v>292.0</v>
      </c>
      <c r="B293" s="107" t="s">
        <v>4503</v>
      </c>
      <c r="C293" s="107" t="s">
        <v>4962</v>
      </c>
      <c r="D293" s="107" t="s">
        <v>4509</v>
      </c>
      <c r="E293" s="36" t="s">
        <v>4963</v>
      </c>
      <c r="F293" s="14"/>
      <c r="G293" s="14"/>
      <c r="H293" s="14"/>
      <c r="I293" s="14"/>
      <c r="J293" s="14"/>
      <c r="K293" s="14"/>
      <c r="L293" s="14"/>
      <c r="M293" s="14"/>
      <c r="N293" s="14"/>
      <c r="O293" s="14"/>
      <c r="P293" s="14"/>
      <c r="Q293" s="14"/>
      <c r="R293" s="14"/>
      <c r="S293" s="14"/>
      <c r="T293" s="14"/>
      <c r="U293" s="14"/>
      <c r="V293" s="14"/>
      <c r="W293" s="14"/>
      <c r="X293" s="14"/>
      <c r="Y293" s="14"/>
      <c r="Z293" s="14"/>
    </row>
    <row r="294">
      <c r="A294" s="106">
        <v>293.0</v>
      </c>
      <c r="B294" s="107" t="s">
        <v>4503</v>
      </c>
      <c r="C294" s="107" t="s">
        <v>4964</v>
      </c>
      <c r="D294" s="107" t="s">
        <v>4509</v>
      </c>
      <c r="E294" s="36" t="s">
        <v>4965</v>
      </c>
      <c r="F294" s="14"/>
      <c r="G294" s="14"/>
      <c r="H294" s="14"/>
      <c r="I294" s="14"/>
      <c r="J294" s="14"/>
      <c r="K294" s="14"/>
      <c r="L294" s="14"/>
      <c r="M294" s="14"/>
      <c r="N294" s="14"/>
      <c r="O294" s="14"/>
      <c r="P294" s="14"/>
      <c r="Q294" s="14"/>
      <c r="R294" s="14"/>
      <c r="S294" s="14"/>
      <c r="T294" s="14"/>
      <c r="U294" s="14"/>
      <c r="V294" s="14"/>
      <c r="W294" s="14"/>
      <c r="X294" s="14"/>
      <c r="Y294" s="14"/>
      <c r="Z294" s="14"/>
    </row>
    <row r="295">
      <c r="A295" s="106">
        <v>294.0</v>
      </c>
      <c r="B295" s="107" t="s">
        <v>4503</v>
      </c>
      <c r="C295" s="107" t="s">
        <v>4966</v>
      </c>
      <c r="D295" s="107" t="s">
        <v>4509</v>
      </c>
      <c r="E295" s="36" t="s">
        <v>4967</v>
      </c>
      <c r="F295" s="14"/>
      <c r="G295" s="14"/>
      <c r="H295" s="14"/>
      <c r="I295" s="14"/>
      <c r="J295" s="14"/>
      <c r="K295" s="14"/>
      <c r="L295" s="14"/>
      <c r="M295" s="14"/>
      <c r="N295" s="14"/>
      <c r="O295" s="14"/>
      <c r="P295" s="14"/>
      <c r="Q295" s="14"/>
      <c r="R295" s="14"/>
      <c r="S295" s="14"/>
      <c r="T295" s="14"/>
      <c r="U295" s="14"/>
      <c r="V295" s="14"/>
      <c r="W295" s="14"/>
      <c r="X295" s="14"/>
      <c r="Y295" s="14"/>
      <c r="Z295" s="14"/>
    </row>
    <row r="296">
      <c r="A296" s="106">
        <v>295.0</v>
      </c>
      <c r="B296" s="107" t="s">
        <v>4503</v>
      </c>
      <c r="C296" s="107" t="s">
        <v>4968</v>
      </c>
      <c r="D296" s="107" t="s">
        <v>4509</v>
      </c>
      <c r="E296" s="36" t="s">
        <v>4969</v>
      </c>
      <c r="F296" s="14"/>
      <c r="G296" s="14"/>
      <c r="H296" s="14"/>
      <c r="I296" s="14"/>
      <c r="J296" s="14"/>
      <c r="K296" s="14"/>
      <c r="L296" s="14"/>
      <c r="M296" s="14"/>
      <c r="N296" s="14"/>
      <c r="O296" s="14"/>
      <c r="P296" s="14"/>
      <c r="Q296" s="14"/>
      <c r="R296" s="14"/>
      <c r="S296" s="14"/>
      <c r="T296" s="14"/>
      <c r="U296" s="14"/>
      <c r="V296" s="14"/>
      <c r="W296" s="14"/>
      <c r="X296" s="14"/>
      <c r="Y296" s="14"/>
      <c r="Z296" s="14"/>
    </row>
    <row r="297">
      <c r="A297" s="106">
        <v>296.0</v>
      </c>
      <c r="B297" s="107" t="s">
        <v>4503</v>
      </c>
      <c r="C297" s="107" t="s">
        <v>4970</v>
      </c>
      <c r="D297" s="107" t="s">
        <v>4509</v>
      </c>
      <c r="E297" s="36" t="s">
        <v>4971</v>
      </c>
      <c r="F297" s="14"/>
      <c r="G297" s="14"/>
      <c r="H297" s="14"/>
      <c r="I297" s="14"/>
      <c r="J297" s="14"/>
      <c r="K297" s="14"/>
      <c r="L297" s="14"/>
      <c r="M297" s="14"/>
      <c r="N297" s="14"/>
      <c r="O297" s="14"/>
      <c r="P297" s="14"/>
      <c r="Q297" s="14"/>
      <c r="R297" s="14"/>
      <c r="S297" s="14"/>
      <c r="T297" s="14"/>
      <c r="U297" s="14"/>
      <c r="V297" s="14"/>
      <c r="W297" s="14"/>
      <c r="X297" s="14"/>
      <c r="Y297" s="14"/>
      <c r="Z297" s="14"/>
    </row>
    <row r="298">
      <c r="A298" s="106">
        <v>297.0</v>
      </c>
      <c r="B298" s="107" t="s">
        <v>4503</v>
      </c>
      <c r="C298" s="107" t="s">
        <v>4972</v>
      </c>
      <c r="D298" s="107" t="s">
        <v>4543</v>
      </c>
      <c r="E298" s="36" t="s">
        <v>4973</v>
      </c>
      <c r="F298" s="14"/>
      <c r="G298" s="14"/>
      <c r="H298" s="14"/>
      <c r="I298" s="14"/>
      <c r="J298" s="14"/>
      <c r="K298" s="14"/>
      <c r="L298" s="14"/>
      <c r="M298" s="14"/>
      <c r="N298" s="14"/>
      <c r="O298" s="14"/>
      <c r="P298" s="14"/>
      <c r="Q298" s="14"/>
      <c r="R298" s="14"/>
      <c r="S298" s="14"/>
      <c r="T298" s="14"/>
      <c r="U298" s="14"/>
      <c r="V298" s="14"/>
      <c r="W298" s="14"/>
      <c r="X298" s="14"/>
      <c r="Y298" s="14"/>
      <c r="Z298" s="14"/>
    </row>
    <row r="299">
      <c r="A299" s="106">
        <v>298.0</v>
      </c>
      <c r="B299" s="107" t="s">
        <v>4503</v>
      </c>
      <c r="C299" s="107" t="s">
        <v>4974</v>
      </c>
      <c r="D299" s="107" t="s">
        <v>4569</v>
      </c>
      <c r="E299" s="36" t="s">
        <v>4975</v>
      </c>
      <c r="F299" s="14"/>
      <c r="G299" s="14"/>
      <c r="H299" s="14"/>
      <c r="I299" s="14"/>
      <c r="J299" s="14"/>
      <c r="K299" s="14"/>
      <c r="L299" s="14"/>
      <c r="M299" s="14"/>
      <c r="N299" s="14"/>
      <c r="O299" s="14"/>
      <c r="P299" s="14"/>
      <c r="Q299" s="14"/>
      <c r="R299" s="14"/>
      <c r="S299" s="14"/>
      <c r="T299" s="14"/>
      <c r="U299" s="14"/>
      <c r="V299" s="14"/>
      <c r="W299" s="14"/>
      <c r="X299" s="14"/>
      <c r="Y299" s="14"/>
      <c r="Z299" s="14"/>
    </row>
    <row r="300">
      <c r="A300" s="106">
        <v>299.0</v>
      </c>
      <c r="B300" s="107" t="s">
        <v>4503</v>
      </c>
      <c r="C300" s="107" t="s">
        <v>4976</v>
      </c>
      <c r="D300" s="107" t="s">
        <v>4509</v>
      </c>
      <c r="E300" s="36" t="s">
        <v>4977</v>
      </c>
      <c r="F300" s="14"/>
      <c r="G300" s="14"/>
      <c r="H300" s="14"/>
      <c r="I300" s="14"/>
      <c r="J300" s="14"/>
      <c r="K300" s="14"/>
      <c r="L300" s="14"/>
      <c r="M300" s="14"/>
      <c r="N300" s="14"/>
      <c r="O300" s="14"/>
      <c r="P300" s="14"/>
      <c r="Q300" s="14"/>
      <c r="R300" s="14"/>
      <c r="S300" s="14"/>
      <c r="T300" s="14"/>
      <c r="U300" s="14"/>
      <c r="V300" s="14"/>
      <c r="W300" s="14"/>
      <c r="X300" s="14"/>
      <c r="Y300" s="14"/>
      <c r="Z300" s="14"/>
    </row>
    <row r="301">
      <c r="A301" s="106">
        <v>300.0</v>
      </c>
      <c r="B301" s="107" t="s">
        <v>4503</v>
      </c>
      <c r="C301" s="107" t="s">
        <v>4978</v>
      </c>
      <c r="D301" s="107" t="s">
        <v>4509</v>
      </c>
      <c r="E301" s="36" t="s">
        <v>4979</v>
      </c>
      <c r="F301" s="14"/>
      <c r="G301" s="14"/>
      <c r="H301" s="14"/>
      <c r="I301" s="14"/>
      <c r="J301" s="14"/>
      <c r="K301" s="14"/>
      <c r="L301" s="14"/>
      <c r="M301" s="14"/>
      <c r="N301" s="14"/>
      <c r="O301" s="14"/>
      <c r="P301" s="14"/>
      <c r="Q301" s="14"/>
      <c r="R301" s="14"/>
      <c r="S301" s="14"/>
      <c r="T301" s="14"/>
      <c r="U301" s="14"/>
      <c r="V301" s="14"/>
      <c r="W301" s="14"/>
      <c r="X301" s="14"/>
      <c r="Y301" s="14"/>
      <c r="Z301" s="14"/>
    </row>
    <row r="302">
      <c r="A302" s="106">
        <v>301.0</v>
      </c>
      <c r="B302" s="107" t="s">
        <v>4503</v>
      </c>
      <c r="C302" s="107" t="s">
        <v>4980</v>
      </c>
      <c r="D302" s="107" t="s">
        <v>4509</v>
      </c>
      <c r="E302" s="36" t="s">
        <v>4981</v>
      </c>
      <c r="F302" s="14"/>
      <c r="G302" s="14"/>
      <c r="H302" s="14"/>
      <c r="I302" s="14"/>
      <c r="J302" s="14"/>
      <c r="K302" s="14"/>
      <c r="L302" s="14"/>
      <c r="M302" s="14"/>
      <c r="N302" s="14"/>
      <c r="O302" s="14"/>
      <c r="P302" s="14"/>
      <c r="Q302" s="14"/>
      <c r="R302" s="14"/>
      <c r="S302" s="14"/>
      <c r="T302" s="14"/>
      <c r="U302" s="14"/>
      <c r="V302" s="14"/>
      <c r="W302" s="14"/>
      <c r="X302" s="14"/>
      <c r="Y302" s="14"/>
      <c r="Z302" s="14"/>
    </row>
    <row r="303">
      <c r="A303" s="106">
        <v>302.0</v>
      </c>
      <c r="B303" s="107" t="s">
        <v>4503</v>
      </c>
      <c r="C303" s="107" t="s">
        <v>4982</v>
      </c>
      <c r="D303" s="107" t="s">
        <v>4509</v>
      </c>
      <c r="E303" s="36" t="s">
        <v>4983</v>
      </c>
      <c r="F303" s="14"/>
      <c r="G303" s="14"/>
      <c r="H303" s="14"/>
      <c r="I303" s="14"/>
      <c r="J303" s="14"/>
      <c r="K303" s="14"/>
      <c r="L303" s="14"/>
      <c r="M303" s="14"/>
      <c r="N303" s="14"/>
      <c r="O303" s="14"/>
      <c r="P303" s="14"/>
      <c r="Q303" s="14"/>
      <c r="R303" s="14"/>
      <c r="S303" s="14"/>
      <c r="T303" s="14"/>
      <c r="U303" s="14"/>
      <c r="V303" s="14"/>
      <c r="W303" s="14"/>
      <c r="X303" s="14"/>
      <c r="Y303" s="14"/>
      <c r="Z303" s="14"/>
    </row>
    <row r="304">
      <c r="A304" s="106">
        <v>303.0</v>
      </c>
      <c r="B304" s="107" t="s">
        <v>4503</v>
      </c>
      <c r="C304" s="107" t="s">
        <v>4984</v>
      </c>
      <c r="D304" s="107" t="s">
        <v>4509</v>
      </c>
      <c r="E304" s="36" t="s">
        <v>4985</v>
      </c>
      <c r="F304" s="14"/>
      <c r="G304" s="14"/>
      <c r="H304" s="14"/>
      <c r="I304" s="14"/>
      <c r="J304" s="14"/>
      <c r="K304" s="14"/>
      <c r="L304" s="14"/>
      <c r="M304" s="14"/>
      <c r="N304" s="14"/>
      <c r="O304" s="14"/>
      <c r="P304" s="14"/>
      <c r="Q304" s="14"/>
      <c r="R304" s="14"/>
      <c r="S304" s="14"/>
      <c r="T304" s="14"/>
      <c r="U304" s="14"/>
      <c r="V304" s="14"/>
      <c r="W304" s="14"/>
      <c r="X304" s="14"/>
      <c r="Y304" s="14"/>
      <c r="Z304" s="14"/>
    </row>
    <row r="305">
      <c r="A305" s="106">
        <v>304.0</v>
      </c>
      <c r="B305" s="107" t="s">
        <v>4503</v>
      </c>
      <c r="C305" s="107" t="s">
        <v>4986</v>
      </c>
      <c r="D305" s="107" t="s">
        <v>4543</v>
      </c>
      <c r="E305" s="36" t="s">
        <v>4987</v>
      </c>
      <c r="F305" s="14"/>
      <c r="G305" s="14"/>
      <c r="H305" s="14"/>
      <c r="I305" s="14"/>
      <c r="J305" s="14"/>
      <c r="K305" s="14"/>
      <c r="L305" s="14"/>
      <c r="M305" s="14"/>
      <c r="N305" s="14"/>
      <c r="O305" s="14"/>
      <c r="P305" s="14"/>
      <c r="Q305" s="14"/>
      <c r="R305" s="14"/>
      <c r="S305" s="14"/>
      <c r="T305" s="14"/>
      <c r="U305" s="14"/>
      <c r="V305" s="14"/>
      <c r="W305" s="14"/>
      <c r="X305" s="14"/>
      <c r="Y305" s="14"/>
      <c r="Z305" s="14"/>
    </row>
    <row r="306">
      <c r="A306" s="106">
        <v>305.0</v>
      </c>
      <c r="B306" s="107" t="s">
        <v>4503</v>
      </c>
      <c r="C306" s="107" t="s">
        <v>4988</v>
      </c>
      <c r="D306" s="107" t="s">
        <v>4509</v>
      </c>
      <c r="E306" s="36" t="s">
        <v>4989</v>
      </c>
      <c r="F306" s="14"/>
      <c r="G306" s="14"/>
      <c r="H306" s="14"/>
      <c r="I306" s="14"/>
      <c r="J306" s="14"/>
      <c r="K306" s="14"/>
      <c r="L306" s="14"/>
      <c r="M306" s="14"/>
      <c r="N306" s="14"/>
      <c r="O306" s="14"/>
      <c r="P306" s="14"/>
      <c r="Q306" s="14"/>
      <c r="R306" s="14"/>
      <c r="S306" s="14"/>
      <c r="T306" s="14"/>
      <c r="U306" s="14"/>
      <c r="V306" s="14"/>
      <c r="W306" s="14"/>
      <c r="X306" s="14"/>
      <c r="Y306" s="14"/>
      <c r="Z306" s="14"/>
    </row>
    <row r="307">
      <c r="A307" s="106">
        <v>306.0</v>
      </c>
      <c r="B307" s="107" t="s">
        <v>4503</v>
      </c>
      <c r="C307" s="107" t="s">
        <v>4990</v>
      </c>
      <c r="D307" s="107" t="s">
        <v>4509</v>
      </c>
      <c r="E307" s="36" t="s">
        <v>4991</v>
      </c>
      <c r="F307" s="14"/>
      <c r="G307" s="14"/>
      <c r="H307" s="14"/>
      <c r="I307" s="14"/>
      <c r="J307" s="14"/>
      <c r="K307" s="14"/>
      <c r="L307" s="14"/>
      <c r="M307" s="14"/>
      <c r="N307" s="14"/>
      <c r="O307" s="14"/>
      <c r="P307" s="14"/>
      <c r="Q307" s="14"/>
      <c r="R307" s="14"/>
      <c r="S307" s="14"/>
      <c r="T307" s="14"/>
      <c r="U307" s="14"/>
      <c r="V307" s="14"/>
      <c r="W307" s="14"/>
      <c r="X307" s="14"/>
      <c r="Y307" s="14"/>
      <c r="Z307" s="14"/>
    </row>
    <row r="308">
      <c r="A308" s="106">
        <v>307.0</v>
      </c>
      <c r="B308" s="107" t="s">
        <v>4503</v>
      </c>
      <c r="C308" s="107" t="s">
        <v>4992</v>
      </c>
      <c r="D308" s="107" t="s">
        <v>4509</v>
      </c>
      <c r="E308" s="36" t="s">
        <v>4993</v>
      </c>
      <c r="F308" s="14"/>
      <c r="G308" s="14"/>
      <c r="H308" s="14"/>
      <c r="I308" s="14"/>
      <c r="J308" s="14"/>
      <c r="K308" s="14"/>
      <c r="L308" s="14"/>
      <c r="M308" s="14"/>
      <c r="N308" s="14"/>
      <c r="O308" s="14"/>
      <c r="P308" s="14"/>
      <c r="Q308" s="14"/>
      <c r="R308" s="14"/>
      <c r="S308" s="14"/>
      <c r="T308" s="14"/>
      <c r="U308" s="14"/>
      <c r="V308" s="14"/>
      <c r="W308" s="14"/>
      <c r="X308" s="14"/>
      <c r="Y308" s="14"/>
      <c r="Z308" s="14"/>
    </row>
    <row r="309">
      <c r="A309" s="106">
        <v>308.0</v>
      </c>
      <c r="B309" s="107" t="s">
        <v>4503</v>
      </c>
      <c r="C309" s="107" t="s">
        <v>4994</v>
      </c>
      <c r="D309" s="107" t="s">
        <v>4509</v>
      </c>
      <c r="E309" s="36" t="s">
        <v>4995</v>
      </c>
      <c r="F309" s="14"/>
      <c r="G309" s="14"/>
      <c r="H309" s="14"/>
      <c r="I309" s="14"/>
      <c r="J309" s="14"/>
      <c r="K309" s="14"/>
      <c r="L309" s="14"/>
      <c r="M309" s="14"/>
      <c r="N309" s="14"/>
      <c r="O309" s="14"/>
      <c r="P309" s="14"/>
      <c r="Q309" s="14"/>
      <c r="R309" s="14"/>
      <c r="S309" s="14"/>
      <c r="T309" s="14"/>
      <c r="U309" s="14"/>
      <c r="V309" s="14"/>
      <c r="W309" s="14"/>
      <c r="X309" s="14"/>
      <c r="Y309" s="14"/>
      <c r="Z309" s="14"/>
    </row>
    <row r="310">
      <c r="A310" s="106">
        <v>309.0</v>
      </c>
      <c r="B310" s="107" t="s">
        <v>4503</v>
      </c>
      <c r="C310" s="107" t="s">
        <v>4996</v>
      </c>
      <c r="D310" s="107" t="s">
        <v>4509</v>
      </c>
      <c r="E310" s="36" t="s">
        <v>4997</v>
      </c>
      <c r="F310" s="14"/>
      <c r="G310" s="14"/>
      <c r="H310" s="14"/>
      <c r="I310" s="14"/>
      <c r="J310" s="14"/>
      <c r="K310" s="14"/>
      <c r="L310" s="14"/>
      <c r="M310" s="14"/>
      <c r="N310" s="14"/>
      <c r="O310" s="14"/>
      <c r="P310" s="14"/>
      <c r="Q310" s="14"/>
      <c r="R310" s="14"/>
      <c r="S310" s="14"/>
      <c r="T310" s="14"/>
      <c r="U310" s="14"/>
      <c r="V310" s="14"/>
      <c r="W310" s="14"/>
      <c r="X310" s="14"/>
      <c r="Y310" s="14"/>
      <c r="Z310" s="14"/>
    </row>
    <row r="311">
      <c r="A311" s="106">
        <v>310.0</v>
      </c>
      <c r="B311" s="107" t="s">
        <v>4503</v>
      </c>
      <c r="C311" s="107" t="s">
        <v>4585</v>
      </c>
      <c r="D311" s="107" t="s">
        <v>4509</v>
      </c>
      <c r="E311" s="36" t="s">
        <v>4998</v>
      </c>
      <c r="F311" s="14"/>
      <c r="G311" s="14"/>
      <c r="H311" s="14"/>
      <c r="I311" s="14"/>
      <c r="J311" s="14"/>
      <c r="K311" s="14"/>
      <c r="L311" s="14"/>
      <c r="M311" s="14"/>
      <c r="N311" s="14"/>
      <c r="O311" s="14"/>
      <c r="P311" s="14"/>
      <c r="Q311" s="14"/>
      <c r="R311" s="14"/>
      <c r="S311" s="14"/>
      <c r="T311" s="14"/>
      <c r="U311" s="14"/>
      <c r="V311" s="14"/>
      <c r="W311" s="14"/>
      <c r="X311" s="14"/>
      <c r="Y311" s="14"/>
      <c r="Z311" s="14"/>
    </row>
    <row r="312">
      <c r="A312" s="106">
        <v>311.0</v>
      </c>
      <c r="B312" s="107" t="s">
        <v>4503</v>
      </c>
      <c r="C312" s="107" t="s">
        <v>4999</v>
      </c>
      <c r="D312" s="107" t="s">
        <v>4509</v>
      </c>
      <c r="E312" s="36" t="s">
        <v>5000</v>
      </c>
      <c r="F312" s="14"/>
      <c r="G312" s="14"/>
      <c r="H312" s="14"/>
      <c r="I312" s="14"/>
      <c r="J312" s="14"/>
      <c r="K312" s="14"/>
      <c r="L312" s="14"/>
      <c r="M312" s="14"/>
      <c r="N312" s="14"/>
      <c r="O312" s="14"/>
      <c r="P312" s="14"/>
      <c r="Q312" s="14"/>
      <c r="R312" s="14"/>
      <c r="S312" s="14"/>
      <c r="T312" s="14"/>
      <c r="U312" s="14"/>
      <c r="V312" s="14"/>
      <c r="W312" s="14"/>
      <c r="X312" s="14"/>
      <c r="Y312" s="14"/>
      <c r="Z312" s="14"/>
    </row>
    <row r="313">
      <c r="A313" s="106">
        <v>312.0</v>
      </c>
      <c r="B313" s="107" t="s">
        <v>4503</v>
      </c>
      <c r="C313" s="107" t="s">
        <v>5001</v>
      </c>
      <c r="D313" s="107" t="s">
        <v>4509</v>
      </c>
      <c r="E313" s="36" t="s">
        <v>5002</v>
      </c>
      <c r="F313" s="14"/>
      <c r="G313" s="14"/>
      <c r="H313" s="14"/>
      <c r="I313" s="14"/>
      <c r="J313" s="14"/>
      <c r="K313" s="14"/>
      <c r="L313" s="14"/>
      <c r="M313" s="14"/>
      <c r="N313" s="14"/>
      <c r="O313" s="14"/>
      <c r="P313" s="14"/>
      <c r="Q313" s="14"/>
      <c r="R313" s="14"/>
      <c r="S313" s="14"/>
      <c r="T313" s="14"/>
      <c r="U313" s="14"/>
      <c r="V313" s="14"/>
      <c r="W313" s="14"/>
      <c r="X313" s="14"/>
      <c r="Y313" s="14"/>
      <c r="Z313" s="14"/>
    </row>
    <row r="314">
      <c r="A314" s="106">
        <v>313.0</v>
      </c>
      <c r="B314" s="107" t="s">
        <v>4503</v>
      </c>
      <c r="C314" s="107" t="s">
        <v>4909</v>
      </c>
      <c r="D314" s="107" t="s">
        <v>4509</v>
      </c>
      <c r="E314" s="36" t="s">
        <v>5003</v>
      </c>
      <c r="F314" s="14"/>
      <c r="G314" s="14"/>
      <c r="H314" s="14"/>
      <c r="I314" s="14"/>
      <c r="J314" s="14"/>
      <c r="K314" s="14"/>
      <c r="L314" s="14"/>
      <c r="M314" s="14"/>
      <c r="N314" s="14"/>
      <c r="O314" s="14"/>
      <c r="P314" s="14"/>
      <c r="Q314" s="14"/>
      <c r="R314" s="14"/>
      <c r="S314" s="14"/>
      <c r="T314" s="14"/>
      <c r="U314" s="14"/>
      <c r="V314" s="14"/>
      <c r="W314" s="14"/>
      <c r="X314" s="14"/>
      <c r="Y314" s="14"/>
      <c r="Z314" s="14"/>
    </row>
    <row r="315">
      <c r="A315" s="106">
        <v>314.0</v>
      </c>
      <c r="B315" s="107" t="s">
        <v>4503</v>
      </c>
      <c r="C315" s="107" t="s">
        <v>4534</v>
      </c>
      <c r="D315" s="107" t="s">
        <v>4509</v>
      </c>
      <c r="E315" s="36" t="s">
        <v>5004</v>
      </c>
      <c r="F315" s="14"/>
      <c r="G315" s="14"/>
      <c r="H315" s="14"/>
      <c r="I315" s="14"/>
      <c r="J315" s="14"/>
      <c r="K315" s="14"/>
      <c r="L315" s="14"/>
      <c r="M315" s="14"/>
      <c r="N315" s="14"/>
      <c r="O315" s="14"/>
      <c r="P315" s="14"/>
      <c r="Q315" s="14"/>
      <c r="R315" s="14"/>
      <c r="S315" s="14"/>
      <c r="T315" s="14"/>
      <c r="U315" s="14"/>
      <c r="V315" s="14"/>
      <c r="W315" s="14"/>
      <c r="X315" s="14"/>
      <c r="Y315" s="14"/>
      <c r="Z315" s="14"/>
    </row>
    <row r="316">
      <c r="A316" s="106">
        <v>315.0</v>
      </c>
      <c r="B316" s="107" t="s">
        <v>4503</v>
      </c>
      <c r="C316" s="107" t="s">
        <v>5005</v>
      </c>
      <c r="D316" s="107" t="s">
        <v>4509</v>
      </c>
      <c r="E316" s="36" t="s">
        <v>5006</v>
      </c>
      <c r="F316" s="14"/>
      <c r="G316" s="14"/>
      <c r="H316" s="14"/>
      <c r="I316" s="14"/>
      <c r="J316" s="14"/>
      <c r="K316" s="14"/>
      <c r="L316" s="14"/>
      <c r="M316" s="14"/>
      <c r="N316" s="14"/>
      <c r="O316" s="14"/>
      <c r="P316" s="14"/>
      <c r="Q316" s="14"/>
      <c r="R316" s="14"/>
      <c r="S316" s="14"/>
      <c r="T316" s="14"/>
      <c r="U316" s="14"/>
      <c r="V316" s="14"/>
      <c r="W316" s="14"/>
      <c r="X316" s="14"/>
      <c r="Y316" s="14"/>
      <c r="Z316" s="14"/>
    </row>
    <row r="317">
      <c r="A317" s="106">
        <v>316.0</v>
      </c>
      <c r="B317" s="107" t="s">
        <v>4503</v>
      </c>
      <c r="C317" s="107" t="s">
        <v>4564</v>
      </c>
      <c r="D317" s="107" t="s">
        <v>4509</v>
      </c>
      <c r="E317" s="36" t="s">
        <v>5007</v>
      </c>
      <c r="F317" s="14"/>
      <c r="G317" s="14"/>
      <c r="H317" s="14"/>
      <c r="I317" s="14"/>
      <c r="J317" s="14"/>
      <c r="K317" s="14"/>
      <c r="L317" s="14"/>
      <c r="M317" s="14"/>
      <c r="N317" s="14"/>
      <c r="O317" s="14"/>
      <c r="P317" s="14"/>
      <c r="Q317" s="14"/>
      <c r="R317" s="14"/>
      <c r="S317" s="14"/>
      <c r="T317" s="14"/>
      <c r="U317" s="14"/>
      <c r="V317" s="14"/>
      <c r="W317" s="14"/>
      <c r="X317" s="14"/>
      <c r="Y317" s="14"/>
      <c r="Z317" s="14"/>
    </row>
    <row r="318">
      <c r="A318" s="106">
        <v>317.0</v>
      </c>
      <c r="B318" s="107" t="s">
        <v>4503</v>
      </c>
      <c r="C318" s="107" t="s">
        <v>4574</v>
      </c>
      <c r="D318" s="107" t="s">
        <v>4509</v>
      </c>
      <c r="E318" s="36" t="s">
        <v>5008</v>
      </c>
      <c r="F318" s="14"/>
      <c r="G318" s="14"/>
      <c r="H318" s="14"/>
      <c r="I318" s="14"/>
      <c r="J318" s="14"/>
      <c r="K318" s="14"/>
      <c r="L318" s="14"/>
      <c r="M318" s="14"/>
      <c r="N318" s="14"/>
      <c r="O318" s="14"/>
      <c r="P318" s="14"/>
      <c r="Q318" s="14"/>
      <c r="R318" s="14"/>
      <c r="S318" s="14"/>
      <c r="T318" s="14"/>
      <c r="U318" s="14"/>
      <c r="V318" s="14"/>
      <c r="W318" s="14"/>
      <c r="X318" s="14"/>
      <c r="Y318" s="14"/>
      <c r="Z318" s="14"/>
    </row>
    <row r="319">
      <c r="A319" s="106">
        <v>318.0</v>
      </c>
      <c r="B319" s="107" t="s">
        <v>4503</v>
      </c>
      <c r="C319" s="107" t="s">
        <v>5009</v>
      </c>
      <c r="D319" s="107" t="s">
        <v>4509</v>
      </c>
      <c r="E319" s="36" t="s">
        <v>5010</v>
      </c>
      <c r="F319" s="14"/>
      <c r="G319" s="14"/>
      <c r="H319" s="14"/>
      <c r="I319" s="14"/>
      <c r="J319" s="14"/>
      <c r="K319" s="14"/>
      <c r="L319" s="14"/>
      <c r="M319" s="14"/>
      <c r="N319" s="14"/>
      <c r="O319" s="14"/>
      <c r="P319" s="14"/>
      <c r="Q319" s="14"/>
      <c r="R319" s="14"/>
      <c r="S319" s="14"/>
      <c r="T319" s="14"/>
      <c r="U319" s="14"/>
      <c r="V319" s="14"/>
      <c r="W319" s="14"/>
      <c r="X319" s="14"/>
      <c r="Y319" s="14"/>
      <c r="Z319" s="14"/>
    </row>
    <row r="320">
      <c r="A320" s="106">
        <v>319.0</v>
      </c>
      <c r="B320" s="107" t="s">
        <v>4503</v>
      </c>
      <c r="C320" s="107" t="s">
        <v>4947</v>
      </c>
      <c r="D320" s="107" t="s">
        <v>4509</v>
      </c>
      <c r="E320" s="36" t="s">
        <v>5011</v>
      </c>
      <c r="F320" s="14"/>
      <c r="G320" s="14"/>
      <c r="H320" s="14"/>
      <c r="I320" s="14"/>
      <c r="J320" s="14"/>
      <c r="K320" s="14"/>
      <c r="L320" s="14"/>
      <c r="M320" s="14"/>
      <c r="N320" s="14"/>
      <c r="O320" s="14"/>
      <c r="P320" s="14"/>
      <c r="Q320" s="14"/>
      <c r="R320" s="14"/>
      <c r="S320" s="14"/>
      <c r="T320" s="14"/>
      <c r="U320" s="14"/>
      <c r="V320" s="14"/>
      <c r="W320" s="14"/>
      <c r="X320" s="14"/>
      <c r="Y320" s="14"/>
      <c r="Z320" s="14"/>
    </row>
    <row r="321">
      <c r="A321" s="106">
        <v>320.0</v>
      </c>
      <c r="B321" s="107" t="s">
        <v>4503</v>
      </c>
      <c r="C321" s="107" t="s">
        <v>5012</v>
      </c>
      <c r="D321" s="107" t="s">
        <v>4509</v>
      </c>
      <c r="E321" s="36" t="s">
        <v>5013</v>
      </c>
      <c r="F321" s="14"/>
      <c r="G321" s="14"/>
      <c r="H321" s="14"/>
      <c r="I321" s="14"/>
      <c r="J321" s="14"/>
      <c r="K321" s="14"/>
      <c r="L321" s="14"/>
      <c r="M321" s="14"/>
      <c r="N321" s="14"/>
      <c r="O321" s="14"/>
      <c r="P321" s="14"/>
      <c r="Q321" s="14"/>
      <c r="R321" s="14"/>
      <c r="S321" s="14"/>
      <c r="T321" s="14"/>
      <c r="U321" s="14"/>
      <c r="V321" s="14"/>
      <c r="W321" s="14"/>
      <c r="X321" s="14"/>
      <c r="Y321" s="14"/>
      <c r="Z321" s="14"/>
    </row>
    <row r="322">
      <c r="A322" s="106">
        <v>321.0</v>
      </c>
      <c r="B322" s="107" t="s">
        <v>4503</v>
      </c>
      <c r="C322" s="107" t="s">
        <v>5014</v>
      </c>
      <c r="D322" s="107" t="s">
        <v>4509</v>
      </c>
      <c r="E322" s="36" t="s">
        <v>5015</v>
      </c>
      <c r="F322" s="14"/>
      <c r="G322" s="14"/>
      <c r="H322" s="14"/>
      <c r="I322" s="14"/>
      <c r="J322" s="14"/>
      <c r="K322" s="14"/>
      <c r="L322" s="14"/>
      <c r="M322" s="14"/>
      <c r="N322" s="14"/>
      <c r="O322" s="14"/>
      <c r="P322" s="14"/>
      <c r="Q322" s="14"/>
      <c r="R322" s="14"/>
      <c r="S322" s="14"/>
      <c r="T322" s="14"/>
      <c r="U322" s="14"/>
      <c r="V322" s="14"/>
      <c r="W322" s="14"/>
      <c r="X322" s="14"/>
      <c r="Y322" s="14"/>
      <c r="Z322" s="14"/>
    </row>
    <row r="323">
      <c r="A323" s="106">
        <v>322.0</v>
      </c>
      <c r="B323" s="107" t="s">
        <v>4503</v>
      </c>
      <c r="C323" s="107" t="s">
        <v>5016</v>
      </c>
      <c r="D323" s="107" t="s">
        <v>4509</v>
      </c>
      <c r="E323" s="36" t="s">
        <v>5017</v>
      </c>
      <c r="F323" s="14"/>
      <c r="G323" s="14"/>
      <c r="H323" s="14"/>
      <c r="I323" s="14"/>
      <c r="J323" s="14"/>
      <c r="K323" s="14"/>
      <c r="L323" s="14"/>
      <c r="M323" s="14"/>
      <c r="N323" s="14"/>
      <c r="O323" s="14"/>
      <c r="P323" s="14"/>
      <c r="Q323" s="14"/>
      <c r="R323" s="14"/>
      <c r="S323" s="14"/>
      <c r="T323" s="14"/>
      <c r="U323" s="14"/>
      <c r="V323" s="14"/>
      <c r="W323" s="14"/>
      <c r="X323" s="14"/>
      <c r="Y323" s="14"/>
      <c r="Z323" s="14"/>
    </row>
    <row r="324">
      <c r="A324" s="106">
        <v>323.0</v>
      </c>
      <c r="B324" s="107" t="s">
        <v>4503</v>
      </c>
      <c r="C324" s="107" t="s">
        <v>5018</v>
      </c>
      <c r="D324" s="107" t="s">
        <v>4680</v>
      </c>
      <c r="E324" s="36" t="s">
        <v>5019</v>
      </c>
      <c r="F324" s="14"/>
      <c r="G324" s="14"/>
      <c r="H324" s="14"/>
      <c r="I324" s="14"/>
      <c r="J324" s="14"/>
      <c r="K324" s="14"/>
      <c r="L324" s="14"/>
      <c r="M324" s="14"/>
      <c r="N324" s="14"/>
      <c r="O324" s="14"/>
      <c r="P324" s="14"/>
      <c r="Q324" s="14"/>
      <c r="R324" s="14"/>
      <c r="S324" s="14"/>
      <c r="T324" s="14"/>
      <c r="U324" s="14"/>
      <c r="V324" s="14"/>
      <c r="W324" s="14"/>
      <c r="X324" s="14"/>
      <c r="Y324" s="14"/>
      <c r="Z324" s="14"/>
    </row>
    <row r="325">
      <c r="A325" s="106">
        <v>324.0</v>
      </c>
      <c r="B325" s="107" t="s">
        <v>4503</v>
      </c>
      <c r="C325" s="107" t="s">
        <v>4521</v>
      </c>
      <c r="D325" s="107" t="s">
        <v>4509</v>
      </c>
      <c r="E325" s="36" t="s">
        <v>5020</v>
      </c>
      <c r="F325" s="14"/>
      <c r="G325" s="14"/>
      <c r="H325" s="14"/>
      <c r="I325" s="14"/>
      <c r="J325" s="14"/>
      <c r="K325" s="14"/>
      <c r="L325" s="14"/>
      <c r="M325" s="14"/>
      <c r="N325" s="14"/>
      <c r="O325" s="14"/>
      <c r="P325" s="14"/>
      <c r="Q325" s="14"/>
      <c r="R325" s="14"/>
      <c r="S325" s="14"/>
      <c r="T325" s="14"/>
      <c r="U325" s="14"/>
      <c r="V325" s="14"/>
      <c r="W325" s="14"/>
      <c r="X325" s="14"/>
      <c r="Y325" s="14"/>
      <c r="Z325" s="14"/>
    </row>
    <row r="326">
      <c r="A326" s="106">
        <v>325.0</v>
      </c>
      <c r="B326" s="107" t="s">
        <v>4503</v>
      </c>
      <c r="C326" s="107" t="s">
        <v>5021</v>
      </c>
      <c r="D326" s="107" t="s">
        <v>4509</v>
      </c>
      <c r="E326" s="36" t="s">
        <v>5022</v>
      </c>
      <c r="F326" s="14"/>
      <c r="G326" s="14"/>
      <c r="H326" s="14"/>
      <c r="I326" s="14"/>
      <c r="J326" s="14"/>
      <c r="K326" s="14"/>
      <c r="L326" s="14"/>
      <c r="M326" s="14"/>
      <c r="N326" s="14"/>
      <c r="O326" s="14"/>
      <c r="P326" s="14"/>
      <c r="Q326" s="14"/>
      <c r="R326" s="14"/>
      <c r="S326" s="14"/>
      <c r="T326" s="14"/>
      <c r="U326" s="14"/>
      <c r="V326" s="14"/>
      <c r="W326" s="14"/>
      <c r="X326" s="14"/>
      <c r="Y326" s="14"/>
      <c r="Z326" s="14"/>
    </row>
    <row r="327">
      <c r="A327" s="106">
        <v>326.0</v>
      </c>
      <c r="B327" s="107" t="s">
        <v>4503</v>
      </c>
      <c r="C327" s="107" t="s">
        <v>5023</v>
      </c>
      <c r="D327" s="107" t="s">
        <v>4509</v>
      </c>
      <c r="E327" s="36" t="s">
        <v>5024</v>
      </c>
      <c r="F327" s="14"/>
      <c r="G327" s="14"/>
      <c r="H327" s="14"/>
      <c r="I327" s="14"/>
      <c r="J327" s="14"/>
      <c r="K327" s="14"/>
      <c r="L327" s="14"/>
      <c r="M327" s="14"/>
      <c r="N327" s="14"/>
      <c r="O327" s="14"/>
      <c r="P327" s="14"/>
      <c r="Q327" s="14"/>
      <c r="R327" s="14"/>
      <c r="S327" s="14"/>
      <c r="T327" s="14"/>
      <c r="U327" s="14"/>
      <c r="V327" s="14"/>
      <c r="W327" s="14"/>
      <c r="X327" s="14"/>
      <c r="Y327" s="14"/>
      <c r="Z327" s="14"/>
    </row>
    <row r="328">
      <c r="A328" s="106">
        <v>327.0</v>
      </c>
      <c r="B328" s="107" t="s">
        <v>4503</v>
      </c>
      <c r="C328" s="107" t="s">
        <v>5025</v>
      </c>
      <c r="D328" s="107" t="s">
        <v>4509</v>
      </c>
      <c r="E328" s="36" t="s">
        <v>5026</v>
      </c>
      <c r="F328" s="14"/>
      <c r="G328" s="14"/>
      <c r="H328" s="14"/>
      <c r="I328" s="14"/>
      <c r="J328" s="14"/>
      <c r="K328" s="14"/>
      <c r="L328" s="14"/>
      <c r="M328" s="14"/>
      <c r="N328" s="14"/>
      <c r="O328" s="14"/>
      <c r="P328" s="14"/>
      <c r="Q328" s="14"/>
      <c r="R328" s="14"/>
      <c r="S328" s="14"/>
      <c r="T328" s="14"/>
      <c r="U328" s="14"/>
      <c r="V328" s="14"/>
      <c r="W328" s="14"/>
      <c r="X328" s="14"/>
      <c r="Y328" s="14"/>
      <c r="Z328" s="14"/>
    </row>
    <row r="329">
      <c r="A329" s="106">
        <v>328.0</v>
      </c>
      <c r="B329" s="107" t="s">
        <v>4503</v>
      </c>
      <c r="C329" s="107" t="s">
        <v>5027</v>
      </c>
      <c r="D329" s="107" t="s">
        <v>4509</v>
      </c>
      <c r="E329" s="36" t="s">
        <v>5028</v>
      </c>
      <c r="F329" s="14"/>
      <c r="G329" s="14"/>
      <c r="H329" s="14"/>
      <c r="I329" s="14"/>
      <c r="J329" s="14"/>
      <c r="K329" s="14"/>
      <c r="L329" s="14"/>
      <c r="M329" s="14"/>
      <c r="N329" s="14"/>
      <c r="O329" s="14"/>
      <c r="P329" s="14"/>
      <c r="Q329" s="14"/>
      <c r="R329" s="14"/>
      <c r="S329" s="14"/>
      <c r="T329" s="14"/>
      <c r="U329" s="14"/>
      <c r="V329" s="14"/>
      <c r="W329" s="14"/>
      <c r="X329" s="14"/>
      <c r="Y329" s="14"/>
      <c r="Z329" s="14"/>
    </row>
    <row r="330">
      <c r="A330" s="106">
        <v>329.0</v>
      </c>
      <c r="B330" s="107" t="s">
        <v>4503</v>
      </c>
      <c r="C330" s="107" t="s">
        <v>5029</v>
      </c>
      <c r="D330" s="107" t="s">
        <v>4509</v>
      </c>
      <c r="E330" s="36" t="s">
        <v>5030</v>
      </c>
      <c r="F330" s="14"/>
      <c r="G330" s="14"/>
      <c r="H330" s="14"/>
      <c r="I330" s="14"/>
      <c r="J330" s="14"/>
      <c r="K330" s="14"/>
      <c r="L330" s="14"/>
      <c r="M330" s="14"/>
      <c r="N330" s="14"/>
      <c r="O330" s="14"/>
      <c r="P330" s="14"/>
      <c r="Q330" s="14"/>
      <c r="R330" s="14"/>
      <c r="S330" s="14"/>
      <c r="T330" s="14"/>
      <c r="U330" s="14"/>
      <c r="V330" s="14"/>
      <c r="W330" s="14"/>
      <c r="X330" s="14"/>
      <c r="Y330" s="14"/>
      <c r="Z330" s="14"/>
    </row>
    <row r="331">
      <c r="A331" s="106">
        <v>330.0</v>
      </c>
      <c r="B331" s="107" t="s">
        <v>4503</v>
      </c>
      <c r="C331" s="107" t="s">
        <v>5031</v>
      </c>
      <c r="D331" s="107" t="s">
        <v>4509</v>
      </c>
      <c r="E331" s="36" t="s">
        <v>5032</v>
      </c>
      <c r="F331" s="14"/>
      <c r="G331" s="14"/>
      <c r="H331" s="14"/>
      <c r="I331" s="14"/>
      <c r="J331" s="14"/>
      <c r="K331" s="14"/>
      <c r="L331" s="14"/>
      <c r="M331" s="14"/>
      <c r="N331" s="14"/>
      <c r="O331" s="14"/>
      <c r="P331" s="14"/>
      <c r="Q331" s="14"/>
      <c r="R331" s="14"/>
      <c r="S331" s="14"/>
      <c r="T331" s="14"/>
      <c r="U331" s="14"/>
      <c r="V331" s="14"/>
      <c r="W331" s="14"/>
      <c r="X331" s="14"/>
      <c r="Y331" s="14"/>
      <c r="Z331" s="14"/>
    </row>
    <row r="332">
      <c r="A332" s="106">
        <v>331.0</v>
      </c>
      <c r="B332" s="107" t="s">
        <v>4503</v>
      </c>
      <c r="C332" s="107" t="s">
        <v>5033</v>
      </c>
      <c r="D332" s="107" t="s">
        <v>4509</v>
      </c>
      <c r="E332" s="36" t="s">
        <v>5034</v>
      </c>
      <c r="F332" s="14"/>
      <c r="G332" s="14"/>
      <c r="H332" s="14"/>
      <c r="I332" s="14"/>
      <c r="J332" s="14"/>
      <c r="K332" s="14"/>
      <c r="L332" s="14"/>
      <c r="M332" s="14"/>
      <c r="N332" s="14"/>
      <c r="O332" s="14"/>
      <c r="P332" s="14"/>
      <c r="Q332" s="14"/>
      <c r="R332" s="14"/>
      <c r="S332" s="14"/>
      <c r="T332" s="14"/>
      <c r="U332" s="14"/>
      <c r="V332" s="14"/>
      <c r="W332" s="14"/>
      <c r="X332" s="14"/>
      <c r="Y332" s="14"/>
      <c r="Z332" s="14"/>
    </row>
    <row r="333">
      <c r="A333" s="106">
        <v>332.0</v>
      </c>
      <c r="B333" s="107" t="s">
        <v>4503</v>
      </c>
      <c r="C333" s="107" t="s">
        <v>5035</v>
      </c>
      <c r="D333" s="107" t="s">
        <v>4509</v>
      </c>
      <c r="E333" s="36" t="s">
        <v>5036</v>
      </c>
      <c r="F333" s="14"/>
      <c r="G333" s="14"/>
      <c r="H333" s="14"/>
      <c r="I333" s="14"/>
      <c r="J333" s="14"/>
      <c r="K333" s="14"/>
      <c r="L333" s="14"/>
      <c r="M333" s="14"/>
      <c r="N333" s="14"/>
      <c r="O333" s="14"/>
      <c r="P333" s="14"/>
      <c r="Q333" s="14"/>
      <c r="R333" s="14"/>
      <c r="S333" s="14"/>
      <c r="T333" s="14"/>
      <c r="U333" s="14"/>
      <c r="V333" s="14"/>
      <c r="W333" s="14"/>
      <c r="X333" s="14"/>
      <c r="Y333" s="14"/>
      <c r="Z333" s="14"/>
    </row>
    <row r="334">
      <c r="A334" s="106">
        <v>333.0</v>
      </c>
      <c r="B334" s="107" t="s">
        <v>4503</v>
      </c>
      <c r="C334" s="107" t="s">
        <v>5037</v>
      </c>
      <c r="D334" s="107" t="s">
        <v>4505</v>
      </c>
      <c r="E334" s="36" t="s">
        <v>5038</v>
      </c>
      <c r="F334" s="14"/>
      <c r="G334" s="14"/>
      <c r="H334" s="14"/>
      <c r="I334" s="14"/>
      <c r="J334" s="14"/>
      <c r="K334" s="14"/>
      <c r="L334" s="14"/>
      <c r="M334" s="14"/>
      <c r="N334" s="14"/>
      <c r="O334" s="14"/>
      <c r="P334" s="14"/>
      <c r="Q334" s="14"/>
      <c r="R334" s="14"/>
      <c r="S334" s="14"/>
      <c r="T334" s="14"/>
      <c r="U334" s="14"/>
      <c r="V334" s="14"/>
      <c r="W334" s="14"/>
      <c r="X334" s="14"/>
      <c r="Y334" s="14"/>
      <c r="Z334" s="14"/>
    </row>
    <row r="335">
      <c r="A335" s="106">
        <v>334.0</v>
      </c>
      <c r="B335" s="107" t="s">
        <v>4503</v>
      </c>
      <c r="C335" s="107" t="s">
        <v>5039</v>
      </c>
      <c r="D335" s="107" t="s">
        <v>4509</v>
      </c>
      <c r="E335" s="36" t="s">
        <v>5040</v>
      </c>
      <c r="F335" s="14"/>
      <c r="G335" s="14"/>
      <c r="H335" s="14"/>
      <c r="I335" s="14"/>
      <c r="J335" s="14"/>
      <c r="K335" s="14"/>
      <c r="L335" s="14"/>
      <c r="M335" s="14"/>
      <c r="N335" s="14"/>
      <c r="O335" s="14"/>
      <c r="P335" s="14"/>
      <c r="Q335" s="14"/>
      <c r="R335" s="14"/>
      <c r="S335" s="14"/>
      <c r="T335" s="14"/>
      <c r="U335" s="14"/>
      <c r="V335" s="14"/>
      <c r="W335" s="14"/>
      <c r="X335" s="14"/>
      <c r="Y335" s="14"/>
      <c r="Z335" s="14"/>
    </row>
    <row r="336">
      <c r="A336" s="106">
        <v>335.0</v>
      </c>
      <c r="B336" s="107" t="s">
        <v>4503</v>
      </c>
      <c r="C336" s="107" t="s">
        <v>4947</v>
      </c>
      <c r="D336" s="107" t="s">
        <v>4509</v>
      </c>
      <c r="E336" s="36" t="s">
        <v>5041</v>
      </c>
      <c r="F336" s="14"/>
      <c r="G336" s="14"/>
      <c r="H336" s="14"/>
      <c r="I336" s="14"/>
      <c r="J336" s="14"/>
      <c r="K336" s="14"/>
      <c r="L336" s="14"/>
      <c r="M336" s="14"/>
      <c r="N336" s="14"/>
      <c r="O336" s="14"/>
      <c r="P336" s="14"/>
      <c r="Q336" s="14"/>
      <c r="R336" s="14"/>
      <c r="S336" s="14"/>
      <c r="T336" s="14"/>
      <c r="U336" s="14"/>
      <c r="V336" s="14"/>
      <c r="W336" s="14"/>
      <c r="X336" s="14"/>
      <c r="Y336" s="14"/>
      <c r="Z336" s="14"/>
    </row>
    <row r="337">
      <c r="A337" s="106">
        <v>336.0</v>
      </c>
      <c r="B337" s="107" t="s">
        <v>4503</v>
      </c>
      <c r="C337" s="107" t="s">
        <v>5042</v>
      </c>
      <c r="D337" s="107" t="s">
        <v>4509</v>
      </c>
      <c r="E337" s="36" t="s">
        <v>5043</v>
      </c>
      <c r="F337" s="14"/>
      <c r="G337" s="14"/>
      <c r="H337" s="14"/>
      <c r="I337" s="14"/>
      <c r="J337" s="14"/>
      <c r="K337" s="14"/>
      <c r="L337" s="14"/>
      <c r="M337" s="14"/>
      <c r="N337" s="14"/>
      <c r="O337" s="14"/>
      <c r="P337" s="14"/>
      <c r="Q337" s="14"/>
      <c r="R337" s="14"/>
      <c r="S337" s="14"/>
      <c r="T337" s="14"/>
      <c r="U337" s="14"/>
      <c r="V337" s="14"/>
      <c r="W337" s="14"/>
      <c r="X337" s="14"/>
      <c r="Y337" s="14"/>
      <c r="Z337" s="14"/>
    </row>
    <row r="338">
      <c r="A338" s="106">
        <v>337.0</v>
      </c>
      <c r="B338" s="107" t="s">
        <v>4503</v>
      </c>
      <c r="C338" s="107" t="s">
        <v>5044</v>
      </c>
      <c r="D338" s="107" t="s">
        <v>4509</v>
      </c>
      <c r="E338" s="36" t="s">
        <v>5045</v>
      </c>
      <c r="F338" s="14"/>
      <c r="G338" s="14"/>
      <c r="H338" s="14"/>
      <c r="I338" s="14"/>
      <c r="J338" s="14"/>
      <c r="K338" s="14"/>
      <c r="L338" s="14"/>
      <c r="M338" s="14"/>
      <c r="N338" s="14"/>
      <c r="O338" s="14"/>
      <c r="P338" s="14"/>
      <c r="Q338" s="14"/>
      <c r="R338" s="14"/>
      <c r="S338" s="14"/>
      <c r="T338" s="14"/>
      <c r="U338" s="14"/>
      <c r="V338" s="14"/>
      <c r="W338" s="14"/>
      <c r="X338" s="14"/>
      <c r="Y338" s="14"/>
      <c r="Z338" s="14"/>
    </row>
    <row r="339">
      <c r="A339" s="106">
        <v>338.0</v>
      </c>
      <c r="B339" s="107" t="s">
        <v>4503</v>
      </c>
      <c r="C339" s="107" t="s">
        <v>5046</v>
      </c>
      <c r="D339" s="107" t="s">
        <v>4509</v>
      </c>
      <c r="E339" s="36" t="s">
        <v>5047</v>
      </c>
      <c r="F339" s="14"/>
      <c r="G339" s="14"/>
      <c r="H339" s="14"/>
      <c r="I339" s="14"/>
      <c r="J339" s="14"/>
      <c r="K339" s="14"/>
      <c r="L339" s="14"/>
      <c r="M339" s="14"/>
      <c r="N339" s="14"/>
      <c r="O339" s="14"/>
      <c r="P339" s="14"/>
      <c r="Q339" s="14"/>
      <c r="R339" s="14"/>
      <c r="S339" s="14"/>
      <c r="T339" s="14"/>
      <c r="U339" s="14"/>
      <c r="V339" s="14"/>
      <c r="W339" s="14"/>
      <c r="X339" s="14"/>
      <c r="Y339" s="14"/>
      <c r="Z339" s="14"/>
    </row>
    <row r="340">
      <c r="A340" s="106">
        <v>339.0</v>
      </c>
      <c r="B340" s="107" t="s">
        <v>4503</v>
      </c>
      <c r="C340" s="107" t="s">
        <v>5048</v>
      </c>
      <c r="D340" s="107" t="s">
        <v>4509</v>
      </c>
      <c r="E340" s="36" t="s">
        <v>5049</v>
      </c>
      <c r="F340" s="14"/>
      <c r="G340" s="14"/>
      <c r="H340" s="14"/>
      <c r="I340" s="14"/>
      <c r="J340" s="14"/>
      <c r="K340" s="14"/>
      <c r="L340" s="14"/>
      <c r="M340" s="14"/>
      <c r="N340" s="14"/>
      <c r="O340" s="14"/>
      <c r="P340" s="14"/>
      <c r="Q340" s="14"/>
      <c r="R340" s="14"/>
      <c r="S340" s="14"/>
      <c r="T340" s="14"/>
      <c r="U340" s="14"/>
      <c r="V340" s="14"/>
      <c r="W340" s="14"/>
      <c r="X340" s="14"/>
      <c r="Y340" s="14"/>
      <c r="Z340" s="14"/>
    </row>
    <row r="341">
      <c r="A341" s="106">
        <v>340.0</v>
      </c>
      <c r="B341" s="107" t="s">
        <v>4503</v>
      </c>
      <c r="C341" s="107" t="s">
        <v>5050</v>
      </c>
      <c r="D341" s="107" t="s">
        <v>4509</v>
      </c>
      <c r="E341" s="36" t="s">
        <v>5051</v>
      </c>
      <c r="F341" s="14"/>
      <c r="G341" s="14"/>
      <c r="H341" s="14"/>
      <c r="I341" s="14"/>
      <c r="J341" s="14"/>
      <c r="K341" s="14"/>
      <c r="L341" s="14"/>
      <c r="M341" s="14"/>
      <c r="N341" s="14"/>
      <c r="O341" s="14"/>
      <c r="P341" s="14"/>
      <c r="Q341" s="14"/>
      <c r="R341" s="14"/>
      <c r="S341" s="14"/>
      <c r="T341" s="14"/>
      <c r="U341" s="14"/>
      <c r="V341" s="14"/>
      <c r="W341" s="14"/>
      <c r="X341" s="14"/>
      <c r="Y341" s="14"/>
      <c r="Z341" s="14"/>
    </row>
    <row r="342">
      <c r="A342" s="106">
        <v>341.0</v>
      </c>
      <c r="B342" s="107" t="s">
        <v>4503</v>
      </c>
      <c r="C342" s="107" t="s">
        <v>5052</v>
      </c>
      <c r="D342" s="107" t="s">
        <v>4509</v>
      </c>
      <c r="E342" s="36" t="s">
        <v>5053</v>
      </c>
      <c r="F342" s="14"/>
      <c r="G342" s="14"/>
      <c r="H342" s="14"/>
      <c r="I342" s="14"/>
      <c r="J342" s="14"/>
      <c r="K342" s="14"/>
      <c r="L342" s="14"/>
      <c r="M342" s="14"/>
      <c r="N342" s="14"/>
      <c r="O342" s="14"/>
      <c r="P342" s="14"/>
      <c r="Q342" s="14"/>
      <c r="R342" s="14"/>
      <c r="S342" s="14"/>
      <c r="T342" s="14"/>
      <c r="U342" s="14"/>
      <c r="V342" s="14"/>
      <c r="W342" s="14"/>
      <c r="X342" s="14"/>
      <c r="Y342" s="14"/>
      <c r="Z342" s="14"/>
    </row>
    <row r="343">
      <c r="A343" s="106">
        <v>342.0</v>
      </c>
      <c r="B343" s="107" t="s">
        <v>4503</v>
      </c>
      <c r="C343" s="107" t="s">
        <v>5054</v>
      </c>
      <c r="D343" s="107" t="s">
        <v>4509</v>
      </c>
      <c r="E343" s="36" t="s">
        <v>5055</v>
      </c>
      <c r="F343" s="14"/>
      <c r="G343" s="14"/>
      <c r="H343" s="14"/>
      <c r="I343" s="14"/>
      <c r="J343" s="14"/>
      <c r="K343" s="14"/>
      <c r="L343" s="14"/>
      <c r="M343" s="14"/>
      <c r="N343" s="14"/>
      <c r="O343" s="14"/>
      <c r="P343" s="14"/>
      <c r="Q343" s="14"/>
      <c r="R343" s="14"/>
      <c r="S343" s="14"/>
      <c r="T343" s="14"/>
      <c r="U343" s="14"/>
      <c r="V343" s="14"/>
      <c r="W343" s="14"/>
      <c r="X343" s="14"/>
      <c r="Y343" s="14"/>
      <c r="Z343" s="14"/>
    </row>
    <row r="344">
      <c r="A344" s="106">
        <v>343.0</v>
      </c>
      <c r="B344" s="107" t="s">
        <v>4503</v>
      </c>
      <c r="C344" s="108">
        <v>12345.0</v>
      </c>
      <c r="D344" s="107" t="s">
        <v>4509</v>
      </c>
      <c r="E344" s="36" t="s">
        <v>5056</v>
      </c>
      <c r="F344" s="14"/>
      <c r="G344" s="14"/>
      <c r="H344" s="14"/>
      <c r="I344" s="14"/>
      <c r="J344" s="14"/>
      <c r="K344" s="14"/>
      <c r="L344" s="14"/>
      <c r="M344" s="14"/>
      <c r="N344" s="14"/>
      <c r="O344" s="14"/>
      <c r="P344" s="14"/>
      <c r="Q344" s="14"/>
      <c r="R344" s="14"/>
      <c r="S344" s="14"/>
      <c r="T344" s="14"/>
      <c r="U344" s="14"/>
      <c r="V344" s="14"/>
      <c r="W344" s="14"/>
      <c r="X344" s="14"/>
      <c r="Y344" s="14"/>
      <c r="Z344" s="14"/>
    </row>
    <row r="345">
      <c r="A345" s="106">
        <v>344.0</v>
      </c>
      <c r="B345" s="107" t="s">
        <v>4503</v>
      </c>
      <c r="C345" s="107" t="s">
        <v>5057</v>
      </c>
      <c r="D345" s="107" t="s">
        <v>4509</v>
      </c>
      <c r="E345" s="36" t="s">
        <v>5058</v>
      </c>
      <c r="F345" s="14"/>
      <c r="G345" s="14"/>
      <c r="H345" s="14"/>
      <c r="I345" s="14"/>
      <c r="J345" s="14"/>
      <c r="K345" s="14"/>
      <c r="L345" s="14"/>
      <c r="M345" s="14"/>
      <c r="N345" s="14"/>
      <c r="O345" s="14"/>
      <c r="P345" s="14"/>
      <c r="Q345" s="14"/>
      <c r="R345" s="14"/>
      <c r="S345" s="14"/>
      <c r="T345" s="14"/>
      <c r="U345" s="14"/>
      <c r="V345" s="14"/>
      <c r="W345" s="14"/>
      <c r="X345" s="14"/>
      <c r="Y345" s="14"/>
      <c r="Z345" s="14"/>
    </row>
    <row r="346">
      <c r="A346" s="106">
        <v>345.0</v>
      </c>
      <c r="B346" s="107" t="s">
        <v>4503</v>
      </c>
      <c r="C346" s="107" t="s">
        <v>5059</v>
      </c>
      <c r="D346" s="107" t="s">
        <v>4509</v>
      </c>
      <c r="E346" s="36" t="s">
        <v>5060</v>
      </c>
      <c r="F346" s="14"/>
      <c r="G346" s="14"/>
      <c r="H346" s="14"/>
      <c r="I346" s="14"/>
      <c r="J346" s="14"/>
      <c r="K346" s="14"/>
      <c r="L346" s="14"/>
      <c r="M346" s="14"/>
      <c r="N346" s="14"/>
      <c r="O346" s="14"/>
      <c r="P346" s="14"/>
      <c r="Q346" s="14"/>
      <c r="R346" s="14"/>
      <c r="S346" s="14"/>
      <c r="T346" s="14"/>
      <c r="U346" s="14"/>
      <c r="V346" s="14"/>
      <c r="W346" s="14"/>
      <c r="X346" s="14"/>
      <c r="Y346" s="14"/>
      <c r="Z346" s="14"/>
    </row>
    <row r="347">
      <c r="A347" s="106">
        <v>346.0</v>
      </c>
      <c r="B347" s="107" t="s">
        <v>4503</v>
      </c>
      <c r="C347" s="107" t="s">
        <v>5061</v>
      </c>
      <c r="D347" s="107" t="s">
        <v>4509</v>
      </c>
      <c r="E347" s="36" t="s">
        <v>5062</v>
      </c>
      <c r="F347" s="14"/>
      <c r="G347" s="14"/>
      <c r="H347" s="14"/>
      <c r="I347" s="14"/>
      <c r="J347" s="14"/>
      <c r="K347" s="14"/>
      <c r="L347" s="14"/>
      <c r="M347" s="14"/>
      <c r="N347" s="14"/>
      <c r="O347" s="14"/>
      <c r="P347" s="14"/>
      <c r="Q347" s="14"/>
      <c r="R347" s="14"/>
      <c r="S347" s="14"/>
      <c r="T347" s="14"/>
      <c r="U347" s="14"/>
      <c r="V347" s="14"/>
      <c r="W347" s="14"/>
      <c r="X347" s="14"/>
      <c r="Y347" s="14"/>
      <c r="Z347" s="14"/>
    </row>
    <row r="348">
      <c r="A348" s="106">
        <v>347.0</v>
      </c>
      <c r="B348" s="107" t="s">
        <v>4503</v>
      </c>
      <c r="C348" s="107" t="s">
        <v>5063</v>
      </c>
      <c r="D348" s="107" t="s">
        <v>4569</v>
      </c>
      <c r="E348" s="36" t="s">
        <v>5064</v>
      </c>
      <c r="F348" s="14"/>
      <c r="G348" s="14"/>
      <c r="H348" s="14"/>
      <c r="I348" s="14"/>
      <c r="J348" s="14"/>
      <c r="K348" s="14"/>
      <c r="L348" s="14"/>
      <c r="M348" s="14"/>
      <c r="N348" s="14"/>
      <c r="O348" s="14"/>
      <c r="P348" s="14"/>
      <c r="Q348" s="14"/>
      <c r="R348" s="14"/>
      <c r="S348" s="14"/>
      <c r="T348" s="14"/>
      <c r="U348" s="14"/>
      <c r="V348" s="14"/>
      <c r="W348" s="14"/>
      <c r="X348" s="14"/>
      <c r="Y348" s="14"/>
      <c r="Z348" s="14"/>
    </row>
    <row r="349">
      <c r="A349" s="106">
        <v>348.0</v>
      </c>
      <c r="B349" s="107" t="s">
        <v>4503</v>
      </c>
      <c r="C349" s="107" t="s">
        <v>4751</v>
      </c>
      <c r="D349" s="107" t="s">
        <v>4509</v>
      </c>
      <c r="E349" s="36" t="s">
        <v>5065</v>
      </c>
      <c r="F349" s="14"/>
      <c r="G349" s="14"/>
      <c r="H349" s="14"/>
      <c r="I349" s="14"/>
      <c r="J349" s="14"/>
      <c r="K349" s="14"/>
      <c r="L349" s="14"/>
      <c r="M349" s="14"/>
      <c r="N349" s="14"/>
      <c r="O349" s="14"/>
      <c r="P349" s="14"/>
      <c r="Q349" s="14"/>
      <c r="R349" s="14"/>
      <c r="S349" s="14"/>
      <c r="T349" s="14"/>
      <c r="U349" s="14"/>
      <c r="V349" s="14"/>
      <c r="W349" s="14"/>
      <c r="X349" s="14"/>
      <c r="Y349" s="14"/>
      <c r="Z349" s="14"/>
    </row>
    <row r="350">
      <c r="A350" s="106">
        <v>349.0</v>
      </c>
      <c r="B350" s="107" t="s">
        <v>4503</v>
      </c>
      <c r="C350" s="107" t="s">
        <v>4596</v>
      </c>
      <c r="D350" s="107" t="s">
        <v>4509</v>
      </c>
      <c r="E350" s="36" t="s">
        <v>5066</v>
      </c>
      <c r="F350" s="14"/>
      <c r="G350" s="14"/>
      <c r="H350" s="14"/>
      <c r="I350" s="14"/>
      <c r="J350" s="14"/>
      <c r="K350" s="14"/>
      <c r="L350" s="14"/>
      <c r="M350" s="14"/>
      <c r="N350" s="14"/>
      <c r="O350" s="14"/>
      <c r="P350" s="14"/>
      <c r="Q350" s="14"/>
      <c r="R350" s="14"/>
      <c r="S350" s="14"/>
      <c r="T350" s="14"/>
      <c r="U350" s="14"/>
      <c r="V350" s="14"/>
      <c r="W350" s="14"/>
      <c r="X350" s="14"/>
      <c r="Y350" s="14"/>
      <c r="Z350" s="14"/>
    </row>
    <row r="351">
      <c r="A351" s="106">
        <v>350.0</v>
      </c>
      <c r="B351" s="107" t="s">
        <v>4503</v>
      </c>
      <c r="C351" s="107" t="s">
        <v>5067</v>
      </c>
      <c r="D351" s="107" t="s">
        <v>4543</v>
      </c>
      <c r="E351" s="36" t="s">
        <v>5068</v>
      </c>
      <c r="F351" s="14"/>
      <c r="G351" s="14"/>
      <c r="H351" s="14"/>
      <c r="I351" s="14"/>
      <c r="J351" s="14"/>
      <c r="K351" s="14"/>
      <c r="L351" s="14"/>
      <c r="M351" s="14"/>
      <c r="N351" s="14"/>
      <c r="O351" s="14"/>
      <c r="P351" s="14"/>
      <c r="Q351" s="14"/>
      <c r="R351" s="14"/>
      <c r="S351" s="14"/>
      <c r="T351" s="14"/>
      <c r="U351" s="14"/>
      <c r="V351" s="14"/>
      <c r="W351" s="14"/>
      <c r="X351" s="14"/>
      <c r="Y351" s="14"/>
      <c r="Z351" s="14"/>
    </row>
    <row r="352">
      <c r="A352" s="106">
        <v>351.0</v>
      </c>
      <c r="B352" s="107" t="s">
        <v>4503</v>
      </c>
      <c r="C352" s="107" t="s">
        <v>5069</v>
      </c>
      <c r="D352" s="107" t="s">
        <v>4509</v>
      </c>
      <c r="E352" s="36" t="s">
        <v>5070</v>
      </c>
      <c r="F352" s="14"/>
      <c r="G352" s="14"/>
      <c r="H352" s="14"/>
      <c r="I352" s="14"/>
      <c r="J352" s="14"/>
      <c r="K352" s="14"/>
      <c r="L352" s="14"/>
      <c r="M352" s="14"/>
      <c r="N352" s="14"/>
      <c r="O352" s="14"/>
      <c r="P352" s="14"/>
      <c r="Q352" s="14"/>
      <c r="R352" s="14"/>
      <c r="S352" s="14"/>
      <c r="T352" s="14"/>
      <c r="U352" s="14"/>
      <c r="V352" s="14"/>
      <c r="W352" s="14"/>
      <c r="X352" s="14"/>
      <c r="Y352" s="14"/>
      <c r="Z352" s="14"/>
    </row>
    <row r="353">
      <c r="A353" s="106">
        <v>352.0</v>
      </c>
      <c r="B353" s="107" t="s">
        <v>4503</v>
      </c>
      <c r="C353" s="107" t="s">
        <v>4786</v>
      </c>
      <c r="D353" s="107" t="s">
        <v>4509</v>
      </c>
      <c r="E353" s="36" t="s">
        <v>5071</v>
      </c>
      <c r="F353" s="14"/>
      <c r="G353" s="14"/>
      <c r="H353" s="14"/>
      <c r="I353" s="14"/>
      <c r="J353" s="14"/>
      <c r="K353" s="14"/>
      <c r="L353" s="14"/>
      <c r="M353" s="14"/>
      <c r="N353" s="14"/>
      <c r="O353" s="14"/>
      <c r="P353" s="14"/>
      <c r="Q353" s="14"/>
      <c r="R353" s="14"/>
      <c r="S353" s="14"/>
      <c r="T353" s="14"/>
      <c r="U353" s="14"/>
      <c r="V353" s="14"/>
      <c r="W353" s="14"/>
      <c r="X353" s="14"/>
      <c r="Y353" s="14"/>
      <c r="Z353" s="14"/>
    </row>
    <row r="354">
      <c r="A354" s="106">
        <v>353.0</v>
      </c>
      <c r="B354" s="107" t="s">
        <v>4503</v>
      </c>
      <c r="C354" s="107" t="s">
        <v>5072</v>
      </c>
      <c r="D354" s="107" t="s">
        <v>4509</v>
      </c>
      <c r="E354" s="36" t="s">
        <v>5073</v>
      </c>
      <c r="F354" s="14"/>
      <c r="G354" s="14"/>
      <c r="H354" s="14"/>
      <c r="I354" s="14"/>
      <c r="J354" s="14"/>
      <c r="K354" s="14"/>
      <c r="L354" s="14"/>
      <c r="M354" s="14"/>
      <c r="N354" s="14"/>
      <c r="O354" s="14"/>
      <c r="P354" s="14"/>
      <c r="Q354" s="14"/>
      <c r="R354" s="14"/>
      <c r="S354" s="14"/>
      <c r="T354" s="14"/>
      <c r="U354" s="14"/>
      <c r="V354" s="14"/>
      <c r="W354" s="14"/>
      <c r="X354" s="14"/>
      <c r="Y354" s="14"/>
      <c r="Z354" s="14"/>
    </row>
    <row r="355">
      <c r="A355" s="106">
        <v>354.0</v>
      </c>
      <c r="B355" s="107" t="s">
        <v>4503</v>
      </c>
      <c r="C355" s="107" t="s">
        <v>5074</v>
      </c>
      <c r="D355" s="107" t="s">
        <v>4509</v>
      </c>
      <c r="E355" s="36" t="s">
        <v>5075</v>
      </c>
      <c r="F355" s="14"/>
      <c r="G355" s="14"/>
      <c r="H355" s="14"/>
      <c r="I355" s="14"/>
      <c r="J355" s="14"/>
      <c r="K355" s="14"/>
      <c r="L355" s="14"/>
      <c r="M355" s="14"/>
      <c r="N355" s="14"/>
      <c r="O355" s="14"/>
      <c r="P355" s="14"/>
      <c r="Q355" s="14"/>
      <c r="R355" s="14"/>
      <c r="S355" s="14"/>
      <c r="T355" s="14"/>
      <c r="U355" s="14"/>
      <c r="V355" s="14"/>
      <c r="W355" s="14"/>
      <c r="X355" s="14"/>
      <c r="Y355" s="14"/>
      <c r="Z355" s="14"/>
    </row>
    <row r="356">
      <c r="A356" s="106">
        <v>355.0</v>
      </c>
      <c r="B356" s="107" t="s">
        <v>4503</v>
      </c>
      <c r="C356" s="107" t="s">
        <v>5076</v>
      </c>
      <c r="D356" s="107" t="s">
        <v>4509</v>
      </c>
      <c r="E356" s="36" t="s">
        <v>5077</v>
      </c>
      <c r="F356" s="14"/>
      <c r="G356" s="14"/>
      <c r="H356" s="14"/>
      <c r="I356" s="14"/>
      <c r="J356" s="14"/>
      <c r="K356" s="14"/>
      <c r="L356" s="14"/>
      <c r="M356" s="14"/>
      <c r="N356" s="14"/>
      <c r="O356" s="14"/>
      <c r="P356" s="14"/>
      <c r="Q356" s="14"/>
      <c r="R356" s="14"/>
      <c r="S356" s="14"/>
      <c r="T356" s="14"/>
      <c r="U356" s="14"/>
      <c r="V356" s="14"/>
      <c r="W356" s="14"/>
      <c r="X356" s="14"/>
      <c r="Y356" s="14"/>
      <c r="Z356" s="14"/>
    </row>
    <row r="357">
      <c r="A357" s="106">
        <v>356.0</v>
      </c>
      <c r="B357" s="107" t="s">
        <v>4503</v>
      </c>
      <c r="C357" s="107" t="s">
        <v>5078</v>
      </c>
      <c r="D357" s="107" t="s">
        <v>4505</v>
      </c>
      <c r="E357" s="36" t="s">
        <v>5079</v>
      </c>
      <c r="F357" s="14"/>
      <c r="G357" s="14"/>
      <c r="H357" s="14"/>
      <c r="I357" s="14"/>
      <c r="J357" s="14"/>
      <c r="K357" s="14"/>
      <c r="L357" s="14"/>
      <c r="M357" s="14"/>
      <c r="N357" s="14"/>
      <c r="O357" s="14"/>
      <c r="P357" s="14"/>
      <c r="Q357" s="14"/>
      <c r="R357" s="14"/>
      <c r="S357" s="14"/>
      <c r="T357" s="14"/>
      <c r="U357" s="14"/>
      <c r="V357" s="14"/>
      <c r="W357" s="14"/>
      <c r="X357" s="14"/>
      <c r="Y357" s="14"/>
      <c r="Z357" s="14"/>
    </row>
    <row r="358">
      <c r="A358" s="106">
        <v>357.0</v>
      </c>
      <c r="B358" s="107" t="s">
        <v>4503</v>
      </c>
      <c r="C358" s="107" t="s">
        <v>5080</v>
      </c>
      <c r="D358" s="107" t="s">
        <v>4509</v>
      </c>
      <c r="E358" s="36" t="s">
        <v>5081</v>
      </c>
      <c r="F358" s="14"/>
      <c r="G358" s="14"/>
      <c r="H358" s="14"/>
      <c r="I358" s="14"/>
      <c r="J358" s="14"/>
      <c r="K358" s="14"/>
      <c r="L358" s="14"/>
      <c r="M358" s="14"/>
      <c r="N358" s="14"/>
      <c r="O358" s="14"/>
      <c r="P358" s="14"/>
      <c r="Q358" s="14"/>
      <c r="R358" s="14"/>
      <c r="S358" s="14"/>
      <c r="T358" s="14"/>
      <c r="U358" s="14"/>
      <c r="V358" s="14"/>
      <c r="W358" s="14"/>
      <c r="X358" s="14"/>
      <c r="Y358" s="14"/>
      <c r="Z358" s="14"/>
    </row>
    <row r="359">
      <c r="A359" s="106">
        <v>358.0</v>
      </c>
      <c r="B359" s="107" t="s">
        <v>4503</v>
      </c>
      <c r="C359" s="107" t="s">
        <v>5082</v>
      </c>
      <c r="D359" s="107" t="s">
        <v>4509</v>
      </c>
      <c r="E359" s="36" t="s">
        <v>5083</v>
      </c>
      <c r="F359" s="14"/>
      <c r="G359" s="14"/>
      <c r="H359" s="14"/>
      <c r="I359" s="14"/>
      <c r="J359" s="14"/>
      <c r="K359" s="14"/>
      <c r="L359" s="14"/>
      <c r="M359" s="14"/>
      <c r="N359" s="14"/>
      <c r="O359" s="14"/>
      <c r="P359" s="14"/>
      <c r="Q359" s="14"/>
      <c r="R359" s="14"/>
      <c r="S359" s="14"/>
      <c r="T359" s="14"/>
      <c r="U359" s="14"/>
      <c r="V359" s="14"/>
      <c r="W359" s="14"/>
      <c r="X359" s="14"/>
      <c r="Y359" s="14"/>
      <c r="Z359" s="14"/>
    </row>
    <row r="360">
      <c r="A360" s="106">
        <v>359.0</v>
      </c>
      <c r="B360" s="107" t="s">
        <v>4503</v>
      </c>
      <c r="C360" s="107" t="s">
        <v>5084</v>
      </c>
      <c r="D360" s="107" t="s">
        <v>4509</v>
      </c>
      <c r="E360" s="36" t="s">
        <v>5085</v>
      </c>
      <c r="F360" s="14"/>
      <c r="G360" s="14"/>
      <c r="H360" s="14"/>
      <c r="I360" s="14"/>
      <c r="J360" s="14"/>
      <c r="K360" s="14"/>
      <c r="L360" s="14"/>
      <c r="M360" s="14"/>
      <c r="N360" s="14"/>
      <c r="O360" s="14"/>
      <c r="P360" s="14"/>
      <c r="Q360" s="14"/>
      <c r="R360" s="14"/>
      <c r="S360" s="14"/>
      <c r="T360" s="14"/>
      <c r="U360" s="14"/>
      <c r="V360" s="14"/>
      <c r="W360" s="14"/>
      <c r="X360" s="14"/>
      <c r="Y360" s="14"/>
      <c r="Z360" s="14"/>
    </row>
    <row r="361">
      <c r="A361" s="106">
        <v>360.0</v>
      </c>
      <c r="B361" s="107" t="s">
        <v>4503</v>
      </c>
      <c r="C361" s="107" t="s">
        <v>5086</v>
      </c>
      <c r="D361" s="107" t="s">
        <v>4509</v>
      </c>
      <c r="E361" s="36" t="s">
        <v>5087</v>
      </c>
      <c r="F361" s="14"/>
      <c r="G361" s="14"/>
      <c r="H361" s="14"/>
      <c r="I361" s="14"/>
      <c r="J361" s="14"/>
      <c r="K361" s="14"/>
      <c r="L361" s="14"/>
      <c r="M361" s="14"/>
      <c r="N361" s="14"/>
      <c r="O361" s="14"/>
      <c r="P361" s="14"/>
      <c r="Q361" s="14"/>
      <c r="R361" s="14"/>
      <c r="S361" s="14"/>
      <c r="T361" s="14"/>
      <c r="U361" s="14"/>
      <c r="V361" s="14"/>
      <c r="W361" s="14"/>
      <c r="X361" s="14"/>
      <c r="Y361" s="14"/>
      <c r="Z361" s="14"/>
    </row>
    <row r="362">
      <c r="A362" s="106">
        <v>361.0</v>
      </c>
      <c r="B362" s="107" t="s">
        <v>4503</v>
      </c>
      <c r="C362" s="107" t="s">
        <v>5088</v>
      </c>
      <c r="D362" s="107" t="s">
        <v>4509</v>
      </c>
      <c r="E362" s="36" t="s">
        <v>5089</v>
      </c>
      <c r="F362" s="14"/>
      <c r="G362" s="14"/>
      <c r="H362" s="14"/>
      <c r="I362" s="14"/>
      <c r="J362" s="14"/>
      <c r="K362" s="14"/>
      <c r="L362" s="14"/>
      <c r="M362" s="14"/>
      <c r="N362" s="14"/>
      <c r="O362" s="14"/>
      <c r="P362" s="14"/>
      <c r="Q362" s="14"/>
      <c r="R362" s="14"/>
      <c r="S362" s="14"/>
      <c r="T362" s="14"/>
      <c r="U362" s="14"/>
      <c r="V362" s="14"/>
      <c r="W362" s="14"/>
      <c r="X362" s="14"/>
      <c r="Y362" s="14"/>
      <c r="Z362" s="14"/>
    </row>
    <row r="363">
      <c r="A363" s="106">
        <v>362.0</v>
      </c>
      <c r="B363" s="107" t="s">
        <v>4503</v>
      </c>
      <c r="C363" s="107" t="s">
        <v>5090</v>
      </c>
      <c r="D363" s="107" t="s">
        <v>4509</v>
      </c>
      <c r="E363" s="36" t="s">
        <v>5091</v>
      </c>
      <c r="F363" s="14"/>
      <c r="G363" s="14"/>
      <c r="H363" s="14"/>
      <c r="I363" s="14"/>
      <c r="J363" s="14"/>
      <c r="K363" s="14"/>
      <c r="L363" s="14"/>
      <c r="M363" s="14"/>
      <c r="N363" s="14"/>
      <c r="O363" s="14"/>
      <c r="P363" s="14"/>
      <c r="Q363" s="14"/>
      <c r="R363" s="14"/>
      <c r="S363" s="14"/>
      <c r="T363" s="14"/>
      <c r="U363" s="14"/>
      <c r="V363" s="14"/>
      <c r="W363" s="14"/>
      <c r="X363" s="14"/>
      <c r="Y363" s="14"/>
      <c r="Z363" s="14"/>
    </row>
    <row r="364">
      <c r="A364" s="106">
        <v>363.0</v>
      </c>
      <c r="B364" s="107" t="s">
        <v>4503</v>
      </c>
      <c r="C364" s="107" t="s">
        <v>5092</v>
      </c>
      <c r="D364" s="107" t="s">
        <v>4505</v>
      </c>
      <c r="E364" s="36" t="s">
        <v>5093</v>
      </c>
      <c r="F364" s="14"/>
      <c r="G364" s="14"/>
      <c r="H364" s="14"/>
      <c r="I364" s="14"/>
      <c r="J364" s="14"/>
      <c r="K364" s="14"/>
      <c r="L364" s="14"/>
      <c r="M364" s="14"/>
      <c r="N364" s="14"/>
      <c r="O364" s="14"/>
      <c r="P364" s="14"/>
      <c r="Q364" s="14"/>
      <c r="R364" s="14"/>
      <c r="S364" s="14"/>
      <c r="T364" s="14"/>
      <c r="U364" s="14"/>
      <c r="V364" s="14"/>
      <c r="W364" s="14"/>
      <c r="X364" s="14"/>
      <c r="Y364" s="14"/>
      <c r="Z364" s="14"/>
    </row>
    <row r="365">
      <c r="A365" s="106">
        <v>364.0</v>
      </c>
      <c r="B365" s="107" t="s">
        <v>4503</v>
      </c>
      <c r="C365" s="107" t="s">
        <v>4753</v>
      </c>
      <c r="D365" s="107" t="s">
        <v>4509</v>
      </c>
      <c r="E365" s="36" t="s">
        <v>5094</v>
      </c>
      <c r="F365" s="14"/>
      <c r="G365" s="14"/>
      <c r="H365" s="14"/>
      <c r="I365" s="14"/>
      <c r="J365" s="14"/>
      <c r="K365" s="14"/>
      <c r="L365" s="14"/>
      <c r="M365" s="14"/>
      <c r="N365" s="14"/>
      <c r="O365" s="14"/>
      <c r="P365" s="14"/>
      <c r="Q365" s="14"/>
      <c r="R365" s="14"/>
      <c r="S365" s="14"/>
      <c r="T365" s="14"/>
      <c r="U365" s="14"/>
      <c r="V365" s="14"/>
      <c r="W365" s="14"/>
      <c r="X365" s="14"/>
      <c r="Y365" s="14"/>
      <c r="Z365" s="14"/>
    </row>
    <row r="366">
      <c r="A366" s="106">
        <v>365.0</v>
      </c>
      <c r="B366" s="107" t="s">
        <v>4503</v>
      </c>
      <c r="C366" s="107" t="s">
        <v>4954</v>
      </c>
      <c r="D366" s="107" t="s">
        <v>4509</v>
      </c>
      <c r="E366" s="36" t="s">
        <v>5095</v>
      </c>
      <c r="F366" s="14"/>
      <c r="G366" s="14"/>
      <c r="H366" s="14"/>
      <c r="I366" s="14"/>
      <c r="J366" s="14"/>
      <c r="K366" s="14"/>
      <c r="L366" s="14"/>
      <c r="M366" s="14"/>
      <c r="N366" s="14"/>
      <c r="O366" s="14"/>
      <c r="P366" s="14"/>
      <c r="Q366" s="14"/>
      <c r="R366" s="14"/>
      <c r="S366" s="14"/>
      <c r="T366" s="14"/>
      <c r="U366" s="14"/>
      <c r="V366" s="14"/>
      <c r="W366" s="14"/>
      <c r="X366" s="14"/>
      <c r="Y366" s="14"/>
      <c r="Z366" s="14"/>
    </row>
    <row r="367">
      <c r="A367" s="106">
        <v>366.0</v>
      </c>
      <c r="B367" s="107" t="s">
        <v>4503</v>
      </c>
      <c r="C367" s="107" t="s">
        <v>5096</v>
      </c>
      <c r="D367" s="107" t="s">
        <v>4505</v>
      </c>
      <c r="E367" s="36" t="s">
        <v>5097</v>
      </c>
      <c r="F367" s="14"/>
      <c r="G367" s="14"/>
      <c r="H367" s="14"/>
      <c r="I367" s="14"/>
      <c r="J367" s="14"/>
      <c r="K367" s="14"/>
      <c r="L367" s="14"/>
      <c r="M367" s="14"/>
      <c r="N367" s="14"/>
      <c r="O367" s="14"/>
      <c r="P367" s="14"/>
      <c r="Q367" s="14"/>
      <c r="R367" s="14"/>
      <c r="S367" s="14"/>
      <c r="T367" s="14"/>
      <c r="U367" s="14"/>
      <c r="V367" s="14"/>
      <c r="W367" s="14"/>
      <c r="X367" s="14"/>
      <c r="Y367" s="14"/>
      <c r="Z367" s="14"/>
    </row>
    <row r="368">
      <c r="A368" s="106">
        <v>367.0</v>
      </c>
      <c r="B368" s="107" t="s">
        <v>4503</v>
      </c>
      <c r="C368" s="107" t="s">
        <v>5098</v>
      </c>
      <c r="D368" s="107" t="s">
        <v>4505</v>
      </c>
      <c r="E368" s="36" t="s">
        <v>5099</v>
      </c>
      <c r="F368" s="14"/>
      <c r="G368" s="14"/>
      <c r="H368" s="14"/>
      <c r="I368" s="14"/>
      <c r="J368" s="14"/>
      <c r="K368" s="14"/>
      <c r="L368" s="14"/>
      <c r="M368" s="14"/>
      <c r="N368" s="14"/>
      <c r="O368" s="14"/>
      <c r="P368" s="14"/>
      <c r="Q368" s="14"/>
      <c r="R368" s="14"/>
      <c r="S368" s="14"/>
      <c r="T368" s="14"/>
      <c r="U368" s="14"/>
      <c r="V368" s="14"/>
      <c r="W368" s="14"/>
      <c r="X368" s="14"/>
      <c r="Y368" s="14"/>
      <c r="Z368" s="14"/>
    </row>
    <row r="369">
      <c r="A369" s="106">
        <v>368.0</v>
      </c>
      <c r="B369" s="107" t="s">
        <v>4503</v>
      </c>
      <c r="C369" s="107" t="s">
        <v>5100</v>
      </c>
      <c r="D369" s="107" t="s">
        <v>4509</v>
      </c>
      <c r="E369" s="36" t="s">
        <v>5101</v>
      </c>
      <c r="F369" s="14"/>
      <c r="G369" s="14"/>
      <c r="H369" s="14"/>
      <c r="I369" s="14"/>
      <c r="J369" s="14"/>
      <c r="K369" s="14"/>
      <c r="L369" s="14"/>
      <c r="M369" s="14"/>
      <c r="N369" s="14"/>
      <c r="O369" s="14"/>
      <c r="P369" s="14"/>
      <c r="Q369" s="14"/>
      <c r="R369" s="14"/>
      <c r="S369" s="14"/>
      <c r="T369" s="14"/>
      <c r="U369" s="14"/>
      <c r="V369" s="14"/>
      <c r="W369" s="14"/>
      <c r="X369" s="14"/>
      <c r="Y369" s="14"/>
      <c r="Z369" s="14"/>
    </row>
    <row r="370">
      <c r="A370" s="106">
        <v>369.0</v>
      </c>
      <c r="B370" s="107" t="s">
        <v>4503</v>
      </c>
      <c r="C370" s="107" t="s">
        <v>5102</v>
      </c>
      <c r="D370" s="107" t="s">
        <v>4509</v>
      </c>
      <c r="E370" s="36" t="s">
        <v>5103</v>
      </c>
      <c r="F370" s="14"/>
      <c r="G370" s="14"/>
      <c r="H370" s="14"/>
      <c r="I370" s="14"/>
      <c r="J370" s="14"/>
      <c r="K370" s="14"/>
      <c r="L370" s="14"/>
      <c r="M370" s="14"/>
      <c r="N370" s="14"/>
      <c r="O370" s="14"/>
      <c r="P370" s="14"/>
      <c r="Q370" s="14"/>
      <c r="R370" s="14"/>
      <c r="S370" s="14"/>
      <c r="T370" s="14"/>
      <c r="U370" s="14"/>
      <c r="V370" s="14"/>
      <c r="W370" s="14"/>
      <c r="X370" s="14"/>
      <c r="Y370" s="14"/>
      <c r="Z370" s="14"/>
    </row>
    <row r="371">
      <c r="A371" s="106">
        <v>370.0</v>
      </c>
      <c r="B371" s="107" t="s">
        <v>4503</v>
      </c>
      <c r="C371" s="107" t="s">
        <v>5104</v>
      </c>
      <c r="D371" s="107" t="s">
        <v>4509</v>
      </c>
      <c r="E371" s="36" t="s">
        <v>5105</v>
      </c>
      <c r="F371" s="14"/>
      <c r="G371" s="14"/>
      <c r="H371" s="14"/>
      <c r="I371" s="14"/>
      <c r="J371" s="14"/>
      <c r="K371" s="14"/>
      <c r="L371" s="14"/>
      <c r="M371" s="14"/>
      <c r="N371" s="14"/>
      <c r="O371" s="14"/>
      <c r="P371" s="14"/>
      <c r="Q371" s="14"/>
      <c r="R371" s="14"/>
      <c r="S371" s="14"/>
      <c r="T371" s="14"/>
      <c r="U371" s="14"/>
      <c r="V371" s="14"/>
      <c r="W371" s="14"/>
      <c r="X371" s="14"/>
      <c r="Y371" s="14"/>
      <c r="Z371" s="14"/>
    </row>
    <row r="372">
      <c r="A372" s="106">
        <v>371.0</v>
      </c>
      <c r="B372" s="107" t="s">
        <v>4503</v>
      </c>
      <c r="C372" s="107" t="s">
        <v>5106</v>
      </c>
      <c r="D372" s="107" t="s">
        <v>4509</v>
      </c>
      <c r="E372" s="36" t="s">
        <v>5107</v>
      </c>
      <c r="F372" s="14"/>
      <c r="G372" s="14"/>
      <c r="H372" s="14"/>
      <c r="I372" s="14"/>
      <c r="J372" s="14"/>
      <c r="K372" s="14"/>
      <c r="L372" s="14"/>
      <c r="M372" s="14"/>
      <c r="N372" s="14"/>
      <c r="O372" s="14"/>
      <c r="P372" s="14"/>
      <c r="Q372" s="14"/>
      <c r="R372" s="14"/>
      <c r="S372" s="14"/>
      <c r="T372" s="14"/>
      <c r="U372" s="14"/>
      <c r="V372" s="14"/>
      <c r="W372" s="14"/>
      <c r="X372" s="14"/>
      <c r="Y372" s="14"/>
      <c r="Z372" s="14"/>
    </row>
    <row r="373">
      <c r="A373" s="106">
        <v>372.0</v>
      </c>
      <c r="B373" s="107" t="s">
        <v>4503</v>
      </c>
      <c r="C373" s="107" t="s">
        <v>5108</v>
      </c>
      <c r="D373" s="107" t="s">
        <v>4509</v>
      </c>
      <c r="E373" s="36" t="s">
        <v>5109</v>
      </c>
      <c r="F373" s="14"/>
      <c r="G373" s="14"/>
      <c r="H373" s="14"/>
      <c r="I373" s="14"/>
      <c r="J373" s="14"/>
      <c r="K373" s="14"/>
      <c r="L373" s="14"/>
      <c r="M373" s="14"/>
      <c r="N373" s="14"/>
      <c r="O373" s="14"/>
      <c r="P373" s="14"/>
      <c r="Q373" s="14"/>
      <c r="R373" s="14"/>
      <c r="S373" s="14"/>
      <c r="T373" s="14"/>
      <c r="U373" s="14"/>
      <c r="V373" s="14"/>
      <c r="W373" s="14"/>
      <c r="X373" s="14"/>
      <c r="Y373" s="14"/>
      <c r="Z373" s="14"/>
    </row>
    <row r="374">
      <c r="A374" s="106">
        <v>373.0</v>
      </c>
      <c r="B374" s="107" t="s">
        <v>4503</v>
      </c>
      <c r="C374" s="107" t="s">
        <v>5110</v>
      </c>
      <c r="D374" s="107" t="s">
        <v>4509</v>
      </c>
      <c r="E374" s="36" t="s">
        <v>5111</v>
      </c>
      <c r="F374" s="14"/>
      <c r="G374" s="14"/>
      <c r="H374" s="14"/>
      <c r="I374" s="14"/>
      <c r="J374" s="14"/>
      <c r="K374" s="14"/>
      <c r="L374" s="14"/>
      <c r="M374" s="14"/>
      <c r="N374" s="14"/>
      <c r="O374" s="14"/>
      <c r="P374" s="14"/>
      <c r="Q374" s="14"/>
      <c r="R374" s="14"/>
      <c r="S374" s="14"/>
      <c r="T374" s="14"/>
      <c r="U374" s="14"/>
      <c r="V374" s="14"/>
      <c r="W374" s="14"/>
      <c r="X374" s="14"/>
      <c r="Y374" s="14"/>
      <c r="Z374" s="14"/>
    </row>
    <row r="375">
      <c r="A375" s="106">
        <v>374.0</v>
      </c>
      <c r="B375" s="107" t="s">
        <v>4503</v>
      </c>
      <c r="C375" s="107" t="s">
        <v>4541</v>
      </c>
      <c r="D375" s="107" t="s">
        <v>4509</v>
      </c>
      <c r="E375" s="36" t="s">
        <v>5112</v>
      </c>
      <c r="F375" s="14"/>
      <c r="G375" s="14"/>
      <c r="H375" s="14"/>
      <c r="I375" s="14"/>
      <c r="J375" s="14"/>
      <c r="K375" s="14"/>
      <c r="L375" s="14"/>
      <c r="M375" s="14"/>
      <c r="N375" s="14"/>
      <c r="O375" s="14"/>
      <c r="P375" s="14"/>
      <c r="Q375" s="14"/>
      <c r="R375" s="14"/>
      <c r="S375" s="14"/>
      <c r="T375" s="14"/>
      <c r="U375" s="14"/>
      <c r="V375" s="14"/>
      <c r="W375" s="14"/>
      <c r="X375" s="14"/>
      <c r="Y375" s="14"/>
      <c r="Z375" s="14"/>
    </row>
    <row r="376">
      <c r="A376" s="106">
        <v>375.0</v>
      </c>
      <c r="B376" s="107" t="s">
        <v>4503</v>
      </c>
      <c r="C376" s="107" t="s">
        <v>5113</v>
      </c>
      <c r="D376" s="107" t="s">
        <v>4509</v>
      </c>
      <c r="E376" s="36" t="s">
        <v>5114</v>
      </c>
      <c r="F376" s="14"/>
      <c r="G376" s="14"/>
      <c r="H376" s="14"/>
      <c r="I376" s="14"/>
      <c r="J376" s="14"/>
      <c r="K376" s="14"/>
      <c r="L376" s="14"/>
      <c r="M376" s="14"/>
      <c r="N376" s="14"/>
      <c r="O376" s="14"/>
      <c r="P376" s="14"/>
      <c r="Q376" s="14"/>
      <c r="R376" s="14"/>
      <c r="S376" s="14"/>
      <c r="T376" s="14"/>
      <c r="U376" s="14"/>
      <c r="V376" s="14"/>
      <c r="W376" s="14"/>
      <c r="X376" s="14"/>
      <c r="Y376" s="14"/>
      <c r="Z376" s="14"/>
    </row>
    <row r="377">
      <c r="A377" s="106">
        <v>376.0</v>
      </c>
      <c r="B377" s="107" t="s">
        <v>4503</v>
      </c>
      <c r="C377" s="107" t="s">
        <v>4541</v>
      </c>
      <c r="D377" s="107" t="s">
        <v>4509</v>
      </c>
      <c r="E377" s="36" t="s">
        <v>5115</v>
      </c>
      <c r="F377" s="14"/>
      <c r="G377" s="14"/>
      <c r="H377" s="14"/>
      <c r="I377" s="14"/>
      <c r="J377" s="14"/>
      <c r="K377" s="14"/>
      <c r="L377" s="14"/>
      <c r="M377" s="14"/>
      <c r="N377" s="14"/>
      <c r="O377" s="14"/>
      <c r="P377" s="14"/>
      <c r="Q377" s="14"/>
      <c r="R377" s="14"/>
      <c r="S377" s="14"/>
      <c r="T377" s="14"/>
      <c r="U377" s="14"/>
      <c r="V377" s="14"/>
      <c r="W377" s="14"/>
      <c r="X377" s="14"/>
      <c r="Y377" s="14"/>
      <c r="Z377" s="14"/>
    </row>
    <row r="378">
      <c r="A378" s="106">
        <v>377.0</v>
      </c>
      <c r="B378" s="107" t="s">
        <v>4503</v>
      </c>
      <c r="C378" s="107" t="s">
        <v>4812</v>
      </c>
      <c r="D378" s="107" t="s">
        <v>4509</v>
      </c>
      <c r="E378" s="36" t="s">
        <v>5116</v>
      </c>
      <c r="F378" s="14"/>
      <c r="G378" s="14"/>
      <c r="H378" s="14"/>
      <c r="I378" s="14"/>
      <c r="J378" s="14"/>
      <c r="K378" s="14"/>
      <c r="L378" s="14"/>
      <c r="M378" s="14"/>
      <c r="N378" s="14"/>
      <c r="O378" s="14"/>
      <c r="P378" s="14"/>
      <c r="Q378" s="14"/>
      <c r="R378" s="14"/>
      <c r="S378" s="14"/>
      <c r="T378" s="14"/>
      <c r="U378" s="14"/>
      <c r="V378" s="14"/>
      <c r="W378" s="14"/>
      <c r="X378" s="14"/>
      <c r="Y378" s="14"/>
      <c r="Z378" s="14"/>
    </row>
    <row r="379">
      <c r="A379" s="106">
        <v>378.0</v>
      </c>
      <c r="B379" s="107" t="s">
        <v>4503</v>
      </c>
      <c r="C379" s="107" t="s">
        <v>5117</v>
      </c>
      <c r="D379" s="107" t="s">
        <v>4509</v>
      </c>
      <c r="E379" s="36" t="s">
        <v>5118</v>
      </c>
      <c r="F379" s="14"/>
      <c r="G379" s="14"/>
      <c r="H379" s="14"/>
      <c r="I379" s="14"/>
      <c r="J379" s="14"/>
      <c r="K379" s="14"/>
      <c r="L379" s="14"/>
      <c r="M379" s="14"/>
      <c r="N379" s="14"/>
      <c r="O379" s="14"/>
      <c r="P379" s="14"/>
      <c r="Q379" s="14"/>
      <c r="R379" s="14"/>
      <c r="S379" s="14"/>
      <c r="T379" s="14"/>
      <c r="U379" s="14"/>
      <c r="V379" s="14"/>
      <c r="W379" s="14"/>
      <c r="X379" s="14"/>
      <c r="Y379" s="14"/>
      <c r="Z379" s="14"/>
    </row>
    <row r="380">
      <c r="A380" s="106">
        <v>379.0</v>
      </c>
      <c r="B380" s="107" t="s">
        <v>4503</v>
      </c>
      <c r="C380" s="107" t="s">
        <v>5119</v>
      </c>
      <c r="D380" s="107" t="s">
        <v>4509</v>
      </c>
      <c r="E380" s="36" t="s">
        <v>5120</v>
      </c>
      <c r="F380" s="14"/>
      <c r="G380" s="14"/>
      <c r="H380" s="14"/>
      <c r="I380" s="14"/>
      <c r="J380" s="14"/>
      <c r="K380" s="14"/>
      <c r="L380" s="14"/>
      <c r="M380" s="14"/>
      <c r="N380" s="14"/>
      <c r="O380" s="14"/>
      <c r="P380" s="14"/>
      <c r="Q380" s="14"/>
      <c r="R380" s="14"/>
      <c r="S380" s="14"/>
      <c r="T380" s="14"/>
      <c r="U380" s="14"/>
      <c r="V380" s="14"/>
      <c r="W380" s="14"/>
      <c r="X380" s="14"/>
      <c r="Y380" s="14"/>
      <c r="Z380" s="14"/>
    </row>
    <row r="381">
      <c r="A381" s="106">
        <v>380.0</v>
      </c>
      <c r="B381" s="107" t="s">
        <v>4503</v>
      </c>
      <c r="C381" s="107" t="s">
        <v>5121</v>
      </c>
      <c r="D381" s="107" t="s">
        <v>4509</v>
      </c>
      <c r="E381" s="36" t="s">
        <v>5122</v>
      </c>
      <c r="F381" s="14"/>
      <c r="G381" s="14"/>
      <c r="H381" s="14"/>
      <c r="I381" s="14"/>
      <c r="J381" s="14"/>
      <c r="K381" s="14"/>
      <c r="L381" s="14"/>
      <c r="M381" s="14"/>
      <c r="N381" s="14"/>
      <c r="O381" s="14"/>
      <c r="P381" s="14"/>
      <c r="Q381" s="14"/>
      <c r="R381" s="14"/>
      <c r="S381" s="14"/>
      <c r="T381" s="14"/>
      <c r="U381" s="14"/>
      <c r="V381" s="14"/>
      <c r="W381" s="14"/>
      <c r="X381" s="14"/>
      <c r="Y381" s="14"/>
      <c r="Z381" s="14"/>
    </row>
    <row r="382">
      <c r="A382" s="106">
        <v>381.0</v>
      </c>
      <c r="B382" s="107" t="s">
        <v>4503</v>
      </c>
      <c r="C382" s="107" t="s">
        <v>4532</v>
      </c>
      <c r="D382" s="107" t="s">
        <v>4509</v>
      </c>
      <c r="E382" s="36" t="s">
        <v>5123</v>
      </c>
      <c r="F382" s="14"/>
      <c r="G382" s="14"/>
      <c r="H382" s="14"/>
      <c r="I382" s="14"/>
      <c r="J382" s="14"/>
      <c r="K382" s="14"/>
      <c r="L382" s="14"/>
      <c r="M382" s="14"/>
      <c r="N382" s="14"/>
      <c r="O382" s="14"/>
      <c r="P382" s="14"/>
      <c r="Q382" s="14"/>
      <c r="R382" s="14"/>
      <c r="S382" s="14"/>
      <c r="T382" s="14"/>
      <c r="U382" s="14"/>
      <c r="V382" s="14"/>
      <c r="W382" s="14"/>
      <c r="X382" s="14"/>
      <c r="Y382" s="14"/>
      <c r="Z382" s="14"/>
    </row>
    <row r="383">
      <c r="A383" s="106">
        <v>382.0</v>
      </c>
      <c r="B383" s="107" t="s">
        <v>4503</v>
      </c>
      <c r="C383" s="107" t="s">
        <v>5124</v>
      </c>
      <c r="D383" s="107" t="s">
        <v>4509</v>
      </c>
      <c r="E383" s="36" t="s">
        <v>5125</v>
      </c>
      <c r="F383" s="14"/>
      <c r="G383" s="14"/>
      <c r="H383" s="14"/>
      <c r="I383" s="14"/>
      <c r="J383" s="14"/>
      <c r="K383" s="14"/>
      <c r="L383" s="14"/>
      <c r="M383" s="14"/>
      <c r="N383" s="14"/>
      <c r="O383" s="14"/>
      <c r="P383" s="14"/>
      <c r="Q383" s="14"/>
      <c r="R383" s="14"/>
      <c r="S383" s="14"/>
      <c r="T383" s="14"/>
      <c r="U383" s="14"/>
      <c r="V383" s="14"/>
      <c r="W383" s="14"/>
      <c r="X383" s="14"/>
      <c r="Y383" s="14"/>
      <c r="Z383" s="14"/>
    </row>
    <row r="384">
      <c r="A384" s="106">
        <v>383.0</v>
      </c>
      <c r="B384" s="107" t="s">
        <v>4503</v>
      </c>
      <c r="C384" s="107" t="s">
        <v>5126</v>
      </c>
      <c r="D384" s="107" t="s">
        <v>4509</v>
      </c>
      <c r="E384" s="36" t="s">
        <v>5127</v>
      </c>
      <c r="F384" s="14"/>
      <c r="G384" s="14"/>
      <c r="H384" s="14"/>
      <c r="I384" s="14"/>
      <c r="J384" s="14"/>
      <c r="K384" s="14"/>
      <c r="L384" s="14"/>
      <c r="M384" s="14"/>
      <c r="N384" s="14"/>
      <c r="O384" s="14"/>
      <c r="P384" s="14"/>
      <c r="Q384" s="14"/>
      <c r="R384" s="14"/>
      <c r="S384" s="14"/>
      <c r="T384" s="14"/>
      <c r="U384" s="14"/>
      <c r="V384" s="14"/>
      <c r="W384" s="14"/>
      <c r="X384" s="14"/>
      <c r="Y384" s="14"/>
      <c r="Z384" s="14"/>
    </row>
    <row r="385">
      <c r="A385" s="106">
        <v>384.0</v>
      </c>
      <c r="B385" s="107" t="s">
        <v>4503</v>
      </c>
      <c r="C385" s="107" t="s">
        <v>5128</v>
      </c>
      <c r="D385" s="107" t="s">
        <v>4509</v>
      </c>
      <c r="E385" s="36" t="s">
        <v>5129</v>
      </c>
      <c r="F385" s="14"/>
      <c r="G385" s="14"/>
      <c r="H385" s="14"/>
      <c r="I385" s="14"/>
      <c r="J385" s="14"/>
      <c r="K385" s="14"/>
      <c r="L385" s="14"/>
      <c r="M385" s="14"/>
      <c r="N385" s="14"/>
      <c r="O385" s="14"/>
      <c r="P385" s="14"/>
      <c r="Q385" s="14"/>
      <c r="R385" s="14"/>
      <c r="S385" s="14"/>
      <c r="T385" s="14"/>
      <c r="U385" s="14"/>
      <c r="V385" s="14"/>
      <c r="W385" s="14"/>
      <c r="X385" s="14"/>
      <c r="Y385" s="14"/>
      <c r="Z385" s="14"/>
    </row>
    <row r="386">
      <c r="A386" s="106">
        <v>385.0</v>
      </c>
      <c r="B386" s="107" t="s">
        <v>4503</v>
      </c>
      <c r="C386" s="107" t="s">
        <v>5130</v>
      </c>
      <c r="D386" s="107" t="s">
        <v>4509</v>
      </c>
      <c r="E386" s="36" t="s">
        <v>5131</v>
      </c>
      <c r="F386" s="14"/>
      <c r="G386" s="14"/>
      <c r="H386" s="14"/>
      <c r="I386" s="14"/>
      <c r="J386" s="14"/>
      <c r="K386" s="14"/>
      <c r="L386" s="14"/>
      <c r="M386" s="14"/>
      <c r="N386" s="14"/>
      <c r="O386" s="14"/>
      <c r="P386" s="14"/>
      <c r="Q386" s="14"/>
      <c r="R386" s="14"/>
      <c r="S386" s="14"/>
      <c r="T386" s="14"/>
      <c r="U386" s="14"/>
      <c r="V386" s="14"/>
      <c r="W386" s="14"/>
      <c r="X386" s="14"/>
      <c r="Y386" s="14"/>
      <c r="Z386" s="14"/>
    </row>
    <row r="387">
      <c r="A387" s="106">
        <v>386.0</v>
      </c>
      <c r="B387" s="107" t="s">
        <v>4503</v>
      </c>
      <c r="C387" s="107" t="s">
        <v>4947</v>
      </c>
      <c r="D387" s="107" t="s">
        <v>4509</v>
      </c>
      <c r="E387" s="36" t="s">
        <v>5132</v>
      </c>
      <c r="F387" s="14"/>
      <c r="G387" s="14"/>
      <c r="H387" s="14"/>
      <c r="I387" s="14"/>
      <c r="J387" s="14"/>
      <c r="K387" s="14"/>
      <c r="L387" s="14"/>
      <c r="M387" s="14"/>
      <c r="N387" s="14"/>
      <c r="O387" s="14"/>
      <c r="P387" s="14"/>
      <c r="Q387" s="14"/>
      <c r="R387" s="14"/>
      <c r="S387" s="14"/>
      <c r="T387" s="14"/>
      <c r="U387" s="14"/>
      <c r="V387" s="14"/>
      <c r="W387" s="14"/>
      <c r="X387" s="14"/>
      <c r="Y387" s="14"/>
      <c r="Z387" s="14"/>
    </row>
    <row r="388">
      <c r="A388" s="106">
        <v>387.0</v>
      </c>
      <c r="B388" s="107" t="s">
        <v>4503</v>
      </c>
      <c r="C388" s="107" t="s">
        <v>5133</v>
      </c>
      <c r="D388" s="107" t="s">
        <v>4509</v>
      </c>
      <c r="E388" s="36" t="s">
        <v>5134</v>
      </c>
      <c r="F388" s="14"/>
      <c r="G388" s="14"/>
      <c r="H388" s="14"/>
      <c r="I388" s="14"/>
      <c r="J388" s="14"/>
      <c r="K388" s="14"/>
      <c r="L388" s="14"/>
      <c r="M388" s="14"/>
      <c r="N388" s="14"/>
      <c r="O388" s="14"/>
      <c r="P388" s="14"/>
      <c r="Q388" s="14"/>
      <c r="R388" s="14"/>
      <c r="S388" s="14"/>
      <c r="T388" s="14"/>
      <c r="U388" s="14"/>
      <c r="V388" s="14"/>
      <c r="W388" s="14"/>
      <c r="X388" s="14"/>
      <c r="Y388" s="14"/>
      <c r="Z388" s="14"/>
    </row>
    <row r="389">
      <c r="A389" s="106">
        <v>388.0</v>
      </c>
      <c r="B389" s="107" t="s">
        <v>4503</v>
      </c>
      <c r="C389" s="107" t="s">
        <v>5039</v>
      </c>
      <c r="D389" s="107" t="s">
        <v>4509</v>
      </c>
      <c r="E389" s="36" t="s">
        <v>5135</v>
      </c>
      <c r="F389" s="14"/>
      <c r="G389" s="14"/>
      <c r="H389" s="14"/>
      <c r="I389" s="14"/>
      <c r="J389" s="14"/>
      <c r="K389" s="14"/>
      <c r="L389" s="14"/>
      <c r="M389" s="14"/>
      <c r="N389" s="14"/>
      <c r="O389" s="14"/>
      <c r="P389" s="14"/>
      <c r="Q389" s="14"/>
      <c r="R389" s="14"/>
      <c r="S389" s="14"/>
      <c r="T389" s="14"/>
      <c r="U389" s="14"/>
      <c r="V389" s="14"/>
      <c r="W389" s="14"/>
      <c r="X389" s="14"/>
      <c r="Y389" s="14"/>
      <c r="Z389" s="14"/>
    </row>
    <row r="390">
      <c r="A390" s="106">
        <v>389.0</v>
      </c>
      <c r="B390" s="107" t="s">
        <v>4503</v>
      </c>
      <c r="C390" s="107" t="s">
        <v>4530</v>
      </c>
      <c r="D390" s="107" t="s">
        <v>4509</v>
      </c>
      <c r="E390" s="36" t="s">
        <v>5136</v>
      </c>
      <c r="F390" s="14"/>
      <c r="G390" s="14"/>
      <c r="H390" s="14"/>
      <c r="I390" s="14"/>
      <c r="J390" s="14"/>
      <c r="K390" s="14"/>
      <c r="L390" s="14"/>
      <c r="M390" s="14"/>
      <c r="N390" s="14"/>
      <c r="O390" s="14"/>
      <c r="P390" s="14"/>
      <c r="Q390" s="14"/>
      <c r="R390" s="14"/>
      <c r="S390" s="14"/>
      <c r="T390" s="14"/>
      <c r="U390" s="14"/>
      <c r="V390" s="14"/>
      <c r="W390" s="14"/>
      <c r="X390" s="14"/>
      <c r="Y390" s="14"/>
      <c r="Z390" s="14"/>
    </row>
    <row r="391">
      <c r="A391" s="106">
        <v>390.0</v>
      </c>
      <c r="B391" s="107" t="s">
        <v>4503</v>
      </c>
      <c r="C391" s="107" t="s">
        <v>4753</v>
      </c>
      <c r="D391" s="107" t="s">
        <v>4509</v>
      </c>
      <c r="E391" s="36" t="s">
        <v>5137</v>
      </c>
      <c r="F391" s="14"/>
      <c r="G391" s="14"/>
      <c r="H391" s="14"/>
      <c r="I391" s="14"/>
      <c r="J391" s="14"/>
      <c r="K391" s="14"/>
      <c r="L391" s="14"/>
      <c r="M391" s="14"/>
      <c r="N391" s="14"/>
      <c r="O391" s="14"/>
      <c r="P391" s="14"/>
      <c r="Q391" s="14"/>
      <c r="R391" s="14"/>
      <c r="S391" s="14"/>
      <c r="T391" s="14"/>
      <c r="U391" s="14"/>
      <c r="V391" s="14"/>
      <c r="W391" s="14"/>
      <c r="X391" s="14"/>
      <c r="Y391" s="14"/>
      <c r="Z391" s="14"/>
    </row>
    <row r="392">
      <c r="A392" s="106">
        <v>391.0</v>
      </c>
      <c r="B392" s="107" t="s">
        <v>4503</v>
      </c>
      <c r="C392" s="107" t="s">
        <v>5138</v>
      </c>
      <c r="D392" s="107" t="s">
        <v>4509</v>
      </c>
      <c r="E392" s="36" t="s">
        <v>5139</v>
      </c>
      <c r="F392" s="14"/>
      <c r="G392" s="14"/>
      <c r="H392" s="14"/>
      <c r="I392" s="14"/>
      <c r="J392" s="14"/>
      <c r="K392" s="14"/>
      <c r="L392" s="14"/>
      <c r="M392" s="14"/>
      <c r="N392" s="14"/>
      <c r="O392" s="14"/>
      <c r="P392" s="14"/>
      <c r="Q392" s="14"/>
      <c r="R392" s="14"/>
      <c r="S392" s="14"/>
      <c r="T392" s="14"/>
      <c r="U392" s="14"/>
      <c r="V392" s="14"/>
      <c r="W392" s="14"/>
      <c r="X392" s="14"/>
      <c r="Y392" s="14"/>
      <c r="Z392" s="14"/>
    </row>
    <row r="393">
      <c r="A393" s="106">
        <v>392.0</v>
      </c>
      <c r="B393" s="107" t="s">
        <v>4503</v>
      </c>
      <c r="C393" s="107" t="s">
        <v>5140</v>
      </c>
      <c r="D393" s="107" t="s">
        <v>4509</v>
      </c>
      <c r="E393" s="36" t="s">
        <v>5141</v>
      </c>
      <c r="F393" s="14"/>
      <c r="G393" s="14"/>
      <c r="H393" s="14"/>
      <c r="I393" s="14"/>
      <c r="J393" s="14"/>
      <c r="K393" s="14"/>
      <c r="L393" s="14"/>
      <c r="M393" s="14"/>
      <c r="N393" s="14"/>
      <c r="O393" s="14"/>
      <c r="P393" s="14"/>
      <c r="Q393" s="14"/>
      <c r="R393" s="14"/>
      <c r="S393" s="14"/>
      <c r="T393" s="14"/>
      <c r="U393" s="14"/>
      <c r="V393" s="14"/>
      <c r="W393" s="14"/>
      <c r="X393" s="14"/>
      <c r="Y393" s="14"/>
      <c r="Z393" s="14"/>
    </row>
    <row r="394">
      <c r="A394" s="106">
        <v>393.0</v>
      </c>
      <c r="B394" s="107" t="s">
        <v>4503</v>
      </c>
      <c r="C394" s="107" t="s">
        <v>5090</v>
      </c>
      <c r="D394" s="107" t="s">
        <v>4509</v>
      </c>
      <c r="E394" s="36" t="s">
        <v>5142</v>
      </c>
      <c r="F394" s="14"/>
      <c r="G394" s="14"/>
      <c r="H394" s="14"/>
      <c r="I394" s="14"/>
      <c r="J394" s="14"/>
      <c r="K394" s="14"/>
      <c r="L394" s="14"/>
      <c r="M394" s="14"/>
      <c r="N394" s="14"/>
      <c r="O394" s="14"/>
      <c r="P394" s="14"/>
      <c r="Q394" s="14"/>
      <c r="R394" s="14"/>
      <c r="S394" s="14"/>
      <c r="T394" s="14"/>
      <c r="U394" s="14"/>
      <c r="V394" s="14"/>
      <c r="W394" s="14"/>
      <c r="X394" s="14"/>
      <c r="Y394" s="14"/>
      <c r="Z394" s="14"/>
    </row>
    <row r="395">
      <c r="A395" s="106">
        <v>394.0</v>
      </c>
      <c r="B395" s="107" t="s">
        <v>4503</v>
      </c>
      <c r="C395" s="107" t="s">
        <v>4824</v>
      </c>
      <c r="D395" s="107" t="s">
        <v>4509</v>
      </c>
      <c r="E395" s="36" t="s">
        <v>5143</v>
      </c>
      <c r="F395" s="14"/>
      <c r="G395" s="14"/>
      <c r="H395" s="14"/>
      <c r="I395" s="14"/>
      <c r="J395" s="14"/>
      <c r="K395" s="14"/>
      <c r="L395" s="14"/>
      <c r="M395" s="14"/>
      <c r="N395" s="14"/>
      <c r="O395" s="14"/>
      <c r="P395" s="14"/>
      <c r="Q395" s="14"/>
      <c r="R395" s="14"/>
      <c r="S395" s="14"/>
      <c r="T395" s="14"/>
      <c r="U395" s="14"/>
      <c r="V395" s="14"/>
      <c r="W395" s="14"/>
      <c r="X395" s="14"/>
      <c r="Y395" s="14"/>
      <c r="Z395" s="14"/>
    </row>
    <row r="396">
      <c r="A396" s="106">
        <v>395.0</v>
      </c>
      <c r="B396" s="107" t="s">
        <v>4503</v>
      </c>
      <c r="C396" s="107" t="s">
        <v>4532</v>
      </c>
      <c r="D396" s="107" t="s">
        <v>4509</v>
      </c>
      <c r="E396" s="36" t="s">
        <v>5144</v>
      </c>
      <c r="F396" s="14"/>
      <c r="G396" s="14"/>
      <c r="H396" s="14"/>
      <c r="I396" s="14"/>
      <c r="J396" s="14"/>
      <c r="K396" s="14"/>
      <c r="L396" s="14"/>
      <c r="M396" s="14"/>
      <c r="N396" s="14"/>
      <c r="O396" s="14"/>
      <c r="P396" s="14"/>
      <c r="Q396" s="14"/>
      <c r="R396" s="14"/>
      <c r="S396" s="14"/>
      <c r="T396" s="14"/>
      <c r="U396" s="14"/>
      <c r="V396" s="14"/>
      <c r="W396" s="14"/>
      <c r="X396" s="14"/>
      <c r="Y396" s="14"/>
      <c r="Z396" s="14"/>
    </row>
    <row r="397">
      <c r="A397" s="106">
        <v>396.0</v>
      </c>
      <c r="B397" s="107" t="s">
        <v>4503</v>
      </c>
      <c r="C397" s="107" t="s">
        <v>4947</v>
      </c>
      <c r="D397" s="107" t="s">
        <v>4509</v>
      </c>
      <c r="E397" s="36" t="s">
        <v>5145</v>
      </c>
      <c r="F397" s="14"/>
      <c r="G397" s="14"/>
      <c r="H397" s="14"/>
      <c r="I397" s="14"/>
      <c r="J397" s="14"/>
      <c r="K397" s="14"/>
      <c r="L397" s="14"/>
      <c r="M397" s="14"/>
      <c r="N397" s="14"/>
      <c r="O397" s="14"/>
      <c r="P397" s="14"/>
      <c r="Q397" s="14"/>
      <c r="R397" s="14"/>
      <c r="S397" s="14"/>
      <c r="T397" s="14"/>
      <c r="U397" s="14"/>
      <c r="V397" s="14"/>
      <c r="W397" s="14"/>
      <c r="X397" s="14"/>
      <c r="Y397" s="14"/>
      <c r="Z397" s="14"/>
    </row>
    <row r="398">
      <c r="A398" s="106">
        <v>397.0</v>
      </c>
      <c r="B398" s="107" t="s">
        <v>4503</v>
      </c>
      <c r="C398" s="107" t="s">
        <v>5146</v>
      </c>
      <c r="D398" s="107" t="s">
        <v>4509</v>
      </c>
      <c r="E398" s="36" t="s">
        <v>5147</v>
      </c>
      <c r="F398" s="14"/>
      <c r="G398" s="14"/>
      <c r="H398" s="14"/>
      <c r="I398" s="14"/>
      <c r="J398" s="14"/>
      <c r="K398" s="14"/>
      <c r="L398" s="14"/>
      <c r="M398" s="14"/>
      <c r="N398" s="14"/>
      <c r="O398" s="14"/>
      <c r="P398" s="14"/>
      <c r="Q398" s="14"/>
      <c r="R398" s="14"/>
      <c r="S398" s="14"/>
      <c r="T398" s="14"/>
      <c r="U398" s="14"/>
      <c r="V398" s="14"/>
      <c r="W398" s="14"/>
      <c r="X398" s="14"/>
      <c r="Y398" s="14"/>
      <c r="Z398" s="14"/>
    </row>
    <row r="399">
      <c r="A399" s="106">
        <v>398.0</v>
      </c>
      <c r="B399" s="107" t="s">
        <v>4503</v>
      </c>
      <c r="C399" s="107" t="s">
        <v>5148</v>
      </c>
      <c r="D399" s="107" t="s">
        <v>4509</v>
      </c>
      <c r="E399" s="36" t="s">
        <v>5149</v>
      </c>
      <c r="F399" s="14"/>
      <c r="G399" s="14"/>
      <c r="H399" s="14"/>
      <c r="I399" s="14"/>
      <c r="J399" s="14"/>
      <c r="K399" s="14"/>
      <c r="L399" s="14"/>
      <c r="M399" s="14"/>
      <c r="N399" s="14"/>
      <c r="O399" s="14"/>
      <c r="P399" s="14"/>
      <c r="Q399" s="14"/>
      <c r="R399" s="14"/>
      <c r="S399" s="14"/>
      <c r="T399" s="14"/>
      <c r="U399" s="14"/>
      <c r="V399" s="14"/>
      <c r="W399" s="14"/>
      <c r="X399" s="14"/>
      <c r="Y399" s="14"/>
      <c r="Z399" s="14"/>
    </row>
    <row r="400">
      <c r="A400" s="106">
        <v>399.0</v>
      </c>
      <c r="B400" s="107" t="s">
        <v>4503</v>
      </c>
      <c r="C400" s="107" t="s">
        <v>5150</v>
      </c>
      <c r="D400" s="107" t="s">
        <v>4509</v>
      </c>
      <c r="E400" s="36" t="s">
        <v>5151</v>
      </c>
      <c r="F400" s="14"/>
      <c r="G400" s="14"/>
      <c r="H400" s="14"/>
      <c r="I400" s="14"/>
      <c r="J400" s="14"/>
      <c r="K400" s="14"/>
      <c r="L400" s="14"/>
      <c r="M400" s="14"/>
      <c r="N400" s="14"/>
      <c r="O400" s="14"/>
      <c r="P400" s="14"/>
      <c r="Q400" s="14"/>
      <c r="R400" s="14"/>
      <c r="S400" s="14"/>
      <c r="T400" s="14"/>
      <c r="U400" s="14"/>
      <c r="V400" s="14"/>
      <c r="W400" s="14"/>
      <c r="X400" s="14"/>
      <c r="Y400" s="14"/>
      <c r="Z400" s="14"/>
    </row>
    <row r="401">
      <c r="A401" s="106">
        <v>400.0</v>
      </c>
      <c r="B401" s="107" t="s">
        <v>4503</v>
      </c>
      <c r="C401" s="107" t="s">
        <v>4536</v>
      </c>
      <c r="D401" s="107" t="s">
        <v>4509</v>
      </c>
      <c r="E401" s="36" t="s">
        <v>5152</v>
      </c>
      <c r="F401" s="14"/>
      <c r="G401" s="14"/>
      <c r="H401" s="14"/>
      <c r="I401" s="14"/>
      <c r="J401" s="14"/>
      <c r="K401" s="14"/>
      <c r="L401" s="14"/>
      <c r="M401" s="14"/>
      <c r="N401" s="14"/>
      <c r="O401" s="14"/>
      <c r="P401" s="14"/>
      <c r="Q401" s="14"/>
      <c r="R401" s="14"/>
      <c r="S401" s="14"/>
      <c r="T401" s="14"/>
      <c r="U401" s="14"/>
      <c r="V401" s="14"/>
      <c r="W401" s="14"/>
      <c r="X401" s="14"/>
      <c r="Y401" s="14"/>
      <c r="Z401" s="14"/>
    </row>
    <row r="402">
      <c r="A402" s="106">
        <v>401.0</v>
      </c>
      <c r="B402" s="107" t="s">
        <v>4503</v>
      </c>
      <c r="C402" s="107" t="s">
        <v>5153</v>
      </c>
      <c r="D402" s="107" t="s">
        <v>4509</v>
      </c>
      <c r="E402" s="36" t="s">
        <v>5154</v>
      </c>
      <c r="F402" s="14"/>
      <c r="G402" s="14"/>
      <c r="H402" s="14"/>
      <c r="I402" s="14"/>
      <c r="J402" s="14"/>
      <c r="K402" s="14"/>
      <c r="L402" s="14"/>
      <c r="M402" s="14"/>
      <c r="N402" s="14"/>
      <c r="O402" s="14"/>
      <c r="P402" s="14"/>
      <c r="Q402" s="14"/>
      <c r="R402" s="14"/>
      <c r="S402" s="14"/>
      <c r="T402" s="14"/>
      <c r="U402" s="14"/>
      <c r="V402" s="14"/>
      <c r="W402" s="14"/>
      <c r="X402" s="14"/>
      <c r="Y402" s="14"/>
      <c r="Z402" s="14"/>
    </row>
    <row r="403">
      <c r="A403" s="106">
        <v>402.0</v>
      </c>
      <c r="B403" s="107" t="s">
        <v>4503</v>
      </c>
      <c r="C403" s="107" t="s">
        <v>5155</v>
      </c>
      <c r="D403" s="107" t="s">
        <v>4509</v>
      </c>
      <c r="E403" s="36" t="s">
        <v>5156</v>
      </c>
      <c r="F403" s="14"/>
      <c r="G403" s="14"/>
      <c r="H403" s="14"/>
      <c r="I403" s="14"/>
      <c r="J403" s="14"/>
      <c r="K403" s="14"/>
      <c r="L403" s="14"/>
      <c r="M403" s="14"/>
      <c r="N403" s="14"/>
      <c r="O403" s="14"/>
      <c r="P403" s="14"/>
      <c r="Q403" s="14"/>
      <c r="R403" s="14"/>
      <c r="S403" s="14"/>
      <c r="T403" s="14"/>
      <c r="U403" s="14"/>
      <c r="V403" s="14"/>
      <c r="W403" s="14"/>
      <c r="X403" s="14"/>
      <c r="Y403" s="14"/>
      <c r="Z403" s="14"/>
    </row>
    <row r="404">
      <c r="A404" s="106">
        <v>403.0</v>
      </c>
      <c r="B404" s="107" t="s">
        <v>4503</v>
      </c>
      <c r="C404" s="107" t="s">
        <v>4652</v>
      </c>
      <c r="D404" s="107" t="s">
        <v>4509</v>
      </c>
      <c r="E404" s="36" t="s">
        <v>5157</v>
      </c>
      <c r="F404" s="14"/>
      <c r="G404" s="14"/>
      <c r="H404" s="14"/>
      <c r="I404" s="14"/>
      <c r="J404" s="14"/>
      <c r="K404" s="14"/>
      <c r="L404" s="14"/>
      <c r="M404" s="14"/>
      <c r="N404" s="14"/>
      <c r="O404" s="14"/>
      <c r="P404" s="14"/>
      <c r="Q404" s="14"/>
      <c r="R404" s="14"/>
      <c r="S404" s="14"/>
      <c r="T404" s="14"/>
      <c r="U404" s="14"/>
      <c r="V404" s="14"/>
      <c r="W404" s="14"/>
      <c r="X404" s="14"/>
      <c r="Y404" s="14"/>
      <c r="Z404" s="14"/>
    </row>
    <row r="405">
      <c r="A405" s="106">
        <v>404.0</v>
      </c>
      <c r="B405" s="107" t="s">
        <v>4503</v>
      </c>
      <c r="C405" s="107" t="s">
        <v>5158</v>
      </c>
      <c r="D405" s="107" t="s">
        <v>4509</v>
      </c>
      <c r="E405" s="36" t="s">
        <v>5159</v>
      </c>
      <c r="F405" s="14"/>
      <c r="G405" s="14"/>
      <c r="H405" s="14"/>
      <c r="I405" s="14"/>
      <c r="J405" s="14"/>
      <c r="K405" s="14"/>
      <c r="L405" s="14"/>
      <c r="M405" s="14"/>
      <c r="N405" s="14"/>
      <c r="O405" s="14"/>
      <c r="P405" s="14"/>
      <c r="Q405" s="14"/>
      <c r="R405" s="14"/>
      <c r="S405" s="14"/>
      <c r="T405" s="14"/>
      <c r="U405" s="14"/>
      <c r="V405" s="14"/>
      <c r="W405" s="14"/>
      <c r="X405" s="14"/>
      <c r="Y405" s="14"/>
      <c r="Z405" s="14"/>
    </row>
    <row r="406">
      <c r="A406" s="106">
        <v>405.0</v>
      </c>
      <c r="B406" s="107" t="s">
        <v>4503</v>
      </c>
      <c r="C406" s="107" t="s">
        <v>5160</v>
      </c>
      <c r="D406" s="107" t="s">
        <v>4509</v>
      </c>
      <c r="E406" s="36" t="s">
        <v>5161</v>
      </c>
      <c r="F406" s="14"/>
      <c r="G406" s="14"/>
      <c r="H406" s="14"/>
      <c r="I406" s="14"/>
      <c r="J406" s="14"/>
      <c r="K406" s="14"/>
      <c r="L406" s="14"/>
      <c r="M406" s="14"/>
      <c r="N406" s="14"/>
      <c r="O406" s="14"/>
      <c r="P406" s="14"/>
      <c r="Q406" s="14"/>
      <c r="R406" s="14"/>
      <c r="S406" s="14"/>
      <c r="T406" s="14"/>
      <c r="U406" s="14"/>
      <c r="V406" s="14"/>
      <c r="W406" s="14"/>
      <c r="X406" s="14"/>
      <c r="Y406" s="14"/>
      <c r="Z406" s="14"/>
    </row>
    <row r="407">
      <c r="A407" s="106">
        <v>406.0</v>
      </c>
      <c r="B407" s="107" t="s">
        <v>4503</v>
      </c>
      <c r="C407" s="107" t="s">
        <v>5162</v>
      </c>
      <c r="D407" s="107" t="s">
        <v>4509</v>
      </c>
      <c r="E407" s="36" t="s">
        <v>5163</v>
      </c>
      <c r="F407" s="14"/>
      <c r="G407" s="14"/>
      <c r="H407" s="14"/>
      <c r="I407" s="14"/>
      <c r="J407" s="14"/>
      <c r="K407" s="14"/>
      <c r="L407" s="14"/>
      <c r="M407" s="14"/>
      <c r="N407" s="14"/>
      <c r="O407" s="14"/>
      <c r="P407" s="14"/>
      <c r="Q407" s="14"/>
      <c r="R407" s="14"/>
      <c r="S407" s="14"/>
      <c r="T407" s="14"/>
      <c r="U407" s="14"/>
      <c r="V407" s="14"/>
      <c r="W407" s="14"/>
      <c r="X407" s="14"/>
      <c r="Y407" s="14"/>
      <c r="Z407" s="14"/>
    </row>
    <row r="408">
      <c r="A408" s="106">
        <v>407.0</v>
      </c>
      <c r="B408" s="107" t="s">
        <v>4503</v>
      </c>
      <c r="C408" s="107" t="s">
        <v>5164</v>
      </c>
      <c r="D408" s="107" t="s">
        <v>4509</v>
      </c>
      <c r="E408" s="36" t="s">
        <v>5165</v>
      </c>
      <c r="F408" s="14"/>
      <c r="G408" s="14"/>
      <c r="H408" s="14"/>
      <c r="I408" s="14"/>
      <c r="J408" s="14"/>
      <c r="K408" s="14"/>
      <c r="L408" s="14"/>
      <c r="M408" s="14"/>
      <c r="N408" s="14"/>
      <c r="O408" s="14"/>
      <c r="P408" s="14"/>
      <c r="Q408" s="14"/>
      <c r="R408" s="14"/>
      <c r="S408" s="14"/>
      <c r="T408" s="14"/>
      <c r="U408" s="14"/>
      <c r="V408" s="14"/>
      <c r="W408" s="14"/>
      <c r="X408" s="14"/>
      <c r="Y408" s="14"/>
      <c r="Z408" s="14"/>
    </row>
    <row r="409">
      <c r="A409" s="106">
        <v>408.0</v>
      </c>
      <c r="B409" s="107" t="s">
        <v>4503</v>
      </c>
      <c r="C409" s="107" t="s">
        <v>5166</v>
      </c>
      <c r="D409" s="107" t="s">
        <v>4509</v>
      </c>
      <c r="E409" s="36" t="s">
        <v>5167</v>
      </c>
      <c r="F409" s="14"/>
      <c r="G409" s="14"/>
      <c r="H409" s="14"/>
      <c r="I409" s="14"/>
      <c r="J409" s="14"/>
      <c r="K409" s="14"/>
      <c r="L409" s="14"/>
      <c r="M409" s="14"/>
      <c r="N409" s="14"/>
      <c r="O409" s="14"/>
      <c r="P409" s="14"/>
      <c r="Q409" s="14"/>
      <c r="R409" s="14"/>
      <c r="S409" s="14"/>
      <c r="T409" s="14"/>
      <c r="U409" s="14"/>
      <c r="V409" s="14"/>
      <c r="W409" s="14"/>
      <c r="X409" s="14"/>
      <c r="Y409" s="14"/>
      <c r="Z409" s="14"/>
    </row>
    <row r="410">
      <c r="A410" s="106">
        <v>409.0</v>
      </c>
      <c r="B410" s="107" t="s">
        <v>5168</v>
      </c>
      <c r="C410" s="107" t="s">
        <v>5169</v>
      </c>
      <c r="D410" s="107" t="s">
        <v>4505</v>
      </c>
      <c r="E410" s="36" t="s">
        <v>5170</v>
      </c>
      <c r="F410" s="14"/>
      <c r="G410" s="14"/>
      <c r="H410" s="14"/>
      <c r="I410" s="14"/>
      <c r="J410" s="14"/>
      <c r="K410" s="14"/>
      <c r="L410" s="14"/>
      <c r="M410" s="14"/>
      <c r="N410" s="14"/>
      <c r="O410" s="14"/>
      <c r="P410" s="14"/>
      <c r="Q410" s="14"/>
      <c r="R410" s="14"/>
      <c r="S410" s="14"/>
      <c r="T410" s="14"/>
      <c r="U410" s="14"/>
      <c r="V410" s="14"/>
      <c r="W410" s="14"/>
      <c r="X410" s="14"/>
      <c r="Y410" s="14"/>
      <c r="Z410" s="14"/>
    </row>
    <row r="411">
      <c r="A411" s="106">
        <v>410.0</v>
      </c>
      <c r="B411" s="107" t="s">
        <v>5168</v>
      </c>
      <c r="C411" s="107" t="s">
        <v>4771</v>
      </c>
      <c r="D411" s="107" t="s">
        <v>4509</v>
      </c>
      <c r="E411" s="36" t="s">
        <v>5171</v>
      </c>
      <c r="F411" s="14"/>
      <c r="G411" s="14"/>
      <c r="H411" s="14"/>
      <c r="I411" s="14"/>
      <c r="J411" s="14"/>
      <c r="K411" s="14"/>
      <c r="L411" s="14"/>
      <c r="M411" s="14"/>
      <c r="N411" s="14"/>
      <c r="O411" s="14"/>
      <c r="P411" s="14"/>
      <c r="Q411" s="14"/>
      <c r="R411" s="14"/>
      <c r="S411" s="14"/>
      <c r="T411" s="14"/>
      <c r="U411" s="14"/>
      <c r="V411" s="14"/>
      <c r="W411" s="14"/>
      <c r="X411" s="14"/>
      <c r="Y411" s="14"/>
      <c r="Z411" s="14"/>
    </row>
    <row r="412">
      <c r="A412" s="106">
        <v>411.0</v>
      </c>
      <c r="B412" s="107" t="s">
        <v>5168</v>
      </c>
      <c r="C412" s="107" t="s">
        <v>5172</v>
      </c>
      <c r="D412" s="107" t="s">
        <v>4509</v>
      </c>
      <c r="E412" s="36" t="s">
        <v>5173</v>
      </c>
      <c r="F412" s="14"/>
      <c r="G412" s="14"/>
      <c r="H412" s="14"/>
      <c r="I412" s="14"/>
      <c r="J412" s="14"/>
      <c r="K412" s="14"/>
      <c r="L412" s="14"/>
      <c r="M412" s="14"/>
      <c r="N412" s="14"/>
      <c r="O412" s="14"/>
      <c r="P412" s="14"/>
      <c r="Q412" s="14"/>
      <c r="R412" s="14"/>
      <c r="S412" s="14"/>
      <c r="T412" s="14"/>
      <c r="U412" s="14"/>
      <c r="V412" s="14"/>
      <c r="W412" s="14"/>
      <c r="X412" s="14"/>
      <c r="Y412" s="14"/>
      <c r="Z412" s="14"/>
    </row>
    <row r="413">
      <c r="A413" s="106">
        <v>412.0</v>
      </c>
      <c r="B413" s="107" t="s">
        <v>5168</v>
      </c>
      <c r="C413" s="107" t="s">
        <v>4530</v>
      </c>
      <c r="D413" s="107" t="s">
        <v>4509</v>
      </c>
      <c r="E413" s="36" t="s">
        <v>5174</v>
      </c>
      <c r="F413" s="14"/>
      <c r="G413" s="14"/>
      <c r="H413" s="14"/>
      <c r="I413" s="14"/>
      <c r="J413" s="14"/>
      <c r="K413" s="14"/>
      <c r="L413" s="14"/>
      <c r="M413" s="14"/>
      <c r="N413" s="14"/>
      <c r="O413" s="14"/>
      <c r="P413" s="14"/>
      <c r="Q413" s="14"/>
      <c r="R413" s="14"/>
      <c r="S413" s="14"/>
      <c r="T413" s="14"/>
      <c r="U413" s="14"/>
      <c r="V413" s="14"/>
      <c r="W413" s="14"/>
      <c r="X413" s="14"/>
      <c r="Y413" s="14"/>
      <c r="Z413" s="14"/>
    </row>
    <row r="414">
      <c r="A414" s="106">
        <v>413.0</v>
      </c>
      <c r="B414" s="107" t="s">
        <v>5168</v>
      </c>
      <c r="C414" s="107" t="s">
        <v>5175</v>
      </c>
      <c r="D414" s="107" t="s">
        <v>4509</v>
      </c>
      <c r="E414" s="36" t="s">
        <v>5176</v>
      </c>
      <c r="F414" s="14"/>
      <c r="G414" s="14"/>
      <c r="H414" s="14"/>
      <c r="I414" s="14"/>
      <c r="J414" s="14"/>
      <c r="K414" s="14"/>
      <c r="L414" s="14"/>
      <c r="M414" s="14"/>
      <c r="N414" s="14"/>
      <c r="O414" s="14"/>
      <c r="P414" s="14"/>
      <c r="Q414" s="14"/>
      <c r="R414" s="14"/>
      <c r="S414" s="14"/>
      <c r="T414" s="14"/>
      <c r="U414" s="14"/>
      <c r="V414" s="14"/>
      <c r="W414" s="14"/>
      <c r="X414" s="14"/>
      <c r="Y414" s="14"/>
      <c r="Z414" s="14"/>
    </row>
    <row r="415">
      <c r="A415" s="106">
        <v>414.0</v>
      </c>
      <c r="B415" s="107" t="s">
        <v>5168</v>
      </c>
      <c r="C415" s="107" t="s">
        <v>5177</v>
      </c>
      <c r="D415" s="107" t="s">
        <v>5178</v>
      </c>
      <c r="E415" s="36" t="s">
        <v>5179</v>
      </c>
      <c r="F415" s="14"/>
      <c r="G415" s="14"/>
      <c r="H415" s="14"/>
      <c r="I415" s="14"/>
      <c r="J415" s="14"/>
      <c r="K415" s="14"/>
      <c r="L415" s="14"/>
      <c r="M415" s="14"/>
      <c r="N415" s="14"/>
      <c r="O415" s="14"/>
      <c r="P415" s="14"/>
      <c r="Q415" s="14"/>
      <c r="R415" s="14"/>
      <c r="S415" s="14"/>
      <c r="T415" s="14"/>
      <c r="U415" s="14"/>
      <c r="V415" s="14"/>
      <c r="W415" s="14"/>
      <c r="X415" s="14"/>
      <c r="Y415" s="14"/>
      <c r="Z415" s="14"/>
    </row>
    <row r="416">
      <c r="A416" s="106">
        <v>415.0</v>
      </c>
      <c r="B416" s="107" t="s">
        <v>5168</v>
      </c>
      <c r="C416" s="107" t="s">
        <v>5180</v>
      </c>
      <c r="D416" s="107" t="s">
        <v>4505</v>
      </c>
      <c r="E416" s="36" t="s">
        <v>5181</v>
      </c>
      <c r="F416" s="14"/>
      <c r="G416" s="14"/>
      <c r="H416" s="14"/>
      <c r="I416" s="14"/>
      <c r="J416" s="14"/>
      <c r="K416" s="14"/>
      <c r="L416" s="14"/>
      <c r="M416" s="14"/>
      <c r="N416" s="14"/>
      <c r="O416" s="14"/>
      <c r="P416" s="14"/>
      <c r="Q416" s="14"/>
      <c r="R416" s="14"/>
      <c r="S416" s="14"/>
      <c r="T416" s="14"/>
      <c r="U416" s="14"/>
      <c r="V416" s="14"/>
      <c r="W416" s="14"/>
      <c r="X416" s="14"/>
      <c r="Y416" s="14"/>
      <c r="Z416" s="14"/>
    </row>
    <row r="417">
      <c r="A417" s="106">
        <v>416.0</v>
      </c>
      <c r="B417" s="107" t="s">
        <v>5168</v>
      </c>
      <c r="C417" s="107" t="s">
        <v>5182</v>
      </c>
      <c r="D417" s="107" t="s">
        <v>4509</v>
      </c>
      <c r="E417" s="36" t="s">
        <v>5183</v>
      </c>
      <c r="F417" s="14"/>
      <c r="G417" s="14"/>
      <c r="H417" s="14"/>
      <c r="I417" s="14"/>
      <c r="J417" s="14"/>
      <c r="K417" s="14"/>
      <c r="L417" s="14"/>
      <c r="M417" s="14"/>
      <c r="N417" s="14"/>
      <c r="O417" s="14"/>
      <c r="P417" s="14"/>
      <c r="Q417" s="14"/>
      <c r="R417" s="14"/>
      <c r="S417" s="14"/>
      <c r="T417" s="14"/>
      <c r="U417" s="14"/>
      <c r="V417" s="14"/>
      <c r="W417" s="14"/>
      <c r="X417" s="14"/>
      <c r="Y417" s="14"/>
      <c r="Z417" s="14"/>
    </row>
    <row r="418">
      <c r="A418" s="106">
        <v>417.0</v>
      </c>
      <c r="B418" s="107" t="s">
        <v>5168</v>
      </c>
      <c r="C418" s="107" t="s">
        <v>5184</v>
      </c>
      <c r="D418" s="107" t="s">
        <v>4505</v>
      </c>
      <c r="E418" s="36" t="s">
        <v>5185</v>
      </c>
      <c r="F418" s="14"/>
      <c r="G418" s="14"/>
      <c r="H418" s="14"/>
      <c r="I418" s="14"/>
      <c r="J418" s="14"/>
      <c r="K418" s="14"/>
      <c r="L418" s="14"/>
      <c r="M418" s="14"/>
      <c r="N418" s="14"/>
      <c r="O418" s="14"/>
      <c r="P418" s="14"/>
      <c r="Q418" s="14"/>
      <c r="R418" s="14"/>
      <c r="S418" s="14"/>
      <c r="T418" s="14"/>
      <c r="U418" s="14"/>
      <c r="V418" s="14"/>
      <c r="W418" s="14"/>
      <c r="X418" s="14"/>
      <c r="Y418" s="14"/>
      <c r="Z418" s="14"/>
    </row>
    <row r="419">
      <c r="A419" s="106">
        <v>418.0</v>
      </c>
      <c r="B419" s="107" t="s">
        <v>5168</v>
      </c>
      <c r="C419" s="107" t="s">
        <v>5186</v>
      </c>
      <c r="D419" s="107" t="s">
        <v>4509</v>
      </c>
      <c r="E419" s="36" t="s">
        <v>5187</v>
      </c>
      <c r="F419" s="14"/>
      <c r="G419" s="14"/>
      <c r="H419" s="14"/>
      <c r="I419" s="14"/>
      <c r="J419" s="14"/>
      <c r="K419" s="14"/>
      <c r="L419" s="14"/>
      <c r="M419" s="14"/>
      <c r="N419" s="14"/>
      <c r="O419" s="14"/>
      <c r="P419" s="14"/>
      <c r="Q419" s="14"/>
      <c r="R419" s="14"/>
      <c r="S419" s="14"/>
      <c r="T419" s="14"/>
      <c r="U419" s="14"/>
      <c r="V419" s="14"/>
      <c r="W419" s="14"/>
      <c r="X419" s="14"/>
      <c r="Y419" s="14"/>
      <c r="Z419" s="14"/>
    </row>
    <row r="420">
      <c r="A420" s="106">
        <v>419.0</v>
      </c>
      <c r="B420" s="107" t="s">
        <v>5168</v>
      </c>
      <c r="C420" s="107" t="s">
        <v>5188</v>
      </c>
      <c r="D420" s="107" t="s">
        <v>4680</v>
      </c>
      <c r="E420" s="36" t="s">
        <v>5189</v>
      </c>
      <c r="F420" s="14"/>
      <c r="G420" s="14"/>
      <c r="H420" s="14"/>
      <c r="I420" s="14"/>
      <c r="J420" s="14"/>
      <c r="K420" s="14"/>
      <c r="L420" s="14"/>
      <c r="M420" s="14"/>
      <c r="N420" s="14"/>
      <c r="O420" s="14"/>
      <c r="P420" s="14"/>
      <c r="Q420" s="14"/>
      <c r="R420" s="14"/>
      <c r="S420" s="14"/>
      <c r="T420" s="14"/>
      <c r="U420" s="14"/>
      <c r="V420" s="14"/>
      <c r="W420" s="14"/>
      <c r="X420" s="14"/>
      <c r="Y420" s="14"/>
      <c r="Z420" s="14"/>
    </row>
    <row r="421">
      <c r="A421" s="106">
        <v>420.0</v>
      </c>
      <c r="B421" s="107" t="s">
        <v>5168</v>
      </c>
      <c r="C421" s="107" t="s">
        <v>5190</v>
      </c>
      <c r="D421" s="107" t="s">
        <v>4509</v>
      </c>
      <c r="E421" s="36" t="s">
        <v>5191</v>
      </c>
      <c r="F421" s="14"/>
      <c r="G421" s="14"/>
      <c r="H421" s="14"/>
      <c r="I421" s="14"/>
      <c r="J421" s="14"/>
      <c r="K421" s="14"/>
      <c r="L421" s="14"/>
      <c r="M421" s="14"/>
      <c r="N421" s="14"/>
      <c r="O421" s="14"/>
      <c r="P421" s="14"/>
      <c r="Q421" s="14"/>
      <c r="R421" s="14"/>
      <c r="S421" s="14"/>
      <c r="T421" s="14"/>
      <c r="U421" s="14"/>
      <c r="V421" s="14"/>
      <c r="W421" s="14"/>
      <c r="X421" s="14"/>
      <c r="Y421" s="14"/>
      <c r="Z421" s="14"/>
    </row>
    <row r="422">
      <c r="A422" s="106">
        <v>421.0</v>
      </c>
      <c r="B422" s="107" t="s">
        <v>5168</v>
      </c>
      <c r="C422" s="107" t="s">
        <v>5192</v>
      </c>
      <c r="D422" s="107" t="s">
        <v>5178</v>
      </c>
      <c r="E422" s="36" t="s">
        <v>5193</v>
      </c>
      <c r="F422" s="14"/>
      <c r="G422" s="14"/>
      <c r="H422" s="14"/>
      <c r="I422" s="14"/>
      <c r="J422" s="14"/>
      <c r="K422" s="14"/>
      <c r="L422" s="14"/>
      <c r="M422" s="14"/>
      <c r="N422" s="14"/>
      <c r="O422" s="14"/>
      <c r="P422" s="14"/>
      <c r="Q422" s="14"/>
      <c r="R422" s="14"/>
      <c r="S422" s="14"/>
      <c r="T422" s="14"/>
      <c r="U422" s="14"/>
      <c r="V422" s="14"/>
      <c r="W422" s="14"/>
      <c r="X422" s="14"/>
      <c r="Y422" s="14"/>
      <c r="Z422" s="14"/>
    </row>
    <row r="423">
      <c r="A423" s="106">
        <v>422.0</v>
      </c>
      <c r="B423" s="107" t="s">
        <v>5168</v>
      </c>
      <c r="C423" s="107" t="s">
        <v>4692</v>
      </c>
      <c r="D423" s="107" t="s">
        <v>4509</v>
      </c>
      <c r="E423" s="36" t="s">
        <v>5194</v>
      </c>
      <c r="F423" s="14"/>
      <c r="G423" s="14"/>
      <c r="H423" s="14"/>
      <c r="I423" s="14"/>
      <c r="J423" s="14"/>
      <c r="K423" s="14"/>
      <c r="L423" s="14"/>
      <c r="M423" s="14"/>
      <c r="N423" s="14"/>
      <c r="O423" s="14"/>
      <c r="P423" s="14"/>
      <c r="Q423" s="14"/>
      <c r="R423" s="14"/>
      <c r="S423" s="14"/>
      <c r="T423" s="14"/>
      <c r="U423" s="14"/>
      <c r="V423" s="14"/>
      <c r="W423" s="14"/>
      <c r="X423" s="14"/>
      <c r="Y423" s="14"/>
      <c r="Z423" s="14"/>
    </row>
    <row r="424">
      <c r="A424" s="106">
        <v>423.0</v>
      </c>
      <c r="B424" s="107" t="s">
        <v>5168</v>
      </c>
      <c r="C424" s="107" t="s">
        <v>5195</v>
      </c>
      <c r="D424" s="107" t="s">
        <v>4509</v>
      </c>
      <c r="E424" s="36" t="s">
        <v>5196</v>
      </c>
      <c r="F424" s="14"/>
      <c r="G424" s="14"/>
      <c r="H424" s="14"/>
      <c r="I424" s="14"/>
      <c r="J424" s="14"/>
      <c r="K424" s="14"/>
      <c r="L424" s="14"/>
      <c r="M424" s="14"/>
      <c r="N424" s="14"/>
      <c r="O424" s="14"/>
      <c r="P424" s="14"/>
      <c r="Q424" s="14"/>
      <c r="R424" s="14"/>
      <c r="S424" s="14"/>
      <c r="T424" s="14"/>
      <c r="U424" s="14"/>
      <c r="V424" s="14"/>
      <c r="W424" s="14"/>
      <c r="X424" s="14"/>
      <c r="Y424" s="14"/>
      <c r="Z424" s="14"/>
    </row>
    <row r="425">
      <c r="A425" s="106">
        <v>424.0</v>
      </c>
      <c r="B425" s="107" t="s">
        <v>5168</v>
      </c>
      <c r="C425" s="107" t="s">
        <v>5197</v>
      </c>
      <c r="D425" s="107" t="s">
        <v>4680</v>
      </c>
      <c r="E425" s="36" t="s">
        <v>5198</v>
      </c>
      <c r="F425" s="14"/>
      <c r="G425" s="14"/>
      <c r="H425" s="14"/>
      <c r="I425" s="14"/>
      <c r="J425" s="14"/>
      <c r="K425" s="14"/>
      <c r="L425" s="14"/>
      <c r="M425" s="14"/>
      <c r="N425" s="14"/>
      <c r="O425" s="14"/>
      <c r="P425" s="14"/>
      <c r="Q425" s="14"/>
      <c r="R425" s="14"/>
      <c r="S425" s="14"/>
      <c r="T425" s="14"/>
      <c r="U425" s="14"/>
      <c r="V425" s="14"/>
      <c r="W425" s="14"/>
      <c r="X425" s="14"/>
      <c r="Y425" s="14"/>
      <c r="Z425" s="14"/>
    </row>
    <row r="426">
      <c r="A426" s="106">
        <v>425.0</v>
      </c>
      <c r="B426" s="107" t="s">
        <v>5168</v>
      </c>
      <c r="C426" s="107" t="s">
        <v>5199</v>
      </c>
      <c r="D426" s="107" t="s">
        <v>4509</v>
      </c>
      <c r="E426" s="36" t="s">
        <v>5200</v>
      </c>
      <c r="F426" s="14"/>
      <c r="G426" s="14"/>
      <c r="H426" s="14"/>
      <c r="I426" s="14"/>
      <c r="J426" s="14"/>
      <c r="K426" s="14"/>
      <c r="L426" s="14"/>
      <c r="M426" s="14"/>
      <c r="N426" s="14"/>
      <c r="O426" s="14"/>
      <c r="P426" s="14"/>
      <c r="Q426" s="14"/>
      <c r="R426" s="14"/>
      <c r="S426" s="14"/>
      <c r="T426" s="14"/>
      <c r="U426" s="14"/>
      <c r="V426" s="14"/>
      <c r="W426" s="14"/>
      <c r="X426" s="14"/>
      <c r="Y426" s="14"/>
      <c r="Z426" s="14"/>
    </row>
    <row r="427">
      <c r="A427" s="106">
        <v>426.0</v>
      </c>
      <c r="B427" s="107" t="s">
        <v>5168</v>
      </c>
      <c r="C427" s="107" t="s">
        <v>5201</v>
      </c>
      <c r="D427" s="107" t="s">
        <v>4509</v>
      </c>
      <c r="E427" s="36" t="s">
        <v>5202</v>
      </c>
      <c r="F427" s="14"/>
      <c r="G427" s="14"/>
      <c r="H427" s="14"/>
      <c r="I427" s="14"/>
      <c r="J427" s="14"/>
      <c r="K427" s="14"/>
      <c r="L427" s="14"/>
      <c r="M427" s="14"/>
      <c r="N427" s="14"/>
      <c r="O427" s="14"/>
      <c r="P427" s="14"/>
      <c r="Q427" s="14"/>
      <c r="R427" s="14"/>
      <c r="S427" s="14"/>
      <c r="T427" s="14"/>
      <c r="U427" s="14"/>
      <c r="V427" s="14"/>
      <c r="W427" s="14"/>
      <c r="X427" s="14"/>
      <c r="Y427" s="14"/>
      <c r="Z427" s="14"/>
    </row>
    <row r="428">
      <c r="A428" s="106">
        <v>427.0</v>
      </c>
      <c r="B428" s="107" t="s">
        <v>5168</v>
      </c>
      <c r="C428" s="107" t="s">
        <v>5203</v>
      </c>
      <c r="D428" s="107" t="s">
        <v>4509</v>
      </c>
      <c r="E428" s="36" t="s">
        <v>5204</v>
      </c>
      <c r="F428" s="14"/>
      <c r="G428" s="14"/>
      <c r="H428" s="14"/>
      <c r="I428" s="14"/>
      <c r="J428" s="14"/>
      <c r="K428" s="14"/>
      <c r="L428" s="14"/>
      <c r="M428" s="14"/>
      <c r="N428" s="14"/>
      <c r="O428" s="14"/>
      <c r="P428" s="14"/>
      <c r="Q428" s="14"/>
      <c r="R428" s="14"/>
      <c r="S428" s="14"/>
      <c r="T428" s="14"/>
      <c r="U428" s="14"/>
      <c r="V428" s="14"/>
      <c r="W428" s="14"/>
      <c r="X428" s="14"/>
      <c r="Y428" s="14"/>
      <c r="Z428" s="14"/>
    </row>
    <row r="429">
      <c r="A429" s="106">
        <v>428.0</v>
      </c>
      <c r="B429" s="107" t="s">
        <v>5168</v>
      </c>
      <c r="C429" s="107" t="s">
        <v>5205</v>
      </c>
      <c r="D429" s="107" t="s">
        <v>4505</v>
      </c>
      <c r="E429" s="36" t="s">
        <v>5206</v>
      </c>
      <c r="F429" s="14"/>
      <c r="G429" s="14"/>
      <c r="H429" s="14"/>
      <c r="I429" s="14"/>
      <c r="J429" s="14"/>
      <c r="K429" s="14"/>
      <c r="L429" s="14"/>
      <c r="M429" s="14"/>
      <c r="N429" s="14"/>
      <c r="O429" s="14"/>
      <c r="P429" s="14"/>
      <c r="Q429" s="14"/>
      <c r="R429" s="14"/>
      <c r="S429" s="14"/>
      <c r="T429" s="14"/>
      <c r="U429" s="14"/>
      <c r="V429" s="14"/>
      <c r="W429" s="14"/>
      <c r="X429" s="14"/>
      <c r="Y429" s="14"/>
      <c r="Z429" s="14"/>
    </row>
    <row r="430">
      <c r="A430" s="106">
        <v>429.0</v>
      </c>
      <c r="B430" s="107" t="s">
        <v>5168</v>
      </c>
      <c r="C430" s="107" t="s">
        <v>5207</v>
      </c>
      <c r="D430" s="107" t="s">
        <v>4509</v>
      </c>
      <c r="E430" s="36" t="s">
        <v>5208</v>
      </c>
      <c r="F430" s="14"/>
      <c r="G430" s="14"/>
      <c r="H430" s="14"/>
      <c r="I430" s="14"/>
      <c r="J430" s="14"/>
      <c r="K430" s="14"/>
      <c r="L430" s="14"/>
      <c r="M430" s="14"/>
      <c r="N430" s="14"/>
      <c r="O430" s="14"/>
      <c r="P430" s="14"/>
      <c r="Q430" s="14"/>
      <c r="R430" s="14"/>
      <c r="S430" s="14"/>
      <c r="T430" s="14"/>
      <c r="U430" s="14"/>
      <c r="V430" s="14"/>
      <c r="W430" s="14"/>
      <c r="X430" s="14"/>
      <c r="Y430" s="14"/>
      <c r="Z430" s="14"/>
    </row>
    <row r="431">
      <c r="A431" s="106">
        <v>430.0</v>
      </c>
      <c r="B431" s="107" t="s">
        <v>5168</v>
      </c>
      <c r="C431" s="107" t="s">
        <v>4988</v>
      </c>
      <c r="D431" s="107" t="s">
        <v>4509</v>
      </c>
      <c r="E431" s="36" t="s">
        <v>5209</v>
      </c>
      <c r="F431" s="14"/>
      <c r="G431" s="14"/>
      <c r="H431" s="14"/>
      <c r="I431" s="14"/>
      <c r="J431" s="14"/>
      <c r="K431" s="14"/>
      <c r="L431" s="14"/>
      <c r="M431" s="14"/>
      <c r="N431" s="14"/>
      <c r="O431" s="14"/>
      <c r="P431" s="14"/>
      <c r="Q431" s="14"/>
      <c r="R431" s="14"/>
      <c r="S431" s="14"/>
      <c r="T431" s="14"/>
      <c r="U431" s="14"/>
      <c r="V431" s="14"/>
      <c r="W431" s="14"/>
      <c r="X431" s="14"/>
      <c r="Y431" s="14"/>
      <c r="Z431" s="14"/>
    </row>
    <row r="432">
      <c r="A432" s="106">
        <v>431.0</v>
      </c>
      <c r="B432" s="107" t="s">
        <v>5168</v>
      </c>
      <c r="C432" s="107" t="s">
        <v>5210</v>
      </c>
      <c r="D432" s="107" t="s">
        <v>4505</v>
      </c>
      <c r="E432" s="36" t="s">
        <v>5211</v>
      </c>
      <c r="F432" s="14"/>
      <c r="G432" s="14"/>
      <c r="H432" s="14"/>
      <c r="I432" s="14"/>
      <c r="J432" s="14"/>
      <c r="K432" s="14"/>
      <c r="L432" s="14"/>
      <c r="M432" s="14"/>
      <c r="N432" s="14"/>
      <c r="O432" s="14"/>
      <c r="P432" s="14"/>
      <c r="Q432" s="14"/>
      <c r="R432" s="14"/>
      <c r="S432" s="14"/>
      <c r="T432" s="14"/>
      <c r="U432" s="14"/>
      <c r="V432" s="14"/>
      <c r="W432" s="14"/>
      <c r="X432" s="14"/>
      <c r="Y432" s="14"/>
      <c r="Z432" s="14"/>
    </row>
    <row r="433">
      <c r="A433" s="106">
        <v>432.0</v>
      </c>
      <c r="B433" s="107" t="s">
        <v>5168</v>
      </c>
      <c r="C433" s="107" t="s">
        <v>5212</v>
      </c>
      <c r="D433" s="107" t="s">
        <v>4509</v>
      </c>
      <c r="E433" s="36" t="s">
        <v>5213</v>
      </c>
      <c r="F433" s="14"/>
      <c r="G433" s="14"/>
      <c r="H433" s="14"/>
      <c r="I433" s="14"/>
      <c r="J433" s="14"/>
      <c r="K433" s="14"/>
      <c r="L433" s="14"/>
      <c r="M433" s="14"/>
      <c r="N433" s="14"/>
      <c r="O433" s="14"/>
      <c r="P433" s="14"/>
      <c r="Q433" s="14"/>
      <c r="R433" s="14"/>
      <c r="S433" s="14"/>
      <c r="T433" s="14"/>
      <c r="U433" s="14"/>
      <c r="V433" s="14"/>
      <c r="W433" s="14"/>
      <c r="X433" s="14"/>
      <c r="Y433" s="14"/>
      <c r="Z433" s="14"/>
    </row>
    <row r="434">
      <c r="A434" s="106">
        <v>433.0</v>
      </c>
      <c r="B434" s="107" t="s">
        <v>5168</v>
      </c>
      <c r="C434" s="107" t="s">
        <v>5214</v>
      </c>
      <c r="D434" s="107" t="s">
        <v>4509</v>
      </c>
      <c r="E434" s="36" t="s">
        <v>5215</v>
      </c>
      <c r="F434" s="14"/>
      <c r="G434" s="14"/>
      <c r="H434" s="14"/>
      <c r="I434" s="14"/>
      <c r="J434" s="14"/>
      <c r="K434" s="14"/>
      <c r="L434" s="14"/>
      <c r="M434" s="14"/>
      <c r="N434" s="14"/>
      <c r="O434" s="14"/>
      <c r="P434" s="14"/>
      <c r="Q434" s="14"/>
      <c r="R434" s="14"/>
      <c r="S434" s="14"/>
      <c r="T434" s="14"/>
      <c r="U434" s="14"/>
      <c r="V434" s="14"/>
      <c r="W434" s="14"/>
      <c r="X434" s="14"/>
      <c r="Y434" s="14"/>
      <c r="Z434" s="14"/>
    </row>
    <row r="435">
      <c r="A435" s="106">
        <v>434.0</v>
      </c>
      <c r="B435" s="107" t="s">
        <v>5168</v>
      </c>
      <c r="C435" s="107" t="s">
        <v>5216</v>
      </c>
      <c r="D435" s="107" t="s">
        <v>4509</v>
      </c>
      <c r="E435" s="36" t="s">
        <v>5217</v>
      </c>
      <c r="F435" s="14"/>
      <c r="G435" s="14"/>
      <c r="H435" s="14"/>
      <c r="I435" s="14"/>
      <c r="J435" s="14"/>
      <c r="K435" s="14"/>
      <c r="L435" s="14"/>
      <c r="M435" s="14"/>
      <c r="N435" s="14"/>
      <c r="O435" s="14"/>
      <c r="P435" s="14"/>
      <c r="Q435" s="14"/>
      <c r="R435" s="14"/>
      <c r="S435" s="14"/>
      <c r="T435" s="14"/>
      <c r="U435" s="14"/>
      <c r="V435" s="14"/>
      <c r="W435" s="14"/>
      <c r="X435" s="14"/>
      <c r="Y435" s="14"/>
      <c r="Z435" s="14"/>
    </row>
    <row r="436">
      <c r="A436" s="106">
        <v>435.0</v>
      </c>
      <c r="B436" s="107" t="s">
        <v>5168</v>
      </c>
      <c r="C436" s="107" t="s">
        <v>2</v>
      </c>
      <c r="D436" s="107" t="s">
        <v>4569</v>
      </c>
      <c r="E436" s="36" t="s">
        <v>5218</v>
      </c>
      <c r="F436" s="14"/>
      <c r="G436" s="14"/>
      <c r="H436" s="14"/>
      <c r="I436" s="14"/>
      <c r="J436" s="14"/>
      <c r="K436" s="14"/>
      <c r="L436" s="14"/>
      <c r="M436" s="14"/>
      <c r="N436" s="14"/>
      <c r="O436" s="14"/>
      <c r="P436" s="14"/>
      <c r="Q436" s="14"/>
      <c r="R436" s="14"/>
      <c r="S436" s="14"/>
      <c r="T436" s="14"/>
      <c r="U436" s="14"/>
      <c r="V436" s="14"/>
      <c r="W436" s="14"/>
      <c r="X436" s="14"/>
      <c r="Y436" s="14"/>
      <c r="Z436" s="14"/>
    </row>
    <row r="437">
      <c r="A437" s="106">
        <v>436.0</v>
      </c>
      <c r="B437" s="107" t="s">
        <v>5168</v>
      </c>
      <c r="C437" s="107" t="s">
        <v>5219</v>
      </c>
      <c r="D437" s="107" t="s">
        <v>4509</v>
      </c>
      <c r="E437" s="36" t="s">
        <v>5220</v>
      </c>
      <c r="F437" s="14"/>
      <c r="G437" s="14"/>
      <c r="H437" s="14"/>
      <c r="I437" s="14"/>
      <c r="J437" s="14"/>
      <c r="K437" s="14"/>
      <c r="L437" s="14"/>
      <c r="M437" s="14"/>
      <c r="N437" s="14"/>
      <c r="O437" s="14"/>
      <c r="P437" s="14"/>
      <c r="Q437" s="14"/>
      <c r="R437" s="14"/>
      <c r="S437" s="14"/>
      <c r="T437" s="14"/>
      <c r="U437" s="14"/>
      <c r="V437" s="14"/>
      <c r="W437" s="14"/>
      <c r="X437" s="14"/>
      <c r="Y437" s="14"/>
      <c r="Z437" s="14"/>
    </row>
    <row r="438">
      <c r="A438" s="106">
        <v>437.0</v>
      </c>
      <c r="B438" s="107" t="s">
        <v>5168</v>
      </c>
      <c r="C438" s="107" t="s">
        <v>5221</v>
      </c>
      <c r="D438" s="107" t="s">
        <v>4505</v>
      </c>
      <c r="E438" s="36" t="s">
        <v>5222</v>
      </c>
      <c r="F438" s="14"/>
      <c r="G438" s="14"/>
      <c r="H438" s="14"/>
      <c r="I438" s="14"/>
      <c r="J438" s="14"/>
      <c r="K438" s="14"/>
      <c r="L438" s="14"/>
      <c r="M438" s="14"/>
      <c r="N438" s="14"/>
      <c r="O438" s="14"/>
      <c r="P438" s="14"/>
      <c r="Q438" s="14"/>
      <c r="R438" s="14"/>
      <c r="S438" s="14"/>
      <c r="T438" s="14"/>
      <c r="U438" s="14"/>
      <c r="V438" s="14"/>
      <c r="W438" s="14"/>
      <c r="X438" s="14"/>
      <c r="Y438" s="14"/>
      <c r="Z438" s="14"/>
    </row>
    <row r="439">
      <c r="A439" s="106">
        <v>438.0</v>
      </c>
      <c r="B439" s="107" t="s">
        <v>5168</v>
      </c>
      <c r="C439" s="107" t="s">
        <v>5023</v>
      </c>
      <c r="D439" s="107" t="s">
        <v>4509</v>
      </c>
      <c r="E439" s="36" t="s">
        <v>5223</v>
      </c>
      <c r="F439" s="14"/>
      <c r="G439" s="14"/>
      <c r="H439" s="14"/>
      <c r="I439" s="14"/>
      <c r="J439" s="14"/>
      <c r="K439" s="14"/>
      <c r="L439" s="14"/>
      <c r="M439" s="14"/>
      <c r="N439" s="14"/>
      <c r="O439" s="14"/>
      <c r="P439" s="14"/>
      <c r="Q439" s="14"/>
      <c r="R439" s="14"/>
      <c r="S439" s="14"/>
      <c r="T439" s="14"/>
      <c r="U439" s="14"/>
      <c r="V439" s="14"/>
      <c r="W439" s="14"/>
      <c r="X439" s="14"/>
      <c r="Y439" s="14"/>
      <c r="Z439" s="14"/>
    </row>
    <row r="440">
      <c r="A440" s="106">
        <v>439.0</v>
      </c>
      <c r="B440" s="107" t="s">
        <v>5168</v>
      </c>
      <c r="C440" s="107" t="s">
        <v>4541</v>
      </c>
      <c r="D440" s="107" t="s">
        <v>5224</v>
      </c>
      <c r="E440" s="36" t="s">
        <v>5225</v>
      </c>
      <c r="F440" s="14"/>
      <c r="G440" s="14"/>
      <c r="H440" s="14"/>
      <c r="I440" s="14"/>
      <c r="J440" s="14"/>
      <c r="K440" s="14"/>
      <c r="L440" s="14"/>
      <c r="M440" s="14"/>
      <c r="N440" s="14"/>
      <c r="O440" s="14"/>
      <c r="P440" s="14"/>
      <c r="Q440" s="14"/>
      <c r="R440" s="14"/>
      <c r="S440" s="14"/>
      <c r="T440" s="14"/>
      <c r="U440" s="14"/>
      <c r="V440" s="14"/>
      <c r="W440" s="14"/>
      <c r="X440" s="14"/>
      <c r="Y440" s="14"/>
      <c r="Z440" s="14"/>
    </row>
    <row r="441">
      <c r="A441" s="106">
        <v>440.0</v>
      </c>
      <c r="B441" s="107" t="s">
        <v>5168</v>
      </c>
      <c r="C441" s="107" t="s">
        <v>5226</v>
      </c>
      <c r="D441" s="107" t="s">
        <v>4509</v>
      </c>
      <c r="E441" s="36" t="s">
        <v>5227</v>
      </c>
      <c r="F441" s="14"/>
      <c r="G441" s="14"/>
      <c r="H441" s="14"/>
      <c r="I441" s="14"/>
      <c r="J441" s="14"/>
      <c r="K441" s="14"/>
      <c r="L441" s="14"/>
      <c r="M441" s="14"/>
      <c r="N441" s="14"/>
      <c r="O441" s="14"/>
      <c r="P441" s="14"/>
      <c r="Q441" s="14"/>
      <c r="R441" s="14"/>
      <c r="S441" s="14"/>
      <c r="T441" s="14"/>
      <c r="U441" s="14"/>
      <c r="V441" s="14"/>
      <c r="W441" s="14"/>
      <c r="X441" s="14"/>
      <c r="Y441" s="14"/>
      <c r="Z441" s="14"/>
    </row>
    <row r="442">
      <c r="A442" s="106">
        <v>441.0</v>
      </c>
      <c r="B442" s="107" t="s">
        <v>5168</v>
      </c>
      <c r="C442" s="107" t="s">
        <v>5228</v>
      </c>
      <c r="D442" s="107" t="s">
        <v>4509</v>
      </c>
      <c r="E442" s="36" t="s">
        <v>5229</v>
      </c>
      <c r="F442" s="14"/>
      <c r="G442" s="14"/>
      <c r="H442" s="14"/>
      <c r="I442" s="14"/>
      <c r="J442" s="14"/>
      <c r="K442" s="14"/>
      <c r="L442" s="14"/>
      <c r="M442" s="14"/>
      <c r="N442" s="14"/>
      <c r="O442" s="14"/>
      <c r="P442" s="14"/>
      <c r="Q442" s="14"/>
      <c r="R442" s="14"/>
      <c r="S442" s="14"/>
      <c r="T442" s="14"/>
      <c r="U442" s="14"/>
      <c r="V442" s="14"/>
      <c r="W442" s="14"/>
      <c r="X442" s="14"/>
      <c r="Y442" s="14"/>
      <c r="Z442" s="14"/>
    </row>
    <row r="443">
      <c r="A443" s="106">
        <v>442.0</v>
      </c>
      <c r="B443" s="107" t="s">
        <v>5168</v>
      </c>
      <c r="C443" s="107" t="s">
        <v>5230</v>
      </c>
      <c r="D443" s="107" t="s">
        <v>4509</v>
      </c>
      <c r="E443" s="36" t="s">
        <v>5231</v>
      </c>
      <c r="F443" s="14"/>
      <c r="G443" s="14"/>
      <c r="H443" s="14"/>
      <c r="I443" s="14"/>
      <c r="J443" s="14"/>
      <c r="K443" s="14"/>
      <c r="L443" s="14"/>
      <c r="M443" s="14"/>
      <c r="N443" s="14"/>
      <c r="O443" s="14"/>
      <c r="P443" s="14"/>
      <c r="Q443" s="14"/>
      <c r="R443" s="14"/>
      <c r="S443" s="14"/>
      <c r="T443" s="14"/>
      <c r="U443" s="14"/>
      <c r="V443" s="14"/>
      <c r="W443" s="14"/>
      <c r="X443" s="14"/>
      <c r="Y443" s="14"/>
      <c r="Z443" s="14"/>
    </row>
    <row r="444">
      <c r="A444" s="106">
        <v>443.0</v>
      </c>
      <c r="B444" s="107" t="s">
        <v>5168</v>
      </c>
      <c r="C444" s="107" t="s">
        <v>5232</v>
      </c>
      <c r="D444" s="107" t="s">
        <v>4505</v>
      </c>
      <c r="E444" s="36" t="s">
        <v>5233</v>
      </c>
      <c r="F444" s="14"/>
      <c r="G444" s="14"/>
      <c r="H444" s="14"/>
      <c r="I444" s="14"/>
      <c r="J444" s="14"/>
      <c r="K444" s="14"/>
      <c r="L444" s="14"/>
      <c r="M444" s="14"/>
      <c r="N444" s="14"/>
      <c r="O444" s="14"/>
      <c r="P444" s="14"/>
      <c r="Q444" s="14"/>
      <c r="R444" s="14"/>
      <c r="S444" s="14"/>
      <c r="T444" s="14"/>
      <c r="U444" s="14"/>
      <c r="V444" s="14"/>
      <c r="W444" s="14"/>
      <c r="X444" s="14"/>
      <c r="Y444" s="14"/>
      <c r="Z444" s="14"/>
    </row>
    <row r="445">
      <c r="A445" s="106">
        <v>444.0</v>
      </c>
      <c r="B445" s="107" t="s">
        <v>5168</v>
      </c>
      <c r="C445" s="107" t="s">
        <v>5234</v>
      </c>
      <c r="D445" s="107" t="s">
        <v>4509</v>
      </c>
      <c r="E445" s="36" t="s">
        <v>5235</v>
      </c>
      <c r="F445" s="14"/>
      <c r="G445" s="14"/>
      <c r="H445" s="14"/>
      <c r="I445" s="14"/>
      <c r="J445" s="14"/>
      <c r="K445" s="14"/>
      <c r="L445" s="14"/>
      <c r="M445" s="14"/>
      <c r="N445" s="14"/>
      <c r="O445" s="14"/>
      <c r="P445" s="14"/>
      <c r="Q445" s="14"/>
      <c r="R445" s="14"/>
      <c r="S445" s="14"/>
      <c r="T445" s="14"/>
      <c r="U445" s="14"/>
      <c r="V445" s="14"/>
      <c r="W445" s="14"/>
      <c r="X445" s="14"/>
      <c r="Y445" s="14"/>
      <c r="Z445" s="14"/>
    </row>
    <row r="446">
      <c r="A446" s="106">
        <v>445.0</v>
      </c>
      <c r="B446" s="107" t="s">
        <v>5168</v>
      </c>
      <c r="C446" s="107" t="s">
        <v>5236</v>
      </c>
      <c r="D446" s="107" t="s">
        <v>4680</v>
      </c>
      <c r="E446" s="36" t="s">
        <v>5237</v>
      </c>
      <c r="F446" s="14"/>
      <c r="G446" s="14"/>
      <c r="H446" s="14"/>
      <c r="I446" s="14"/>
      <c r="J446" s="14"/>
      <c r="K446" s="14"/>
      <c r="L446" s="14"/>
      <c r="M446" s="14"/>
      <c r="N446" s="14"/>
      <c r="O446" s="14"/>
      <c r="P446" s="14"/>
      <c r="Q446" s="14"/>
      <c r="R446" s="14"/>
      <c r="S446" s="14"/>
      <c r="T446" s="14"/>
      <c r="U446" s="14"/>
      <c r="V446" s="14"/>
      <c r="W446" s="14"/>
      <c r="X446" s="14"/>
      <c r="Y446" s="14"/>
      <c r="Z446" s="14"/>
    </row>
    <row r="447">
      <c r="A447" s="106">
        <v>446.0</v>
      </c>
      <c r="B447" s="107" t="s">
        <v>5168</v>
      </c>
      <c r="C447" s="107" t="s">
        <v>4529</v>
      </c>
      <c r="D447" s="107" t="s">
        <v>4509</v>
      </c>
      <c r="E447" s="36" t="s">
        <v>5238</v>
      </c>
      <c r="F447" s="14"/>
      <c r="G447" s="14"/>
      <c r="H447" s="14"/>
      <c r="I447" s="14"/>
      <c r="J447" s="14"/>
      <c r="K447" s="14"/>
      <c r="L447" s="14"/>
      <c r="M447" s="14"/>
      <c r="N447" s="14"/>
      <c r="O447" s="14"/>
      <c r="P447" s="14"/>
      <c r="Q447" s="14"/>
      <c r="R447" s="14"/>
      <c r="S447" s="14"/>
      <c r="T447" s="14"/>
      <c r="U447" s="14"/>
      <c r="V447" s="14"/>
      <c r="W447" s="14"/>
      <c r="X447" s="14"/>
      <c r="Y447" s="14"/>
      <c r="Z447" s="14"/>
    </row>
    <row r="448">
      <c r="A448" s="106">
        <v>447.0</v>
      </c>
      <c r="B448" s="107" t="s">
        <v>5168</v>
      </c>
      <c r="C448" s="107" t="s">
        <v>5239</v>
      </c>
      <c r="D448" s="107" t="s">
        <v>4509</v>
      </c>
      <c r="E448" s="36" t="s">
        <v>5240</v>
      </c>
      <c r="F448" s="14"/>
      <c r="G448" s="14"/>
      <c r="H448" s="14"/>
      <c r="I448" s="14"/>
      <c r="J448" s="14"/>
      <c r="K448" s="14"/>
      <c r="L448" s="14"/>
      <c r="M448" s="14"/>
      <c r="N448" s="14"/>
      <c r="O448" s="14"/>
      <c r="P448" s="14"/>
      <c r="Q448" s="14"/>
      <c r="R448" s="14"/>
      <c r="S448" s="14"/>
      <c r="T448" s="14"/>
      <c r="U448" s="14"/>
      <c r="V448" s="14"/>
      <c r="W448" s="14"/>
      <c r="X448" s="14"/>
      <c r="Y448" s="14"/>
      <c r="Z448" s="14"/>
    </row>
    <row r="449">
      <c r="A449" s="106">
        <v>448.0</v>
      </c>
      <c r="B449" s="107" t="s">
        <v>5168</v>
      </c>
      <c r="C449" s="107" t="s">
        <v>5241</v>
      </c>
      <c r="D449" s="107" t="s">
        <v>4509</v>
      </c>
      <c r="E449" s="36" t="s">
        <v>5242</v>
      </c>
      <c r="F449" s="14"/>
      <c r="G449" s="14"/>
      <c r="H449" s="14"/>
      <c r="I449" s="14"/>
      <c r="J449" s="14"/>
      <c r="K449" s="14"/>
      <c r="L449" s="14"/>
      <c r="M449" s="14"/>
      <c r="N449" s="14"/>
      <c r="O449" s="14"/>
      <c r="P449" s="14"/>
      <c r="Q449" s="14"/>
      <c r="R449" s="14"/>
      <c r="S449" s="14"/>
      <c r="T449" s="14"/>
      <c r="U449" s="14"/>
      <c r="V449" s="14"/>
      <c r="W449" s="14"/>
      <c r="X449" s="14"/>
      <c r="Y449" s="14"/>
      <c r="Z449" s="14"/>
    </row>
    <row r="450">
      <c r="A450" s="106">
        <v>449.0</v>
      </c>
      <c r="B450" s="107" t="s">
        <v>5168</v>
      </c>
      <c r="C450" s="107" t="s">
        <v>5243</v>
      </c>
      <c r="D450" s="107" t="s">
        <v>4509</v>
      </c>
      <c r="E450" s="36" t="s">
        <v>5244</v>
      </c>
      <c r="F450" s="14"/>
      <c r="G450" s="14"/>
      <c r="H450" s="14"/>
      <c r="I450" s="14"/>
      <c r="J450" s="14"/>
      <c r="K450" s="14"/>
      <c r="L450" s="14"/>
      <c r="M450" s="14"/>
      <c r="N450" s="14"/>
      <c r="O450" s="14"/>
      <c r="P450" s="14"/>
      <c r="Q450" s="14"/>
      <c r="R450" s="14"/>
      <c r="S450" s="14"/>
      <c r="T450" s="14"/>
      <c r="U450" s="14"/>
      <c r="V450" s="14"/>
      <c r="W450" s="14"/>
      <c r="X450" s="14"/>
      <c r="Y450" s="14"/>
      <c r="Z450" s="14"/>
    </row>
    <row r="451">
      <c r="A451" s="106">
        <v>450.0</v>
      </c>
      <c r="B451" s="107" t="s">
        <v>5168</v>
      </c>
      <c r="C451" s="107" t="s">
        <v>5245</v>
      </c>
      <c r="D451" s="107" t="s">
        <v>4509</v>
      </c>
      <c r="E451" s="36" t="s">
        <v>5246</v>
      </c>
      <c r="F451" s="14"/>
      <c r="G451" s="14"/>
      <c r="H451" s="14"/>
      <c r="I451" s="14"/>
      <c r="J451" s="14"/>
      <c r="K451" s="14"/>
      <c r="L451" s="14"/>
      <c r="M451" s="14"/>
      <c r="N451" s="14"/>
      <c r="O451" s="14"/>
      <c r="P451" s="14"/>
      <c r="Q451" s="14"/>
      <c r="R451" s="14"/>
      <c r="S451" s="14"/>
      <c r="T451" s="14"/>
      <c r="U451" s="14"/>
      <c r="V451" s="14"/>
      <c r="W451" s="14"/>
      <c r="X451" s="14"/>
      <c r="Y451" s="14"/>
      <c r="Z451" s="14"/>
    </row>
    <row r="452">
      <c r="A452" s="106">
        <v>451.0</v>
      </c>
      <c r="B452" s="107" t="s">
        <v>5168</v>
      </c>
      <c r="C452" s="107" t="s">
        <v>5247</v>
      </c>
      <c r="D452" s="107" t="s">
        <v>4509</v>
      </c>
      <c r="E452" s="36" t="s">
        <v>5248</v>
      </c>
      <c r="F452" s="14"/>
      <c r="G452" s="14"/>
      <c r="H452" s="14"/>
      <c r="I452" s="14"/>
      <c r="J452" s="14"/>
      <c r="K452" s="14"/>
      <c r="L452" s="14"/>
      <c r="M452" s="14"/>
      <c r="N452" s="14"/>
      <c r="O452" s="14"/>
      <c r="P452" s="14"/>
      <c r="Q452" s="14"/>
      <c r="R452" s="14"/>
      <c r="S452" s="14"/>
      <c r="T452" s="14"/>
      <c r="U452" s="14"/>
      <c r="V452" s="14"/>
      <c r="W452" s="14"/>
      <c r="X452" s="14"/>
      <c r="Y452" s="14"/>
      <c r="Z452" s="14"/>
    </row>
    <row r="453">
      <c r="A453" s="106">
        <v>452.0</v>
      </c>
      <c r="B453" s="107" t="s">
        <v>5168</v>
      </c>
      <c r="C453" s="107" t="s">
        <v>5249</v>
      </c>
      <c r="D453" s="107" t="s">
        <v>4509</v>
      </c>
      <c r="E453" s="36" t="s">
        <v>5250</v>
      </c>
      <c r="F453" s="14"/>
      <c r="G453" s="14"/>
      <c r="H453" s="14"/>
      <c r="I453" s="14"/>
      <c r="J453" s="14"/>
      <c r="K453" s="14"/>
      <c r="L453" s="14"/>
      <c r="M453" s="14"/>
      <c r="N453" s="14"/>
      <c r="O453" s="14"/>
      <c r="P453" s="14"/>
      <c r="Q453" s="14"/>
      <c r="R453" s="14"/>
      <c r="S453" s="14"/>
      <c r="T453" s="14"/>
      <c r="U453" s="14"/>
      <c r="V453" s="14"/>
      <c r="W453" s="14"/>
      <c r="X453" s="14"/>
      <c r="Y453" s="14"/>
      <c r="Z453" s="14"/>
    </row>
    <row r="454">
      <c r="A454" s="106">
        <v>453.0</v>
      </c>
      <c r="B454" s="107" t="s">
        <v>5168</v>
      </c>
      <c r="C454" s="107" t="s">
        <v>5251</v>
      </c>
      <c r="D454" s="107" t="s">
        <v>4509</v>
      </c>
      <c r="E454" s="36" t="s">
        <v>5252</v>
      </c>
      <c r="F454" s="14"/>
      <c r="G454" s="14"/>
      <c r="H454" s="14"/>
      <c r="I454" s="14"/>
      <c r="J454" s="14"/>
      <c r="K454" s="14"/>
      <c r="L454" s="14"/>
      <c r="M454" s="14"/>
      <c r="N454" s="14"/>
      <c r="O454" s="14"/>
      <c r="P454" s="14"/>
      <c r="Q454" s="14"/>
      <c r="R454" s="14"/>
      <c r="S454" s="14"/>
      <c r="T454" s="14"/>
      <c r="U454" s="14"/>
      <c r="V454" s="14"/>
      <c r="W454" s="14"/>
      <c r="X454" s="14"/>
      <c r="Y454" s="14"/>
      <c r="Z454" s="14"/>
    </row>
    <row r="455">
      <c r="A455" s="106">
        <v>454.0</v>
      </c>
      <c r="B455" s="107" t="s">
        <v>5168</v>
      </c>
      <c r="C455" s="107" t="s">
        <v>5253</v>
      </c>
      <c r="D455" s="107" t="s">
        <v>4509</v>
      </c>
      <c r="E455" s="36" t="s">
        <v>5254</v>
      </c>
      <c r="F455" s="14"/>
      <c r="G455" s="14"/>
      <c r="H455" s="14"/>
      <c r="I455" s="14"/>
      <c r="J455" s="14"/>
      <c r="K455" s="14"/>
      <c r="L455" s="14"/>
      <c r="M455" s="14"/>
      <c r="N455" s="14"/>
      <c r="O455" s="14"/>
      <c r="P455" s="14"/>
      <c r="Q455" s="14"/>
      <c r="R455" s="14"/>
      <c r="S455" s="14"/>
      <c r="T455" s="14"/>
      <c r="U455" s="14"/>
      <c r="V455" s="14"/>
      <c r="W455" s="14"/>
      <c r="X455" s="14"/>
      <c r="Y455" s="14"/>
      <c r="Z455" s="14"/>
    </row>
    <row r="456">
      <c r="A456" s="106">
        <v>455.0</v>
      </c>
      <c r="B456" s="107" t="s">
        <v>5168</v>
      </c>
      <c r="C456" s="107" t="s">
        <v>5255</v>
      </c>
      <c r="D456" s="107" t="s">
        <v>4509</v>
      </c>
      <c r="E456" s="36" t="s">
        <v>5256</v>
      </c>
      <c r="F456" s="14"/>
      <c r="G456" s="14"/>
      <c r="H456" s="14"/>
      <c r="I456" s="14"/>
      <c r="J456" s="14"/>
      <c r="K456" s="14"/>
      <c r="L456" s="14"/>
      <c r="M456" s="14"/>
      <c r="N456" s="14"/>
      <c r="O456" s="14"/>
      <c r="P456" s="14"/>
      <c r="Q456" s="14"/>
      <c r="R456" s="14"/>
      <c r="S456" s="14"/>
      <c r="T456" s="14"/>
      <c r="U456" s="14"/>
      <c r="V456" s="14"/>
      <c r="W456" s="14"/>
      <c r="X456" s="14"/>
      <c r="Y456" s="14"/>
      <c r="Z456" s="14"/>
    </row>
    <row r="457">
      <c r="A457" s="106">
        <v>456.0</v>
      </c>
      <c r="B457" s="107" t="s">
        <v>5168</v>
      </c>
      <c r="C457" s="107" t="s">
        <v>4753</v>
      </c>
      <c r="D457" s="107" t="s">
        <v>4509</v>
      </c>
      <c r="E457" s="36" t="s">
        <v>5257</v>
      </c>
      <c r="F457" s="14"/>
      <c r="G457" s="14"/>
      <c r="H457" s="14"/>
      <c r="I457" s="14"/>
      <c r="J457" s="14"/>
      <c r="K457" s="14"/>
      <c r="L457" s="14"/>
      <c r="M457" s="14"/>
      <c r="N457" s="14"/>
      <c r="O457" s="14"/>
      <c r="P457" s="14"/>
      <c r="Q457" s="14"/>
      <c r="R457" s="14"/>
      <c r="S457" s="14"/>
      <c r="T457" s="14"/>
      <c r="U457" s="14"/>
      <c r="V457" s="14"/>
      <c r="W457" s="14"/>
      <c r="X457" s="14"/>
      <c r="Y457" s="14"/>
      <c r="Z457" s="14"/>
    </row>
    <row r="458">
      <c r="A458" s="106">
        <v>457.0</v>
      </c>
      <c r="B458" s="107" t="s">
        <v>5168</v>
      </c>
      <c r="C458" s="107" t="s">
        <v>5029</v>
      </c>
      <c r="D458" s="107" t="s">
        <v>5178</v>
      </c>
      <c r="E458" s="36" t="s">
        <v>5258</v>
      </c>
      <c r="F458" s="14"/>
      <c r="G458" s="14"/>
      <c r="H458" s="14"/>
      <c r="I458" s="14"/>
      <c r="J458" s="14"/>
      <c r="K458" s="14"/>
      <c r="L458" s="14"/>
      <c r="M458" s="14"/>
      <c r="N458" s="14"/>
      <c r="O458" s="14"/>
      <c r="P458" s="14"/>
      <c r="Q458" s="14"/>
      <c r="R458" s="14"/>
      <c r="S458" s="14"/>
      <c r="T458" s="14"/>
      <c r="U458" s="14"/>
      <c r="V458" s="14"/>
      <c r="W458" s="14"/>
      <c r="X458" s="14"/>
      <c r="Y458" s="14"/>
      <c r="Z458" s="14"/>
    </row>
    <row r="459">
      <c r="A459" s="106">
        <v>458.0</v>
      </c>
      <c r="B459" s="107" t="s">
        <v>5168</v>
      </c>
      <c r="C459" s="107" t="s">
        <v>5259</v>
      </c>
      <c r="D459" s="107" t="s">
        <v>4543</v>
      </c>
      <c r="E459" s="36" t="s">
        <v>5260</v>
      </c>
      <c r="F459" s="14"/>
      <c r="G459" s="14"/>
      <c r="H459" s="14"/>
      <c r="I459" s="14"/>
      <c r="J459" s="14"/>
      <c r="K459" s="14"/>
      <c r="L459" s="14"/>
      <c r="M459" s="14"/>
      <c r="N459" s="14"/>
      <c r="O459" s="14"/>
      <c r="P459" s="14"/>
      <c r="Q459" s="14"/>
      <c r="R459" s="14"/>
      <c r="S459" s="14"/>
      <c r="T459" s="14"/>
      <c r="U459" s="14"/>
      <c r="V459" s="14"/>
      <c r="W459" s="14"/>
      <c r="X459" s="14"/>
      <c r="Y459" s="14"/>
      <c r="Z459" s="14"/>
    </row>
    <row r="460">
      <c r="A460" s="106">
        <v>459.0</v>
      </c>
      <c r="B460" s="107" t="s">
        <v>5168</v>
      </c>
      <c r="C460" s="107" t="s">
        <v>5261</v>
      </c>
      <c r="D460" s="107" t="s">
        <v>4509</v>
      </c>
      <c r="E460" s="36" t="s">
        <v>5262</v>
      </c>
      <c r="F460" s="14"/>
      <c r="G460" s="14"/>
      <c r="H460" s="14"/>
      <c r="I460" s="14"/>
      <c r="J460" s="14"/>
      <c r="K460" s="14"/>
      <c r="L460" s="14"/>
      <c r="M460" s="14"/>
      <c r="N460" s="14"/>
      <c r="O460" s="14"/>
      <c r="P460" s="14"/>
      <c r="Q460" s="14"/>
      <c r="R460" s="14"/>
      <c r="S460" s="14"/>
      <c r="T460" s="14"/>
      <c r="U460" s="14"/>
      <c r="V460" s="14"/>
      <c r="W460" s="14"/>
      <c r="X460" s="14"/>
      <c r="Y460" s="14"/>
      <c r="Z460" s="14"/>
    </row>
    <row r="461">
      <c r="A461" s="106">
        <v>460.0</v>
      </c>
      <c r="B461" s="107" t="s">
        <v>5168</v>
      </c>
      <c r="C461" s="107" t="s">
        <v>5263</v>
      </c>
      <c r="D461" s="107" t="s">
        <v>4509</v>
      </c>
      <c r="E461" s="36" t="s">
        <v>5264</v>
      </c>
      <c r="F461" s="14"/>
      <c r="G461" s="14"/>
      <c r="H461" s="14"/>
      <c r="I461" s="14"/>
      <c r="J461" s="14"/>
      <c r="K461" s="14"/>
      <c r="L461" s="14"/>
      <c r="M461" s="14"/>
      <c r="N461" s="14"/>
      <c r="O461" s="14"/>
      <c r="P461" s="14"/>
      <c r="Q461" s="14"/>
      <c r="R461" s="14"/>
      <c r="S461" s="14"/>
      <c r="T461" s="14"/>
      <c r="U461" s="14"/>
      <c r="V461" s="14"/>
      <c r="W461" s="14"/>
      <c r="X461" s="14"/>
      <c r="Y461" s="14"/>
      <c r="Z461" s="14"/>
    </row>
    <row r="462">
      <c r="A462" s="106">
        <v>461.0</v>
      </c>
      <c r="B462" s="107" t="s">
        <v>5168</v>
      </c>
      <c r="C462" s="107" t="s">
        <v>5265</v>
      </c>
      <c r="D462" s="107" t="s">
        <v>4509</v>
      </c>
      <c r="E462" s="36" t="s">
        <v>5266</v>
      </c>
      <c r="F462" s="14"/>
      <c r="G462" s="14"/>
      <c r="H462" s="14"/>
      <c r="I462" s="14"/>
      <c r="J462" s="14"/>
      <c r="K462" s="14"/>
      <c r="L462" s="14"/>
      <c r="M462" s="14"/>
      <c r="N462" s="14"/>
      <c r="O462" s="14"/>
      <c r="P462" s="14"/>
      <c r="Q462" s="14"/>
      <c r="R462" s="14"/>
      <c r="S462" s="14"/>
      <c r="T462" s="14"/>
      <c r="U462" s="14"/>
      <c r="V462" s="14"/>
      <c r="W462" s="14"/>
      <c r="X462" s="14"/>
      <c r="Y462" s="14"/>
      <c r="Z462" s="14"/>
    </row>
    <row r="463">
      <c r="A463" s="106">
        <v>462.0</v>
      </c>
      <c r="B463" s="107" t="s">
        <v>5168</v>
      </c>
      <c r="C463" s="107" t="s">
        <v>5267</v>
      </c>
      <c r="D463" s="107" t="s">
        <v>4509</v>
      </c>
      <c r="E463" s="36" t="s">
        <v>5268</v>
      </c>
      <c r="F463" s="14"/>
      <c r="G463" s="14"/>
      <c r="H463" s="14"/>
      <c r="I463" s="14"/>
      <c r="J463" s="14"/>
      <c r="K463" s="14"/>
      <c r="L463" s="14"/>
      <c r="M463" s="14"/>
      <c r="N463" s="14"/>
      <c r="O463" s="14"/>
      <c r="P463" s="14"/>
      <c r="Q463" s="14"/>
      <c r="R463" s="14"/>
      <c r="S463" s="14"/>
      <c r="T463" s="14"/>
      <c r="U463" s="14"/>
      <c r="V463" s="14"/>
      <c r="W463" s="14"/>
      <c r="X463" s="14"/>
      <c r="Y463" s="14"/>
      <c r="Z463" s="14"/>
    </row>
    <row r="464">
      <c r="A464" s="106">
        <v>463.0</v>
      </c>
      <c r="B464" s="107" t="s">
        <v>5168</v>
      </c>
      <c r="C464" s="107" t="s">
        <v>5269</v>
      </c>
      <c r="D464" s="107" t="s">
        <v>4509</v>
      </c>
      <c r="E464" s="36" t="s">
        <v>5270</v>
      </c>
      <c r="F464" s="14"/>
      <c r="G464" s="14"/>
      <c r="H464" s="14"/>
      <c r="I464" s="14"/>
      <c r="J464" s="14"/>
      <c r="K464" s="14"/>
      <c r="L464" s="14"/>
      <c r="M464" s="14"/>
      <c r="N464" s="14"/>
      <c r="O464" s="14"/>
      <c r="P464" s="14"/>
      <c r="Q464" s="14"/>
      <c r="R464" s="14"/>
      <c r="S464" s="14"/>
      <c r="T464" s="14"/>
      <c r="U464" s="14"/>
      <c r="V464" s="14"/>
      <c r="W464" s="14"/>
      <c r="X464" s="14"/>
      <c r="Y464" s="14"/>
      <c r="Z464" s="14"/>
    </row>
    <row r="465">
      <c r="A465" s="106">
        <v>464.0</v>
      </c>
      <c r="B465" s="107" t="s">
        <v>5168</v>
      </c>
      <c r="C465" s="107" t="s">
        <v>5271</v>
      </c>
      <c r="D465" s="107" t="s">
        <v>4509</v>
      </c>
      <c r="E465" s="36" t="s">
        <v>5272</v>
      </c>
      <c r="F465" s="14"/>
      <c r="G465" s="14"/>
      <c r="H465" s="14"/>
      <c r="I465" s="14"/>
      <c r="J465" s="14"/>
      <c r="K465" s="14"/>
      <c r="L465" s="14"/>
      <c r="M465" s="14"/>
      <c r="N465" s="14"/>
      <c r="O465" s="14"/>
      <c r="P465" s="14"/>
      <c r="Q465" s="14"/>
      <c r="R465" s="14"/>
      <c r="S465" s="14"/>
      <c r="T465" s="14"/>
      <c r="U465" s="14"/>
      <c r="V465" s="14"/>
      <c r="W465" s="14"/>
      <c r="X465" s="14"/>
      <c r="Y465" s="14"/>
      <c r="Z465" s="14"/>
    </row>
    <row r="466">
      <c r="A466" s="106">
        <v>465.0</v>
      </c>
      <c r="B466" s="107" t="s">
        <v>5168</v>
      </c>
      <c r="C466" s="107" t="s">
        <v>4933</v>
      </c>
      <c r="D466" s="107" t="s">
        <v>4509</v>
      </c>
      <c r="E466" s="36" t="s">
        <v>5273</v>
      </c>
      <c r="F466" s="14"/>
      <c r="G466" s="14"/>
      <c r="H466" s="14"/>
      <c r="I466" s="14"/>
      <c r="J466" s="14"/>
      <c r="K466" s="14"/>
      <c r="L466" s="14"/>
      <c r="M466" s="14"/>
      <c r="N466" s="14"/>
      <c r="O466" s="14"/>
      <c r="P466" s="14"/>
      <c r="Q466" s="14"/>
      <c r="R466" s="14"/>
      <c r="S466" s="14"/>
      <c r="T466" s="14"/>
      <c r="U466" s="14"/>
      <c r="V466" s="14"/>
      <c r="W466" s="14"/>
      <c r="X466" s="14"/>
      <c r="Y466" s="14"/>
      <c r="Z466" s="14"/>
    </row>
    <row r="467">
      <c r="A467" s="106">
        <v>466.0</v>
      </c>
      <c r="B467" s="107" t="s">
        <v>5168</v>
      </c>
      <c r="C467" s="107" t="s">
        <v>4947</v>
      </c>
      <c r="D467" s="107" t="s">
        <v>4509</v>
      </c>
      <c r="E467" s="36" t="s">
        <v>5274</v>
      </c>
      <c r="F467" s="14"/>
      <c r="G467" s="14"/>
      <c r="H467" s="14"/>
      <c r="I467" s="14"/>
      <c r="J467" s="14"/>
      <c r="K467" s="14"/>
      <c r="L467" s="14"/>
      <c r="M467" s="14"/>
      <c r="N467" s="14"/>
      <c r="O467" s="14"/>
      <c r="P467" s="14"/>
      <c r="Q467" s="14"/>
      <c r="R467" s="14"/>
      <c r="S467" s="14"/>
      <c r="T467" s="14"/>
      <c r="U467" s="14"/>
      <c r="V467" s="14"/>
      <c r="W467" s="14"/>
      <c r="X467" s="14"/>
      <c r="Y467" s="14"/>
      <c r="Z467" s="14"/>
    </row>
    <row r="468">
      <c r="A468" s="106">
        <v>467.0</v>
      </c>
      <c r="B468" s="107" t="s">
        <v>5168</v>
      </c>
      <c r="C468" s="107" t="s">
        <v>5275</v>
      </c>
      <c r="D468" s="107" t="s">
        <v>4505</v>
      </c>
      <c r="E468" s="36" t="s">
        <v>5276</v>
      </c>
      <c r="F468" s="14"/>
      <c r="G468" s="14"/>
      <c r="H468" s="14"/>
      <c r="I468" s="14"/>
      <c r="J468" s="14"/>
      <c r="K468" s="14"/>
      <c r="L468" s="14"/>
      <c r="M468" s="14"/>
      <c r="N468" s="14"/>
      <c r="O468" s="14"/>
      <c r="P468" s="14"/>
      <c r="Q468" s="14"/>
      <c r="R468" s="14"/>
      <c r="S468" s="14"/>
      <c r="T468" s="14"/>
      <c r="U468" s="14"/>
      <c r="V468" s="14"/>
      <c r="W468" s="14"/>
      <c r="X468" s="14"/>
      <c r="Y468" s="14"/>
      <c r="Z468" s="14"/>
    </row>
    <row r="469">
      <c r="A469" s="106">
        <v>468.0</v>
      </c>
      <c r="B469" s="107" t="s">
        <v>5168</v>
      </c>
      <c r="C469" s="107" t="s">
        <v>5277</v>
      </c>
      <c r="D469" s="107" t="s">
        <v>4509</v>
      </c>
      <c r="E469" s="36" t="s">
        <v>5278</v>
      </c>
      <c r="F469" s="14"/>
      <c r="G469" s="14"/>
      <c r="H469" s="14"/>
      <c r="I469" s="14"/>
      <c r="J469" s="14"/>
      <c r="K469" s="14"/>
      <c r="L469" s="14"/>
      <c r="M469" s="14"/>
      <c r="N469" s="14"/>
      <c r="O469" s="14"/>
      <c r="P469" s="14"/>
      <c r="Q469" s="14"/>
      <c r="R469" s="14"/>
      <c r="S469" s="14"/>
      <c r="T469" s="14"/>
      <c r="U469" s="14"/>
      <c r="V469" s="14"/>
      <c r="W469" s="14"/>
      <c r="X469" s="14"/>
      <c r="Y469" s="14"/>
      <c r="Z469" s="14"/>
    </row>
    <row r="470">
      <c r="A470" s="106">
        <v>469.0</v>
      </c>
      <c r="B470" s="107" t="s">
        <v>5168</v>
      </c>
      <c r="C470" s="107" t="s">
        <v>5279</v>
      </c>
      <c r="D470" s="107" t="s">
        <v>4509</v>
      </c>
      <c r="E470" s="36" t="s">
        <v>5280</v>
      </c>
      <c r="F470" s="14"/>
      <c r="G470" s="14"/>
      <c r="H470" s="14"/>
      <c r="I470" s="14"/>
      <c r="J470" s="14"/>
      <c r="K470" s="14"/>
      <c r="L470" s="14"/>
      <c r="M470" s="14"/>
      <c r="N470" s="14"/>
      <c r="O470" s="14"/>
      <c r="P470" s="14"/>
      <c r="Q470" s="14"/>
      <c r="R470" s="14"/>
      <c r="S470" s="14"/>
      <c r="T470" s="14"/>
      <c r="U470" s="14"/>
      <c r="V470" s="14"/>
      <c r="W470" s="14"/>
      <c r="X470" s="14"/>
      <c r="Y470" s="14"/>
      <c r="Z470" s="14"/>
    </row>
    <row r="471">
      <c r="A471" s="106">
        <v>470.0</v>
      </c>
      <c r="B471" s="107" t="s">
        <v>5168</v>
      </c>
      <c r="C471" s="107" t="s">
        <v>5281</v>
      </c>
      <c r="D471" s="107" t="s">
        <v>4509</v>
      </c>
      <c r="E471" s="36" t="s">
        <v>5282</v>
      </c>
      <c r="F471" s="14"/>
      <c r="G471" s="14"/>
      <c r="H471" s="14"/>
      <c r="I471" s="14"/>
      <c r="J471" s="14"/>
      <c r="K471" s="14"/>
      <c r="L471" s="14"/>
      <c r="M471" s="14"/>
      <c r="N471" s="14"/>
      <c r="O471" s="14"/>
      <c r="P471" s="14"/>
      <c r="Q471" s="14"/>
      <c r="R471" s="14"/>
      <c r="S471" s="14"/>
      <c r="T471" s="14"/>
      <c r="U471" s="14"/>
      <c r="V471" s="14"/>
      <c r="W471" s="14"/>
      <c r="X471" s="14"/>
      <c r="Y471" s="14"/>
      <c r="Z471" s="14"/>
    </row>
    <row r="472">
      <c r="A472" s="106">
        <v>471.0</v>
      </c>
      <c r="B472" s="107" t="s">
        <v>5168</v>
      </c>
      <c r="C472" s="107" t="s">
        <v>5283</v>
      </c>
      <c r="D472" s="107" t="s">
        <v>4509</v>
      </c>
      <c r="E472" s="36" t="s">
        <v>5284</v>
      </c>
      <c r="F472" s="14"/>
      <c r="G472" s="14"/>
      <c r="H472" s="14"/>
      <c r="I472" s="14"/>
      <c r="J472" s="14"/>
      <c r="K472" s="14"/>
      <c r="L472" s="14"/>
      <c r="M472" s="14"/>
      <c r="N472" s="14"/>
      <c r="O472" s="14"/>
      <c r="P472" s="14"/>
      <c r="Q472" s="14"/>
      <c r="R472" s="14"/>
      <c r="S472" s="14"/>
      <c r="T472" s="14"/>
      <c r="U472" s="14"/>
      <c r="V472" s="14"/>
      <c r="W472" s="14"/>
      <c r="X472" s="14"/>
      <c r="Y472" s="14"/>
      <c r="Z472" s="14"/>
    </row>
    <row r="473">
      <c r="A473" s="106">
        <v>472.0</v>
      </c>
      <c r="B473" s="107" t="s">
        <v>5168</v>
      </c>
      <c r="C473" s="107" t="s">
        <v>5285</v>
      </c>
      <c r="D473" s="107" t="s">
        <v>4505</v>
      </c>
      <c r="E473" s="36" t="s">
        <v>5286</v>
      </c>
      <c r="F473" s="14"/>
      <c r="G473" s="14"/>
      <c r="H473" s="14"/>
      <c r="I473" s="14"/>
      <c r="J473" s="14"/>
      <c r="K473" s="14"/>
      <c r="L473" s="14"/>
      <c r="M473" s="14"/>
      <c r="N473" s="14"/>
      <c r="O473" s="14"/>
      <c r="P473" s="14"/>
      <c r="Q473" s="14"/>
      <c r="R473" s="14"/>
      <c r="S473" s="14"/>
      <c r="T473" s="14"/>
      <c r="U473" s="14"/>
      <c r="V473" s="14"/>
      <c r="W473" s="14"/>
      <c r="X473" s="14"/>
      <c r="Y473" s="14"/>
      <c r="Z473" s="14"/>
    </row>
    <row r="474">
      <c r="A474" s="106">
        <v>473.0</v>
      </c>
      <c r="B474" s="107" t="s">
        <v>5168</v>
      </c>
      <c r="C474" s="107" t="s">
        <v>4899</v>
      </c>
      <c r="D474" s="107" t="s">
        <v>4509</v>
      </c>
      <c r="E474" s="36" t="s">
        <v>5287</v>
      </c>
      <c r="F474" s="14"/>
      <c r="G474" s="14"/>
      <c r="H474" s="14"/>
      <c r="I474" s="14"/>
      <c r="J474" s="14"/>
      <c r="K474" s="14"/>
      <c r="L474" s="14"/>
      <c r="M474" s="14"/>
      <c r="N474" s="14"/>
      <c r="O474" s="14"/>
      <c r="P474" s="14"/>
      <c r="Q474" s="14"/>
      <c r="R474" s="14"/>
      <c r="S474" s="14"/>
      <c r="T474" s="14"/>
      <c r="U474" s="14"/>
      <c r="V474" s="14"/>
      <c r="W474" s="14"/>
      <c r="X474" s="14"/>
      <c r="Y474" s="14"/>
      <c r="Z474" s="14"/>
    </row>
    <row r="475">
      <c r="A475" s="106">
        <v>474.0</v>
      </c>
      <c r="B475" s="107" t="s">
        <v>5168</v>
      </c>
      <c r="C475" s="107" t="s">
        <v>5288</v>
      </c>
      <c r="D475" s="107" t="s">
        <v>4509</v>
      </c>
      <c r="E475" s="36" t="s">
        <v>5289</v>
      </c>
      <c r="F475" s="14"/>
      <c r="G475" s="14"/>
      <c r="H475" s="14"/>
      <c r="I475" s="14"/>
      <c r="J475" s="14"/>
      <c r="K475" s="14"/>
      <c r="L475" s="14"/>
      <c r="M475" s="14"/>
      <c r="N475" s="14"/>
      <c r="O475" s="14"/>
      <c r="P475" s="14"/>
      <c r="Q475" s="14"/>
      <c r="R475" s="14"/>
      <c r="S475" s="14"/>
      <c r="T475" s="14"/>
      <c r="U475" s="14"/>
      <c r="V475" s="14"/>
      <c r="W475" s="14"/>
      <c r="X475" s="14"/>
      <c r="Y475" s="14"/>
      <c r="Z475" s="14"/>
    </row>
    <row r="476">
      <c r="A476" s="106">
        <v>475.0</v>
      </c>
      <c r="B476" s="107" t="s">
        <v>5168</v>
      </c>
      <c r="C476" s="107" t="s">
        <v>5290</v>
      </c>
      <c r="D476" s="107" t="s">
        <v>5224</v>
      </c>
      <c r="E476" s="36" t="s">
        <v>5291</v>
      </c>
      <c r="F476" s="14"/>
      <c r="G476" s="14"/>
      <c r="H476" s="14"/>
      <c r="I476" s="14"/>
      <c r="J476" s="14"/>
      <c r="K476" s="14"/>
      <c r="L476" s="14"/>
      <c r="M476" s="14"/>
      <c r="N476" s="14"/>
      <c r="O476" s="14"/>
      <c r="P476" s="14"/>
      <c r="Q476" s="14"/>
      <c r="R476" s="14"/>
      <c r="S476" s="14"/>
      <c r="T476" s="14"/>
      <c r="U476" s="14"/>
      <c r="V476" s="14"/>
      <c r="W476" s="14"/>
      <c r="X476" s="14"/>
      <c r="Y476" s="14"/>
      <c r="Z476" s="14"/>
    </row>
    <row r="477">
      <c r="A477" s="106">
        <v>476.0</v>
      </c>
      <c r="B477" s="107" t="s">
        <v>5168</v>
      </c>
      <c r="C477" s="107" t="s">
        <v>5292</v>
      </c>
      <c r="D477" s="107" t="s">
        <v>4543</v>
      </c>
      <c r="E477" s="36" t="s">
        <v>5293</v>
      </c>
      <c r="F477" s="14"/>
      <c r="G477" s="14"/>
      <c r="H477" s="14"/>
      <c r="I477" s="14"/>
      <c r="J477" s="14"/>
      <c r="K477" s="14"/>
      <c r="L477" s="14"/>
      <c r="M477" s="14"/>
      <c r="N477" s="14"/>
      <c r="O477" s="14"/>
      <c r="P477" s="14"/>
      <c r="Q477" s="14"/>
      <c r="R477" s="14"/>
      <c r="S477" s="14"/>
      <c r="T477" s="14"/>
      <c r="U477" s="14"/>
      <c r="V477" s="14"/>
      <c r="W477" s="14"/>
      <c r="X477" s="14"/>
      <c r="Y477" s="14"/>
      <c r="Z477" s="14"/>
    </row>
    <row r="478">
      <c r="A478" s="106">
        <v>477.0</v>
      </c>
      <c r="B478" s="107" t="s">
        <v>5168</v>
      </c>
      <c r="C478" s="107" t="s">
        <v>4912</v>
      </c>
      <c r="D478" s="107" t="s">
        <v>4509</v>
      </c>
      <c r="E478" s="36" t="s">
        <v>5294</v>
      </c>
      <c r="F478" s="14"/>
      <c r="G478" s="14"/>
      <c r="H478" s="14"/>
      <c r="I478" s="14"/>
      <c r="J478" s="14"/>
      <c r="K478" s="14"/>
      <c r="L478" s="14"/>
      <c r="M478" s="14"/>
      <c r="N478" s="14"/>
      <c r="O478" s="14"/>
      <c r="P478" s="14"/>
      <c r="Q478" s="14"/>
      <c r="R478" s="14"/>
      <c r="S478" s="14"/>
      <c r="T478" s="14"/>
      <c r="U478" s="14"/>
      <c r="V478" s="14"/>
      <c r="W478" s="14"/>
      <c r="X478" s="14"/>
      <c r="Y478" s="14"/>
      <c r="Z478" s="14"/>
    </row>
    <row r="479">
      <c r="A479" s="106">
        <v>478.0</v>
      </c>
      <c r="B479" s="107" t="s">
        <v>5168</v>
      </c>
      <c r="C479" s="107" t="s">
        <v>5295</v>
      </c>
      <c r="D479" s="107" t="s">
        <v>4509</v>
      </c>
      <c r="E479" s="36" t="s">
        <v>5296</v>
      </c>
      <c r="F479" s="14"/>
      <c r="G479" s="14"/>
      <c r="H479" s="14"/>
      <c r="I479" s="14"/>
      <c r="J479" s="14"/>
      <c r="K479" s="14"/>
      <c r="L479" s="14"/>
      <c r="M479" s="14"/>
      <c r="N479" s="14"/>
      <c r="O479" s="14"/>
      <c r="P479" s="14"/>
      <c r="Q479" s="14"/>
      <c r="R479" s="14"/>
      <c r="S479" s="14"/>
      <c r="T479" s="14"/>
      <c r="U479" s="14"/>
      <c r="V479" s="14"/>
      <c r="W479" s="14"/>
      <c r="X479" s="14"/>
      <c r="Y479" s="14"/>
      <c r="Z479" s="14"/>
    </row>
    <row r="480">
      <c r="A480" s="106">
        <v>479.0</v>
      </c>
      <c r="B480" s="107" t="s">
        <v>5168</v>
      </c>
      <c r="C480" s="107" t="s">
        <v>5297</v>
      </c>
      <c r="D480" s="107" t="s">
        <v>4543</v>
      </c>
      <c r="E480" s="36" t="s">
        <v>5298</v>
      </c>
      <c r="F480" s="14"/>
      <c r="G480" s="14"/>
      <c r="H480" s="14"/>
      <c r="I480" s="14"/>
      <c r="J480" s="14"/>
      <c r="K480" s="14"/>
      <c r="L480" s="14"/>
      <c r="M480" s="14"/>
      <c r="N480" s="14"/>
      <c r="O480" s="14"/>
      <c r="P480" s="14"/>
      <c r="Q480" s="14"/>
      <c r="R480" s="14"/>
      <c r="S480" s="14"/>
      <c r="T480" s="14"/>
      <c r="U480" s="14"/>
      <c r="V480" s="14"/>
      <c r="W480" s="14"/>
      <c r="X480" s="14"/>
      <c r="Y480" s="14"/>
      <c r="Z480" s="14"/>
    </row>
    <row r="481">
      <c r="A481" s="106">
        <v>480.0</v>
      </c>
      <c r="B481" s="107" t="s">
        <v>5168</v>
      </c>
      <c r="C481" s="107" t="s">
        <v>5299</v>
      </c>
      <c r="D481" s="107" t="s">
        <v>4505</v>
      </c>
      <c r="E481" s="36" t="s">
        <v>5300</v>
      </c>
      <c r="F481" s="14"/>
      <c r="G481" s="14"/>
      <c r="H481" s="14"/>
      <c r="I481" s="14"/>
      <c r="J481" s="14"/>
      <c r="K481" s="14"/>
      <c r="L481" s="14"/>
      <c r="M481" s="14"/>
      <c r="N481" s="14"/>
      <c r="O481" s="14"/>
      <c r="P481" s="14"/>
      <c r="Q481" s="14"/>
      <c r="R481" s="14"/>
      <c r="S481" s="14"/>
      <c r="T481" s="14"/>
      <c r="U481" s="14"/>
      <c r="V481" s="14"/>
      <c r="W481" s="14"/>
      <c r="X481" s="14"/>
      <c r="Y481" s="14"/>
      <c r="Z481" s="14"/>
    </row>
    <row r="482">
      <c r="A482" s="106">
        <v>481.0</v>
      </c>
      <c r="B482" s="107" t="s">
        <v>5168</v>
      </c>
      <c r="C482" s="107" t="s">
        <v>5301</v>
      </c>
      <c r="D482" s="107" t="s">
        <v>4505</v>
      </c>
      <c r="E482" s="36" t="s">
        <v>5302</v>
      </c>
      <c r="F482" s="14"/>
      <c r="G482" s="14"/>
      <c r="H482" s="14"/>
      <c r="I482" s="14"/>
      <c r="J482" s="14"/>
      <c r="K482" s="14"/>
      <c r="L482" s="14"/>
      <c r="M482" s="14"/>
      <c r="N482" s="14"/>
      <c r="O482" s="14"/>
      <c r="P482" s="14"/>
      <c r="Q482" s="14"/>
      <c r="R482" s="14"/>
      <c r="S482" s="14"/>
      <c r="T482" s="14"/>
      <c r="U482" s="14"/>
      <c r="V482" s="14"/>
      <c r="W482" s="14"/>
      <c r="X482" s="14"/>
      <c r="Y482" s="14"/>
      <c r="Z482" s="14"/>
    </row>
    <row r="483">
      <c r="A483" s="106">
        <v>482.0</v>
      </c>
      <c r="B483" s="107" t="s">
        <v>5168</v>
      </c>
      <c r="C483" s="107" t="s">
        <v>5303</v>
      </c>
      <c r="D483" s="107" t="s">
        <v>4509</v>
      </c>
      <c r="E483" s="36" t="s">
        <v>5304</v>
      </c>
      <c r="F483" s="14"/>
      <c r="G483" s="14"/>
      <c r="H483" s="14"/>
      <c r="I483" s="14"/>
      <c r="J483" s="14"/>
      <c r="K483" s="14"/>
      <c r="L483" s="14"/>
      <c r="M483" s="14"/>
      <c r="N483" s="14"/>
      <c r="O483" s="14"/>
      <c r="P483" s="14"/>
      <c r="Q483" s="14"/>
      <c r="R483" s="14"/>
      <c r="S483" s="14"/>
      <c r="T483" s="14"/>
      <c r="U483" s="14"/>
      <c r="V483" s="14"/>
      <c r="W483" s="14"/>
      <c r="X483" s="14"/>
      <c r="Y483" s="14"/>
      <c r="Z483" s="14"/>
    </row>
    <row r="484">
      <c r="A484" s="106">
        <v>483.0</v>
      </c>
      <c r="B484" s="107" t="s">
        <v>5168</v>
      </c>
      <c r="C484" s="107" t="s">
        <v>5305</v>
      </c>
      <c r="D484" s="107" t="s">
        <v>4505</v>
      </c>
      <c r="E484" s="36" t="s">
        <v>5306</v>
      </c>
      <c r="F484" s="14"/>
      <c r="G484" s="14"/>
      <c r="H484" s="14"/>
      <c r="I484" s="14"/>
      <c r="J484" s="14"/>
      <c r="K484" s="14"/>
      <c r="L484" s="14"/>
      <c r="M484" s="14"/>
      <c r="N484" s="14"/>
      <c r="O484" s="14"/>
      <c r="P484" s="14"/>
      <c r="Q484" s="14"/>
      <c r="R484" s="14"/>
      <c r="S484" s="14"/>
      <c r="T484" s="14"/>
      <c r="U484" s="14"/>
      <c r="V484" s="14"/>
      <c r="W484" s="14"/>
      <c r="X484" s="14"/>
      <c r="Y484" s="14"/>
      <c r="Z484" s="14"/>
    </row>
    <row r="485">
      <c r="A485" s="106">
        <v>484.0</v>
      </c>
      <c r="B485" s="107" t="s">
        <v>5168</v>
      </c>
      <c r="C485" s="107" t="s">
        <v>4899</v>
      </c>
      <c r="D485" s="107" t="s">
        <v>4509</v>
      </c>
      <c r="E485" s="36" t="s">
        <v>5307</v>
      </c>
      <c r="F485" s="14"/>
      <c r="G485" s="14"/>
      <c r="H485" s="14"/>
      <c r="I485" s="14"/>
      <c r="J485" s="14"/>
      <c r="K485" s="14"/>
      <c r="L485" s="14"/>
      <c r="M485" s="14"/>
      <c r="N485" s="14"/>
      <c r="O485" s="14"/>
      <c r="P485" s="14"/>
      <c r="Q485" s="14"/>
      <c r="R485" s="14"/>
      <c r="S485" s="14"/>
      <c r="T485" s="14"/>
      <c r="U485" s="14"/>
      <c r="V485" s="14"/>
      <c r="W485" s="14"/>
      <c r="X485" s="14"/>
      <c r="Y485" s="14"/>
      <c r="Z485" s="14"/>
    </row>
    <row r="486">
      <c r="A486" s="106">
        <v>485.0</v>
      </c>
      <c r="B486" s="107" t="s">
        <v>5168</v>
      </c>
      <c r="C486" s="107" t="s">
        <v>5308</v>
      </c>
      <c r="D486" s="107" t="s">
        <v>4505</v>
      </c>
      <c r="E486" s="36" t="s">
        <v>5309</v>
      </c>
      <c r="F486" s="14"/>
      <c r="G486" s="14"/>
      <c r="H486" s="14"/>
      <c r="I486" s="14"/>
      <c r="J486" s="14"/>
      <c r="K486" s="14"/>
      <c r="L486" s="14"/>
      <c r="M486" s="14"/>
      <c r="N486" s="14"/>
      <c r="O486" s="14"/>
      <c r="P486" s="14"/>
      <c r="Q486" s="14"/>
      <c r="R486" s="14"/>
      <c r="S486" s="14"/>
      <c r="T486" s="14"/>
      <c r="U486" s="14"/>
      <c r="V486" s="14"/>
      <c r="W486" s="14"/>
      <c r="X486" s="14"/>
      <c r="Y486" s="14"/>
      <c r="Z486" s="14"/>
    </row>
    <row r="487">
      <c r="A487" s="106">
        <v>486.0</v>
      </c>
      <c r="B487" s="107" t="s">
        <v>5168</v>
      </c>
      <c r="C487" s="107" t="s">
        <v>5310</v>
      </c>
      <c r="D487" s="107" t="s">
        <v>4509</v>
      </c>
      <c r="E487" s="36" t="s">
        <v>5311</v>
      </c>
      <c r="F487" s="14"/>
      <c r="G487" s="14"/>
      <c r="H487" s="14"/>
      <c r="I487" s="14"/>
      <c r="J487" s="14"/>
      <c r="K487" s="14"/>
      <c r="L487" s="14"/>
      <c r="M487" s="14"/>
      <c r="N487" s="14"/>
      <c r="O487" s="14"/>
      <c r="P487" s="14"/>
      <c r="Q487" s="14"/>
      <c r="R487" s="14"/>
      <c r="S487" s="14"/>
      <c r="T487" s="14"/>
      <c r="U487" s="14"/>
      <c r="V487" s="14"/>
      <c r="W487" s="14"/>
      <c r="X487" s="14"/>
      <c r="Y487" s="14"/>
      <c r="Z487" s="14"/>
    </row>
    <row r="488">
      <c r="A488" s="106">
        <v>487.0</v>
      </c>
      <c r="B488" s="107" t="s">
        <v>5168</v>
      </c>
      <c r="C488" s="107" t="s">
        <v>4990</v>
      </c>
      <c r="D488" s="107" t="s">
        <v>4509</v>
      </c>
      <c r="E488" s="36" t="s">
        <v>5312</v>
      </c>
      <c r="F488" s="14"/>
      <c r="G488" s="14"/>
      <c r="H488" s="14"/>
      <c r="I488" s="14"/>
      <c r="J488" s="14"/>
      <c r="K488" s="14"/>
      <c r="L488" s="14"/>
      <c r="M488" s="14"/>
      <c r="N488" s="14"/>
      <c r="O488" s="14"/>
      <c r="P488" s="14"/>
      <c r="Q488" s="14"/>
      <c r="R488" s="14"/>
      <c r="S488" s="14"/>
      <c r="T488" s="14"/>
      <c r="U488" s="14"/>
      <c r="V488" s="14"/>
      <c r="W488" s="14"/>
      <c r="X488" s="14"/>
      <c r="Y488" s="14"/>
      <c r="Z488" s="14"/>
    </row>
    <row r="489">
      <c r="A489" s="106">
        <v>488.0</v>
      </c>
      <c r="B489" s="107" t="s">
        <v>5168</v>
      </c>
      <c r="C489" s="107" t="s">
        <v>5313</v>
      </c>
      <c r="D489" s="107" t="s">
        <v>4509</v>
      </c>
      <c r="E489" s="36" t="s">
        <v>5314</v>
      </c>
      <c r="F489" s="14"/>
      <c r="G489" s="14"/>
      <c r="H489" s="14"/>
      <c r="I489" s="14"/>
      <c r="J489" s="14"/>
      <c r="K489" s="14"/>
      <c r="L489" s="14"/>
      <c r="M489" s="14"/>
      <c r="N489" s="14"/>
      <c r="O489" s="14"/>
      <c r="P489" s="14"/>
      <c r="Q489" s="14"/>
      <c r="R489" s="14"/>
      <c r="S489" s="14"/>
      <c r="T489" s="14"/>
      <c r="U489" s="14"/>
      <c r="V489" s="14"/>
      <c r="W489" s="14"/>
      <c r="X489" s="14"/>
      <c r="Y489" s="14"/>
      <c r="Z489" s="14"/>
    </row>
    <row r="490">
      <c r="A490" s="106">
        <v>489.0</v>
      </c>
      <c r="B490" s="107" t="s">
        <v>5168</v>
      </c>
      <c r="C490" s="107" t="s">
        <v>5315</v>
      </c>
      <c r="D490" s="107" t="s">
        <v>4509</v>
      </c>
      <c r="E490" s="36" t="s">
        <v>5316</v>
      </c>
      <c r="F490" s="14"/>
      <c r="G490" s="14"/>
      <c r="H490" s="14"/>
      <c r="I490" s="14"/>
      <c r="J490" s="14"/>
      <c r="K490" s="14"/>
      <c r="L490" s="14"/>
      <c r="M490" s="14"/>
      <c r="N490" s="14"/>
      <c r="O490" s="14"/>
      <c r="P490" s="14"/>
      <c r="Q490" s="14"/>
      <c r="R490" s="14"/>
      <c r="S490" s="14"/>
      <c r="T490" s="14"/>
      <c r="U490" s="14"/>
      <c r="V490" s="14"/>
      <c r="W490" s="14"/>
      <c r="X490" s="14"/>
      <c r="Y490" s="14"/>
      <c r="Z490" s="14"/>
    </row>
    <row r="491">
      <c r="A491" s="106">
        <v>490.0</v>
      </c>
      <c r="B491" s="107" t="s">
        <v>5168</v>
      </c>
      <c r="C491" s="107" t="s">
        <v>4554</v>
      </c>
      <c r="D491" s="107" t="s">
        <v>4509</v>
      </c>
      <c r="E491" s="36" t="s">
        <v>5317</v>
      </c>
      <c r="F491" s="14"/>
      <c r="G491" s="14"/>
      <c r="H491" s="14"/>
      <c r="I491" s="14"/>
      <c r="J491" s="14"/>
      <c r="K491" s="14"/>
      <c r="L491" s="14"/>
      <c r="M491" s="14"/>
      <c r="N491" s="14"/>
      <c r="O491" s="14"/>
      <c r="P491" s="14"/>
      <c r="Q491" s="14"/>
      <c r="R491" s="14"/>
      <c r="S491" s="14"/>
      <c r="T491" s="14"/>
      <c r="U491" s="14"/>
      <c r="V491" s="14"/>
      <c r="W491" s="14"/>
      <c r="X491" s="14"/>
      <c r="Y491" s="14"/>
      <c r="Z491" s="14"/>
    </row>
    <row r="492">
      <c r="A492" s="106">
        <v>491.0</v>
      </c>
      <c r="B492" s="107" t="s">
        <v>5168</v>
      </c>
      <c r="C492" s="107" t="s">
        <v>4694</v>
      </c>
      <c r="D492" s="107" t="s">
        <v>4509</v>
      </c>
      <c r="E492" s="36" t="s">
        <v>5318</v>
      </c>
      <c r="F492" s="14"/>
      <c r="G492" s="14"/>
      <c r="H492" s="14"/>
      <c r="I492" s="14"/>
      <c r="J492" s="14"/>
      <c r="K492" s="14"/>
      <c r="L492" s="14"/>
      <c r="M492" s="14"/>
      <c r="N492" s="14"/>
      <c r="O492" s="14"/>
      <c r="P492" s="14"/>
      <c r="Q492" s="14"/>
      <c r="R492" s="14"/>
      <c r="S492" s="14"/>
      <c r="T492" s="14"/>
      <c r="U492" s="14"/>
      <c r="V492" s="14"/>
      <c r="W492" s="14"/>
      <c r="X492" s="14"/>
      <c r="Y492" s="14"/>
      <c r="Z492" s="14"/>
    </row>
    <row r="493">
      <c r="A493" s="106">
        <v>492.0</v>
      </c>
      <c r="B493" s="107" t="s">
        <v>5168</v>
      </c>
      <c r="C493" s="107" t="s">
        <v>5319</v>
      </c>
      <c r="D493" s="107" t="s">
        <v>5178</v>
      </c>
      <c r="E493" s="36" t="s">
        <v>5320</v>
      </c>
      <c r="F493" s="14"/>
      <c r="G493" s="14"/>
      <c r="H493" s="14"/>
      <c r="I493" s="14"/>
      <c r="J493" s="14"/>
      <c r="K493" s="14"/>
      <c r="L493" s="14"/>
      <c r="M493" s="14"/>
      <c r="N493" s="14"/>
      <c r="O493" s="14"/>
      <c r="P493" s="14"/>
      <c r="Q493" s="14"/>
      <c r="R493" s="14"/>
      <c r="S493" s="14"/>
      <c r="T493" s="14"/>
      <c r="U493" s="14"/>
      <c r="V493" s="14"/>
      <c r="W493" s="14"/>
      <c r="X493" s="14"/>
      <c r="Y493" s="14"/>
      <c r="Z493" s="14"/>
    </row>
    <row r="494">
      <c r="A494" s="106">
        <v>493.0</v>
      </c>
      <c r="B494" s="107" t="s">
        <v>5168</v>
      </c>
      <c r="C494" s="107" t="s">
        <v>5321</v>
      </c>
      <c r="D494" s="107" t="s">
        <v>4509</v>
      </c>
      <c r="E494" s="36" t="s">
        <v>5322</v>
      </c>
      <c r="F494" s="14"/>
      <c r="G494" s="14"/>
      <c r="H494" s="14"/>
      <c r="I494" s="14"/>
      <c r="J494" s="14"/>
      <c r="K494" s="14"/>
      <c r="L494" s="14"/>
      <c r="M494" s="14"/>
      <c r="N494" s="14"/>
      <c r="O494" s="14"/>
      <c r="P494" s="14"/>
      <c r="Q494" s="14"/>
      <c r="R494" s="14"/>
      <c r="S494" s="14"/>
      <c r="T494" s="14"/>
      <c r="U494" s="14"/>
      <c r="V494" s="14"/>
      <c r="W494" s="14"/>
      <c r="X494" s="14"/>
      <c r="Y494" s="14"/>
      <c r="Z494" s="14"/>
    </row>
    <row r="495">
      <c r="A495" s="106">
        <v>494.0</v>
      </c>
      <c r="B495" s="107" t="s">
        <v>5168</v>
      </c>
      <c r="C495" s="107" t="s">
        <v>5323</v>
      </c>
      <c r="D495" s="107" t="s">
        <v>4509</v>
      </c>
      <c r="E495" s="36" t="s">
        <v>5324</v>
      </c>
      <c r="F495" s="14"/>
      <c r="G495" s="14"/>
      <c r="H495" s="14"/>
      <c r="I495" s="14"/>
      <c r="J495" s="14"/>
      <c r="K495" s="14"/>
      <c r="L495" s="14"/>
      <c r="M495" s="14"/>
      <c r="N495" s="14"/>
      <c r="O495" s="14"/>
      <c r="P495" s="14"/>
      <c r="Q495" s="14"/>
      <c r="R495" s="14"/>
      <c r="S495" s="14"/>
      <c r="T495" s="14"/>
      <c r="U495" s="14"/>
      <c r="V495" s="14"/>
      <c r="W495" s="14"/>
      <c r="X495" s="14"/>
      <c r="Y495" s="14"/>
      <c r="Z495" s="14"/>
    </row>
    <row r="496">
      <c r="A496" s="106">
        <v>495.0</v>
      </c>
      <c r="B496" s="107" t="s">
        <v>5168</v>
      </c>
      <c r="C496" s="107" t="s">
        <v>5325</v>
      </c>
      <c r="D496" s="107" t="s">
        <v>4509</v>
      </c>
      <c r="E496" s="36" t="s">
        <v>5326</v>
      </c>
      <c r="F496" s="14"/>
      <c r="G496" s="14"/>
      <c r="H496" s="14"/>
      <c r="I496" s="14"/>
      <c r="J496" s="14"/>
      <c r="K496" s="14"/>
      <c r="L496" s="14"/>
      <c r="M496" s="14"/>
      <c r="N496" s="14"/>
      <c r="O496" s="14"/>
      <c r="P496" s="14"/>
      <c r="Q496" s="14"/>
      <c r="R496" s="14"/>
      <c r="S496" s="14"/>
      <c r="T496" s="14"/>
      <c r="U496" s="14"/>
      <c r="V496" s="14"/>
      <c r="W496" s="14"/>
      <c r="X496" s="14"/>
      <c r="Y496" s="14"/>
      <c r="Z496" s="14"/>
    </row>
    <row r="497">
      <c r="A497" s="106">
        <v>496.0</v>
      </c>
      <c r="B497" s="107" t="s">
        <v>5168</v>
      </c>
      <c r="C497" s="107" t="s">
        <v>5327</v>
      </c>
      <c r="D497" s="107" t="s">
        <v>4509</v>
      </c>
      <c r="E497" s="36" t="s">
        <v>5328</v>
      </c>
      <c r="F497" s="14"/>
      <c r="G497" s="14"/>
      <c r="H497" s="14"/>
      <c r="I497" s="14"/>
      <c r="J497" s="14"/>
      <c r="K497" s="14"/>
      <c r="L497" s="14"/>
      <c r="M497" s="14"/>
      <c r="N497" s="14"/>
      <c r="O497" s="14"/>
      <c r="P497" s="14"/>
      <c r="Q497" s="14"/>
      <c r="R497" s="14"/>
      <c r="S497" s="14"/>
      <c r="T497" s="14"/>
      <c r="U497" s="14"/>
      <c r="V497" s="14"/>
      <c r="W497" s="14"/>
      <c r="X497" s="14"/>
      <c r="Y497" s="14"/>
      <c r="Z497" s="14"/>
    </row>
    <row r="498">
      <c r="A498" s="106">
        <v>497.0</v>
      </c>
      <c r="B498" s="107" t="s">
        <v>5168</v>
      </c>
      <c r="C498" s="107" t="s">
        <v>5329</v>
      </c>
      <c r="D498" s="107" t="s">
        <v>4509</v>
      </c>
      <c r="E498" s="36" t="s">
        <v>5330</v>
      </c>
      <c r="F498" s="14"/>
      <c r="G498" s="14"/>
      <c r="H498" s="14"/>
      <c r="I498" s="14"/>
      <c r="J498" s="14"/>
      <c r="K498" s="14"/>
      <c r="L498" s="14"/>
      <c r="M498" s="14"/>
      <c r="N498" s="14"/>
      <c r="O498" s="14"/>
      <c r="P498" s="14"/>
      <c r="Q498" s="14"/>
      <c r="R498" s="14"/>
      <c r="S498" s="14"/>
      <c r="T498" s="14"/>
      <c r="U498" s="14"/>
      <c r="V498" s="14"/>
      <c r="W498" s="14"/>
      <c r="X498" s="14"/>
      <c r="Y498" s="14"/>
      <c r="Z498" s="14"/>
    </row>
    <row r="499">
      <c r="A499" s="106">
        <v>498.0</v>
      </c>
      <c r="B499" s="107" t="s">
        <v>5168</v>
      </c>
      <c r="C499" s="107" t="s">
        <v>5331</v>
      </c>
      <c r="D499" s="107" t="s">
        <v>4509</v>
      </c>
      <c r="E499" s="36" t="s">
        <v>5332</v>
      </c>
      <c r="F499" s="14"/>
      <c r="G499" s="14"/>
      <c r="H499" s="14"/>
      <c r="I499" s="14"/>
      <c r="J499" s="14"/>
      <c r="K499" s="14"/>
      <c r="L499" s="14"/>
      <c r="M499" s="14"/>
      <c r="N499" s="14"/>
      <c r="O499" s="14"/>
      <c r="P499" s="14"/>
      <c r="Q499" s="14"/>
      <c r="R499" s="14"/>
      <c r="S499" s="14"/>
      <c r="T499" s="14"/>
      <c r="U499" s="14"/>
      <c r="V499" s="14"/>
      <c r="W499" s="14"/>
      <c r="X499" s="14"/>
      <c r="Y499" s="14"/>
      <c r="Z499" s="14"/>
    </row>
    <row r="500">
      <c r="A500" s="106">
        <v>499.0</v>
      </c>
      <c r="B500" s="107" t="s">
        <v>5168</v>
      </c>
      <c r="C500" s="107" t="s">
        <v>5333</v>
      </c>
      <c r="D500" s="107" t="s">
        <v>4509</v>
      </c>
      <c r="E500" s="36" t="s">
        <v>5334</v>
      </c>
      <c r="F500" s="14"/>
      <c r="G500" s="14"/>
      <c r="H500" s="14"/>
      <c r="I500" s="14"/>
      <c r="J500" s="14"/>
      <c r="K500" s="14"/>
      <c r="L500" s="14"/>
      <c r="M500" s="14"/>
      <c r="N500" s="14"/>
      <c r="O500" s="14"/>
      <c r="P500" s="14"/>
      <c r="Q500" s="14"/>
      <c r="R500" s="14"/>
      <c r="S500" s="14"/>
      <c r="T500" s="14"/>
      <c r="U500" s="14"/>
      <c r="V500" s="14"/>
      <c r="W500" s="14"/>
      <c r="X500" s="14"/>
      <c r="Y500" s="14"/>
      <c r="Z500" s="14"/>
    </row>
    <row r="501">
      <c r="A501" s="106">
        <v>500.0</v>
      </c>
      <c r="B501" s="107" t="s">
        <v>5168</v>
      </c>
      <c r="C501" s="107" t="s">
        <v>5335</v>
      </c>
      <c r="D501" s="107" t="s">
        <v>4509</v>
      </c>
      <c r="E501" s="36" t="s">
        <v>5336</v>
      </c>
      <c r="F501" s="14"/>
      <c r="G501" s="14"/>
      <c r="H501" s="14"/>
      <c r="I501" s="14"/>
      <c r="J501" s="14"/>
      <c r="K501" s="14"/>
      <c r="L501" s="14"/>
      <c r="M501" s="14"/>
      <c r="N501" s="14"/>
      <c r="O501" s="14"/>
      <c r="P501" s="14"/>
      <c r="Q501" s="14"/>
      <c r="R501" s="14"/>
      <c r="S501" s="14"/>
      <c r="T501" s="14"/>
      <c r="U501" s="14"/>
      <c r="V501" s="14"/>
      <c r="W501" s="14"/>
      <c r="X501" s="14"/>
      <c r="Y501" s="14"/>
      <c r="Z501" s="14"/>
    </row>
    <row r="502">
      <c r="A502" s="106">
        <v>501.0</v>
      </c>
      <c r="B502" s="107" t="s">
        <v>5168</v>
      </c>
      <c r="C502" s="107" t="s">
        <v>4866</v>
      </c>
      <c r="D502" s="107" t="s">
        <v>4509</v>
      </c>
      <c r="E502" s="36" t="s">
        <v>5337</v>
      </c>
      <c r="F502" s="14"/>
      <c r="G502" s="14"/>
      <c r="H502" s="14"/>
      <c r="I502" s="14"/>
      <c r="J502" s="14"/>
      <c r="K502" s="14"/>
      <c r="L502" s="14"/>
      <c r="M502" s="14"/>
      <c r="N502" s="14"/>
      <c r="O502" s="14"/>
      <c r="P502" s="14"/>
      <c r="Q502" s="14"/>
      <c r="R502" s="14"/>
      <c r="S502" s="14"/>
      <c r="T502" s="14"/>
      <c r="U502" s="14"/>
      <c r="V502" s="14"/>
      <c r="W502" s="14"/>
      <c r="X502" s="14"/>
      <c r="Y502" s="14"/>
      <c r="Z502" s="14"/>
    </row>
    <row r="503">
      <c r="A503" s="106">
        <v>502.0</v>
      </c>
      <c r="B503" s="107" t="s">
        <v>5168</v>
      </c>
      <c r="C503" s="107" t="s">
        <v>5338</v>
      </c>
      <c r="D503" s="107" t="s">
        <v>4509</v>
      </c>
      <c r="E503" s="36" t="s">
        <v>5339</v>
      </c>
      <c r="F503" s="14"/>
      <c r="G503" s="14"/>
      <c r="H503" s="14"/>
      <c r="I503" s="14"/>
      <c r="J503" s="14"/>
      <c r="K503" s="14"/>
      <c r="L503" s="14"/>
      <c r="M503" s="14"/>
      <c r="N503" s="14"/>
      <c r="O503" s="14"/>
      <c r="P503" s="14"/>
      <c r="Q503" s="14"/>
      <c r="R503" s="14"/>
      <c r="S503" s="14"/>
      <c r="T503" s="14"/>
      <c r="U503" s="14"/>
      <c r="V503" s="14"/>
      <c r="W503" s="14"/>
      <c r="X503" s="14"/>
      <c r="Y503" s="14"/>
      <c r="Z503" s="14"/>
    </row>
    <row r="504">
      <c r="A504" s="106">
        <v>503.0</v>
      </c>
      <c r="B504" s="107" t="s">
        <v>5168</v>
      </c>
      <c r="C504" s="107" t="s">
        <v>4947</v>
      </c>
      <c r="D504" s="107" t="s">
        <v>4543</v>
      </c>
      <c r="E504" s="36" t="s">
        <v>5340</v>
      </c>
      <c r="F504" s="14"/>
      <c r="G504" s="14"/>
      <c r="H504" s="14"/>
      <c r="I504" s="14"/>
      <c r="J504" s="14"/>
      <c r="K504" s="14"/>
      <c r="L504" s="14"/>
      <c r="M504" s="14"/>
      <c r="N504" s="14"/>
      <c r="O504" s="14"/>
      <c r="P504" s="14"/>
      <c r="Q504" s="14"/>
      <c r="R504" s="14"/>
      <c r="S504" s="14"/>
      <c r="T504" s="14"/>
      <c r="U504" s="14"/>
      <c r="V504" s="14"/>
      <c r="W504" s="14"/>
      <c r="X504" s="14"/>
      <c r="Y504" s="14"/>
      <c r="Z504" s="14"/>
    </row>
    <row r="505">
      <c r="A505" s="106">
        <v>504.0</v>
      </c>
      <c r="B505" s="107" t="s">
        <v>5168</v>
      </c>
      <c r="C505" s="107" t="s">
        <v>5341</v>
      </c>
      <c r="D505" s="107" t="s">
        <v>4505</v>
      </c>
      <c r="E505" s="36" t="s">
        <v>5342</v>
      </c>
      <c r="F505" s="14"/>
      <c r="G505" s="14"/>
      <c r="H505" s="14"/>
      <c r="I505" s="14"/>
      <c r="J505" s="14"/>
      <c r="K505" s="14"/>
      <c r="L505" s="14"/>
      <c r="M505" s="14"/>
      <c r="N505" s="14"/>
      <c r="O505" s="14"/>
      <c r="P505" s="14"/>
      <c r="Q505" s="14"/>
      <c r="R505" s="14"/>
      <c r="S505" s="14"/>
      <c r="T505" s="14"/>
      <c r="U505" s="14"/>
      <c r="V505" s="14"/>
      <c r="W505" s="14"/>
      <c r="X505" s="14"/>
      <c r="Y505" s="14"/>
      <c r="Z505" s="14"/>
    </row>
    <row r="506">
      <c r="A506" s="106">
        <v>505.0</v>
      </c>
      <c r="B506" s="107" t="s">
        <v>5168</v>
      </c>
      <c r="C506" s="107" t="s">
        <v>4947</v>
      </c>
      <c r="D506" s="107" t="s">
        <v>4509</v>
      </c>
      <c r="E506" s="36" t="s">
        <v>5343</v>
      </c>
      <c r="F506" s="14"/>
      <c r="G506" s="14"/>
      <c r="H506" s="14"/>
      <c r="I506" s="14"/>
      <c r="J506" s="14"/>
      <c r="K506" s="14"/>
      <c r="L506" s="14"/>
      <c r="M506" s="14"/>
      <c r="N506" s="14"/>
      <c r="O506" s="14"/>
      <c r="P506" s="14"/>
      <c r="Q506" s="14"/>
      <c r="R506" s="14"/>
      <c r="S506" s="14"/>
      <c r="T506" s="14"/>
      <c r="U506" s="14"/>
      <c r="V506" s="14"/>
      <c r="W506" s="14"/>
      <c r="X506" s="14"/>
      <c r="Y506" s="14"/>
      <c r="Z506" s="14"/>
    </row>
    <row r="507">
      <c r="A507" s="106">
        <v>506.0</v>
      </c>
      <c r="B507" s="107" t="s">
        <v>5168</v>
      </c>
      <c r="C507" s="107" t="s">
        <v>5344</v>
      </c>
      <c r="D507" s="107" t="s">
        <v>4509</v>
      </c>
      <c r="E507" s="36" t="s">
        <v>5345</v>
      </c>
      <c r="F507" s="14"/>
      <c r="G507" s="14"/>
      <c r="H507" s="14"/>
      <c r="I507" s="14"/>
      <c r="J507" s="14"/>
      <c r="K507" s="14"/>
      <c r="L507" s="14"/>
      <c r="M507" s="14"/>
      <c r="N507" s="14"/>
      <c r="O507" s="14"/>
      <c r="P507" s="14"/>
      <c r="Q507" s="14"/>
      <c r="R507" s="14"/>
      <c r="S507" s="14"/>
      <c r="T507" s="14"/>
      <c r="U507" s="14"/>
      <c r="V507" s="14"/>
      <c r="W507" s="14"/>
      <c r="X507" s="14"/>
      <c r="Y507" s="14"/>
      <c r="Z507" s="14"/>
    </row>
    <row r="508">
      <c r="A508" s="106">
        <v>507.0</v>
      </c>
      <c r="B508" s="107" t="s">
        <v>5168</v>
      </c>
      <c r="C508" s="107" t="s">
        <v>5346</v>
      </c>
      <c r="D508" s="107" t="s">
        <v>4509</v>
      </c>
      <c r="E508" s="36" t="s">
        <v>5347</v>
      </c>
      <c r="F508" s="14"/>
      <c r="G508" s="14"/>
      <c r="H508" s="14"/>
      <c r="I508" s="14"/>
      <c r="J508" s="14"/>
      <c r="K508" s="14"/>
      <c r="L508" s="14"/>
      <c r="M508" s="14"/>
      <c r="N508" s="14"/>
      <c r="O508" s="14"/>
      <c r="P508" s="14"/>
      <c r="Q508" s="14"/>
      <c r="R508" s="14"/>
      <c r="S508" s="14"/>
      <c r="T508" s="14"/>
      <c r="U508" s="14"/>
      <c r="V508" s="14"/>
      <c r="W508" s="14"/>
      <c r="X508" s="14"/>
      <c r="Y508" s="14"/>
      <c r="Z508" s="14"/>
    </row>
    <row r="509">
      <c r="A509" s="106">
        <v>508.0</v>
      </c>
      <c r="B509" s="107" t="s">
        <v>5168</v>
      </c>
      <c r="C509" s="107" t="s">
        <v>5348</v>
      </c>
      <c r="D509" s="107" t="s">
        <v>4680</v>
      </c>
      <c r="E509" s="36" t="s">
        <v>5349</v>
      </c>
      <c r="F509" s="14"/>
      <c r="G509" s="14"/>
      <c r="H509" s="14"/>
      <c r="I509" s="14"/>
      <c r="J509" s="14"/>
      <c r="K509" s="14"/>
      <c r="L509" s="14"/>
      <c r="M509" s="14"/>
      <c r="N509" s="14"/>
      <c r="O509" s="14"/>
      <c r="P509" s="14"/>
      <c r="Q509" s="14"/>
      <c r="R509" s="14"/>
      <c r="S509" s="14"/>
      <c r="T509" s="14"/>
      <c r="U509" s="14"/>
      <c r="V509" s="14"/>
      <c r="W509" s="14"/>
      <c r="X509" s="14"/>
      <c r="Y509" s="14"/>
      <c r="Z509" s="14"/>
    </row>
    <row r="510">
      <c r="A510" s="106">
        <v>509.0</v>
      </c>
      <c r="B510" s="107" t="s">
        <v>5168</v>
      </c>
      <c r="C510" s="107" t="s">
        <v>5350</v>
      </c>
      <c r="D510" s="107" t="s">
        <v>4509</v>
      </c>
      <c r="E510" s="36" t="s">
        <v>5351</v>
      </c>
      <c r="F510" s="14"/>
      <c r="G510" s="14"/>
      <c r="H510" s="14"/>
      <c r="I510" s="14"/>
      <c r="J510" s="14"/>
      <c r="K510" s="14"/>
      <c r="L510" s="14"/>
      <c r="M510" s="14"/>
      <c r="N510" s="14"/>
      <c r="O510" s="14"/>
      <c r="P510" s="14"/>
      <c r="Q510" s="14"/>
      <c r="R510" s="14"/>
      <c r="S510" s="14"/>
      <c r="T510" s="14"/>
      <c r="U510" s="14"/>
      <c r="V510" s="14"/>
      <c r="W510" s="14"/>
      <c r="X510" s="14"/>
      <c r="Y510" s="14"/>
      <c r="Z510" s="14"/>
    </row>
    <row r="511">
      <c r="A511" s="106">
        <v>510.0</v>
      </c>
      <c r="B511" s="107" t="s">
        <v>5168</v>
      </c>
      <c r="C511" s="107" t="s">
        <v>5352</v>
      </c>
      <c r="D511" s="107" t="s">
        <v>4509</v>
      </c>
      <c r="E511" s="36" t="s">
        <v>5353</v>
      </c>
      <c r="F511" s="14"/>
      <c r="G511" s="14"/>
      <c r="H511" s="14"/>
      <c r="I511" s="14"/>
      <c r="J511" s="14"/>
      <c r="K511" s="14"/>
      <c r="L511" s="14"/>
      <c r="M511" s="14"/>
      <c r="N511" s="14"/>
      <c r="O511" s="14"/>
      <c r="P511" s="14"/>
      <c r="Q511" s="14"/>
      <c r="R511" s="14"/>
      <c r="S511" s="14"/>
      <c r="T511" s="14"/>
      <c r="U511" s="14"/>
      <c r="V511" s="14"/>
      <c r="W511" s="14"/>
      <c r="X511" s="14"/>
      <c r="Y511" s="14"/>
      <c r="Z511" s="14"/>
    </row>
    <row r="512">
      <c r="A512" s="106">
        <v>511.0</v>
      </c>
      <c r="B512" s="107" t="s">
        <v>5168</v>
      </c>
      <c r="C512" s="107" t="s">
        <v>5354</v>
      </c>
      <c r="D512" s="107" t="s">
        <v>4509</v>
      </c>
      <c r="E512" s="36" t="s">
        <v>5355</v>
      </c>
      <c r="F512" s="14"/>
      <c r="G512" s="14"/>
      <c r="H512" s="14"/>
      <c r="I512" s="14"/>
      <c r="J512" s="14"/>
      <c r="K512" s="14"/>
      <c r="L512" s="14"/>
      <c r="M512" s="14"/>
      <c r="N512" s="14"/>
      <c r="O512" s="14"/>
      <c r="P512" s="14"/>
      <c r="Q512" s="14"/>
      <c r="R512" s="14"/>
      <c r="S512" s="14"/>
      <c r="T512" s="14"/>
      <c r="U512" s="14"/>
      <c r="V512" s="14"/>
      <c r="W512" s="14"/>
      <c r="X512" s="14"/>
      <c r="Y512" s="14"/>
      <c r="Z512" s="14"/>
    </row>
    <row r="513">
      <c r="A513" s="106">
        <v>512.0</v>
      </c>
      <c r="B513" s="107" t="s">
        <v>5168</v>
      </c>
      <c r="C513" s="107" t="s">
        <v>4937</v>
      </c>
      <c r="D513" s="107" t="s">
        <v>4543</v>
      </c>
      <c r="E513" s="36" t="s">
        <v>5356</v>
      </c>
      <c r="F513" s="14"/>
      <c r="G513" s="14"/>
      <c r="H513" s="14"/>
      <c r="I513" s="14"/>
      <c r="J513" s="14"/>
      <c r="K513" s="14"/>
      <c r="L513" s="14"/>
      <c r="M513" s="14"/>
      <c r="N513" s="14"/>
      <c r="O513" s="14"/>
      <c r="P513" s="14"/>
      <c r="Q513" s="14"/>
      <c r="R513" s="14"/>
      <c r="S513" s="14"/>
      <c r="T513" s="14"/>
      <c r="U513" s="14"/>
      <c r="V513" s="14"/>
      <c r="W513" s="14"/>
      <c r="X513" s="14"/>
      <c r="Y513" s="14"/>
      <c r="Z513" s="14"/>
    </row>
    <row r="514">
      <c r="A514" s="106">
        <v>513.0</v>
      </c>
      <c r="B514" s="107" t="s">
        <v>5168</v>
      </c>
      <c r="C514" s="107" t="s">
        <v>5357</v>
      </c>
      <c r="D514" s="107" t="s">
        <v>4509</v>
      </c>
      <c r="E514" s="36" t="s">
        <v>5358</v>
      </c>
      <c r="F514" s="14"/>
      <c r="G514" s="14"/>
      <c r="H514" s="14"/>
      <c r="I514" s="14"/>
      <c r="J514" s="14"/>
      <c r="K514" s="14"/>
      <c r="L514" s="14"/>
      <c r="M514" s="14"/>
      <c r="N514" s="14"/>
      <c r="O514" s="14"/>
      <c r="P514" s="14"/>
      <c r="Q514" s="14"/>
      <c r="R514" s="14"/>
      <c r="S514" s="14"/>
      <c r="T514" s="14"/>
      <c r="U514" s="14"/>
      <c r="V514" s="14"/>
      <c r="W514" s="14"/>
      <c r="X514" s="14"/>
      <c r="Y514" s="14"/>
      <c r="Z514" s="14"/>
    </row>
    <row r="515">
      <c r="A515" s="106">
        <v>514.0</v>
      </c>
      <c r="B515" s="107" t="s">
        <v>5168</v>
      </c>
      <c r="C515" s="107" t="s">
        <v>5359</v>
      </c>
      <c r="D515" s="107" t="s">
        <v>4509</v>
      </c>
      <c r="E515" s="36" t="s">
        <v>5360</v>
      </c>
      <c r="F515" s="14"/>
      <c r="G515" s="14"/>
      <c r="H515" s="14"/>
      <c r="I515" s="14"/>
      <c r="J515" s="14"/>
      <c r="K515" s="14"/>
      <c r="L515" s="14"/>
      <c r="M515" s="14"/>
      <c r="N515" s="14"/>
      <c r="O515" s="14"/>
      <c r="P515" s="14"/>
      <c r="Q515" s="14"/>
      <c r="R515" s="14"/>
      <c r="S515" s="14"/>
      <c r="T515" s="14"/>
      <c r="U515" s="14"/>
      <c r="V515" s="14"/>
      <c r="W515" s="14"/>
      <c r="X515" s="14"/>
      <c r="Y515" s="14"/>
      <c r="Z515" s="14"/>
    </row>
    <row r="516">
      <c r="A516" s="106">
        <v>515.0</v>
      </c>
      <c r="B516" s="107" t="s">
        <v>5168</v>
      </c>
      <c r="C516" s="107" t="s">
        <v>5361</v>
      </c>
      <c r="D516" s="107" t="s">
        <v>4509</v>
      </c>
      <c r="E516" s="36" t="s">
        <v>5362</v>
      </c>
      <c r="F516" s="14"/>
      <c r="G516" s="14"/>
      <c r="H516" s="14"/>
      <c r="I516" s="14"/>
      <c r="J516" s="14"/>
      <c r="K516" s="14"/>
      <c r="L516" s="14"/>
      <c r="M516" s="14"/>
      <c r="N516" s="14"/>
      <c r="O516" s="14"/>
      <c r="P516" s="14"/>
      <c r="Q516" s="14"/>
      <c r="R516" s="14"/>
      <c r="S516" s="14"/>
      <c r="T516" s="14"/>
      <c r="U516" s="14"/>
      <c r="V516" s="14"/>
      <c r="W516" s="14"/>
      <c r="X516" s="14"/>
      <c r="Y516" s="14"/>
      <c r="Z516" s="14"/>
    </row>
    <row r="517">
      <c r="A517" s="106">
        <v>516.0</v>
      </c>
      <c r="B517" s="107" t="s">
        <v>5168</v>
      </c>
      <c r="C517" s="107" t="s">
        <v>5363</v>
      </c>
      <c r="D517" s="107" t="s">
        <v>4505</v>
      </c>
      <c r="E517" s="36" t="s">
        <v>5364</v>
      </c>
      <c r="F517" s="14"/>
      <c r="G517" s="14"/>
      <c r="H517" s="14"/>
      <c r="I517" s="14"/>
      <c r="J517" s="14"/>
      <c r="K517" s="14"/>
      <c r="L517" s="14"/>
      <c r="M517" s="14"/>
      <c r="N517" s="14"/>
      <c r="O517" s="14"/>
      <c r="P517" s="14"/>
      <c r="Q517" s="14"/>
      <c r="R517" s="14"/>
      <c r="S517" s="14"/>
      <c r="T517" s="14"/>
      <c r="U517" s="14"/>
      <c r="V517" s="14"/>
      <c r="W517" s="14"/>
      <c r="X517" s="14"/>
      <c r="Y517" s="14"/>
      <c r="Z517" s="14"/>
    </row>
    <row r="518">
      <c r="A518" s="106">
        <v>517.0</v>
      </c>
      <c r="B518" s="107" t="s">
        <v>5168</v>
      </c>
      <c r="C518" s="107" t="s">
        <v>5365</v>
      </c>
      <c r="D518" s="107" t="s">
        <v>5366</v>
      </c>
      <c r="E518" s="36" t="s">
        <v>5367</v>
      </c>
      <c r="F518" s="14"/>
      <c r="G518" s="14"/>
      <c r="H518" s="14"/>
      <c r="I518" s="14"/>
      <c r="J518" s="14"/>
      <c r="K518" s="14"/>
      <c r="L518" s="14"/>
      <c r="M518" s="14"/>
      <c r="N518" s="14"/>
      <c r="O518" s="14"/>
      <c r="P518" s="14"/>
      <c r="Q518" s="14"/>
      <c r="R518" s="14"/>
      <c r="S518" s="14"/>
      <c r="T518" s="14"/>
      <c r="U518" s="14"/>
      <c r="V518" s="14"/>
      <c r="W518" s="14"/>
      <c r="X518" s="14"/>
      <c r="Y518" s="14"/>
      <c r="Z518" s="14"/>
    </row>
    <row r="519">
      <c r="A519" s="106">
        <v>518.0</v>
      </c>
      <c r="B519" s="107" t="s">
        <v>5168</v>
      </c>
      <c r="C519" s="107" t="s">
        <v>5368</v>
      </c>
      <c r="D519" s="107" t="s">
        <v>4509</v>
      </c>
      <c r="E519" s="36" t="s">
        <v>5369</v>
      </c>
      <c r="F519" s="14"/>
      <c r="G519" s="14"/>
      <c r="H519" s="14"/>
      <c r="I519" s="14"/>
      <c r="J519" s="14"/>
      <c r="K519" s="14"/>
      <c r="L519" s="14"/>
      <c r="M519" s="14"/>
      <c r="N519" s="14"/>
      <c r="O519" s="14"/>
      <c r="P519" s="14"/>
      <c r="Q519" s="14"/>
      <c r="R519" s="14"/>
      <c r="S519" s="14"/>
      <c r="T519" s="14"/>
      <c r="U519" s="14"/>
      <c r="V519" s="14"/>
      <c r="W519" s="14"/>
      <c r="X519" s="14"/>
      <c r="Y519" s="14"/>
      <c r="Z519" s="14"/>
    </row>
    <row r="520">
      <c r="A520" s="106">
        <v>519.0</v>
      </c>
      <c r="B520" s="107" t="s">
        <v>5168</v>
      </c>
      <c r="C520" s="107" t="s">
        <v>4947</v>
      </c>
      <c r="D520" s="107" t="s">
        <v>5178</v>
      </c>
      <c r="E520" s="36" t="s">
        <v>5370</v>
      </c>
      <c r="F520" s="14"/>
      <c r="G520" s="14"/>
      <c r="H520" s="14"/>
      <c r="I520" s="14"/>
      <c r="J520" s="14"/>
      <c r="K520" s="14"/>
      <c r="L520" s="14"/>
      <c r="M520" s="14"/>
      <c r="N520" s="14"/>
      <c r="O520" s="14"/>
      <c r="P520" s="14"/>
      <c r="Q520" s="14"/>
      <c r="R520" s="14"/>
      <c r="S520" s="14"/>
      <c r="T520" s="14"/>
      <c r="U520" s="14"/>
      <c r="V520" s="14"/>
      <c r="W520" s="14"/>
      <c r="X520" s="14"/>
      <c r="Y520" s="14"/>
      <c r="Z520" s="14"/>
    </row>
    <row r="521">
      <c r="A521" s="106">
        <v>520.0</v>
      </c>
      <c r="B521" s="107" t="s">
        <v>5168</v>
      </c>
      <c r="C521" s="107" t="s">
        <v>5371</v>
      </c>
      <c r="D521" s="107" t="s">
        <v>4509</v>
      </c>
      <c r="E521" s="36" t="s">
        <v>5372</v>
      </c>
      <c r="F521" s="14"/>
      <c r="G521" s="14"/>
      <c r="H521" s="14"/>
      <c r="I521" s="14"/>
      <c r="J521" s="14"/>
      <c r="K521" s="14"/>
      <c r="L521" s="14"/>
      <c r="M521" s="14"/>
      <c r="N521" s="14"/>
      <c r="O521" s="14"/>
      <c r="P521" s="14"/>
      <c r="Q521" s="14"/>
      <c r="R521" s="14"/>
      <c r="S521" s="14"/>
      <c r="T521" s="14"/>
      <c r="U521" s="14"/>
      <c r="V521" s="14"/>
      <c r="W521" s="14"/>
      <c r="X521" s="14"/>
      <c r="Y521" s="14"/>
      <c r="Z521" s="14"/>
    </row>
    <row r="522">
      <c r="A522" s="106">
        <v>521.0</v>
      </c>
      <c r="B522" s="107" t="s">
        <v>5168</v>
      </c>
      <c r="C522" s="107" t="s">
        <v>5373</v>
      </c>
      <c r="D522" s="107" t="s">
        <v>4509</v>
      </c>
      <c r="E522" s="36" t="s">
        <v>5374</v>
      </c>
      <c r="F522" s="14"/>
      <c r="G522" s="14"/>
      <c r="H522" s="14"/>
      <c r="I522" s="14"/>
      <c r="J522" s="14"/>
      <c r="K522" s="14"/>
      <c r="L522" s="14"/>
      <c r="M522" s="14"/>
      <c r="N522" s="14"/>
      <c r="O522" s="14"/>
      <c r="P522" s="14"/>
      <c r="Q522" s="14"/>
      <c r="R522" s="14"/>
      <c r="S522" s="14"/>
      <c r="T522" s="14"/>
      <c r="U522" s="14"/>
      <c r="V522" s="14"/>
      <c r="W522" s="14"/>
      <c r="X522" s="14"/>
      <c r="Y522" s="14"/>
      <c r="Z522" s="14"/>
    </row>
    <row r="523">
      <c r="A523" s="106">
        <v>522.0</v>
      </c>
      <c r="B523" s="107" t="s">
        <v>5168</v>
      </c>
      <c r="C523" s="107" t="s">
        <v>5375</v>
      </c>
      <c r="D523" s="107" t="s">
        <v>4505</v>
      </c>
      <c r="E523" s="36" t="s">
        <v>5376</v>
      </c>
      <c r="F523" s="14"/>
      <c r="G523" s="14"/>
      <c r="H523" s="14"/>
      <c r="I523" s="14"/>
      <c r="J523" s="14"/>
      <c r="K523" s="14"/>
      <c r="L523" s="14"/>
      <c r="M523" s="14"/>
      <c r="N523" s="14"/>
      <c r="O523" s="14"/>
      <c r="P523" s="14"/>
      <c r="Q523" s="14"/>
      <c r="R523" s="14"/>
      <c r="S523" s="14"/>
      <c r="T523" s="14"/>
      <c r="U523" s="14"/>
      <c r="V523" s="14"/>
      <c r="W523" s="14"/>
      <c r="X523" s="14"/>
      <c r="Y523" s="14"/>
      <c r="Z523" s="14"/>
    </row>
    <row r="524">
      <c r="A524" s="106">
        <v>523.0</v>
      </c>
      <c r="B524" s="107" t="s">
        <v>5168</v>
      </c>
      <c r="C524" s="107" t="s">
        <v>5377</v>
      </c>
      <c r="D524" s="107" t="s">
        <v>4509</v>
      </c>
      <c r="E524" s="36" t="s">
        <v>5378</v>
      </c>
      <c r="F524" s="14"/>
      <c r="G524" s="14"/>
      <c r="H524" s="14"/>
      <c r="I524" s="14"/>
      <c r="J524" s="14"/>
      <c r="K524" s="14"/>
      <c r="L524" s="14"/>
      <c r="M524" s="14"/>
      <c r="N524" s="14"/>
      <c r="O524" s="14"/>
      <c r="P524" s="14"/>
      <c r="Q524" s="14"/>
      <c r="R524" s="14"/>
      <c r="S524" s="14"/>
      <c r="T524" s="14"/>
      <c r="U524" s="14"/>
      <c r="V524" s="14"/>
      <c r="W524" s="14"/>
      <c r="X524" s="14"/>
      <c r="Y524" s="14"/>
      <c r="Z524" s="14"/>
    </row>
    <row r="525">
      <c r="A525" s="106">
        <v>524.0</v>
      </c>
      <c r="B525" s="107" t="s">
        <v>5168</v>
      </c>
      <c r="C525" s="107" t="s">
        <v>5379</v>
      </c>
      <c r="D525" s="107" t="s">
        <v>4509</v>
      </c>
      <c r="E525" s="36" t="s">
        <v>5380</v>
      </c>
      <c r="F525" s="14"/>
      <c r="G525" s="14"/>
      <c r="H525" s="14"/>
      <c r="I525" s="14"/>
      <c r="J525" s="14"/>
      <c r="K525" s="14"/>
      <c r="L525" s="14"/>
      <c r="M525" s="14"/>
      <c r="N525" s="14"/>
      <c r="O525" s="14"/>
      <c r="P525" s="14"/>
      <c r="Q525" s="14"/>
      <c r="R525" s="14"/>
      <c r="S525" s="14"/>
      <c r="T525" s="14"/>
      <c r="U525" s="14"/>
      <c r="V525" s="14"/>
      <c r="W525" s="14"/>
      <c r="X525" s="14"/>
      <c r="Y525" s="14"/>
      <c r="Z525" s="14"/>
    </row>
    <row r="526">
      <c r="A526" s="106">
        <v>525.0</v>
      </c>
      <c r="B526" s="107" t="s">
        <v>5168</v>
      </c>
      <c r="C526" s="107" t="s">
        <v>5381</v>
      </c>
      <c r="D526" s="107" t="s">
        <v>4509</v>
      </c>
      <c r="E526" s="36" t="s">
        <v>5382</v>
      </c>
      <c r="F526" s="14"/>
      <c r="G526" s="14"/>
      <c r="H526" s="14"/>
      <c r="I526" s="14"/>
      <c r="J526" s="14"/>
      <c r="K526" s="14"/>
      <c r="L526" s="14"/>
      <c r="M526" s="14"/>
      <c r="N526" s="14"/>
      <c r="O526" s="14"/>
      <c r="P526" s="14"/>
      <c r="Q526" s="14"/>
      <c r="R526" s="14"/>
      <c r="S526" s="14"/>
      <c r="T526" s="14"/>
      <c r="U526" s="14"/>
      <c r="V526" s="14"/>
      <c r="W526" s="14"/>
      <c r="X526" s="14"/>
      <c r="Y526" s="14"/>
      <c r="Z526" s="14"/>
    </row>
    <row r="527">
      <c r="A527" s="106">
        <v>526.0</v>
      </c>
      <c r="B527" s="107" t="s">
        <v>5168</v>
      </c>
      <c r="C527" s="107" t="s">
        <v>4564</v>
      </c>
      <c r="D527" s="107" t="s">
        <v>4569</v>
      </c>
      <c r="E527" s="36" t="s">
        <v>5383</v>
      </c>
      <c r="F527" s="14"/>
      <c r="G527" s="14"/>
      <c r="H527" s="14"/>
      <c r="I527" s="14"/>
      <c r="J527" s="14"/>
      <c r="K527" s="14"/>
      <c r="L527" s="14"/>
      <c r="M527" s="14"/>
      <c r="N527" s="14"/>
      <c r="O527" s="14"/>
      <c r="P527" s="14"/>
      <c r="Q527" s="14"/>
      <c r="R527" s="14"/>
      <c r="S527" s="14"/>
      <c r="T527" s="14"/>
      <c r="U527" s="14"/>
      <c r="V527" s="14"/>
      <c r="W527" s="14"/>
      <c r="X527" s="14"/>
      <c r="Y527" s="14"/>
      <c r="Z527" s="14"/>
    </row>
    <row r="528">
      <c r="A528" s="106">
        <v>527.0</v>
      </c>
      <c r="B528" s="107" t="s">
        <v>5168</v>
      </c>
      <c r="C528" s="107" t="s">
        <v>5384</v>
      </c>
      <c r="D528" s="107" t="s">
        <v>4509</v>
      </c>
      <c r="E528" s="36" t="s">
        <v>5385</v>
      </c>
      <c r="F528" s="14"/>
      <c r="G528" s="14"/>
      <c r="H528" s="14"/>
      <c r="I528" s="14"/>
      <c r="J528" s="14"/>
      <c r="K528" s="14"/>
      <c r="L528" s="14"/>
      <c r="M528" s="14"/>
      <c r="N528" s="14"/>
      <c r="O528" s="14"/>
      <c r="P528" s="14"/>
      <c r="Q528" s="14"/>
      <c r="R528" s="14"/>
      <c r="S528" s="14"/>
      <c r="T528" s="14"/>
      <c r="U528" s="14"/>
      <c r="V528" s="14"/>
      <c r="W528" s="14"/>
      <c r="X528" s="14"/>
      <c r="Y528" s="14"/>
      <c r="Z528" s="14"/>
    </row>
    <row r="529">
      <c r="A529" s="106">
        <v>528.0</v>
      </c>
      <c r="B529" s="107" t="s">
        <v>5168</v>
      </c>
      <c r="C529" s="107" t="s">
        <v>5386</v>
      </c>
      <c r="D529" s="107" t="s">
        <v>4509</v>
      </c>
      <c r="E529" s="36" t="s">
        <v>5387</v>
      </c>
      <c r="F529" s="14"/>
      <c r="G529" s="14"/>
      <c r="H529" s="14"/>
      <c r="I529" s="14"/>
      <c r="J529" s="14"/>
      <c r="K529" s="14"/>
      <c r="L529" s="14"/>
      <c r="M529" s="14"/>
      <c r="N529" s="14"/>
      <c r="O529" s="14"/>
      <c r="P529" s="14"/>
      <c r="Q529" s="14"/>
      <c r="R529" s="14"/>
      <c r="S529" s="14"/>
      <c r="T529" s="14"/>
      <c r="U529" s="14"/>
      <c r="V529" s="14"/>
      <c r="W529" s="14"/>
      <c r="X529" s="14"/>
      <c r="Y529" s="14"/>
      <c r="Z529" s="14"/>
    </row>
    <row r="530">
      <c r="A530" s="106">
        <v>529.0</v>
      </c>
      <c r="B530" s="107" t="s">
        <v>5168</v>
      </c>
      <c r="C530" s="107" t="s">
        <v>5388</v>
      </c>
      <c r="D530" s="107" t="s">
        <v>4509</v>
      </c>
      <c r="E530" s="36" t="s">
        <v>5389</v>
      </c>
      <c r="F530" s="14"/>
      <c r="G530" s="14"/>
      <c r="H530" s="14"/>
      <c r="I530" s="14"/>
      <c r="J530" s="14"/>
      <c r="K530" s="14"/>
      <c r="L530" s="14"/>
      <c r="M530" s="14"/>
      <c r="N530" s="14"/>
      <c r="O530" s="14"/>
      <c r="P530" s="14"/>
      <c r="Q530" s="14"/>
      <c r="R530" s="14"/>
      <c r="S530" s="14"/>
      <c r="T530" s="14"/>
      <c r="U530" s="14"/>
      <c r="V530" s="14"/>
      <c r="W530" s="14"/>
      <c r="X530" s="14"/>
      <c r="Y530" s="14"/>
      <c r="Z530" s="14"/>
    </row>
    <row r="531">
      <c r="A531" s="106">
        <v>530.0</v>
      </c>
      <c r="B531" s="107" t="s">
        <v>5168</v>
      </c>
      <c r="C531" s="107" t="s">
        <v>4826</v>
      </c>
      <c r="D531" s="107" t="s">
        <v>4509</v>
      </c>
      <c r="E531" s="36" t="s">
        <v>5390</v>
      </c>
      <c r="F531" s="14"/>
      <c r="G531" s="14"/>
      <c r="H531" s="14"/>
      <c r="I531" s="14"/>
      <c r="J531" s="14"/>
      <c r="K531" s="14"/>
      <c r="L531" s="14"/>
      <c r="M531" s="14"/>
      <c r="N531" s="14"/>
      <c r="O531" s="14"/>
      <c r="P531" s="14"/>
      <c r="Q531" s="14"/>
      <c r="R531" s="14"/>
      <c r="S531" s="14"/>
      <c r="T531" s="14"/>
      <c r="U531" s="14"/>
      <c r="V531" s="14"/>
      <c r="W531" s="14"/>
      <c r="X531" s="14"/>
      <c r="Y531" s="14"/>
      <c r="Z531" s="14"/>
    </row>
    <row r="532">
      <c r="A532" s="106">
        <v>531.0</v>
      </c>
      <c r="B532" s="107" t="s">
        <v>5168</v>
      </c>
      <c r="C532" s="107" t="s">
        <v>5391</v>
      </c>
      <c r="D532" s="107" t="s">
        <v>4505</v>
      </c>
      <c r="E532" s="36" t="s">
        <v>5392</v>
      </c>
      <c r="F532" s="14"/>
      <c r="G532" s="14"/>
      <c r="H532" s="14"/>
      <c r="I532" s="14"/>
      <c r="J532" s="14"/>
      <c r="K532" s="14"/>
      <c r="L532" s="14"/>
      <c r="M532" s="14"/>
      <c r="N532" s="14"/>
      <c r="O532" s="14"/>
      <c r="P532" s="14"/>
      <c r="Q532" s="14"/>
      <c r="R532" s="14"/>
      <c r="S532" s="14"/>
      <c r="T532" s="14"/>
      <c r="U532" s="14"/>
      <c r="V532" s="14"/>
      <c r="W532" s="14"/>
      <c r="X532" s="14"/>
      <c r="Y532" s="14"/>
      <c r="Z532" s="14"/>
    </row>
    <row r="533">
      <c r="A533" s="106">
        <v>532.0</v>
      </c>
      <c r="B533" s="107" t="s">
        <v>5168</v>
      </c>
      <c r="C533" s="107" t="s">
        <v>5393</v>
      </c>
      <c r="D533" s="107" t="s">
        <v>4509</v>
      </c>
      <c r="E533" s="36" t="s">
        <v>5394</v>
      </c>
      <c r="F533" s="14"/>
      <c r="G533" s="14"/>
      <c r="H533" s="14"/>
      <c r="I533" s="14"/>
      <c r="J533" s="14"/>
      <c r="K533" s="14"/>
      <c r="L533" s="14"/>
      <c r="M533" s="14"/>
      <c r="N533" s="14"/>
      <c r="O533" s="14"/>
      <c r="P533" s="14"/>
      <c r="Q533" s="14"/>
      <c r="R533" s="14"/>
      <c r="S533" s="14"/>
      <c r="T533" s="14"/>
      <c r="U533" s="14"/>
      <c r="V533" s="14"/>
      <c r="W533" s="14"/>
      <c r="X533" s="14"/>
      <c r="Y533" s="14"/>
      <c r="Z533" s="14"/>
    </row>
    <row r="534">
      <c r="A534" s="106">
        <v>533.0</v>
      </c>
      <c r="B534" s="107" t="s">
        <v>5168</v>
      </c>
      <c r="C534" s="107" t="s">
        <v>5395</v>
      </c>
      <c r="D534" s="107" t="s">
        <v>4509</v>
      </c>
      <c r="E534" s="36" t="s">
        <v>5396</v>
      </c>
      <c r="F534" s="14"/>
      <c r="G534" s="14"/>
      <c r="H534" s="14"/>
      <c r="I534" s="14"/>
      <c r="J534" s="14"/>
      <c r="K534" s="14"/>
      <c r="L534" s="14"/>
      <c r="M534" s="14"/>
      <c r="N534" s="14"/>
      <c r="O534" s="14"/>
      <c r="P534" s="14"/>
      <c r="Q534" s="14"/>
      <c r="R534" s="14"/>
      <c r="S534" s="14"/>
      <c r="T534" s="14"/>
      <c r="U534" s="14"/>
      <c r="V534" s="14"/>
      <c r="W534" s="14"/>
      <c r="X534" s="14"/>
      <c r="Y534" s="14"/>
      <c r="Z534" s="14"/>
    </row>
    <row r="535">
      <c r="A535" s="106">
        <v>534.0</v>
      </c>
      <c r="B535" s="107" t="s">
        <v>5168</v>
      </c>
      <c r="C535" s="107" t="s">
        <v>5096</v>
      </c>
      <c r="D535" s="107" t="s">
        <v>4509</v>
      </c>
      <c r="E535" s="36" t="s">
        <v>5397</v>
      </c>
      <c r="F535" s="14"/>
      <c r="G535" s="14"/>
      <c r="H535" s="14"/>
      <c r="I535" s="14"/>
      <c r="J535" s="14"/>
      <c r="K535" s="14"/>
      <c r="L535" s="14"/>
      <c r="M535" s="14"/>
      <c r="N535" s="14"/>
      <c r="O535" s="14"/>
      <c r="P535" s="14"/>
      <c r="Q535" s="14"/>
      <c r="R535" s="14"/>
      <c r="S535" s="14"/>
      <c r="T535" s="14"/>
      <c r="U535" s="14"/>
      <c r="V535" s="14"/>
      <c r="W535" s="14"/>
      <c r="X535" s="14"/>
      <c r="Y535" s="14"/>
      <c r="Z535" s="14"/>
    </row>
    <row r="536">
      <c r="A536" s="106">
        <v>535.0</v>
      </c>
      <c r="B536" s="107" t="s">
        <v>5168</v>
      </c>
      <c r="C536" s="107" t="s">
        <v>5398</v>
      </c>
      <c r="D536" s="107" t="s">
        <v>4509</v>
      </c>
      <c r="E536" s="36" t="s">
        <v>5399</v>
      </c>
      <c r="F536" s="14"/>
      <c r="G536" s="14"/>
      <c r="H536" s="14"/>
      <c r="I536" s="14"/>
      <c r="J536" s="14"/>
      <c r="K536" s="14"/>
      <c r="L536" s="14"/>
      <c r="M536" s="14"/>
      <c r="N536" s="14"/>
      <c r="O536" s="14"/>
      <c r="P536" s="14"/>
      <c r="Q536" s="14"/>
      <c r="R536" s="14"/>
      <c r="S536" s="14"/>
      <c r="T536" s="14"/>
      <c r="U536" s="14"/>
      <c r="V536" s="14"/>
      <c r="W536" s="14"/>
      <c r="X536" s="14"/>
      <c r="Y536" s="14"/>
      <c r="Z536" s="14"/>
    </row>
    <row r="537">
      <c r="A537" s="106">
        <v>536.0</v>
      </c>
      <c r="B537" s="107" t="s">
        <v>5168</v>
      </c>
      <c r="C537" s="107" t="s">
        <v>5400</v>
      </c>
      <c r="D537" s="107" t="s">
        <v>4509</v>
      </c>
      <c r="E537" s="36" t="s">
        <v>5401</v>
      </c>
      <c r="F537" s="14"/>
      <c r="G537" s="14"/>
      <c r="H537" s="14"/>
      <c r="I537" s="14"/>
      <c r="J537" s="14"/>
      <c r="K537" s="14"/>
      <c r="L537" s="14"/>
      <c r="M537" s="14"/>
      <c r="N537" s="14"/>
      <c r="O537" s="14"/>
      <c r="P537" s="14"/>
      <c r="Q537" s="14"/>
      <c r="R537" s="14"/>
      <c r="S537" s="14"/>
      <c r="T537" s="14"/>
      <c r="U537" s="14"/>
      <c r="V537" s="14"/>
      <c r="W537" s="14"/>
      <c r="X537" s="14"/>
      <c r="Y537" s="14"/>
      <c r="Z537" s="14"/>
    </row>
    <row r="538">
      <c r="A538" s="106">
        <v>537.0</v>
      </c>
      <c r="B538" s="107" t="s">
        <v>5168</v>
      </c>
      <c r="C538" s="107" t="s">
        <v>5402</v>
      </c>
      <c r="D538" s="107" t="s">
        <v>4509</v>
      </c>
      <c r="E538" s="36" t="s">
        <v>5403</v>
      </c>
      <c r="F538" s="14"/>
      <c r="G538" s="14"/>
      <c r="H538" s="14"/>
      <c r="I538" s="14"/>
      <c r="J538" s="14"/>
      <c r="K538" s="14"/>
      <c r="L538" s="14"/>
      <c r="M538" s="14"/>
      <c r="N538" s="14"/>
      <c r="O538" s="14"/>
      <c r="P538" s="14"/>
      <c r="Q538" s="14"/>
      <c r="R538" s="14"/>
      <c r="S538" s="14"/>
      <c r="T538" s="14"/>
      <c r="U538" s="14"/>
      <c r="V538" s="14"/>
      <c r="W538" s="14"/>
      <c r="X538" s="14"/>
      <c r="Y538" s="14"/>
      <c r="Z538" s="14"/>
    </row>
    <row r="539">
      <c r="A539" s="106">
        <v>538.0</v>
      </c>
      <c r="B539" s="107" t="s">
        <v>5168</v>
      </c>
      <c r="C539" s="107" t="s">
        <v>5404</v>
      </c>
      <c r="D539" s="107" t="s">
        <v>4509</v>
      </c>
      <c r="E539" s="36" t="s">
        <v>5405</v>
      </c>
      <c r="F539" s="14"/>
      <c r="G539" s="14"/>
      <c r="H539" s="14"/>
      <c r="I539" s="14"/>
      <c r="J539" s="14"/>
      <c r="K539" s="14"/>
      <c r="L539" s="14"/>
      <c r="M539" s="14"/>
      <c r="N539" s="14"/>
      <c r="O539" s="14"/>
      <c r="P539" s="14"/>
      <c r="Q539" s="14"/>
      <c r="R539" s="14"/>
      <c r="S539" s="14"/>
      <c r="T539" s="14"/>
      <c r="U539" s="14"/>
      <c r="V539" s="14"/>
      <c r="W539" s="14"/>
      <c r="X539" s="14"/>
      <c r="Y539" s="14"/>
      <c r="Z539" s="14"/>
    </row>
    <row r="540">
      <c r="A540" s="106">
        <v>539.0</v>
      </c>
      <c r="B540" s="107" t="s">
        <v>5168</v>
      </c>
      <c r="C540" s="107" t="s">
        <v>4882</v>
      </c>
      <c r="D540" s="107" t="s">
        <v>4509</v>
      </c>
      <c r="E540" s="36" t="s">
        <v>5406</v>
      </c>
      <c r="F540" s="14"/>
      <c r="G540" s="14"/>
      <c r="H540" s="14"/>
      <c r="I540" s="14"/>
      <c r="J540" s="14"/>
      <c r="K540" s="14"/>
      <c r="L540" s="14"/>
      <c r="M540" s="14"/>
      <c r="N540" s="14"/>
      <c r="O540" s="14"/>
      <c r="P540" s="14"/>
      <c r="Q540" s="14"/>
      <c r="R540" s="14"/>
      <c r="S540" s="14"/>
      <c r="T540" s="14"/>
      <c r="U540" s="14"/>
      <c r="V540" s="14"/>
      <c r="W540" s="14"/>
      <c r="X540" s="14"/>
      <c r="Y540" s="14"/>
      <c r="Z540" s="14"/>
    </row>
    <row r="541">
      <c r="A541" s="106">
        <v>540.0</v>
      </c>
      <c r="B541" s="107" t="s">
        <v>5168</v>
      </c>
      <c r="C541" s="107" t="s">
        <v>5407</v>
      </c>
      <c r="D541" s="107" t="s">
        <v>4509</v>
      </c>
      <c r="E541" s="36" t="s">
        <v>5408</v>
      </c>
      <c r="F541" s="14"/>
      <c r="G541" s="14"/>
      <c r="H541" s="14"/>
      <c r="I541" s="14"/>
      <c r="J541" s="14"/>
      <c r="K541" s="14"/>
      <c r="L541" s="14"/>
      <c r="M541" s="14"/>
      <c r="N541" s="14"/>
      <c r="O541" s="14"/>
      <c r="P541" s="14"/>
      <c r="Q541" s="14"/>
      <c r="R541" s="14"/>
      <c r="S541" s="14"/>
      <c r="T541" s="14"/>
      <c r="U541" s="14"/>
      <c r="V541" s="14"/>
      <c r="W541" s="14"/>
      <c r="X541" s="14"/>
      <c r="Y541" s="14"/>
      <c r="Z541" s="14"/>
    </row>
    <row r="542">
      <c r="A542" s="106">
        <v>541.0</v>
      </c>
      <c r="B542" s="107" t="s">
        <v>5409</v>
      </c>
      <c r="C542" s="107" t="s">
        <v>5410</v>
      </c>
      <c r="D542" s="107" t="s">
        <v>4509</v>
      </c>
      <c r="E542" s="36" t="s">
        <v>5411</v>
      </c>
      <c r="F542" s="14"/>
      <c r="G542" s="14"/>
      <c r="H542" s="14"/>
      <c r="I542" s="14"/>
      <c r="J542" s="14"/>
      <c r="K542" s="14"/>
      <c r="L542" s="14"/>
      <c r="M542" s="14"/>
      <c r="N542" s="14"/>
      <c r="O542" s="14"/>
      <c r="P542" s="14"/>
      <c r="Q542" s="14"/>
      <c r="R542" s="14"/>
      <c r="S542" s="14"/>
      <c r="T542" s="14"/>
      <c r="U542" s="14"/>
      <c r="V542" s="14"/>
      <c r="W542" s="14"/>
      <c r="X542" s="14"/>
      <c r="Y542" s="14"/>
      <c r="Z542" s="14"/>
    </row>
    <row r="543">
      <c r="A543" s="106">
        <v>542.0</v>
      </c>
      <c r="B543" s="107" t="s">
        <v>5409</v>
      </c>
      <c r="C543" s="107" t="s">
        <v>4694</v>
      </c>
      <c r="D543" s="107" t="s">
        <v>4509</v>
      </c>
      <c r="E543" s="36" t="s">
        <v>5412</v>
      </c>
      <c r="F543" s="14"/>
      <c r="G543" s="14"/>
      <c r="H543" s="14"/>
      <c r="I543" s="14"/>
      <c r="J543" s="14"/>
      <c r="K543" s="14"/>
      <c r="L543" s="14"/>
      <c r="M543" s="14"/>
      <c r="N543" s="14"/>
      <c r="O543" s="14"/>
      <c r="P543" s="14"/>
      <c r="Q543" s="14"/>
      <c r="R543" s="14"/>
      <c r="S543" s="14"/>
      <c r="T543" s="14"/>
      <c r="U543" s="14"/>
      <c r="V543" s="14"/>
      <c r="W543" s="14"/>
      <c r="X543" s="14"/>
      <c r="Y543" s="14"/>
      <c r="Z543" s="14"/>
    </row>
    <row r="544">
      <c r="A544" s="106">
        <v>543.0</v>
      </c>
      <c r="B544" s="107" t="s">
        <v>5409</v>
      </c>
      <c r="C544" s="107" t="s">
        <v>5413</v>
      </c>
      <c r="D544" s="107" t="s">
        <v>4543</v>
      </c>
      <c r="E544" s="36" t="s">
        <v>5414</v>
      </c>
      <c r="F544" s="14"/>
      <c r="G544" s="14"/>
      <c r="H544" s="14"/>
      <c r="I544" s="14"/>
      <c r="J544" s="14"/>
      <c r="K544" s="14"/>
      <c r="L544" s="14"/>
      <c r="M544" s="14"/>
      <c r="N544" s="14"/>
      <c r="O544" s="14"/>
      <c r="P544" s="14"/>
      <c r="Q544" s="14"/>
      <c r="R544" s="14"/>
      <c r="S544" s="14"/>
      <c r="T544" s="14"/>
      <c r="U544" s="14"/>
      <c r="V544" s="14"/>
      <c r="W544" s="14"/>
      <c r="X544" s="14"/>
      <c r="Y544" s="14"/>
      <c r="Z544" s="14"/>
    </row>
    <row r="545">
      <c r="A545" s="106">
        <v>544.0</v>
      </c>
      <c r="B545" s="107" t="s">
        <v>5409</v>
      </c>
      <c r="C545" s="107" t="s">
        <v>5415</v>
      </c>
      <c r="D545" s="107" t="s">
        <v>4509</v>
      </c>
      <c r="E545" s="36" t="s">
        <v>5416</v>
      </c>
      <c r="F545" s="14"/>
      <c r="G545" s="14"/>
      <c r="H545" s="14"/>
      <c r="I545" s="14"/>
      <c r="J545" s="14"/>
      <c r="K545" s="14"/>
      <c r="L545" s="14"/>
      <c r="M545" s="14"/>
      <c r="N545" s="14"/>
      <c r="O545" s="14"/>
      <c r="P545" s="14"/>
      <c r="Q545" s="14"/>
      <c r="R545" s="14"/>
      <c r="S545" s="14"/>
      <c r="T545" s="14"/>
      <c r="U545" s="14"/>
      <c r="V545" s="14"/>
      <c r="W545" s="14"/>
      <c r="X545" s="14"/>
      <c r="Y545" s="14"/>
      <c r="Z545" s="14"/>
    </row>
    <row r="546">
      <c r="A546" s="106">
        <v>545.0</v>
      </c>
      <c r="B546" s="107" t="s">
        <v>5409</v>
      </c>
      <c r="C546" s="107" t="s">
        <v>5417</v>
      </c>
      <c r="D546" s="107" t="s">
        <v>5366</v>
      </c>
      <c r="E546" s="36" t="s">
        <v>5418</v>
      </c>
      <c r="F546" s="14"/>
      <c r="G546" s="14"/>
      <c r="H546" s="14"/>
      <c r="I546" s="14"/>
      <c r="J546" s="14"/>
      <c r="K546" s="14"/>
      <c r="L546" s="14"/>
      <c r="M546" s="14"/>
      <c r="N546" s="14"/>
      <c r="O546" s="14"/>
      <c r="P546" s="14"/>
      <c r="Q546" s="14"/>
      <c r="R546" s="14"/>
      <c r="S546" s="14"/>
      <c r="T546" s="14"/>
      <c r="U546" s="14"/>
      <c r="V546" s="14"/>
      <c r="W546" s="14"/>
      <c r="X546" s="14"/>
      <c r="Y546" s="14"/>
      <c r="Z546" s="14"/>
    </row>
    <row r="547">
      <c r="A547" s="106">
        <v>546.0</v>
      </c>
      <c r="B547" s="107" t="s">
        <v>5409</v>
      </c>
      <c r="C547" s="107" t="s">
        <v>5419</v>
      </c>
      <c r="D547" s="107" t="s">
        <v>4509</v>
      </c>
      <c r="E547" s="36" t="s">
        <v>5420</v>
      </c>
      <c r="F547" s="14"/>
      <c r="G547" s="14"/>
      <c r="H547" s="14"/>
      <c r="I547" s="14"/>
      <c r="J547" s="14"/>
      <c r="K547" s="14"/>
      <c r="L547" s="14"/>
      <c r="M547" s="14"/>
      <c r="N547" s="14"/>
      <c r="O547" s="14"/>
      <c r="P547" s="14"/>
      <c r="Q547" s="14"/>
      <c r="R547" s="14"/>
      <c r="S547" s="14"/>
      <c r="T547" s="14"/>
      <c r="U547" s="14"/>
      <c r="V547" s="14"/>
      <c r="W547" s="14"/>
      <c r="X547" s="14"/>
      <c r="Y547" s="14"/>
      <c r="Z547" s="14"/>
    </row>
    <row r="548">
      <c r="A548" s="106">
        <v>547.0</v>
      </c>
      <c r="B548" s="107" t="s">
        <v>5409</v>
      </c>
      <c r="C548" s="107" t="s">
        <v>5421</v>
      </c>
      <c r="D548" s="107" t="s">
        <v>4509</v>
      </c>
      <c r="E548" s="36" t="s">
        <v>5422</v>
      </c>
      <c r="F548" s="14"/>
      <c r="G548" s="14"/>
      <c r="H548" s="14"/>
      <c r="I548" s="14"/>
      <c r="J548" s="14"/>
      <c r="K548" s="14"/>
      <c r="L548" s="14"/>
      <c r="M548" s="14"/>
      <c r="N548" s="14"/>
      <c r="O548" s="14"/>
      <c r="P548" s="14"/>
      <c r="Q548" s="14"/>
      <c r="R548" s="14"/>
      <c r="S548" s="14"/>
      <c r="T548" s="14"/>
      <c r="U548" s="14"/>
      <c r="V548" s="14"/>
      <c r="W548" s="14"/>
      <c r="X548" s="14"/>
      <c r="Y548" s="14"/>
      <c r="Z548" s="14"/>
    </row>
    <row r="549">
      <c r="A549" s="106">
        <v>548.0</v>
      </c>
      <c r="B549" s="107" t="s">
        <v>5409</v>
      </c>
      <c r="C549" s="107" t="s">
        <v>4652</v>
      </c>
      <c r="D549" s="107" t="s">
        <v>4509</v>
      </c>
      <c r="E549" s="36" t="s">
        <v>5423</v>
      </c>
      <c r="F549" s="14"/>
      <c r="G549" s="14"/>
      <c r="H549" s="14"/>
      <c r="I549" s="14"/>
      <c r="J549" s="14"/>
      <c r="K549" s="14"/>
      <c r="L549" s="14"/>
      <c r="M549" s="14"/>
      <c r="N549" s="14"/>
      <c r="O549" s="14"/>
      <c r="P549" s="14"/>
      <c r="Q549" s="14"/>
      <c r="R549" s="14"/>
      <c r="S549" s="14"/>
      <c r="T549" s="14"/>
      <c r="U549" s="14"/>
      <c r="V549" s="14"/>
      <c r="W549" s="14"/>
      <c r="X549" s="14"/>
      <c r="Y549" s="14"/>
      <c r="Z549" s="14"/>
    </row>
    <row r="550">
      <c r="A550" s="106">
        <v>549.0</v>
      </c>
      <c r="B550" s="107" t="s">
        <v>5409</v>
      </c>
      <c r="C550" s="107" t="s">
        <v>4976</v>
      </c>
      <c r="D550" s="107" t="s">
        <v>4509</v>
      </c>
      <c r="E550" s="36" t="s">
        <v>5424</v>
      </c>
      <c r="F550" s="14"/>
      <c r="G550" s="14"/>
      <c r="H550" s="14"/>
      <c r="I550" s="14"/>
      <c r="J550" s="14"/>
      <c r="K550" s="14"/>
      <c r="L550" s="14"/>
      <c r="M550" s="14"/>
      <c r="N550" s="14"/>
      <c r="O550" s="14"/>
      <c r="P550" s="14"/>
      <c r="Q550" s="14"/>
      <c r="R550" s="14"/>
      <c r="S550" s="14"/>
      <c r="T550" s="14"/>
      <c r="U550" s="14"/>
      <c r="V550" s="14"/>
      <c r="W550" s="14"/>
      <c r="X550" s="14"/>
      <c r="Y550" s="14"/>
      <c r="Z550" s="14"/>
    </row>
    <row r="551">
      <c r="A551" s="106">
        <v>550.0</v>
      </c>
      <c r="B551" s="107" t="s">
        <v>5409</v>
      </c>
      <c r="C551" s="107" t="s">
        <v>5210</v>
      </c>
      <c r="D551" s="107" t="s">
        <v>4509</v>
      </c>
      <c r="E551" s="36" t="s">
        <v>5425</v>
      </c>
      <c r="F551" s="14"/>
      <c r="G551" s="14"/>
      <c r="H551" s="14"/>
      <c r="I551" s="14"/>
      <c r="J551" s="14"/>
      <c r="K551" s="14"/>
      <c r="L551" s="14"/>
      <c r="M551" s="14"/>
      <c r="N551" s="14"/>
      <c r="O551" s="14"/>
      <c r="P551" s="14"/>
      <c r="Q551" s="14"/>
      <c r="R551" s="14"/>
      <c r="S551" s="14"/>
      <c r="T551" s="14"/>
      <c r="U551" s="14"/>
      <c r="V551" s="14"/>
      <c r="W551" s="14"/>
      <c r="X551" s="14"/>
      <c r="Y551" s="14"/>
      <c r="Z551" s="14"/>
    </row>
    <row r="552">
      <c r="A552" s="106">
        <v>551.0</v>
      </c>
      <c r="B552" s="107" t="s">
        <v>5409</v>
      </c>
      <c r="C552" s="107" t="s">
        <v>5426</v>
      </c>
      <c r="D552" s="107" t="s">
        <v>4509</v>
      </c>
      <c r="E552" s="36" t="s">
        <v>5427</v>
      </c>
      <c r="F552" s="14"/>
      <c r="G552" s="14"/>
      <c r="H552" s="14"/>
      <c r="I552" s="14"/>
      <c r="J552" s="14"/>
      <c r="K552" s="14"/>
      <c r="L552" s="14"/>
      <c r="M552" s="14"/>
      <c r="N552" s="14"/>
      <c r="O552" s="14"/>
      <c r="P552" s="14"/>
      <c r="Q552" s="14"/>
      <c r="R552" s="14"/>
      <c r="S552" s="14"/>
      <c r="T552" s="14"/>
      <c r="U552" s="14"/>
      <c r="V552" s="14"/>
      <c r="W552" s="14"/>
      <c r="X552" s="14"/>
      <c r="Y552" s="14"/>
      <c r="Z552" s="14"/>
    </row>
    <row r="553">
      <c r="A553" s="106">
        <v>552.0</v>
      </c>
      <c r="B553" s="107" t="s">
        <v>5409</v>
      </c>
      <c r="C553" s="107" t="s">
        <v>5428</v>
      </c>
      <c r="D553" s="107" t="s">
        <v>4509</v>
      </c>
      <c r="E553" s="36" t="s">
        <v>5429</v>
      </c>
      <c r="F553" s="14"/>
      <c r="G553" s="14"/>
      <c r="H553" s="14"/>
      <c r="I553" s="14"/>
      <c r="J553" s="14"/>
      <c r="K553" s="14"/>
      <c r="L553" s="14"/>
      <c r="M553" s="14"/>
      <c r="N553" s="14"/>
      <c r="O553" s="14"/>
      <c r="P553" s="14"/>
      <c r="Q553" s="14"/>
      <c r="R553" s="14"/>
      <c r="S553" s="14"/>
      <c r="T553" s="14"/>
      <c r="U553" s="14"/>
      <c r="V553" s="14"/>
      <c r="W553" s="14"/>
      <c r="X553" s="14"/>
      <c r="Y553" s="14"/>
      <c r="Z553" s="14"/>
    </row>
    <row r="554">
      <c r="A554" s="106">
        <v>553.0</v>
      </c>
      <c r="B554" s="107" t="s">
        <v>5409</v>
      </c>
      <c r="C554" s="107" t="s">
        <v>5430</v>
      </c>
      <c r="D554" s="107" t="s">
        <v>4509</v>
      </c>
      <c r="E554" s="36" t="s">
        <v>5431</v>
      </c>
      <c r="F554" s="14"/>
      <c r="G554" s="14"/>
      <c r="H554" s="14"/>
      <c r="I554" s="14"/>
      <c r="J554" s="14"/>
      <c r="K554" s="14"/>
      <c r="L554" s="14"/>
      <c r="M554" s="14"/>
      <c r="N554" s="14"/>
      <c r="O554" s="14"/>
      <c r="P554" s="14"/>
      <c r="Q554" s="14"/>
      <c r="R554" s="14"/>
      <c r="S554" s="14"/>
      <c r="T554" s="14"/>
      <c r="U554" s="14"/>
      <c r="V554" s="14"/>
      <c r="W554" s="14"/>
      <c r="X554" s="14"/>
      <c r="Y554" s="14"/>
      <c r="Z554" s="14"/>
    </row>
    <row r="555">
      <c r="A555" s="106">
        <v>554.0</v>
      </c>
      <c r="B555" s="107" t="s">
        <v>5409</v>
      </c>
      <c r="C555" s="107" t="s">
        <v>5432</v>
      </c>
      <c r="D555" s="107" t="s">
        <v>4505</v>
      </c>
      <c r="E555" s="36" t="s">
        <v>5433</v>
      </c>
      <c r="F555" s="14"/>
      <c r="G555" s="14"/>
      <c r="H555" s="14"/>
      <c r="I555" s="14"/>
      <c r="J555" s="14"/>
      <c r="K555" s="14"/>
      <c r="L555" s="14"/>
      <c r="M555" s="14"/>
      <c r="N555" s="14"/>
      <c r="O555" s="14"/>
      <c r="P555" s="14"/>
      <c r="Q555" s="14"/>
      <c r="R555" s="14"/>
      <c r="S555" s="14"/>
      <c r="T555" s="14"/>
      <c r="U555" s="14"/>
      <c r="V555" s="14"/>
      <c r="W555" s="14"/>
      <c r="X555" s="14"/>
      <c r="Y555" s="14"/>
      <c r="Z555" s="14"/>
    </row>
    <row r="556">
      <c r="A556" s="106">
        <v>555.0</v>
      </c>
      <c r="B556" s="107" t="s">
        <v>5409</v>
      </c>
      <c r="C556" s="107" t="s">
        <v>5434</v>
      </c>
      <c r="D556" s="107" t="s">
        <v>4569</v>
      </c>
      <c r="E556" s="36" t="s">
        <v>5435</v>
      </c>
      <c r="F556" s="14"/>
      <c r="G556" s="14"/>
      <c r="H556" s="14"/>
      <c r="I556" s="14"/>
      <c r="J556" s="14"/>
      <c r="K556" s="14"/>
      <c r="L556" s="14"/>
      <c r="M556" s="14"/>
      <c r="N556" s="14"/>
      <c r="O556" s="14"/>
      <c r="P556" s="14"/>
      <c r="Q556" s="14"/>
      <c r="R556" s="14"/>
      <c r="S556" s="14"/>
      <c r="T556" s="14"/>
      <c r="U556" s="14"/>
      <c r="V556" s="14"/>
      <c r="W556" s="14"/>
      <c r="X556" s="14"/>
      <c r="Y556" s="14"/>
      <c r="Z556" s="14"/>
    </row>
    <row r="557">
      <c r="A557" s="106">
        <v>556.0</v>
      </c>
      <c r="B557" s="107" t="s">
        <v>5409</v>
      </c>
      <c r="C557" s="107" t="s">
        <v>5436</v>
      </c>
      <c r="D557" s="107" t="s">
        <v>4505</v>
      </c>
      <c r="E557" s="36" t="s">
        <v>5437</v>
      </c>
      <c r="F557" s="14"/>
      <c r="G557" s="14"/>
      <c r="H557" s="14"/>
      <c r="I557" s="14"/>
      <c r="J557" s="14"/>
      <c r="K557" s="14"/>
      <c r="L557" s="14"/>
      <c r="M557" s="14"/>
      <c r="N557" s="14"/>
      <c r="O557" s="14"/>
      <c r="P557" s="14"/>
      <c r="Q557" s="14"/>
      <c r="R557" s="14"/>
      <c r="S557" s="14"/>
      <c r="T557" s="14"/>
      <c r="U557" s="14"/>
      <c r="V557" s="14"/>
      <c r="W557" s="14"/>
      <c r="X557" s="14"/>
      <c r="Y557" s="14"/>
      <c r="Z557" s="14"/>
    </row>
    <row r="558">
      <c r="A558" s="106">
        <v>557.0</v>
      </c>
      <c r="B558" s="107" t="s">
        <v>5409</v>
      </c>
      <c r="C558" s="107" t="s">
        <v>5438</v>
      </c>
      <c r="D558" s="107" t="s">
        <v>4505</v>
      </c>
      <c r="E558" s="36" t="s">
        <v>5439</v>
      </c>
      <c r="F558" s="14"/>
      <c r="G558" s="14"/>
      <c r="H558" s="14"/>
      <c r="I558" s="14"/>
      <c r="J558" s="14"/>
      <c r="K558" s="14"/>
      <c r="L558" s="14"/>
      <c r="M558" s="14"/>
      <c r="N558" s="14"/>
      <c r="O558" s="14"/>
      <c r="P558" s="14"/>
      <c r="Q558" s="14"/>
      <c r="R558" s="14"/>
      <c r="S558" s="14"/>
      <c r="T558" s="14"/>
      <c r="U558" s="14"/>
      <c r="V558" s="14"/>
      <c r="W558" s="14"/>
      <c r="X558" s="14"/>
      <c r="Y558" s="14"/>
      <c r="Z558" s="14"/>
    </row>
    <row r="559">
      <c r="A559" s="106">
        <v>558.0</v>
      </c>
      <c r="B559" s="107" t="s">
        <v>5409</v>
      </c>
      <c r="C559" s="107" t="s">
        <v>5440</v>
      </c>
      <c r="D559" s="107" t="s">
        <v>4505</v>
      </c>
      <c r="E559" s="36" t="s">
        <v>5441</v>
      </c>
      <c r="F559" s="14"/>
      <c r="G559" s="14"/>
      <c r="H559" s="14"/>
      <c r="I559" s="14"/>
      <c r="J559" s="14"/>
      <c r="K559" s="14"/>
      <c r="L559" s="14"/>
      <c r="M559" s="14"/>
      <c r="N559" s="14"/>
      <c r="O559" s="14"/>
      <c r="P559" s="14"/>
      <c r="Q559" s="14"/>
      <c r="R559" s="14"/>
      <c r="S559" s="14"/>
      <c r="T559" s="14"/>
      <c r="U559" s="14"/>
      <c r="V559" s="14"/>
      <c r="W559" s="14"/>
      <c r="X559" s="14"/>
      <c r="Y559" s="14"/>
      <c r="Z559" s="14"/>
    </row>
    <row r="560">
      <c r="A560" s="106">
        <v>559.0</v>
      </c>
      <c r="B560" s="107" t="s">
        <v>5409</v>
      </c>
      <c r="C560" s="107" t="s">
        <v>5442</v>
      </c>
      <c r="D560" s="107" t="s">
        <v>5366</v>
      </c>
      <c r="E560" s="36" t="s">
        <v>5443</v>
      </c>
      <c r="F560" s="14"/>
      <c r="G560" s="14"/>
      <c r="H560" s="14"/>
      <c r="I560" s="14"/>
      <c r="J560" s="14"/>
      <c r="K560" s="14"/>
      <c r="L560" s="14"/>
      <c r="M560" s="14"/>
      <c r="N560" s="14"/>
      <c r="O560" s="14"/>
      <c r="P560" s="14"/>
      <c r="Q560" s="14"/>
      <c r="R560" s="14"/>
      <c r="S560" s="14"/>
      <c r="T560" s="14"/>
      <c r="U560" s="14"/>
      <c r="V560" s="14"/>
      <c r="W560" s="14"/>
      <c r="X560" s="14"/>
      <c r="Y560" s="14"/>
      <c r="Z560" s="14"/>
    </row>
    <row r="561">
      <c r="A561" s="106">
        <v>560.0</v>
      </c>
      <c r="B561" s="107" t="s">
        <v>5409</v>
      </c>
      <c r="C561" s="107" t="s">
        <v>5444</v>
      </c>
      <c r="D561" s="107" t="s">
        <v>4505</v>
      </c>
      <c r="E561" s="36" t="s">
        <v>5445</v>
      </c>
      <c r="F561" s="14"/>
      <c r="G561" s="14"/>
      <c r="H561" s="14"/>
      <c r="I561" s="14"/>
      <c r="J561" s="14"/>
      <c r="K561" s="14"/>
      <c r="L561" s="14"/>
      <c r="M561" s="14"/>
      <c r="N561" s="14"/>
      <c r="O561" s="14"/>
      <c r="P561" s="14"/>
      <c r="Q561" s="14"/>
      <c r="R561" s="14"/>
      <c r="S561" s="14"/>
      <c r="T561" s="14"/>
      <c r="U561" s="14"/>
      <c r="V561" s="14"/>
      <c r="W561" s="14"/>
      <c r="X561" s="14"/>
      <c r="Y561" s="14"/>
      <c r="Z561" s="14"/>
    </row>
    <row r="562">
      <c r="A562" s="106">
        <v>561.0</v>
      </c>
      <c r="B562" s="107" t="s">
        <v>5409</v>
      </c>
      <c r="C562" s="107" t="s">
        <v>4586</v>
      </c>
      <c r="D562" s="107" t="s">
        <v>4505</v>
      </c>
      <c r="E562" s="36" t="s">
        <v>5446</v>
      </c>
      <c r="F562" s="14"/>
      <c r="G562" s="14"/>
      <c r="H562" s="14"/>
      <c r="I562" s="14"/>
      <c r="J562" s="14"/>
      <c r="K562" s="14"/>
      <c r="L562" s="14"/>
      <c r="M562" s="14"/>
      <c r="N562" s="14"/>
      <c r="O562" s="14"/>
      <c r="P562" s="14"/>
      <c r="Q562" s="14"/>
      <c r="R562" s="14"/>
      <c r="S562" s="14"/>
      <c r="T562" s="14"/>
      <c r="U562" s="14"/>
      <c r="V562" s="14"/>
      <c r="W562" s="14"/>
      <c r="X562" s="14"/>
      <c r="Y562" s="14"/>
      <c r="Z562" s="14"/>
    </row>
    <row r="563">
      <c r="A563" s="106">
        <v>562.0</v>
      </c>
      <c r="B563" s="107" t="s">
        <v>5409</v>
      </c>
      <c r="C563" s="107" t="s">
        <v>4895</v>
      </c>
      <c r="D563" s="107" t="s">
        <v>4509</v>
      </c>
      <c r="E563" s="36" t="s">
        <v>5447</v>
      </c>
      <c r="F563" s="14"/>
      <c r="G563" s="14"/>
      <c r="H563" s="14"/>
      <c r="I563" s="14"/>
      <c r="J563" s="14"/>
      <c r="K563" s="14"/>
      <c r="L563" s="14"/>
      <c r="M563" s="14"/>
      <c r="N563" s="14"/>
      <c r="O563" s="14"/>
      <c r="P563" s="14"/>
      <c r="Q563" s="14"/>
      <c r="R563" s="14"/>
      <c r="S563" s="14"/>
      <c r="T563" s="14"/>
      <c r="U563" s="14"/>
      <c r="V563" s="14"/>
      <c r="W563" s="14"/>
      <c r="X563" s="14"/>
      <c r="Y563" s="14"/>
      <c r="Z563" s="14"/>
    </row>
    <row r="564">
      <c r="A564" s="106">
        <v>563.0</v>
      </c>
      <c r="B564" s="107" t="s">
        <v>5409</v>
      </c>
      <c r="C564" s="107" t="s">
        <v>5381</v>
      </c>
      <c r="D564" s="107" t="s">
        <v>4509</v>
      </c>
      <c r="E564" s="36" t="s">
        <v>5448</v>
      </c>
      <c r="F564" s="14"/>
      <c r="G564" s="14"/>
      <c r="H564" s="14"/>
      <c r="I564" s="14"/>
      <c r="J564" s="14"/>
      <c r="K564" s="14"/>
      <c r="L564" s="14"/>
      <c r="M564" s="14"/>
      <c r="N564" s="14"/>
      <c r="O564" s="14"/>
      <c r="P564" s="14"/>
      <c r="Q564" s="14"/>
      <c r="R564" s="14"/>
      <c r="S564" s="14"/>
      <c r="T564" s="14"/>
      <c r="U564" s="14"/>
      <c r="V564" s="14"/>
      <c r="W564" s="14"/>
      <c r="X564" s="14"/>
      <c r="Y564" s="14"/>
      <c r="Z564" s="14"/>
    </row>
    <row r="565">
      <c r="A565" s="106">
        <v>564.0</v>
      </c>
      <c r="B565" s="107" t="s">
        <v>5409</v>
      </c>
      <c r="C565" s="107" t="s">
        <v>5449</v>
      </c>
      <c r="D565" s="107" t="s">
        <v>4509</v>
      </c>
      <c r="E565" s="36" t="s">
        <v>5450</v>
      </c>
      <c r="F565" s="14"/>
      <c r="G565" s="14"/>
      <c r="H565" s="14"/>
      <c r="I565" s="14"/>
      <c r="J565" s="14"/>
      <c r="K565" s="14"/>
      <c r="L565" s="14"/>
      <c r="M565" s="14"/>
      <c r="N565" s="14"/>
      <c r="O565" s="14"/>
      <c r="P565" s="14"/>
      <c r="Q565" s="14"/>
      <c r="R565" s="14"/>
      <c r="S565" s="14"/>
      <c r="T565" s="14"/>
      <c r="U565" s="14"/>
      <c r="V565" s="14"/>
      <c r="W565" s="14"/>
      <c r="X565" s="14"/>
      <c r="Y565" s="14"/>
      <c r="Z565" s="14"/>
    </row>
    <row r="566">
      <c r="A566" s="106">
        <v>565.0</v>
      </c>
      <c r="B566" s="107" t="s">
        <v>5409</v>
      </c>
      <c r="C566" s="107" t="s">
        <v>5451</v>
      </c>
      <c r="D566" s="107" t="s">
        <v>4509</v>
      </c>
      <c r="E566" s="36" t="s">
        <v>5452</v>
      </c>
      <c r="F566" s="14"/>
      <c r="G566" s="14"/>
      <c r="H566" s="14"/>
      <c r="I566" s="14"/>
      <c r="J566" s="14"/>
      <c r="K566" s="14"/>
      <c r="L566" s="14"/>
      <c r="M566" s="14"/>
      <c r="N566" s="14"/>
      <c r="O566" s="14"/>
      <c r="P566" s="14"/>
      <c r="Q566" s="14"/>
      <c r="R566" s="14"/>
      <c r="S566" s="14"/>
      <c r="T566" s="14"/>
      <c r="U566" s="14"/>
      <c r="V566" s="14"/>
      <c r="W566" s="14"/>
      <c r="X566" s="14"/>
      <c r="Y566" s="14"/>
      <c r="Z566" s="14"/>
    </row>
    <row r="567">
      <c r="A567" s="106">
        <v>566.0</v>
      </c>
      <c r="B567" s="107" t="s">
        <v>5409</v>
      </c>
      <c r="C567" s="107" t="s">
        <v>5453</v>
      </c>
      <c r="D567" s="107" t="s">
        <v>4505</v>
      </c>
      <c r="E567" s="36" t="s">
        <v>5454</v>
      </c>
      <c r="F567" s="14"/>
      <c r="G567" s="14"/>
      <c r="H567" s="14"/>
      <c r="I567" s="14"/>
      <c r="J567" s="14"/>
      <c r="K567" s="14"/>
      <c r="L567" s="14"/>
      <c r="M567" s="14"/>
      <c r="N567" s="14"/>
      <c r="O567" s="14"/>
      <c r="P567" s="14"/>
      <c r="Q567" s="14"/>
      <c r="R567" s="14"/>
      <c r="S567" s="14"/>
      <c r="T567" s="14"/>
      <c r="U567" s="14"/>
      <c r="V567" s="14"/>
      <c r="W567" s="14"/>
      <c r="X567" s="14"/>
      <c r="Y567" s="14"/>
      <c r="Z567" s="14"/>
    </row>
    <row r="568">
      <c r="A568" s="106">
        <v>567.0</v>
      </c>
      <c r="B568" s="107" t="s">
        <v>5409</v>
      </c>
      <c r="C568" s="107" t="s">
        <v>5455</v>
      </c>
      <c r="D568" s="107" t="s">
        <v>4509</v>
      </c>
      <c r="E568" s="36" t="s">
        <v>5456</v>
      </c>
      <c r="F568" s="14"/>
      <c r="G568" s="14"/>
      <c r="H568" s="14"/>
      <c r="I568" s="14"/>
      <c r="J568" s="14"/>
      <c r="K568" s="14"/>
      <c r="L568" s="14"/>
      <c r="M568" s="14"/>
      <c r="N568" s="14"/>
      <c r="O568" s="14"/>
      <c r="P568" s="14"/>
      <c r="Q568" s="14"/>
      <c r="R568" s="14"/>
      <c r="S568" s="14"/>
      <c r="T568" s="14"/>
      <c r="U568" s="14"/>
      <c r="V568" s="14"/>
      <c r="W568" s="14"/>
      <c r="X568" s="14"/>
      <c r="Y568" s="14"/>
      <c r="Z568" s="14"/>
    </row>
    <row r="569">
      <c r="A569" s="106">
        <v>568.0</v>
      </c>
      <c r="B569" s="107" t="s">
        <v>5409</v>
      </c>
      <c r="C569" s="107" t="s">
        <v>5457</v>
      </c>
      <c r="D569" s="107" t="s">
        <v>4509</v>
      </c>
      <c r="E569" s="36" t="s">
        <v>5458</v>
      </c>
      <c r="F569" s="14"/>
      <c r="G569" s="14"/>
      <c r="H569" s="14"/>
      <c r="I569" s="14"/>
      <c r="J569" s="14"/>
      <c r="K569" s="14"/>
      <c r="L569" s="14"/>
      <c r="M569" s="14"/>
      <c r="N569" s="14"/>
      <c r="O569" s="14"/>
      <c r="P569" s="14"/>
      <c r="Q569" s="14"/>
      <c r="R569" s="14"/>
      <c r="S569" s="14"/>
      <c r="T569" s="14"/>
      <c r="U569" s="14"/>
      <c r="V569" s="14"/>
      <c r="W569" s="14"/>
      <c r="X569" s="14"/>
      <c r="Y569" s="14"/>
      <c r="Z569" s="14"/>
    </row>
    <row r="570">
      <c r="A570" s="106">
        <v>569.0</v>
      </c>
      <c r="B570" s="107" t="s">
        <v>5409</v>
      </c>
      <c r="C570" s="107" t="s">
        <v>4614</v>
      </c>
      <c r="D570" s="107" t="s">
        <v>4505</v>
      </c>
      <c r="E570" s="36" t="s">
        <v>5459</v>
      </c>
      <c r="F570" s="14"/>
      <c r="G570" s="14"/>
      <c r="H570" s="14"/>
      <c r="I570" s="14"/>
      <c r="J570" s="14"/>
      <c r="K570" s="14"/>
      <c r="L570" s="14"/>
      <c r="M570" s="14"/>
      <c r="N570" s="14"/>
      <c r="O570" s="14"/>
      <c r="P570" s="14"/>
      <c r="Q570" s="14"/>
      <c r="R570" s="14"/>
      <c r="S570" s="14"/>
      <c r="T570" s="14"/>
      <c r="U570" s="14"/>
      <c r="V570" s="14"/>
      <c r="W570" s="14"/>
      <c r="X570" s="14"/>
      <c r="Y570" s="14"/>
      <c r="Z570" s="14"/>
    </row>
    <row r="571">
      <c r="A571" s="106">
        <v>570.0</v>
      </c>
      <c r="B571" s="107" t="s">
        <v>5409</v>
      </c>
      <c r="C571" s="107" t="s">
        <v>5460</v>
      </c>
      <c r="D571" s="107" t="s">
        <v>4509</v>
      </c>
      <c r="E571" s="36" t="s">
        <v>5461</v>
      </c>
      <c r="F571" s="14"/>
      <c r="G571" s="14"/>
      <c r="H571" s="14"/>
      <c r="I571" s="14"/>
      <c r="J571" s="14"/>
      <c r="K571" s="14"/>
      <c r="L571" s="14"/>
      <c r="M571" s="14"/>
      <c r="N571" s="14"/>
      <c r="O571" s="14"/>
      <c r="P571" s="14"/>
      <c r="Q571" s="14"/>
      <c r="R571" s="14"/>
      <c r="S571" s="14"/>
      <c r="T571" s="14"/>
      <c r="U571" s="14"/>
      <c r="V571" s="14"/>
      <c r="W571" s="14"/>
      <c r="X571" s="14"/>
      <c r="Y571" s="14"/>
      <c r="Z571" s="14"/>
    </row>
    <row r="572">
      <c r="A572" s="106">
        <v>571.0</v>
      </c>
      <c r="B572" s="107" t="s">
        <v>5409</v>
      </c>
      <c r="C572" s="107" t="s">
        <v>5462</v>
      </c>
      <c r="D572" s="107" t="s">
        <v>4509</v>
      </c>
      <c r="E572" s="36" t="s">
        <v>5463</v>
      </c>
      <c r="F572" s="14"/>
      <c r="G572" s="14"/>
      <c r="H572" s="14"/>
      <c r="I572" s="14"/>
      <c r="J572" s="14"/>
      <c r="K572" s="14"/>
      <c r="L572" s="14"/>
      <c r="M572" s="14"/>
      <c r="N572" s="14"/>
      <c r="O572" s="14"/>
      <c r="P572" s="14"/>
      <c r="Q572" s="14"/>
      <c r="R572" s="14"/>
      <c r="S572" s="14"/>
      <c r="T572" s="14"/>
      <c r="U572" s="14"/>
      <c r="V572" s="14"/>
      <c r="W572" s="14"/>
      <c r="X572" s="14"/>
      <c r="Y572" s="14"/>
      <c r="Z572" s="14"/>
    </row>
    <row r="573">
      <c r="A573" s="106">
        <v>572.0</v>
      </c>
      <c r="B573" s="107" t="s">
        <v>5409</v>
      </c>
      <c r="C573" s="107" t="s">
        <v>5464</v>
      </c>
      <c r="D573" s="107" t="s">
        <v>4509</v>
      </c>
      <c r="E573" s="36" t="s">
        <v>5465</v>
      </c>
      <c r="F573" s="14"/>
      <c r="G573" s="14"/>
      <c r="H573" s="14"/>
      <c r="I573" s="14"/>
      <c r="J573" s="14"/>
      <c r="K573" s="14"/>
      <c r="L573" s="14"/>
      <c r="M573" s="14"/>
      <c r="N573" s="14"/>
      <c r="O573" s="14"/>
      <c r="P573" s="14"/>
      <c r="Q573" s="14"/>
      <c r="R573" s="14"/>
      <c r="S573" s="14"/>
      <c r="T573" s="14"/>
      <c r="U573" s="14"/>
      <c r="V573" s="14"/>
      <c r="W573" s="14"/>
      <c r="X573" s="14"/>
      <c r="Y573" s="14"/>
      <c r="Z573" s="14"/>
    </row>
    <row r="574">
      <c r="A574" s="106">
        <v>573.0</v>
      </c>
      <c r="B574" s="107" t="s">
        <v>5409</v>
      </c>
      <c r="C574" s="107" t="s">
        <v>5466</v>
      </c>
      <c r="D574" s="107" t="s">
        <v>4509</v>
      </c>
      <c r="E574" s="36" t="s">
        <v>5467</v>
      </c>
      <c r="F574" s="14"/>
      <c r="G574" s="14"/>
      <c r="H574" s="14"/>
      <c r="I574" s="14"/>
      <c r="J574" s="14"/>
      <c r="K574" s="14"/>
      <c r="L574" s="14"/>
      <c r="M574" s="14"/>
      <c r="N574" s="14"/>
      <c r="O574" s="14"/>
      <c r="P574" s="14"/>
      <c r="Q574" s="14"/>
      <c r="R574" s="14"/>
      <c r="S574" s="14"/>
      <c r="T574" s="14"/>
      <c r="U574" s="14"/>
      <c r="V574" s="14"/>
      <c r="W574" s="14"/>
      <c r="X574" s="14"/>
      <c r="Y574" s="14"/>
      <c r="Z574" s="14"/>
    </row>
    <row r="575">
      <c r="A575" s="106">
        <v>574.0</v>
      </c>
      <c r="B575" s="107" t="s">
        <v>5409</v>
      </c>
      <c r="C575" s="107" t="s">
        <v>5468</v>
      </c>
      <c r="D575" s="107" t="s">
        <v>4509</v>
      </c>
      <c r="E575" s="36" t="s">
        <v>5469</v>
      </c>
      <c r="F575" s="14"/>
      <c r="G575" s="14"/>
      <c r="H575" s="14"/>
      <c r="I575" s="14"/>
      <c r="J575" s="14"/>
      <c r="K575" s="14"/>
      <c r="L575" s="14"/>
      <c r="M575" s="14"/>
      <c r="N575" s="14"/>
      <c r="O575" s="14"/>
      <c r="P575" s="14"/>
      <c r="Q575" s="14"/>
      <c r="R575" s="14"/>
      <c r="S575" s="14"/>
      <c r="T575" s="14"/>
      <c r="U575" s="14"/>
      <c r="V575" s="14"/>
      <c r="W575" s="14"/>
      <c r="X575" s="14"/>
      <c r="Y575" s="14"/>
      <c r="Z575" s="14"/>
    </row>
    <row r="576">
      <c r="A576" s="106">
        <v>575.0</v>
      </c>
      <c r="B576" s="107" t="s">
        <v>5409</v>
      </c>
      <c r="C576" s="107" t="s">
        <v>5341</v>
      </c>
      <c r="D576" s="107" t="s">
        <v>4505</v>
      </c>
      <c r="E576" s="36" t="s">
        <v>5470</v>
      </c>
      <c r="F576" s="14"/>
      <c r="G576" s="14"/>
      <c r="H576" s="14"/>
      <c r="I576" s="14"/>
      <c r="J576" s="14"/>
      <c r="K576" s="14"/>
      <c r="L576" s="14"/>
      <c r="M576" s="14"/>
      <c r="N576" s="14"/>
      <c r="O576" s="14"/>
      <c r="P576" s="14"/>
      <c r="Q576" s="14"/>
      <c r="R576" s="14"/>
      <c r="S576" s="14"/>
      <c r="T576" s="14"/>
      <c r="U576" s="14"/>
      <c r="V576" s="14"/>
      <c r="W576" s="14"/>
      <c r="X576" s="14"/>
      <c r="Y576" s="14"/>
      <c r="Z576" s="14"/>
    </row>
    <row r="577">
      <c r="A577" s="106">
        <v>576.0</v>
      </c>
      <c r="B577" s="107" t="s">
        <v>5409</v>
      </c>
      <c r="C577" s="107" t="s">
        <v>4558</v>
      </c>
      <c r="D577" s="107" t="s">
        <v>4509</v>
      </c>
      <c r="E577" s="36" t="s">
        <v>5471</v>
      </c>
      <c r="F577" s="14"/>
      <c r="G577" s="14"/>
      <c r="H577" s="14"/>
      <c r="I577" s="14"/>
      <c r="J577" s="14"/>
      <c r="K577" s="14"/>
      <c r="L577" s="14"/>
      <c r="M577" s="14"/>
      <c r="N577" s="14"/>
      <c r="O577" s="14"/>
      <c r="P577" s="14"/>
      <c r="Q577" s="14"/>
      <c r="R577" s="14"/>
      <c r="S577" s="14"/>
      <c r="T577" s="14"/>
      <c r="U577" s="14"/>
      <c r="V577" s="14"/>
      <c r="W577" s="14"/>
      <c r="X577" s="14"/>
      <c r="Y577" s="14"/>
      <c r="Z577" s="14"/>
    </row>
    <row r="578">
      <c r="A578" s="106">
        <v>577.0</v>
      </c>
      <c r="B578" s="107" t="s">
        <v>5409</v>
      </c>
      <c r="C578" s="107" t="s">
        <v>4579</v>
      </c>
      <c r="D578" s="107" t="s">
        <v>4505</v>
      </c>
      <c r="E578" s="36" t="s">
        <v>5472</v>
      </c>
      <c r="F578" s="14"/>
      <c r="G578" s="14"/>
      <c r="H578" s="14"/>
      <c r="I578" s="14"/>
      <c r="J578" s="14"/>
      <c r="K578" s="14"/>
      <c r="L578" s="14"/>
      <c r="M578" s="14"/>
      <c r="N578" s="14"/>
      <c r="O578" s="14"/>
      <c r="P578" s="14"/>
      <c r="Q578" s="14"/>
      <c r="R578" s="14"/>
      <c r="S578" s="14"/>
      <c r="T578" s="14"/>
      <c r="U578" s="14"/>
      <c r="V578" s="14"/>
      <c r="W578" s="14"/>
      <c r="X578" s="14"/>
      <c r="Y578" s="14"/>
      <c r="Z578" s="14"/>
    </row>
    <row r="579">
      <c r="A579" s="106">
        <v>578.0</v>
      </c>
      <c r="B579" s="107" t="s">
        <v>5409</v>
      </c>
      <c r="C579" s="107" t="s">
        <v>5473</v>
      </c>
      <c r="D579" s="107" t="s">
        <v>4509</v>
      </c>
      <c r="E579" s="36" t="s">
        <v>5474</v>
      </c>
      <c r="F579" s="14"/>
      <c r="G579" s="14"/>
      <c r="H579" s="14"/>
      <c r="I579" s="14"/>
      <c r="J579" s="14"/>
      <c r="K579" s="14"/>
      <c r="L579" s="14"/>
      <c r="M579" s="14"/>
      <c r="N579" s="14"/>
      <c r="O579" s="14"/>
      <c r="P579" s="14"/>
      <c r="Q579" s="14"/>
      <c r="R579" s="14"/>
      <c r="S579" s="14"/>
      <c r="T579" s="14"/>
      <c r="U579" s="14"/>
      <c r="V579" s="14"/>
      <c r="W579" s="14"/>
      <c r="X579" s="14"/>
      <c r="Y579" s="14"/>
      <c r="Z579" s="14"/>
    </row>
    <row r="580">
      <c r="A580" s="106">
        <v>579.0</v>
      </c>
      <c r="B580" s="107" t="s">
        <v>5409</v>
      </c>
      <c r="C580" s="107" t="s">
        <v>5475</v>
      </c>
      <c r="D580" s="107" t="s">
        <v>4509</v>
      </c>
      <c r="E580" s="36" t="s">
        <v>5476</v>
      </c>
      <c r="F580" s="14"/>
      <c r="G580" s="14"/>
      <c r="H580" s="14"/>
      <c r="I580" s="14"/>
      <c r="J580" s="14"/>
      <c r="K580" s="14"/>
      <c r="L580" s="14"/>
      <c r="M580" s="14"/>
      <c r="N580" s="14"/>
      <c r="O580" s="14"/>
      <c r="P580" s="14"/>
      <c r="Q580" s="14"/>
      <c r="R580" s="14"/>
      <c r="S580" s="14"/>
      <c r="T580" s="14"/>
      <c r="U580" s="14"/>
      <c r="V580" s="14"/>
      <c r="W580" s="14"/>
      <c r="X580" s="14"/>
      <c r="Y580" s="14"/>
      <c r="Z580" s="14"/>
    </row>
    <row r="581">
      <c r="A581" s="106">
        <v>580.0</v>
      </c>
      <c r="B581" s="107" t="s">
        <v>5409</v>
      </c>
      <c r="C581" s="107" t="s">
        <v>4571</v>
      </c>
      <c r="D581" s="107" t="s">
        <v>4509</v>
      </c>
      <c r="E581" s="36" t="s">
        <v>5477</v>
      </c>
      <c r="F581" s="14"/>
      <c r="G581" s="14"/>
      <c r="H581" s="14"/>
      <c r="I581" s="14"/>
      <c r="J581" s="14"/>
      <c r="K581" s="14"/>
      <c r="L581" s="14"/>
      <c r="M581" s="14"/>
      <c r="N581" s="14"/>
      <c r="O581" s="14"/>
      <c r="P581" s="14"/>
      <c r="Q581" s="14"/>
      <c r="R581" s="14"/>
      <c r="S581" s="14"/>
      <c r="T581" s="14"/>
      <c r="U581" s="14"/>
      <c r="V581" s="14"/>
      <c r="W581" s="14"/>
      <c r="X581" s="14"/>
      <c r="Y581" s="14"/>
      <c r="Z581" s="14"/>
    </row>
    <row r="582">
      <c r="A582" s="106">
        <v>581.0</v>
      </c>
      <c r="B582" s="107" t="s">
        <v>5409</v>
      </c>
      <c r="C582" s="107" t="s">
        <v>5478</v>
      </c>
      <c r="D582" s="107" t="s">
        <v>4505</v>
      </c>
      <c r="E582" s="36" t="s">
        <v>5479</v>
      </c>
      <c r="F582" s="14"/>
      <c r="G582" s="14"/>
      <c r="H582" s="14"/>
      <c r="I582" s="14"/>
      <c r="J582" s="14"/>
      <c r="K582" s="14"/>
      <c r="L582" s="14"/>
      <c r="M582" s="14"/>
      <c r="N582" s="14"/>
      <c r="O582" s="14"/>
      <c r="P582" s="14"/>
      <c r="Q582" s="14"/>
      <c r="R582" s="14"/>
      <c r="S582" s="14"/>
      <c r="T582" s="14"/>
      <c r="U582" s="14"/>
      <c r="V582" s="14"/>
      <c r="W582" s="14"/>
      <c r="X582" s="14"/>
      <c r="Y582" s="14"/>
      <c r="Z582" s="14"/>
    </row>
    <row r="583">
      <c r="A583" s="106">
        <v>582.0</v>
      </c>
      <c r="B583" s="107" t="s">
        <v>5409</v>
      </c>
      <c r="C583" s="107" t="s">
        <v>5480</v>
      </c>
      <c r="D583" s="107" t="s">
        <v>4509</v>
      </c>
      <c r="E583" s="36" t="s">
        <v>5481</v>
      </c>
      <c r="F583" s="14"/>
      <c r="G583" s="14"/>
      <c r="H583" s="14"/>
      <c r="I583" s="14"/>
      <c r="J583" s="14"/>
      <c r="K583" s="14"/>
      <c r="L583" s="14"/>
      <c r="M583" s="14"/>
      <c r="N583" s="14"/>
      <c r="O583" s="14"/>
      <c r="P583" s="14"/>
      <c r="Q583" s="14"/>
      <c r="R583" s="14"/>
      <c r="S583" s="14"/>
      <c r="T583" s="14"/>
      <c r="U583" s="14"/>
      <c r="V583" s="14"/>
      <c r="W583" s="14"/>
      <c r="X583" s="14"/>
      <c r="Y583" s="14"/>
      <c r="Z583" s="14"/>
    </row>
    <row r="584">
      <c r="A584" s="106">
        <v>583.0</v>
      </c>
      <c r="B584" s="107" t="s">
        <v>5409</v>
      </c>
      <c r="C584" s="107" t="s">
        <v>5197</v>
      </c>
      <c r="D584" s="107" t="s">
        <v>4509</v>
      </c>
      <c r="E584" s="36" t="s">
        <v>5482</v>
      </c>
      <c r="F584" s="14"/>
      <c r="G584" s="14"/>
      <c r="H584" s="14"/>
      <c r="I584" s="14"/>
      <c r="J584" s="14"/>
      <c r="K584" s="14"/>
      <c r="L584" s="14"/>
      <c r="M584" s="14"/>
      <c r="N584" s="14"/>
      <c r="O584" s="14"/>
      <c r="P584" s="14"/>
      <c r="Q584" s="14"/>
      <c r="R584" s="14"/>
      <c r="S584" s="14"/>
      <c r="T584" s="14"/>
      <c r="U584" s="14"/>
      <c r="V584" s="14"/>
      <c r="W584" s="14"/>
      <c r="X584" s="14"/>
      <c r="Y584" s="14"/>
      <c r="Z584" s="14"/>
    </row>
    <row r="585">
      <c r="A585" s="106">
        <v>584.0</v>
      </c>
      <c r="B585" s="107" t="s">
        <v>5409</v>
      </c>
      <c r="C585" s="107" t="s">
        <v>5483</v>
      </c>
      <c r="D585" s="107" t="s">
        <v>4509</v>
      </c>
      <c r="E585" s="36" t="s">
        <v>5484</v>
      </c>
      <c r="F585" s="14"/>
      <c r="G585" s="14"/>
      <c r="H585" s="14"/>
      <c r="I585" s="14"/>
      <c r="J585" s="14"/>
      <c r="K585" s="14"/>
      <c r="L585" s="14"/>
      <c r="M585" s="14"/>
      <c r="N585" s="14"/>
      <c r="O585" s="14"/>
      <c r="P585" s="14"/>
      <c r="Q585" s="14"/>
      <c r="R585" s="14"/>
      <c r="S585" s="14"/>
      <c r="T585" s="14"/>
      <c r="U585" s="14"/>
      <c r="V585" s="14"/>
      <c r="W585" s="14"/>
      <c r="X585" s="14"/>
      <c r="Y585" s="14"/>
      <c r="Z585" s="14"/>
    </row>
    <row r="586">
      <c r="A586" s="106">
        <v>585.0</v>
      </c>
      <c r="B586" s="107" t="s">
        <v>5409</v>
      </c>
      <c r="C586" s="107" t="s">
        <v>5485</v>
      </c>
      <c r="D586" s="107" t="s">
        <v>5224</v>
      </c>
      <c r="E586" s="36" t="s">
        <v>5486</v>
      </c>
      <c r="F586" s="14"/>
      <c r="G586" s="14"/>
      <c r="H586" s="14"/>
      <c r="I586" s="14"/>
      <c r="J586" s="14"/>
      <c r="K586" s="14"/>
      <c r="L586" s="14"/>
      <c r="M586" s="14"/>
      <c r="N586" s="14"/>
      <c r="O586" s="14"/>
      <c r="P586" s="14"/>
      <c r="Q586" s="14"/>
      <c r="R586" s="14"/>
      <c r="S586" s="14"/>
      <c r="T586" s="14"/>
      <c r="U586" s="14"/>
      <c r="V586" s="14"/>
      <c r="W586" s="14"/>
      <c r="X586" s="14"/>
      <c r="Y586" s="14"/>
      <c r="Z586" s="14"/>
    </row>
    <row r="587">
      <c r="A587" s="106">
        <v>586.0</v>
      </c>
      <c r="B587" s="107" t="s">
        <v>5409</v>
      </c>
      <c r="C587" s="107" t="s">
        <v>5487</v>
      </c>
      <c r="D587" s="107" t="s">
        <v>4509</v>
      </c>
      <c r="E587" s="36" t="s">
        <v>5488</v>
      </c>
      <c r="F587" s="14"/>
      <c r="G587" s="14"/>
      <c r="H587" s="14"/>
      <c r="I587" s="14"/>
      <c r="J587" s="14"/>
      <c r="K587" s="14"/>
      <c r="L587" s="14"/>
      <c r="M587" s="14"/>
      <c r="N587" s="14"/>
      <c r="O587" s="14"/>
      <c r="P587" s="14"/>
      <c r="Q587" s="14"/>
      <c r="R587" s="14"/>
      <c r="S587" s="14"/>
      <c r="T587" s="14"/>
      <c r="U587" s="14"/>
      <c r="V587" s="14"/>
      <c r="W587" s="14"/>
      <c r="X587" s="14"/>
      <c r="Y587" s="14"/>
      <c r="Z587" s="14"/>
    </row>
    <row r="588">
      <c r="A588" s="106">
        <v>587.0</v>
      </c>
      <c r="B588" s="107" t="s">
        <v>5409</v>
      </c>
      <c r="C588" s="107" t="s">
        <v>5489</v>
      </c>
      <c r="D588" s="107" t="s">
        <v>4509</v>
      </c>
      <c r="E588" s="36" t="s">
        <v>5490</v>
      </c>
      <c r="F588" s="14"/>
      <c r="G588" s="14"/>
      <c r="H588" s="14"/>
      <c r="I588" s="14"/>
      <c r="J588" s="14"/>
      <c r="K588" s="14"/>
      <c r="L588" s="14"/>
      <c r="M588" s="14"/>
      <c r="N588" s="14"/>
      <c r="O588" s="14"/>
      <c r="P588" s="14"/>
      <c r="Q588" s="14"/>
      <c r="R588" s="14"/>
      <c r="S588" s="14"/>
      <c r="T588" s="14"/>
      <c r="U588" s="14"/>
      <c r="V588" s="14"/>
      <c r="W588" s="14"/>
      <c r="X588" s="14"/>
      <c r="Y588" s="14"/>
      <c r="Z588" s="14"/>
    </row>
    <row r="589">
      <c r="A589" s="106">
        <v>588.0</v>
      </c>
      <c r="B589" s="107" t="s">
        <v>5409</v>
      </c>
      <c r="C589" s="107" t="s">
        <v>5457</v>
      </c>
      <c r="D589" s="107" t="s">
        <v>5366</v>
      </c>
      <c r="E589" s="36" t="s">
        <v>5491</v>
      </c>
      <c r="F589" s="14"/>
      <c r="G589" s="14"/>
      <c r="H589" s="14"/>
      <c r="I589" s="14"/>
      <c r="J589" s="14"/>
      <c r="K589" s="14"/>
      <c r="L589" s="14"/>
      <c r="M589" s="14"/>
      <c r="N589" s="14"/>
      <c r="O589" s="14"/>
      <c r="P589" s="14"/>
      <c r="Q589" s="14"/>
      <c r="R589" s="14"/>
      <c r="S589" s="14"/>
      <c r="T589" s="14"/>
      <c r="U589" s="14"/>
      <c r="V589" s="14"/>
      <c r="W589" s="14"/>
      <c r="X589" s="14"/>
      <c r="Y589" s="14"/>
      <c r="Z589" s="14"/>
    </row>
    <row r="590">
      <c r="A590" s="106">
        <v>589.0</v>
      </c>
      <c r="B590" s="107" t="s">
        <v>5409</v>
      </c>
      <c r="C590" s="107" t="s">
        <v>5492</v>
      </c>
      <c r="D590" s="107" t="s">
        <v>4509</v>
      </c>
      <c r="E590" s="36" t="s">
        <v>5493</v>
      </c>
      <c r="F590" s="14"/>
      <c r="G590" s="14"/>
      <c r="H590" s="14"/>
      <c r="I590" s="14"/>
      <c r="J590" s="14"/>
      <c r="K590" s="14"/>
      <c r="L590" s="14"/>
      <c r="M590" s="14"/>
      <c r="N590" s="14"/>
      <c r="O590" s="14"/>
      <c r="P590" s="14"/>
      <c r="Q590" s="14"/>
      <c r="R590" s="14"/>
      <c r="S590" s="14"/>
      <c r="T590" s="14"/>
      <c r="U590" s="14"/>
      <c r="V590" s="14"/>
      <c r="W590" s="14"/>
      <c r="X590" s="14"/>
      <c r="Y590" s="14"/>
      <c r="Z590" s="14"/>
    </row>
    <row r="591">
      <c r="A591" s="106">
        <v>590.0</v>
      </c>
      <c r="B591" s="107" t="s">
        <v>5409</v>
      </c>
      <c r="C591" s="107" t="s">
        <v>5494</v>
      </c>
      <c r="D591" s="107" t="s">
        <v>4509</v>
      </c>
      <c r="E591" s="36" t="s">
        <v>5495</v>
      </c>
      <c r="F591" s="14"/>
      <c r="G591" s="14"/>
      <c r="H591" s="14"/>
      <c r="I591" s="14"/>
      <c r="J591" s="14"/>
      <c r="K591" s="14"/>
      <c r="L591" s="14"/>
      <c r="M591" s="14"/>
      <c r="N591" s="14"/>
      <c r="O591" s="14"/>
      <c r="P591" s="14"/>
      <c r="Q591" s="14"/>
      <c r="R591" s="14"/>
      <c r="S591" s="14"/>
      <c r="T591" s="14"/>
      <c r="U591" s="14"/>
      <c r="V591" s="14"/>
      <c r="W591" s="14"/>
      <c r="X591" s="14"/>
      <c r="Y591" s="14"/>
      <c r="Z591" s="14"/>
    </row>
    <row r="592">
      <c r="A592" s="106">
        <v>591.0</v>
      </c>
      <c r="B592" s="107" t="s">
        <v>5409</v>
      </c>
      <c r="C592" s="107" t="s">
        <v>4521</v>
      </c>
      <c r="D592" s="107" t="s">
        <v>4509</v>
      </c>
      <c r="E592" s="36" t="s">
        <v>5496</v>
      </c>
      <c r="F592" s="14"/>
      <c r="G592" s="14"/>
      <c r="H592" s="14"/>
      <c r="I592" s="14"/>
      <c r="J592" s="14"/>
      <c r="K592" s="14"/>
      <c r="L592" s="14"/>
      <c r="M592" s="14"/>
      <c r="N592" s="14"/>
      <c r="O592" s="14"/>
      <c r="P592" s="14"/>
      <c r="Q592" s="14"/>
      <c r="R592" s="14"/>
      <c r="S592" s="14"/>
      <c r="T592" s="14"/>
      <c r="U592" s="14"/>
      <c r="V592" s="14"/>
      <c r="W592" s="14"/>
      <c r="X592" s="14"/>
      <c r="Y592" s="14"/>
      <c r="Z592" s="14"/>
    </row>
    <row r="593">
      <c r="A593" s="106">
        <v>592.0</v>
      </c>
      <c r="B593" s="107" t="s">
        <v>5409</v>
      </c>
      <c r="C593" s="107" t="s">
        <v>4536</v>
      </c>
      <c r="D593" s="107" t="s">
        <v>4509</v>
      </c>
      <c r="E593" s="36" t="s">
        <v>5497</v>
      </c>
      <c r="F593" s="14"/>
      <c r="G593" s="14"/>
      <c r="H593" s="14"/>
      <c r="I593" s="14"/>
      <c r="J593" s="14"/>
      <c r="K593" s="14"/>
      <c r="L593" s="14"/>
      <c r="M593" s="14"/>
      <c r="N593" s="14"/>
      <c r="O593" s="14"/>
      <c r="P593" s="14"/>
      <c r="Q593" s="14"/>
      <c r="R593" s="14"/>
      <c r="S593" s="14"/>
      <c r="T593" s="14"/>
      <c r="U593" s="14"/>
      <c r="V593" s="14"/>
      <c r="W593" s="14"/>
      <c r="X593" s="14"/>
      <c r="Y593" s="14"/>
      <c r="Z593" s="14"/>
    </row>
    <row r="594">
      <c r="A594" s="106">
        <v>593.0</v>
      </c>
      <c r="B594" s="107" t="s">
        <v>5409</v>
      </c>
      <c r="C594" s="107" t="s">
        <v>5498</v>
      </c>
      <c r="D594" s="107" t="s">
        <v>4509</v>
      </c>
      <c r="E594" s="36" t="s">
        <v>5499</v>
      </c>
      <c r="F594" s="14"/>
      <c r="G594" s="14"/>
      <c r="H594" s="14"/>
      <c r="I594" s="14"/>
      <c r="J594" s="14"/>
      <c r="K594" s="14"/>
      <c r="L594" s="14"/>
      <c r="M594" s="14"/>
      <c r="N594" s="14"/>
      <c r="O594" s="14"/>
      <c r="P594" s="14"/>
      <c r="Q594" s="14"/>
      <c r="R594" s="14"/>
      <c r="S594" s="14"/>
      <c r="T594" s="14"/>
      <c r="U594" s="14"/>
      <c r="V594" s="14"/>
      <c r="W594" s="14"/>
      <c r="X594" s="14"/>
      <c r="Y594" s="14"/>
      <c r="Z594" s="14"/>
    </row>
    <row r="595">
      <c r="A595" s="106">
        <v>594.0</v>
      </c>
      <c r="B595" s="107" t="s">
        <v>5409</v>
      </c>
      <c r="C595" s="107" t="s">
        <v>5500</v>
      </c>
      <c r="D595" s="107" t="s">
        <v>4509</v>
      </c>
      <c r="E595" s="36" t="s">
        <v>5501</v>
      </c>
      <c r="F595" s="14"/>
      <c r="G595" s="14"/>
      <c r="H595" s="14"/>
      <c r="I595" s="14"/>
      <c r="J595" s="14"/>
      <c r="K595" s="14"/>
      <c r="L595" s="14"/>
      <c r="M595" s="14"/>
      <c r="N595" s="14"/>
      <c r="O595" s="14"/>
      <c r="P595" s="14"/>
      <c r="Q595" s="14"/>
      <c r="R595" s="14"/>
      <c r="S595" s="14"/>
      <c r="T595" s="14"/>
      <c r="U595" s="14"/>
      <c r="V595" s="14"/>
      <c r="W595" s="14"/>
      <c r="X595" s="14"/>
      <c r="Y595" s="14"/>
      <c r="Z595" s="14"/>
    </row>
    <row r="596">
      <c r="A596" s="106">
        <v>595.0</v>
      </c>
      <c r="B596" s="107" t="s">
        <v>5409</v>
      </c>
      <c r="C596" s="107" t="s">
        <v>5502</v>
      </c>
      <c r="D596" s="107" t="s">
        <v>4509</v>
      </c>
      <c r="E596" s="36" t="s">
        <v>5503</v>
      </c>
      <c r="F596" s="14"/>
      <c r="G596" s="14"/>
      <c r="H596" s="14"/>
      <c r="I596" s="14"/>
      <c r="J596" s="14"/>
      <c r="K596" s="14"/>
      <c r="L596" s="14"/>
      <c r="M596" s="14"/>
      <c r="N596" s="14"/>
      <c r="O596" s="14"/>
      <c r="P596" s="14"/>
      <c r="Q596" s="14"/>
      <c r="R596" s="14"/>
      <c r="S596" s="14"/>
      <c r="T596" s="14"/>
      <c r="U596" s="14"/>
      <c r="V596" s="14"/>
      <c r="W596" s="14"/>
      <c r="X596" s="14"/>
      <c r="Y596" s="14"/>
      <c r="Z596" s="14"/>
    </row>
    <row r="597">
      <c r="A597" s="106">
        <v>596.0</v>
      </c>
      <c r="B597" s="107" t="s">
        <v>5409</v>
      </c>
      <c r="C597" s="107" t="s">
        <v>5504</v>
      </c>
      <c r="D597" s="107" t="s">
        <v>5224</v>
      </c>
      <c r="E597" s="36" t="s">
        <v>5505</v>
      </c>
      <c r="F597" s="14"/>
      <c r="G597" s="14"/>
      <c r="H597" s="14"/>
      <c r="I597" s="14"/>
      <c r="J597" s="14"/>
      <c r="K597" s="14"/>
      <c r="L597" s="14"/>
      <c r="M597" s="14"/>
      <c r="N597" s="14"/>
      <c r="O597" s="14"/>
      <c r="P597" s="14"/>
      <c r="Q597" s="14"/>
      <c r="R597" s="14"/>
      <c r="S597" s="14"/>
      <c r="T597" s="14"/>
      <c r="U597" s="14"/>
      <c r="V597" s="14"/>
      <c r="W597" s="14"/>
      <c r="X597" s="14"/>
      <c r="Y597" s="14"/>
      <c r="Z597" s="14"/>
    </row>
    <row r="598">
      <c r="A598" s="106">
        <v>597.0</v>
      </c>
      <c r="B598" s="107" t="s">
        <v>5409</v>
      </c>
      <c r="C598" s="107" t="s">
        <v>5506</v>
      </c>
      <c r="D598" s="107" t="s">
        <v>4505</v>
      </c>
      <c r="E598" s="36" t="s">
        <v>5507</v>
      </c>
      <c r="F598" s="14"/>
      <c r="G598" s="14"/>
      <c r="H598" s="14"/>
      <c r="I598" s="14"/>
      <c r="J598" s="14"/>
      <c r="K598" s="14"/>
      <c r="L598" s="14"/>
      <c r="M598" s="14"/>
      <c r="N598" s="14"/>
      <c r="O598" s="14"/>
      <c r="P598" s="14"/>
      <c r="Q598" s="14"/>
      <c r="R598" s="14"/>
      <c r="S598" s="14"/>
      <c r="T598" s="14"/>
      <c r="U598" s="14"/>
      <c r="V598" s="14"/>
      <c r="W598" s="14"/>
      <c r="X598" s="14"/>
      <c r="Y598" s="14"/>
      <c r="Z598" s="14"/>
    </row>
    <row r="599">
      <c r="A599" s="106">
        <v>598.0</v>
      </c>
      <c r="B599" s="107" t="s">
        <v>5409</v>
      </c>
      <c r="C599" s="107" t="s">
        <v>5508</v>
      </c>
      <c r="D599" s="107" t="s">
        <v>4509</v>
      </c>
      <c r="E599" s="36" t="s">
        <v>5509</v>
      </c>
      <c r="F599" s="14"/>
      <c r="G599" s="14"/>
      <c r="H599" s="14"/>
      <c r="I599" s="14"/>
      <c r="J599" s="14"/>
      <c r="K599" s="14"/>
      <c r="L599" s="14"/>
      <c r="M599" s="14"/>
      <c r="N599" s="14"/>
      <c r="O599" s="14"/>
      <c r="P599" s="14"/>
      <c r="Q599" s="14"/>
      <c r="R599" s="14"/>
      <c r="S599" s="14"/>
      <c r="T599" s="14"/>
      <c r="U599" s="14"/>
      <c r="V599" s="14"/>
      <c r="W599" s="14"/>
      <c r="X599" s="14"/>
      <c r="Y599" s="14"/>
      <c r="Z599" s="14"/>
    </row>
    <row r="600">
      <c r="A600" s="106">
        <v>599.0</v>
      </c>
      <c r="B600" s="107" t="s">
        <v>5409</v>
      </c>
      <c r="C600" s="107" t="s">
        <v>5510</v>
      </c>
      <c r="D600" s="107" t="s">
        <v>4509</v>
      </c>
      <c r="E600" s="36" t="s">
        <v>5511</v>
      </c>
      <c r="F600" s="14"/>
      <c r="G600" s="14"/>
      <c r="H600" s="14"/>
      <c r="I600" s="14"/>
      <c r="J600" s="14"/>
      <c r="K600" s="14"/>
      <c r="L600" s="14"/>
      <c r="M600" s="14"/>
      <c r="N600" s="14"/>
      <c r="O600" s="14"/>
      <c r="P600" s="14"/>
      <c r="Q600" s="14"/>
      <c r="R600" s="14"/>
      <c r="S600" s="14"/>
      <c r="T600" s="14"/>
      <c r="U600" s="14"/>
      <c r="V600" s="14"/>
      <c r="W600" s="14"/>
      <c r="X600" s="14"/>
      <c r="Y600" s="14"/>
      <c r="Z600" s="14"/>
    </row>
    <row r="601">
      <c r="A601" s="106">
        <v>600.0</v>
      </c>
      <c r="B601" s="107" t="s">
        <v>5409</v>
      </c>
      <c r="C601" s="107" t="s">
        <v>4558</v>
      </c>
      <c r="D601" s="107" t="s">
        <v>4509</v>
      </c>
      <c r="E601" s="36" t="s">
        <v>5512</v>
      </c>
      <c r="F601" s="14"/>
      <c r="G601" s="14"/>
      <c r="H601" s="14"/>
      <c r="I601" s="14"/>
      <c r="J601" s="14"/>
      <c r="K601" s="14"/>
      <c r="L601" s="14"/>
      <c r="M601" s="14"/>
      <c r="N601" s="14"/>
      <c r="O601" s="14"/>
      <c r="P601" s="14"/>
      <c r="Q601" s="14"/>
      <c r="R601" s="14"/>
      <c r="S601" s="14"/>
      <c r="T601" s="14"/>
      <c r="U601" s="14"/>
      <c r="V601" s="14"/>
      <c r="W601" s="14"/>
      <c r="X601" s="14"/>
      <c r="Y601" s="14"/>
      <c r="Z601" s="14"/>
    </row>
    <row r="602">
      <c r="A602" s="106">
        <v>601.0</v>
      </c>
      <c r="B602" s="107" t="s">
        <v>5409</v>
      </c>
      <c r="C602" s="107" t="s">
        <v>5197</v>
      </c>
      <c r="D602" s="107" t="s">
        <v>4509</v>
      </c>
      <c r="E602" s="36" t="s">
        <v>5513</v>
      </c>
      <c r="F602" s="14"/>
      <c r="G602" s="14"/>
      <c r="H602" s="14"/>
      <c r="I602" s="14"/>
      <c r="J602" s="14"/>
      <c r="K602" s="14"/>
      <c r="L602" s="14"/>
      <c r="M602" s="14"/>
      <c r="N602" s="14"/>
      <c r="O602" s="14"/>
      <c r="P602" s="14"/>
      <c r="Q602" s="14"/>
      <c r="R602" s="14"/>
      <c r="S602" s="14"/>
      <c r="T602" s="14"/>
      <c r="U602" s="14"/>
      <c r="V602" s="14"/>
      <c r="W602" s="14"/>
      <c r="X602" s="14"/>
      <c r="Y602" s="14"/>
      <c r="Z602" s="14"/>
    </row>
    <row r="603">
      <c r="A603" s="106">
        <v>602.0</v>
      </c>
      <c r="B603" s="107" t="s">
        <v>5409</v>
      </c>
      <c r="C603" s="107" t="s">
        <v>5514</v>
      </c>
      <c r="D603" s="107" t="s">
        <v>5366</v>
      </c>
      <c r="E603" s="36" t="s">
        <v>5515</v>
      </c>
      <c r="F603" s="14"/>
      <c r="G603" s="14"/>
      <c r="H603" s="14"/>
      <c r="I603" s="14"/>
      <c r="J603" s="14"/>
      <c r="K603" s="14"/>
      <c r="L603" s="14"/>
      <c r="M603" s="14"/>
      <c r="N603" s="14"/>
      <c r="O603" s="14"/>
      <c r="P603" s="14"/>
      <c r="Q603" s="14"/>
      <c r="R603" s="14"/>
      <c r="S603" s="14"/>
      <c r="T603" s="14"/>
      <c r="U603" s="14"/>
      <c r="V603" s="14"/>
      <c r="W603" s="14"/>
      <c r="X603" s="14"/>
      <c r="Y603" s="14"/>
      <c r="Z603" s="14"/>
    </row>
    <row r="604">
      <c r="A604" s="106">
        <v>603.0</v>
      </c>
      <c r="B604" s="107" t="s">
        <v>5409</v>
      </c>
      <c r="C604" s="107" t="s">
        <v>5516</v>
      </c>
      <c r="D604" s="107" t="s">
        <v>4509</v>
      </c>
      <c r="E604" s="36" t="s">
        <v>5517</v>
      </c>
      <c r="F604" s="14"/>
      <c r="G604" s="14"/>
      <c r="H604" s="14"/>
      <c r="I604" s="14"/>
      <c r="J604" s="14"/>
      <c r="K604" s="14"/>
      <c r="L604" s="14"/>
      <c r="M604" s="14"/>
      <c r="N604" s="14"/>
      <c r="O604" s="14"/>
      <c r="P604" s="14"/>
      <c r="Q604" s="14"/>
      <c r="R604" s="14"/>
      <c r="S604" s="14"/>
      <c r="T604" s="14"/>
      <c r="U604" s="14"/>
      <c r="V604" s="14"/>
      <c r="W604" s="14"/>
      <c r="X604" s="14"/>
      <c r="Y604" s="14"/>
      <c r="Z604" s="14"/>
    </row>
    <row r="605">
      <c r="A605" s="106">
        <v>604.0</v>
      </c>
      <c r="B605" s="107" t="s">
        <v>5409</v>
      </c>
      <c r="C605" s="107" t="s">
        <v>4530</v>
      </c>
      <c r="D605" s="107" t="s">
        <v>4509</v>
      </c>
      <c r="E605" s="36" t="s">
        <v>5518</v>
      </c>
      <c r="F605" s="14"/>
      <c r="G605" s="14"/>
      <c r="H605" s="14"/>
      <c r="I605" s="14"/>
      <c r="J605" s="14"/>
      <c r="K605" s="14"/>
      <c r="L605" s="14"/>
      <c r="M605" s="14"/>
      <c r="N605" s="14"/>
      <c r="O605" s="14"/>
      <c r="P605" s="14"/>
      <c r="Q605" s="14"/>
      <c r="R605" s="14"/>
      <c r="S605" s="14"/>
      <c r="T605" s="14"/>
      <c r="U605" s="14"/>
      <c r="V605" s="14"/>
      <c r="W605" s="14"/>
      <c r="X605" s="14"/>
      <c r="Y605" s="14"/>
      <c r="Z605" s="14"/>
    </row>
    <row r="606">
      <c r="A606" s="106">
        <v>605.0</v>
      </c>
      <c r="B606" s="107" t="s">
        <v>5409</v>
      </c>
      <c r="C606" s="107" t="s">
        <v>4507</v>
      </c>
      <c r="D606" s="107" t="s">
        <v>4509</v>
      </c>
      <c r="E606" s="36" t="s">
        <v>5519</v>
      </c>
      <c r="F606" s="14"/>
      <c r="G606" s="14"/>
      <c r="H606" s="14"/>
      <c r="I606" s="14"/>
      <c r="J606" s="14"/>
      <c r="K606" s="14"/>
      <c r="L606" s="14"/>
      <c r="M606" s="14"/>
      <c r="N606" s="14"/>
      <c r="O606" s="14"/>
      <c r="P606" s="14"/>
      <c r="Q606" s="14"/>
      <c r="R606" s="14"/>
      <c r="S606" s="14"/>
      <c r="T606" s="14"/>
      <c r="U606" s="14"/>
      <c r="V606" s="14"/>
      <c r="W606" s="14"/>
      <c r="X606" s="14"/>
      <c r="Y606" s="14"/>
      <c r="Z606" s="14"/>
    </row>
    <row r="607">
      <c r="A607" s="106">
        <v>606.0</v>
      </c>
      <c r="B607" s="107" t="s">
        <v>5409</v>
      </c>
      <c r="C607" s="107" t="s">
        <v>5480</v>
      </c>
      <c r="D607" s="107" t="s">
        <v>4509</v>
      </c>
      <c r="E607" s="36" t="s">
        <v>5520</v>
      </c>
      <c r="F607" s="14"/>
      <c r="G607" s="14"/>
      <c r="H607" s="14"/>
      <c r="I607" s="14"/>
      <c r="J607" s="14"/>
      <c r="K607" s="14"/>
      <c r="L607" s="14"/>
      <c r="M607" s="14"/>
      <c r="N607" s="14"/>
      <c r="O607" s="14"/>
      <c r="P607" s="14"/>
      <c r="Q607" s="14"/>
      <c r="R607" s="14"/>
      <c r="S607" s="14"/>
      <c r="T607" s="14"/>
      <c r="U607" s="14"/>
      <c r="V607" s="14"/>
      <c r="W607" s="14"/>
      <c r="X607" s="14"/>
      <c r="Y607" s="14"/>
      <c r="Z607" s="14"/>
    </row>
    <row r="608">
      <c r="A608" s="106">
        <v>607.0</v>
      </c>
      <c r="B608" s="107" t="s">
        <v>5409</v>
      </c>
      <c r="C608" s="107" t="s">
        <v>5521</v>
      </c>
      <c r="D608" s="107" t="s">
        <v>4509</v>
      </c>
      <c r="E608" s="36" t="s">
        <v>5522</v>
      </c>
      <c r="F608" s="14"/>
      <c r="G608" s="14"/>
      <c r="H608" s="14"/>
      <c r="I608" s="14"/>
      <c r="J608" s="14"/>
      <c r="K608" s="14"/>
      <c r="L608" s="14"/>
      <c r="M608" s="14"/>
      <c r="N608" s="14"/>
      <c r="O608" s="14"/>
      <c r="P608" s="14"/>
      <c r="Q608" s="14"/>
      <c r="R608" s="14"/>
      <c r="S608" s="14"/>
      <c r="T608" s="14"/>
      <c r="U608" s="14"/>
      <c r="V608" s="14"/>
      <c r="W608" s="14"/>
      <c r="X608" s="14"/>
      <c r="Y608" s="14"/>
      <c r="Z608" s="14"/>
    </row>
    <row r="609">
      <c r="A609" s="106">
        <v>608.0</v>
      </c>
      <c r="B609" s="107" t="s">
        <v>5409</v>
      </c>
      <c r="C609" s="107" t="s">
        <v>5523</v>
      </c>
      <c r="D609" s="107" t="s">
        <v>4509</v>
      </c>
      <c r="E609" s="36" t="s">
        <v>5524</v>
      </c>
      <c r="F609" s="14"/>
      <c r="G609" s="14"/>
      <c r="H609" s="14"/>
      <c r="I609" s="14"/>
      <c r="J609" s="14"/>
      <c r="K609" s="14"/>
      <c r="L609" s="14"/>
      <c r="M609" s="14"/>
      <c r="N609" s="14"/>
      <c r="O609" s="14"/>
      <c r="P609" s="14"/>
      <c r="Q609" s="14"/>
      <c r="R609" s="14"/>
      <c r="S609" s="14"/>
      <c r="T609" s="14"/>
      <c r="U609" s="14"/>
      <c r="V609" s="14"/>
      <c r="W609" s="14"/>
      <c r="X609" s="14"/>
      <c r="Y609" s="14"/>
      <c r="Z609" s="14"/>
    </row>
    <row r="610">
      <c r="A610" s="106">
        <v>609.0</v>
      </c>
      <c r="B610" s="107" t="s">
        <v>5409</v>
      </c>
      <c r="C610" s="107" t="s">
        <v>5525</v>
      </c>
      <c r="D610" s="107" t="s">
        <v>4509</v>
      </c>
      <c r="E610" s="36" t="s">
        <v>5526</v>
      </c>
      <c r="F610" s="14"/>
      <c r="G610" s="14"/>
      <c r="H610" s="14"/>
      <c r="I610" s="14"/>
      <c r="J610" s="14"/>
      <c r="K610" s="14"/>
      <c r="L610" s="14"/>
      <c r="M610" s="14"/>
      <c r="N610" s="14"/>
      <c r="O610" s="14"/>
      <c r="P610" s="14"/>
      <c r="Q610" s="14"/>
      <c r="R610" s="14"/>
      <c r="S610" s="14"/>
      <c r="T610" s="14"/>
      <c r="U610" s="14"/>
      <c r="V610" s="14"/>
      <c r="W610" s="14"/>
      <c r="X610" s="14"/>
      <c r="Y610" s="14"/>
      <c r="Z610" s="14"/>
    </row>
    <row r="611">
      <c r="A611" s="106">
        <v>610.0</v>
      </c>
      <c r="B611" s="107" t="s">
        <v>5409</v>
      </c>
      <c r="C611" s="107" t="s">
        <v>4976</v>
      </c>
      <c r="D611" s="107" t="s">
        <v>4509</v>
      </c>
      <c r="E611" s="36" t="s">
        <v>5527</v>
      </c>
      <c r="F611" s="14"/>
      <c r="G611" s="14"/>
      <c r="H611" s="14"/>
      <c r="I611" s="14"/>
      <c r="J611" s="14"/>
      <c r="K611" s="14"/>
      <c r="L611" s="14"/>
      <c r="M611" s="14"/>
      <c r="N611" s="14"/>
      <c r="O611" s="14"/>
      <c r="P611" s="14"/>
      <c r="Q611" s="14"/>
      <c r="R611" s="14"/>
      <c r="S611" s="14"/>
      <c r="T611" s="14"/>
      <c r="U611" s="14"/>
      <c r="V611" s="14"/>
      <c r="W611" s="14"/>
      <c r="X611" s="14"/>
      <c r="Y611" s="14"/>
      <c r="Z611" s="14"/>
    </row>
    <row r="612">
      <c r="A612" s="106">
        <v>611.0</v>
      </c>
      <c r="B612" s="107" t="s">
        <v>5409</v>
      </c>
      <c r="C612" s="107" t="s">
        <v>5528</v>
      </c>
      <c r="D612" s="107" t="s">
        <v>4509</v>
      </c>
      <c r="E612" s="36" t="s">
        <v>5529</v>
      </c>
      <c r="F612" s="14"/>
      <c r="G612" s="14"/>
      <c r="H612" s="14"/>
      <c r="I612" s="14"/>
      <c r="J612" s="14"/>
      <c r="K612" s="14"/>
      <c r="L612" s="14"/>
      <c r="M612" s="14"/>
      <c r="N612" s="14"/>
      <c r="O612" s="14"/>
      <c r="P612" s="14"/>
      <c r="Q612" s="14"/>
      <c r="R612" s="14"/>
      <c r="S612" s="14"/>
      <c r="T612" s="14"/>
      <c r="U612" s="14"/>
      <c r="V612" s="14"/>
      <c r="W612" s="14"/>
      <c r="X612" s="14"/>
      <c r="Y612" s="14"/>
      <c r="Z612" s="14"/>
    </row>
    <row r="613">
      <c r="A613" s="106">
        <v>612.0</v>
      </c>
      <c r="B613" s="107" t="s">
        <v>5409</v>
      </c>
      <c r="C613" s="107" t="s">
        <v>5530</v>
      </c>
      <c r="D613" s="107" t="s">
        <v>4505</v>
      </c>
      <c r="E613" s="36" t="s">
        <v>5531</v>
      </c>
      <c r="F613" s="14"/>
      <c r="G613" s="14"/>
      <c r="H613" s="14"/>
      <c r="I613" s="14"/>
      <c r="J613" s="14"/>
      <c r="K613" s="14"/>
      <c r="L613" s="14"/>
      <c r="M613" s="14"/>
      <c r="N613" s="14"/>
      <c r="O613" s="14"/>
      <c r="P613" s="14"/>
      <c r="Q613" s="14"/>
      <c r="R613" s="14"/>
      <c r="S613" s="14"/>
      <c r="T613" s="14"/>
      <c r="U613" s="14"/>
      <c r="V613" s="14"/>
      <c r="W613" s="14"/>
      <c r="X613" s="14"/>
      <c r="Y613" s="14"/>
      <c r="Z613" s="14"/>
    </row>
    <row r="614">
      <c r="A614" s="106">
        <v>613.0</v>
      </c>
      <c r="B614" s="107" t="s">
        <v>5409</v>
      </c>
      <c r="C614" s="107" t="s">
        <v>5521</v>
      </c>
      <c r="D614" s="107" t="s">
        <v>4509</v>
      </c>
      <c r="E614" s="36" t="s">
        <v>5532</v>
      </c>
      <c r="F614" s="14"/>
      <c r="G614" s="14"/>
      <c r="H614" s="14"/>
      <c r="I614" s="14"/>
      <c r="J614" s="14"/>
      <c r="K614" s="14"/>
      <c r="L614" s="14"/>
      <c r="M614" s="14"/>
      <c r="N614" s="14"/>
      <c r="O614" s="14"/>
      <c r="P614" s="14"/>
      <c r="Q614" s="14"/>
      <c r="R614" s="14"/>
      <c r="S614" s="14"/>
      <c r="T614" s="14"/>
      <c r="U614" s="14"/>
      <c r="V614" s="14"/>
      <c r="W614" s="14"/>
      <c r="X614" s="14"/>
      <c r="Y614" s="14"/>
      <c r="Z614" s="14"/>
    </row>
    <row r="615">
      <c r="A615" s="106">
        <v>614.0</v>
      </c>
      <c r="B615" s="107" t="s">
        <v>5409</v>
      </c>
      <c r="C615" s="107" t="s">
        <v>5533</v>
      </c>
      <c r="D615" s="107" t="s">
        <v>4509</v>
      </c>
      <c r="E615" s="36" t="s">
        <v>5534</v>
      </c>
      <c r="F615" s="14"/>
      <c r="G615" s="14"/>
      <c r="H615" s="14"/>
      <c r="I615" s="14"/>
      <c r="J615" s="14"/>
      <c r="K615" s="14"/>
      <c r="L615" s="14"/>
      <c r="M615" s="14"/>
      <c r="N615" s="14"/>
      <c r="O615" s="14"/>
      <c r="P615" s="14"/>
      <c r="Q615" s="14"/>
      <c r="R615" s="14"/>
      <c r="S615" s="14"/>
      <c r="T615" s="14"/>
      <c r="U615" s="14"/>
      <c r="V615" s="14"/>
      <c r="W615" s="14"/>
      <c r="X615" s="14"/>
      <c r="Y615" s="14"/>
      <c r="Z615" s="14"/>
    </row>
    <row r="616">
      <c r="A616" s="106">
        <v>615.0</v>
      </c>
      <c r="B616" s="107" t="s">
        <v>5409</v>
      </c>
      <c r="C616" s="107" t="s">
        <v>5535</v>
      </c>
      <c r="D616" s="107" t="s">
        <v>4505</v>
      </c>
      <c r="E616" s="36" t="s">
        <v>5536</v>
      </c>
      <c r="F616" s="14"/>
      <c r="G616" s="14"/>
      <c r="H616" s="14"/>
      <c r="I616" s="14"/>
      <c r="J616" s="14"/>
      <c r="K616" s="14"/>
      <c r="L616" s="14"/>
      <c r="M616" s="14"/>
      <c r="N616" s="14"/>
      <c r="O616" s="14"/>
      <c r="P616" s="14"/>
      <c r="Q616" s="14"/>
      <c r="R616" s="14"/>
      <c r="S616" s="14"/>
      <c r="T616" s="14"/>
      <c r="U616" s="14"/>
      <c r="V616" s="14"/>
      <c r="W616" s="14"/>
      <c r="X616" s="14"/>
      <c r="Y616" s="14"/>
      <c r="Z616" s="14"/>
    </row>
    <row r="617">
      <c r="A617" s="106">
        <v>616.0</v>
      </c>
      <c r="B617" s="107" t="s">
        <v>5409</v>
      </c>
      <c r="C617" s="107" t="s">
        <v>5537</v>
      </c>
      <c r="D617" s="107" t="s">
        <v>4885</v>
      </c>
      <c r="E617" s="36" t="s">
        <v>5538</v>
      </c>
      <c r="F617" s="14"/>
      <c r="G617" s="14"/>
      <c r="H617" s="14"/>
      <c r="I617" s="14"/>
      <c r="J617" s="14"/>
      <c r="K617" s="14"/>
      <c r="L617" s="14"/>
      <c r="M617" s="14"/>
      <c r="N617" s="14"/>
      <c r="O617" s="14"/>
      <c r="P617" s="14"/>
      <c r="Q617" s="14"/>
      <c r="R617" s="14"/>
      <c r="S617" s="14"/>
      <c r="T617" s="14"/>
      <c r="U617" s="14"/>
      <c r="V617" s="14"/>
      <c r="W617" s="14"/>
      <c r="X617" s="14"/>
      <c r="Y617" s="14"/>
      <c r="Z617" s="14"/>
    </row>
    <row r="618">
      <c r="A618" s="106">
        <v>617.0</v>
      </c>
      <c r="B618" s="107" t="s">
        <v>5409</v>
      </c>
      <c r="C618" s="107" t="s">
        <v>4598</v>
      </c>
      <c r="D618" s="107" t="s">
        <v>4505</v>
      </c>
      <c r="E618" s="36" t="s">
        <v>5539</v>
      </c>
      <c r="F618" s="14"/>
      <c r="G618" s="14"/>
      <c r="H618" s="14"/>
      <c r="I618" s="14"/>
      <c r="J618" s="14"/>
      <c r="K618" s="14"/>
      <c r="L618" s="14"/>
      <c r="M618" s="14"/>
      <c r="N618" s="14"/>
      <c r="O618" s="14"/>
      <c r="P618" s="14"/>
      <c r="Q618" s="14"/>
      <c r="R618" s="14"/>
      <c r="S618" s="14"/>
      <c r="T618" s="14"/>
      <c r="U618" s="14"/>
      <c r="V618" s="14"/>
      <c r="W618" s="14"/>
      <c r="X618" s="14"/>
      <c r="Y618" s="14"/>
      <c r="Z618" s="14"/>
    </row>
    <row r="619">
      <c r="A619" s="106">
        <v>618.0</v>
      </c>
      <c r="B619" s="107" t="s">
        <v>5409</v>
      </c>
      <c r="C619" s="107" t="s">
        <v>5540</v>
      </c>
      <c r="D619" s="107" t="s">
        <v>4885</v>
      </c>
      <c r="E619" s="36" t="s">
        <v>5541</v>
      </c>
      <c r="F619" s="14"/>
      <c r="G619" s="14"/>
      <c r="H619" s="14"/>
      <c r="I619" s="14"/>
      <c r="J619" s="14"/>
      <c r="K619" s="14"/>
      <c r="L619" s="14"/>
      <c r="M619" s="14"/>
      <c r="N619" s="14"/>
      <c r="O619" s="14"/>
      <c r="P619" s="14"/>
      <c r="Q619" s="14"/>
      <c r="R619" s="14"/>
      <c r="S619" s="14"/>
      <c r="T619" s="14"/>
      <c r="U619" s="14"/>
      <c r="V619" s="14"/>
      <c r="W619" s="14"/>
      <c r="X619" s="14"/>
      <c r="Y619" s="14"/>
      <c r="Z619" s="14"/>
    </row>
    <row r="620">
      <c r="A620" s="106">
        <v>619.0</v>
      </c>
      <c r="B620" s="107" t="s">
        <v>5409</v>
      </c>
      <c r="C620" s="107" t="s">
        <v>5508</v>
      </c>
      <c r="D620" s="107" t="s">
        <v>4509</v>
      </c>
      <c r="E620" s="36" t="s">
        <v>5542</v>
      </c>
      <c r="F620" s="14"/>
      <c r="G620" s="14"/>
      <c r="H620" s="14"/>
      <c r="I620" s="14"/>
      <c r="J620" s="14"/>
      <c r="K620" s="14"/>
      <c r="L620" s="14"/>
      <c r="M620" s="14"/>
      <c r="N620" s="14"/>
      <c r="O620" s="14"/>
      <c r="P620" s="14"/>
      <c r="Q620" s="14"/>
      <c r="R620" s="14"/>
      <c r="S620" s="14"/>
      <c r="T620" s="14"/>
      <c r="U620" s="14"/>
      <c r="V620" s="14"/>
      <c r="W620" s="14"/>
      <c r="X620" s="14"/>
      <c r="Y620" s="14"/>
      <c r="Z620" s="14"/>
    </row>
    <row r="621">
      <c r="A621" s="106">
        <v>620.0</v>
      </c>
      <c r="B621" s="107" t="s">
        <v>5409</v>
      </c>
      <c r="C621" s="107" t="s">
        <v>4741</v>
      </c>
      <c r="D621" s="107" t="s">
        <v>5366</v>
      </c>
      <c r="E621" s="36" t="s">
        <v>5543</v>
      </c>
      <c r="F621" s="14"/>
      <c r="G621" s="14"/>
      <c r="H621" s="14"/>
      <c r="I621" s="14"/>
      <c r="J621" s="14"/>
      <c r="K621" s="14"/>
      <c r="L621" s="14"/>
      <c r="M621" s="14"/>
      <c r="N621" s="14"/>
      <c r="O621" s="14"/>
      <c r="P621" s="14"/>
      <c r="Q621" s="14"/>
      <c r="R621" s="14"/>
      <c r="S621" s="14"/>
      <c r="T621" s="14"/>
      <c r="U621" s="14"/>
      <c r="V621" s="14"/>
      <c r="W621" s="14"/>
      <c r="X621" s="14"/>
      <c r="Y621" s="14"/>
      <c r="Z621" s="14"/>
    </row>
    <row r="622">
      <c r="A622" s="106">
        <v>621.0</v>
      </c>
      <c r="B622" s="107" t="s">
        <v>5409</v>
      </c>
      <c r="C622" s="107" t="s">
        <v>5544</v>
      </c>
      <c r="D622" s="107" t="s">
        <v>4509</v>
      </c>
      <c r="E622" s="36" t="s">
        <v>5545</v>
      </c>
      <c r="F622" s="14"/>
      <c r="G622" s="14"/>
      <c r="H622" s="14"/>
      <c r="I622" s="14"/>
      <c r="J622" s="14"/>
      <c r="K622" s="14"/>
      <c r="L622" s="14"/>
      <c r="M622" s="14"/>
      <c r="N622" s="14"/>
      <c r="O622" s="14"/>
      <c r="P622" s="14"/>
      <c r="Q622" s="14"/>
      <c r="R622" s="14"/>
      <c r="S622" s="14"/>
      <c r="T622" s="14"/>
      <c r="U622" s="14"/>
      <c r="V622" s="14"/>
      <c r="W622" s="14"/>
      <c r="X622" s="14"/>
      <c r="Y622" s="14"/>
      <c r="Z622" s="14"/>
    </row>
    <row r="623">
      <c r="A623" s="106">
        <v>622.0</v>
      </c>
      <c r="B623" s="107" t="s">
        <v>5409</v>
      </c>
      <c r="C623" s="107" t="s">
        <v>5546</v>
      </c>
      <c r="D623" s="107" t="s">
        <v>4509</v>
      </c>
      <c r="E623" s="36" t="s">
        <v>5547</v>
      </c>
      <c r="F623" s="14"/>
      <c r="G623" s="14"/>
      <c r="H623" s="14"/>
      <c r="I623" s="14"/>
      <c r="J623" s="14"/>
      <c r="K623" s="14"/>
      <c r="L623" s="14"/>
      <c r="M623" s="14"/>
      <c r="N623" s="14"/>
      <c r="O623" s="14"/>
      <c r="P623" s="14"/>
      <c r="Q623" s="14"/>
      <c r="R623" s="14"/>
      <c r="S623" s="14"/>
      <c r="T623" s="14"/>
      <c r="U623" s="14"/>
      <c r="V623" s="14"/>
      <c r="W623" s="14"/>
      <c r="X623" s="14"/>
      <c r="Y623" s="14"/>
      <c r="Z623" s="14"/>
    </row>
    <row r="624">
      <c r="A624" s="106">
        <v>623.0</v>
      </c>
      <c r="B624" s="107" t="s">
        <v>5409</v>
      </c>
      <c r="C624" s="107" t="s">
        <v>5548</v>
      </c>
      <c r="D624" s="107" t="s">
        <v>4509</v>
      </c>
      <c r="E624" s="36" t="s">
        <v>5549</v>
      </c>
      <c r="F624" s="14"/>
      <c r="G624" s="14"/>
      <c r="H624" s="14"/>
      <c r="I624" s="14"/>
      <c r="J624" s="14"/>
      <c r="K624" s="14"/>
      <c r="L624" s="14"/>
      <c r="M624" s="14"/>
      <c r="N624" s="14"/>
      <c r="O624" s="14"/>
      <c r="P624" s="14"/>
      <c r="Q624" s="14"/>
      <c r="R624" s="14"/>
      <c r="S624" s="14"/>
      <c r="T624" s="14"/>
      <c r="U624" s="14"/>
      <c r="V624" s="14"/>
      <c r="W624" s="14"/>
      <c r="X624" s="14"/>
      <c r="Y624" s="14"/>
      <c r="Z624" s="14"/>
    </row>
    <row r="625">
      <c r="A625" s="106">
        <v>624.0</v>
      </c>
      <c r="B625" s="107" t="s">
        <v>5409</v>
      </c>
      <c r="C625" s="107" t="s">
        <v>5550</v>
      </c>
      <c r="D625" s="107" t="s">
        <v>4509</v>
      </c>
      <c r="E625" s="36" t="s">
        <v>5551</v>
      </c>
      <c r="F625" s="14"/>
      <c r="G625" s="14"/>
      <c r="H625" s="14"/>
      <c r="I625" s="14"/>
      <c r="J625" s="14"/>
      <c r="K625" s="14"/>
      <c r="L625" s="14"/>
      <c r="M625" s="14"/>
      <c r="N625" s="14"/>
      <c r="O625" s="14"/>
      <c r="P625" s="14"/>
      <c r="Q625" s="14"/>
      <c r="R625" s="14"/>
      <c r="S625" s="14"/>
      <c r="T625" s="14"/>
      <c r="U625" s="14"/>
      <c r="V625" s="14"/>
      <c r="W625" s="14"/>
      <c r="X625" s="14"/>
      <c r="Y625" s="14"/>
      <c r="Z625" s="14"/>
    </row>
    <row r="626">
      <c r="A626" s="106">
        <v>625.0</v>
      </c>
      <c r="B626" s="107" t="s">
        <v>5409</v>
      </c>
      <c r="C626" s="107" t="s">
        <v>5552</v>
      </c>
      <c r="D626" s="107" t="s">
        <v>4509</v>
      </c>
      <c r="E626" s="36" t="s">
        <v>5553</v>
      </c>
      <c r="F626" s="14"/>
      <c r="G626" s="14"/>
      <c r="H626" s="14"/>
      <c r="I626" s="14"/>
      <c r="J626" s="14"/>
      <c r="K626" s="14"/>
      <c r="L626" s="14"/>
      <c r="M626" s="14"/>
      <c r="N626" s="14"/>
      <c r="O626" s="14"/>
      <c r="P626" s="14"/>
      <c r="Q626" s="14"/>
      <c r="R626" s="14"/>
      <c r="S626" s="14"/>
      <c r="T626" s="14"/>
      <c r="U626" s="14"/>
      <c r="V626" s="14"/>
      <c r="W626" s="14"/>
      <c r="X626" s="14"/>
      <c r="Y626" s="14"/>
      <c r="Z626" s="14"/>
    </row>
    <row r="627">
      <c r="A627" s="106">
        <v>626.0</v>
      </c>
      <c r="B627" s="107" t="s">
        <v>5409</v>
      </c>
      <c r="C627" s="107" t="s">
        <v>5554</v>
      </c>
      <c r="D627" s="107" t="s">
        <v>4509</v>
      </c>
      <c r="E627" s="36" t="s">
        <v>5555</v>
      </c>
      <c r="F627" s="14"/>
      <c r="G627" s="14"/>
      <c r="H627" s="14"/>
      <c r="I627" s="14"/>
      <c r="J627" s="14"/>
      <c r="K627" s="14"/>
      <c r="L627" s="14"/>
      <c r="M627" s="14"/>
      <c r="N627" s="14"/>
      <c r="O627" s="14"/>
      <c r="P627" s="14"/>
      <c r="Q627" s="14"/>
      <c r="R627" s="14"/>
      <c r="S627" s="14"/>
      <c r="T627" s="14"/>
      <c r="U627" s="14"/>
      <c r="V627" s="14"/>
      <c r="W627" s="14"/>
      <c r="X627" s="14"/>
      <c r="Y627" s="14"/>
      <c r="Z627" s="14"/>
    </row>
    <row r="628">
      <c r="A628" s="106">
        <v>627.0</v>
      </c>
      <c r="B628" s="107" t="s">
        <v>5409</v>
      </c>
      <c r="C628" s="107" t="s">
        <v>5124</v>
      </c>
      <c r="D628" s="107" t="s">
        <v>4505</v>
      </c>
      <c r="E628" s="36" t="s">
        <v>5556</v>
      </c>
      <c r="F628" s="14"/>
      <c r="G628" s="14"/>
      <c r="H628" s="14"/>
      <c r="I628" s="14"/>
      <c r="J628" s="14"/>
      <c r="K628" s="14"/>
      <c r="L628" s="14"/>
      <c r="M628" s="14"/>
      <c r="N628" s="14"/>
      <c r="O628" s="14"/>
      <c r="P628" s="14"/>
      <c r="Q628" s="14"/>
      <c r="R628" s="14"/>
      <c r="S628" s="14"/>
      <c r="T628" s="14"/>
      <c r="U628" s="14"/>
      <c r="V628" s="14"/>
      <c r="W628" s="14"/>
      <c r="X628" s="14"/>
      <c r="Y628" s="14"/>
      <c r="Z628" s="14"/>
    </row>
    <row r="629">
      <c r="A629" s="106">
        <v>628.0</v>
      </c>
      <c r="B629" s="107" t="s">
        <v>5409</v>
      </c>
      <c r="C629" s="107" t="s">
        <v>5557</v>
      </c>
      <c r="D629" s="107" t="s">
        <v>4509</v>
      </c>
      <c r="E629" s="36" t="s">
        <v>5558</v>
      </c>
      <c r="F629" s="14"/>
      <c r="G629" s="14"/>
      <c r="H629" s="14"/>
      <c r="I629" s="14"/>
      <c r="J629" s="14"/>
      <c r="K629" s="14"/>
      <c r="L629" s="14"/>
      <c r="M629" s="14"/>
      <c r="N629" s="14"/>
      <c r="O629" s="14"/>
      <c r="P629" s="14"/>
      <c r="Q629" s="14"/>
      <c r="R629" s="14"/>
      <c r="S629" s="14"/>
      <c r="T629" s="14"/>
      <c r="U629" s="14"/>
      <c r="V629" s="14"/>
      <c r="W629" s="14"/>
      <c r="X629" s="14"/>
      <c r="Y629" s="14"/>
      <c r="Z629" s="14"/>
    </row>
    <row r="630">
      <c r="A630" s="106">
        <v>629.0</v>
      </c>
      <c r="B630" s="107" t="s">
        <v>5409</v>
      </c>
      <c r="C630" s="107" t="s">
        <v>5197</v>
      </c>
      <c r="D630" s="107" t="s">
        <v>5366</v>
      </c>
      <c r="E630" s="36" t="s">
        <v>5559</v>
      </c>
      <c r="F630" s="14"/>
      <c r="G630" s="14"/>
      <c r="H630" s="14"/>
      <c r="I630" s="14"/>
      <c r="J630" s="14"/>
      <c r="K630" s="14"/>
      <c r="L630" s="14"/>
      <c r="M630" s="14"/>
      <c r="N630" s="14"/>
      <c r="O630" s="14"/>
      <c r="P630" s="14"/>
      <c r="Q630" s="14"/>
      <c r="R630" s="14"/>
      <c r="S630" s="14"/>
      <c r="T630" s="14"/>
      <c r="U630" s="14"/>
      <c r="V630" s="14"/>
      <c r="W630" s="14"/>
      <c r="X630" s="14"/>
      <c r="Y630" s="14"/>
      <c r="Z630" s="14"/>
    </row>
    <row r="631">
      <c r="A631" s="106">
        <v>630.0</v>
      </c>
      <c r="B631" s="107" t="s">
        <v>5409</v>
      </c>
      <c r="C631" s="107" t="s">
        <v>5560</v>
      </c>
      <c r="D631" s="107" t="s">
        <v>4543</v>
      </c>
      <c r="E631" s="36" t="s">
        <v>5561</v>
      </c>
      <c r="F631" s="14"/>
      <c r="G631" s="14"/>
      <c r="H631" s="14"/>
      <c r="I631" s="14"/>
      <c r="J631" s="14"/>
      <c r="K631" s="14"/>
      <c r="L631" s="14"/>
      <c r="M631" s="14"/>
      <c r="N631" s="14"/>
      <c r="O631" s="14"/>
      <c r="P631" s="14"/>
      <c r="Q631" s="14"/>
      <c r="R631" s="14"/>
      <c r="S631" s="14"/>
      <c r="T631" s="14"/>
      <c r="U631" s="14"/>
      <c r="V631" s="14"/>
      <c r="W631" s="14"/>
      <c r="X631" s="14"/>
      <c r="Y631" s="14"/>
      <c r="Z631" s="14"/>
    </row>
    <row r="632">
      <c r="A632" s="106">
        <v>631.0</v>
      </c>
      <c r="B632" s="107" t="s">
        <v>5409</v>
      </c>
      <c r="C632" s="107" t="s">
        <v>5562</v>
      </c>
      <c r="D632" s="107" t="s">
        <v>4509</v>
      </c>
      <c r="E632" s="36" t="s">
        <v>5563</v>
      </c>
      <c r="F632" s="14"/>
      <c r="G632" s="14"/>
      <c r="H632" s="14"/>
      <c r="I632" s="14"/>
      <c r="J632" s="14"/>
      <c r="K632" s="14"/>
      <c r="L632" s="14"/>
      <c r="M632" s="14"/>
      <c r="N632" s="14"/>
      <c r="O632" s="14"/>
      <c r="P632" s="14"/>
      <c r="Q632" s="14"/>
      <c r="R632" s="14"/>
      <c r="S632" s="14"/>
      <c r="T632" s="14"/>
      <c r="U632" s="14"/>
      <c r="V632" s="14"/>
      <c r="W632" s="14"/>
      <c r="X632" s="14"/>
      <c r="Y632" s="14"/>
      <c r="Z632" s="14"/>
    </row>
    <row r="633">
      <c r="A633" s="106">
        <v>632.0</v>
      </c>
      <c r="B633" s="107" t="s">
        <v>5409</v>
      </c>
      <c r="C633" s="107" t="s">
        <v>5564</v>
      </c>
      <c r="D633" s="107" t="s">
        <v>4505</v>
      </c>
      <c r="E633" s="36" t="s">
        <v>5565</v>
      </c>
      <c r="F633" s="14"/>
      <c r="G633" s="14"/>
      <c r="H633" s="14"/>
      <c r="I633" s="14"/>
      <c r="J633" s="14"/>
      <c r="K633" s="14"/>
      <c r="L633" s="14"/>
      <c r="M633" s="14"/>
      <c r="N633" s="14"/>
      <c r="O633" s="14"/>
      <c r="P633" s="14"/>
      <c r="Q633" s="14"/>
      <c r="R633" s="14"/>
      <c r="S633" s="14"/>
      <c r="T633" s="14"/>
      <c r="U633" s="14"/>
      <c r="V633" s="14"/>
      <c r="W633" s="14"/>
      <c r="X633" s="14"/>
      <c r="Y633" s="14"/>
      <c r="Z633" s="14"/>
    </row>
    <row r="634">
      <c r="A634" s="106">
        <v>633.0</v>
      </c>
      <c r="B634" s="107" t="s">
        <v>5409</v>
      </c>
      <c r="C634" s="107" t="s">
        <v>5566</v>
      </c>
      <c r="D634" s="107" t="s">
        <v>5366</v>
      </c>
      <c r="E634" s="36" t="s">
        <v>5567</v>
      </c>
      <c r="F634" s="14"/>
      <c r="G634" s="14"/>
      <c r="H634" s="14"/>
      <c r="I634" s="14"/>
      <c r="J634" s="14"/>
      <c r="K634" s="14"/>
      <c r="L634" s="14"/>
      <c r="M634" s="14"/>
      <c r="N634" s="14"/>
      <c r="O634" s="14"/>
      <c r="P634" s="14"/>
      <c r="Q634" s="14"/>
      <c r="R634" s="14"/>
      <c r="S634" s="14"/>
      <c r="T634" s="14"/>
      <c r="U634" s="14"/>
      <c r="V634" s="14"/>
      <c r="W634" s="14"/>
      <c r="X634" s="14"/>
      <c r="Y634" s="14"/>
      <c r="Z634" s="14"/>
    </row>
    <row r="635">
      <c r="A635" s="106">
        <v>634.0</v>
      </c>
      <c r="B635" s="107" t="s">
        <v>5409</v>
      </c>
      <c r="C635" s="107" t="s">
        <v>5568</v>
      </c>
      <c r="D635" s="107" t="s">
        <v>4509</v>
      </c>
      <c r="E635" s="36" t="s">
        <v>5569</v>
      </c>
      <c r="F635" s="14"/>
      <c r="G635" s="14"/>
      <c r="H635" s="14"/>
      <c r="I635" s="14"/>
      <c r="J635" s="14"/>
      <c r="K635" s="14"/>
      <c r="L635" s="14"/>
      <c r="M635" s="14"/>
      <c r="N635" s="14"/>
      <c r="O635" s="14"/>
      <c r="P635" s="14"/>
      <c r="Q635" s="14"/>
      <c r="R635" s="14"/>
      <c r="S635" s="14"/>
      <c r="T635" s="14"/>
      <c r="U635" s="14"/>
      <c r="V635" s="14"/>
      <c r="W635" s="14"/>
      <c r="X635" s="14"/>
      <c r="Y635" s="14"/>
      <c r="Z635" s="14"/>
    </row>
    <row r="636">
      <c r="A636" s="106">
        <v>635.0</v>
      </c>
      <c r="B636" s="107" t="s">
        <v>5409</v>
      </c>
      <c r="C636" s="107" t="s">
        <v>5570</v>
      </c>
      <c r="D636" s="107" t="s">
        <v>5366</v>
      </c>
      <c r="E636" s="36" t="s">
        <v>5571</v>
      </c>
      <c r="F636" s="14"/>
      <c r="G636" s="14"/>
      <c r="H636" s="14"/>
      <c r="I636" s="14"/>
      <c r="J636" s="14"/>
      <c r="K636" s="14"/>
      <c r="L636" s="14"/>
      <c r="M636" s="14"/>
      <c r="N636" s="14"/>
      <c r="O636" s="14"/>
      <c r="P636" s="14"/>
      <c r="Q636" s="14"/>
      <c r="R636" s="14"/>
      <c r="S636" s="14"/>
      <c r="T636" s="14"/>
      <c r="U636" s="14"/>
      <c r="V636" s="14"/>
      <c r="W636" s="14"/>
      <c r="X636" s="14"/>
      <c r="Y636" s="14"/>
      <c r="Z636" s="14"/>
    </row>
    <row r="637">
      <c r="A637" s="106">
        <v>636.0</v>
      </c>
      <c r="B637" s="107" t="s">
        <v>5409</v>
      </c>
      <c r="C637" s="107" t="s">
        <v>5572</v>
      </c>
      <c r="D637" s="107" t="s">
        <v>4509</v>
      </c>
      <c r="E637" s="36" t="s">
        <v>5573</v>
      </c>
      <c r="F637" s="14"/>
      <c r="G637" s="14"/>
      <c r="H637" s="14"/>
      <c r="I637" s="14"/>
      <c r="J637" s="14"/>
      <c r="K637" s="14"/>
      <c r="L637" s="14"/>
      <c r="M637" s="14"/>
      <c r="N637" s="14"/>
      <c r="O637" s="14"/>
      <c r="P637" s="14"/>
      <c r="Q637" s="14"/>
      <c r="R637" s="14"/>
      <c r="S637" s="14"/>
      <c r="T637" s="14"/>
      <c r="U637" s="14"/>
      <c r="V637" s="14"/>
      <c r="W637" s="14"/>
      <c r="X637" s="14"/>
      <c r="Y637" s="14"/>
      <c r="Z637" s="14"/>
    </row>
    <row r="638">
      <c r="A638" s="106">
        <v>637.0</v>
      </c>
      <c r="B638" s="107" t="s">
        <v>5409</v>
      </c>
      <c r="C638" s="107" t="s">
        <v>5130</v>
      </c>
      <c r="D638" s="107" t="s">
        <v>4509</v>
      </c>
      <c r="E638" s="36" t="s">
        <v>5574</v>
      </c>
      <c r="F638" s="14"/>
      <c r="G638" s="14"/>
      <c r="H638" s="14"/>
      <c r="I638" s="14"/>
      <c r="J638" s="14"/>
      <c r="K638" s="14"/>
      <c r="L638" s="14"/>
      <c r="M638" s="14"/>
      <c r="N638" s="14"/>
      <c r="O638" s="14"/>
      <c r="P638" s="14"/>
      <c r="Q638" s="14"/>
      <c r="R638" s="14"/>
      <c r="S638" s="14"/>
      <c r="T638" s="14"/>
      <c r="U638" s="14"/>
      <c r="V638" s="14"/>
      <c r="W638" s="14"/>
      <c r="X638" s="14"/>
      <c r="Y638" s="14"/>
      <c r="Z638" s="14"/>
    </row>
    <row r="639">
      <c r="A639" s="106">
        <v>638.0</v>
      </c>
      <c r="B639" s="107" t="s">
        <v>5409</v>
      </c>
      <c r="C639" s="107" t="s">
        <v>5575</v>
      </c>
      <c r="D639" s="107" t="s">
        <v>4509</v>
      </c>
      <c r="E639" s="36" t="s">
        <v>5576</v>
      </c>
      <c r="F639" s="14"/>
      <c r="G639" s="14"/>
      <c r="H639" s="14"/>
      <c r="I639" s="14"/>
      <c r="J639" s="14"/>
      <c r="K639" s="14"/>
      <c r="L639" s="14"/>
      <c r="M639" s="14"/>
      <c r="N639" s="14"/>
      <c r="O639" s="14"/>
      <c r="P639" s="14"/>
      <c r="Q639" s="14"/>
      <c r="R639" s="14"/>
      <c r="S639" s="14"/>
      <c r="T639" s="14"/>
      <c r="U639" s="14"/>
      <c r="V639" s="14"/>
      <c r="W639" s="14"/>
      <c r="X639" s="14"/>
      <c r="Y639" s="14"/>
      <c r="Z639" s="14"/>
    </row>
    <row r="640">
      <c r="A640" s="106">
        <v>639.0</v>
      </c>
      <c r="B640" s="107" t="s">
        <v>5409</v>
      </c>
      <c r="C640" s="107" t="s">
        <v>4937</v>
      </c>
      <c r="D640" s="107" t="s">
        <v>5366</v>
      </c>
      <c r="E640" s="36" t="s">
        <v>5577</v>
      </c>
      <c r="F640" s="14"/>
      <c r="G640" s="14"/>
      <c r="H640" s="14"/>
      <c r="I640" s="14"/>
      <c r="J640" s="14"/>
      <c r="K640" s="14"/>
      <c r="L640" s="14"/>
      <c r="M640" s="14"/>
      <c r="N640" s="14"/>
      <c r="O640" s="14"/>
      <c r="P640" s="14"/>
      <c r="Q640" s="14"/>
      <c r="R640" s="14"/>
      <c r="S640" s="14"/>
      <c r="T640" s="14"/>
      <c r="U640" s="14"/>
      <c r="V640" s="14"/>
      <c r="W640" s="14"/>
      <c r="X640" s="14"/>
      <c r="Y640" s="14"/>
      <c r="Z640" s="14"/>
    </row>
    <row r="641">
      <c r="A641" s="106">
        <v>640.0</v>
      </c>
      <c r="B641" s="107" t="s">
        <v>5409</v>
      </c>
      <c r="C641" s="107" t="s">
        <v>5480</v>
      </c>
      <c r="D641" s="107" t="s">
        <v>5366</v>
      </c>
      <c r="E641" s="36" t="s">
        <v>5578</v>
      </c>
      <c r="F641" s="14"/>
      <c r="G641" s="14"/>
      <c r="H641" s="14"/>
      <c r="I641" s="14"/>
      <c r="J641" s="14"/>
      <c r="K641" s="14"/>
      <c r="L641" s="14"/>
      <c r="M641" s="14"/>
      <c r="N641" s="14"/>
      <c r="O641" s="14"/>
      <c r="P641" s="14"/>
      <c r="Q641" s="14"/>
      <c r="R641" s="14"/>
      <c r="S641" s="14"/>
      <c r="T641" s="14"/>
      <c r="U641" s="14"/>
      <c r="V641" s="14"/>
      <c r="W641" s="14"/>
      <c r="X641" s="14"/>
      <c r="Y641" s="14"/>
      <c r="Z641" s="14"/>
    </row>
    <row r="642">
      <c r="A642" s="106">
        <v>641.0</v>
      </c>
      <c r="B642" s="107" t="s">
        <v>5409</v>
      </c>
      <c r="C642" s="107" t="s">
        <v>5579</v>
      </c>
      <c r="D642" s="107" t="s">
        <v>4509</v>
      </c>
      <c r="E642" s="36" t="s">
        <v>5580</v>
      </c>
      <c r="F642" s="14"/>
      <c r="G642" s="14"/>
      <c r="H642" s="14"/>
      <c r="I642" s="14"/>
      <c r="J642" s="14"/>
      <c r="K642" s="14"/>
      <c r="L642" s="14"/>
      <c r="M642" s="14"/>
      <c r="N642" s="14"/>
      <c r="O642" s="14"/>
      <c r="P642" s="14"/>
      <c r="Q642" s="14"/>
      <c r="R642" s="14"/>
      <c r="S642" s="14"/>
      <c r="T642" s="14"/>
      <c r="U642" s="14"/>
      <c r="V642" s="14"/>
      <c r="W642" s="14"/>
      <c r="X642" s="14"/>
      <c r="Y642" s="14"/>
      <c r="Z642" s="14"/>
    </row>
    <row r="643">
      <c r="A643" s="106">
        <v>642.0</v>
      </c>
      <c r="B643" s="107" t="s">
        <v>5409</v>
      </c>
      <c r="C643" s="107" t="s">
        <v>5581</v>
      </c>
      <c r="D643" s="107" t="s">
        <v>4509</v>
      </c>
      <c r="E643" s="36" t="s">
        <v>5582</v>
      </c>
      <c r="F643" s="14"/>
      <c r="G643" s="14"/>
      <c r="H643" s="14"/>
      <c r="I643" s="14"/>
      <c r="J643" s="14"/>
      <c r="K643" s="14"/>
      <c r="L643" s="14"/>
      <c r="M643" s="14"/>
      <c r="N643" s="14"/>
      <c r="O643" s="14"/>
      <c r="P643" s="14"/>
      <c r="Q643" s="14"/>
      <c r="R643" s="14"/>
      <c r="S643" s="14"/>
      <c r="T643" s="14"/>
      <c r="U643" s="14"/>
      <c r="V643" s="14"/>
      <c r="W643" s="14"/>
      <c r="X643" s="14"/>
      <c r="Y643" s="14"/>
      <c r="Z643" s="14"/>
    </row>
    <row r="644">
      <c r="A644" s="106">
        <v>643.0</v>
      </c>
      <c r="B644" s="107" t="s">
        <v>5409</v>
      </c>
      <c r="C644" s="107" t="s">
        <v>5583</v>
      </c>
      <c r="D644" s="107" t="s">
        <v>4509</v>
      </c>
      <c r="E644" s="36" t="s">
        <v>5584</v>
      </c>
      <c r="F644" s="14"/>
      <c r="G644" s="14"/>
      <c r="H644" s="14"/>
      <c r="I644" s="14"/>
      <c r="J644" s="14"/>
      <c r="K644" s="14"/>
      <c r="L644" s="14"/>
      <c r="M644" s="14"/>
      <c r="N644" s="14"/>
      <c r="O644" s="14"/>
      <c r="P644" s="14"/>
      <c r="Q644" s="14"/>
      <c r="R644" s="14"/>
      <c r="S644" s="14"/>
      <c r="T644" s="14"/>
      <c r="U644" s="14"/>
      <c r="V644" s="14"/>
      <c r="W644" s="14"/>
      <c r="X644" s="14"/>
      <c r="Y644" s="14"/>
      <c r="Z644" s="14"/>
    </row>
    <row r="645">
      <c r="A645" s="106">
        <v>644.0</v>
      </c>
      <c r="B645" s="107" t="s">
        <v>5409</v>
      </c>
      <c r="C645" s="107" t="s">
        <v>5585</v>
      </c>
      <c r="D645" s="107" t="s">
        <v>4505</v>
      </c>
      <c r="E645" s="36" t="s">
        <v>5586</v>
      </c>
      <c r="F645" s="14"/>
      <c r="G645" s="14"/>
      <c r="H645" s="14"/>
      <c r="I645" s="14"/>
      <c r="J645" s="14"/>
      <c r="K645" s="14"/>
      <c r="L645" s="14"/>
      <c r="M645" s="14"/>
      <c r="N645" s="14"/>
      <c r="O645" s="14"/>
      <c r="P645" s="14"/>
      <c r="Q645" s="14"/>
      <c r="R645" s="14"/>
      <c r="S645" s="14"/>
      <c r="T645" s="14"/>
      <c r="U645" s="14"/>
      <c r="V645" s="14"/>
      <c r="W645" s="14"/>
      <c r="X645" s="14"/>
      <c r="Y645" s="14"/>
      <c r="Z645" s="14"/>
    </row>
    <row r="646">
      <c r="A646" s="106">
        <v>645.0</v>
      </c>
      <c r="B646" s="107" t="s">
        <v>5409</v>
      </c>
      <c r="C646" s="107" t="s">
        <v>5585</v>
      </c>
      <c r="D646" s="107" t="s">
        <v>4509</v>
      </c>
      <c r="E646" s="36" t="s">
        <v>5587</v>
      </c>
      <c r="F646" s="14"/>
      <c r="G646" s="14"/>
      <c r="H646" s="14"/>
      <c r="I646" s="14"/>
      <c r="J646" s="14"/>
      <c r="K646" s="14"/>
      <c r="L646" s="14"/>
      <c r="M646" s="14"/>
      <c r="N646" s="14"/>
      <c r="O646" s="14"/>
      <c r="P646" s="14"/>
      <c r="Q646" s="14"/>
      <c r="R646" s="14"/>
      <c r="S646" s="14"/>
      <c r="T646" s="14"/>
      <c r="U646" s="14"/>
      <c r="V646" s="14"/>
      <c r="W646" s="14"/>
      <c r="X646" s="14"/>
      <c r="Y646" s="14"/>
      <c r="Z646" s="14"/>
    </row>
    <row r="647">
      <c r="A647" s="106">
        <v>646.0</v>
      </c>
      <c r="B647" s="107" t="s">
        <v>5409</v>
      </c>
      <c r="C647" s="107" t="s">
        <v>5588</v>
      </c>
      <c r="D647" s="107" t="s">
        <v>4505</v>
      </c>
      <c r="E647" s="36" t="s">
        <v>5589</v>
      </c>
      <c r="F647" s="14"/>
      <c r="G647" s="14"/>
      <c r="H647" s="14"/>
      <c r="I647" s="14"/>
      <c r="J647" s="14"/>
      <c r="K647" s="14"/>
      <c r="L647" s="14"/>
      <c r="M647" s="14"/>
      <c r="N647" s="14"/>
      <c r="O647" s="14"/>
      <c r="P647" s="14"/>
      <c r="Q647" s="14"/>
      <c r="R647" s="14"/>
      <c r="S647" s="14"/>
      <c r="T647" s="14"/>
      <c r="U647" s="14"/>
      <c r="V647" s="14"/>
      <c r="W647" s="14"/>
      <c r="X647" s="14"/>
      <c r="Y647" s="14"/>
      <c r="Z647" s="14"/>
    </row>
    <row r="648">
      <c r="A648" s="106">
        <v>647.0</v>
      </c>
      <c r="B648" s="107" t="s">
        <v>5409</v>
      </c>
      <c r="C648" s="107" t="s">
        <v>5226</v>
      </c>
      <c r="D648" s="107" t="s">
        <v>4509</v>
      </c>
      <c r="E648" s="36" t="s">
        <v>5590</v>
      </c>
      <c r="F648" s="14"/>
      <c r="G648" s="14"/>
      <c r="H648" s="14"/>
      <c r="I648" s="14"/>
      <c r="J648" s="14"/>
      <c r="K648" s="14"/>
      <c r="L648" s="14"/>
      <c r="M648" s="14"/>
      <c r="N648" s="14"/>
      <c r="O648" s="14"/>
      <c r="P648" s="14"/>
      <c r="Q648" s="14"/>
      <c r="R648" s="14"/>
      <c r="S648" s="14"/>
      <c r="T648" s="14"/>
      <c r="U648" s="14"/>
      <c r="V648" s="14"/>
      <c r="W648" s="14"/>
      <c r="X648" s="14"/>
      <c r="Y648" s="14"/>
      <c r="Z648" s="14"/>
    </row>
    <row r="649">
      <c r="A649" s="106">
        <v>648.0</v>
      </c>
      <c r="B649" s="107" t="s">
        <v>5409</v>
      </c>
      <c r="C649" s="107" t="s">
        <v>5591</v>
      </c>
      <c r="D649" s="107" t="s">
        <v>4509</v>
      </c>
      <c r="E649" s="36" t="s">
        <v>5592</v>
      </c>
      <c r="F649" s="14"/>
      <c r="G649" s="14"/>
      <c r="H649" s="14"/>
      <c r="I649" s="14"/>
      <c r="J649" s="14"/>
      <c r="K649" s="14"/>
      <c r="L649" s="14"/>
      <c r="M649" s="14"/>
      <c r="N649" s="14"/>
      <c r="O649" s="14"/>
      <c r="P649" s="14"/>
      <c r="Q649" s="14"/>
      <c r="R649" s="14"/>
      <c r="S649" s="14"/>
      <c r="T649" s="14"/>
      <c r="U649" s="14"/>
      <c r="V649" s="14"/>
      <c r="W649" s="14"/>
      <c r="X649" s="14"/>
      <c r="Y649" s="14"/>
      <c r="Z649" s="14"/>
    </row>
    <row r="650">
      <c r="A650" s="106">
        <v>649.0</v>
      </c>
      <c r="B650" s="107" t="s">
        <v>5409</v>
      </c>
      <c r="C650" s="107" t="s">
        <v>5210</v>
      </c>
      <c r="D650" s="107" t="s">
        <v>5366</v>
      </c>
      <c r="E650" s="36" t="s">
        <v>5593</v>
      </c>
      <c r="F650" s="14"/>
      <c r="G650" s="14"/>
      <c r="H650" s="14"/>
      <c r="I650" s="14"/>
      <c r="J650" s="14"/>
      <c r="K650" s="14"/>
      <c r="L650" s="14"/>
      <c r="M650" s="14"/>
      <c r="N650" s="14"/>
      <c r="O650" s="14"/>
      <c r="P650" s="14"/>
      <c r="Q650" s="14"/>
      <c r="R650" s="14"/>
      <c r="S650" s="14"/>
      <c r="T650" s="14"/>
      <c r="U650" s="14"/>
      <c r="V650" s="14"/>
      <c r="W650" s="14"/>
      <c r="X650" s="14"/>
      <c r="Y650" s="14"/>
      <c r="Z650" s="14"/>
    </row>
    <row r="651">
      <c r="A651" s="106">
        <v>650.0</v>
      </c>
      <c r="B651" s="107" t="s">
        <v>5409</v>
      </c>
      <c r="C651" s="107" t="s">
        <v>4530</v>
      </c>
      <c r="D651" s="107" t="s">
        <v>4509</v>
      </c>
      <c r="E651" s="36" t="s">
        <v>5594</v>
      </c>
      <c r="F651" s="14"/>
      <c r="G651" s="14"/>
      <c r="H651" s="14"/>
      <c r="I651" s="14"/>
      <c r="J651" s="14"/>
      <c r="K651" s="14"/>
      <c r="L651" s="14"/>
      <c r="M651" s="14"/>
      <c r="N651" s="14"/>
      <c r="O651" s="14"/>
      <c r="P651" s="14"/>
      <c r="Q651" s="14"/>
      <c r="R651" s="14"/>
      <c r="S651" s="14"/>
      <c r="T651" s="14"/>
      <c r="U651" s="14"/>
      <c r="V651" s="14"/>
      <c r="W651" s="14"/>
      <c r="X651" s="14"/>
      <c r="Y651" s="14"/>
      <c r="Z651" s="14"/>
    </row>
    <row r="652">
      <c r="A652" s="106">
        <v>651.0</v>
      </c>
      <c r="B652" s="107" t="s">
        <v>5409</v>
      </c>
      <c r="C652" s="107" t="s">
        <v>5595</v>
      </c>
      <c r="D652" s="107" t="s">
        <v>5224</v>
      </c>
      <c r="E652" s="36" t="s">
        <v>5596</v>
      </c>
      <c r="F652" s="14"/>
      <c r="G652" s="14"/>
      <c r="H652" s="14"/>
      <c r="I652" s="14"/>
      <c r="J652" s="14"/>
      <c r="K652" s="14"/>
      <c r="L652" s="14"/>
      <c r="M652" s="14"/>
      <c r="N652" s="14"/>
      <c r="O652" s="14"/>
      <c r="P652" s="14"/>
      <c r="Q652" s="14"/>
      <c r="R652" s="14"/>
      <c r="S652" s="14"/>
      <c r="T652" s="14"/>
      <c r="U652" s="14"/>
      <c r="V652" s="14"/>
      <c r="W652" s="14"/>
      <c r="X652" s="14"/>
      <c r="Y652" s="14"/>
      <c r="Z652" s="14"/>
    </row>
    <row r="653">
      <c r="A653" s="106">
        <v>652.0</v>
      </c>
      <c r="B653" s="107" t="s">
        <v>5409</v>
      </c>
      <c r="C653" s="107" t="s">
        <v>5341</v>
      </c>
      <c r="D653" s="107" t="s">
        <v>4509</v>
      </c>
      <c r="E653" s="36" t="s">
        <v>5597</v>
      </c>
      <c r="F653" s="14"/>
      <c r="G653" s="14"/>
      <c r="H653" s="14"/>
      <c r="I653" s="14"/>
      <c r="J653" s="14"/>
      <c r="K653" s="14"/>
      <c r="L653" s="14"/>
      <c r="M653" s="14"/>
      <c r="N653" s="14"/>
      <c r="O653" s="14"/>
      <c r="P653" s="14"/>
      <c r="Q653" s="14"/>
      <c r="R653" s="14"/>
      <c r="S653" s="14"/>
      <c r="T653" s="14"/>
      <c r="U653" s="14"/>
      <c r="V653" s="14"/>
      <c r="W653" s="14"/>
      <c r="X653" s="14"/>
      <c r="Y653" s="14"/>
      <c r="Z653" s="14"/>
    </row>
    <row r="654">
      <c r="A654" s="106">
        <v>653.0</v>
      </c>
      <c r="B654" s="107" t="s">
        <v>5409</v>
      </c>
      <c r="C654" s="107" t="s">
        <v>5598</v>
      </c>
      <c r="D654" s="107" t="s">
        <v>4569</v>
      </c>
      <c r="E654" s="36" t="s">
        <v>5599</v>
      </c>
      <c r="F654" s="14"/>
      <c r="G654" s="14"/>
      <c r="H654" s="14"/>
      <c r="I654" s="14"/>
      <c r="J654" s="14"/>
      <c r="K654" s="14"/>
      <c r="L654" s="14"/>
      <c r="M654" s="14"/>
      <c r="N654" s="14"/>
      <c r="O654" s="14"/>
      <c r="P654" s="14"/>
      <c r="Q654" s="14"/>
      <c r="R654" s="14"/>
      <c r="S654" s="14"/>
      <c r="T654" s="14"/>
      <c r="U654" s="14"/>
      <c r="V654" s="14"/>
      <c r="W654" s="14"/>
      <c r="X654" s="14"/>
      <c r="Y654" s="14"/>
      <c r="Z654" s="14"/>
    </row>
    <row r="655">
      <c r="A655" s="106">
        <v>654.0</v>
      </c>
      <c r="B655" s="107" t="s">
        <v>5409</v>
      </c>
      <c r="C655" s="107" t="s">
        <v>5600</v>
      </c>
      <c r="D655" s="107" t="s">
        <v>5366</v>
      </c>
      <c r="E655" s="36" t="s">
        <v>5601</v>
      </c>
      <c r="F655" s="14"/>
      <c r="G655" s="14"/>
      <c r="H655" s="14"/>
      <c r="I655" s="14"/>
      <c r="J655" s="14"/>
      <c r="K655" s="14"/>
      <c r="L655" s="14"/>
      <c r="M655" s="14"/>
      <c r="N655" s="14"/>
      <c r="O655" s="14"/>
      <c r="P655" s="14"/>
      <c r="Q655" s="14"/>
      <c r="R655" s="14"/>
      <c r="S655" s="14"/>
      <c r="T655" s="14"/>
      <c r="U655" s="14"/>
      <c r="V655" s="14"/>
      <c r="W655" s="14"/>
      <c r="X655" s="14"/>
      <c r="Y655" s="14"/>
      <c r="Z655" s="14"/>
    </row>
    <row r="656">
      <c r="A656" s="106">
        <v>655.0</v>
      </c>
      <c r="B656" s="107" t="s">
        <v>5409</v>
      </c>
      <c r="C656" s="107" t="s">
        <v>4603</v>
      </c>
      <c r="D656" s="107" t="s">
        <v>4509</v>
      </c>
      <c r="E656" s="36" t="s">
        <v>5602</v>
      </c>
      <c r="F656" s="14"/>
      <c r="G656" s="14"/>
      <c r="H656" s="14"/>
      <c r="I656" s="14"/>
      <c r="J656" s="14"/>
      <c r="K656" s="14"/>
      <c r="L656" s="14"/>
      <c r="M656" s="14"/>
      <c r="N656" s="14"/>
      <c r="O656" s="14"/>
      <c r="P656" s="14"/>
      <c r="Q656" s="14"/>
      <c r="R656" s="14"/>
      <c r="S656" s="14"/>
      <c r="T656" s="14"/>
      <c r="U656" s="14"/>
      <c r="V656" s="14"/>
      <c r="W656" s="14"/>
      <c r="X656" s="14"/>
      <c r="Y656" s="14"/>
      <c r="Z656" s="14"/>
    </row>
    <row r="657">
      <c r="A657" s="106">
        <v>656.0</v>
      </c>
      <c r="B657" s="107" t="s">
        <v>5409</v>
      </c>
      <c r="C657" s="107" t="s">
        <v>5603</v>
      </c>
      <c r="D657" s="107" t="s">
        <v>4509</v>
      </c>
      <c r="E657" s="36" t="s">
        <v>5604</v>
      </c>
      <c r="F657" s="14"/>
      <c r="G657" s="14"/>
      <c r="H657" s="14"/>
      <c r="I657" s="14"/>
      <c r="J657" s="14"/>
      <c r="K657" s="14"/>
      <c r="L657" s="14"/>
      <c r="M657" s="14"/>
      <c r="N657" s="14"/>
      <c r="O657" s="14"/>
      <c r="P657" s="14"/>
      <c r="Q657" s="14"/>
      <c r="R657" s="14"/>
      <c r="S657" s="14"/>
      <c r="T657" s="14"/>
      <c r="U657" s="14"/>
      <c r="V657" s="14"/>
      <c r="W657" s="14"/>
      <c r="X657" s="14"/>
      <c r="Y657" s="14"/>
      <c r="Z657" s="14"/>
    </row>
    <row r="658">
      <c r="A658" s="106">
        <v>657.0</v>
      </c>
      <c r="B658" s="107" t="s">
        <v>5409</v>
      </c>
      <c r="C658" s="107" t="s">
        <v>4692</v>
      </c>
      <c r="D658" s="107" t="s">
        <v>4509</v>
      </c>
      <c r="E658" s="36" t="s">
        <v>5605</v>
      </c>
      <c r="F658" s="14"/>
      <c r="G658" s="14"/>
      <c r="H658" s="14"/>
      <c r="I658" s="14"/>
      <c r="J658" s="14"/>
      <c r="K658" s="14"/>
      <c r="L658" s="14"/>
      <c r="M658" s="14"/>
      <c r="N658" s="14"/>
      <c r="O658" s="14"/>
      <c r="P658" s="14"/>
      <c r="Q658" s="14"/>
      <c r="R658" s="14"/>
      <c r="S658" s="14"/>
      <c r="T658" s="14"/>
      <c r="U658" s="14"/>
      <c r="V658" s="14"/>
      <c r="W658" s="14"/>
      <c r="X658" s="14"/>
      <c r="Y658" s="14"/>
      <c r="Z658" s="14"/>
    </row>
    <row r="659">
      <c r="A659" s="106">
        <v>658.0</v>
      </c>
      <c r="B659" s="107" t="s">
        <v>5409</v>
      </c>
      <c r="C659" s="107" t="s">
        <v>5606</v>
      </c>
      <c r="D659" s="107" t="s">
        <v>5366</v>
      </c>
      <c r="E659" s="36" t="s">
        <v>5607</v>
      </c>
      <c r="F659" s="14"/>
      <c r="G659" s="14"/>
      <c r="H659" s="14"/>
      <c r="I659" s="14"/>
      <c r="J659" s="14"/>
      <c r="K659" s="14"/>
      <c r="L659" s="14"/>
      <c r="M659" s="14"/>
      <c r="N659" s="14"/>
      <c r="O659" s="14"/>
      <c r="P659" s="14"/>
      <c r="Q659" s="14"/>
      <c r="R659" s="14"/>
      <c r="S659" s="14"/>
      <c r="T659" s="14"/>
      <c r="U659" s="14"/>
      <c r="V659" s="14"/>
      <c r="W659" s="14"/>
      <c r="X659" s="14"/>
      <c r="Y659" s="14"/>
      <c r="Z659" s="14"/>
    </row>
    <row r="660">
      <c r="A660" s="106">
        <v>659.0</v>
      </c>
      <c r="B660" s="107" t="s">
        <v>5409</v>
      </c>
      <c r="C660" s="107" t="s">
        <v>4504</v>
      </c>
      <c r="D660" s="107" t="s">
        <v>4505</v>
      </c>
      <c r="E660" s="36" t="s">
        <v>5608</v>
      </c>
      <c r="F660" s="14"/>
      <c r="G660" s="14"/>
      <c r="H660" s="14"/>
      <c r="I660" s="14"/>
      <c r="J660" s="14"/>
      <c r="K660" s="14"/>
      <c r="L660" s="14"/>
      <c r="M660" s="14"/>
      <c r="N660" s="14"/>
      <c r="O660" s="14"/>
      <c r="P660" s="14"/>
      <c r="Q660" s="14"/>
      <c r="R660" s="14"/>
      <c r="S660" s="14"/>
      <c r="T660" s="14"/>
      <c r="U660" s="14"/>
      <c r="V660" s="14"/>
      <c r="W660" s="14"/>
      <c r="X660" s="14"/>
      <c r="Y660" s="14"/>
      <c r="Z660" s="14"/>
    </row>
    <row r="661">
      <c r="A661" s="106">
        <v>660.0</v>
      </c>
      <c r="B661" s="107" t="s">
        <v>5409</v>
      </c>
      <c r="C661" s="107" t="s">
        <v>5609</v>
      </c>
      <c r="D661" s="107" t="s">
        <v>4509</v>
      </c>
      <c r="E661" s="36" t="s">
        <v>5610</v>
      </c>
      <c r="F661" s="14"/>
      <c r="G661" s="14"/>
      <c r="H661" s="14"/>
      <c r="I661" s="14"/>
      <c r="J661" s="14"/>
      <c r="K661" s="14"/>
      <c r="L661" s="14"/>
      <c r="M661" s="14"/>
      <c r="N661" s="14"/>
      <c r="O661" s="14"/>
      <c r="P661" s="14"/>
      <c r="Q661" s="14"/>
      <c r="R661" s="14"/>
      <c r="S661" s="14"/>
      <c r="T661" s="14"/>
      <c r="U661" s="14"/>
      <c r="V661" s="14"/>
      <c r="W661" s="14"/>
      <c r="X661" s="14"/>
      <c r="Y661" s="14"/>
      <c r="Z661" s="14"/>
    </row>
    <row r="662">
      <c r="A662" s="106">
        <v>661.0</v>
      </c>
      <c r="B662" s="107" t="s">
        <v>5409</v>
      </c>
      <c r="C662" s="107" t="s">
        <v>5611</v>
      </c>
      <c r="D662" s="107" t="s">
        <v>4509</v>
      </c>
      <c r="E662" s="36" t="s">
        <v>5612</v>
      </c>
      <c r="F662" s="14"/>
      <c r="G662" s="14"/>
      <c r="H662" s="14"/>
      <c r="I662" s="14"/>
      <c r="J662" s="14"/>
      <c r="K662" s="14"/>
      <c r="L662" s="14"/>
      <c r="M662" s="14"/>
      <c r="N662" s="14"/>
      <c r="O662" s="14"/>
      <c r="P662" s="14"/>
      <c r="Q662" s="14"/>
      <c r="R662" s="14"/>
      <c r="S662" s="14"/>
      <c r="T662" s="14"/>
      <c r="U662" s="14"/>
      <c r="V662" s="14"/>
      <c r="W662" s="14"/>
      <c r="X662" s="14"/>
      <c r="Y662" s="14"/>
      <c r="Z662" s="14"/>
    </row>
    <row r="663">
      <c r="A663" s="106">
        <v>662.0</v>
      </c>
      <c r="B663" s="107" t="s">
        <v>5409</v>
      </c>
      <c r="C663" s="107" t="s">
        <v>5585</v>
      </c>
      <c r="D663" s="107" t="s">
        <v>4509</v>
      </c>
      <c r="E663" s="36" t="s">
        <v>5613</v>
      </c>
      <c r="F663" s="14"/>
      <c r="G663" s="14"/>
      <c r="H663" s="14"/>
      <c r="I663" s="14"/>
      <c r="J663" s="14"/>
      <c r="K663" s="14"/>
      <c r="L663" s="14"/>
      <c r="M663" s="14"/>
      <c r="N663" s="14"/>
      <c r="O663" s="14"/>
      <c r="P663" s="14"/>
      <c r="Q663" s="14"/>
      <c r="R663" s="14"/>
      <c r="S663" s="14"/>
      <c r="T663" s="14"/>
      <c r="U663" s="14"/>
      <c r="V663" s="14"/>
      <c r="W663" s="14"/>
      <c r="X663" s="14"/>
      <c r="Y663" s="14"/>
      <c r="Z663" s="14"/>
    </row>
    <row r="664">
      <c r="A664" s="106">
        <v>663.0</v>
      </c>
      <c r="B664" s="107" t="s">
        <v>5409</v>
      </c>
      <c r="C664" s="107" t="s">
        <v>5391</v>
      </c>
      <c r="D664" s="107" t="s">
        <v>4509</v>
      </c>
      <c r="E664" s="36" t="s">
        <v>5614</v>
      </c>
      <c r="F664" s="14"/>
      <c r="G664" s="14"/>
      <c r="H664" s="14"/>
      <c r="I664" s="14"/>
      <c r="J664" s="14"/>
      <c r="K664" s="14"/>
      <c r="L664" s="14"/>
      <c r="M664" s="14"/>
      <c r="N664" s="14"/>
      <c r="O664" s="14"/>
      <c r="P664" s="14"/>
      <c r="Q664" s="14"/>
      <c r="R664" s="14"/>
      <c r="S664" s="14"/>
      <c r="T664" s="14"/>
      <c r="U664" s="14"/>
      <c r="V664" s="14"/>
      <c r="W664" s="14"/>
      <c r="X664" s="14"/>
      <c r="Y664" s="14"/>
      <c r="Z664" s="14"/>
    </row>
    <row r="665">
      <c r="A665" s="106">
        <v>664.0</v>
      </c>
      <c r="B665" s="107" t="s">
        <v>5409</v>
      </c>
      <c r="C665" s="107" t="s">
        <v>5478</v>
      </c>
      <c r="D665" s="107" t="s">
        <v>4509</v>
      </c>
      <c r="E665" s="36" t="s">
        <v>5615</v>
      </c>
      <c r="F665" s="14"/>
      <c r="G665" s="14"/>
      <c r="H665" s="14"/>
      <c r="I665" s="14"/>
      <c r="J665" s="14"/>
      <c r="K665" s="14"/>
      <c r="L665" s="14"/>
      <c r="M665" s="14"/>
      <c r="N665" s="14"/>
      <c r="O665" s="14"/>
      <c r="P665" s="14"/>
      <c r="Q665" s="14"/>
      <c r="R665" s="14"/>
      <c r="S665" s="14"/>
      <c r="T665" s="14"/>
      <c r="U665" s="14"/>
      <c r="V665" s="14"/>
      <c r="W665" s="14"/>
      <c r="X665" s="14"/>
      <c r="Y665" s="14"/>
      <c r="Z665" s="14"/>
    </row>
    <row r="666">
      <c r="A666" s="106">
        <v>665.0</v>
      </c>
      <c r="B666" s="107" t="s">
        <v>5409</v>
      </c>
      <c r="C666" s="107" t="s">
        <v>5027</v>
      </c>
      <c r="D666" s="107" t="s">
        <v>4509</v>
      </c>
      <c r="E666" s="36" t="s">
        <v>5616</v>
      </c>
      <c r="F666" s="14"/>
      <c r="G666" s="14"/>
      <c r="H666" s="14"/>
      <c r="I666" s="14"/>
      <c r="J666" s="14"/>
      <c r="K666" s="14"/>
      <c r="L666" s="14"/>
      <c r="M666" s="14"/>
      <c r="N666" s="14"/>
      <c r="O666" s="14"/>
      <c r="P666" s="14"/>
      <c r="Q666" s="14"/>
      <c r="R666" s="14"/>
      <c r="S666" s="14"/>
      <c r="T666" s="14"/>
      <c r="U666" s="14"/>
      <c r="V666" s="14"/>
      <c r="W666" s="14"/>
      <c r="X666" s="14"/>
      <c r="Y666" s="14"/>
      <c r="Z666" s="14"/>
    </row>
    <row r="667">
      <c r="A667" s="106">
        <v>666.0</v>
      </c>
      <c r="B667" s="107" t="s">
        <v>5409</v>
      </c>
      <c r="C667" s="107" t="s">
        <v>5617</v>
      </c>
      <c r="D667" s="107" t="s">
        <v>4509</v>
      </c>
      <c r="E667" s="36" t="s">
        <v>5618</v>
      </c>
      <c r="F667" s="14"/>
      <c r="G667" s="14"/>
      <c r="H667" s="14"/>
      <c r="I667" s="14"/>
      <c r="J667" s="14"/>
      <c r="K667" s="14"/>
      <c r="L667" s="14"/>
      <c r="M667" s="14"/>
      <c r="N667" s="14"/>
      <c r="O667" s="14"/>
      <c r="P667" s="14"/>
      <c r="Q667" s="14"/>
      <c r="R667" s="14"/>
      <c r="S667" s="14"/>
      <c r="T667" s="14"/>
      <c r="U667" s="14"/>
      <c r="V667" s="14"/>
      <c r="W667" s="14"/>
      <c r="X667" s="14"/>
      <c r="Y667" s="14"/>
      <c r="Z667" s="14"/>
    </row>
    <row r="668">
      <c r="A668" s="106">
        <v>667.0</v>
      </c>
      <c r="B668" s="107" t="s">
        <v>5409</v>
      </c>
      <c r="C668" s="107" t="s">
        <v>4588</v>
      </c>
      <c r="D668" s="107" t="s">
        <v>4569</v>
      </c>
      <c r="E668" s="36" t="s">
        <v>5619</v>
      </c>
      <c r="F668" s="14"/>
      <c r="G668" s="14"/>
      <c r="H668" s="14"/>
      <c r="I668" s="14"/>
      <c r="J668" s="14"/>
      <c r="K668" s="14"/>
      <c r="L668" s="14"/>
      <c r="M668" s="14"/>
      <c r="N668" s="14"/>
      <c r="O668" s="14"/>
      <c r="P668" s="14"/>
      <c r="Q668" s="14"/>
      <c r="R668" s="14"/>
      <c r="S668" s="14"/>
      <c r="T668" s="14"/>
      <c r="U668" s="14"/>
      <c r="V668" s="14"/>
      <c r="W668" s="14"/>
      <c r="X668" s="14"/>
      <c r="Y668" s="14"/>
      <c r="Z668" s="14"/>
    </row>
    <row r="669">
      <c r="A669" s="106">
        <v>668.0</v>
      </c>
      <c r="B669" s="107" t="s">
        <v>5409</v>
      </c>
      <c r="C669" s="107" t="s">
        <v>5620</v>
      </c>
      <c r="D669" s="107" t="s">
        <v>4505</v>
      </c>
      <c r="E669" s="36" t="s">
        <v>5621</v>
      </c>
      <c r="F669" s="14"/>
      <c r="G669" s="14"/>
      <c r="H669" s="14"/>
      <c r="I669" s="14"/>
      <c r="J669" s="14"/>
      <c r="K669" s="14"/>
      <c r="L669" s="14"/>
      <c r="M669" s="14"/>
      <c r="N669" s="14"/>
      <c r="O669" s="14"/>
      <c r="P669" s="14"/>
      <c r="Q669" s="14"/>
      <c r="R669" s="14"/>
      <c r="S669" s="14"/>
      <c r="T669" s="14"/>
      <c r="U669" s="14"/>
      <c r="V669" s="14"/>
      <c r="W669" s="14"/>
      <c r="X669" s="14"/>
      <c r="Y669" s="14"/>
      <c r="Z669" s="14"/>
    </row>
    <row r="670">
      <c r="A670" s="106">
        <v>669.0</v>
      </c>
      <c r="B670" s="107" t="s">
        <v>5409</v>
      </c>
      <c r="C670" s="107" t="s">
        <v>5622</v>
      </c>
      <c r="D670" s="107" t="s">
        <v>4509</v>
      </c>
      <c r="E670" s="36" t="s">
        <v>5623</v>
      </c>
      <c r="F670" s="14"/>
      <c r="G670" s="14"/>
      <c r="H670" s="14"/>
      <c r="I670" s="14"/>
      <c r="J670" s="14"/>
      <c r="K670" s="14"/>
      <c r="L670" s="14"/>
      <c r="M670" s="14"/>
      <c r="N670" s="14"/>
      <c r="O670" s="14"/>
      <c r="P670" s="14"/>
      <c r="Q670" s="14"/>
      <c r="R670" s="14"/>
      <c r="S670" s="14"/>
      <c r="T670" s="14"/>
      <c r="U670" s="14"/>
      <c r="V670" s="14"/>
      <c r="W670" s="14"/>
      <c r="X670" s="14"/>
      <c r="Y670" s="14"/>
      <c r="Z670" s="14"/>
    </row>
    <row r="671">
      <c r="A671" s="106">
        <v>670.0</v>
      </c>
      <c r="B671" s="107" t="s">
        <v>5409</v>
      </c>
      <c r="C671" s="107" t="s">
        <v>4976</v>
      </c>
      <c r="D671" s="107" t="s">
        <v>4509</v>
      </c>
      <c r="E671" s="36" t="s">
        <v>5624</v>
      </c>
      <c r="F671" s="14"/>
      <c r="G671" s="14"/>
      <c r="H671" s="14"/>
      <c r="I671" s="14"/>
      <c r="J671" s="14"/>
      <c r="K671" s="14"/>
      <c r="L671" s="14"/>
      <c r="M671" s="14"/>
      <c r="N671" s="14"/>
      <c r="O671" s="14"/>
      <c r="P671" s="14"/>
      <c r="Q671" s="14"/>
      <c r="R671" s="14"/>
      <c r="S671" s="14"/>
      <c r="T671" s="14"/>
      <c r="U671" s="14"/>
      <c r="V671" s="14"/>
      <c r="W671" s="14"/>
      <c r="X671" s="14"/>
      <c r="Y671" s="14"/>
      <c r="Z671" s="14"/>
    </row>
    <row r="672">
      <c r="A672" s="106">
        <v>671.0</v>
      </c>
      <c r="B672" s="107" t="s">
        <v>5409</v>
      </c>
      <c r="C672" s="107" t="s">
        <v>5625</v>
      </c>
      <c r="D672" s="107" t="s">
        <v>4509</v>
      </c>
      <c r="E672" s="36" t="s">
        <v>5626</v>
      </c>
      <c r="F672" s="14"/>
      <c r="G672" s="14"/>
      <c r="H672" s="14"/>
      <c r="I672" s="14"/>
      <c r="J672" s="14"/>
      <c r="K672" s="14"/>
      <c r="L672" s="14"/>
      <c r="M672" s="14"/>
      <c r="N672" s="14"/>
      <c r="O672" s="14"/>
      <c r="P672" s="14"/>
      <c r="Q672" s="14"/>
      <c r="R672" s="14"/>
      <c r="S672" s="14"/>
      <c r="T672" s="14"/>
      <c r="U672" s="14"/>
      <c r="V672" s="14"/>
      <c r="W672" s="14"/>
      <c r="X672" s="14"/>
      <c r="Y672" s="14"/>
      <c r="Z672" s="14"/>
    </row>
    <row r="673">
      <c r="A673" s="106">
        <v>672.0</v>
      </c>
      <c r="B673" s="107" t="s">
        <v>5409</v>
      </c>
      <c r="C673" s="107" t="s">
        <v>5627</v>
      </c>
      <c r="D673" s="107" t="s">
        <v>4505</v>
      </c>
      <c r="E673" s="36" t="s">
        <v>5628</v>
      </c>
      <c r="F673" s="14"/>
      <c r="G673" s="14"/>
      <c r="H673" s="14"/>
      <c r="I673" s="14"/>
      <c r="J673" s="14"/>
      <c r="K673" s="14"/>
      <c r="L673" s="14"/>
      <c r="M673" s="14"/>
      <c r="N673" s="14"/>
      <c r="O673" s="14"/>
      <c r="P673" s="14"/>
      <c r="Q673" s="14"/>
      <c r="R673" s="14"/>
      <c r="S673" s="14"/>
      <c r="T673" s="14"/>
      <c r="U673" s="14"/>
      <c r="V673" s="14"/>
      <c r="W673" s="14"/>
      <c r="X673" s="14"/>
      <c r="Y673" s="14"/>
      <c r="Z673" s="14"/>
    </row>
    <row r="674">
      <c r="A674" s="106">
        <v>673.0</v>
      </c>
      <c r="B674" s="107" t="s">
        <v>5409</v>
      </c>
      <c r="C674" s="107" t="s">
        <v>5629</v>
      </c>
      <c r="D674" s="107" t="s">
        <v>4509</v>
      </c>
      <c r="E674" s="36" t="s">
        <v>5630</v>
      </c>
      <c r="F674" s="14"/>
      <c r="G674" s="14"/>
      <c r="H674" s="14"/>
      <c r="I674" s="14"/>
      <c r="J674" s="14"/>
      <c r="K674" s="14"/>
      <c r="L674" s="14"/>
      <c r="M674" s="14"/>
      <c r="N674" s="14"/>
      <c r="O674" s="14"/>
      <c r="P674" s="14"/>
      <c r="Q674" s="14"/>
      <c r="R674" s="14"/>
      <c r="S674" s="14"/>
      <c r="T674" s="14"/>
      <c r="U674" s="14"/>
      <c r="V674" s="14"/>
      <c r="W674" s="14"/>
      <c r="X674" s="14"/>
      <c r="Y674" s="14"/>
      <c r="Z674" s="14"/>
    </row>
    <row r="675">
      <c r="A675" s="106">
        <v>674.0</v>
      </c>
      <c r="B675" s="107" t="s">
        <v>5409</v>
      </c>
      <c r="C675" s="107" t="s">
        <v>5631</v>
      </c>
      <c r="D675" s="107" t="s">
        <v>4505</v>
      </c>
      <c r="E675" s="36" t="s">
        <v>5632</v>
      </c>
      <c r="F675" s="14"/>
      <c r="G675" s="14"/>
      <c r="H675" s="14"/>
      <c r="I675" s="14"/>
      <c r="J675" s="14"/>
      <c r="K675" s="14"/>
      <c r="L675" s="14"/>
      <c r="M675" s="14"/>
      <c r="N675" s="14"/>
      <c r="O675" s="14"/>
      <c r="P675" s="14"/>
      <c r="Q675" s="14"/>
      <c r="R675" s="14"/>
      <c r="S675" s="14"/>
      <c r="T675" s="14"/>
      <c r="U675" s="14"/>
      <c r="V675" s="14"/>
      <c r="W675" s="14"/>
      <c r="X675" s="14"/>
      <c r="Y675" s="14"/>
      <c r="Z675" s="14"/>
    </row>
    <row r="676">
      <c r="A676" s="106">
        <v>675.0</v>
      </c>
      <c r="B676" s="107" t="s">
        <v>5409</v>
      </c>
      <c r="C676" s="107" t="s">
        <v>5633</v>
      </c>
      <c r="D676" s="107" t="s">
        <v>4505</v>
      </c>
      <c r="E676" s="36" t="s">
        <v>5634</v>
      </c>
      <c r="F676" s="14"/>
      <c r="G676" s="14"/>
      <c r="H676" s="14"/>
      <c r="I676" s="14"/>
      <c r="J676" s="14"/>
      <c r="K676" s="14"/>
      <c r="L676" s="14"/>
      <c r="M676" s="14"/>
      <c r="N676" s="14"/>
      <c r="O676" s="14"/>
      <c r="P676" s="14"/>
      <c r="Q676" s="14"/>
      <c r="R676" s="14"/>
      <c r="S676" s="14"/>
      <c r="T676" s="14"/>
      <c r="U676" s="14"/>
      <c r="V676" s="14"/>
      <c r="W676" s="14"/>
      <c r="X676" s="14"/>
      <c r="Y676" s="14"/>
      <c r="Z676" s="14"/>
    </row>
    <row r="677">
      <c r="A677" s="106">
        <v>676.0</v>
      </c>
      <c r="B677" s="107" t="s">
        <v>5409</v>
      </c>
      <c r="C677" s="107" t="s">
        <v>5635</v>
      </c>
      <c r="D677" s="107" t="s">
        <v>4509</v>
      </c>
      <c r="E677" s="36" t="s">
        <v>5636</v>
      </c>
      <c r="F677" s="14"/>
      <c r="G677" s="14"/>
      <c r="H677" s="14"/>
      <c r="I677" s="14"/>
      <c r="J677" s="14"/>
      <c r="K677" s="14"/>
      <c r="L677" s="14"/>
      <c r="M677" s="14"/>
      <c r="N677" s="14"/>
      <c r="O677" s="14"/>
      <c r="P677" s="14"/>
      <c r="Q677" s="14"/>
      <c r="R677" s="14"/>
      <c r="S677" s="14"/>
      <c r="T677" s="14"/>
      <c r="U677" s="14"/>
      <c r="V677" s="14"/>
      <c r="W677" s="14"/>
      <c r="X677" s="14"/>
      <c r="Y677" s="14"/>
      <c r="Z677" s="14"/>
    </row>
    <row r="678">
      <c r="A678" s="106">
        <v>677.0</v>
      </c>
      <c r="B678" s="107" t="s">
        <v>5409</v>
      </c>
      <c r="C678" s="107" t="s">
        <v>5637</v>
      </c>
      <c r="D678" s="107" t="s">
        <v>4509</v>
      </c>
      <c r="E678" s="36" t="s">
        <v>5638</v>
      </c>
      <c r="F678" s="14"/>
      <c r="G678" s="14"/>
      <c r="H678" s="14"/>
      <c r="I678" s="14"/>
      <c r="J678" s="14"/>
      <c r="K678" s="14"/>
      <c r="L678" s="14"/>
      <c r="M678" s="14"/>
      <c r="N678" s="14"/>
      <c r="O678" s="14"/>
      <c r="P678" s="14"/>
      <c r="Q678" s="14"/>
      <c r="R678" s="14"/>
      <c r="S678" s="14"/>
      <c r="T678" s="14"/>
      <c r="U678" s="14"/>
      <c r="V678" s="14"/>
      <c r="W678" s="14"/>
      <c r="X678" s="14"/>
      <c r="Y678" s="14"/>
      <c r="Z678" s="14"/>
    </row>
    <row r="679">
      <c r="A679" s="106">
        <v>678.0</v>
      </c>
      <c r="B679" s="107" t="s">
        <v>5409</v>
      </c>
      <c r="C679" s="107" t="s">
        <v>5639</v>
      </c>
      <c r="D679" s="107" t="s">
        <v>5366</v>
      </c>
      <c r="E679" s="36" t="s">
        <v>5640</v>
      </c>
      <c r="F679" s="14"/>
      <c r="G679" s="14"/>
      <c r="H679" s="14"/>
      <c r="I679" s="14"/>
      <c r="J679" s="14"/>
      <c r="K679" s="14"/>
      <c r="L679" s="14"/>
      <c r="M679" s="14"/>
      <c r="N679" s="14"/>
      <c r="O679" s="14"/>
      <c r="P679" s="14"/>
      <c r="Q679" s="14"/>
      <c r="R679" s="14"/>
      <c r="S679" s="14"/>
      <c r="T679" s="14"/>
      <c r="U679" s="14"/>
      <c r="V679" s="14"/>
      <c r="W679" s="14"/>
      <c r="X679" s="14"/>
      <c r="Y679" s="14"/>
      <c r="Z679" s="14"/>
    </row>
    <row r="680">
      <c r="A680" s="106">
        <v>679.0</v>
      </c>
      <c r="B680" s="107" t="s">
        <v>5409</v>
      </c>
      <c r="C680" s="107" t="s">
        <v>5641</v>
      </c>
      <c r="D680" s="107" t="s">
        <v>4505</v>
      </c>
      <c r="E680" s="36" t="s">
        <v>5642</v>
      </c>
      <c r="F680" s="14"/>
      <c r="G680" s="14"/>
      <c r="H680" s="14"/>
      <c r="I680" s="14"/>
      <c r="J680" s="14"/>
      <c r="K680" s="14"/>
      <c r="L680" s="14"/>
      <c r="M680" s="14"/>
      <c r="N680" s="14"/>
      <c r="O680" s="14"/>
      <c r="P680" s="14"/>
      <c r="Q680" s="14"/>
      <c r="R680" s="14"/>
      <c r="S680" s="14"/>
      <c r="T680" s="14"/>
      <c r="U680" s="14"/>
      <c r="V680" s="14"/>
      <c r="W680" s="14"/>
      <c r="X680" s="14"/>
      <c r="Y680" s="14"/>
      <c r="Z680" s="14"/>
    </row>
    <row r="681">
      <c r="A681" s="106">
        <v>680.0</v>
      </c>
      <c r="B681" s="107" t="s">
        <v>5409</v>
      </c>
      <c r="C681" s="107" t="s">
        <v>5643</v>
      </c>
      <c r="D681" s="107" t="s">
        <v>4509</v>
      </c>
      <c r="E681" s="36" t="s">
        <v>5644</v>
      </c>
      <c r="F681" s="14"/>
      <c r="G681" s="14"/>
      <c r="H681" s="14"/>
      <c r="I681" s="14"/>
      <c r="J681" s="14"/>
      <c r="K681" s="14"/>
      <c r="L681" s="14"/>
      <c r="M681" s="14"/>
      <c r="N681" s="14"/>
      <c r="O681" s="14"/>
      <c r="P681" s="14"/>
      <c r="Q681" s="14"/>
      <c r="R681" s="14"/>
      <c r="S681" s="14"/>
      <c r="T681" s="14"/>
      <c r="U681" s="14"/>
      <c r="V681" s="14"/>
      <c r="W681" s="14"/>
      <c r="X681" s="14"/>
      <c r="Y681" s="14"/>
      <c r="Z681" s="14"/>
    </row>
    <row r="682">
      <c r="A682" s="106">
        <v>681.0</v>
      </c>
      <c r="B682" s="107" t="s">
        <v>5409</v>
      </c>
      <c r="C682" s="107" t="s">
        <v>5645</v>
      </c>
      <c r="D682" s="107" t="s">
        <v>4509</v>
      </c>
      <c r="E682" s="36" t="s">
        <v>5646</v>
      </c>
      <c r="F682" s="14"/>
      <c r="G682" s="14"/>
      <c r="H682" s="14"/>
      <c r="I682" s="14"/>
      <c r="J682" s="14"/>
      <c r="K682" s="14"/>
      <c r="L682" s="14"/>
      <c r="M682" s="14"/>
      <c r="N682" s="14"/>
      <c r="O682" s="14"/>
      <c r="P682" s="14"/>
      <c r="Q682" s="14"/>
      <c r="R682" s="14"/>
      <c r="S682" s="14"/>
      <c r="T682" s="14"/>
      <c r="U682" s="14"/>
      <c r="V682" s="14"/>
      <c r="W682" s="14"/>
      <c r="X682" s="14"/>
      <c r="Y682" s="14"/>
      <c r="Z682" s="14"/>
    </row>
    <row r="683">
      <c r="A683" s="106">
        <v>682.0</v>
      </c>
      <c r="B683" s="107" t="s">
        <v>5409</v>
      </c>
      <c r="C683" s="107" t="s">
        <v>5124</v>
      </c>
      <c r="D683" s="107" t="s">
        <v>4509</v>
      </c>
      <c r="E683" s="36" t="s">
        <v>5647</v>
      </c>
      <c r="F683" s="14"/>
      <c r="G683" s="14"/>
      <c r="H683" s="14"/>
      <c r="I683" s="14"/>
      <c r="J683" s="14"/>
      <c r="K683" s="14"/>
      <c r="L683" s="14"/>
      <c r="M683" s="14"/>
      <c r="N683" s="14"/>
      <c r="O683" s="14"/>
      <c r="P683" s="14"/>
      <c r="Q683" s="14"/>
      <c r="R683" s="14"/>
      <c r="S683" s="14"/>
      <c r="T683" s="14"/>
      <c r="U683" s="14"/>
      <c r="V683" s="14"/>
      <c r="W683" s="14"/>
      <c r="X683" s="14"/>
      <c r="Y683" s="14"/>
      <c r="Z683" s="14"/>
    </row>
    <row r="684">
      <c r="A684" s="106">
        <v>683.0</v>
      </c>
      <c r="B684" s="107" t="s">
        <v>5409</v>
      </c>
      <c r="C684" s="107" t="s">
        <v>5648</v>
      </c>
      <c r="D684" s="107" t="s">
        <v>4509</v>
      </c>
      <c r="E684" s="36" t="s">
        <v>5649</v>
      </c>
      <c r="F684" s="14"/>
      <c r="G684" s="14"/>
      <c r="H684" s="14"/>
      <c r="I684" s="14"/>
      <c r="J684" s="14"/>
      <c r="K684" s="14"/>
      <c r="L684" s="14"/>
      <c r="M684" s="14"/>
      <c r="N684" s="14"/>
      <c r="O684" s="14"/>
      <c r="P684" s="14"/>
      <c r="Q684" s="14"/>
      <c r="R684" s="14"/>
      <c r="S684" s="14"/>
      <c r="T684" s="14"/>
      <c r="U684" s="14"/>
      <c r="V684" s="14"/>
      <c r="W684" s="14"/>
      <c r="X684" s="14"/>
      <c r="Y684" s="14"/>
      <c r="Z684" s="14"/>
    </row>
    <row r="685">
      <c r="A685" s="106">
        <v>684.0</v>
      </c>
      <c r="B685" s="107" t="s">
        <v>5409</v>
      </c>
      <c r="C685" s="107" t="s">
        <v>5609</v>
      </c>
      <c r="D685" s="107" t="s">
        <v>4509</v>
      </c>
      <c r="E685" s="36" t="s">
        <v>5650</v>
      </c>
      <c r="F685" s="14"/>
      <c r="G685" s="14"/>
      <c r="H685" s="14"/>
      <c r="I685" s="14"/>
      <c r="J685" s="14"/>
      <c r="K685" s="14"/>
      <c r="L685" s="14"/>
      <c r="M685" s="14"/>
      <c r="N685" s="14"/>
      <c r="O685" s="14"/>
      <c r="P685" s="14"/>
      <c r="Q685" s="14"/>
      <c r="R685" s="14"/>
      <c r="S685" s="14"/>
      <c r="T685" s="14"/>
      <c r="U685" s="14"/>
      <c r="V685" s="14"/>
      <c r="W685" s="14"/>
      <c r="X685" s="14"/>
      <c r="Y685" s="14"/>
      <c r="Z685" s="14"/>
    </row>
    <row r="686">
      <c r="A686" s="106">
        <v>685.0</v>
      </c>
      <c r="B686" s="107" t="s">
        <v>5409</v>
      </c>
      <c r="C686" s="107" t="s">
        <v>4536</v>
      </c>
      <c r="D686" s="107" t="s">
        <v>4509</v>
      </c>
      <c r="E686" s="36" t="s">
        <v>5651</v>
      </c>
      <c r="F686" s="14"/>
      <c r="G686" s="14"/>
      <c r="H686" s="14"/>
      <c r="I686" s="14"/>
      <c r="J686" s="14"/>
      <c r="K686" s="14"/>
      <c r="L686" s="14"/>
      <c r="M686" s="14"/>
      <c r="N686" s="14"/>
      <c r="O686" s="14"/>
      <c r="P686" s="14"/>
      <c r="Q686" s="14"/>
      <c r="R686" s="14"/>
      <c r="S686" s="14"/>
      <c r="T686" s="14"/>
      <c r="U686" s="14"/>
      <c r="V686" s="14"/>
      <c r="W686" s="14"/>
      <c r="X686" s="14"/>
      <c r="Y686" s="14"/>
      <c r="Z686" s="14"/>
    </row>
    <row r="687">
      <c r="A687" s="106">
        <v>686.0</v>
      </c>
      <c r="B687" s="107" t="s">
        <v>5409</v>
      </c>
      <c r="C687" s="107" t="s">
        <v>4604</v>
      </c>
      <c r="D687" s="107" t="s">
        <v>4509</v>
      </c>
      <c r="E687" s="36" t="s">
        <v>5652</v>
      </c>
      <c r="F687" s="14"/>
      <c r="G687" s="14"/>
      <c r="H687" s="14"/>
      <c r="I687" s="14"/>
      <c r="J687" s="14"/>
      <c r="K687" s="14"/>
      <c r="L687" s="14"/>
      <c r="M687" s="14"/>
      <c r="N687" s="14"/>
      <c r="O687" s="14"/>
      <c r="P687" s="14"/>
      <c r="Q687" s="14"/>
      <c r="R687" s="14"/>
      <c r="S687" s="14"/>
      <c r="T687" s="14"/>
      <c r="U687" s="14"/>
      <c r="V687" s="14"/>
      <c r="W687" s="14"/>
      <c r="X687" s="14"/>
      <c r="Y687" s="14"/>
      <c r="Z687" s="14"/>
    </row>
    <row r="688">
      <c r="A688" s="106">
        <v>687.0</v>
      </c>
      <c r="B688" s="107" t="s">
        <v>5409</v>
      </c>
      <c r="C688" s="107" t="s">
        <v>5653</v>
      </c>
      <c r="D688" s="107" t="s">
        <v>4509</v>
      </c>
      <c r="E688" s="36" t="s">
        <v>5654</v>
      </c>
      <c r="F688" s="14"/>
      <c r="G688" s="14"/>
      <c r="H688" s="14"/>
      <c r="I688" s="14"/>
      <c r="J688" s="14"/>
      <c r="K688" s="14"/>
      <c r="L688" s="14"/>
      <c r="M688" s="14"/>
      <c r="N688" s="14"/>
      <c r="O688" s="14"/>
      <c r="P688" s="14"/>
      <c r="Q688" s="14"/>
      <c r="R688" s="14"/>
      <c r="S688" s="14"/>
      <c r="T688" s="14"/>
      <c r="U688" s="14"/>
      <c r="V688" s="14"/>
      <c r="W688" s="14"/>
      <c r="X688" s="14"/>
      <c r="Y688" s="14"/>
      <c r="Z688" s="14"/>
    </row>
    <row r="689">
      <c r="A689" s="106">
        <v>688.0</v>
      </c>
      <c r="B689" s="107" t="s">
        <v>5409</v>
      </c>
      <c r="C689" s="107" t="s">
        <v>5655</v>
      </c>
      <c r="D689" s="107" t="s">
        <v>4509</v>
      </c>
      <c r="E689" s="36" t="s">
        <v>5656</v>
      </c>
      <c r="F689" s="14"/>
      <c r="G689" s="14"/>
      <c r="H689" s="14"/>
      <c r="I689" s="14"/>
      <c r="J689" s="14"/>
      <c r="K689" s="14"/>
      <c r="L689" s="14"/>
      <c r="M689" s="14"/>
      <c r="N689" s="14"/>
      <c r="O689" s="14"/>
      <c r="P689" s="14"/>
      <c r="Q689" s="14"/>
      <c r="R689" s="14"/>
      <c r="S689" s="14"/>
      <c r="T689" s="14"/>
      <c r="U689" s="14"/>
      <c r="V689" s="14"/>
      <c r="W689" s="14"/>
      <c r="X689" s="14"/>
      <c r="Y689" s="14"/>
      <c r="Z689" s="14"/>
    </row>
    <row r="690">
      <c r="A690" s="106">
        <v>689.0</v>
      </c>
      <c r="B690" s="107" t="s">
        <v>5409</v>
      </c>
      <c r="C690" s="107" t="s">
        <v>4586</v>
      </c>
      <c r="D690" s="107" t="s">
        <v>4505</v>
      </c>
      <c r="E690" s="36" t="s">
        <v>5657</v>
      </c>
      <c r="F690" s="14"/>
      <c r="G690" s="14"/>
      <c r="H690" s="14"/>
      <c r="I690" s="14"/>
      <c r="J690" s="14"/>
      <c r="K690" s="14"/>
      <c r="L690" s="14"/>
      <c r="M690" s="14"/>
      <c r="N690" s="14"/>
      <c r="O690" s="14"/>
      <c r="P690" s="14"/>
      <c r="Q690" s="14"/>
      <c r="R690" s="14"/>
      <c r="S690" s="14"/>
      <c r="T690" s="14"/>
      <c r="U690" s="14"/>
      <c r="V690" s="14"/>
      <c r="W690" s="14"/>
      <c r="X690" s="14"/>
      <c r="Y690" s="14"/>
      <c r="Z690" s="14"/>
    </row>
    <row r="691">
      <c r="A691" s="106">
        <v>690.0</v>
      </c>
      <c r="B691" s="107" t="s">
        <v>5409</v>
      </c>
      <c r="C691" s="107" t="s">
        <v>5658</v>
      </c>
      <c r="D691" s="107" t="s">
        <v>4505</v>
      </c>
      <c r="E691" s="36" t="s">
        <v>5659</v>
      </c>
      <c r="F691" s="14"/>
      <c r="G691" s="14"/>
      <c r="H691" s="14"/>
      <c r="I691" s="14"/>
      <c r="J691" s="14"/>
      <c r="K691" s="14"/>
      <c r="L691" s="14"/>
      <c r="M691" s="14"/>
      <c r="N691" s="14"/>
      <c r="O691" s="14"/>
      <c r="P691" s="14"/>
      <c r="Q691" s="14"/>
      <c r="R691" s="14"/>
      <c r="S691" s="14"/>
      <c r="T691" s="14"/>
      <c r="U691" s="14"/>
      <c r="V691" s="14"/>
      <c r="W691" s="14"/>
      <c r="X691" s="14"/>
      <c r="Y691" s="14"/>
      <c r="Z691" s="14"/>
    </row>
    <row r="692">
      <c r="A692" s="106">
        <v>691.0</v>
      </c>
      <c r="B692" s="107" t="s">
        <v>5409</v>
      </c>
      <c r="C692" s="107" t="s">
        <v>4692</v>
      </c>
      <c r="D692" s="107" t="s">
        <v>4509</v>
      </c>
      <c r="E692" s="36" t="s">
        <v>5660</v>
      </c>
      <c r="F692" s="14"/>
      <c r="G692" s="14"/>
      <c r="H692" s="14"/>
      <c r="I692" s="14"/>
      <c r="J692" s="14"/>
      <c r="K692" s="14"/>
      <c r="L692" s="14"/>
      <c r="M692" s="14"/>
      <c r="N692" s="14"/>
      <c r="O692" s="14"/>
      <c r="P692" s="14"/>
      <c r="Q692" s="14"/>
      <c r="R692" s="14"/>
      <c r="S692" s="14"/>
      <c r="T692" s="14"/>
      <c r="U692" s="14"/>
      <c r="V692" s="14"/>
      <c r="W692" s="14"/>
      <c r="X692" s="14"/>
      <c r="Y692" s="14"/>
      <c r="Z692" s="14"/>
    </row>
    <row r="693">
      <c r="A693" s="106">
        <v>692.0</v>
      </c>
      <c r="B693" s="107" t="s">
        <v>5409</v>
      </c>
      <c r="C693" s="107" t="s">
        <v>5661</v>
      </c>
      <c r="D693" s="107" t="s">
        <v>4505</v>
      </c>
      <c r="E693" s="36" t="s">
        <v>5662</v>
      </c>
      <c r="F693" s="14"/>
      <c r="G693" s="14"/>
      <c r="H693" s="14"/>
      <c r="I693" s="14"/>
      <c r="J693" s="14"/>
      <c r="K693" s="14"/>
      <c r="L693" s="14"/>
      <c r="M693" s="14"/>
      <c r="N693" s="14"/>
      <c r="O693" s="14"/>
      <c r="P693" s="14"/>
      <c r="Q693" s="14"/>
      <c r="R693" s="14"/>
      <c r="S693" s="14"/>
      <c r="T693" s="14"/>
      <c r="U693" s="14"/>
      <c r="V693" s="14"/>
      <c r="W693" s="14"/>
      <c r="X693" s="14"/>
      <c r="Y693" s="14"/>
      <c r="Z693" s="14"/>
    </row>
    <row r="694">
      <c r="A694" s="106">
        <v>693.0</v>
      </c>
      <c r="B694" s="107" t="s">
        <v>5409</v>
      </c>
      <c r="C694" s="107" t="s">
        <v>4530</v>
      </c>
      <c r="D694" s="107" t="s">
        <v>4509</v>
      </c>
      <c r="E694" s="36" t="s">
        <v>5663</v>
      </c>
      <c r="F694" s="14"/>
      <c r="G694" s="14"/>
      <c r="H694" s="14"/>
      <c r="I694" s="14"/>
      <c r="J694" s="14"/>
      <c r="K694" s="14"/>
      <c r="L694" s="14"/>
      <c r="M694" s="14"/>
      <c r="N694" s="14"/>
      <c r="O694" s="14"/>
      <c r="P694" s="14"/>
      <c r="Q694" s="14"/>
      <c r="R694" s="14"/>
      <c r="S694" s="14"/>
      <c r="T694" s="14"/>
      <c r="U694" s="14"/>
      <c r="V694" s="14"/>
      <c r="W694" s="14"/>
      <c r="X694" s="14"/>
      <c r="Y694" s="14"/>
      <c r="Z694" s="14"/>
    </row>
    <row r="695">
      <c r="A695" s="106">
        <v>694.0</v>
      </c>
      <c r="B695" s="107" t="s">
        <v>5409</v>
      </c>
      <c r="C695" s="107" t="s">
        <v>5090</v>
      </c>
      <c r="D695" s="107" t="s">
        <v>4509</v>
      </c>
      <c r="E695" s="36" t="s">
        <v>5664</v>
      </c>
      <c r="F695" s="14"/>
      <c r="G695" s="14"/>
      <c r="H695" s="14"/>
      <c r="I695" s="14"/>
      <c r="J695" s="14"/>
      <c r="K695" s="14"/>
      <c r="L695" s="14"/>
      <c r="M695" s="14"/>
      <c r="N695" s="14"/>
      <c r="O695" s="14"/>
      <c r="P695" s="14"/>
      <c r="Q695" s="14"/>
      <c r="R695" s="14"/>
      <c r="S695" s="14"/>
      <c r="T695" s="14"/>
      <c r="U695" s="14"/>
      <c r="V695" s="14"/>
      <c r="W695" s="14"/>
      <c r="X695" s="14"/>
      <c r="Y695" s="14"/>
      <c r="Z695" s="14"/>
    </row>
    <row r="696">
      <c r="A696" s="106">
        <v>695.0</v>
      </c>
      <c r="B696" s="107" t="s">
        <v>5409</v>
      </c>
      <c r="C696" s="107" t="s">
        <v>5665</v>
      </c>
      <c r="D696" s="107" t="s">
        <v>4509</v>
      </c>
      <c r="E696" s="36" t="s">
        <v>5666</v>
      </c>
      <c r="F696" s="14"/>
      <c r="G696" s="14"/>
      <c r="H696" s="14"/>
      <c r="I696" s="14"/>
      <c r="J696" s="14"/>
      <c r="K696" s="14"/>
      <c r="L696" s="14"/>
      <c r="M696" s="14"/>
      <c r="N696" s="14"/>
      <c r="O696" s="14"/>
      <c r="P696" s="14"/>
      <c r="Q696" s="14"/>
      <c r="R696" s="14"/>
      <c r="S696" s="14"/>
      <c r="T696" s="14"/>
      <c r="U696" s="14"/>
      <c r="V696" s="14"/>
      <c r="W696" s="14"/>
      <c r="X696" s="14"/>
      <c r="Y696" s="14"/>
      <c r="Z696" s="14"/>
    </row>
    <row r="697">
      <c r="A697" s="106">
        <v>696.0</v>
      </c>
      <c r="B697" s="107" t="s">
        <v>5409</v>
      </c>
      <c r="C697" s="107" t="s">
        <v>5667</v>
      </c>
      <c r="D697" s="107" t="s">
        <v>4509</v>
      </c>
      <c r="E697" s="36" t="s">
        <v>5668</v>
      </c>
      <c r="F697" s="14"/>
      <c r="G697" s="14"/>
      <c r="H697" s="14"/>
      <c r="I697" s="14"/>
      <c r="J697" s="14"/>
      <c r="K697" s="14"/>
      <c r="L697" s="14"/>
      <c r="M697" s="14"/>
      <c r="N697" s="14"/>
      <c r="O697" s="14"/>
      <c r="P697" s="14"/>
      <c r="Q697" s="14"/>
      <c r="R697" s="14"/>
      <c r="S697" s="14"/>
      <c r="T697" s="14"/>
      <c r="U697" s="14"/>
      <c r="V697" s="14"/>
      <c r="W697" s="14"/>
      <c r="X697" s="14"/>
      <c r="Y697" s="14"/>
      <c r="Z697" s="14"/>
    </row>
    <row r="698">
      <c r="A698" s="106">
        <v>697.0</v>
      </c>
      <c r="B698" s="107" t="s">
        <v>5409</v>
      </c>
      <c r="C698" s="107" t="s">
        <v>5598</v>
      </c>
      <c r="D698" s="107" t="s">
        <v>4509</v>
      </c>
      <c r="E698" s="36" t="s">
        <v>5669</v>
      </c>
      <c r="F698" s="14"/>
      <c r="G698" s="14"/>
      <c r="H698" s="14"/>
      <c r="I698" s="14"/>
      <c r="J698" s="14"/>
      <c r="K698" s="14"/>
      <c r="L698" s="14"/>
      <c r="M698" s="14"/>
      <c r="N698" s="14"/>
      <c r="O698" s="14"/>
      <c r="P698" s="14"/>
      <c r="Q698" s="14"/>
      <c r="R698" s="14"/>
      <c r="S698" s="14"/>
      <c r="T698" s="14"/>
      <c r="U698" s="14"/>
      <c r="V698" s="14"/>
      <c r="W698" s="14"/>
      <c r="X698" s="14"/>
      <c r="Y698" s="14"/>
      <c r="Z698" s="14"/>
    </row>
    <row r="699">
      <c r="A699" s="106">
        <v>698.0</v>
      </c>
      <c r="B699" s="107" t="s">
        <v>5409</v>
      </c>
      <c r="C699" s="107" t="s">
        <v>5670</v>
      </c>
      <c r="D699" s="107" t="s">
        <v>4509</v>
      </c>
      <c r="E699" s="36" t="s">
        <v>5671</v>
      </c>
      <c r="F699" s="14"/>
      <c r="G699" s="14"/>
      <c r="H699" s="14"/>
      <c r="I699" s="14"/>
      <c r="J699" s="14"/>
      <c r="K699" s="14"/>
      <c r="L699" s="14"/>
      <c r="M699" s="14"/>
      <c r="N699" s="14"/>
      <c r="O699" s="14"/>
      <c r="P699" s="14"/>
      <c r="Q699" s="14"/>
      <c r="R699" s="14"/>
      <c r="S699" s="14"/>
      <c r="T699" s="14"/>
      <c r="U699" s="14"/>
      <c r="V699" s="14"/>
      <c r="W699" s="14"/>
      <c r="X699" s="14"/>
      <c r="Y699" s="14"/>
      <c r="Z699" s="14"/>
    </row>
    <row r="700">
      <c r="A700" s="106">
        <v>699.0</v>
      </c>
      <c r="B700" s="107" t="s">
        <v>5409</v>
      </c>
      <c r="C700" s="107" t="s">
        <v>4749</v>
      </c>
      <c r="D700" s="107" t="s">
        <v>4509</v>
      </c>
      <c r="E700" s="36" t="s">
        <v>5672</v>
      </c>
      <c r="F700" s="14"/>
      <c r="G700" s="14"/>
      <c r="H700" s="14"/>
      <c r="I700" s="14"/>
      <c r="J700" s="14"/>
      <c r="K700" s="14"/>
      <c r="L700" s="14"/>
      <c r="M700" s="14"/>
      <c r="N700" s="14"/>
      <c r="O700" s="14"/>
      <c r="P700" s="14"/>
      <c r="Q700" s="14"/>
      <c r="R700" s="14"/>
      <c r="S700" s="14"/>
      <c r="T700" s="14"/>
      <c r="U700" s="14"/>
      <c r="V700" s="14"/>
      <c r="W700" s="14"/>
      <c r="X700" s="14"/>
      <c r="Y700" s="14"/>
      <c r="Z700" s="14"/>
    </row>
    <row r="701">
      <c r="A701" s="106">
        <v>700.0</v>
      </c>
      <c r="B701" s="107" t="s">
        <v>5409</v>
      </c>
      <c r="C701" s="107" t="s">
        <v>5096</v>
      </c>
      <c r="D701" s="107" t="s">
        <v>4509</v>
      </c>
      <c r="E701" s="36" t="s">
        <v>5673</v>
      </c>
      <c r="F701" s="14"/>
      <c r="G701" s="14"/>
      <c r="H701" s="14"/>
      <c r="I701" s="14"/>
      <c r="J701" s="14"/>
      <c r="K701" s="14"/>
      <c r="L701" s="14"/>
      <c r="M701" s="14"/>
      <c r="N701" s="14"/>
      <c r="O701" s="14"/>
      <c r="P701" s="14"/>
      <c r="Q701" s="14"/>
      <c r="R701" s="14"/>
      <c r="S701" s="14"/>
      <c r="T701" s="14"/>
      <c r="U701" s="14"/>
      <c r="V701" s="14"/>
      <c r="W701" s="14"/>
      <c r="X701" s="14"/>
      <c r="Y701" s="14"/>
      <c r="Z701" s="14"/>
    </row>
    <row r="702">
      <c r="A702" s="106">
        <v>701.0</v>
      </c>
      <c r="B702" s="107" t="s">
        <v>5409</v>
      </c>
      <c r="C702" s="107" t="s">
        <v>4591</v>
      </c>
      <c r="D702" s="107" t="s">
        <v>4509</v>
      </c>
      <c r="E702" s="36" t="s">
        <v>5674</v>
      </c>
      <c r="F702" s="14"/>
      <c r="G702" s="14"/>
      <c r="H702" s="14"/>
      <c r="I702" s="14"/>
      <c r="J702" s="14"/>
      <c r="K702" s="14"/>
      <c r="L702" s="14"/>
      <c r="M702" s="14"/>
      <c r="N702" s="14"/>
      <c r="O702" s="14"/>
      <c r="P702" s="14"/>
      <c r="Q702" s="14"/>
      <c r="R702" s="14"/>
      <c r="S702" s="14"/>
      <c r="T702" s="14"/>
      <c r="U702" s="14"/>
      <c r="V702" s="14"/>
      <c r="W702" s="14"/>
      <c r="X702" s="14"/>
      <c r="Y702" s="14"/>
      <c r="Z702" s="14"/>
    </row>
    <row r="703">
      <c r="A703" s="106">
        <v>702.0</v>
      </c>
      <c r="B703" s="107" t="s">
        <v>5409</v>
      </c>
      <c r="C703" s="107" t="s">
        <v>5352</v>
      </c>
      <c r="D703" s="107" t="s">
        <v>4509</v>
      </c>
      <c r="E703" s="36" t="s">
        <v>5675</v>
      </c>
      <c r="F703" s="14"/>
      <c r="G703" s="14"/>
      <c r="H703" s="14"/>
      <c r="I703" s="14"/>
      <c r="J703" s="14"/>
      <c r="K703" s="14"/>
      <c r="L703" s="14"/>
      <c r="M703" s="14"/>
      <c r="N703" s="14"/>
      <c r="O703" s="14"/>
      <c r="P703" s="14"/>
      <c r="Q703" s="14"/>
      <c r="R703" s="14"/>
      <c r="S703" s="14"/>
      <c r="T703" s="14"/>
      <c r="U703" s="14"/>
      <c r="V703" s="14"/>
      <c r="W703" s="14"/>
      <c r="X703" s="14"/>
      <c r="Y703" s="14"/>
      <c r="Z703" s="14"/>
    </row>
    <row r="704">
      <c r="A704" s="106">
        <v>703.0</v>
      </c>
      <c r="B704" s="107" t="s">
        <v>5409</v>
      </c>
      <c r="C704" s="107" t="s">
        <v>5676</v>
      </c>
      <c r="D704" s="107" t="s">
        <v>4509</v>
      </c>
      <c r="E704" s="36" t="s">
        <v>5677</v>
      </c>
      <c r="F704" s="14"/>
      <c r="G704" s="14"/>
      <c r="H704" s="14"/>
      <c r="I704" s="14"/>
      <c r="J704" s="14"/>
      <c r="K704" s="14"/>
      <c r="L704" s="14"/>
      <c r="M704" s="14"/>
      <c r="N704" s="14"/>
      <c r="O704" s="14"/>
      <c r="P704" s="14"/>
      <c r="Q704" s="14"/>
      <c r="R704" s="14"/>
      <c r="S704" s="14"/>
      <c r="T704" s="14"/>
      <c r="U704" s="14"/>
      <c r="V704" s="14"/>
      <c r="W704" s="14"/>
      <c r="X704" s="14"/>
      <c r="Y704" s="14"/>
      <c r="Z704" s="14"/>
    </row>
    <row r="705">
      <c r="A705" s="106">
        <v>704.0</v>
      </c>
      <c r="B705" s="107" t="s">
        <v>5409</v>
      </c>
      <c r="C705" s="107" t="s">
        <v>5121</v>
      </c>
      <c r="D705" s="107" t="s">
        <v>4509</v>
      </c>
      <c r="E705" s="36" t="s">
        <v>5678</v>
      </c>
      <c r="F705" s="14"/>
      <c r="G705" s="14"/>
      <c r="H705" s="14"/>
      <c r="I705" s="14"/>
      <c r="J705" s="14"/>
      <c r="K705" s="14"/>
      <c r="L705" s="14"/>
      <c r="M705" s="14"/>
      <c r="N705" s="14"/>
      <c r="O705" s="14"/>
      <c r="P705" s="14"/>
      <c r="Q705" s="14"/>
      <c r="R705" s="14"/>
      <c r="S705" s="14"/>
      <c r="T705" s="14"/>
      <c r="U705" s="14"/>
      <c r="V705" s="14"/>
      <c r="W705" s="14"/>
      <c r="X705" s="14"/>
      <c r="Y705" s="14"/>
      <c r="Z705" s="14"/>
    </row>
    <row r="706">
      <c r="A706" s="106">
        <v>705.0</v>
      </c>
      <c r="B706" s="107" t="s">
        <v>5409</v>
      </c>
      <c r="C706" s="107" t="s">
        <v>5679</v>
      </c>
      <c r="D706" s="107" t="s">
        <v>4509</v>
      </c>
      <c r="E706" s="36" t="s">
        <v>5680</v>
      </c>
      <c r="F706" s="14"/>
      <c r="G706" s="14"/>
      <c r="H706" s="14"/>
      <c r="I706" s="14"/>
      <c r="J706" s="14"/>
      <c r="K706" s="14"/>
      <c r="L706" s="14"/>
      <c r="M706" s="14"/>
      <c r="N706" s="14"/>
      <c r="O706" s="14"/>
      <c r="P706" s="14"/>
      <c r="Q706" s="14"/>
      <c r="R706" s="14"/>
      <c r="S706" s="14"/>
      <c r="T706" s="14"/>
      <c r="U706" s="14"/>
      <c r="V706" s="14"/>
      <c r="W706" s="14"/>
      <c r="X706" s="14"/>
      <c r="Y706" s="14"/>
      <c r="Z706" s="14"/>
    </row>
    <row r="707">
      <c r="A707" s="106">
        <v>706.0</v>
      </c>
      <c r="B707" s="107" t="s">
        <v>5409</v>
      </c>
      <c r="C707" s="107" t="s">
        <v>5681</v>
      </c>
      <c r="D707" s="107" t="s">
        <v>4509</v>
      </c>
      <c r="E707" s="36" t="s">
        <v>5682</v>
      </c>
      <c r="F707" s="14"/>
      <c r="G707" s="14"/>
      <c r="H707" s="14"/>
      <c r="I707" s="14"/>
      <c r="J707" s="14"/>
      <c r="K707" s="14"/>
      <c r="L707" s="14"/>
      <c r="M707" s="14"/>
      <c r="N707" s="14"/>
      <c r="O707" s="14"/>
      <c r="P707" s="14"/>
      <c r="Q707" s="14"/>
      <c r="R707" s="14"/>
      <c r="S707" s="14"/>
      <c r="T707" s="14"/>
      <c r="U707" s="14"/>
      <c r="V707" s="14"/>
      <c r="W707" s="14"/>
      <c r="X707" s="14"/>
      <c r="Y707" s="14"/>
      <c r="Z707" s="14"/>
    </row>
    <row r="708">
      <c r="A708" s="106">
        <v>707.0</v>
      </c>
      <c r="B708" s="107" t="s">
        <v>5409</v>
      </c>
      <c r="C708" s="107" t="s">
        <v>5683</v>
      </c>
      <c r="D708" s="107" t="s">
        <v>4509</v>
      </c>
      <c r="E708" s="36" t="s">
        <v>5684</v>
      </c>
      <c r="F708" s="14"/>
      <c r="G708" s="14"/>
      <c r="H708" s="14"/>
      <c r="I708" s="14"/>
      <c r="J708" s="14"/>
      <c r="K708" s="14"/>
      <c r="L708" s="14"/>
      <c r="M708" s="14"/>
      <c r="N708" s="14"/>
      <c r="O708" s="14"/>
      <c r="P708" s="14"/>
      <c r="Q708" s="14"/>
      <c r="R708" s="14"/>
      <c r="S708" s="14"/>
      <c r="T708" s="14"/>
      <c r="U708" s="14"/>
      <c r="V708" s="14"/>
      <c r="W708" s="14"/>
      <c r="X708" s="14"/>
      <c r="Y708" s="14"/>
      <c r="Z708" s="14"/>
    </row>
    <row r="709">
      <c r="A709" s="106">
        <v>708.0</v>
      </c>
      <c r="B709" s="107" t="s">
        <v>5409</v>
      </c>
      <c r="C709" s="107" t="s">
        <v>5685</v>
      </c>
      <c r="D709" s="107" t="s">
        <v>4509</v>
      </c>
      <c r="E709" s="36" t="s">
        <v>5686</v>
      </c>
      <c r="F709" s="14"/>
      <c r="G709" s="14"/>
      <c r="H709" s="14"/>
      <c r="I709" s="14"/>
      <c r="J709" s="14"/>
      <c r="K709" s="14"/>
      <c r="L709" s="14"/>
      <c r="M709" s="14"/>
      <c r="N709" s="14"/>
      <c r="O709" s="14"/>
      <c r="P709" s="14"/>
      <c r="Q709" s="14"/>
      <c r="R709" s="14"/>
      <c r="S709" s="14"/>
      <c r="T709" s="14"/>
      <c r="U709" s="14"/>
      <c r="V709" s="14"/>
      <c r="W709" s="14"/>
      <c r="X709" s="14"/>
      <c r="Y709" s="14"/>
      <c r="Z709" s="14"/>
    </row>
    <row r="710">
      <c r="A710" s="106">
        <v>709.0</v>
      </c>
      <c r="B710" s="107" t="s">
        <v>5409</v>
      </c>
      <c r="C710" s="107" t="s">
        <v>5076</v>
      </c>
      <c r="D710" s="107" t="s">
        <v>4509</v>
      </c>
      <c r="E710" s="36" t="s">
        <v>5687</v>
      </c>
      <c r="F710" s="14"/>
      <c r="G710" s="14"/>
      <c r="H710" s="14"/>
      <c r="I710" s="14"/>
      <c r="J710" s="14"/>
      <c r="K710" s="14"/>
      <c r="L710" s="14"/>
      <c r="M710" s="14"/>
      <c r="N710" s="14"/>
      <c r="O710" s="14"/>
      <c r="P710" s="14"/>
      <c r="Q710" s="14"/>
      <c r="R710" s="14"/>
      <c r="S710" s="14"/>
      <c r="T710" s="14"/>
      <c r="U710" s="14"/>
      <c r="V710" s="14"/>
      <c r="W710" s="14"/>
      <c r="X710" s="14"/>
      <c r="Y710" s="14"/>
      <c r="Z710" s="14"/>
    </row>
    <row r="711">
      <c r="A711" s="106">
        <v>710.0</v>
      </c>
      <c r="B711" s="107" t="s">
        <v>5409</v>
      </c>
      <c r="C711" s="107" t="s">
        <v>5688</v>
      </c>
      <c r="D711" s="107" t="s">
        <v>4543</v>
      </c>
      <c r="E711" s="36" t="s">
        <v>5689</v>
      </c>
      <c r="F711" s="14"/>
      <c r="G711" s="14"/>
      <c r="H711" s="14"/>
      <c r="I711" s="14"/>
      <c r="J711" s="14"/>
      <c r="K711" s="14"/>
      <c r="L711" s="14"/>
      <c r="M711" s="14"/>
      <c r="N711" s="14"/>
      <c r="O711" s="14"/>
      <c r="P711" s="14"/>
      <c r="Q711" s="14"/>
      <c r="R711" s="14"/>
      <c r="S711" s="14"/>
      <c r="T711" s="14"/>
      <c r="U711" s="14"/>
      <c r="V711" s="14"/>
      <c r="W711" s="14"/>
      <c r="X711" s="14"/>
      <c r="Y711" s="14"/>
      <c r="Z711" s="14"/>
    </row>
    <row r="712">
      <c r="A712" s="106">
        <v>711.0</v>
      </c>
      <c r="B712" s="107" t="s">
        <v>5409</v>
      </c>
      <c r="C712" s="107" t="s">
        <v>5690</v>
      </c>
      <c r="D712" s="107" t="s">
        <v>4509</v>
      </c>
      <c r="E712" s="36" t="s">
        <v>5691</v>
      </c>
      <c r="F712" s="14"/>
      <c r="G712" s="14"/>
      <c r="H712" s="14"/>
      <c r="I712" s="14"/>
      <c r="J712" s="14"/>
      <c r="K712" s="14"/>
      <c r="L712" s="14"/>
      <c r="M712" s="14"/>
      <c r="N712" s="14"/>
      <c r="O712" s="14"/>
      <c r="P712" s="14"/>
      <c r="Q712" s="14"/>
      <c r="R712" s="14"/>
      <c r="S712" s="14"/>
      <c r="T712" s="14"/>
      <c r="U712" s="14"/>
      <c r="V712" s="14"/>
      <c r="W712" s="14"/>
      <c r="X712" s="14"/>
      <c r="Y712" s="14"/>
      <c r="Z712" s="14"/>
    </row>
    <row r="713">
      <c r="A713" s="106">
        <v>712.0</v>
      </c>
      <c r="B713" s="107" t="s">
        <v>5409</v>
      </c>
      <c r="C713" s="107" t="s">
        <v>5341</v>
      </c>
      <c r="D713" s="107" t="s">
        <v>4509</v>
      </c>
      <c r="E713" s="36" t="s">
        <v>5692</v>
      </c>
      <c r="F713" s="14"/>
      <c r="G713" s="14"/>
      <c r="H713" s="14"/>
      <c r="I713" s="14"/>
      <c r="J713" s="14"/>
      <c r="K713" s="14"/>
      <c r="L713" s="14"/>
      <c r="M713" s="14"/>
      <c r="N713" s="14"/>
      <c r="O713" s="14"/>
      <c r="P713" s="14"/>
      <c r="Q713" s="14"/>
      <c r="R713" s="14"/>
      <c r="S713" s="14"/>
      <c r="T713" s="14"/>
      <c r="U713" s="14"/>
      <c r="V713" s="14"/>
      <c r="W713" s="14"/>
      <c r="X713" s="14"/>
      <c r="Y713" s="14"/>
      <c r="Z713" s="14"/>
    </row>
    <row r="714">
      <c r="A714" s="106">
        <v>713.0</v>
      </c>
      <c r="B714" s="107" t="s">
        <v>5409</v>
      </c>
      <c r="C714" s="107" t="s">
        <v>4950</v>
      </c>
      <c r="D714" s="107" t="s">
        <v>5366</v>
      </c>
      <c r="E714" s="36" t="s">
        <v>5693</v>
      </c>
      <c r="F714" s="14"/>
      <c r="G714" s="14"/>
      <c r="H714" s="14"/>
      <c r="I714" s="14"/>
      <c r="J714" s="14"/>
      <c r="K714" s="14"/>
      <c r="L714" s="14"/>
      <c r="M714" s="14"/>
      <c r="N714" s="14"/>
      <c r="O714" s="14"/>
      <c r="P714" s="14"/>
      <c r="Q714" s="14"/>
      <c r="R714" s="14"/>
      <c r="S714" s="14"/>
      <c r="T714" s="14"/>
      <c r="U714" s="14"/>
      <c r="V714" s="14"/>
      <c r="W714" s="14"/>
      <c r="X714" s="14"/>
      <c r="Y714" s="14"/>
      <c r="Z714" s="14"/>
    </row>
    <row r="715">
      <c r="A715" s="106">
        <v>714.0</v>
      </c>
      <c r="B715" s="107" t="s">
        <v>5409</v>
      </c>
      <c r="C715" s="107" t="s">
        <v>5694</v>
      </c>
      <c r="D715" s="107" t="s">
        <v>4509</v>
      </c>
      <c r="E715" s="36" t="s">
        <v>5695</v>
      </c>
      <c r="F715" s="14"/>
      <c r="G715" s="14"/>
      <c r="H715" s="14"/>
      <c r="I715" s="14"/>
      <c r="J715" s="14"/>
      <c r="K715" s="14"/>
      <c r="L715" s="14"/>
      <c r="M715" s="14"/>
      <c r="N715" s="14"/>
      <c r="O715" s="14"/>
      <c r="P715" s="14"/>
      <c r="Q715" s="14"/>
      <c r="R715" s="14"/>
      <c r="S715" s="14"/>
      <c r="T715" s="14"/>
      <c r="U715" s="14"/>
      <c r="V715" s="14"/>
      <c r="W715" s="14"/>
      <c r="X715" s="14"/>
      <c r="Y715" s="14"/>
      <c r="Z715" s="14"/>
    </row>
    <row r="716">
      <c r="A716" s="106">
        <v>715.0</v>
      </c>
      <c r="B716" s="107" t="s">
        <v>5409</v>
      </c>
      <c r="C716" s="107" t="s">
        <v>5696</v>
      </c>
      <c r="D716" s="107" t="s">
        <v>4509</v>
      </c>
      <c r="E716" s="36" t="s">
        <v>5697</v>
      </c>
      <c r="F716" s="14"/>
      <c r="G716" s="14"/>
      <c r="H716" s="14"/>
      <c r="I716" s="14"/>
      <c r="J716" s="14"/>
      <c r="K716" s="14"/>
      <c r="L716" s="14"/>
      <c r="M716" s="14"/>
      <c r="N716" s="14"/>
      <c r="O716" s="14"/>
      <c r="P716" s="14"/>
      <c r="Q716" s="14"/>
      <c r="R716" s="14"/>
      <c r="S716" s="14"/>
      <c r="T716" s="14"/>
      <c r="U716" s="14"/>
      <c r="V716" s="14"/>
      <c r="W716" s="14"/>
      <c r="X716" s="14"/>
      <c r="Y716" s="14"/>
      <c r="Z716" s="14"/>
    </row>
    <row r="717">
      <c r="A717" s="106">
        <v>716.0</v>
      </c>
      <c r="B717" s="107" t="s">
        <v>5409</v>
      </c>
      <c r="C717" s="107" t="s">
        <v>5698</v>
      </c>
      <c r="D717" s="107" t="s">
        <v>4509</v>
      </c>
      <c r="E717" s="36" t="s">
        <v>5699</v>
      </c>
      <c r="F717" s="14"/>
      <c r="G717" s="14"/>
      <c r="H717" s="14"/>
      <c r="I717" s="14"/>
      <c r="J717" s="14"/>
      <c r="K717" s="14"/>
      <c r="L717" s="14"/>
      <c r="M717" s="14"/>
      <c r="N717" s="14"/>
      <c r="O717" s="14"/>
      <c r="P717" s="14"/>
      <c r="Q717" s="14"/>
      <c r="R717" s="14"/>
      <c r="S717" s="14"/>
      <c r="T717" s="14"/>
      <c r="U717" s="14"/>
      <c r="V717" s="14"/>
      <c r="W717" s="14"/>
      <c r="X717" s="14"/>
      <c r="Y717" s="14"/>
      <c r="Z717" s="14"/>
    </row>
    <row r="718">
      <c r="A718" s="106">
        <v>717.0</v>
      </c>
      <c r="B718" s="107" t="s">
        <v>5409</v>
      </c>
      <c r="C718" s="107" t="s">
        <v>5700</v>
      </c>
      <c r="D718" s="107" t="s">
        <v>4680</v>
      </c>
      <c r="E718" s="36" t="s">
        <v>5701</v>
      </c>
      <c r="F718" s="14"/>
      <c r="G718" s="14"/>
      <c r="H718" s="14"/>
      <c r="I718" s="14"/>
      <c r="J718" s="14"/>
      <c r="K718" s="14"/>
      <c r="L718" s="14"/>
      <c r="M718" s="14"/>
      <c r="N718" s="14"/>
      <c r="O718" s="14"/>
      <c r="P718" s="14"/>
      <c r="Q718" s="14"/>
      <c r="R718" s="14"/>
      <c r="S718" s="14"/>
      <c r="T718" s="14"/>
      <c r="U718" s="14"/>
      <c r="V718" s="14"/>
      <c r="W718" s="14"/>
      <c r="X718" s="14"/>
      <c r="Y718" s="14"/>
      <c r="Z718" s="14"/>
    </row>
    <row r="719">
      <c r="A719" s="106">
        <v>718.0</v>
      </c>
      <c r="B719" s="107" t="s">
        <v>5409</v>
      </c>
      <c r="C719" s="107" t="s">
        <v>5702</v>
      </c>
      <c r="D719" s="107" t="s">
        <v>4509</v>
      </c>
      <c r="E719" s="36" t="s">
        <v>5703</v>
      </c>
      <c r="F719" s="14"/>
      <c r="G719" s="14"/>
      <c r="H719" s="14"/>
      <c r="I719" s="14"/>
      <c r="J719" s="14"/>
      <c r="K719" s="14"/>
      <c r="L719" s="14"/>
      <c r="M719" s="14"/>
      <c r="N719" s="14"/>
      <c r="O719" s="14"/>
      <c r="P719" s="14"/>
      <c r="Q719" s="14"/>
      <c r="R719" s="14"/>
      <c r="S719" s="14"/>
      <c r="T719" s="14"/>
      <c r="U719" s="14"/>
      <c r="V719" s="14"/>
      <c r="W719" s="14"/>
      <c r="X719" s="14"/>
      <c r="Y719" s="14"/>
      <c r="Z719" s="14"/>
    </row>
    <row r="720">
      <c r="A720" s="106">
        <v>719.0</v>
      </c>
      <c r="B720" s="107" t="s">
        <v>5409</v>
      </c>
      <c r="C720" s="107" t="s">
        <v>5704</v>
      </c>
      <c r="D720" s="107" t="s">
        <v>4509</v>
      </c>
      <c r="E720" s="36" t="s">
        <v>5705</v>
      </c>
      <c r="F720" s="14"/>
      <c r="G720" s="14"/>
      <c r="H720" s="14"/>
      <c r="I720" s="14"/>
      <c r="J720" s="14"/>
      <c r="K720" s="14"/>
      <c r="L720" s="14"/>
      <c r="M720" s="14"/>
      <c r="N720" s="14"/>
      <c r="O720" s="14"/>
      <c r="P720" s="14"/>
      <c r="Q720" s="14"/>
      <c r="R720" s="14"/>
      <c r="S720" s="14"/>
      <c r="T720" s="14"/>
      <c r="U720" s="14"/>
      <c r="V720" s="14"/>
      <c r="W720" s="14"/>
      <c r="X720" s="14"/>
      <c r="Y720" s="14"/>
      <c r="Z720" s="14"/>
    </row>
    <row r="721">
      <c r="A721" s="106">
        <v>720.0</v>
      </c>
      <c r="B721" s="107" t="s">
        <v>5409</v>
      </c>
      <c r="C721" s="107" t="s">
        <v>5483</v>
      </c>
      <c r="D721" s="107" t="s">
        <v>4509</v>
      </c>
      <c r="E721" s="36" t="s">
        <v>5706</v>
      </c>
      <c r="F721" s="14"/>
      <c r="G721" s="14"/>
      <c r="H721" s="14"/>
      <c r="I721" s="14"/>
      <c r="J721" s="14"/>
      <c r="K721" s="14"/>
      <c r="L721" s="14"/>
      <c r="M721" s="14"/>
      <c r="N721" s="14"/>
      <c r="O721" s="14"/>
      <c r="P721" s="14"/>
      <c r="Q721" s="14"/>
      <c r="R721" s="14"/>
      <c r="S721" s="14"/>
      <c r="T721" s="14"/>
      <c r="U721" s="14"/>
      <c r="V721" s="14"/>
      <c r="W721" s="14"/>
      <c r="X721" s="14"/>
      <c r="Y721" s="14"/>
      <c r="Z721" s="14"/>
    </row>
    <row r="722">
      <c r="A722" s="106">
        <v>721.0</v>
      </c>
      <c r="B722" s="107" t="s">
        <v>5409</v>
      </c>
      <c r="C722" s="107" t="s">
        <v>4521</v>
      </c>
      <c r="D722" s="107" t="s">
        <v>4509</v>
      </c>
      <c r="E722" s="36" t="s">
        <v>5707</v>
      </c>
      <c r="F722" s="14"/>
      <c r="G722" s="14"/>
      <c r="H722" s="14"/>
      <c r="I722" s="14"/>
      <c r="J722" s="14"/>
      <c r="K722" s="14"/>
      <c r="L722" s="14"/>
      <c r="M722" s="14"/>
      <c r="N722" s="14"/>
      <c r="O722" s="14"/>
      <c r="P722" s="14"/>
      <c r="Q722" s="14"/>
      <c r="R722" s="14"/>
      <c r="S722" s="14"/>
      <c r="T722" s="14"/>
      <c r="U722" s="14"/>
      <c r="V722" s="14"/>
      <c r="W722" s="14"/>
      <c r="X722" s="14"/>
      <c r="Y722" s="14"/>
      <c r="Z722" s="14"/>
    </row>
    <row r="723">
      <c r="A723" s="106">
        <v>722.0</v>
      </c>
      <c r="B723" s="107" t="s">
        <v>5409</v>
      </c>
      <c r="C723" s="107" t="s">
        <v>5708</v>
      </c>
      <c r="D723" s="107" t="s">
        <v>5366</v>
      </c>
      <c r="E723" s="36" t="s">
        <v>5709</v>
      </c>
      <c r="F723" s="14"/>
      <c r="G723" s="14"/>
      <c r="H723" s="14"/>
      <c r="I723" s="14"/>
      <c r="J723" s="14"/>
      <c r="K723" s="14"/>
      <c r="L723" s="14"/>
      <c r="M723" s="14"/>
      <c r="N723" s="14"/>
      <c r="O723" s="14"/>
      <c r="P723" s="14"/>
      <c r="Q723" s="14"/>
      <c r="R723" s="14"/>
      <c r="S723" s="14"/>
      <c r="T723" s="14"/>
      <c r="U723" s="14"/>
      <c r="V723" s="14"/>
      <c r="W723" s="14"/>
      <c r="X723" s="14"/>
      <c r="Y723" s="14"/>
      <c r="Z723" s="14"/>
    </row>
    <row r="724">
      <c r="A724" s="106">
        <v>723.0</v>
      </c>
      <c r="B724" s="107" t="s">
        <v>5409</v>
      </c>
      <c r="C724" s="107" t="s">
        <v>5710</v>
      </c>
      <c r="D724" s="107" t="s">
        <v>5366</v>
      </c>
      <c r="E724" s="36" t="s">
        <v>5711</v>
      </c>
      <c r="F724" s="14"/>
      <c r="G724" s="14"/>
      <c r="H724" s="14"/>
      <c r="I724" s="14"/>
      <c r="J724" s="14"/>
      <c r="K724" s="14"/>
      <c r="L724" s="14"/>
      <c r="M724" s="14"/>
      <c r="N724" s="14"/>
      <c r="O724" s="14"/>
      <c r="P724" s="14"/>
      <c r="Q724" s="14"/>
      <c r="R724" s="14"/>
      <c r="S724" s="14"/>
      <c r="T724" s="14"/>
      <c r="U724" s="14"/>
      <c r="V724" s="14"/>
      <c r="W724" s="14"/>
      <c r="X724" s="14"/>
      <c r="Y724" s="14"/>
      <c r="Z724" s="14"/>
    </row>
    <row r="725">
      <c r="A725" s="106">
        <v>724.0</v>
      </c>
      <c r="B725" s="107" t="s">
        <v>5409</v>
      </c>
      <c r="C725" s="107" t="s">
        <v>5712</v>
      </c>
      <c r="D725" s="107" t="s">
        <v>4509</v>
      </c>
      <c r="E725" s="36" t="s">
        <v>5713</v>
      </c>
      <c r="F725" s="14"/>
      <c r="G725" s="14"/>
      <c r="H725" s="14"/>
      <c r="I725" s="14"/>
      <c r="J725" s="14"/>
      <c r="K725" s="14"/>
      <c r="L725" s="14"/>
      <c r="M725" s="14"/>
      <c r="N725" s="14"/>
      <c r="O725" s="14"/>
      <c r="P725" s="14"/>
      <c r="Q725" s="14"/>
      <c r="R725" s="14"/>
      <c r="S725" s="14"/>
      <c r="T725" s="14"/>
      <c r="U725" s="14"/>
      <c r="V725" s="14"/>
      <c r="W725" s="14"/>
      <c r="X725" s="14"/>
      <c r="Y725" s="14"/>
      <c r="Z725" s="14"/>
    </row>
    <row r="726">
      <c r="A726" s="106">
        <v>725.0</v>
      </c>
      <c r="B726" s="107" t="s">
        <v>5409</v>
      </c>
      <c r="C726" s="107" t="s">
        <v>5714</v>
      </c>
      <c r="D726" s="107" t="s">
        <v>4509</v>
      </c>
      <c r="E726" s="36" t="s">
        <v>5715</v>
      </c>
      <c r="F726" s="14"/>
      <c r="G726" s="14"/>
      <c r="H726" s="14"/>
      <c r="I726" s="14"/>
      <c r="J726" s="14"/>
      <c r="K726" s="14"/>
      <c r="L726" s="14"/>
      <c r="M726" s="14"/>
      <c r="N726" s="14"/>
      <c r="O726" s="14"/>
      <c r="P726" s="14"/>
      <c r="Q726" s="14"/>
      <c r="R726" s="14"/>
      <c r="S726" s="14"/>
      <c r="T726" s="14"/>
      <c r="U726" s="14"/>
      <c r="V726" s="14"/>
      <c r="W726" s="14"/>
      <c r="X726" s="14"/>
      <c r="Y726" s="14"/>
      <c r="Z726" s="14"/>
    </row>
    <row r="727">
      <c r="A727" s="106">
        <v>726.0</v>
      </c>
      <c r="B727" s="107" t="s">
        <v>5409</v>
      </c>
      <c r="C727" s="107" t="s">
        <v>4836</v>
      </c>
      <c r="D727" s="107" t="s">
        <v>4509</v>
      </c>
      <c r="E727" s="36" t="s">
        <v>5716</v>
      </c>
      <c r="F727" s="14"/>
      <c r="G727" s="14"/>
      <c r="H727" s="14"/>
      <c r="I727" s="14"/>
      <c r="J727" s="14"/>
      <c r="K727" s="14"/>
      <c r="L727" s="14"/>
      <c r="M727" s="14"/>
      <c r="N727" s="14"/>
      <c r="O727" s="14"/>
      <c r="P727" s="14"/>
      <c r="Q727" s="14"/>
      <c r="R727" s="14"/>
      <c r="S727" s="14"/>
      <c r="T727" s="14"/>
      <c r="U727" s="14"/>
      <c r="V727" s="14"/>
      <c r="W727" s="14"/>
      <c r="X727" s="14"/>
      <c r="Y727" s="14"/>
      <c r="Z727" s="14"/>
    </row>
    <row r="728">
      <c r="A728" s="106">
        <v>727.0</v>
      </c>
      <c r="B728" s="107" t="s">
        <v>5409</v>
      </c>
      <c r="C728" s="107" t="s">
        <v>5717</v>
      </c>
      <c r="D728" s="107" t="s">
        <v>4505</v>
      </c>
      <c r="E728" s="36" t="s">
        <v>5718</v>
      </c>
      <c r="F728" s="14"/>
      <c r="G728" s="14"/>
      <c r="H728" s="14"/>
      <c r="I728" s="14"/>
      <c r="J728" s="14"/>
      <c r="K728" s="14"/>
      <c r="L728" s="14"/>
      <c r="M728" s="14"/>
      <c r="N728" s="14"/>
      <c r="O728" s="14"/>
      <c r="P728" s="14"/>
      <c r="Q728" s="14"/>
      <c r="R728" s="14"/>
      <c r="S728" s="14"/>
      <c r="T728" s="14"/>
      <c r="U728" s="14"/>
      <c r="V728" s="14"/>
      <c r="W728" s="14"/>
      <c r="X728" s="14"/>
      <c r="Y728" s="14"/>
      <c r="Z728" s="14"/>
    </row>
    <row r="729">
      <c r="A729" s="106">
        <v>728.0</v>
      </c>
      <c r="B729" s="107" t="s">
        <v>5409</v>
      </c>
      <c r="C729" s="107" t="s">
        <v>5719</v>
      </c>
      <c r="D729" s="107" t="s">
        <v>4509</v>
      </c>
      <c r="E729" s="36" t="s">
        <v>5720</v>
      </c>
      <c r="F729" s="14"/>
      <c r="G729" s="14"/>
      <c r="H729" s="14"/>
      <c r="I729" s="14"/>
      <c r="J729" s="14"/>
      <c r="K729" s="14"/>
      <c r="L729" s="14"/>
      <c r="M729" s="14"/>
      <c r="N729" s="14"/>
      <c r="O729" s="14"/>
      <c r="P729" s="14"/>
      <c r="Q729" s="14"/>
      <c r="R729" s="14"/>
      <c r="S729" s="14"/>
      <c r="T729" s="14"/>
      <c r="U729" s="14"/>
      <c r="V729" s="14"/>
      <c r="W729" s="14"/>
      <c r="X729" s="14"/>
      <c r="Y729" s="14"/>
      <c r="Z729" s="14"/>
    </row>
    <row r="730">
      <c r="A730" s="106">
        <v>729.0</v>
      </c>
      <c r="B730" s="107" t="s">
        <v>5409</v>
      </c>
      <c r="C730" s="107" t="s">
        <v>5721</v>
      </c>
      <c r="D730" s="107" t="s">
        <v>4509</v>
      </c>
      <c r="E730" s="36" t="s">
        <v>5722</v>
      </c>
      <c r="F730" s="14"/>
      <c r="G730" s="14"/>
      <c r="H730" s="14"/>
      <c r="I730" s="14"/>
      <c r="J730" s="14"/>
      <c r="K730" s="14"/>
      <c r="L730" s="14"/>
      <c r="M730" s="14"/>
      <c r="N730" s="14"/>
      <c r="O730" s="14"/>
      <c r="P730" s="14"/>
      <c r="Q730" s="14"/>
      <c r="R730" s="14"/>
      <c r="S730" s="14"/>
      <c r="T730" s="14"/>
      <c r="U730" s="14"/>
      <c r="V730" s="14"/>
      <c r="W730" s="14"/>
      <c r="X730" s="14"/>
      <c r="Y730" s="14"/>
      <c r="Z730" s="14"/>
    </row>
    <row r="731">
      <c r="A731" s="106">
        <v>730.0</v>
      </c>
      <c r="B731" s="107" t="s">
        <v>5409</v>
      </c>
      <c r="C731" s="107" t="s">
        <v>5723</v>
      </c>
      <c r="D731" s="107" t="s">
        <v>4505</v>
      </c>
      <c r="E731" s="36" t="s">
        <v>5724</v>
      </c>
      <c r="F731" s="14"/>
      <c r="G731" s="14"/>
      <c r="H731" s="14"/>
      <c r="I731" s="14"/>
      <c r="J731" s="14"/>
      <c r="K731" s="14"/>
      <c r="L731" s="14"/>
      <c r="M731" s="14"/>
      <c r="N731" s="14"/>
      <c r="O731" s="14"/>
      <c r="P731" s="14"/>
      <c r="Q731" s="14"/>
      <c r="R731" s="14"/>
      <c r="S731" s="14"/>
      <c r="T731" s="14"/>
      <c r="U731" s="14"/>
      <c r="V731" s="14"/>
      <c r="W731" s="14"/>
      <c r="X731" s="14"/>
      <c r="Y731" s="14"/>
      <c r="Z731" s="14"/>
    </row>
    <row r="732">
      <c r="A732" s="106">
        <v>731.0</v>
      </c>
      <c r="B732" s="107" t="s">
        <v>5409</v>
      </c>
      <c r="C732" s="107" t="s">
        <v>5725</v>
      </c>
      <c r="D732" s="107" t="s">
        <v>4509</v>
      </c>
      <c r="E732" s="36" t="s">
        <v>5726</v>
      </c>
      <c r="F732" s="14"/>
      <c r="G732" s="14"/>
      <c r="H732" s="14"/>
      <c r="I732" s="14"/>
      <c r="J732" s="14"/>
      <c r="K732" s="14"/>
      <c r="L732" s="14"/>
      <c r="M732" s="14"/>
      <c r="N732" s="14"/>
      <c r="O732" s="14"/>
      <c r="P732" s="14"/>
      <c r="Q732" s="14"/>
      <c r="R732" s="14"/>
      <c r="S732" s="14"/>
      <c r="T732" s="14"/>
      <c r="U732" s="14"/>
      <c r="V732" s="14"/>
      <c r="W732" s="14"/>
      <c r="X732" s="14"/>
      <c r="Y732" s="14"/>
      <c r="Z732" s="14"/>
    </row>
    <row r="733">
      <c r="A733" s="106">
        <v>732.0</v>
      </c>
      <c r="B733" s="107" t="s">
        <v>5409</v>
      </c>
      <c r="C733" s="107" t="s">
        <v>5727</v>
      </c>
      <c r="D733" s="107" t="s">
        <v>4543</v>
      </c>
      <c r="E733" s="36" t="s">
        <v>5728</v>
      </c>
      <c r="F733" s="14"/>
      <c r="G733" s="14"/>
      <c r="H733" s="14"/>
      <c r="I733" s="14"/>
      <c r="J733" s="14"/>
      <c r="K733" s="14"/>
      <c r="L733" s="14"/>
      <c r="M733" s="14"/>
      <c r="N733" s="14"/>
      <c r="O733" s="14"/>
      <c r="P733" s="14"/>
      <c r="Q733" s="14"/>
      <c r="R733" s="14"/>
      <c r="S733" s="14"/>
      <c r="T733" s="14"/>
      <c r="U733" s="14"/>
      <c r="V733" s="14"/>
      <c r="W733" s="14"/>
      <c r="X733" s="14"/>
      <c r="Y733" s="14"/>
      <c r="Z733" s="14"/>
    </row>
    <row r="734">
      <c r="A734" s="106">
        <v>733.0</v>
      </c>
      <c r="B734" s="107" t="s">
        <v>5409</v>
      </c>
      <c r="C734" s="107" t="s">
        <v>5729</v>
      </c>
      <c r="D734" s="107" t="s">
        <v>4509</v>
      </c>
      <c r="E734" s="36" t="s">
        <v>5730</v>
      </c>
      <c r="F734" s="14"/>
      <c r="G734" s="14"/>
      <c r="H734" s="14"/>
      <c r="I734" s="14"/>
      <c r="J734" s="14"/>
      <c r="K734" s="14"/>
      <c r="L734" s="14"/>
      <c r="M734" s="14"/>
      <c r="N734" s="14"/>
      <c r="O734" s="14"/>
      <c r="P734" s="14"/>
      <c r="Q734" s="14"/>
      <c r="R734" s="14"/>
      <c r="S734" s="14"/>
      <c r="T734" s="14"/>
      <c r="U734" s="14"/>
      <c r="V734" s="14"/>
      <c r="W734" s="14"/>
      <c r="X734" s="14"/>
      <c r="Y734" s="14"/>
      <c r="Z734" s="14"/>
    </row>
    <row r="735">
      <c r="A735" s="106">
        <v>734.0</v>
      </c>
      <c r="B735" s="107" t="s">
        <v>5409</v>
      </c>
      <c r="C735" s="107" t="s">
        <v>4679</v>
      </c>
      <c r="D735" s="107" t="s">
        <v>4509</v>
      </c>
      <c r="E735" s="36" t="s">
        <v>5731</v>
      </c>
      <c r="F735" s="14"/>
      <c r="G735" s="14"/>
      <c r="H735" s="14"/>
      <c r="I735" s="14"/>
      <c r="J735" s="14"/>
      <c r="K735" s="14"/>
      <c r="L735" s="14"/>
      <c r="M735" s="14"/>
      <c r="N735" s="14"/>
      <c r="O735" s="14"/>
      <c r="P735" s="14"/>
      <c r="Q735" s="14"/>
      <c r="R735" s="14"/>
      <c r="S735" s="14"/>
      <c r="T735" s="14"/>
      <c r="U735" s="14"/>
      <c r="V735" s="14"/>
      <c r="W735" s="14"/>
      <c r="X735" s="14"/>
      <c r="Y735" s="14"/>
      <c r="Z735" s="14"/>
    </row>
    <row r="736">
      <c r="A736" s="106">
        <v>735.0</v>
      </c>
      <c r="B736" s="107" t="s">
        <v>5409</v>
      </c>
      <c r="C736" s="107" t="s">
        <v>5732</v>
      </c>
      <c r="D736" s="107" t="s">
        <v>4509</v>
      </c>
      <c r="E736" s="36" t="s">
        <v>5733</v>
      </c>
      <c r="F736" s="14"/>
      <c r="G736" s="14"/>
      <c r="H736" s="14"/>
      <c r="I736" s="14"/>
      <c r="J736" s="14"/>
      <c r="K736" s="14"/>
      <c r="L736" s="14"/>
      <c r="M736" s="14"/>
      <c r="N736" s="14"/>
      <c r="O736" s="14"/>
      <c r="P736" s="14"/>
      <c r="Q736" s="14"/>
      <c r="R736" s="14"/>
      <c r="S736" s="14"/>
      <c r="T736" s="14"/>
      <c r="U736" s="14"/>
      <c r="V736" s="14"/>
      <c r="W736" s="14"/>
      <c r="X736" s="14"/>
      <c r="Y736" s="14"/>
      <c r="Z736" s="14"/>
    </row>
    <row r="737">
      <c r="A737" s="106">
        <v>736.0</v>
      </c>
      <c r="B737" s="107" t="s">
        <v>5409</v>
      </c>
      <c r="C737" s="107" t="s">
        <v>5734</v>
      </c>
      <c r="D737" s="107" t="s">
        <v>4509</v>
      </c>
      <c r="E737" s="36" t="s">
        <v>5735</v>
      </c>
      <c r="F737" s="14"/>
      <c r="G737" s="14"/>
      <c r="H737" s="14"/>
      <c r="I737" s="14"/>
      <c r="J737" s="14"/>
      <c r="K737" s="14"/>
      <c r="L737" s="14"/>
      <c r="M737" s="14"/>
      <c r="N737" s="14"/>
      <c r="O737" s="14"/>
      <c r="P737" s="14"/>
      <c r="Q737" s="14"/>
      <c r="R737" s="14"/>
      <c r="S737" s="14"/>
      <c r="T737" s="14"/>
      <c r="U737" s="14"/>
      <c r="V737" s="14"/>
      <c r="W737" s="14"/>
      <c r="X737" s="14"/>
      <c r="Y737" s="14"/>
      <c r="Z737" s="14"/>
    </row>
    <row r="738">
      <c r="A738" s="106">
        <v>737.0</v>
      </c>
      <c r="B738" s="107" t="s">
        <v>5409</v>
      </c>
      <c r="C738" s="107" t="s">
        <v>5736</v>
      </c>
      <c r="D738" s="107" t="s">
        <v>4509</v>
      </c>
      <c r="E738" s="36" t="s">
        <v>5737</v>
      </c>
      <c r="F738" s="14"/>
      <c r="G738" s="14"/>
      <c r="H738" s="14"/>
      <c r="I738" s="14"/>
      <c r="J738" s="14"/>
      <c r="K738" s="14"/>
      <c r="L738" s="14"/>
      <c r="M738" s="14"/>
      <c r="N738" s="14"/>
      <c r="O738" s="14"/>
      <c r="P738" s="14"/>
      <c r="Q738" s="14"/>
      <c r="R738" s="14"/>
      <c r="S738" s="14"/>
      <c r="T738" s="14"/>
      <c r="U738" s="14"/>
      <c r="V738" s="14"/>
      <c r="W738" s="14"/>
      <c r="X738" s="14"/>
      <c r="Y738" s="14"/>
      <c r="Z738" s="14"/>
    </row>
    <row r="739">
      <c r="A739" s="106">
        <v>738.0</v>
      </c>
      <c r="B739" s="107" t="s">
        <v>5409</v>
      </c>
      <c r="C739" s="107" t="s">
        <v>5738</v>
      </c>
      <c r="D739" s="107" t="s">
        <v>4509</v>
      </c>
      <c r="E739" s="36" t="s">
        <v>5739</v>
      </c>
      <c r="F739" s="14"/>
      <c r="G739" s="14"/>
      <c r="H739" s="14"/>
      <c r="I739" s="14"/>
      <c r="J739" s="14"/>
      <c r="K739" s="14"/>
      <c r="L739" s="14"/>
      <c r="M739" s="14"/>
      <c r="N739" s="14"/>
      <c r="O739" s="14"/>
      <c r="P739" s="14"/>
      <c r="Q739" s="14"/>
      <c r="R739" s="14"/>
      <c r="S739" s="14"/>
      <c r="T739" s="14"/>
      <c r="U739" s="14"/>
      <c r="V739" s="14"/>
      <c r="W739" s="14"/>
      <c r="X739" s="14"/>
      <c r="Y739" s="14"/>
      <c r="Z739" s="14"/>
    </row>
    <row r="740">
      <c r="A740" s="106">
        <v>739.0</v>
      </c>
      <c r="B740" s="107" t="s">
        <v>5409</v>
      </c>
      <c r="C740" s="107" t="s">
        <v>5740</v>
      </c>
      <c r="D740" s="107" t="s">
        <v>4509</v>
      </c>
      <c r="E740" s="36" t="s">
        <v>5741</v>
      </c>
      <c r="F740" s="14"/>
      <c r="G740" s="14"/>
      <c r="H740" s="14"/>
      <c r="I740" s="14"/>
      <c r="J740" s="14"/>
      <c r="K740" s="14"/>
      <c r="L740" s="14"/>
      <c r="M740" s="14"/>
      <c r="N740" s="14"/>
      <c r="O740" s="14"/>
      <c r="P740" s="14"/>
      <c r="Q740" s="14"/>
      <c r="R740" s="14"/>
      <c r="S740" s="14"/>
      <c r="T740" s="14"/>
      <c r="U740" s="14"/>
      <c r="V740" s="14"/>
      <c r="W740" s="14"/>
      <c r="X740" s="14"/>
      <c r="Y740" s="14"/>
      <c r="Z740" s="14"/>
    </row>
    <row r="741">
      <c r="A741" s="106">
        <v>740.0</v>
      </c>
      <c r="B741" s="107" t="s">
        <v>5409</v>
      </c>
      <c r="C741" s="107" t="s">
        <v>5742</v>
      </c>
      <c r="D741" s="107" t="s">
        <v>4509</v>
      </c>
      <c r="E741" s="36" t="s">
        <v>5743</v>
      </c>
      <c r="F741" s="14"/>
      <c r="G741" s="14"/>
      <c r="H741" s="14"/>
      <c r="I741" s="14"/>
      <c r="J741" s="14"/>
      <c r="K741" s="14"/>
      <c r="L741" s="14"/>
      <c r="M741" s="14"/>
      <c r="N741" s="14"/>
      <c r="O741" s="14"/>
      <c r="P741" s="14"/>
      <c r="Q741" s="14"/>
      <c r="R741" s="14"/>
      <c r="S741" s="14"/>
      <c r="T741" s="14"/>
      <c r="U741" s="14"/>
      <c r="V741" s="14"/>
      <c r="W741" s="14"/>
      <c r="X741" s="14"/>
      <c r="Y741" s="14"/>
      <c r="Z741" s="14"/>
    </row>
    <row r="742">
      <c r="A742" s="106">
        <v>741.0</v>
      </c>
      <c r="B742" s="107" t="s">
        <v>5409</v>
      </c>
      <c r="C742" s="107" t="s">
        <v>5744</v>
      </c>
      <c r="D742" s="107" t="s">
        <v>4509</v>
      </c>
      <c r="E742" s="36" t="s">
        <v>5745</v>
      </c>
      <c r="F742" s="14"/>
      <c r="G742" s="14"/>
      <c r="H742" s="14"/>
      <c r="I742" s="14"/>
      <c r="J742" s="14"/>
      <c r="K742" s="14"/>
      <c r="L742" s="14"/>
      <c r="M742" s="14"/>
      <c r="N742" s="14"/>
      <c r="O742" s="14"/>
      <c r="P742" s="14"/>
      <c r="Q742" s="14"/>
      <c r="R742" s="14"/>
      <c r="S742" s="14"/>
      <c r="T742" s="14"/>
      <c r="U742" s="14"/>
      <c r="V742" s="14"/>
      <c r="W742" s="14"/>
      <c r="X742" s="14"/>
      <c r="Y742" s="14"/>
      <c r="Z742" s="14"/>
    </row>
    <row r="743">
      <c r="A743" s="106">
        <v>742.0</v>
      </c>
      <c r="B743" s="107" t="s">
        <v>5409</v>
      </c>
      <c r="C743" s="107" t="s">
        <v>5483</v>
      </c>
      <c r="D743" s="107" t="s">
        <v>4509</v>
      </c>
      <c r="E743" s="36" t="s">
        <v>5746</v>
      </c>
      <c r="F743" s="14"/>
      <c r="G743" s="14"/>
      <c r="H743" s="14"/>
      <c r="I743" s="14"/>
      <c r="J743" s="14"/>
      <c r="K743" s="14"/>
      <c r="L743" s="14"/>
      <c r="M743" s="14"/>
      <c r="N743" s="14"/>
      <c r="O743" s="14"/>
      <c r="P743" s="14"/>
      <c r="Q743" s="14"/>
      <c r="R743" s="14"/>
      <c r="S743" s="14"/>
      <c r="T743" s="14"/>
      <c r="U743" s="14"/>
      <c r="V743" s="14"/>
      <c r="W743" s="14"/>
      <c r="X743" s="14"/>
      <c r="Y743" s="14"/>
      <c r="Z743" s="14"/>
    </row>
    <row r="744">
      <c r="A744" s="106">
        <v>743.0</v>
      </c>
      <c r="B744" s="107" t="s">
        <v>5409</v>
      </c>
      <c r="C744" s="107" t="s">
        <v>4933</v>
      </c>
      <c r="D744" s="107" t="s">
        <v>4680</v>
      </c>
      <c r="E744" s="36" t="s">
        <v>5747</v>
      </c>
      <c r="F744" s="14"/>
      <c r="G744" s="14"/>
      <c r="H744" s="14"/>
      <c r="I744" s="14"/>
      <c r="J744" s="14"/>
      <c r="K744" s="14"/>
      <c r="L744" s="14"/>
      <c r="M744" s="14"/>
      <c r="N744" s="14"/>
      <c r="O744" s="14"/>
      <c r="P744" s="14"/>
      <c r="Q744" s="14"/>
      <c r="R744" s="14"/>
      <c r="S744" s="14"/>
      <c r="T744" s="14"/>
      <c r="U744" s="14"/>
      <c r="V744" s="14"/>
      <c r="W744" s="14"/>
      <c r="X744" s="14"/>
      <c r="Y744" s="14"/>
      <c r="Z744" s="14"/>
    </row>
    <row r="745">
      <c r="A745" s="106">
        <v>744.0</v>
      </c>
      <c r="B745" s="107" t="s">
        <v>5409</v>
      </c>
      <c r="C745" s="107" t="s">
        <v>4665</v>
      </c>
      <c r="D745" s="107" t="s">
        <v>4509</v>
      </c>
      <c r="E745" s="36" t="s">
        <v>5748</v>
      </c>
      <c r="F745" s="14"/>
      <c r="G745" s="14"/>
      <c r="H745" s="14"/>
      <c r="I745" s="14"/>
      <c r="J745" s="14"/>
      <c r="K745" s="14"/>
      <c r="L745" s="14"/>
      <c r="M745" s="14"/>
      <c r="N745" s="14"/>
      <c r="O745" s="14"/>
      <c r="P745" s="14"/>
      <c r="Q745" s="14"/>
      <c r="R745" s="14"/>
      <c r="S745" s="14"/>
      <c r="T745" s="14"/>
      <c r="U745" s="14"/>
      <c r="V745" s="14"/>
      <c r="W745" s="14"/>
      <c r="X745" s="14"/>
      <c r="Y745" s="14"/>
      <c r="Z745" s="14"/>
    </row>
    <row r="746">
      <c r="A746" s="106">
        <v>745.0</v>
      </c>
      <c r="B746" s="107" t="s">
        <v>5409</v>
      </c>
      <c r="C746" s="107" t="s">
        <v>5749</v>
      </c>
      <c r="D746" s="107" t="s">
        <v>4509</v>
      </c>
      <c r="E746" s="36" t="s">
        <v>5750</v>
      </c>
      <c r="F746" s="14"/>
      <c r="G746" s="14"/>
      <c r="H746" s="14"/>
      <c r="I746" s="14"/>
      <c r="J746" s="14"/>
      <c r="K746" s="14"/>
      <c r="L746" s="14"/>
      <c r="M746" s="14"/>
      <c r="N746" s="14"/>
      <c r="O746" s="14"/>
      <c r="P746" s="14"/>
      <c r="Q746" s="14"/>
      <c r="R746" s="14"/>
      <c r="S746" s="14"/>
      <c r="T746" s="14"/>
      <c r="U746" s="14"/>
      <c r="V746" s="14"/>
      <c r="W746" s="14"/>
      <c r="X746" s="14"/>
      <c r="Y746" s="14"/>
      <c r="Z746" s="14"/>
    </row>
    <row r="747">
      <c r="A747" s="106">
        <v>746.0</v>
      </c>
      <c r="B747" s="107" t="s">
        <v>5409</v>
      </c>
      <c r="C747" s="107" t="s">
        <v>4665</v>
      </c>
      <c r="D747" s="107" t="s">
        <v>4509</v>
      </c>
      <c r="E747" s="36" t="s">
        <v>5751</v>
      </c>
      <c r="F747" s="14"/>
      <c r="G747" s="14"/>
      <c r="H747" s="14"/>
      <c r="I747" s="14"/>
      <c r="J747" s="14"/>
      <c r="K747" s="14"/>
      <c r="L747" s="14"/>
      <c r="M747" s="14"/>
      <c r="N747" s="14"/>
      <c r="O747" s="14"/>
      <c r="P747" s="14"/>
      <c r="Q747" s="14"/>
      <c r="R747" s="14"/>
      <c r="S747" s="14"/>
      <c r="T747" s="14"/>
      <c r="U747" s="14"/>
      <c r="V747" s="14"/>
      <c r="W747" s="14"/>
      <c r="X747" s="14"/>
      <c r="Y747" s="14"/>
      <c r="Z747" s="14"/>
    </row>
    <row r="748">
      <c r="A748" s="106">
        <v>747.0</v>
      </c>
      <c r="B748" s="107" t="s">
        <v>5409</v>
      </c>
      <c r="C748" s="107" t="s">
        <v>5752</v>
      </c>
      <c r="D748" s="107" t="s">
        <v>4509</v>
      </c>
      <c r="E748" s="36" t="s">
        <v>5753</v>
      </c>
      <c r="F748" s="14"/>
      <c r="G748" s="14"/>
      <c r="H748" s="14"/>
      <c r="I748" s="14"/>
      <c r="J748" s="14"/>
      <c r="K748" s="14"/>
      <c r="L748" s="14"/>
      <c r="M748" s="14"/>
      <c r="N748" s="14"/>
      <c r="O748" s="14"/>
      <c r="P748" s="14"/>
      <c r="Q748" s="14"/>
      <c r="R748" s="14"/>
      <c r="S748" s="14"/>
      <c r="T748" s="14"/>
      <c r="U748" s="14"/>
      <c r="V748" s="14"/>
      <c r="W748" s="14"/>
      <c r="X748" s="14"/>
      <c r="Y748" s="14"/>
      <c r="Z748" s="14"/>
    </row>
    <row r="749">
      <c r="A749" s="106">
        <v>748.0</v>
      </c>
      <c r="B749" s="107" t="s">
        <v>5409</v>
      </c>
      <c r="C749" s="107" t="s">
        <v>5096</v>
      </c>
      <c r="D749" s="107" t="s">
        <v>4509</v>
      </c>
      <c r="E749" s="36" t="s">
        <v>5754</v>
      </c>
      <c r="F749" s="14"/>
      <c r="G749" s="14"/>
      <c r="H749" s="14"/>
      <c r="I749" s="14"/>
      <c r="J749" s="14"/>
      <c r="K749" s="14"/>
      <c r="L749" s="14"/>
      <c r="M749" s="14"/>
      <c r="N749" s="14"/>
      <c r="O749" s="14"/>
      <c r="P749" s="14"/>
      <c r="Q749" s="14"/>
      <c r="R749" s="14"/>
      <c r="S749" s="14"/>
      <c r="T749" s="14"/>
      <c r="U749" s="14"/>
      <c r="V749" s="14"/>
      <c r="W749" s="14"/>
      <c r="X749" s="14"/>
      <c r="Y749" s="14"/>
      <c r="Z749" s="14"/>
    </row>
    <row r="750">
      <c r="A750" s="106">
        <v>749.0</v>
      </c>
      <c r="B750" s="107" t="s">
        <v>5409</v>
      </c>
      <c r="C750" s="107" t="s">
        <v>5755</v>
      </c>
      <c r="D750" s="107" t="s">
        <v>4509</v>
      </c>
      <c r="E750" s="36" t="s">
        <v>5756</v>
      </c>
      <c r="F750" s="14"/>
      <c r="G750" s="14"/>
      <c r="H750" s="14"/>
      <c r="I750" s="14"/>
      <c r="J750" s="14"/>
      <c r="K750" s="14"/>
      <c r="L750" s="14"/>
      <c r="M750" s="14"/>
      <c r="N750" s="14"/>
      <c r="O750" s="14"/>
      <c r="P750" s="14"/>
      <c r="Q750" s="14"/>
      <c r="R750" s="14"/>
      <c r="S750" s="14"/>
      <c r="T750" s="14"/>
      <c r="U750" s="14"/>
      <c r="V750" s="14"/>
      <c r="W750" s="14"/>
      <c r="X750" s="14"/>
      <c r="Y750" s="14"/>
      <c r="Z750" s="14"/>
    </row>
    <row r="751">
      <c r="A751" s="106">
        <v>750.0</v>
      </c>
      <c r="B751" s="107" t="s">
        <v>5409</v>
      </c>
      <c r="C751" s="107" t="s">
        <v>4586</v>
      </c>
      <c r="D751" s="107" t="s">
        <v>4509</v>
      </c>
      <c r="E751" s="36" t="s">
        <v>5757</v>
      </c>
      <c r="F751" s="14"/>
      <c r="G751" s="14"/>
      <c r="H751" s="14"/>
      <c r="I751" s="14"/>
      <c r="J751" s="14"/>
      <c r="K751" s="14"/>
      <c r="L751" s="14"/>
      <c r="M751" s="14"/>
      <c r="N751" s="14"/>
      <c r="O751" s="14"/>
      <c r="P751" s="14"/>
      <c r="Q751" s="14"/>
      <c r="R751" s="14"/>
      <c r="S751" s="14"/>
      <c r="T751" s="14"/>
      <c r="U751" s="14"/>
      <c r="V751" s="14"/>
      <c r="W751" s="14"/>
      <c r="X751" s="14"/>
      <c r="Y751" s="14"/>
      <c r="Z751" s="14"/>
    </row>
    <row r="752">
      <c r="A752" s="106">
        <v>751.0</v>
      </c>
      <c r="B752" s="107" t="s">
        <v>5409</v>
      </c>
      <c r="C752" s="107" t="s">
        <v>5758</v>
      </c>
      <c r="D752" s="107" t="s">
        <v>4509</v>
      </c>
      <c r="E752" s="36" t="s">
        <v>5759</v>
      </c>
      <c r="F752" s="14"/>
      <c r="G752" s="14"/>
      <c r="H752" s="14"/>
      <c r="I752" s="14"/>
      <c r="J752" s="14"/>
      <c r="K752" s="14"/>
      <c r="L752" s="14"/>
      <c r="M752" s="14"/>
      <c r="N752" s="14"/>
      <c r="O752" s="14"/>
      <c r="P752" s="14"/>
      <c r="Q752" s="14"/>
      <c r="R752" s="14"/>
      <c r="S752" s="14"/>
      <c r="T752" s="14"/>
      <c r="U752" s="14"/>
      <c r="V752" s="14"/>
      <c r="W752" s="14"/>
      <c r="X752" s="14"/>
      <c r="Y752" s="14"/>
      <c r="Z752" s="14"/>
    </row>
    <row r="753">
      <c r="A753" s="106">
        <v>752.0</v>
      </c>
      <c r="B753" s="107" t="s">
        <v>5409</v>
      </c>
      <c r="C753" s="107" t="s">
        <v>5245</v>
      </c>
      <c r="D753" s="107" t="s">
        <v>4509</v>
      </c>
      <c r="E753" s="36" t="s">
        <v>5760</v>
      </c>
      <c r="F753" s="14"/>
      <c r="G753" s="14"/>
      <c r="H753" s="14"/>
      <c r="I753" s="14"/>
      <c r="J753" s="14"/>
      <c r="K753" s="14"/>
      <c r="L753" s="14"/>
      <c r="M753" s="14"/>
      <c r="N753" s="14"/>
      <c r="O753" s="14"/>
      <c r="P753" s="14"/>
      <c r="Q753" s="14"/>
      <c r="R753" s="14"/>
      <c r="S753" s="14"/>
      <c r="T753" s="14"/>
      <c r="U753" s="14"/>
      <c r="V753" s="14"/>
      <c r="W753" s="14"/>
      <c r="X753" s="14"/>
      <c r="Y753" s="14"/>
      <c r="Z753" s="14"/>
    </row>
    <row r="754">
      <c r="A754" s="106">
        <v>753.0</v>
      </c>
      <c r="B754" s="107" t="s">
        <v>5409</v>
      </c>
      <c r="C754" s="107" t="s">
        <v>5761</v>
      </c>
      <c r="D754" s="107" t="s">
        <v>4509</v>
      </c>
      <c r="E754" s="36" t="s">
        <v>5762</v>
      </c>
      <c r="F754" s="14"/>
      <c r="G754" s="14"/>
      <c r="H754" s="14"/>
      <c r="I754" s="14"/>
      <c r="J754" s="14"/>
      <c r="K754" s="14"/>
      <c r="L754" s="14"/>
      <c r="M754" s="14"/>
      <c r="N754" s="14"/>
      <c r="O754" s="14"/>
      <c r="P754" s="14"/>
      <c r="Q754" s="14"/>
      <c r="R754" s="14"/>
      <c r="S754" s="14"/>
      <c r="T754" s="14"/>
      <c r="U754" s="14"/>
      <c r="V754" s="14"/>
      <c r="W754" s="14"/>
      <c r="X754" s="14"/>
      <c r="Y754" s="14"/>
      <c r="Z754" s="14"/>
    </row>
    <row r="755">
      <c r="A755" s="106">
        <v>754.0</v>
      </c>
      <c r="B755" s="107" t="s">
        <v>5409</v>
      </c>
      <c r="C755" s="107" t="s">
        <v>5763</v>
      </c>
      <c r="D755" s="107" t="s">
        <v>4509</v>
      </c>
      <c r="E755" s="36" t="s">
        <v>5764</v>
      </c>
      <c r="F755" s="14"/>
      <c r="G755" s="14"/>
      <c r="H755" s="14"/>
      <c r="I755" s="14"/>
      <c r="J755" s="14"/>
      <c r="K755" s="14"/>
      <c r="L755" s="14"/>
      <c r="M755" s="14"/>
      <c r="N755" s="14"/>
      <c r="O755" s="14"/>
      <c r="P755" s="14"/>
      <c r="Q755" s="14"/>
      <c r="R755" s="14"/>
      <c r="S755" s="14"/>
      <c r="T755" s="14"/>
      <c r="U755" s="14"/>
      <c r="V755" s="14"/>
      <c r="W755" s="14"/>
      <c r="X755" s="14"/>
      <c r="Y755" s="14"/>
      <c r="Z755" s="14"/>
    </row>
    <row r="756">
      <c r="A756" s="106">
        <v>755.0</v>
      </c>
      <c r="B756" s="107" t="s">
        <v>5409</v>
      </c>
      <c r="C756" s="107" t="s">
        <v>5765</v>
      </c>
      <c r="D756" s="107" t="s">
        <v>4509</v>
      </c>
      <c r="E756" s="36" t="s">
        <v>5766</v>
      </c>
      <c r="F756" s="14"/>
      <c r="G756" s="14"/>
      <c r="H756" s="14"/>
      <c r="I756" s="14"/>
      <c r="J756" s="14"/>
      <c r="K756" s="14"/>
      <c r="L756" s="14"/>
      <c r="M756" s="14"/>
      <c r="N756" s="14"/>
      <c r="O756" s="14"/>
      <c r="P756" s="14"/>
      <c r="Q756" s="14"/>
      <c r="R756" s="14"/>
      <c r="S756" s="14"/>
      <c r="T756" s="14"/>
      <c r="U756" s="14"/>
      <c r="V756" s="14"/>
      <c r="W756" s="14"/>
      <c r="X756" s="14"/>
      <c r="Y756" s="14"/>
      <c r="Z756" s="14"/>
    </row>
    <row r="757">
      <c r="A757" s="106">
        <v>756.0</v>
      </c>
      <c r="B757" s="107" t="s">
        <v>5409</v>
      </c>
      <c r="C757" s="107" t="s">
        <v>5767</v>
      </c>
      <c r="D757" s="107" t="s">
        <v>4509</v>
      </c>
      <c r="E757" s="36" t="s">
        <v>5768</v>
      </c>
      <c r="F757" s="14"/>
      <c r="G757" s="14"/>
      <c r="H757" s="14"/>
      <c r="I757" s="14"/>
      <c r="J757" s="14"/>
      <c r="K757" s="14"/>
      <c r="L757" s="14"/>
      <c r="M757" s="14"/>
      <c r="N757" s="14"/>
      <c r="O757" s="14"/>
      <c r="P757" s="14"/>
      <c r="Q757" s="14"/>
      <c r="R757" s="14"/>
      <c r="S757" s="14"/>
      <c r="T757" s="14"/>
      <c r="U757" s="14"/>
      <c r="V757" s="14"/>
      <c r="W757" s="14"/>
      <c r="X757" s="14"/>
      <c r="Y757" s="14"/>
      <c r="Z757" s="14"/>
    </row>
    <row r="758">
      <c r="A758" s="106">
        <v>757.0</v>
      </c>
      <c r="B758" s="107" t="s">
        <v>5409</v>
      </c>
      <c r="C758" s="107" t="s">
        <v>4899</v>
      </c>
      <c r="D758" s="107" t="s">
        <v>4505</v>
      </c>
      <c r="E758" s="36" t="s">
        <v>5769</v>
      </c>
      <c r="F758" s="14"/>
      <c r="G758" s="14"/>
      <c r="H758" s="14"/>
      <c r="I758" s="14"/>
      <c r="J758" s="14"/>
      <c r="K758" s="14"/>
      <c r="L758" s="14"/>
      <c r="M758" s="14"/>
      <c r="N758" s="14"/>
      <c r="O758" s="14"/>
      <c r="P758" s="14"/>
      <c r="Q758" s="14"/>
      <c r="R758" s="14"/>
      <c r="S758" s="14"/>
      <c r="T758" s="14"/>
      <c r="U758" s="14"/>
      <c r="V758" s="14"/>
      <c r="W758" s="14"/>
      <c r="X758" s="14"/>
      <c r="Y758" s="14"/>
      <c r="Z758" s="14"/>
    </row>
    <row r="759">
      <c r="A759" s="106">
        <v>758.0</v>
      </c>
      <c r="B759" s="107" t="s">
        <v>5409</v>
      </c>
      <c r="C759" s="107" t="s">
        <v>5770</v>
      </c>
      <c r="D759" s="107" t="s">
        <v>4509</v>
      </c>
      <c r="E759" s="36" t="s">
        <v>5771</v>
      </c>
      <c r="F759" s="14"/>
      <c r="G759" s="14"/>
      <c r="H759" s="14"/>
      <c r="I759" s="14"/>
      <c r="J759" s="14"/>
      <c r="K759" s="14"/>
      <c r="L759" s="14"/>
      <c r="M759" s="14"/>
      <c r="N759" s="14"/>
      <c r="O759" s="14"/>
      <c r="P759" s="14"/>
      <c r="Q759" s="14"/>
      <c r="R759" s="14"/>
      <c r="S759" s="14"/>
      <c r="T759" s="14"/>
      <c r="U759" s="14"/>
      <c r="V759" s="14"/>
      <c r="W759" s="14"/>
      <c r="X759" s="14"/>
      <c r="Y759" s="14"/>
      <c r="Z759" s="14"/>
    </row>
    <row r="760">
      <c r="A760" s="106">
        <v>759.0</v>
      </c>
      <c r="B760" s="107" t="s">
        <v>5409</v>
      </c>
      <c r="C760" s="107" t="s">
        <v>4895</v>
      </c>
      <c r="D760" s="107" t="s">
        <v>4509</v>
      </c>
      <c r="E760" s="36" t="s">
        <v>5772</v>
      </c>
      <c r="F760" s="14"/>
      <c r="G760" s="14"/>
      <c r="H760" s="14"/>
      <c r="I760" s="14"/>
      <c r="J760" s="14"/>
      <c r="K760" s="14"/>
      <c r="L760" s="14"/>
      <c r="M760" s="14"/>
      <c r="N760" s="14"/>
      <c r="O760" s="14"/>
      <c r="P760" s="14"/>
      <c r="Q760" s="14"/>
      <c r="R760" s="14"/>
      <c r="S760" s="14"/>
      <c r="T760" s="14"/>
      <c r="U760" s="14"/>
      <c r="V760" s="14"/>
      <c r="W760" s="14"/>
      <c r="X760" s="14"/>
      <c r="Y760" s="14"/>
      <c r="Z760" s="14"/>
    </row>
    <row r="761">
      <c r="A761" s="106">
        <v>760.0</v>
      </c>
      <c r="B761" s="107" t="s">
        <v>5409</v>
      </c>
      <c r="C761" s="107" t="s">
        <v>5773</v>
      </c>
      <c r="D761" s="107" t="s">
        <v>4509</v>
      </c>
      <c r="E761" s="36" t="s">
        <v>5774</v>
      </c>
      <c r="F761" s="14"/>
      <c r="G761" s="14"/>
      <c r="H761" s="14"/>
      <c r="I761" s="14"/>
      <c r="J761" s="14"/>
      <c r="K761" s="14"/>
      <c r="L761" s="14"/>
      <c r="M761" s="14"/>
      <c r="N761" s="14"/>
      <c r="O761" s="14"/>
      <c r="P761" s="14"/>
      <c r="Q761" s="14"/>
      <c r="R761" s="14"/>
      <c r="S761" s="14"/>
      <c r="T761" s="14"/>
      <c r="U761" s="14"/>
      <c r="V761" s="14"/>
      <c r="W761" s="14"/>
      <c r="X761" s="14"/>
      <c r="Y761" s="14"/>
      <c r="Z761" s="14"/>
    </row>
    <row r="762">
      <c r="A762" s="106">
        <v>761.0</v>
      </c>
      <c r="B762" s="107" t="s">
        <v>5409</v>
      </c>
      <c r="C762" s="107" t="s">
        <v>5775</v>
      </c>
      <c r="D762" s="107" t="s">
        <v>4509</v>
      </c>
      <c r="E762" s="36" t="s">
        <v>5776</v>
      </c>
      <c r="F762" s="14"/>
      <c r="G762" s="14"/>
      <c r="H762" s="14"/>
      <c r="I762" s="14"/>
      <c r="J762" s="14"/>
      <c r="K762" s="14"/>
      <c r="L762" s="14"/>
      <c r="M762" s="14"/>
      <c r="N762" s="14"/>
      <c r="O762" s="14"/>
      <c r="P762" s="14"/>
      <c r="Q762" s="14"/>
      <c r="R762" s="14"/>
      <c r="S762" s="14"/>
      <c r="T762" s="14"/>
      <c r="U762" s="14"/>
      <c r="V762" s="14"/>
      <c r="W762" s="14"/>
      <c r="X762" s="14"/>
      <c r="Y762" s="14"/>
      <c r="Z762" s="14"/>
    </row>
    <row r="763">
      <c r="A763" s="106">
        <v>762.0</v>
      </c>
      <c r="B763" s="107" t="s">
        <v>5409</v>
      </c>
      <c r="C763" s="107" t="s">
        <v>5704</v>
      </c>
      <c r="D763" s="107" t="s">
        <v>4509</v>
      </c>
      <c r="E763" s="36" t="s">
        <v>5777</v>
      </c>
      <c r="F763" s="14"/>
      <c r="G763" s="14"/>
      <c r="H763" s="14"/>
      <c r="I763" s="14"/>
      <c r="J763" s="14"/>
      <c r="K763" s="14"/>
      <c r="L763" s="14"/>
      <c r="M763" s="14"/>
      <c r="N763" s="14"/>
      <c r="O763" s="14"/>
      <c r="P763" s="14"/>
      <c r="Q763" s="14"/>
      <c r="R763" s="14"/>
      <c r="S763" s="14"/>
      <c r="T763" s="14"/>
      <c r="U763" s="14"/>
      <c r="V763" s="14"/>
      <c r="W763" s="14"/>
      <c r="X763" s="14"/>
      <c r="Y763" s="14"/>
      <c r="Z763" s="14"/>
    </row>
    <row r="764">
      <c r="A764" s="106">
        <v>763.0</v>
      </c>
      <c r="B764" s="107" t="s">
        <v>5409</v>
      </c>
      <c r="C764" s="107" t="s">
        <v>5778</v>
      </c>
      <c r="D764" s="107" t="s">
        <v>4543</v>
      </c>
      <c r="E764" s="36" t="s">
        <v>5779</v>
      </c>
      <c r="F764" s="14"/>
      <c r="G764" s="14"/>
      <c r="H764" s="14"/>
      <c r="I764" s="14"/>
      <c r="J764" s="14"/>
      <c r="K764" s="14"/>
      <c r="L764" s="14"/>
      <c r="M764" s="14"/>
      <c r="N764" s="14"/>
      <c r="O764" s="14"/>
      <c r="P764" s="14"/>
      <c r="Q764" s="14"/>
      <c r="R764" s="14"/>
      <c r="S764" s="14"/>
      <c r="T764" s="14"/>
      <c r="U764" s="14"/>
      <c r="V764" s="14"/>
      <c r="W764" s="14"/>
      <c r="X764" s="14"/>
      <c r="Y764" s="14"/>
      <c r="Z764" s="14"/>
    </row>
    <row r="765">
      <c r="A765" s="106">
        <v>764.0</v>
      </c>
      <c r="B765" s="107" t="s">
        <v>5409</v>
      </c>
      <c r="C765" s="107" t="s">
        <v>5780</v>
      </c>
      <c r="D765" s="107" t="s">
        <v>4509</v>
      </c>
      <c r="E765" s="36" t="s">
        <v>5781</v>
      </c>
      <c r="F765" s="14"/>
      <c r="G765" s="14"/>
      <c r="H765" s="14"/>
      <c r="I765" s="14"/>
      <c r="J765" s="14"/>
      <c r="K765" s="14"/>
      <c r="L765" s="14"/>
      <c r="M765" s="14"/>
      <c r="N765" s="14"/>
      <c r="O765" s="14"/>
      <c r="P765" s="14"/>
      <c r="Q765" s="14"/>
      <c r="R765" s="14"/>
      <c r="S765" s="14"/>
      <c r="T765" s="14"/>
      <c r="U765" s="14"/>
      <c r="V765" s="14"/>
      <c r="W765" s="14"/>
      <c r="X765" s="14"/>
      <c r="Y765" s="14"/>
      <c r="Z765" s="14"/>
    </row>
    <row r="766">
      <c r="A766" s="106">
        <v>765.0</v>
      </c>
      <c r="B766" s="107" t="s">
        <v>5409</v>
      </c>
      <c r="C766" s="107" t="s">
        <v>5782</v>
      </c>
      <c r="D766" s="107" t="s">
        <v>4505</v>
      </c>
      <c r="E766" s="36" t="s">
        <v>5783</v>
      </c>
      <c r="F766" s="14"/>
      <c r="G766" s="14"/>
      <c r="H766" s="14"/>
      <c r="I766" s="14"/>
      <c r="J766" s="14"/>
      <c r="K766" s="14"/>
      <c r="L766" s="14"/>
      <c r="M766" s="14"/>
      <c r="N766" s="14"/>
      <c r="O766" s="14"/>
      <c r="P766" s="14"/>
      <c r="Q766" s="14"/>
      <c r="R766" s="14"/>
      <c r="S766" s="14"/>
      <c r="T766" s="14"/>
      <c r="U766" s="14"/>
      <c r="V766" s="14"/>
      <c r="W766" s="14"/>
      <c r="X766" s="14"/>
      <c r="Y766" s="14"/>
      <c r="Z766" s="14"/>
    </row>
    <row r="767">
      <c r="A767" s="106">
        <v>766.0</v>
      </c>
      <c r="B767" s="107" t="s">
        <v>5409</v>
      </c>
      <c r="C767" s="107" t="s">
        <v>5784</v>
      </c>
      <c r="D767" s="107" t="s">
        <v>4509</v>
      </c>
      <c r="E767" s="36" t="s">
        <v>5785</v>
      </c>
      <c r="F767" s="14"/>
      <c r="G767" s="14"/>
      <c r="H767" s="14"/>
      <c r="I767" s="14"/>
      <c r="J767" s="14"/>
      <c r="K767" s="14"/>
      <c r="L767" s="14"/>
      <c r="M767" s="14"/>
      <c r="N767" s="14"/>
      <c r="O767" s="14"/>
      <c r="P767" s="14"/>
      <c r="Q767" s="14"/>
      <c r="R767" s="14"/>
      <c r="S767" s="14"/>
      <c r="T767" s="14"/>
      <c r="U767" s="14"/>
      <c r="V767" s="14"/>
      <c r="W767" s="14"/>
      <c r="X767" s="14"/>
      <c r="Y767" s="14"/>
      <c r="Z767" s="14"/>
    </row>
    <row r="768">
      <c r="A768" s="106">
        <v>767.0</v>
      </c>
      <c r="B768" s="107" t="s">
        <v>5409</v>
      </c>
      <c r="C768" s="107" t="s">
        <v>5786</v>
      </c>
      <c r="D768" s="107" t="s">
        <v>4509</v>
      </c>
      <c r="E768" s="36" t="s">
        <v>5787</v>
      </c>
      <c r="F768" s="14"/>
      <c r="G768" s="14"/>
      <c r="H768" s="14"/>
      <c r="I768" s="14"/>
      <c r="J768" s="14"/>
      <c r="K768" s="14"/>
      <c r="L768" s="14"/>
      <c r="M768" s="14"/>
      <c r="N768" s="14"/>
      <c r="O768" s="14"/>
      <c r="P768" s="14"/>
      <c r="Q768" s="14"/>
      <c r="R768" s="14"/>
      <c r="S768" s="14"/>
      <c r="T768" s="14"/>
      <c r="U768" s="14"/>
      <c r="V768" s="14"/>
      <c r="W768" s="14"/>
      <c r="X768" s="14"/>
      <c r="Y768" s="14"/>
      <c r="Z768" s="14"/>
    </row>
    <row r="769">
      <c r="A769" s="106">
        <v>768.0</v>
      </c>
      <c r="B769" s="107" t="s">
        <v>5409</v>
      </c>
      <c r="C769" s="107" t="s">
        <v>5788</v>
      </c>
      <c r="D769" s="107" t="s">
        <v>4505</v>
      </c>
      <c r="E769" s="36" t="s">
        <v>5789</v>
      </c>
      <c r="F769" s="14"/>
      <c r="G769" s="14"/>
      <c r="H769" s="14"/>
      <c r="I769" s="14"/>
      <c r="J769" s="14"/>
      <c r="K769" s="14"/>
      <c r="L769" s="14"/>
      <c r="M769" s="14"/>
      <c r="N769" s="14"/>
      <c r="O769" s="14"/>
      <c r="P769" s="14"/>
      <c r="Q769" s="14"/>
      <c r="R769" s="14"/>
      <c r="S769" s="14"/>
      <c r="T769" s="14"/>
      <c r="U769" s="14"/>
      <c r="V769" s="14"/>
      <c r="W769" s="14"/>
      <c r="X769" s="14"/>
      <c r="Y769" s="14"/>
      <c r="Z769" s="14"/>
    </row>
    <row r="770">
      <c r="A770" s="106">
        <v>769.0</v>
      </c>
      <c r="B770" s="107" t="s">
        <v>5409</v>
      </c>
      <c r="C770" s="107" t="s">
        <v>5790</v>
      </c>
      <c r="D770" s="107" t="s">
        <v>4509</v>
      </c>
      <c r="E770" s="36" t="s">
        <v>5791</v>
      </c>
      <c r="F770" s="14"/>
      <c r="G770" s="14"/>
      <c r="H770" s="14"/>
      <c r="I770" s="14"/>
      <c r="J770" s="14"/>
      <c r="K770" s="14"/>
      <c r="L770" s="14"/>
      <c r="M770" s="14"/>
      <c r="N770" s="14"/>
      <c r="O770" s="14"/>
      <c r="P770" s="14"/>
      <c r="Q770" s="14"/>
      <c r="R770" s="14"/>
      <c r="S770" s="14"/>
      <c r="T770" s="14"/>
      <c r="U770" s="14"/>
      <c r="V770" s="14"/>
      <c r="W770" s="14"/>
      <c r="X770" s="14"/>
      <c r="Y770" s="14"/>
      <c r="Z770" s="14"/>
    </row>
    <row r="771">
      <c r="A771" s="106">
        <v>770.0</v>
      </c>
      <c r="B771" s="107" t="s">
        <v>5409</v>
      </c>
      <c r="C771" s="107" t="s">
        <v>5792</v>
      </c>
      <c r="D771" s="107" t="s">
        <v>4509</v>
      </c>
      <c r="E771" s="36" t="s">
        <v>5793</v>
      </c>
      <c r="F771" s="14"/>
      <c r="G771" s="14"/>
      <c r="H771" s="14"/>
      <c r="I771" s="14"/>
      <c r="J771" s="14"/>
      <c r="K771" s="14"/>
      <c r="L771" s="14"/>
      <c r="M771" s="14"/>
      <c r="N771" s="14"/>
      <c r="O771" s="14"/>
      <c r="P771" s="14"/>
      <c r="Q771" s="14"/>
      <c r="R771" s="14"/>
      <c r="S771" s="14"/>
      <c r="T771" s="14"/>
      <c r="U771" s="14"/>
      <c r="V771" s="14"/>
      <c r="W771" s="14"/>
      <c r="X771" s="14"/>
      <c r="Y771" s="14"/>
      <c r="Z771" s="14"/>
    </row>
    <row r="772">
      <c r="A772" s="106">
        <v>771.0</v>
      </c>
      <c r="B772" s="107" t="s">
        <v>5409</v>
      </c>
      <c r="C772" s="107" t="s">
        <v>5794</v>
      </c>
      <c r="D772" s="107" t="s">
        <v>4509</v>
      </c>
      <c r="E772" s="36" t="s">
        <v>5795</v>
      </c>
      <c r="F772" s="14"/>
      <c r="G772" s="14"/>
      <c r="H772" s="14"/>
      <c r="I772" s="14"/>
      <c r="J772" s="14"/>
      <c r="K772" s="14"/>
      <c r="L772" s="14"/>
      <c r="M772" s="14"/>
      <c r="N772" s="14"/>
      <c r="O772" s="14"/>
      <c r="P772" s="14"/>
      <c r="Q772" s="14"/>
      <c r="R772" s="14"/>
      <c r="S772" s="14"/>
      <c r="T772" s="14"/>
      <c r="U772" s="14"/>
      <c r="V772" s="14"/>
      <c r="W772" s="14"/>
      <c r="X772" s="14"/>
      <c r="Y772" s="14"/>
      <c r="Z772" s="14"/>
    </row>
    <row r="773">
      <c r="A773" s="106">
        <v>772.0</v>
      </c>
      <c r="B773" s="107" t="s">
        <v>5409</v>
      </c>
      <c r="C773" s="107" t="s">
        <v>5796</v>
      </c>
      <c r="D773" s="107" t="s">
        <v>4505</v>
      </c>
      <c r="E773" s="36" t="s">
        <v>5797</v>
      </c>
      <c r="F773" s="14"/>
      <c r="G773" s="14"/>
      <c r="H773" s="14"/>
      <c r="I773" s="14"/>
      <c r="J773" s="14"/>
      <c r="K773" s="14"/>
      <c r="L773" s="14"/>
      <c r="M773" s="14"/>
      <c r="N773" s="14"/>
      <c r="O773" s="14"/>
      <c r="P773" s="14"/>
      <c r="Q773" s="14"/>
      <c r="R773" s="14"/>
      <c r="S773" s="14"/>
      <c r="T773" s="14"/>
      <c r="U773" s="14"/>
      <c r="V773" s="14"/>
      <c r="W773" s="14"/>
      <c r="X773" s="14"/>
      <c r="Y773" s="14"/>
      <c r="Z773" s="14"/>
    </row>
    <row r="774">
      <c r="A774" s="106">
        <v>773.0</v>
      </c>
      <c r="B774" s="107" t="s">
        <v>5409</v>
      </c>
      <c r="C774" s="107" t="s">
        <v>5076</v>
      </c>
      <c r="D774" s="107" t="s">
        <v>4509</v>
      </c>
      <c r="E774" s="36" t="s">
        <v>5798</v>
      </c>
      <c r="F774" s="14"/>
      <c r="G774" s="14"/>
      <c r="H774" s="14"/>
      <c r="I774" s="14"/>
      <c r="J774" s="14"/>
      <c r="K774" s="14"/>
      <c r="L774" s="14"/>
      <c r="M774" s="14"/>
      <c r="N774" s="14"/>
      <c r="O774" s="14"/>
      <c r="P774" s="14"/>
      <c r="Q774" s="14"/>
      <c r="R774" s="14"/>
      <c r="S774" s="14"/>
      <c r="T774" s="14"/>
      <c r="U774" s="14"/>
      <c r="V774" s="14"/>
      <c r="W774" s="14"/>
      <c r="X774" s="14"/>
      <c r="Y774" s="14"/>
      <c r="Z774" s="14"/>
    </row>
    <row r="775">
      <c r="A775" s="106">
        <v>774.0</v>
      </c>
      <c r="B775" s="107" t="s">
        <v>5409</v>
      </c>
      <c r="C775" s="107" t="s">
        <v>5799</v>
      </c>
      <c r="D775" s="107" t="s">
        <v>4509</v>
      </c>
      <c r="E775" s="36" t="s">
        <v>5800</v>
      </c>
      <c r="F775" s="14"/>
      <c r="G775" s="14"/>
      <c r="H775" s="14"/>
      <c r="I775" s="14"/>
      <c r="J775" s="14"/>
      <c r="K775" s="14"/>
      <c r="L775" s="14"/>
      <c r="M775" s="14"/>
      <c r="N775" s="14"/>
      <c r="O775" s="14"/>
      <c r="P775" s="14"/>
      <c r="Q775" s="14"/>
      <c r="R775" s="14"/>
      <c r="S775" s="14"/>
      <c r="T775" s="14"/>
      <c r="U775" s="14"/>
      <c r="V775" s="14"/>
      <c r="W775" s="14"/>
      <c r="X775" s="14"/>
      <c r="Y775" s="14"/>
      <c r="Z775" s="14"/>
    </row>
    <row r="776">
      <c r="A776" s="106">
        <v>775.0</v>
      </c>
      <c r="B776" s="107" t="s">
        <v>5409</v>
      </c>
      <c r="C776" s="107" t="s">
        <v>4558</v>
      </c>
      <c r="D776" s="107" t="s">
        <v>4505</v>
      </c>
      <c r="E776" s="36" t="s">
        <v>5801</v>
      </c>
      <c r="F776" s="14"/>
      <c r="G776" s="14"/>
      <c r="H776" s="14"/>
      <c r="I776" s="14"/>
      <c r="J776" s="14"/>
      <c r="K776" s="14"/>
      <c r="L776" s="14"/>
      <c r="M776" s="14"/>
      <c r="N776" s="14"/>
      <c r="O776" s="14"/>
      <c r="P776" s="14"/>
      <c r="Q776" s="14"/>
      <c r="R776" s="14"/>
      <c r="S776" s="14"/>
      <c r="T776" s="14"/>
      <c r="U776" s="14"/>
      <c r="V776" s="14"/>
      <c r="W776" s="14"/>
      <c r="X776" s="14"/>
      <c r="Y776" s="14"/>
      <c r="Z776" s="14"/>
    </row>
    <row r="777">
      <c r="A777" s="106">
        <v>776.0</v>
      </c>
      <c r="B777" s="107" t="s">
        <v>5409</v>
      </c>
      <c r="C777" s="107" t="s">
        <v>5802</v>
      </c>
      <c r="D777" s="107" t="s">
        <v>5224</v>
      </c>
      <c r="E777" s="36" t="s">
        <v>5803</v>
      </c>
      <c r="F777" s="14"/>
      <c r="G777" s="14"/>
      <c r="H777" s="14"/>
      <c r="I777" s="14"/>
      <c r="J777" s="14"/>
      <c r="K777" s="14"/>
      <c r="L777" s="14"/>
      <c r="M777" s="14"/>
      <c r="N777" s="14"/>
      <c r="O777" s="14"/>
      <c r="P777" s="14"/>
      <c r="Q777" s="14"/>
      <c r="R777" s="14"/>
      <c r="S777" s="14"/>
      <c r="T777" s="14"/>
      <c r="U777" s="14"/>
      <c r="V777" s="14"/>
      <c r="W777" s="14"/>
      <c r="X777" s="14"/>
      <c r="Y777" s="14"/>
      <c r="Z777" s="14"/>
    </row>
    <row r="778">
      <c r="A778" s="106">
        <v>777.0</v>
      </c>
      <c r="B778" s="107" t="s">
        <v>5409</v>
      </c>
      <c r="C778" s="107" t="s">
        <v>5804</v>
      </c>
      <c r="D778" s="107" t="s">
        <v>4509</v>
      </c>
      <c r="E778" s="36" t="s">
        <v>5805</v>
      </c>
      <c r="F778" s="14"/>
      <c r="G778" s="14"/>
      <c r="H778" s="14"/>
      <c r="I778" s="14"/>
      <c r="J778" s="14"/>
      <c r="K778" s="14"/>
      <c r="L778" s="14"/>
      <c r="M778" s="14"/>
      <c r="N778" s="14"/>
      <c r="O778" s="14"/>
      <c r="P778" s="14"/>
      <c r="Q778" s="14"/>
      <c r="R778" s="14"/>
      <c r="S778" s="14"/>
      <c r="T778" s="14"/>
      <c r="U778" s="14"/>
      <c r="V778" s="14"/>
      <c r="W778" s="14"/>
      <c r="X778" s="14"/>
      <c r="Y778" s="14"/>
      <c r="Z778" s="14"/>
    </row>
    <row r="779">
      <c r="A779" s="106">
        <v>778.0</v>
      </c>
      <c r="B779" s="107" t="s">
        <v>5409</v>
      </c>
      <c r="C779" s="107" t="s">
        <v>5806</v>
      </c>
      <c r="D779" s="107" t="s">
        <v>4505</v>
      </c>
      <c r="E779" s="36" t="s">
        <v>5807</v>
      </c>
      <c r="F779" s="14"/>
      <c r="G779" s="14"/>
      <c r="H779" s="14"/>
      <c r="I779" s="14"/>
      <c r="J779" s="14"/>
      <c r="K779" s="14"/>
      <c r="L779" s="14"/>
      <c r="M779" s="14"/>
      <c r="N779" s="14"/>
      <c r="O779" s="14"/>
      <c r="P779" s="14"/>
      <c r="Q779" s="14"/>
      <c r="R779" s="14"/>
      <c r="S779" s="14"/>
      <c r="T779" s="14"/>
      <c r="U779" s="14"/>
      <c r="V779" s="14"/>
      <c r="W779" s="14"/>
      <c r="X779" s="14"/>
      <c r="Y779" s="14"/>
      <c r="Z779" s="14"/>
    </row>
    <row r="780">
      <c r="A780" s="106">
        <v>779.0</v>
      </c>
      <c r="B780" s="107" t="s">
        <v>5409</v>
      </c>
      <c r="C780" s="107" t="s">
        <v>5341</v>
      </c>
      <c r="D780" s="107" t="s">
        <v>4509</v>
      </c>
      <c r="E780" s="36" t="s">
        <v>5808</v>
      </c>
      <c r="F780" s="14"/>
      <c r="G780" s="14"/>
      <c r="H780" s="14"/>
      <c r="I780" s="14"/>
      <c r="J780" s="14"/>
      <c r="K780" s="14"/>
      <c r="L780" s="14"/>
      <c r="M780" s="14"/>
      <c r="N780" s="14"/>
      <c r="O780" s="14"/>
      <c r="P780" s="14"/>
      <c r="Q780" s="14"/>
      <c r="R780" s="14"/>
      <c r="S780" s="14"/>
      <c r="T780" s="14"/>
      <c r="U780" s="14"/>
      <c r="V780" s="14"/>
      <c r="W780" s="14"/>
      <c r="X780" s="14"/>
      <c r="Y780" s="14"/>
      <c r="Z780" s="14"/>
    </row>
    <row r="781">
      <c r="A781" s="106">
        <v>780.0</v>
      </c>
      <c r="B781" s="107" t="s">
        <v>5409</v>
      </c>
      <c r="C781" s="107" t="s">
        <v>5609</v>
      </c>
      <c r="D781" s="107" t="s">
        <v>5366</v>
      </c>
      <c r="E781" s="36" t="s">
        <v>5809</v>
      </c>
      <c r="F781" s="14"/>
      <c r="G781" s="14"/>
      <c r="H781" s="14"/>
      <c r="I781" s="14"/>
      <c r="J781" s="14"/>
      <c r="K781" s="14"/>
      <c r="L781" s="14"/>
      <c r="M781" s="14"/>
      <c r="N781" s="14"/>
      <c r="O781" s="14"/>
      <c r="P781" s="14"/>
      <c r="Q781" s="14"/>
      <c r="R781" s="14"/>
      <c r="S781" s="14"/>
      <c r="T781" s="14"/>
      <c r="U781" s="14"/>
      <c r="V781" s="14"/>
      <c r="W781" s="14"/>
      <c r="X781" s="14"/>
      <c r="Y781" s="14"/>
      <c r="Z781" s="14"/>
    </row>
    <row r="782">
      <c r="A782" s="106">
        <v>781.0</v>
      </c>
      <c r="B782" s="107" t="s">
        <v>5409</v>
      </c>
      <c r="C782" s="107" t="s">
        <v>5810</v>
      </c>
      <c r="D782" s="107" t="s">
        <v>4505</v>
      </c>
      <c r="E782" s="36" t="s">
        <v>5811</v>
      </c>
      <c r="F782" s="14"/>
      <c r="G782" s="14"/>
      <c r="H782" s="14"/>
      <c r="I782" s="14"/>
      <c r="J782" s="14"/>
      <c r="K782" s="14"/>
      <c r="L782" s="14"/>
      <c r="M782" s="14"/>
      <c r="N782" s="14"/>
      <c r="O782" s="14"/>
      <c r="P782" s="14"/>
      <c r="Q782" s="14"/>
      <c r="R782" s="14"/>
      <c r="S782" s="14"/>
      <c r="T782" s="14"/>
      <c r="U782" s="14"/>
      <c r="V782" s="14"/>
      <c r="W782" s="14"/>
      <c r="X782" s="14"/>
      <c r="Y782" s="14"/>
      <c r="Z782" s="14"/>
    </row>
    <row r="783">
      <c r="A783" s="106">
        <v>782.0</v>
      </c>
      <c r="B783" s="107" t="s">
        <v>5409</v>
      </c>
      <c r="C783" s="107" t="s">
        <v>5812</v>
      </c>
      <c r="D783" s="107" t="s">
        <v>4505</v>
      </c>
      <c r="E783" s="36" t="s">
        <v>5813</v>
      </c>
      <c r="F783" s="14"/>
      <c r="G783" s="14"/>
      <c r="H783" s="14"/>
      <c r="I783" s="14"/>
      <c r="J783" s="14"/>
      <c r="K783" s="14"/>
      <c r="L783" s="14"/>
      <c r="M783" s="14"/>
      <c r="N783" s="14"/>
      <c r="O783" s="14"/>
      <c r="P783" s="14"/>
      <c r="Q783" s="14"/>
      <c r="R783" s="14"/>
      <c r="S783" s="14"/>
      <c r="T783" s="14"/>
      <c r="U783" s="14"/>
      <c r="V783" s="14"/>
      <c r="W783" s="14"/>
      <c r="X783" s="14"/>
      <c r="Y783" s="14"/>
      <c r="Z783" s="14"/>
    </row>
    <row r="784">
      <c r="A784" s="106">
        <v>783.0</v>
      </c>
      <c r="B784" s="107" t="s">
        <v>5409</v>
      </c>
      <c r="C784" s="107" t="s">
        <v>5814</v>
      </c>
      <c r="D784" s="107" t="s">
        <v>4543</v>
      </c>
      <c r="E784" s="36" t="s">
        <v>5815</v>
      </c>
      <c r="F784" s="14"/>
      <c r="G784" s="14"/>
      <c r="H784" s="14"/>
      <c r="I784" s="14"/>
      <c r="J784" s="14"/>
      <c r="K784" s="14"/>
      <c r="L784" s="14"/>
      <c r="M784" s="14"/>
      <c r="N784" s="14"/>
      <c r="O784" s="14"/>
      <c r="P784" s="14"/>
      <c r="Q784" s="14"/>
      <c r="R784" s="14"/>
      <c r="S784" s="14"/>
      <c r="T784" s="14"/>
      <c r="U784" s="14"/>
      <c r="V784" s="14"/>
      <c r="W784" s="14"/>
      <c r="X784" s="14"/>
      <c r="Y784" s="14"/>
      <c r="Z784" s="14"/>
    </row>
    <row r="785">
      <c r="A785" s="106">
        <v>784.0</v>
      </c>
      <c r="B785" s="107" t="s">
        <v>5409</v>
      </c>
      <c r="C785" s="107" t="s">
        <v>5816</v>
      </c>
      <c r="D785" s="107" t="s">
        <v>4509</v>
      </c>
      <c r="E785" s="36" t="s">
        <v>5817</v>
      </c>
      <c r="F785" s="14"/>
      <c r="G785" s="14"/>
      <c r="H785" s="14"/>
      <c r="I785" s="14"/>
      <c r="J785" s="14"/>
      <c r="K785" s="14"/>
      <c r="L785" s="14"/>
      <c r="M785" s="14"/>
      <c r="N785" s="14"/>
      <c r="O785" s="14"/>
      <c r="P785" s="14"/>
      <c r="Q785" s="14"/>
      <c r="R785" s="14"/>
      <c r="S785" s="14"/>
      <c r="T785" s="14"/>
      <c r="U785" s="14"/>
      <c r="V785" s="14"/>
      <c r="W785" s="14"/>
      <c r="X785" s="14"/>
      <c r="Y785" s="14"/>
      <c r="Z785" s="14"/>
    </row>
    <row r="786">
      <c r="A786" s="106">
        <v>785.0</v>
      </c>
      <c r="B786" s="107" t="s">
        <v>5409</v>
      </c>
      <c r="C786" s="107" t="s">
        <v>5818</v>
      </c>
      <c r="D786" s="107" t="s">
        <v>4509</v>
      </c>
      <c r="E786" s="36" t="s">
        <v>5819</v>
      </c>
      <c r="F786" s="14"/>
      <c r="G786" s="14"/>
      <c r="H786" s="14"/>
      <c r="I786" s="14"/>
      <c r="J786" s="14"/>
      <c r="K786" s="14"/>
      <c r="L786" s="14"/>
      <c r="M786" s="14"/>
      <c r="N786" s="14"/>
      <c r="O786" s="14"/>
      <c r="P786" s="14"/>
      <c r="Q786" s="14"/>
      <c r="R786" s="14"/>
      <c r="S786" s="14"/>
      <c r="T786" s="14"/>
      <c r="U786" s="14"/>
      <c r="V786" s="14"/>
      <c r="W786" s="14"/>
      <c r="X786" s="14"/>
      <c r="Y786" s="14"/>
      <c r="Z786" s="14"/>
    </row>
    <row r="787">
      <c r="A787" s="106">
        <v>786.0</v>
      </c>
      <c r="B787" s="107" t="s">
        <v>5409</v>
      </c>
      <c r="C787" s="107" t="s">
        <v>5820</v>
      </c>
      <c r="D787" s="107" t="s">
        <v>4509</v>
      </c>
      <c r="E787" s="36" t="s">
        <v>5821</v>
      </c>
      <c r="F787" s="14"/>
      <c r="G787" s="14"/>
      <c r="H787" s="14"/>
      <c r="I787" s="14"/>
      <c r="J787" s="14"/>
      <c r="K787" s="14"/>
      <c r="L787" s="14"/>
      <c r="M787" s="14"/>
      <c r="N787" s="14"/>
      <c r="O787" s="14"/>
      <c r="P787" s="14"/>
      <c r="Q787" s="14"/>
      <c r="R787" s="14"/>
      <c r="S787" s="14"/>
      <c r="T787" s="14"/>
      <c r="U787" s="14"/>
      <c r="V787" s="14"/>
      <c r="W787" s="14"/>
      <c r="X787" s="14"/>
      <c r="Y787" s="14"/>
      <c r="Z787" s="14"/>
    </row>
    <row r="788">
      <c r="A788" s="106">
        <v>787.0</v>
      </c>
      <c r="B788" s="107" t="s">
        <v>5409</v>
      </c>
      <c r="C788" s="107" t="s">
        <v>5661</v>
      </c>
      <c r="D788" s="107" t="s">
        <v>4509</v>
      </c>
      <c r="E788" s="36" t="s">
        <v>5822</v>
      </c>
      <c r="F788" s="14"/>
      <c r="G788" s="14"/>
      <c r="H788" s="14"/>
      <c r="I788" s="14"/>
      <c r="J788" s="14"/>
      <c r="K788" s="14"/>
      <c r="L788" s="14"/>
      <c r="M788" s="14"/>
      <c r="N788" s="14"/>
      <c r="O788" s="14"/>
      <c r="P788" s="14"/>
      <c r="Q788" s="14"/>
      <c r="R788" s="14"/>
      <c r="S788" s="14"/>
      <c r="T788" s="14"/>
      <c r="U788" s="14"/>
      <c r="V788" s="14"/>
      <c r="W788" s="14"/>
      <c r="X788" s="14"/>
      <c r="Y788" s="14"/>
      <c r="Z788" s="14"/>
    </row>
    <row r="789">
      <c r="A789" s="106">
        <v>788.0</v>
      </c>
      <c r="B789" s="107" t="s">
        <v>5409</v>
      </c>
      <c r="C789" s="107" t="s">
        <v>4620</v>
      </c>
      <c r="D789" s="107" t="s">
        <v>4509</v>
      </c>
      <c r="E789" s="36" t="s">
        <v>5823</v>
      </c>
      <c r="F789" s="14"/>
      <c r="G789" s="14"/>
      <c r="H789" s="14"/>
      <c r="I789" s="14"/>
      <c r="J789" s="14"/>
      <c r="K789" s="14"/>
      <c r="L789" s="14"/>
      <c r="M789" s="14"/>
      <c r="N789" s="14"/>
      <c r="O789" s="14"/>
      <c r="P789" s="14"/>
      <c r="Q789" s="14"/>
      <c r="R789" s="14"/>
      <c r="S789" s="14"/>
      <c r="T789" s="14"/>
      <c r="U789" s="14"/>
      <c r="V789" s="14"/>
      <c r="W789" s="14"/>
      <c r="X789" s="14"/>
      <c r="Y789" s="14"/>
      <c r="Z789" s="14"/>
    </row>
    <row r="790">
      <c r="A790" s="106">
        <v>789.0</v>
      </c>
      <c r="B790" s="107" t="s">
        <v>5409</v>
      </c>
      <c r="C790" s="107" t="s">
        <v>5824</v>
      </c>
      <c r="D790" s="107" t="s">
        <v>4509</v>
      </c>
      <c r="E790" s="36" t="s">
        <v>5825</v>
      </c>
      <c r="F790" s="14"/>
      <c r="G790" s="14"/>
      <c r="H790" s="14"/>
      <c r="I790" s="14"/>
      <c r="J790" s="14"/>
      <c r="K790" s="14"/>
      <c r="L790" s="14"/>
      <c r="M790" s="14"/>
      <c r="N790" s="14"/>
      <c r="O790" s="14"/>
      <c r="P790" s="14"/>
      <c r="Q790" s="14"/>
      <c r="R790" s="14"/>
      <c r="S790" s="14"/>
      <c r="T790" s="14"/>
      <c r="U790" s="14"/>
      <c r="V790" s="14"/>
      <c r="W790" s="14"/>
      <c r="X790" s="14"/>
      <c r="Y790" s="14"/>
      <c r="Z790" s="14"/>
    </row>
    <row r="791">
      <c r="A791" s="106">
        <v>790.0</v>
      </c>
      <c r="B791" s="107" t="s">
        <v>5409</v>
      </c>
      <c r="C791" s="107" t="s">
        <v>5525</v>
      </c>
      <c r="D791" s="107" t="s">
        <v>4509</v>
      </c>
      <c r="E791" s="36" t="s">
        <v>5826</v>
      </c>
      <c r="F791" s="14"/>
      <c r="G791" s="14"/>
      <c r="H791" s="14"/>
      <c r="I791" s="14"/>
      <c r="J791" s="14"/>
      <c r="K791" s="14"/>
      <c r="L791" s="14"/>
      <c r="M791" s="14"/>
      <c r="N791" s="14"/>
      <c r="O791" s="14"/>
      <c r="P791" s="14"/>
      <c r="Q791" s="14"/>
      <c r="R791" s="14"/>
      <c r="S791" s="14"/>
      <c r="T791" s="14"/>
      <c r="U791" s="14"/>
      <c r="V791" s="14"/>
      <c r="W791" s="14"/>
      <c r="X791" s="14"/>
      <c r="Y791" s="14"/>
      <c r="Z791" s="14"/>
    </row>
    <row r="792">
      <c r="A792" s="106">
        <v>791.0</v>
      </c>
      <c r="B792" s="107" t="s">
        <v>5409</v>
      </c>
      <c r="C792" s="107" t="s">
        <v>5827</v>
      </c>
      <c r="D792" s="107" t="s">
        <v>4509</v>
      </c>
      <c r="E792" s="36" t="s">
        <v>5828</v>
      </c>
      <c r="F792" s="14"/>
      <c r="G792" s="14"/>
      <c r="H792" s="14"/>
      <c r="I792" s="14"/>
      <c r="J792" s="14"/>
      <c r="K792" s="14"/>
      <c r="L792" s="14"/>
      <c r="M792" s="14"/>
      <c r="N792" s="14"/>
      <c r="O792" s="14"/>
      <c r="P792" s="14"/>
      <c r="Q792" s="14"/>
      <c r="R792" s="14"/>
      <c r="S792" s="14"/>
      <c r="T792" s="14"/>
      <c r="U792" s="14"/>
      <c r="V792" s="14"/>
      <c r="W792" s="14"/>
      <c r="X792" s="14"/>
      <c r="Y792" s="14"/>
      <c r="Z792" s="14"/>
    </row>
    <row r="793">
      <c r="A793" s="106">
        <v>792.0</v>
      </c>
      <c r="B793" s="107" t="s">
        <v>5409</v>
      </c>
      <c r="C793" s="107" t="s">
        <v>5829</v>
      </c>
      <c r="D793" s="107" t="s">
        <v>4569</v>
      </c>
      <c r="E793" s="36" t="s">
        <v>5830</v>
      </c>
      <c r="F793" s="14"/>
      <c r="G793" s="14"/>
      <c r="H793" s="14"/>
      <c r="I793" s="14"/>
      <c r="J793" s="14"/>
      <c r="K793" s="14"/>
      <c r="L793" s="14"/>
      <c r="M793" s="14"/>
      <c r="N793" s="14"/>
      <c r="O793" s="14"/>
      <c r="P793" s="14"/>
      <c r="Q793" s="14"/>
      <c r="R793" s="14"/>
      <c r="S793" s="14"/>
      <c r="T793" s="14"/>
      <c r="U793" s="14"/>
      <c r="V793" s="14"/>
      <c r="W793" s="14"/>
      <c r="X793" s="14"/>
      <c r="Y793" s="14"/>
      <c r="Z793" s="14"/>
    </row>
    <row r="794">
      <c r="A794" s="106">
        <v>793.0</v>
      </c>
      <c r="B794" s="107" t="s">
        <v>5409</v>
      </c>
      <c r="C794" s="107" t="s">
        <v>5831</v>
      </c>
      <c r="D794" s="107" t="s">
        <v>4509</v>
      </c>
      <c r="E794" s="36" t="s">
        <v>5832</v>
      </c>
      <c r="F794" s="14"/>
      <c r="G794" s="14"/>
      <c r="H794" s="14"/>
      <c r="I794" s="14"/>
      <c r="J794" s="14"/>
      <c r="K794" s="14"/>
      <c r="L794" s="14"/>
      <c r="M794" s="14"/>
      <c r="N794" s="14"/>
      <c r="O794" s="14"/>
      <c r="P794" s="14"/>
      <c r="Q794" s="14"/>
      <c r="R794" s="14"/>
      <c r="S794" s="14"/>
      <c r="T794" s="14"/>
      <c r="U794" s="14"/>
      <c r="V794" s="14"/>
      <c r="W794" s="14"/>
      <c r="X794" s="14"/>
      <c r="Y794" s="14"/>
      <c r="Z794" s="14"/>
    </row>
    <row r="795">
      <c r="A795" s="106">
        <v>794.0</v>
      </c>
      <c r="B795" s="107" t="s">
        <v>5409</v>
      </c>
      <c r="C795" s="107" t="s">
        <v>5833</v>
      </c>
      <c r="D795" s="107" t="s">
        <v>4569</v>
      </c>
      <c r="E795" s="36" t="s">
        <v>5834</v>
      </c>
      <c r="F795" s="14"/>
      <c r="G795" s="14"/>
      <c r="H795" s="14"/>
      <c r="I795" s="14"/>
      <c r="J795" s="14"/>
      <c r="K795" s="14"/>
      <c r="L795" s="14"/>
      <c r="M795" s="14"/>
      <c r="N795" s="14"/>
      <c r="O795" s="14"/>
      <c r="P795" s="14"/>
      <c r="Q795" s="14"/>
      <c r="R795" s="14"/>
      <c r="S795" s="14"/>
      <c r="T795" s="14"/>
      <c r="U795" s="14"/>
      <c r="V795" s="14"/>
      <c r="W795" s="14"/>
      <c r="X795" s="14"/>
      <c r="Y795" s="14"/>
      <c r="Z795" s="14"/>
    </row>
    <row r="796">
      <c r="A796" s="106">
        <v>795.0</v>
      </c>
      <c r="B796" s="107" t="s">
        <v>5409</v>
      </c>
      <c r="C796" s="107" t="s">
        <v>5054</v>
      </c>
      <c r="D796" s="107" t="s">
        <v>4509</v>
      </c>
      <c r="E796" s="36" t="s">
        <v>5835</v>
      </c>
      <c r="F796" s="14"/>
      <c r="G796" s="14"/>
      <c r="H796" s="14"/>
      <c r="I796" s="14"/>
      <c r="J796" s="14"/>
      <c r="K796" s="14"/>
      <c r="L796" s="14"/>
      <c r="M796" s="14"/>
      <c r="N796" s="14"/>
      <c r="O796" s="14"/>
      <c r="P796" s="14"/>
      <c r="Q796" s="14"/>
      <c r="R796" s="14"/>
      <c r="S796" s="14"/>
      <c r="T796" s="14"/>
      <c r="U796" s="14"/>
      <c r="V796" s="14"/>
      <c r="W796" s="14"/>
      <c r="X796" s="14"/>
      <c r="Y796" s="14"/>
      <c r="Z796" s="14"/>
    </row>
    <row r="797">
      <c r="A797" s="106">
        <v>796.0</v>
      </c>
      <c r="B797" s="107" t="s">
        <v>5409</v>
      </c>
      <c r="C797" s="107" t="s">
        <v>5133</v>
      </c>
      <c r="D797" s="107" t="s">
        <v>4509</v>
      </c>
      <c r="E797" s="36" t="s">
        <v>5836</v>
      </c>
      <c r="F797" s="14"/>
      <c r="G797" s="14"/>
      <c r="H797" s="14"/>
      <c r="I797" s="14"/>
      <c r="J797" s="14"/>
      <c r="K797" s="14"/>
      <c r="L797" s="14"/>
      <c r="M797" s="14"/>
      <c r="N797" s="14"/>
      <c r="O797" s="14"/>
      <c r="P797" s="14"/>
      <c r="Q797" s="14"/>
      <c r="R797" s="14"/>
      <c r="S797" s="14"/>
      <c r="T797" s="14"/>
      <c r="U797" s="14"/>
      <c r="V797" s="14"/>
      <c r="W797" s="14"/>
      <c r="X797" s="14"/>
      <c r="Y797" s="14"/>
      <c r="Z797" s="14"/>
    </row>
    <row r="798">
      <c r="A798" s="106">
        <v>797.0</v>
      </c>
      <c r="B798" s="107" t="s">
        <v>5409</v>
      </c>
      <c r="C798" s="107" t="s">
        <v>5837</v>
      </c>
      <c r="D798" s="107" t="s">
        <v>4509</v>
      </c>
      <c r="E798" s="36" t="s">
        <v>5838</v>
      </c>
      <c r="F798" s="14"/>
      <c r="G798" s="14"/>
      <c r="H798" s="14"/>
      <c r="I798" s="14"/>
      <c r="J798" s="14"/>
      <c r="K798" s="14"/>
      <c r="L798" s="14"/>
      <c r="M798" s="14"/>
      <c r="N798" s="14"/>
      <c r="O798" s="14"/>
      <c r="P798" s="14"/>
      <c r="Q798" s="14"/>
      <c r="R798" s="14"/>
      <c r="S798" s="14"/>
      <c r="T798" s="14"/>
      <c r="U798" s="14"/>
      <c r="V798" s="14"/>
      <c r="W798" s="14"/>
      <c r="X798" s="14"/>
      <c r="Y798" s="14"/>
      <c r="Z798" s="14"/>
    </row>
    <row r="799">
      <c r="A799" s="106">
        <v>798.0</v>
      </c>
      <c r="B799" s="107" t="s">
        <v>5409</v>
      </c>
      <c r="C799" s="107" t="s">
        <v>5839</v>
      </c>
      <c r="D799" s="107" t="s">
        <v>4505</v>
      </c>
      <c r="E799" s="36" t="s">
        <v>5840</v>
      </c>
      <c r="F799" s="14"/>
      <c r="G799" s="14"/>
      <c r="H799" s="14"/>
      <c r="I799" s="14"/>
      <c r="J799" s="14"/>
      <c r="K799" s="14"/>
      <c r="L799" s="14"/>
      <c r="M799" s="14"/>
      <c r="N799" s="14"/>
      <c r="O799" s="14"/>
      <c r="P799" s="14"/>
      <c r="Q799" s="14"/>
      <c r="R799" s="14"/>
      <c r="S799" s="14"/>
      <c r="T799" s="14"/>
      <c r="U799" s="14"/>
      <c r="V799" s="14"/>
      <c r="W799" s="14"/>
      <c r="X799" s="14"/>
      <c r="Y799" s="14"/>
      <c r="Z799" s="14"/>
    </row>
    <row r="800">
      <c r="A800" s="106">
        <v>799.0</v>
      </c>
      <c r="B800" s="107" t="s">
        <v>5409</v>
      </c>
      <c r="C800" s="107" t="s">
        <v>5841</v>
      </c>
      <c r="D800" s="107" t="s">
        <v>4569</v>
      </c>
      <c r="E800" s="36" t="s">
        <v>5842</v>
      </c>
      <c r="F800" s="14"/>
      <c r="G800" s="14"/>
      <c r="H800" s="14"/>
      <c r="I800" s="14"/>
      <c r="J800" s="14"/>
      <c r="K800" s="14"/>
      <c r="L800" s="14"/>
      <c r="M800" s="14"/>
      <c r="N800" s="14"/>
      <c r="O800" s="14"/>
      <c r="P800" s="14"/>
      <c r="Q800" s="14"/>
      <c r="R800" s="14"/>
      <c r="S800" s="14"/>
      <c r="T800" s="14"/>
      <c r="U800" s="14"/>
      <c r="V800" s="14"/>
      <c r="W800" s="14"/>
      <c r="X800" s="14"/>
      <c r="Y800" s="14"/>
      <c r="Z800" s="14"/>
    </row>
    <row r="801">
      <c r="A801" s="106">
        <v>800.0</v>
      </c>
      <c r="B801" s="107" t="s">
        <v>5409</v>
      </c>
      <c r="C801" s="107" t="s">
        <v>5232</v>
      </c>
      <c r="D801" s="107" t="s">
        <v>4505</v>
      </c>
      <c r="E801" s="36" t="s">
        <v>5843</v>
      </c>
      <c r="F801" s="14"/>
      <c r="G801" s="14"/>
      <c r="H801" s="14"/>
      <c r="I801" s="14"/>
      <c r="J801" s="14"/>
      <c r="K801" s="14"/>
      <c r="L801" s="14"/>
      <c r="M801" s="14"/>
      <c r="N801" s="14"/>
      <c r="O801" s="14"/>
      <c r="P801" s="14"/>
      <c r="Q801" s="14"/>
      <c r="R801" s="14"/>
      <c r="S801" s="14"/>
      <c r="T801" s="14"/>
      <c r="U801" s="14"/>
      <c r="V801" s="14"/>
      <c r="W801" s="14"/>
      <c r="X801" s="14"/>
      <c r="Y801" s="14"/>
      <c r="Z801" s="14"/>
    </row>
    <row r="802">
      <c r="A802" s="106">
        <v>801.0</v>
      </c>
      <c r="B802" s="107" t="s">
        <v>5409</v>
      </c>
      <c r="C802" s="107" t="s">
        <v>4665</v>
      </c>
      <c r="D802" s="107" t="s">
        <v>4509</v>
      </c>
      <c r="E802" s="36" t="s">
        <v>5844</v>
      </c>
      <c r="F802" s="14"/>
      <c r="G802" s="14"/>
      <c r="H802" s="14"/>
      <c r="I802" s="14"/>
      <c r="J802" s="14"/>
      <c r="K802" s="14"/>
      <c r="L802" s="14"/>
      <c r="M802" s="14"/>
      <c r="N802" s="14"/>
      <c r="O802" s="14"/>
      <c r="P802" s="14"/>
      <c r="Q802" s="14"/>
      <c r="R802" s="14"/>
      <c r="S802" s="14"/>
      <c r="T802" s="14"/>
      <c r="U802" s="14"/>
      <c r="V802" s="14"/>
      <c r="W802" s="14"/>
      <c r="X802" s="14"/>
      <c r="Y802" s="14"/>
      <c r="Z802" s="14"/>
    </row>
    <row r="803">
      <c r="A803" s="106">
        <v>802.0</v>
      </c>
      <c r="B803" s="107" t="s">
        <v>5409</v>
      </c>
      <c r="C803" s="107" t="s">
        <v>5845</v>
      </c>
      <c r="D803" s="107" t="s">
        <v>4509</v>
      </c>
      <c r="E803" s="36" t="s">
        <v>5846</v>
      </c>
      <c r="F803" s="14"/>
      <c r="G803" s="14"/>
      <c r="H803" s="14"/>
      <c r="I803" s="14"/>
      <c r="J803" s="14"/>
      <c r="K803" s="14"/>
      <c r="L803" s="14"/>
      <c r="M803" s="14"/>
      <c r="N803" s="14"/>
      <c r="O803" s="14"/>
      <c r="P803" s="14"/>
      <c r="Q803" s="14"/>
      <c r="R803" s="14"/>
      <c r="S803" s="14"/>
      <c r="T803" s="14"/>
      <c r="U803" s="14"/>
      <c r="V803" s="14"/>
      <c r="W803" s="14"/>
      <c r="X803" s="14"/>
      <c r="Y803" s="14"/>
      <c r="Z803" s="14"/>
    </row>
    <row r="804">
      <c r="A804" s="106">
        <v>803.0</v>
      </c>
      <c r="B804" s="107" t="s">
        <v>5409</v>
      </c>
      <c r="C804" s="107" t="s">
        <v>5810</v>
      </c>
      <c r="D804" s="107" t="s">
        <v>4509</v>
      </c>
      <c r="E804" s="36" t="s">
        <v>5847</v>
      </c>
      <c r="F804" s="14"/>
      <c r="G804" s="14"/>
      <c r="H804" s="14"/>
      <c r="I804" s="14"/>
      <c r="J804" s="14"/>
      <c r="K804" s="14"/>
      <c r="L804" s="14"/>
      <c r="M804" s="14"/>
      <c r="N804" s="14"/>
      <c r="O804" s="14"/>
      <c r="P804" s="14"/>
      <c r="Q804" s="14"/>
      <c r="R804" s="14"/>
      <c r="S804" s="14"/>
      <c r="T804" s="14"/>
      <c r="U804" s="14"/>
      <c r="V804" s="14"/>
      <c r="W804" s="14"/>
      <c r="X804" s="14"/>
      <c r="Y804" s="14"/>
      <c r="Z804" s="14"/>
    </row>
    <row r="805">
      <c r="A805" s="106">
        <v>804.0</v>
      </c>
      <c r="B805" s="107" t="s">
        <v>5409</v>
      </c>
      <c r="C805" s="107" t="s">
        <v>4822</v>
      </c>
      <c r="D805" s="107" t="s">
        <v>4509</v>
      </c>
      <c r="E805" s="36" t="s">
        <v>5848</v>
      </c>
      <c r="F805" s="14"/>
      <c r="G805" s="14"/>
      <c r="H805" s="14"/>
      <c r="I805" s="14"/>
      <c r="J805" s="14"/>
      <c r="K805" s="14"/>
      <c r="L805" s="14"/>
      <c r="M805" s="14"/>
      <c r="N805" s="14"/>
      <c r="O805" s="14"/>
      <c r="P805" s="14"/>
      <c r="Q805" s="14"/>
      <c r="R805" s="14"/>
      <c r="S805" s="14"/>
      <c r="T805" s="14"/>
      <c r="U805" s="14"/>
      <c r="V805" s="14"/>
      <c r="W805" s="14"/>
      <c r="X805" s="14"/>
      <c r="Y805" s="14"/>
      <c r="Z805" s="14"/>
    </row>
    <row r="806">
      <c r="A806" s="106">
        <v>805.0</v>
      </c>
      <c r="B806" s="107" t="s">
        <v>5409</v>
      </c>
      <c r="C806" s="107" t="s">
        <v>5609</v>
      </c>
      <c r="D806" s="107" t="s">
        <v>4509</v>
      </c>
      <c r="E806" s="36" t="s">
        <v>5849</v>
      </c>
      <c r="F806" s="14"/>
      <c r="G806" s="14"/>
      <c r="H806" s="14"/>
      <c r="I806" s="14"/>
      <c r="J806" s="14"/>
      <c r="K806" s="14"/>
      <c r="L806" s="14"/>
      <c r="M806" s="14"/>
      <c r="N806" s="14"/>
      <c r="O806" s="14"/>
      <c r="P806" s="14"/>
      <c r="Q806" s="14"/>
      <c r="R806" s="14"/>
      <c r="S806" s="14"/>
      <c r="T806" s="14"/>
      <c r="U806" s="14"/>
      <c r="V806" s="14"/>
      <c r="W806" s="14"/>
      <c r="X806" s="14"/>
      <c r="Y806" s="14"/>
      <c r="Z806" s="14"/>
    </row>
    <row r="807">
      <c r="A807" s="106">
        <v>806.0</v>
      </c>
      <c r="B807" s="107" t="s">
        <v>5409</v>
      </c>
      <c r="C807" s="107" t="s">
        <v>4782</v>
      </c>
      <c r="D807" s="107" t="s">
        <v>4509</v>
      </c>
      <c r="E807" s="36" t="s">
        <v>5850</v>
      </c>
      <c r="F807" s="14"/>
      <c r="G807" s="14"/>
      <c r="H807" s="14"/>
      <c r="I807" s="14"/>
      <c r="J807" s="14"/>
      <c r="K807" s="14"/>
      <c r="L807" s="14"/>
      <c r="M807" s="14"/>
      <c r="N807" s="14"/>
      <c r="O807" s="14"/>
      <c r="P807" s="14"/>
      <c r="Q807" s="14"/>
      <c r="R807" s="14"/>
      <c r="S807" s="14"/>
      <c r="T807" s="14"/>
      <c r="U807" s="14"/>
      <c r="V807" s="14"/>
      <c r="W807" s="14"/>
      <c r="X807" s="14"/>
      <c r="Y807" s="14"/>
      <c r="Z807" s="14"/>
    </row>
    <row r="808">
      <c r="A808" s="106">
        <v>807.0</v>
      </c>
      <c r="B808" s="107" t="s">
        <v>5409</v>
      </c>
      <c r="C808" s="107" t="s">
        <v>5851</v>
      </c>
      <c r="D808" s="107" t="s">
        <v>4569</v>
      </c>
      <c r="E808" s="36" t="s">
        <v>5852</v>
      </c>
      <c r="F808" s="14"/>
      <c r="G808" s="14"/>
      <c r="H808" s="14"/>
      <c r="I808" s="14"/>
      <c r="J808" s="14"/>
      <c r="K808" s="14"/>
      <c r="L808" s="14"/>
      <c r="M808" s="14"/>
      <c r="N808" s="14"/>
      <c r="O808" s="14"/>
      <c r="P808" s="14"/>
      <c r="Q808" s="14"/>
      <c r="R808" s="14"/>
      <c r="S808" s="14"/>
      <c r="T808" s="14"/>
      <c r="U808" s="14"/>
      <c r="V808" s="14"/>
      <c r="W808" s="14"/>
      <c r="X808" s="14"/>
      <c r="Y808" s="14"/>
      <c r="Z808" s="14"/>
    </row>
    <row r="809">
      <c r="A809" s="106">
        <v>808.0</v>
      </c>
      <c r="B809" s="107" t="s">
        <v>5409</v>
      </c>
      <c r="C809" s="107" t="s">
        <v>5609</v>
      </c>
      <c r="D809" s="107" t="s">
        <v>4509</v>
      </c>
      <c r="E809" s="36" t="s">
        <v>5853</v>
      </c>
      <c r="F809" s="14"/>
      <c r="G809" s="14"/>
      <c r="H809" s="14"/>
      <c r="I809" s="14"/>
      <c r="J809" s="14"/>
      <c r="K809" s="14"/>
      <c r="L809" s="14"/>
      <c r="M809" s="14"/>
      <c r="N809" s="14"/>
      <c r="O809" s="14"/>
      <c r="P809" s="14"/>
      <c r="Q809" s="14"/>
      <c r="R809" s="14"/>
      <c r="S809" s="14"/>
      <c r="T809" s="14"/>
      <c r="U809" s="14"/>
      <c r="V809" s="14"/>
      <c r="W809" s="14"/>
      <c r="X809" s="14"/>
      <c r="Y809" s="14"/>
      <c r="Z809" s="14"/>
    </row>
    <row r="810">
      <c r="A810" s="106">
        <v>809.0</v>
      </c>
      <c r="B810" s="107" t="s">
        <v>5409</v>
      </c>
      <c r="C810" s="107" t="s">
        <v>4511</v>
      </c>
      <c r="D810" s="107" t="s">
        <v>4543</v>
      </c>
      <c r="E810" s="36" t="s">
        <v>5854</v>
      </c>
      <c r="F810" s="14"/>
      <c r="G810" s="14"/>
      <c r="H810" s="14"/>
      <c r="I810" s="14"/>
      <c r="J810" s="14"/>
      <c r="K810" s="14"/>
      <c r="L810" s="14"/>
      <c r="M810" s="14"/>
      <c r="N810" s="14"/>
      <c r="O810" s="14"/>
      <c r="P810" s="14"/>
      <c r="Q810" s="14"/>
      <c r="R810" s="14"/>
      <c r="S810" s="14"/>
      <c r="T810" s="14"/>
      <c r="U810" s="14"/>
      <c r="V810" s="14"/>
      <c r="W810" s="14"/>
      <c r="X810" s="14"/>
      <c r="Y810" s="14"/>
      <c r="Z810" s="14"/>
    </row>
    <row r="811">
      <c r="A811" s="106">
        <v>810.0</v>
      </c>
      <c r="B811" s="107" t="s">
        <v>5409</v>
      </c>
      <c r="C811" s="107" t="s">
        <v>5855</v>
      </c>
      <c r="D811" s="107" t="s">
        <v>4505</v>
      </c>
      <c r="E811" s="36" t="s">
        <v>5856</v>
      </c>
      <c r="F811" s="14"/>
      <c r="G811" s="14"/>
      <c r="H811" s="14"/>
      <c r="I811" s="14"/>
      <c r="J811" s="14"/>
      <c r="K811" s="14"/>
      <c r="L811" s="14"/>
      <c r="M811" s="14"/>
      <c r="N811" s="14"/>
      <c r="O811" s="14"/>
      <c r="P811" s="14"/>
      <c r="Q811" s="14"/>
      <c r="R811" s="14"/>
      <c r="S811" s="14"/>
      <c r="T811" s="14"/>
      <c r="U811" s="14"/>
      <c r="V811" s="14"/>
      <c r="W811" s="14"/>
      <c r="X811" s="14"/>
      <c r="Y811" s="14"/>
      <c r="Z811" s="14"/>
    </row>
    <row r="812">
      <c r="A812" s="106">
        <v>811.0</v>
      </c>
      <c r="B812" s="107" t="s">
        <v>5409</v>
      </c>
      <c r="C812" s="107" t="s">
        <v>5857</v>
      </c>
      <c r="D812" s="107" t="s">
        <v>4509</v>
      </c>
      <c r="E812" s="36" t="s">
        <v>5858</v>
      </c>
      <c r="F812" s="14"/>
      <c r="G812" s="14"/>
      <c r="H812" s="14"/>
      <c r="I812" s="14"/>
      <c r="J812" s="14"/>
      <c r="K812" s="14"/>
      <c r="L812" s="14"/>
      <c r="M812" s="14"/>
      <c r="N812" s="14"/>
      <c r="O812" s="14"/>
      <c r="P812" s="14"/>
      <c r="Q812" s="14"/>
      <c r="R812" s="14"/>
      <c r="S812" s="14"/>
      <c r="T812" s="14"/>
      <c r="U812" s="14"/>
      <c r="V812" s="14"/>
      <c r="W812" s="14"/>
      <c r="X812" s="14"/>
      <c r="Y812" s="14"/>
      <c r="Z812" s="14"/>
    </row>
    <row r="813">
      <c r="A813" s="106">
        <v>812.0</v>
      </c>
      <c r="B813" s="107" t="s">
        <v>5409</v>
      </c>
      <c r="C813" s="107" t="s">
        <v>4593</v>
      </c>
      <c r="D813" s="107" t="s">
        <v>4509</v>
      </c>
      <c r="E813" s="36" t="s">
        <v>5859</v>
      </c>
      <c r="F813" s="14"/>
      <c r="G813" s="14"/>
      <c r="H813" s="14"/>
      <c r="I813" s="14"/>
      <c r="J813" s="14"/>
      <c r="K813" s="14"/>
      <c r="L813" s="14"/>
      <c r="M813" s="14"/>
      <c r="N813" s="14"/>
      <c r="O813" s="14"/>
      <c r="P813" s="14"/>
      <c r="Q813" s="14"/>
      <c r="R813" s="14"/>
      <c r="S813" s="14"/>
      <c r="T813" s="14"/>
      <c r="U813" s="14"/>
      <c r="V813" s="14"/>
      <c r="W813" s="14"/>
      <c r="X813" s="14"/>
      <c r="Y813" s="14"/>
      <c r="Z813" s="14"/>
    </row>
    <row r="814">
      <c r="A814" s="106">
        <v>813.0</v>
      </c>
      <c r="B814" s="107" t="s">
        <v>5409</v>
      </c>
      <c r="C814" s="107" t="s">
        <v>5860</v>
      </c>
      <c r="D814" s="107" t="s">
        <v>4509</v>
      </c>
      <c r="E814" s="36" t="s">
        <v>5861</v>
      </c>
      <c r="F814" s="14"/>
      <c r="G814" s="14"/>
      <c r="H814" s="14"/>
      <c r="I814" s="14"/>
      <c r="J814" s="14"/>
      <c r="K814" s="14"/>
      <c r="L814" s="14"/>
      <c r="M814" s="14"/>
      <c r="N814" s="14"/>
      <c r="O814" s="14"/>
      <c r="P814" s="14"/>
      <c r="Q814" s="14"/>
      <c r="R814" s="14"/>
      <c r="S814" s="14"/>
      <c r="T814" s="14"/>
      <c r="U814" s="14"/>
      <c r="V814" s="14"/>
      <c r="W814" s="14"/>
      <c r="X814" s="14"/>
      <c r="Y814" s="14"/>
      <c r="Z814" s="14"/>
    </row>
    <row r="815">
      <c r="A815" s="106">
        <v>814.0</v>
      </c>
      <c r="B815" s="107" t="s">
        <v>5409</v>
      </c>
      <c r="C815" s="107" t="s">
        <v>5862</v>
      </c>
      <c r="D815" s="107" t="s">
        <v>4509</v>
      </c>
      <c r="E815" s="36" t="s">
        <v>5863</v>
      </c>
      <c r="F815" s="14"/>
      <c r="G815" s="14"/>
      <c r="H815" s="14"/>
      <c r="I815" s="14"/>
      <c r="J815" s="14"/>
      <c r="K815" s="14"/>
      <c r="L815" s="14"/>
      <c r="M815" s="14"/>
      <c r="N815" s="14"/>
      <c r="O815" s="14"/>
      <c r="P815" s="14"/>
      <c r="Q815" s="14"/>
      <c r="R815" s="14"/>
      <c r="S815" s="14"/>
      <c r="T815" s="14"/>
      <c r="U815" s="14"/>
      <c r="V815" s="14"/>
      <c r="W815" s="14"/>
      <c r="X815" s="14"/>
      <c r="Y815" s="14"/>
      <c r="Z815" s="14"/>
    </row>
    <row r="816">
      <c r="A816" s="106">
        <v>815.0</v>
      </c>
      <c r="B816" s="107" t="s">
        <v>5409</v>
      </c>
      <c r="C816" s="107" t="s">
        <v>5864</v>
      </c>
      <c r="D816" s="107" t="s">
        <v>4509</v>
      </c>
      <c r="E816" s="36" t="s">
        <v>5865</v>
      </c>
      <c r="F816" s="14"/>
      <c r="G816" s="14"/>
      <c r="H816" s="14"/>
      <c r="I816" s="14"/>
      <c r="J816" s="14"/>
      <c r="K816" s="14"/>
      <c r="L816" s="14"/>
      <c r="M816" s="14"/>
      <c r="N816" s="14"/>
      <c r="O816" s="14"/>
      <c r="P816" s="14"/>
      <c r="Q816" s="14"/>
      <c r="R816" s="14"/>
      <c r="S816" s="14"/>
      <c r="T816" s="14"/>
      <c r="U816" s="14"/>
      <c r="V816" s="14"/>
      <c r="W816" s="14"/>
      <c r="X816" s="14"/>
      <c r="Y816" s="14"/>
      <c r="Z816" s="14"/>
    </row>
    <row r="817">
      <c r="A817" s="106">
        <v>816.0</v>
      </c>
      <c r="B817" s="107" t="s">
        <v>5409</v>
      </c>
      <c r="C817" s="107" t="s">
        <v>5866</v>
      </c>
      <c r="D817" s="107" t="s">
        <v>4505</v>
      </c>
      <c r="E817" s="36" t="s">
        <v>5867</v>
      </c>
      <c r="F817" s="14"/>
      <c r="G817" s="14"/>
      <c r="H817" s="14"/>
      <c r="I817" s="14"/>
      <c r="J817" s="14"/>
      <c r="K817" s="14"/>
      <c r="L817" s="14"/>
      <c r="M817" s="14"/>
      <c r="N817" s="14"/>
      <c r="O817" s="14"/>
      <c r="P817" s="14"/>
      <c r="Q817" s="14"/>
      <c r="R817" s="14"/>
      <c r="S817" s="14"/>
      <c r="T817" s="14"/>
      <c r="U817" s="14"/>
      <c r="V817" s="14"/>
      <c r="W817" s="14"/>
      <c r="X817" s="14"/>
      <c r="Y817" s="14"/>
      <c r="Z817" s="14"/>
    </row>
    <row r="818">
      <c r="A818" s="106">
        <v>817.0</v>
      </c>
      <c r="B818" s="107" t="s">
        <v>5409</v>
      </c>
      <c r="C818" s="107" t="s">
        <v>5645</v>
      </c>
      <c r="D818" s="107" t="s">
        <v>4509</v>
      </c>
      <c r="E818" s="36" t="s">
        <v>5868</v>
      </c>
      <c r="F818" s="14"/>
      <c r="G818" s="14"/>
      <c r="H818" s="14"/>
      <c r="I818" s="14"/>
      <c r="J818" s="14"/>
      <c r="K818" s="14"/>
      <c r="L818" s="14"/>
      <c r="M818" s="14"/>
      <c r="N818" s="14"/>
      <c r="O818" s="14"/>
      <c r="P818" s="14"/>
      <c r="Q818" s="14"/>
      <c r="R818" s="14"/>
      <c r="S818" s="14"/>
      <c r="T818" s="14"/>
      <c r="U818" s="14"/>
      <c r="V818" s="14"/>
      <c r="W818" s="14"/>
      <c r="X818" s="14"/>
      <c r="Y818" s="14"/>
      <c r="Z818" s="14"/>
    </row>
    <row r="819">
      <c r="A819" s="106">
        <v>818.0</v>
      </c>
      <c r="B819" s="107" t="s">
        <v>5409</v>
      </c>
      <c r="C819" s="107" t="s">
        <v>5869</v>
      </c>
      <c r="D819" s="107" t="s">
        <v>4505</v>
      </c>
      <c r="E819" s="36" t="s">
        <v>5870</v>
      </c>
      <c r="F819" s="14"/>
      <c r="G819" s="14"/>
      <c r="H819" s="14"/>
      <c r="I819" s="14"/>
      <c r="J819" s="14"/>
      <c r="K819" s="14"/>
      <c r="L819" s="14"/>
      <c r="M819" s="14"/>
      <c r="N819" s="14"/>
      <c r="O819" s="14"/>
      <c r="P819" s="14"/>
      <c r="Q819" s="14"/>
      <c r="R819" s="14"/>
      <c r="S819" s="14"/>
      <c r="T819" s="14"/>
      <c r="U819" s="14"/>
      <c r="V819" s="14"/>
      <c r="W819" s="14"/>
      <c r="X819" s="14"/>
      <c r="Y819" s="14"/>
      <c r="Z819" s="14"/>
    </row>
    <row r="820">
      <c r="A820" s="106">
        <v>819.0</v>
      </c>
      <c r="B820" s="107" t="s">
        <v>5409</v>
      </c>
      <c r="C820" s="107" t="s">
        <v>5871</v>
      </c>
      <c r="D820" s="107" t="s">
        <v>4509</v>
      </c>
      <c r="E820" s="36" t="s">
        <v>5872</v>
      </c>
      <c r="F820" s="14"/>
      <c r="G820" s="14"/>
      <c r="H820" s="14"/>
      <c r="I820" s="14"/>
      <c r="J820" s="14"/>
      <c r="K820" s="14"/>
      <c r="L820" s="14"/>
      <c r="M820" s="14"/>
      <c r="N820" s="14"/>
      <c r="O820" s="14"/>
      <c r="P820" s="14"/>
      <c r="Q820" s="14"/>
      <c r="R820" s="14"/>
      <c r="S820" s="14"/>
      <c r="T820" s="14"/>
      <c r="U820" s="14"/>
      <c r="V820" s="14"/>
      <c r="W820" s="14"/>
      <c r="X820" s="14"/>
      <c r="Y820" s="14"/>
      <c r="Z820" s="14"/>
    </row>
    <row r="821">
      <c r="A821" s="106">
        <v>820.0</v>
      </c>
      <c r="B821" s="107" t="s">
        <v>5409</v>
      </c>
      <c r="C821" s="107" t="s">
        <v>5873</v>
      </c>
      <c r="D821" s="107" t="s">
        <v>4509</v>
      </c>
      <c r="E821" s="36" t="s">
        <v>5874</v>
      </c>
      <c r="F821" s="14"/>
      <c r="G821" s="14"/>
      <c r="H821" s="14"/>
      <c r="I821" s="14"/>
      <c r="J821" s="14"/>
      <c r="K821" s="14"/>
      <c r="L821" s="14"/>
      <c r="M821" s="14"/>
      <c r="N821" s="14"/>
      <c r="O821" s="14"/>
      <c r="P821" s="14"/>
      <c r="Q821" s="14"/>
      <c r="R821" s="14"/>
      <c r="S821" s="14"/>
      <c r="T821" s="14"/>
      <c r="U821" s="14"/>
      <c r="V821" s="14"/>
      <c r="W821" s="14"/>
      <c r="X821" s="14"/>
      <c r="Y821" s="14"/>
      <c r="Z821" s="14"/>
    </row>
    <row r="822">
      <c r="A822" s="106">
        <v>821.0</v>
      </c>
      <c r="B822" s="107" t="s">
        <v>5409</v>
      </c>
      <c r="C822" s="107" t="s">
        <v>5875</v>
      </c>
      <c r="D822" s="107" t="s">
        <v>4509</v>
      </c>
      <c r="E822" s="36" t="s">
        <v>5876</v>
      </c>
      <c r="F822" s="14"/>
      <c r="G822" s="14"/>
      <c r="H822" s="14"/>
      <c r="I822" s="14"/>
      <c r="J822" s="14"/>
      <c r="K822" s="14"/>
      <c r="L822" s="14"/>
      <c r="M822" s="14"/>
      <c r="N822" s="14"/>
      <c r="O822" s="14"/>
      <c r="P822" s="14"/>
      <c r="Q822" s="14"/>
      <c r="R822" s="14"/>
      <c r="S822" s="14"/>
      <c r="T822" s="14"/>
      <c r="U822" s="14"/>
      <c r="V822" s="14"/>
      <c r="W822" s="14"/>
      <c r="X822" s="14"/>
      <c r="Y822" s="14"/>
      <c r="Z822" s="14"/>
    </row>
    <row r="823">
      <c r="A823" s="106">
        <v>822.0</v>
      </c>
      <c r="B823" s="107" t="s">
        <v>5409</v>
      </c>
      <c r="C823" s="107" t="s">
        <v>5090</v>
      </c>
      <c r="D823" s="107" t="s">
        <v>4509</v>
      </c>
      <c r="E823" s="36" t="s">
        <v>5877</v>
      </c>
      <c r="F823" s="14"/>
      <c r="G823" s="14"/>
      <c r="H823" s="14"/>
      <c r="I823" s="14"/>
      <c r="J823" s="14"/>
      <c r="K823" s="14"/>
      <c r="L823" s="14"/>
      <c r="M823" s="14"/>
      <c r="N823" s="14"/>
      <c r="O823" s="14"/>
      <c r="P823" s="14"/>
      <c r="Q823" s="14"/>
      <c r="R823" s="14"/>
      <c r="S823" s="14"/>
      <c r="T823" s="14"/>
      <c r="U823" s="14"/>
      <c r="V823" s="14"/>
      <c r="W823" s="14"/>
      <c r="X823" s="14"/>
      <c r="Y823" s="14"/>
      <c r="Z823" s="14"/>
    </row>
    <row r="824">
      <c r="A824" s="106">
        <v>823.0</v>
      </c>
      <c r="B824" s="107" t="s">
        <v>5409</v>
      </c>
      <c r="C824" s="107" t="s">
        <v>5878</v>
      </c>
      <c r="D824" s="107" t="s">
        <v>4509</v>
      </c>
      <c r="E824" s="36" t="s">
        <v>5879</v>
      </c>
      <c r="F824" s="14"/>
      <c r="G824" s="14"/>
      <c r="H824" s="14"/>
      <c r="I824" s="14"/>
      <c r="J824" s="14"/>
      <c r="K824" s="14"/>
      <c r="L824" s="14"/>
      <c r="M824" s="14"/>
      <c r="N824" s="14"/>
      <c r="O824" s="14"/>
      <c r="P824" s="14"/>
      <c r="Q824" s="14"/>
      <c r="R824" s="14"/>
      <c r="S824" s="14"/>
      <c r="T824" s="14"/>
      <c r="U824" s="14"/>
      <c r="V824" s="14"/>
      <c r="W824" s="14"/>
      <c r="X824" s="14"/>
      <c r="Y824" s="14"/>
      <c r="Z824" s="14"/>
    </row>
    <row r="825">
      <c r="A825" s="106">
        <v>824.0</v>
      </c>
      <c r="B825" s="107" t="s">
        <v>5409</v>
      </c>
      <c r="C825" s="107" t="s">
        <v>5880</v>
      </c>
      <c r="D825" s="107" t="s">
        <v>4509</v>
      </c>
      <c r="E825" s="36" t="s">
        <v>5881</v>
      </c>
      <c r="F825" s="14"/>
      <c r="G825" s="14"/>
      <c r="H825" s="14"/>
      <c r="I825" s="14"/>
      <c r="J825" s="14"/>
      <c r="K825" s="14"/>
      <c r="L825" s="14"/>
      <c r="M825" s="14"/>
      <c r="N825" s="14"/>
      <c r="O825" s="14"/>
      <c r="P825" s="14"/>
      <c r="Q825" s="14"/>
      <c r="R825" s="14"/>
      <c r="S825" s="14"/>
      <c r="T825" s="14"/>
      <c r="U825" s="14"/>
      <c r="V825" s="14"/>
      <c r="W825" s="14"/>
      <c r="X825" s="14"/>
      <c r="Y825" s="14"/>
      <c r="Z825" s="14"/>
    </row>
    <row r="826">
      <c r="A826" s="106">
        <v>825.0</v>
      </c>
      <c r="B826" s="107" t="s">
        <v>5409</v>
      </c>
      <c r="C826" s="107" t="s">
        <v>5882</v>
      </c>
      <c r="D826" s="107" t="s">
        <v>4509</v>
      </c>
      <c r="E826" s="36" t="s">
        <v>5883</v>
      </c>
      <c r="F826" s="14"/>
      <c r="G826" s="14"/>
      <c r="H826" s="14"/>
      <c r="I826" s="14"/>
      <c r="J826" s="14"/>
      <c r="K826" s="14"/>
      <c r="L826" s="14"/>
      <c r="M826" s="14"/>
      <c r="N826" s="14"/>
      <c r="O826" s="14"/>
      <c r="P826" s="14"/>
      <c r="Q826" s="14"/>
      <c r="R826" s="14"/>
      <c r="S826" s="14"/>
      <c r="T826" s="14"/>
      <c r="U826" s="14"/>
      <c r="V826" s="14"/>
      <c r="W826" s="14"/>
      <c r="X826" s="14"/>
      <c r="Y826" s="14"/>
      <c r="Z826" s="14"/>
    </row>
    <row r="827">
      <c r="A827" s="106">
        <v>826.0</v>
      </c>
      <c r="B827" s="107" t="s">
        <v>5409</v>
      </c>
      <c r="C827" s="107" t="s">
        <v>5884</v>
      </c>
      <c r="D827" s="107" t="s">
        <v>4509</v>
      </c>
      <c r="E827" s="36" t="s">
        <v>5885</v>
      </c>
      <c r="F827" s="14"/>
      <c r="G827" s="14"/>
      <c r="H827" s="14"/>
      <c r="I827" s="14"/>
      <c r="J827" s="14"/>
      <c r="K827" s="14"/>
      <c r="L827" s="14"/>
      <c r="M827" s="14"/>
      <c r="N827" s="14"/>
      <c r="O827" s="14"/>
      <c r="P827" s="14"/>
      <c r="Q827" s="14"/>
      <c r="R827" s="14"/>
      <c r="S827" s="14"/>
      <c r="T827" s="14"/>
      <c r="U827" s="14"/>
      <c r="V827" s="14"/>
      <c r="W827" s="14"/>
      <c r="X827" s="14"/>
      <c r="Y827" s="14"/>
      <c r="Z827" s="14"/>
    </row>
    <row r="828">
      <c r="A828" s="106">
        <v>827.0</v>
      </c>
      <c r="B828" s="107" t="s">
        <v>5409</v>
      </c>
      <c r="C828" s="107" t="s">
        <v>4530</v>
      </c>
      <c r="D828" s="107" t="s">
        <v>4505</v>
      </c>
      <c r="E828" s="36" t="s">
        <v>5886</v>
      </c>
      <c r="F828" s="14"/>
      <c r="G828" s="14"/>
      <c r="H828" s="14"/>
      <c r="I828" s="14"/>
      <c r="J828" s="14"/>
      <c r="K828" s="14"/>
      <c r="L828" s="14"/>
      <c r="M828" s="14"/>
      <c r="N828" s="14"/>
      <c r="O828" s="14"/>
      <c r="P828" s="14"/>
      <c r="Q828" s="14"/>
      <c r="R828" s="14"/>
      <c r="S828" s="14"/>
      <c r="T828" s="14"/>
      <c r="U828" s="14"/>
      <c r="V828" s="14"/>
      <c r="W828" s="14"/>
      <c r="X828" s="14"/>
      <c r="Y828" s="14"/>
      <c r="Z828" s="14"/>
    </row>
    <row r="829">
      <c r="A829" s="106">
        <v>828.0</v>
      </c>
      <c r="B829" s="107" t="s">
        <v>5409</v>
      </c>
      <c r="C829" s="107" t="s">
        <v>4876</v>
      </c>
      <c r="D829" s="107" t="s">
        <v>4509</v>
      </c>
      <c r="E829" s="36" t="s">
        <v>5887</v>
      </c>
      <c r="F829" s="14"/>
      <c r="G829" s="14"/>
      <c r="H829" s="14"/>
      <c r="I829" s="14"/>
      <c r="J829" s="14"/>
      <c r="K829" s="14"/>
      <c r="L829" s="14"/>
      <c r="M829" s="14"/>
      <c r="N829" s="14"/>
      <c r="O829" s="14"/>
      <c r="P829" s="14"/>
      <c r="Q829" s="14"/>
      <c r="R829" s="14"/>
      <c r="S829" s="14"/>
      <c r="T829" s="14"/>
      <c r="U829" s="14"/>
      <c r="V829" s="14"/>
      <c r="W829" s="14"/>
      <c r="X829" s="14"/>
      <c r="Y829" s="14"/>
      <c r="Z829" s="14"/>
    </row>
    <row r="830">
      <c r="A830" s="106">
        <v>829.0</v>
      </c>
      <c r="B830" s="107" t="s">
        <v>5409</v>
      </c>
      <c r="C830" s="107" t="s">
        <v>5502</v>
      </c>
      <c r="D830" s="107" t="s">
        <v>4509</v>
      </c>
      <c r="E830" s="36" t="s">
        <v>5888</v>
      </c>
      <c r="F830" s="14"/>
      <c r="G830" s="14"/>
      <c r="H830" s="14"/>
      <c r="I830" s="14"/>
      <c r="J830" s="14"/>
      <c r="K830" s="14"/>
      <c r="L830" s="14"/>
      <c r="M830" s="14"/>
      <c r="N830" s="14"/>
      <c r="O830" s="14"/>
      <c r="P830" s="14"/>
      <c r="Q830" s="14"/>
      <c r="R830" s="14"/>
      <c r="S830" s="14"/>
      <c r="T830" s="14"/>
      <c r="U830" s="14"/>
      <c r="V830" s="14"/>
      <c r="W830" s="14"/>
      <c r="X830" s="14"/>
      <c r="Y830" s="14"/>
      <c r="Z830" s="14"/>
    </row>
    <row r="831">
      <c r="A831" s="106">
        <v>830.0</v>
      </c>
      <c r="B831" s="107" t="s">
        <v>5409</v>
      </c>
      <c r="C831" s="107" t="s">
        <v>5889</v>
      </c>
      <c r="D831" s="107" t="s">
        <v>4509</v>
      </c>
      <c r="E831" s="36" t="s">
        <v>5890</v>
      </c>
      <c r="F831" s="14"/>
      <c r="G831" s="14"/>
      <c r="H831" s="14"/>
      <c r="I831" s="14"/>
      <c r="J831" s="14"/>
      <c r="K831" s="14"/>
      <c r="L831" s="14"/>
      <c r="M831" s="14"/>
      <c r="N831" s="14"/>
      <c r="O831" s="14"/>
      <c r="P831" s="14"/>
      <c r="Q831" s="14"/>
      <c r="R831" s="14"/>
      <c r="S831" s="14"/>
      <c r="T831" s="14"/>
      <c r="U831" s="14"/>
      <c r="V831" s="14"/>
      <c r="W831" s="14"/>
      <c r="X831" s="14"/>
      <c r="Y831" s="14"/>
      <c r="Z831" s="14"/>
    </row>
    <row r="832">
      <c r="A832" s="106">
        <v>831.0</v>
      </c>
      <c r="B832" s="107" t="s">
        <v>5409</v>
      </c>
      <c r="C832" s="107" t="s">
        <v>5891</v>
      </c>
      <c r="D832" s="107" t="s">
        <v>4509</v>
      </c>
      <c r="E832" s="36" t="s">
        <v>5892</v>
      </c>
      <c r="F832" s="14"/>
      <c r="G832" s="14"/>
      <c r="H832" s="14"/>
      <c r="I832" s="14"/>
      <c r="J832" s="14"/>
      <c r="K832" s="14"/>
      <c r="L832" s="14"/>
      <c r="M832" s="14"/>
      <c r="N832" s="14"/>
      <c r="O832" s="14"/>
      <c r="P832" s="14"/>
      <c r="Q832" s="14"/>
      <c r="R832" s="14"/>
      <c r="S832" s="14"/>
      <c r="T832" s="14"/>
      <c r="U832" s="14"/>
      <c r="V832" s="14"/>
      <c r="W832" s="14"/>
      <c r="X832" s="14"/>
      <c r="Y832" s="14"/>
      <c r="Z832" s="14"/>
    </row>
    <row r="833">
      <c r="A833" s="106">
        <v>832.0</v>
      </c>
      <c r="B833" s="107" t="s">
        <v>5409</v>
      </c>
      <c r="C833" s="107" t="s">
        <v>4564</v>
      </c>
      <c r="D833" s="107" t="s">
        <v>4509</v>
      </c>
      <c r="E833" s="36" t="s">
        <v>5893</v>
      </c>
      <c r="F833" s="14"/>
      <c r="G833" s="14"/>
      <c r="H833" s="14"/>
      <c r="I833" s="14"/>
      <c r="J833" s="14"/>
      <c r="K833" s="14"/>
      <c r="L833" s="14"/>
      <c r="M833" s="14"/>
      <c r="N833" s="14"/>
      <c r="O833" s="14"/>
      <c r="P833" s="14"/>
      <c r="Q833" s="14"/>
      <c r="R833" s="14"/>
      <c r="S833" s="14"/>
      <c r="T833" s="14"/>
      <c r="U833" s="14"/>
      <c r="V833" s="14"/>
      <c r="W833" s="14"/>
      <c r="X833" s="14"/>
      <c r="Y833" s="14"/>
      <c r="Z833" s="14"/>
    </row>
    <row r="834">
      <c r="A834" s="106">
        <v>833.0</v>
      </c>
      <c r="B834" s="107" t="s">
        <v>5409</v>
      </c>
      <c r="C834" s="107" t="s">
        <v>5057</v>
      </c>
      <c r="D834" s="107" t="s">
        <v>4509</v>
      </c>
      <c r="E834" s="36" t="s">
        <v>5894</v>
      </c>
      <c r="F834" s="14"/>
      <c r="G834" s="14"/>
      <c r="H834" s="14"/>
      <c r="I834" s="14"/>
      <c r="J834" s="14"/>
      <c r="K834" s="14"/>
      <c r="L834" s="14"/>
      <c r="M834" s="14"/>
      <c r="N834" s="14"/>
      <c r="O834" s="14"/>
      <c r="P834" s="14"/>
      <c r="Q834" s="14"/>
      <c r="R834" s="14"/>
      <c r="S834" s="14"/>
      <c r="T834" s="14"/>
      <c r="U834" s="14"/>
      <c r="V834" s="14"/>
      <c r="W834" s="14"/>
      <c r="X834" s="14"/>
      <c r="Y834" s="14"/>
      <c r="Z834" s="14"/>
    </row>
    <row r="835">
      <c r="A835" s="106">
        <v>834.0</v>
      </c>
      <c r="B835" s="107" t="s">
        <v>5409</v>
      </c>
      <c r="C835" s="107" t="s">
        <v>5895</v>
      </c>
      <c r="D835" s="107" t="s">
        <v>4509</v>
      </c>
      <c r="E835" s="36" t="s">
        <v>5896</v>
      </c>
      <c r="F835" s="14"/>
      <c r="G835" s="14"/>
      <c r="H835" s="14"/>
      <c r="I835" s="14"/>
      <c r="J835" s="14"/>
      <c r="K835" s="14"/>
      <c r="L835" s="14"/>
      <c r="M835" s="14"/>
      <c r="N835" s="14"/>
      <c r="O835" s="14"/>
      <c r="P835" s="14"/>
      <c r="Q835" s="14"/>
      <c r="R835" s="14"/>
      <c r="S835" s="14"/>
      <c r="T835" s="14"/>
      <c r="U835" s="14"/>
      <c r="V835" s="14"/>
      <c r="W835" s="14"/>
      <c r="X835" s="14"/>
      <c r="Y835" s="14"/>
      <c r="Z835" s="14"/>
    </row>
    <row r="836">
      <c r="A836" s="106">
        <v>835.0</v>
      </c>
      <c r="B836" s="107" t="s">
        <v>5409</v>
      </c>
      <c r="C836" s="107" t="s">
        <v>5897</v>
      </c>
      <c r="D836" s="107" t="s">
        <v>4509</v>
      </c>
      <c r="E836" s="36" t="s">
        <v>5898</v>
      </c>
      <c r="F836" s="14"/>
      <c r="G836" s="14"/>
      <c r="H836" s="14"/>
      <c r="I836" s="14"/>
      <c r="J836" s="14"/>
      <c r="K836" s="14"/>
      <c r="L836" s="14"/>
      <c r="M836" s="14"/>
      <c r="N836" s="14"/>
      <c r="O836" s="14"/>
      <c r="P836" s="14"/>
      <c r="Q836" s="14"/>
      <c r="R836" s="14"/>
      <c r="S836" s="14"/>
      <c r="T836" s="14"/>
      <c r="U836" s="14"/>
      <c r="V836" s="14"/>
      <c r="W836" s="14"/>
      <c r="X836" s="14"/>
      <c r="Y836" s="14"/>
      <c r="Z836" s="14"/>
    </row>
    <row r="837">
      <c r="A837" s="106">
        <v>836.0</v>
      </c>
      <c r="B837" s="107" t="s">
        <v>5409</v>
      </c>
      <c r="C837" s="107" t="s">
        <v>5899</v>
      </c>
      <c r="D837" s="107" t="s">
        <v>4680</v>
      </c>
      <c r="E837" s="36" t="s">
        <v>5900</v>
      </c>
      <c r="F837" s="14"/>
      <c r="G837" s="14"/>
      <c r="H837" s="14"/>
      <c r="I837" s="14"/>
      <c r="J837" s="14"/>
      <c r="K837" s="14"/>
      <c r="L837" s="14"/>
      <c r="M837" s="14"/>
      <c r="N837" s="14"/>
      <c r="O837" s="14"/>
      <c r="P837" s="14"/>
      <c r="Q837" s="14"/>
      <c r="R837" s="14"/>
      <c r="S837" s="14"/>
      <c r="T837" s="14"/>
      <c r="U837" s="14"/>
      <c r="V837" s="14"/>
      <c r="W837" s="14"/>
      <c r="X837" s="14"/>
      <c r="Y837" s="14"/>
      <c r="Z837" s="14"/>
    </row>
    <row r="838">
      <c r="A838" s="106">
        <v>837.0</v>
      </c>
      <c r="B838" s="107" t="s">
        <v>5409</v>
      </c>
      <c r="C838" s="107" t="s">
        <v>5029</v>
      </c>
      <c r="D838" s="107" t="s">
        <v>4509</v>
      </c>
      <c r="E838" s="36" t="s">
        <v>5901</v>
      </c>
      <c r="F838" s="14"/>
      <c r="G838" s="14"/>
      <c r="H838" s="14"/>
      <c r="I838" s="14"/>
      <c r="J838" s="14"/>
      <c r="K838" s="14"/>
      <c r="L838" s="14"/>
      <c r="M838" s="14"/>
      <c r="N838" s="14"/>
      <c r="O838" s="14"/>
      <c r="P838" s="14"/>
      <c r="Q838" s="14"/>
      <c r="R838" s="14"/>
      <c r="S838" s="14"/>
      <c r="T838" s="14"/>
      <c r="U838" s="14"/>
      <c r="V838" s="14"/>
      <c r="W838" s="14"/>
      <c r="X838" s="14"/>
      <c r="Y838" s="14"/>
      <c r="Z838" s="14"/>
    </row>
    <row r="839">
      <c r="A839" s="106">
        <v>838.0</v>
      </c>
      <c r="B839" s="107" t="s">
        <v>5409</v>
      </c>
      <c r="C839" s="107" t="s">
        <v>5902</v>
      </c>
      <c r="D839" s="107" t="s">
        <v>5366</v>
      </c>
      <c r="E839" s="36" t="s">
        <v>5903</v>
      </c>
      <c r="F839" s="14"/>
      <c r="G839" s="14"/>
      <c r="H839" s="14"/>
      <c r="I839" s="14"/>
      <c r="J839" s="14"/>
      <c r="K839" s="14"/>
      <c r="L839" s="14"/>
      <c r="M839" s="14"/>
      <c r="N839" s="14"/>
      <c r="O839" s="14"/>
      <c r="P839" s="14"/>
      <c r="Q839" s="14"/>
      <c r="R839" s="14"/>
      <c r="S839" s="14"/>
      <c r="T839" s="14"/>
      <c r="U839" s="14"/>
      <c r="V839" s="14"/>
      <c r="W839" s="14"/>
      <c r="X839" s="14"/>
      <c r="Y839" s="14"/>
      <c r="Z839" s="14"/>
    </row>
    <row r="840">
      <c r="A840" s="106">
        <v>839.0</v>
      </c>
      <c r="B840" s="107" t="s">
        <v>5409</v>
      </c>
      <c r="C840" s="107" t="s">
        <v>5904</v>
      </c>
      <c r="D840" s="107" t="s">
        <v>4509</v>
      </c>
      <c r="E840" s="36" t="s">
        <v>5905</v>
      </c>
      <c r="F840" s="14"/>
      <c r="G840" s="14"/>
      <c r="H840" s="14"/>
      <c r="I840" s="14"/>
      <c r="J840" s="14"/>
      <c r="K840" s="14"/>
      <c r="L840" s="14"/>
      <c r="M840" s="14"/>
      <c r="N840" s="14"/>
      <c r="O840" s="14"/>
      <c r="P840" s="14"/>
      <c r="Q840" s="14"/>
      <c r="R840" s="14"/>
      <c r="S840" s="14"/>
      <c r="T840" s="14"/>
      <c r="U840" s="14"/>
      <c r="V840" s="14"/>
      <c r="W840" s="14"/>
      <c r="X840" s="14"/>
      <c r="Y840" s="14"/>
      <c r="Z840" s="14"/>
    </row>
    <row r="841">
      <c r="A841" s="106">
        <v>840.0</v>
      </c>
      <c r="B841" s="107" t="s">
        <v>5409</v>
      </c>
      <c r="C841" s="107" t="s">
        <v>5884</v>
      </c>
      <c r="D841" s="107" t="s">
        <v>4509</v>
      </c>
      <c r="E841" s="36" t="s">
        <v>5906</v>
      </c>
      <c r="F841" s="14"/>
      <c r="G841" s="14"/>
      <c r="H841" s="14"/>
      <c r="I841" s="14"/>
      <c r="J841" s="14"/>
      <c r="K841" s="14"/>
      <c r="L841" s="14"/>
      <c r="M841" s="14"/>
      <c r="N841" s="14"/>
      <c r="O841" s="14"/>
      <c r="P841" s="14"/>
      <c r="Q841" s="14"/>
      <c r="R841" s="14"/>
      <c r="S841" s="14"/>
      <c r="T841" s="14"/>
      <c r="U841" s="14"/>
      <c r="V841" s="14"/>
      <c r="W841" s="14"/>
      <c r="X841" s="14"/>
      <c r="Y841" s="14"/>
      <c r="Z841" s="14"/>
    </row>
    <row r="842">
      <c r="A842" s="106">
        <v>841.0</v>
      </c>
      <c r="B842" s="107" t="s">
        <v>5409</v>
      </c>
      <c r="C842" s="107" t="s">
        <v>5150</v>
      </c>
      <c r="D842" s="107" t="s">
        <v>4509</v>
      </c>
      <c r="E842" s="36" t="s">
        <v>5907</v>
      </c>
      <c r="F842" s="14"/>
      <c r="G842" s="14"/>
      <c r="H842" s="14"/>
      <c r="I842" s="14"/>
      <c r="J842" s="14"/>
      <c r="K842" s="14"/>
      <c r="L842" s="14"/>
      <c r="M842" s="14"/>
      <c r="N842" s="14"/>
      <c r="O842" s="14"/>
      <c r="P842" s="14"/>
      <c r="Q842" s="14"/>
      <c r="R842" s="14"/>
      <c r="S842" s="14"/>
      <c r="T842" s="14"/>
      <c r="U842" s="14"/>
      <c r="V842" s="14"/>
      <c r="W842" s="14"/>
      <c r="X842" s="14"/>
      <c r="Y842" s="14"/>
      <c r="Z842" s="14"/>
    </row>
    <row r="843">
      <c r="A843" s="106">
        <v>842.0</v>
      </c>
      <c r="B843" s="107" t="s">
        <v>5409</v>
      </c>
      <c r="C843" s="107" t="s">
        <v>5908</v>
      </c>
      <c r="D843" s="107" t="s">
        <v>4509</v>
      </c>
      <c r="E843" s="36" t="s">
        <v>5909</v>
      </c>
      <c r="F843" s="14"/>
      <c r="G843" s="14"/>
      <c r="H843" s="14"/>
      <c r="I843" s="14"/>
      <c r="J843" s="14"/>
      <c r="K843" s="14"/>
      <c r="L843" s="14"/>
      <c r="M843" s="14"/>
      <c r="N843" s="14"/>
      <c r="O843" s="14"/>
      <c r="P843" s="14"/>
      <c r="Q843" s="14"/>
      <c r="R843" s="14"/>
      <c r="S843" s="14"/>
      <c r="T843" s="14"/>
      <c r="U843" s="14"/>
      <c r="V843" s="14"/>
      <c r="W843" s="14"/>
      <c r="X843" s="14"/>
      <c r="Y843" s="14"/>
      <c r="Z843" s="14"/>
    </row>
    <row r="844">
      <c r="A844" s="106">
        <v>843.0</v>
      </c>
      <c r="B844" s="107" t="s">
        <v>5409</v>
      </c>
      <c r="C844" s="107" t="s">
        <v>4802</v>
      </c>
      <c r="D844" s="107" t="s">
        <v>4509</v>
      </c>
      <c r="E844" s="36" t="s">
        <v>5910</v>
      </c>
      <c r="F844" s="14"/>
      <c r="G844" s="14"/>
      <c r="H844" s="14"/>
      <c r="I844" s="14"/>
      <c r="J844" s="14"/>
      <c r="K844" s="14"/>
      <c r="L844" s="14"/>
      <c r="M844" s="14"/>
      <c r="N844" s="14"/>
      <c r="O844" s="14"/>
      <c r="P844" s="14"/>
      <c r="Q844" s="14"/>
      <c r="R844" s="14"/>
      <c r="S844" s="14"/>
      <c r="T844" s="14"/>
      <c r="U844" s="14"/>
      <c r="V844" s="14"/>
      <c r="W844" s="14"/>
      <c r="X844" s="14"/>
      <c r="Y844" s="14"/>
      <c r="Z844" s="14"/>
    </row>
    <row r="845">
      <c r="A845" s="106">
        <v>844.0</v>
      </c>
      <c r="B845" s="107" t="s">
        <v>5409</v>
      </c>
      <c r="C845" s="107" t="s">
        <v>5086</v>
      </c>
      <c r="D845" s="107" t="s">
        <v>4509</v>
      </c>
      <c r="E845" s="36" t="s">
        <v>5911</v>
      </c>
      <c r="F845" s="14"/>
      <c r="G845" s="14"/>
      <c r="H845" s="14"/>
      <c r="I845" s="14"/>
      <c r="J845" s="14"/>
      <c r="K845" s="14"/>
      <c r="L845" s="14"/>
      <c r="M845" s="14"/>
      <c r="N845" s="14"/>
      <c r="O845" s="14"/>
      <c r="P845" s="14"/>
      <c r="Q845" s="14"/>
      <c r="R845" s="14"/>
      <c r="S845" s="14"/>
      <c r="T845" s="14"/>
      <c r="U845" s="14"/>
      <c r="V845" s="14"/>
      <c r="W845" s="14"/>
      <c r="X845" s="14"/>
      <c r="Y845" s="14"/>
      <c r="Z845" s="14"/>
    </row>
    <row r="846">
      <c r="A846" s="106">
        <v>845.0</v>
      </c>
      <c r="B846" s="107" t="s">
        <v>5409</v>
      </c>
      <c r="C846" s="107" t="s">
        <v>5912</v>
      </c>
      <c r="D846" s="107" t="s">
        <v>4505</v>
      </c>
      <c r="E846" s="36" t="s">
        <v>5913</v>
      </c>
      <c r="F846" s="14"/>
      <c r="G846" s="14"/>
      <c r="H846" s="14"/>
      <c r="I846" s="14"/>
      <c r="J846" s="14"/>
      <c r="K846" s="14"/>
      <c r="L846" s="14"/>
      <c r="M846" s="14"/>
      <c r="N846" s="14"/>
      <c r="O846" s="14"/>
      <c r="P846" s="14"/>
      <c r="Q846" s="14"/>
      <c r="R846" s="14"/>
      <c r="S846" s="14"/>
      <c r="T846" s="14"/>
      <c r="U846" s="14"/>
      <c r="V846" s="14"/>
      <c r="W846" s="14"/>
      <c r="X846" s="14"/>
      <c r="Y846" s="14"/>
      <c r="Z846" s="14"/>
    </row>
    <row r="847">
      <c r="A847" s="106">
        <v>846.0</v>
      </c>
      <c r="B847" s="107" t="s">
        <v>5409</v>
      </c>
      <c r="C847" s="107" t="s">
        <v>5914</v>
      </c>
      <c r="D847" s="107" t="s">
        <v>4509</v>
      </c>
      <c r="E847" s="36" t="s">
        <v>5915</v>
      </c>
      <c r="F847" s="14"/>
      <c r="G847" s="14"/>
      <c r="H847" s="14"/>
      <c r="I847" s="14"/>
      <c r="J847" s="14"/>
      <c r="K847" s="14"/>
      <c r="L847" s="14"/>
      <c r="M847" s="14"/>
      <c r="N847" s="14"/>
      <c r="O847" s="14"/>
      <c r="P847" s="14"/>
      <c r="Q847" s="14"/>
      <c r="R847" s="14"/>
      <c r="S847" s="14"/>
      <c r="T847" s="14"/>
      <c r="U847" s="14"/>
      <c r="V847" s="14"/>
      <c r="W847" s="14"/>
      <c r="X847" s="14"/>
      <c r="Y847" s="14"/>
      <c r="Z847" s="14"/>
    </row>
    <row r="848">
      <c r="A848" s="106">
        <v>847.0</v>
      </c>
      <c r="B848" s="107" t="s">
        <v>5409</v>
      </c>
      <c r="C848" s="107" t="s">
        <v>5712</v>
      </c>
      <c r="D848" s="107" t="s">
        <v>4509</v>
      </c>
      <c r="E848" s="36" t="s">
        <v>5916</v>
      </c>
      <c r="F848" s="14"/>
      <c r="G848" s="14"/>
      <c r="H848" s="14"/>
      <c r="I848" s="14"/>
      <c r="J848" s="14"/>
      <c r="K848" s="14"/>
      <c r="L848" s="14"/>
      <c r="M848" s="14"/>
      <c r="N848" s="14"/>
      <c r="O848" s="14"/>
      <c r="P848" s="14"/>
      <c r="Q848" s="14"/>
      <c r="R848" s="14"/>
      <c r="S848" s="14"/>
      <c r="T848" s="14"/>
      <c r="U848" s="14"/>
      <c r="V848" s="14"/>
      <c r="W848" s="14"/>
      <c r="X848" s="14"/>
      <c r="Y848" s="14"/>
      <c r="Z848" s="14"/>
    </row>
    <row r="849">
      <c r="A849" s="106">
        <v>848.0</v>
      </c>
      <c r="B849" s="107" t="s">
        <v>5409</v>
      </c>
      <c r="C849" s="107" t="s">
        <v>5917</v>
      </c>
      <c r="D849" s="107" t="s">
        <v>5224</v>
      </c>
      <c r="E849" s="36" t="s">
        <v>5918</v>
      </c>
      <c r="F849" s="14"/>
      <c r="G849" s="14"/>
      <c r="H849" s="14"/>
      <c r="I849" s="14"/>
      <c r="J849" s="14"/>
      <c r="K849" s="14"/>
      <c r="L849" s="14"/>
      <c r="M849" s="14"/>
      <c r="N849" s="14"/>
      <c r="O849" s="14"/>
      <c r="P849" s="14"/>
      <c r="Q849" s="14"/>
      <c r="R849" s="14"/>
      <c r="S849" s="14"/>
      <c r="T849" s="14"/>
      <c r="U849" s="14"/>
      <c r="V849" s="14"/>
      <c r="W849" s="14"/>
      <c r="X849" s="14"/>
      <c r="Y849" s="14"/>
      <c r="Z849" s="14"/>
    </row>
    <row r="850">
      <c r="A850" s="106">
        <v>849.0</v>
      </c>
      <c r="B850" s="107" t="s">
        <v>5409</v>
      </c>
      <c r="C850" s="107" t="s">
        <v>5919</v>
      </c>
      <c r="D850" s="107" t="s">
        <v>4509</v>
      </c>
      <c r="E850" s="36" t="s">
        <v>5920</v>
      </c>
      <c r="F850" s="14"/>
      <c r="G850" s="14"/>
      <c r="H850" s="14"/>
      <c r="I850" s="14"/>
      <c r="J850" s="14"/>
      <c r="K850" s="14"/>
      <c r="L850" s="14"/>
      <c r="M850" s="14"/>
      <c r="N850" s="14"/>
      <c r="O850" s="14"/>
      <c r="P850" s="14"/>
      <c r="Q850" s="14"/>
      <c r="R850" s="14"/>
      <c r="S850" s="14"/>
      <c r="T850" s="14"/>
      <c r="U850" s="14"/>
      <c r="V850" s="14"/>
      <c r="W850" s="14"/>
      <c r="X850" s="14"/>
      <c r="Y850" s="14"/>
      <c r="Z850" s="14"/>
    </row>
    <row r="851">
      <c r="A851" s="106">
        <v>850.0</v>
      </c>
      <c r="B851" s="107" t="s">
        <v>5409</v>
      </c>
      <c r="C851" s="107" t="s">
        <v>5921</v>
      </c>
      <c r="D851" s="107" t="s">
        <v>4509</v>
      </c>
      <c r="E851" s="36" t="s">
        <v>5922</v>
      </c>
      <c r="F851" s="14"/>
      <c r="G851" s="14"/>
      <c r="H851" s="14"/>
      <c r="I851" s="14"/>
      <c r="J851" s="14"/>
      <c r="K851" s="14"/>
      <c r="L851" s="14"/>
      <c r="M851" s="14"/>
      <c r="N851" s="14"/>
      <c r="O851" s="14"/>
      <c r="P851" s="14"/>
      <c r="Q851" s="14"/>
      <c r="R851" s="14"/>
      <c r="S851" s="14"/>
      <c r="T851" s="14"/>
      <c r="U851" s="14"/>
      <c r="V851" s="14"/>
      <c r="W851" s="14"/>
      <c r="X851" s="14"/>
      <c r="Y851" s="14"/>
      <c r="Z851" s="14"/>
    </row>
    <row r="852">
      <c r="A852" s="106">
        <v>851.0</v>
      </c>
      <c r="B852" s="107" t="s">
        <v>5409</v>
      </c>
      <c r="C852" s="107" t="s">
        <v>5923</v>
      </c>
      <c r="D852" s="107" t="s">
        <v>4509</v>
      </c>
      <c r="E852" s="36" t="s">
        <v>5924</v>
      </c>
      <c r="F852" s="14"/>
      <c r="G852" s="14"/>
      <c r="H852" s="14"/>
      <c r="I852" s="14"/>
      <c r="J852" s="14"/>
      <c r="K852" s="14"/>
      <c r="L852" s="14"/>
      <c r="M852" s="14"/>
      <c r="N852" s="14"/>
      <c r="O852" s="14"/>
      <c r="P852" s="14"/>
      <c r="Q852" s="14"/>
      <c r="R852" s="14"/>
      <c r="S852" s="14"/>
      <c r="T852" s="14"/>
      <c r="U852" s="14"/>
      <c r="V852" s="14"/>
      <c r="W852" s="14"/>
      <c r="X852" s="14"/>
      <c r="Y852" s="14"/>
      <c r="Z852" s="14"/>
    </row>
    <row r="853">
      <c r="A853" s="106">
        <v>852.0</v>
      </c>
      <c r="B853" s="107" t="s">
        <v>5409</v>
      </c>
      <c r="C853" s="107" t="s">
        <v>5925</v>
      </c>
      <c r="D853" s="107" t="s">
        <v>4509</v>
      </c>
      <c r="E853" s="36" t="s">
        <v>5926</v>
      </c>
      <c r="F853" s="14"/>
      <c r="G853" s="14"/>
      <c r="H853" s="14"/>
      <c r="I853" s="14"/>
      <c r="J853" s="14"/>
      <c r="K853" s="14"/>
      <c r="L853" s="14"/>
      <c r="M853" s="14"/>
      <c r="N853" s="14"/>
      <c r="O853" s="14"/>
      <c r="P853" s="14"/>
      <c r="Q853" s="14"/>
      <c r="R853" s="14"/>
      <c r="S853" s="14"/>
      <c r="T853" s="14"/>
      <c r="U853" s="14"/>
      <c r="V853" s="14"/>
      <c r="W853" s="14"/>
      <c r="X853" s="14"/>
      <c r="Y853" s="14"/>
      <c r="Z853" s="14"/>
    </row>
    <row r="854">
      <c r="A854" s="106">
        <v>853.0</v>
      </c>
      <c r="B854" s="107" t="s">
        <v>5409</v>
      </c>
      <c r="C854" s="107" t="s">
        <v>4741</v>
      </c>
      <c r="D854" s="107" t="s">
        <v>4509</v>
      </c>
      <c r="E854" s="36" t="s">
        <v>5927</v>
      </c>
      <c r="F854" s="14"/>
      <c r="G854" s="14"/>
      <c r="H854" s="14"/>
      <c r="I854" s="14"/>
      <c r="J854" s="14"/>
      <c r="K854" s="14"/>
      <c r="L854" s="14"/>
      <c r="M854" s="14"/>
      <c r="N854" s="14"/>
      <c r="O854" s="14"/>
      <c r="P854" s="14"/>
      <c r="Q854" s="14"/>
      <c r="R854" s="14"/>
      <c r="S854" s="14"/>
      <c r="T854" s="14"/>
      <c r="U854" s="14"/>
      <c r="V854" s="14"/>
      <c r="W854" s="14"/>
      <c r="X854" s="14"/>
      <c r="Y854" s="14"/>
      <c r="Z854" s="14"/>
    </row>
    <row r="855">
      <c r="A855" s="106">
        <v>854.0</v>
      </c>
      <c r="B855" s="107" t="s">
        <v>5409</v>
      </c>
      <c r="C855" s="107" t="s">
        <v>5928</v>
      </c>
      <c r="D855" s="107" t="s">
        <v>4509</v>
      </c>
      <c r="E855" s="36" t="s">
        <v>5929</v>
      </c>
      <c r="F855" s="14"/>
      <c r="G855" s="14"/>
      <c r="H855" s="14"/>
      <c r="I855" s="14"/>
      <c r="J855" s="14"/>
      <c r="K855" s="14"/>
      <c r="L855" s="14"/>
      <c r="M855" s="14"/>
      <c r="N855" s="14"/>
      <c r="O855" s="14"/>
      <c r="P855" s="14"/>
      <c r="Q855" s="14"/>
      <c r="R855" s="14"/>
      <c r="S855" s="14"/>
      <c r="T855" s="14"/>
      <c r="U855" s="14"/>
      <c r="V855" s="14"/>
      <c r="W855" s="14"/>
      <c r="X855" s="14"/>
      <c r="Y855" s="14"/>
      <c r="Z855" s="14"/>
    </row>
    <row r="856">
      <c r="A856" s="106">
        <v>855.0</v>
      </c>
      <c r="B856" s="107" t="s">
        <v>5409</v>
      </c>
      <c r="C856" s="107" t="s">
        <v>5930</v>
      </c>
      <c r="D856" s="107" t="s">
        <v>4509</v>
      </c>
      <c r="E856" s="36" t="s">
        <v>5931</v>
      </c>
      <c r="F856" s="14"/>
      <c r="G856" s="14"/>
      <c r="H856" s="14"/>
      <c r="I856" s="14"/>
      <c r="J856" s="14"/>
      <c r="K856" s="14"/>
      <c r="L856" s="14"/>
      <c r="M856" s="14"/>
      <c r="N856" s="14"/>
      <c r="O856" s="14"/>
      <c r="P856" s="14"/>
      <c r="Q856" s="14"/>
      <c r="R856" s="14"/>
      <c r="S856" s="14"/>
      <c r="T856" s="14"/>
      <c r="U856" s="14"/>
      <c r="V856" s="14"/>
      <c r="W856" s="14"/>
      <c r="X856" s="14"/>
      <c r="Y856" s="14"/>
      <c r="Z856" s="14"/>
    </row>
    <row r="857">
      <c r="A857" s="106">
        <v>856.0</v>
      </c>
      <c r="B857" s="107" t="s">
        <v>5409</v>
      </c>
      <c r="C857" s="107" t="s">
        <v>5226</v>
      </c>
      <c r="D857" s="107" t="s">
        <v>4505</v>
      </c>
      <c r="E857" s="36" t="s">
        <v>5932</v>
      </c>
      <c r="F857" s="14"/>
      <c r="G857" s="14"/>
      <c r="H857" s="14"/>
      <c r="I857" s="14"/>
      <c r="J857" s="14"/>
      <c r="K857" s="14"/>
      <c r="L857" s="14"/>
      <c r="M857" s="14"/>
      <c r="N857" s="14"/>
      <c r="O857" s="14"/>
      <c r="P857" s="14"/>
      <c r="Q857" s="14"/>
      <c r="R857" s="14"/>
      <c r="S857" s="14"/>
      <c r="T857" s="14"/>
      <c r="U857" s="14"/>
      <c r="V857" s="14"/>
      <c r="W857" s="14"/>
      <c r="X857" s="14"/>
      <c r="Y857" s="14"/>
      <c r="Z857" s="14"/>
    </row>
    <row r="858">
      <c r="A858" s="106">
        <v>857.0</v>
      </c>
      <c r="B858" s="107" t="s">
        <v>5409</v>
      </c>
      <c r="C858" s="107" t="s">
        <v>4909</v>
      </c>
      <c r="D858" s="107" t="s">
        <v>4569</v>
      </c>
      <c r="E858" s="36" t="s">
        <v>5933</v>
      </c>
      <c r="F858" s="14"/>
      <c r="G858" s="14"/>
      <c r="H858" s="14"/>
      <c r="I858" s="14"/>
      <c r="J858" s="14"/>
      <c r="K858" s="14"/>
      <c r="L858" s="14"/>
      <c r="M858" s="14"/>
      <c r="N858" s="14"/>
      <c r="O858" s="14"/>
      <c r="P858" s="14"/>
      <c r="Q858" s="14"/>
      <c r="R858" s="14"/>
      <c r="S858" s="14"/>
      <c r="T858" s="14"/>
      <c r="U858" s="14"/>
      <c r="V858" s="14"/>
      <c r="W858" s="14"/>
      <c r="X858" s="14"/>
      <c r="Y858" s="14"/>
      <c r="Z858" s="14"/>
    </row>
    <row r="859">
      <c r="A859" s="106">
        <v>858.0</v>
      </c>
      <c r="B859" s="107" t="s">
        <v>5409</v>
      </c>
      <c r="C859" s="107" t="s">
        <v>5934</v>
      </c>
      <c r="D859" s="107" t="s">
        <v>4505</v>
      </c>
      <c r="E859" s="36" t="s">
        <v>5935</v>
      </c>
      <c r="F859" s="14"/>
      <c r="G859" s="14"/>
      <c r="H859" s="14"/>
      <c r="I859" s="14"/>
      <c r="J859" s="14"/>
      <c r="K859" s="14"/>
      <c r="L859" s="14"/>
      <c r="M859" s="14"/>
      <c r="N859" s="14"/>
      <c r="O859" s="14"/>
      <c r="P859" s="14"/>
      <c r="Q859" s="14"/>
      <c r="R859" s="14"/>
      <c r="S859" s="14"/>
      <c r="T859" s="14"/>
      <c r="U859" s="14"/>
      <c r="V859" s="14"/>
      <c r="W859" s="14"/>
      <c r="X859" s="14"/>
      <c r="Y859" s="14"/>
      <c r="Z859" s="14"/>
    </row>
    <row r="860">
      <c r="A860" s="106">
        <v>859.0</v>
      </c>
      <c r="B860" s="107" t="s">
        <v>5409</v>
      </c>
      <c r="C860" s="107" t="s">
        <v>4976</v>
      </c>
      <c r="D860" s="107" t="s">
        <v>4505</v>
      </c>
      <c r="E860" s="36" t="s">
        <v>5936</v>
      </c>
      <c r="F860" s="14"/>
      <c r="G860" s="14"/>
      <c r="H860" s="14"/>
      <c r="I860" s="14"/>
      <c r="J860" s="14"/>
      <c r="K860" s="14"/>
      <c r="L860" s="14"/>
      <c r="M860" s="14"/>
      <c r="N860" s="14"/>
      <c r="O860" s="14"/>
      <c r="P860" s="14"/>
      <c r="Q860" s="14"/>
      <c r="R860" s="14"/>
      <c r="S860" s="14"/>
      <c r="T860" s="14"/>
      <c r="U860" s="14"/>
      <c r="V860" s="14"/>
      <c r="W860" s="14"/>
      <c r="X860" s="14"/>
      <c r="Y860" s="14"/>
      <c r="Z860" s="14"/>
    </row>
    <row r="861">
      <c r="A861" s="106">
        <v>860.0</v>
      </c>
      <c r="B861" s="107" t="s">
        <v>5409</v>
      </c>
      <c r="C861" s="107" t="s">
        <v>4899</v>
      </c>
      <c r="D861" s="107" t="s">
        <v>4509</v>
      </c>
      <c r="E861" s="36" t="s">
        <v>5937</v>
      </c>
      <c r="F861" s="14"/>
      <c r="G861" s="14"/>
      <c r="H861" s="14"/>
      <c r="I861" s="14"/>
      <c r="J861" s="14"/>
      <c r="K861" s="14"/>
      <c r="L861" s="14"/>
      <c r="M861" s="14"/>
      <c r="N861" s="14"/>
      <c r="O861" s="14"/>
      <c r="P861" s="14"/>
      <c r="Q861" s="14"/>
      <c r="R861" s="14"/>
      <c r="S861" s="14"/>
      <c r="T861" s="14"/>
      <c r="U861" s="14"/>
      <c r="V861" s="14"/>
      <c r="W861" s="14"/>
      <c r="X861" s="14"/>
      <c r="Y861" s="14"/>
      <c r="Z861" s="14"/>
    </row>
    <row r="862">
      <c r="A862" s="106">
        <v>861.0</v>
      </c>
      <c r="B862" s="107" t="s">
        <v>5409</v>
      </c>
      <c r="C862" s="107" t="s">
        <v>5938</v>
      </c>
      <c r="D862" s="107" t="s">
        <v>4505</v>
      </c>
      <c r="E862" s="36" t="s">
        <v>5939</v>
      </c>
      <c r="F862" s="14"/>
      <c r="G862" s="14"/>
      <c r="H862" s="14"/>
      <c r="I862" s="14"/>
      <c r="J862" s="14"/>
      <c r="K862" s="14"/>
      <c r="L862" s="14"/>
      <c r="M862" s="14"/>
      <c r="N862" s="14"/>
      <c r="O862" s="14"/>
      <c r="P862" s="14"/>
      <c r="Q862" s="14"/>
      <c r="R862" s="14"/>
      <c r="S862" s="14"/>
      <c r="T862" s="14"/>
      <c r="U862" s="14"/>
      <c r="V862" s="14"/>
      <c r="W862" s="14"/>
      <c r="X862" s="14"/>
      <c r="Y862" s="14"/>
      <c r="Z862" s="14"/>
    </row>
    <row r="863">
      <c r="A863" s="106">
        <v>862.0</v>
      </c>
      <c r="B863" s="107" t="s">
        <v>5409</v>
      </c>
      <c r="C863" s="107" t="s">
        <v>4541</v>
      </c>
      <c r="D863" s="107" t="s">
        <v>4509</v>
      </c>
      <c r="E863" s="36" t="s">
        <v>5940</v>
      </c>
      <c r="F863" s="14"/>
      <c r="G863" s="14"/>
      <c r="H863" s="14"/>
      <c r="I863" s="14"/>
      <c r="J863" s="14"/>
      <c r="K863" s="14"/>
      <c r="L863" s="14"/>
      <c r="M863" s="14"/>
      <c r="N863" s="14"/>
      <c r="O863" s="14"/>
      <c r="P863" s="14"/>
      <c r="Q863" s="14"/>
      <c r="R863" s="14"/>
      <c r="S863" s="14"/>
      <c r="T863" s="14"/>
      <c r="U863" s="14"/>
      <c r="V863" s="14"/>
      <c r="W863" s="14"/>
      <c r="X863" s="14"/>
      <c r="Y863" s="14"/>
      <c r="Z863" s="14"/>
    </row>
    <row r="864">
      <c r="A864" s="106">
        <v>863.0</v>
      </c>
      <c r="B864" s="107" t="s">
        <v>5409</v>
      </c>
      <c r="C864" s="107" t="s">
        <v>4982</v>
      </c>
      <c r="D864" s="107" t="s">
        <v>4509</v>
      </c>
      <c r="E864" s="36" t="s">
        <v>5941</v>
      </c>
      <c r="F864" s="14"/>
      <c r="G864" s="14"/>
      <c r="H864" s="14"/>
      <c r="I864" s="14"/>
      <c r="J864" s="14"/>
      <c r="K864" s="14"/>
      <c r="L864" s="14"/>
      <c r="M864" s="14"/>
      <c r="N864" s="14"/>
      <c r="O864" s="14"/>
      <c r="P864" s="14"/>
      <c r="Q864" s="14"/>
      <c r="R864" s="14"/>
      <c r="S864" s="14"/>
      <c r="T864" s="14"/>
      <c r="U864" s="14"/>
      <c r="V864" s="14"/>
      <c r="W864" s="14"/>
      <c r="X864" s="14"/>
      <c r="Y864" s="14"/>
      <c r="Z864" s="14"/>
    </row>
    <row r="865">
      <c r="A865" s="106">
        <v>864.0</v>
      </c>
      <c r="B865" s="107" t="s">
        <v>5409</v>
      </c>
      <c r="C865" s="107" t="s">
        <v>5942</v>
      </c>
      <c r="D865" s="107" t="s">
        <v>4509</v>
      </c>
      <c r="E865" s="36" t="s">
        <v>5943</v>
      </c>
      <c r="F865" s="14"/>
      <c r="G865" s="14"/>
      <c r="H865" s="14"/>
      <c r="I865" s="14"/>
      <c r="J865" s="14"/>
      <c r="K865" s="14"/>
      <c r="L865" s="14"/>
      <c r="M865" s="14"/>
      <c r="N865" s="14"/>
      <c r="O865" s="14"/>
      <c r="P865" s="14"/>
      <c r="Q865" s="14"/>
      <c r="R865" s="14"/>
      <c r="S865" s="14"/>
      <c r="T865" s="14"/>
      <c r="U865" s="14"/>
      <c r="V865" s="14"/>
      <c r="W865" s="14"/>
      <c r="X865" s="14"/>
      <c r="Y865" s="14"/>
      <c r="Z865" s="14"/>
    </row>
    <row r="866">
      <c r="A866" s="106">
        <v>865.0</v>
      </c>
      <c r="B866" s="107" t="s">
        <v>5409</v>
      </c>
      <c r="C866" s="107" t="s">
        <v>5944</v>
      </c>
      <c r="D866" s="107" t="s">
        <v>4509</v>
      </c>
      <c r="E866" s="36" t="s">
        <v>5945</v>
      </c>
      <c r="F866" s="14"/>
      <c r="G866" s="14"/>
      <c r="H866" s="14"/>
      <c r="I866" s="14"/>
      <c r="J866" s="14"/>
      <c r="K866" s="14"/>
      <c r="L866" s="14"/>
      <c r="M866" s="14"/>
      <c r="N866" s="14"/>
      <c r="O866" s="14"/>
      <c r="P866" s="14"/>
      <c r="Q866" s="14"/>
      <c r="R866" s="14"/>
      <c r="S866" s="14"/>
      <c r="T866" s="14"/>
      <c r="U866" s="14"/>
      <c r="V866" s="14"/>
      <c r="W866" s="14"/>
      <c r="X866" s="14"/>
      <c r="Y866" s="14"/>
      <c r="Z866" s="14"/>
    </row>
    <row r="867">
      <c r="A867" s="106">
        <v>866.0</v>
      </c>
      <c r="B867" s="107" t="s">
        <v>5409</v>
      </c>
      <c r="C867" s="107" t="s">
        <v>5946</v>
      </c>
      <c r="D867" s="107" t="s">
        <v>4505</v>
      </c>
      <c r="E867" s="36" t="s">
        <v>5947</v>
      </c>
      <c r="F867" s="14"/>
      <c r="G867" s="14"/>
      <c r="H867" s="14"/>
      <c r="I867" s="14"/>
      <c r="J867" s="14"/>
      <c r="K867" s="14"/>
      <c r="L867" s="14"/>
      <c r="M867" s="14"/>
      <c r="N867" s="14"/>
      <c r="O867" s="14"/>
      <c r="P867" s="14"/>
      <c r="Q867" s="14"/>
      <c r="R867" s="14"/>
      <c r="S867" s="14"/>
      <c r="T867" s="14"/>
      <c r="U867" s="14"/>
      <c r="V867" s="14"/>
      <c r="W867" s="14"/>
      <c r="X867" s="14"/>
      <c r="Y867" s="14"/>
      <c r="Z867" s="14"/>
    </row>
    <row r="868">
      <c r="A868" s="106">
        <v>867.0</v>
      </c>
      <c r="B868" s="107" t="s">
        <v>5409</v>
      </c>
      <c r="C868" s="107" t="s">
        <v>5948</v>
      </c>
      <c r="D868" s="107" t="s">
        <v>4509</v>
      </c>
      <c r="E868" s="36" t="s">
        <v>5949</v>
      </c>
      <c r="F868" s="14"/>
      <c r="G868" s="14"/>
      <c r="H868" s="14"/>
      <c r="I868" s="14"/>
      <c r="J868" s="14"/>
      <c r="K868" s="14"/>
      <c r="L868" s="14"/>
      <c r="M868" s="14"/>
      <c r="N868" s="14"/>
      <c r="O868" s="14"/>
      <c r="P868" s="14"/>
      <c r="Q868" s="14"/>
      <c r="R868" s="14"/>
      <c r="S868" s="14"/>
      <c r="T868" s="14"/>
      <c r="U868" s="14"/>
      <c r="V868" s="14"/>
      <c r="W868" s="14"/>
      <c r="X868" s="14"/>
      <c r="Y868" s="14"/>
      <c r="Z868" s="14"/>
    </row>
    <row r="869">
      <c r="A869" s="106">
        <v>868.0</v>
      </c>
      <c r="B869" s="107" t="s">
        <v>5409</v>
      </c>
      <c r="C869" s="107" t="s">
        <v>5950</v>
      </c>
      <c r="D869" s="107" t="s">
        <v>4509</v>
      </c>
      <c r="E869" s="36" t="s">
        <v>5951</v>
      </c>
      <c r="F869" s="14"/>
      <c r="G869" s="14"/>
      <c r="H869" s="14"/>
      <c r="I869" s="14"/>
      <c r="J869" s="14"/>
      <c r="K869" s="14"/>
      <c r="L869" s="14"/>
      <c r="M869" s="14"/>
      <c r="N869" s="14"/>
      <c r="O869" s="14"/>
      <c r="P869" s="14"/>
      <c r="Q869" s="14"/>
      <c r="R869" s="14"/>
      <c r="S869" s="14"/>
      <c r="T869" s="14"/>
      <c r="U869" s="14"/>
      <c r="V869" s="14"/>
      <c r="W869" s="14"/>
      <c r="X869" s="14"/>
      <c r="Y869" s="14"/>
      <c r="Z869" s="14"/>
    </row>
    <row r="870">
      <c r="A870" s="106">
        <v>869.0</v>
      </c>
      <c r="B870" s="107" t="s">
        <v>5409</v>
      </c>
      <c r="C870" s="107" t="s">
        <v>4652</v>
      </c>
      <c r="D870" s="107" t="s">
        <v>4509</v>
      </c>
      <c r="E870" s="36" t="s">
        <v>5952</v>
      </c>
      <c r="F870" s="14"/>
      <c r="G870" s="14"/>
      <c r="H870" s="14"/>
      <c r="I870" s="14"/>
      <c r="J870" s="14"/>
      <c r="K870" s="14"/>
      <c r="L870" s="14"/>
      <c r="M870" s="14"/>
      <c r="N870" s="14"/>
      <c r="O870" s="14"/>
      <c r="P870" s="14"/>
      <c r="Q870" s="14"/>
      <c r="R870" s="14"/>
      <c r="S870" s="14"/>
      <c r="T870" s="14"/>
      <c r="U870" s="14"/>
      <c r="V870" s="14"/>
      <c r="W870" s="14"/>
      <c r="X870" s="14"/>
      <c r="Y870" s="14"/>
      <c r="Z870" s="14"/>
    </row>
    <row r="871">
      <c r="A871" s="106">
        <v>870.0</v>
      </c>
      <c r="B871" s="107" t="s">
        <v>5409</v>
      </c>
      <c r="C871" s="107" t="s">
        <v>5953</v>
      </c>
      <c r="D871" s="107" t="s">
        <v>4509</v>
      </c>
      <c r="E871" s="36" t="s">
        <v>5954</v>
      </c>
      <c r="F871" s="14"/>
      <c r="G871" s="14"/>
      <c r="H871" s="14"/>
      <c r="I871" s="14"/>
      <c r="J871" s="14"/>
      <c r="K871" s="14"/>
      <c r="L871" s="14"/>
      <c r="M871" s="14"/>
      <c r="N871" s="14"/>
      <c r="O871" s="14"/>
      <c r="P871" s="14"/>
      <c r="Q871" s="14"/>
      <c r="R871" s="14"/>
      <c r="S871" s="14"/>
      <c r="T871" s="14"/>
      <c r="U871" s="14"/>
      <c r="V871" s="14"/>
      <c r="W871" s="14"/>
      <c r="X871" s="14"/>
      <c r="Y871" s="14"/>
      <c r="Z871" s="14"/>
    </row>
    <row r="872">
      <c r="A872" s="106">
        <v>871.0</v>
      </c>
      <c r="B872" s="107" t="s">
        <v>5409</v>
      </c>
      <c r="C872" s="107" t="s">
        <v>5210</v>
      </c>
      <c r="D872" s="107" t="s">
        <v>5366</v>
      </c>
      <c r="E872" s="36" t="s">
        <v>5955</v>
      </c>
      <c r="F872" s="14"/>
      <c r="G872" s="14"/>
      <c r="H872" s="14"/>
      <c r="I872" s="14"/>
      <c r="J872" s="14"/>
      <c r="K872" s="14"/>
      <c r="L872" s="14"/>
      <c r="M872" s="14"/>
      <c r="N872" s="14"/>
      <c r="O872" s="14"/>
      <c r="P872" s="14"/>
      <c r="Q872" s="14"/>
      <c r="R872" s="14"/>
      <c r="S872" s="14"/>
      <c r="T872" s="14"/>
      <c r="U872" s="14"/>
      <c r="V872" s="14"/>
      <c r="W872" s="14"/>
      <c r="X872" s="14"/>
      <c r="Y872" s="14"/>
      <c r="Z872" s="14"/>
    </row>
    <row r="873">
      <c r="A873" s="106">
        <v>872.0</v>
      </c>
      <c r="B873" s="107" t="s">
        <v>5409</v>
      </c>
      <c r="C873" s="107" t="s">
        <v>4767</v>
      </c>
      <c r="D873" s="107" t="s">
        <v>4509</v>
      </c>
      <c r="E873" s="36" t="s">
        <v>5956</v>
      </c>
      <c r="F873" s="14"/>
      <c r="G873" s="14"/>
      <c r="H873" s="14"/>
      <c r="I873" s="14"/>
      <c r="J873" s="14"/>
      <c r="K873" s="14"/>
      <c r="L873" s="14"/>
      <c r="M873" s="14"/>
      <c r="N873" s="14"/>
      <c r="O873" s="14"/>
      <c r="P873" s="14"/>
      <c r="Q873" s="14"/>
      <c r="R873" s="14"/>
      <c r="S873" s="14"/>
      <c r="T873" s="14"/>
      <c r="U873" s="14"/>
      <c r="V873" s="14"/>
      <c r="W873" s="14"/>
      <c r="X873" s="14"/>
      <c r="Y873" s="14"/>
      <c r="Z873" s="14"/>
    </row>
    <row r="874">
      <c r="A874" s="106">
        <v>873.0</v>
      </c>
      <c r="B874" s="107" t="s">
        <v>5409</v>
      </c>
      <c r="C874" s="107" t="s">
        <v>4947</v>
      </c>
      <c r="D874" s="107" t="s">
        <v>4509</v>
      </c>
      <c r="E874" s="36" t="s">
        <v>5957</v>
      </c>
      <c r="F874" s="14"/>
      <c r="G874" s="14"/>
      <c r="H874" s="14"/>
      <c r="I874" s="14"/>
      <c r="J874" s="14"/>
      <c r="K874" s="14"/>
      <c r="L874" s="14"/>
      <c r="M874" s="14"/>
      <c r="N874" s="14"/>
      <c r="O874" s="14"/>
      <c r="P874" s="14"/>
      <c r="Q874" s="14"/>
      <c r="R874" s="14"/>
      <c r="S874" s="14"/>
      <c r="T874" s="14"/>
      <c r="U874" s="14"/>
      <c r="V874" s="14"/>
      <c r="W874" s="14"/>
      <c r="X874" s="14"/>
      <c r="Y874" s="14"/>
      <c r="Z874" s="14"/>
    </row>
    <row r="875">
      <c r="A875" s="106">
        <v>874.0</v>
      </c>
      <c r="B875" s="107" t="s">
        <v>5409</v>
      </c>
      <c r="C875" s="107" t="s">
        <v>4897</v>
      </c>
      <c r="D875" s="107" t="s">
        <v>4509</v>
      </c>
      <c r="E875" s="36" t="s">
        <v>5958</v>
      </c>
      <c r="F875" s="14"/>
      <c r="G875" s="14"/>
      <c r="H875" s="14"/>
      <c r="I875" s="14"/>
      <c r="J875" s="14"/>
      <c r="K875" s="14"/>
      <c r="L875" s="14"/>
      <c r="M875" s="14"/>
      <c r="N875" s="14"/>
      <c r="O875" s="14"/>
      <c r="P875" s="14"/>
      <c r="Q875" s="14"/>
      <c r="R875" s="14"/>
      <c r="S875" s="14"/>
      <c r="T875" s="14"/>
      <c r="U875" s="14"/>
      <c r="V875" s="14"/>
      <c r="W875" s="14"/>
      <c r="X875" s="14"/>
      <c r="Y875" s="14"/>
      <c r="Z875" s="14"/>
    </row>
    <row r="876">
      <c r="A876" s="106">
        <v>875.0</v>
      </c>
      <c r="B876" s="107" t="s">
        <v>5409</v>
      </c>
      <c r="C876" s="107" t="s">
        <v>5959</v>
      </c>
      <c r="D876" s="107" t="s">
        <v>4509</v>
      </c>
      <c r="E876" s="36" t="s">
        <v>5960</v>
      </c>
      <c r="F876" s="14"/>
      <c r="G876" s="14"/>
      <c r="H876" s="14"/>
      <c r="I876" s="14"/>
      <c r="J876" s="14"/>
      <c r="K876" s="14"/>
      <c r="L876" s="14"/>
      <c r="M876" s="14"/>
      <c r="N876" s="14"/>
      <c r="O876" s="14"/>
      <c r="P876" s="14"/>
      <c r="Q876" s="14"/>
      <c r="R876" s="14"/>
      <c r="S876" s="14"/>
      <c r="T876" s="14"/>
      <c r="U876" s="14"/>
      <c r="V876" s="14"/>
      <c r="W876" s="14"/>
      <c r="X876" s="14"/>
      <c r="Y876" s="14"/>
      <c r="Z876" s="14"/>
    </row>
    <row r="877">
      <c r="A877" s="106">
        <v>876.0</v>
      </c>
      <c r="B877" s="107" t="s">
        <v>5409</v>
      </c>
      <c r="C877" s="107" t="s">
        <v>5961</v>
      </c>
      <c r="D877" s="107" t="s">
        <v>4509</v>
      </c>
      <c r="E877" s="36" t="s">
        <v>5962</v>
      </c>
      <c r="F877" s="14"/>
      <c r="G877" s="14"/>
      <c r="H877" s="14"/>
      <c r="I877" s="14"/>
      <c r="J877" s="14"/>
      <c r="K877" s="14"/>
      <c r="L877" s="14"/>
      <c r="M877" s="14"/>
      <c r="N877" s="14"/>
      <c r="O877" s="14"/>
      <c r="P877" s="14"/>
      <c r="Q877" s="14"/>
      <c r="R877" s="14"/>
      <c r="S877" s="14"/>
      <c r="T877" s="14"/>
      <c r="U877" s="14"/>
      <c r="V877" s="14"/>
      <c r="W877" s="14"/>
      <c r="X877" s="14"/>
      <c r="Y877" s="14"/>
      <c r="Z877" s="14"/>
    </row>
    <row r="878">
      <c r="A878" s="106">
        <v>877.0</v>
      </c>
      <c r="B878" s="107" t="s">
        <v>5409</v>
      </c>
      <c r="C878" s="107" t="s">
        <v>5570</v>
      </c>
      <c r="D878" s="107" t="s">
        <v>4509</v>
      </c>
      <c r="E878" s="36" t="s">
        <v>5963</v>
      </c>
      <c r="F878" s="14"/>
      <c r="G878" s="14"/>
      <c r="H878" s="14"/>
      <c r="I878" s="14"/>
      <c r="J878" s="14"/>
      <c r="K878" s="14"/>
      <c r="L878" s="14"/>
      <c r="M878" s="14"/>
      <c r="N878" s="14"/>
      <c r="O878" s="14"/>
      <c r="P878" s="14"/>
      <c r="Q878" s="14"/>
      <c r="R878" s="14"/>
      <c r="S878" s="14"/>
      <c r="T878" s="14"/>
      <c r="U878" s="14"/>
      <c r="V878" s="14"/>
      <c r="W878" s="14"/>
      <c r="X878" s="14"/>
      <c r="Y878" s="14"/>
      <c r="Z878" s="14"/>
    </row>
    <row r="879">
      <c r="A879" s="106">
        <v>878.0</v>
      </c>
      <c r="B879" s="107" t="s">
        <v>5409</v>
      </c>
      <c r="C879" s="107" t="s">
        <v>5964</v>
      </c>
      <c r="D879" s="107" t="s">
        <v>4509</v>
      </c>
      <c r="E879" s="36" t="s">
        <v>5965</v>
      </c>
      <c r="F879" s="14"/>
      <c r="G879" s="14"/>
      <c r="H879" s="14"/>
      <c r="I879" s="14"/>
      <c r="J879" s="14"/>
      <c r="K879" s="14"/>
      <c r="L879" s="14"/>
      <c r="M879" s="14"/>
      <c r="N879" s="14"/>
      <c r="O879" s="14"/>
      <c r="P879" s="14"/>
      <c r="Q879" s="14"/>
      <c r="R879" s="14"/>
      <c r="S879" s="14"/>
      <c r="T879" s="14"/>
      <c r="U879" s="14"/>
      <c r="V879" s="14"/>
      <c r="W879" s="14"/>
      <c r="X879" s="14"/>
      <c r="Y879" s="14"/>
      <c r="Z879" s="14"/>
    </row>
    <row r="880">
      <c r="A880" s="106">
        <v>879.0</v>
      </c>
      <c r="B880" s="107" t="s">
        <v>5409</v>
      </c>
      <c r="C880" s="107" t="s">
        <v>5966</v>
      </c>
      <c r="D880" s="107" t="s">
        <v>4509</v>
      </c>
      <c r="E880" s="36" t="s">
        <v>5967</v>
      </c>
      <c r="F880" s="14"/>
      <c r="G880" s="14"/>
      <c r="H880" s="14"/>
      <c r="I880" s="14"/>
      <c r="J880" s="14"/>
      <c r="K880" s="14"/>
      <c r="L880" s="14"/>
      <c r="M880" s="14"/>
      <c r="N880" s="14"/>
      <c r="O880" s="14"/>
      <c r="P880" s="14"/>
      <c r="Q880" s="14"/>
      <c r="R880" s="14"/>
      <c r="S880" s="14"/>
      <c r="T880" s="14"/>
      <c r="U880" s="14"/>
      <c r="V880" s="14"/>
      <c r="W880" s="14"/>
      <c r="X880" s="14"/>
      <c r="Y880" s="14"/>
      <c r="Z880" s="14"/>
    </row>
    <row r="881">
      <c r="A881" s="106">
        <v>880.0</v>
      </c>
      <c r="B881" s="107" t="s">
        <v>5409</v>
      </c>
      <c r="C881" s="107" t="s">
        <v>4530</v>
      </c>
      <c r="D881" s="107" t="s">
        <v>4509</v>
      </c>
      <c r="E881" s="36" t="s">
        <v>5968</v>
      </c>
      <c r="F881" s="14"/>
      <c r="G881" s="14"/>
      <c r="H881" s="14"/>
      <c r="I881" s="14"/>
      <c r="J881" s="14"/>
      <c r="K881" s="14"/>
      <c r="L881" s="14"/>
      <c r="M881" s="14"/>
      <c r="N881" s="14"/>
      <c r="O881" s="14"/>
      <c r="P881" s="14"/>
      <c r="Q881" s="14"/>
      <c r="R881" s="14"/>
      <c r="S881" s="14"/>
      <c r="T881" s="14"/>
      <c r="U881" s="14"/>
      <c r="V881" s="14"/>
      <c r="W881" s="14"/>
      <c r="X881" s="14"/>
      <c r="Y881" s="14"/>
      <c r="Z881" s="14"/>
    </row>
    <row r="882">
      <c r="A882" s="106">
        <v>881.0</v>
      </c>
      <c r="B882" s="107" t="s">
        <v>5409</v>
      </c>
      <c r="C882" s="107" t="s">
        <v>5117</v>
      </c>
      <c r="D882" s="107" t="s">
        <v>4509</v>
      </c>
      <c r="E882" s="36" t="s">
        <v>5969</v>
      </c>
      <c r="F882" s="14"/>
      <c r="G882" s="14"/>
      <c r="H882" s="14"/>
      <c r="I882" s="14"/>
      <c r="J882" s="14"/>
      <c r="K882" s="14"/>
      <c r="L882" s="14"/>
      <c r="M882" s="14"/>
      <c r="N882" s="14"/>
      <c r="O882" s="14"/>
      <c r="P882" s="14"/>
      <c r="Q882" s="14"/>
      <c r="R882" s="14"/>
      <c r="S882" s="14"/>
      <c r="T882" s="14"/>
      <c r="U882" s="14"/>
      <c r="V882" s="14"/>
      <c r="W882" s="14"/>
      <c r="X882" s="14"/>
      <c r="Y882" s="14"/>
      <c r="Z882" s="14"/>
    </row>
    <row r="883">
      <c r="A883" s="106">
        <v>882.0</v>
      </c>
      <c r="B883" s="107" t="s">
        <v>5409</v>
      </c>
      <c r="C883" s="107" t="s">
        <v>5609</v>
      </c>
      <c r="D883" s="107" t="s">
        <v>4509</v>
      </c>
      <c r="E883" s="36" t="s">
        <v>5970</v>
      </c>
      <c r="F883" s="14"/>
      <c r="G883" s="14"/>
      <c r="H883" s="14"/>
      <c r="I883" s="14"/>
      <c r="J883" s="14"/>
      <c r="K883" s="14"/>
      <c r="L883" s="14"/>
      <c r="M883" s="14"/>
      <c r="N883" s="14"/>
      <c r="O883" s="14"/>
      <c r="P883" s="14"/>
      <c r="Q883" s="14"/>
      <c r="R883" s="14"/>
      <c r="S883" s="14"/>
      <c r="T883" s="14"/>
      <c r="U883" s="14"/>
      <c r="V883" s="14"/>
      <c r="W883" s="14"/>
      <c r="X883" s="14"/>
      <c r="Y883" s="14"/>
      <c r="Z883" s="14"/>
    </row>
    <row r="884">
      <c r="A884" s="106">
        <v>883.0</v>
      </c>
      <c r="B884" s="107" t="s">
        <v>5409</v>
      </c>
      <c r="C884" s="107" t="s">
        <v>4504</v>
      </c>
      <c r="D884" s="107" t="s">
        <v>4509</v>
      </c>
      <c r="E884" s="36" t="s">
        <v>5971</v>
      </c>
      <c r="F884" s="14"/>
      <c r="G884" s="14"/>
      <c r="H884" s="14"/>
      <c r="I884" s="14"/>
      <c r="J884" s="14"/>
      <c r="K884" s="14"/>
      <c r="L884" s="14"/>
      <c r="M884" s="14"/>
      <c r="N884" s="14"/>
      <c r="O884" s="14"/>
      <c r="P884" s="14"/>
      <c r="Q884" s="14"/>
      <c r="R884" s="14"/>
      <c r="S884" s="14"/>
      <c r="T884" s="14"/>
      <c r="U884" s="14"/>
      <c r="V884" s="14"/>
      <c r="W884" s="14"/>
      <c r="X884" s="14"/>
      <c r="Y884" s="14"/>
      <c r="Z884" s="14"/>
    </row>
    <row r="885">
      <c r="A885" s="106">
        <v>884.0</v>
      </c>
      <c r="B885" s="107" t="s">
        <v>5409</v>
      </c>
      <c r="C885" s="107" t="s">
        <v>5972</v>
      </c>
      <c r="D885" s="107" t="s">
        <v>4505</v>
      </c>
      <c r="E885" s="36" t="s">
        <v>5973</v>
      </c>
      <c r="F885" s="14"/>
      <c r="G885" s="14"/>
      <c r="H885" s="14"/>
      <c r="I885" s="14"/>
      <c r="J885" s="14"/>
      <c r="K885" s="14"/>
      <c r="L885" s="14"/>
      <c r="M885" s="14"/>
      <c r="N885" s="14"/>
      <c r="O885" s="14"/>
      <c r="P885" s="14"/>
      <c r="Q885" s="14"/>
      <c r="R885" s="14"/>
      <c r="S885" s="14"/>
      <c r="T885" s="14"/>
      <c r="U885" s="14"/>
      <c r="V885" s="14"/>
      <c r="W885" s="14"/>
      <c r="X885" s="14"/>
      <c r="Y885" s="14"/>
      <c r="Z885" s="14"/>
    </row>
    <row r="886">
      <c r="A886" s="106">
        <v>885.0</v>
      </c>
      <c r="B886" s="107" t="s">
        <v>5409</v>
      </c>
      <c r="C886" s="107" t="s">
        <v>4849</v>
      </c>
      <c r="D886" s="107" t="s">
        <v>4509</v>
      </c>
      <c r="E886" s="36" t="s">
        <v>5974</v>
      </c>
      <c r="F886" s="14"/>
      <c r="G886" s="14"/>
      <c r="H886" s="14"/>
      <c r="I886" s="14"/>
      <c r="J886" s="14"/>
      <c r="K886" s="14"/>
      <c r="L886" s="14"/>
      <c r="M886" s="14"/>
      <c r="N886" s="14"/>
      <c r="O886" s="14"/>
      <c r="P886" s="14"/>
      <c r="Q886" s="14"/>
      <c r="R886" s="14"/>
      <c r="S886" s="14"/>
      <c r="T886" s="14"/>
      <c r="U886" s="14"/>
      <c r="V886" s="14"/>
      <c r="W886" s="14"/>
      <c r="X886" s="14"/>
      <c r="Y886" s="14"/>
      <c r="Z886" s="14"/>
    </row>
    <row r="887">
      <c r="A887" s="106">
        <v>886.0</v>
      </c>
      <c r="B887" s="107" t="s">
        <v>5409</v>
      </c>
      <c r="C887" s="107" t="s">
        <v>5975</v>
      </c>
      <c r="D887" s="107" t="s">
        <v>4509</v>
      </c>
      <c r="E887" s="36" t="s">
        <v>5976</v>
      </c>
      <c r="F887" s="14"/>
      <c r="G887" s="14"/>
      <c r="H887" s="14"/>
      <c r="I887" s="14"/>
      <c r="J887" s="14"/>
      <c r="K887" s="14"/>
      <c r="L887" s="14"/>
      <c r="M887" s="14"/>
      <c r="N887" s="14"/>
      <c r="O887" s="14"/>
      <c r="P887" s="14"/>
      <c r="Q887" s="14"/>
      <c r="R887" s="14"/>
      <c r="S887" s="14"/>
      <c r="T887" s="14"/>
      <c r="U887" s="14"/>
      <c r="V887" s="14"/>
      <c r="W887" s="14"/>
      <c r="X887" s="14"/>
      <c r="Y887" s="14"/>
      <c r="Z887" s="14"/>
    </row>
    <row r="888">
      <c r="A888" s="106">
        <v>887.0</v>
      </c>
      <c r="B888" s="107" t="s">
        <v>5409</v>
      </c>
      <c r="C888" s="107" t="s">
        <v>4700</v>
      </c>
      <c r="D888" s="107" t="s">
        <v>4509</v>
      </c>
      <c r="E888" s="36" t="s">
        <v>5977</v>
      </c>
      <c r="F888" s="14"/>
      <c r="G888" s="14"/>
      <c r="H888" s="14"/>
      <c r="I888" s="14"/>
      <c r="J888" s="14"/>
      <c r="K888" s="14"/>
      <c r="L888" s="14"/>
      <c r="M888" s="14"/>
      <c r="N888" s="14"/>
      <c r="O888" s="14"/>
      <c r="P888" s="14"/>
      <c r="Q888" s="14"/>
      <c r="R888" s="14"/>
      <c r="S888" s="14"/>
      <c r="T888" s="14"/>
      <c r="U888" s="14"/>
      <c r="V888" s="14"/>
      <c r="W888" s="14"/>
      <c r="X888" s="14"/>
      <c r="Y888" s="14"/>
      <c r="Z888" s="14"/>
    </row>
    <row r="889">
      <c r="A889" s="106">
        <v>888.0</v>
      </c>
      <c r="B889" s="107" t="s">
        <v>5409</v>
      </c>
      <c r="C889" s="107" t="s">
        <v>5978</v>
      </c>
      <c r="D889" s="107" t="s">
        <v>4509</v>
      </c>
      <c r="E889" s="36" t="s">
        <v>5979</v>
      </c>
      <c r="F889" s="14"/>
      <c r="G889" s="14"/>
      <c r="H889" s="14"/>
      <c r="I889" s="14"/>
      <c r="J889" s="14"/>
      <c r="K889" s="14"/>
      <c r="L889" s="14"/>
      <c r="M889" s="14"/>
      <c r="N889" s="14"/>
      <c r="O889" s="14"/>
      <c r="P889" s="14"/>
      <c r="Q889" s="14"/>
      <c r="R889" s="14"/>
      <c r="S889" s="14"/>
      <c r="T889" s="14"/>
      <c r="U889" s="14"/>
      <c r="V889" s="14"/>
      <c r="W889" s="14"/>
      <c r="X889" s="14"/>
      <c r="Y889" s="14"/>
      <c r="Z889" s="14"/>
    </row>
    <row r="890">
      <c r="A890" s="106">
        <v>889.0</v>
      </c>
      <c r="B890" s="107" t="s">
        <v>5409</v>
      </c>
      <c r="C890" s="107" t="s">
        <v>5980</v>
      </c>
      <c r="D890" s="107" t="s">
        <v>4509</v>
      </c>
      <c r="E890" s="36" t="s">
        <v>5981</v>
      </c>
      <c r="F890" s="14"/>
      <c r="G890" s="14"/>
      <c r="H890" s="14"/>
      <c r="I890" s="14"/>
      <c r="J890" s="14"/>
      <c r="K890" s="14"/>
      <c r="L890" s="14"/>
      <c r="M890" s="14"/>
      <c r="N890" s="14"/>
      <c r="O890" s="14"/>
      <c r="P890" s="14"/>
      <c r="Q890" s="14"/>
      <c r="R890" s="14"/>
      <c r="S890" s="14"/>
      <c r="T890" s="14"/>
      <c r="U890" s="14"/>
      <c r="V890" s="14"/>
      <c r="W890" s="14"/>
      <c r="X890" s="14"/>
      <c r="Y890" s="14"/>
      <c r="Z890" s="14"/>
    </row>
    <row r="891">
      <c r="A891" s="106">
        <v>890.0</v>
      </c>
      <c r="B891" s="107" t="s">
        <v>5409</v>
      </c>
      <c r="C891" s="107" t="s">
        <v>5982</v>
      </c>
      <c r="D891" s="107" t="s">
        <v>4509</v>
      </c>
      <c r="E891" s="36" t="s">
        <v>5983</v>
      </c>
      <c r="F891" s="14"/>
      <c r="G891" s="14"/>
      <c r="H891" s="14"/>
      <c r="I891" s="14"/>
      <c r="J891" s="14"/>
      <c r="K891" s="14"/>
      <c r="L891" s="14"/>
      <c r="M891" s="14"/>
      <c r="N891" s="14"/>
      <c r="O891" s="14"/>
      <c r="P891" s="14"/>
      <c r="Q891" s="14"/>
      <c r="R891" s="14"/>
      <c r="S891" s="14"/>
      <c r="T891" s="14"/>
      <c r="U891" s="14"/>
      <c r="V891" s="14"/>
      <c r="W891" s="14"/>
      <c r="X891" s="14"/>
      <c r="Y891" s="14"/>
      <c r="Z891" s="14"/>
    </row>
    <row r="892">
      <c r="A892" s="106">
        <v>891.0</v>
      </c>
      <c r="B892" s="107" t="s">
        <v>5409</v>
      </c>
      <c r="C892" s="107" t="s">
        <v>5984</v>
      </c>
      <c r="D892" s="107" t="s">
        <v>4543</v>
      </c>
      <c r="E892" s="36" t="s">
        <v>5985</v>
      </c>
      <c r="F892" s="14"/>
      <c r="G892" s="14"/>
      <c r="H892" s="14"/>
      <c r="I892" s="14"/>
      <c r="J892" s="14"/>
      <c r="K892" s="14"/>
      <c r="L892" s="14"/>
      <c r="M892" s="14"/>
      <c r="N892" s="14"/>
      <c r="O892" s="14"/>
      <c r="P892" s="14"/>
      <c r="Q892" s="14"/>
      <c r="R892" s="14"/>
      <c r="S892" s="14"/>
      <c r="T892" s="14"/>
      <c r="U892" s="14"/>
      <c r="V892" s="14"/>
      <c r="W892" s="14"/>
      <c r="X892" s="14"/>
      <c r="Y892" s="14"/>
      <c r="Z892" s="14"/>
    </row>
    <row r="893">
      <c r="A893" s="106">
        <v>892.0</v>
      </c>
      <c r="B893" s="107" t="s">
        <v>5409</v>
      </c>
      <c r="C893" s="107" t="s">
        <v>5986</v>
      </c>
      <c r="D893" s="107" t="s">
        <v>4543</v>
      </c>
      <c r="E893" s="36" t="s">
        <v>5987</v>
      </c>
      <c r="F893" s="14"/>
      <c r="G893" s="14"/>
      <c r="H893" s="14"/>
      <c r="I893" s="14"/>
      <c r="J893" s="14"/>
      <c r="K893" s="14"/>
      <c r="L893" s="14"/>
      <c r="M893" s="14"/>
      <c r="N893" s="14"/>
      <c r="O893" s="14"/>
      <c r="P893" s="14"/>
      <c r="Q893" s="14"/>
      <c r="R893" s="14"/>
      <c r="S893" s="14"/>
      <c r="T893" s="14"/>
      <c r="U893" s="14"/>
      <c r="V893" s="14"/>
      <c r="W893" s="14"/>
      <c r="X893" s="14"/>
      <c r="Y893" s="14"/>
      <c r="Z893" s="14"/>
    </row>
    <row r="894">
      <c r="A894" s="106">
        <v>893.0</v>
      </c>
      <c r="B894" s="107" t="s">
        <v>5409</v>
      </c>
      <c r="C894" s="107" t="s">
        <v>5988</v>
      </c>
      <c r="D894" s="107" t="s">
        <v>4509</v>
      </c>
      <c r="E894" s="36" t="s">
        <v>5989</v>
      </c>
      <c r="F894" s="14"/>
      <c r="G894" s="14"/>
      <c r="H894" s="14"/>
      <c r="I894" s="14"/>
      <c r="J894" s="14"/>
      <c r="K894" s="14"/>
      <c r="L894" s="14"/>
      <c r="M894" s="14"/>
      <c r="N894" s="14"/>
      <c r="O894" s="14"/>
      <c r="P894" s="14"/>
      <c r="Q894" s="14"/>
      <c r="R894" s="14"/>
      <c r="S894" s="14"/>
      <c r="T894" s="14"/>
      <c r="U894" s="14"/>
      <c r="V894" s="14"/>
      <c r="W894" s="14"/>
      <c r="X894" s="14"/>
      <c r="Y894" s="14"/>
      <c r="Z894" s="14"/>
    </row>
    <row r="895">
      <c r="A895" s="106">
        <v>894.0</v>
      </c>
      <c r="B895" s="107" t="s">
        <v>5409</v>
      </c>
      <c r="C895" s="107" t="s">
        <v>5990</v>
      </c>
      <c r="D895" s="107" t="s">
        <v>4509</v>
      </c>
      <c r="E895" s="36" t="s">
        <v>5991</v>
      </c>
      <c r="F895" s="14"/>
      <c r="G895" s="14"/>
      <c r="H895" s="14"/>
      <c r="I895" s="14"/>
      <c r="J895" s="14"/>
      <c r="K895" s="14"/>
      <c r="L895" s="14"/>
      <c r="M895" s="14"/>
      <c r="N895" s="14"/>
      <c r="O895" s="14"/>
      <c r="P895" s="14"/>
      <c r="Q895" s="14"/>
      <c r="R895" s="14"/>
      <c r="S895" s="14"/>
      <c r="T895" s="14"/>
      <c r="U895" s="14"/>
      <c r="V895" s="14"/>
      <c r="W895" s="14"/>
      <c r="X895" s="14"/>
      <c r="Y895" s="14"/>
      <c r="Z895" s="14"/>
    </row>
    <row r="896">
      <c r="A896" s="106">
        <v>895.0</v>
      </c>
      <c r="B896" s="107" t="s">
        <v>5409</v>
      </c>
      <c r="C896" s="107" t="s">
        <v>5245</v>
      </c>
      <c r="D896" s="107" t="s">
        <v>4505</v>
      </c>
      <c r="E896" s="36" t="s">
        <v>5992</v>
      </c>
      <c r="F896" s="14"/>
      <c r="G896" s="14"/>
      <c r="H896" s="14"/>
      <c r="I896" s="14"/>
      <c r="J896" s="14"/>
      <c r="K896" s="14"/>
      <c r="L896" s="14"/>
      <c r="M896" s="14"/>
      <c r="N896" s="14"/>
      <c r="O896" s="14"/>
      <c r="P896" s="14"/>
      <c r="Q896" s="14"/>
      <c r="R896" s="14"/>
      <c r="S896" s="14"/>
      <c r="T896" s="14"/>
      <c r="U896" s="14"/>
      <c r="V896" s="14"/>
      <c r="W896" s="14"/>
      <c r="X896" s="14"/>
      <c r="Y896" s="14"/>
      <c r="Z896" s="14"/>
    </row>
    <row r="897">
      <c r="A897" s="106">
        <v>896.0</v>
      </c>
      <c r="B897" s="107" t="s">
        <v>5409</v>
      </c>
      <c r="C897" s="107" t="s">
        <v>5993</v>
      </c>
      <c r="D897" s="107" t="s">
        <v>4505</v>
      </c>
      <c r="E897" s="36" t="s">
        <v>5994</v>
      </c>
      <c r="F897" s="14"/>
      <c r="G897" s="14"/>
      <c r="H897" s="14"/>
      <c r="I897" s="14"/>
      <c r="J897" s="14"/>
      <c r="K897" s="14"/>
      <c r="L897" s="14"/>
      <c r="M897" s="14"/>
      <c r="N897" s="14"/>
      <c r="O897" s="14"/>
      <c r="P897" s="14"/>
      <c r="Q897" s="14"/>
      <c r="R897" s="14"/>
      <c r="S897" s="14"/>
      <c r="T897" s="14"/>
      <c r="U897" s="14"/>
      <c r="V897" s="14"/>
      <c r="W897" s="14"/>
      <c r="X897" s="14"/>
      <c r="Y897" s="14"/>
      <c r="Z897" s="14"/>
    </row>
    <row r="898">
      <c r="A898" s="106">
        <v>897.0</v>
      </c>
      <c r="B898" s="107" t="s">
        <v>5409</v>
      </c>
      <c r="C898" s="107" t="s">
        <v>5995</v>
      </c>
      <c r="D898" s="107" t="s">
        <v>4509</v>
      </c>
      <c r="E898" s="36" t="s">
        <v>5996</v>
      </c>
      <c r="F898" s="14"/>
      <c r="G898" s="14"/>
      <c r="H898" s="14"/>
      <c r="I898" s="14"/>
      <c r="J898" s="14"/>
      <c r="K898" s="14"/>
      <c r="L898" s="14"/>
      <c r="M898" s="14"/>
      <c r="N898" s="14"/>
      <c r="O898" s="14"/>
      <c r="P898" s="14"/>
      <c r="Q898" s="14"/>
      <c r="R898" s="14"/>
      <c r="S898" s="14"/>
      <c r="T898" s="14"/>
      <c r="U898" s="14"/>
      <c r="V898" s="14"/>
      <c r="W898" s="14"/>
      <c r="X898" s="14"/>
      <c r="Y898" s="14"/>
      <c r="Z898" s="14"/>
    </row>
    <row r="899">
      <c r="A899" s="106">
        <v>898.0</v>
      </c>
      <c r="B899" s="107" t="s">
        <v>5409</v>
      </c>
      <c r="C899" s="107" t="s">
        <v>5997</v>
      </c>
      <c r="D899" s="107" t="s">
        <v>4509</v>
      </c>
      <c r="E899" s="36" t="s">
        <v>5998</v>
      </c>
      <c r="F899" s="14"/>
      <c r="G899" s="14"/>
      <c r="H899" s="14"/>
      <c r="I899" s="14"/>
      <c r="J899" s="14"/>
      <c r="K899" s="14"/>
      <c r="L899" s="14"/>
      <c r="M899" s="14"/>
      <c r="N899" s="14"/>
      <c r="O899" s="14"/>
      <c r="P899" s="14"/>
      <c r="Q899" s="14"/>
      <c r="R899" s="14"/>
      <c r="S899" s="14"/>
      <c r="T899" s="14"/>
      <c r="U899" s="14"/>
      <c r="V899" s="14"/>
      <c r="W899" s="14"/>
      <c r="X899" s="14"/>
      <c r="Y899" s="14"/>
      <c r="Z899" s="14"/>
    </row>
    <row r="900">
      <c r="A900" s="106">
        <v>899.0</v>
      </c>
      <c r="B900" s="107" t="s">
        <v>5409</v>
      </c>
      <c r="C900" s="107" t="s">
        <v>5999</v>
      </c>
      <c r="D900" s="107" t="s">
        <v>4569</v>
      </c>
      <c r="E900" s="36" t="s">
        <v>6000</v>
      </c>
      <c r="F900" s="14"/>
      <c r="G900" s="14"/>
      <c r="H900" s="14"/>
      <c r="I900" s="14"/>
      <c r="J900" s="14"/>
      <c r="K900" s="14"/>
      <c r="L900" s="14"/>
      <c r="M900" s="14"/>
      <c r="N900" s="14"/>
      <c r="O900" s="14"/>
      <c r="P900" s="14"/>
      <c r="Q900" s="14"/>
      <c r="R900" s="14"/>
      <c r="S900" s="14"/>
      <c r="T900" s="14"/>
      <c r="U900" s="14"/>
      <c r="V900" s="14"/>
      <c r="W900" s="14"/>
      <c r="X900" s="14"/>
      <c r="Y900" s="14"/>
      <c r="Z900" s="14"/>
    </row>
    <row r="901">
      <c r="A901" s="106">
        <v>900.0</v>
      </c>
      <c r="B901" s="107" t="s">
        <v>5409</v>
      </c>
      <c r="C901" s="107" t="s">
        <v>6001</v>
      </c>
      <c r="D901" s="107" t="s">
        <v>4509</v>
      </c>
      <c r="E901" s="36" t="s">
        <v>6002</v>
      </c>
      <c r="F901" s="14"/>
      <c r="G901" s="14"/>
      <c r="H901" s="14"/>
      <c r="I901" s="14"/>
      <c r="J901" s="14"/>
      <c r="K901" s="14"/>
      <c r="L901" s="14"/>
      <c r="M901" s="14"/>
      <c r="N901" s="14"/>
      <c r="O901" s="14"/>
      <c r="P901" s="14"/>
      <c r="Q901" s="14"/>
      <c r="R901" s="14"/>
      <c r="S901" s="14"/>
      <c r="T901" s="14"/>
      <c r="U901" s="14"/>
      <c r="V901" s="14"/>
      <c r="W901" s="14"/>
      <c r="X901" s="14"/>
      <c r="Y901" s="14"/>
      <c r="Z901" s="14"/>
    </row>
    <row r="902">
      <c r="A902" s="106">
        <v>901.0</v>
      </c>
      <c r="B902" s="107" t="s">
        <v>5409</v>
      </c>
      <c r="C902" s="107" t="s">
        <v>6003</v>
      </c>
      <c r="D902" s="107" t="s">
        <v>4509</v>
      </c>
      <c r="E902" s="36" t="s">
        <v>6004</v>
      </c>
      <c r="F902" s="14"/>
      <c r="G902" s="14"/>
      <c r="H902" s="14"/>
      <c r="I902" s="14"/>
      <c r="J902" s="14"/>
      <c r="K902" s="14"/>
      <c r="L902" s="14"/>
      <c r="M902" s="14"/>
      <c r="N902" s="14"/>
      <c r="O902" s="14"/>
      <c r="P902" s="14"/>
      <c r="Q902" s="14"/>
      <c r="R902" s="14"/>
      <c r="S902" s="14"/>
      <c r="T902" s="14"/>
      <c r="U902" s="14"/>
      <c r="V902" s="14"/>
      <c r="W902" s="14"/>
      <c r="X902" s="14"/>
      <c r="Y902" s="14"/>
      <c r="Z902" s="14"/>
    </row>
    <row r="903">
      <c r="A903" s="106">
        <v>902.0</v>
      </c>
      <c r="B903" s="107" t="s">
        <v>5409</v>
      </c>
      <c r="C903" s="107" t="s">
        <v>6005</v>
      </c>
      <c r="D903" s="107" t="s">
        <v>4509</v>
      </c>
      <c r="E903" s="36" t="s">
        <v>6006</v>
      </c>
      <c r="F903" s="14"/>
      <c r="G903" s="14"/>
      <c r="H903" s="14"/>
      <c r="I903" s="14"/>
      <c r="J903" s="14"/>
      <c r="K903" s="14"/>
      <c r="L903" s="14"/>
      <c r="M903" s="14"/>
      <c r="N903" s="14"/>
      <c r="O903" s="14"/>
      <c r="P903" s="14"/>
      <c r="Q903" s="14"/>
      <c r="R903" s="14"/>
      <c r="S903" s="14"/>
      <c r="T903" s="14"/>
      <c r="U903" s="14"/>
      <c r="V903" s="14"/>
      <c r="W903" s="14"/>
      <c r="X903" s="14"/>
      <c r="Y903" s="14"/>
      <c r="Z903" s="14"/>
    </row>
    <row r="904">
      <c r="A904" s="106">
        <v>903.0</v>
      </c>
      <c r="B904" s="107" t="s">
        <v>5409</v>
      </c>
      <c r="C904" s="107" t="s">
        <v>6007</v>
      </c>
      <c r="D904" s="107" t="s">
        <v>4509</v>
      </c>
      <c r="E904" s="36" t="s">
        <v>6008</v>
      </c>
      <c r="F904" s="14"/>
      <c r="G904" s="14"/>
      <c r="H904" s="14"/>
      <c r="I904" s="14"/>
      <c r="J904" s="14"/>
      <c r="K904" s="14"/>
      <c r="L904" s="14"/>
      <c r="M904" s="14"/>
      <c r="N904" s="14"/>
      <c r="O904" s="14"/>
      <c r="P904" s="14"/>
      <c r="Q904" s="14"/>
      <c r="R904" s="14"/>
      <c r="S904" s="14"/>
      <c r="T904" s="14"/>
      <c r="U904" s="14"/>
      <c r="V904" s="14"/>
      <c r="W904" s="14"/>
      <c r="X904" s="14"/>
      <c r="Y904" s="14"/>
      <c r="Z904" s="14"/>
    </row>
    <row r="905">
      <c r="A905" s="106">
        <v>904.0</v>
      </c>
      <c r="B905" s="107" t="s">
        <v>5409</v>
      </c>
      <c r="C905" s="107" t="s">
        <v>6009</v>
      </c>
      <c r="D905" s="107" t="s">
        <v>4509</v>
      </c>
      <c r="E905" s="36" t="s">
        <v>6010</v>
      </c>
      <c r="F905" s="14"/>
      <c r="G905" s="14"/>
      <c r="H905" s="14"/>
      <c r="I905" s="14"/>
      <c r="J905" s="14"/>
      <c r="K905" s="14"/>
      <c r="L905" s="14"/>
      <c r="M905" s="14"/>
      <c r="N905" s="14"/>
      <c r="O905" s="14"/>
      <c r="P905" s="14"/>
      <c r="Q905" s="14"/>
      <c r="R905" s="14"/>
      <c r="S905" s="14"/>
      <c r="T905" s="14"/>
      <c r="U905" s="14"/>
      <c r="V905" s="14"/>
      <c r="W905" s="14"/>
      <c r="X905" s="14"/>
      <c r="Y905" s="14"/>
      <c r="Z905" s="14"/>
    </row>
    <row r="906">
      <c r="A906" s="106">
        <v>905.0</v>
      </c>
      <c r="B906" s="107" t="s">
        <v>5409</v>
      </c>
      <c r="C906" s="107" t="s">
        <v>6011</v>
      </c>
      <c r="D906" s="107" t="s">
        <v>4505</v>
      </c>
      <c r="E906" s="36" t="s">
        <v>6012</v>
      </c>
      <c r="F906" s="14"/>
      <c r="G906" s="14"/>
      <c r="H906" s="14"/>
      <c r="I906" s="14"/>
      <c r="J906" s="14"/>
      <c r="K906" s="14"/>
      <c r="L906" s="14"/>
      <c r="M906" s="14"/>
      <c r="N906" s="14"/>
      <c r="O906" s="14"/>
      <c r="P906" s="14"/>
      <c r="Q906" s="14"/>
      <c r="R906" s="14"/>
      <c r="S906" s="14"/>
      <c r="T906" s="14"/>
      <c r="U906" s="14"/>
      <c r="V906" s="14"/>
      <c r="W906" s="14"/>
      <c r="X906" s="14"/>
      <c r="Y906" s="14"/>
      <c r="Z906" s="14"/>
    </row>
    <row r="907">
      <c r="A907" s="106">
        <v>906.0</v>
      </c>
      <c r="B907" s="107" t="s">
        <v>5409</v>
      </c>
      <c r="C907" s="107" t="s">
        <v>6013</v>
      </c>
      <c r="D907" s="107" t="s">
        <v>4509</v>
      </c>
      <c r="E907" s="36" t="s">
        <v>6014</v>
      </c>
      <c r="F907" s="14"/>
      <c r="G907" s="14"/>
      <c r="H907" s="14"/>
      <c r="I907" s="14"/>
      <c r="J907" s="14"/>
      <c r="K907" s="14"/>
      <c r="L907" s="14"/>
      <c r="M907" s="14"/>
      <c r="N907" s="14"/>
      <c r="O907" s="14"/>
      <c r="P907" s="14"/>
      <c r="Q907" s="14"/>
      <c r="R907" s="14"/>
      <c r="S907" s="14"/>
      <c r="T907" s="14"/>
      <c r="U907" s="14"/>
      <c r="V907" s="14"/>
      <c r="W907" s="14"/>
      <c r="X907" s="14"/>
      <c r="Y907" s="14"/>
      <c r="Z907" s="14"/>
    </row>
    <row r="908">
      <c r="A908" s="106">
        <v>907.0</v>
      </c>
      <c r="B908" s="107" t="s">
        <v>5409</v>
      </c>
      <c r="C908" s="107" t="s">
        <v>6015</v>
      </c>
      <c r="D908" s="107" t="s">
        <v>4505</v>
      </c>
      <c r="E908" s="36" t="s">
        <v>6016</v>
      </c>
      <c r="F908" s="14"/>
      <c r="G908" s="14"/>
      <c r="H908" s="14"/>
      <c r="I908" s="14"/>
      <c r="J908" s="14"/>
      <c r="K908" s="14"/>
      <c r="L908" s="14"/>
      <c r="M908" s="14"/>
      <c r="N908" s="14"/>
      <c r="O908" s="14"/>
      <c r="P908" s="14"/>
      <c r="Q908" s="14"/>
      <c r="R908" s="14"/>
      <c r="S908" s="14"/>
      <c r="T908" s="14"/>
      <c r="U908" s="14"/>
      <c r="V908" s="14"/>
      <c r="W908" s="14"/>
      <c r="X908" s="14"/>
      <c r="Y908" s="14"/>
      <c r="Z908" s="14"/>
    </row>
    <row r="909">
      <c r="A909" s="106">
        <v>908.0</v>
      </c>
      <c r="B909" s="107" t="s">
        <v>5409</v>
      </c>
      <c r="C909" s="107" t="s">
        <v>4812</v>
      </c>
      <c r="D909" s="107" t="s">
        <v>4509</v>
      </c>
      <c r="E909" s="36" t="s">
        <v>6017</v>
      </c>
      <c r="F909" s="14"/>
      <c r="G909" s="14"/>
      <c r="H909" s="14"/>
      <c r="I909" s="14"/>
      <c r="J909" s="14"/>
      <c r="K909" s="14"/>
      <c r="L909" s="14"/>
      <c r="M909" s="14"/>
      <c r="N909" s="14"/>
      <c r="O909" s="14"/>
      <c r="P909" s="14"/>
      <c r="Q909" s="14"/>
      <c r="R909" s="14"/>
      <c r="S909" s="14"/>
      <c r="T909" s="14"/>
      <c r="U909" s="14"/>
      <c r="V909" s="14"/>
      <c r="W909" s="14"/>
      <c r="X909" s="14"/>
      <c r="Y909" s="14"/>
      <c r="Z909" s="14"/>
    </row>
    <row r="910">
      <c r="A910" s="106">
        <v>909.0</v>
      </c>
      <c r="B910" s="107" t="s">
        <v>5409</v>
      </c>
      <c r="C910" s="107" t="s">
        <v>6018</v>
      </c>
      <c r="D910" s="107" t="s">
        <v>4509</v>
      </c>
      <c r="E910" s="36" t="s">
        <v>6019</v>
      </c>
      <c r="F910" s="14"/>
      <c r="G910" s="14"/>
      <c r="H910" s="14"/>
      <c r="I910" s="14"/>
      <c r="J910" s="14"/>
      <c r="K910" s="14"/>
      <c r="L910" s="14"/>
      <c r="M910" s="14"/>
      <c r="N910" s="14"/>
      <c r="O910" s="14"/>
      <c r="P910" s="14"/>
      <c r="Q910" s="14"/>
      <c r="R910" s="14"/>
      <c r="S910" s="14"/>
      <c r="T910" s="14"/>
      <c r="U910" s="14"/>
      <c r="V910" s="14"/>
      <c r="W910" s="14"/>
      <c r="X910" s="14"/>
      <c r="Y910" s="14"/>
      <c r="Z910" s="14"/>
    </row>
    <row r="911">
      <c r="A911" s="106">
        <v>910.0</v>
      </c>
      <c r="B911" s="107" t="s">
        <v>5409</v>
      </c>
      <c r="C911" s="107" t="s">
        <v>6020</v>
      </c>
      <c r="D911" s="107" t="s">
        <v>4509</v>
      </c>
      <c r="E911" s="36" t="s">
        <v>6021</v>
      </c>
      <c r="F911" s="14"/>
      <c r="G911" s="14"/>
      <c r="H911" s="14"/>
      <c r="I911" s="14"/>
      <c r="J911" s="14"/>
      <c r="K911" s="14"/>
      <c r="L911" s="14"/>
      <c r="M911" s="14"/>
      <c r="N911" s="14"/>
      <c r="O911" s="14"/>
      <c r="P911" s="14"/>
      <c r="Q911" s="14"/>
      <c r="R911" s="14"/>
      <c r="S911" s="14"/>
      <c r="T911" s="14"/>
      <c r="U911" s="14"/>
      <c r="V911" s="14"/>
      <c r="W911" s="14"/>
      <c r="X911" s="14"/>
      <c r="Y911" s="14"/>
      <c r="Z911" s="14"/>
    </row>
    <row r="912">
      <c r="A912" s="106">
        <v>911.0</v>
      </c>
      <c r="B912" s="107" t="s">
        <v>5409</v>
      </c>
      <c r="C912" s="107" t="s">
        <v>4962</v>
      </c>
      <c r="D912" s="107" t="s">
        <v>4509</v>
      </c>
      <c r="E912" s="36" t="s">
        <v>6022</v>
      </c>
      <c r="F912" s="14"/>
      <c r="G912" s="14"/>
      <c r="H912" s="14"/>
      <c r="I912" s="14"/>
      <c r="J912" s="14"/>
      <c r="K912" s="14"/>
      <c r="L912" s="14"/>
      <c r="M912" s="14"/>
      <c r="N912" s="14"/>
      <c r="O912" s="14"/>
      <c r="P912" s="14"/>
      <c r="Q912" s="14"/>
      <c r="R912" s="14"/>
      <c r="S912" s="14"/>
      <c r="T912" s="14"/>
      <c r="U912" s="14"/>
      <c r="V912" s="14"/>
      <c r="W912" s="14"/>
      <c r="X912" s="14"/>
      <c r="Y912" s="14"/>
      <c r="Z912" s="14"/>
    </row>
    <row r="913">
      <c r="A913" s="106">
        <v>912.0</v>
      </c>
      <c r="B913" s="107" t="s">
        <v>5409</v>
      </c>
      <c r="C913" s="107" t="s">
        <v>6023</v>
      </c>
      <c r="D913" s="107" t="s">
        <v>4509</v>
      </c>
      <c r="E913" s="36" t="s">
        <v>6024</v>
      </c>
      <c r="F913" s="14"/>
      <c r="G913" s="14"/>
      <c r="H913" s="14"/>
      <c r="I913" s="14"/>
      <c r="J913" s="14"/>
      <c r="K913" s="14"/>
      <c r="L913" s="14"/>
      <c r="M913" s="14"/>
      <c r="N913" s="14"/>
      <c r="O913" s="14"/>
      <c r="P913" s="14"/>
      <c r="Q913" s="14"/>
      <c r="R913" s="14"/>
      <c r="S913" s="14"/>
      <c r="T913" s="14"/>
      <c r="U913" s="14"/>
      <c r="V913" s="14"/>
      <c r="W913" s="14"/>
      <c r="X913" s="14"/>
      <c r="Y913" s="14"/>
      <c r="Z913" s="14"/>
    </row>
    <row r="914">
      <c r="A914" s="106">
        <v>913.0</v>
      </c>
      <c r="B914" s="107" t="s">
        <v>5409</v>
      </c>
      <c r="C914" s="107" t="s">
        <v>6025</v>
      </c>
      <c r="D914" s="107" t="s">
        <v>4509</v>
      </c>
      <c r="E914" s="36" t="s">
        <v>6026</v>
      </c>
      <c r="F914" s="14"/>
      <c r="G914" s="14"/>
      <c r="H914" s="14"/>
      <c r="I914" s="14"/>
      <c r="J914" s="14"/>
      <c r="K914" s="14"/>
      <c r="L914" s="14"/>
      <c r="M914" s="14"/>
      <c r="N914" s="14"/>
      <c r="O914" s="14"/>
      <c r="P914" s="14"/>
      <c r="Q914" s="14"/>
      <c r="R914" s="14"/>
      <c r="S914" s="14"/>
      <c r="T914" s="14"/>
      <c r="U914" s="14"/>
      <c r="V914" s="14"/>
      <c r="W914" s="14"/>
      <c r="X914" s="14"/>
      <c r="Y914" s="14"/>
      <c r="Z914" s="14"/>
    </row>
    <row r="915">
      <c r="A915" s="106">
        <v>914.0</v>
      </c>
      <c r="B915" s="107" t="s">
        <v>5409</v>
      </c>
      <c r="C915" s="107" t="s">
        <v>4751</v>
      </c>
      <c r="D915" s="107" t="s">
        <v>4505</v>
      </c>
      <c r="E915" s="36" t="s">
        <v>6027</v>
      </c>
      <c r="F915" s="14"/>
      <c r="G915" s="14"/>
      <c r="H915" s="14"/>
      <c r="I915" s="14"/>
      <c r="J915" s="14"/>
      <c r="K915" s="14"/>
      <c r="L915" s="14"/>
      <c r="M915" s="14"/>
      <c r="N915" s="14"/>
      <c r="O915" s="14"/>
      <c r="P915" s="14"/>
      <c r="Q915" s="14"/>
      <c r="R915" s="14"/>
      <c r="S915" s="14"/>
      <c r="T915" s="14"/>
      <c r="U915" s="14"/>
      <c r="V915" s="14"/>
      <c r="W915" s="14"/>
      <c r="X915" s="14"/>
      <c r="Y915" s="14"/>
      <c r="Z915" s="14"/>
    </row>
    <row r="916">
      <c r="A916" s="106">
        <v>915.0</v>
      </c>
      <c r="B916" s="107" t="s">
        <v>5409</v>
      </c>
      <c r="C916" s="107" t="s">
        <v>6028</v>
      </c>
      <c r="D916" s="107" t="s">
        <v>4509</v>
      </c>
      <c r="E916" s="36" t="s">
        <v>6029</v>
      </c>
      <c r="F916" s="14"/>
      <c r="G916" s="14"/>
      <c r="H916" s="14"/>
      <c r="I916" s="14"/>
      <c r="J916" s="14"/>
      <c r="K916" s="14"/>
      <c r="L916" s="14"/>
      <c r="M916" s="14"/>
      <c r="N916" s="14"/>
      <c r="O916" s="14"/>
      <c r="P916" s="14"/>
      <c r="Q916" s="14"/>
      <c r="R916" s="14"/>
      <c r="S916" s="14"/>
      <c r="T916" s="14"/>
      <c r="U916" s="14"/>
      <c r="V916" s="14"/>
      <c r="W916" s="14"/>
      <c r="X916" s="14"/>
      <c r="Y916" s="14"/>
      <c r="Z916" s="14"/>
    </row>
    <row r="917">
      <c r="A917" s="106">
        <v>916.0</v>
      </c>
      <c r="B917" s="107" t="s">
        <v>5409</v>
      </c>
      <c r="C917" s="107" t="s">
        <v>4521</v>
      </c>
      <c r="D917" s="107" t="s">
        <v>4509</v>
      </c>
      <c r="E917" s="36" t="s">
        <v>6030</v>
      </c>
      <c r="F917" s="14"/>
      <c r="G917" s="14"/>
      <c r="H917" s="14"/>
      <c r="I917" s="14"/>
      <c r="J917" s="14"/>
      <c r="K917" s="14"/>
      <c r="L917" s="14"/>
      <c r="M917" s="14"/>
      <c r="N917" s="14"/>
      <c r="O917" s="14"/>
      <c r="P917" s="14"/>
      <c r="Q917" s="14"/>
      <c r="R917" s="14"/>
      <c r="S917" s="14"/>
      <c r="T917" s="14"/>
      <c r="U917" s="14"/>
      <c r="V917" s="14"/>
      <c r="W917" s="14"/>
      <c r="X917" s="14"/>
      <c r="Y917" s="14"/>
      <c r="Z917" s="14"/>
    </row>
    <row r="918">
      <c r="A918" s="106">
        <v>917.0</v>
      </c>
      <c r="B918" s="107" t="s">
        <v>5409</v>
      </c>
      <c r="C918" s="107" t="s">
        <v>6031</v>
      </c>
      <c r="D918" s="107" t="s">
        <v>4509</v>
      </c>
      <c r="E918" s="36" t="s">
        <v>6032</v>
      </c>
      <c r="F918" s="14"/>
      <c r="G918" s="14"/>
      <c r="H918" s="14"/>
      <c r="I918" s="14"/>
      <c r="J918" s="14"/>
      <c r="K918" s="14"/>
      <c r="L918" s="14"/>
      <c r="M918" s="14"/>
      <c r="N918" s="14"/>
      <c r="O918" s="14"/>
      <c r="P918" s="14"/>
      <c r="Q918" s="14"/>
      <c r="R918" s="14"/>
      <c r="S918" s="14"/>
      <c r="T918" s="14"/>
      <c r="U918" s="14"/>
      <c r="V918" s="14"/>
      <c r="W918" s="14"/>
      <c r="X918" s="14"/>
      <c r="Y918" s="14"/>
      <c r="Z918" s="14"/>
    </row>
    <row r="919">
      <c r="A919" s="106">
        <v>918.0</v>
      </c>
      <c r="B919" s="107" t="s">
        <v>5409</v>
      </c>
      <c r="C919" s="107" t="s">
        <v>4692</v>
      </c>
      <c r="D919" s="107" t="s">
        <v>4509</v>
      </c>
      <c r="E919" s="36" t="s">
        <v>6033</v>
      </c>
      <c r="F919" s="14"/>
      <c r="G919" s="14"/>
      <c r="H919" s="14"/>
      <c r="I919" s="14"/>
      <c r="J919" s="14"/>
      <c r="K919" s="14"/>
      <c r="L919" s="14"/>
      <c r="M919" s="14"/>
      <c r="N919" s="14"/>
      <c r="O919" s="14"/>
      <c r="P919" s="14"/>
      <c r="Q919" s="14"/>
      <c r="R919" s="14"/>
      <c r="S919" s="14"/>
      <c r="T919" s="14"/>
      <c r="U919" s="14"/>
      <c r="V919" s="14"/>
      <c r="W919" s="14"/>
      <c r="X919" s="14"/>
      <c r="Y919" s="14"/>
      <c r="Z919" s="14"/>
    </row>
    <row r="920">
      <c r="A920" s="106">
        <v>919.0</v>
      </c>
      <c r="B920" s="107" t="s">
        <v>5409</v>
      </c>
      <c r="C920" s="107" t="s">
        <v>6034</v>
      </c>
      <c r="D920" s="107" t="s">
        <v>4509</v>
      </c>
      <c r="E920" s="36" t="s">
        <v>6035</v>
      </c>
      <c r="F920" s="14"/>
      <c r="G920" s="14"/>
      <c r="H920" s="14"/>
      <c r="I920" s="14"/>
      <c r="J920" s="14"/>
      <c r="K920" s="14"/>
      <c r="L920" s="14"/>
      <c r="M920" s="14"/>
      <c r="N920" s="14"/>
      <c r="O920" s="14"/>
      <c r="P920" s="14"/>
      <c r="Q920" s="14"/>
      <c r="R920" s="14"/>
      <c r="S920" s="14"/>
      <c r="T920" s="14"/>
      <c r="U920" s="14"/>
      <c r="V920" s="14"/>
      <c r="W920" s="14"/>
      <c r="X920" s="14"/>
      <c r="Y920" s="14"/>
      <c r="Z920" s="14"/>
    </row>
    <row r="921">
      <c r="A921" s="106">
        <v>920.0</v>
      </c>
      <c r="B921" s="107" t="s">
        <v>5409</v>
      </c>
      <c r="C921" s="107" t="s">
        <v>6036</v>
      </c>
      <c r="D921" s="107" t="s">
        <v>4505</v>
      </c>
      <c r="E921" s="36" t="s">
        <v>6037</v>
      </c>
      <c r="F921" s="14"/>
      <c r="G921" s="14"/>
      <c r="H921" s="14"/>
      <c r="I921" s="14"/>
      <c r="J921" s="14"/>
      <c r="K921" s="14"/>
      <c r="L921" s="14"/>
      <c r="M921" s="14"/>
      <c r="N921" s="14"/>
      <c r="O921" s="14"/>
      <c r="P921" s="14"/>
      <c r="Q921" s="14"/>
      <c r="R921" s="14"/>
      <c r="S921" s="14"/>
      <c r="T921" s="14"/>
      <c r="U921" s="14"/>
      <c r="V921" s="14"/>
      <c r="W921" s="14"/>
      <c r="X921" s="14"/>
      <c r="Y921" s="14"/>
      <c r="Z921" s="14"/>
    </row>
    <row r="922">
      <c r="A922" s="106">
        <v>921.0</v>
      </c>
      <c r="B922" s="107" t="s">
        <v>5409</v>
      </c>
      <c r="C922" s="107" t="s">
        <v>5090</v>
      </c>
      <c r="D922" s="107" t="s">
        <v>4509</v>
      </c>
      <c r="E922" s="36" t="s">
        <v>6038</v>
      </c>
      <c r="F922" s="14"/>
      <c r="G922" s="14"/>
      <c r="H922" s="14"/>
      <c r="I922" s="14"/>
      <c r="J922" s="14"/>
      <c r="K922" s="14"/>
      <c r="L922" s="14"/>
      <c r="M922" s="14"/>
      <c r="N922" s="14"/>
      <c r="O922" s="14"/>
      <c r="P922" s="14"/>
      <c r="Q922" s="14"/>
      <c r="R922" s="14"/>
      <c r="S922" s="14"/>
      <c r="T922" s="14"/>
      <c r="U922" s="14"/>
      <c r="V922" s="14"/>
      <c r="W922" s="14"/>
      <c r="X922" s="14"/>
      <c r="Y922" s="14"/>
      <c r="Z922" s="14"/>
    </row>
    <row r="923">
      <c r="A923" s="106">
        <v>922.0</v>
      </c>
      <c r="B923" s="107" t="s">
        <v>5409</v>
      </c>
      <c r="C923" s="107" t="s">
        <v>6039</v>
      </c>
      <c r="D923" s="107" t="s">
        <v>4505</v>
      </c>
      <c r="E923" s="36" t="s">
        <v>6040</v>
      </c>
      <c r="F923" s="14"/>
      <c r="G923" s="14"/>
      <c r="H923" s="14"/>
      <c r="I923" s="14"/>
      <c r="J923" s="14"/>
      <c r="K923" s="14"/>
      <c r="L923" s="14"/>
      <c r="M923" s="14"/>
      <c r="N923" s="14"/>
      <c r="O923" s="14"/>
      <c r="P923" s="14"/>
      <c r="Q923" s="14"/>
      <c r="R923" s="14"/>
      <c r="S923" s="14"/>
      <c r="T923" s="14"/>
      <c r="U923" s="14"/>
      <c r="V923" s="14"/>
      <c r="W923" s="14"/>
      <c r="X923" s="14"/>
      <c r="Y923" s="14"/>
      <c r="Z923" s="14"/>
    </row>
    <row r="924">
      <c r="A924" s="106">
        <v>923.0</v>
      </c>
      <c r="B924" s="107" t="s">
        <v>5409</v>
      </c>
      <c r="C924" s="107" t="s">
        <v>5086</v>
      </c>
      <c r="D924" s="107" t="s">
        <v>4509</v>
      </c>
      <c r="E924" s="36" t="s">
        <v>6041</v>
      </c>
      <c r="F924" s="14"/>
      <c r="G924" s="14"/>
      <c r="H924" s="14"/>
      <c r="I924" s="14"/>
      <c r="J924" s="14"/>
      <c r="K924" s="14"/>
      <c r="L924" s="14"/>
      <c r="M924" s="14"/>
      <c r="N924" s="14"/>
      <c r="O924" s="14"/>
      <c r="P924" s="14"/>
      <c r="Q924" s="14"/>
      <c r="R924" s="14"/>
      <c r="S924" s="14"/>
      <c r="T924" s="14"/>
      <c r="U924" s="14"/>
      <c r="V924" s="14"/>
      <c r="W924" s="14"/>
      <c r="X924" s="14"/>
      <c r="Y924" s="14"/>
      <c r="Z924" s="14"/>
    </row>
    <row r="925">
      <c r="A925" s="106">
        <v>924.0</v>
      </c>
      <c r="B925" s="107" t="s">
        <v>5409</v>
      </c>
      <c r="C925" s="107" t="s">
        <v>5562</v>
      </c>
      <c r="D925" s="107" t="s">
        <v>4505</v>
      </c>
      <c r="E925" s="36" t="s">
        <v>6042</v>
      </c>
      <c r="F925" s="14"/>
      <c r="G925" s="14"/>
      <c r="H925" s="14"/>
      <c r="I925" s="14"/>
      <c r="J925" s="14"/>
      <c r="K925" s="14"/>
      <c r="L925" s="14"/>
      <c r="M925" s="14"/>
      <c r="N925" s="14"/>
      <c r="O925" s="14"/>
      <c r="P925" s="14"/>
      <c r="Q925" s="14"/>
      <c r="R925" s="14"/>
      <c r="S925" s="14"/>
      <c r="T925" s="14"/>
      <c r="U925" s="14"/>
      <c r="V925" s="14"/>
      <c r="W925" s="14"/>
      <c r="X925" s="14"/>
      <c r="Y925" s="14"/>
      <c r="Z925" s="14"/>
    </row>
    <row r="926">
      <c r="A926" s="106">
        <v>925.0</v>
      </c>
      <c r="B926" s="107" t="s">
        <v>5409</v>
      </c>
      <c r="C926" s="107" t="s">
        <v>5023</v>
      </c>
      <c r="D926" s="107" t="s">
        <v>4509</v>
      </c>
      <c r="E926" s="36" t="s">
        <v>6043</v>
      </c>
      <c r="F926" s="14"/>
      <c r="G926" s="14"/>
      <c r="H926" s="14"/>
      <c r="I926" s="14"/>
      <c r="J926" s="14"/>
      <c r="K926" s="14"/>
      <c r="L926" s="14"/>
      <c r="M926" s="14"/>
      <c r="N926" s="14"/>
      <c r="O926" s="14"/>
      <c r="P926" s="14"/>
      <c r="Q926" s="14"/>
      <c r="R926" s="14"/>
      <c r="S926" s="14"/>
      <c r="T926" s="14"/>
      <c r="U926" s="14"/>
      <c r="V926" s="14"/>
      <c r="W926" s="14"/>
      <c r="X926" s="14"/>
      <c r="Y926" s="14"/>
      <c r="Z926" s="14"/>
    </row>
    <row r="927">
      <c r="A927" s="106">
        <v>926.0</v>
      </c>
      <c r="B927" s="107" t="s">
        <v>5409</v>
      </c>
      <c r="C927" s="107" t="s">
        <v>4536</v>
      </c>
      <c r="D927" s="107" t="s">
        <v>4509</v>
      </c>
      <c r="E927" s="36" t="s">
        <v>6044</v>
      </c>
      <c r="F927" s="14"/>
      <c r="G927" s="14"/>
      <c r="H927" s="14"/>
      <c r="I927" s="14"/>
      <c r="J927" s="14"/>
      <c r="K927" s="14"/>
      <c r="L927" s="14"/>
      <c r="M927" s="14"/>
      <c r="N927" s="14"/>
      <c r="O927" s="14"/>
      <c r="P927" s="14"/>
      <c r="Q927" s="14"/>
      <c r="R927" s="14"/>
      <c r="S927" s="14"/>
      <c r="T927" s="14"/>
      <c r="U927" s="14"/>
      <c r="V927" s="14"/>
      <c r="W927" s="14"/>
      <c r="X927" s="14"/>
      <c r="Y927" s="14"/>
      <c r="Z927" s="14"/>
    </row>
    <row r="928">
      <c r="A928" s="106">
        <v>927.0</v>
      </c>
      <c r="B928" s="107" t="s">
        <v>5409</v>
      </c>
      <c r="C928" s="107" t="s">
        <v>4554</v>
      </c>
      <c r="D928" s="107" t="s">
        <v>4509</v>
      </c>
      <c r="E928" s="36" t="s">
        <v>6045</v>
      </c>
      <c r="F928" s="14"/>
      <c r="G928" s="14"/>
      <c r="H928" s="14"/>
      <c r="I928" s="14"/>
      <c r="J928" s="14"/>
      <c r="K928" s="14"/>
      <c r="L928" s="14"/>
      <c r="M928" s="14"/>
      <c r="N928" s="14"/>
      <c r="O928" s="14"/>
      <c r="P928" s="14"/>
      <c r="Q928" s="14"/>
      <c r="R928" s="14"/>
      <c r="S928" s="14"/>
      <c r="T928" s="14"/>
      <c r="U928" s="14"/>
      <c r="V928" s="14"/>
      <c r="W928" s="14"/>
      <c r="X928" s="14"/>
      <c r="Y928" s="14"/>
      <c r="Z928" s="14"/>
    </row>
    <row r="929">
      <c r="A929" s="106">
        <v>928.0</v>
      </c>
      <c r="B929" s="107" t="s">
        <v>5409</v>
      </c>
      <c r="C929" s="107" t="s">
        <v>6046</v>
      </c>
      <c r="D929" s="107" t="s">
        <v>4505</v>
      </c>
      <c r="E929" s="36" t="s">
        <v>6047</v>
      </c>
      <c r="F929" s="14"/>
      <c r="G929" s="14"/>
      <c r="H929" s="14"/>
      <c r="I929" s="14"/>
      <c r="J929" s="14"/>
      <c r="K929" s="14"/>
      <c r="L929" s="14"/>
      <c r="M929" s="14"/>
      <c r="N929" s="14"/>
      <c r="O929" s="14"/>
      <c r="P929" s="14"/>
      <c r="Q929" s="14"/>
      <c r="R929" s="14"/>
      <c r="S929" s="14"/>
      <c r="T929" s="14"/>
      <c r="U929" s="14"/>
      <c r="V929" s="14"/>
      <c r="W929" s="14"/>
      <c r="X929" s="14"/>
      <c r="Y929" s="14"/>
      <c r="Z929" s="14"/>
    </row>
    <row r="930">
      <c r="A930" s="106">
        <v>929.0</v>
      </c>
      <c r="B930" s="107" t="s">
        <v>5409</v>
      </c>
      <c r="C930" s="107" t="s">
        <v>6048</v>
      </c>
      <c r="D930" s="107" t="s">
        <v>4509</v>
      </c>
      <c r="E930" s="36" t="s">
        <v>6049</v>
      </c>
      <c r="F930" s="14"/>
      <c r="G930" s="14"/>
      <c r="H930" s="14"/>
      <c r="I930" s="14"/>
      <c r="J930" s="14"/>
      <c r="K930" s="14"/>
      <c r="L930" s="14"/>
      <c r="M930" s="14"/>
      <c r="N930" s="14"/>
      <c r="O930" s="14"/>
      <c r="P930" s="14"/>
      <c r="Q930" s="14"/>
      <c r="R930" s="14"/>
      <c r="S930" s="14"/>
      <c r="T930" s="14"/>
      <c r="U930" s="14"/>
      <c r="V930" s="14"/>
      <c r="W930" s="14"/>
      <c r="X930" s="14"/>
      <c r="Y930" s="14"/>
      <c r="Z930" s="14"/>
    </row>
    <row r="931">
      <c r="A931" s="106">
        <v>930.0</v>
      </c>
      <c r="B931" s="107" t="s">
        <v>5409</v>
      </c>
      <c r="C931" s="107" t="s">
        <v>6050</v>
      </c>
      <c r="D931" s="107" t="s">
        <v>4509</v>
      </c>
      <c r="E931" s="36" t="s">
        <v>6051</v>
      </c>
      <c r="F931" s="14"/>
      <c r="G931" s="14"/>
      <c r="H931" s="14"/>
      <c r="I931" s="14"/>
      <c r="J931" s="14"/>
      <c r="K931" s="14"/>
      <c r="L931" s="14"/>
      <c r="M931" s="14"/>
      <c r="N931" s="14"/>
      <c r="O931" s="14"/>
      <c r="P931" s="14"/>
      <c r="Q931" s="14"/>
      <c r="R931" s="14"/>
      <c r="S931" s="14"/>
      <c r="T931" s="14"/>
      <c r="U931" s="14"/>
      <c r="V931" s="14"/>
      <c r="W931" s="14"/>
      <c r="X931" s="14"/>
      <c r="Y931" s="14"/>
      <c r="Z931" s="14"/>
    </row>
    <row r="932">
      <c r="A932" s="106">
        <v>931.0</v>
      </c>
      <c r="B932" s="107" t="s">
        <v>5409</v>
      </c>
      <c r="C932" s="107" t="s">
        <v>4521</v>
      </c>
      <c r="D932" s="107" t="s">
        <v>4509</v>
      </c>
      <c r="E932" s="36" t="s">
        <v>6052</v>
      </c>
      <c r="F932" s="14"/>
      <c r="G932" s="14"/>
      <c r="H932" s="14"/>
      <c r="I932" s="14"/>
      <c r="J932" s="14"/>
      <c r="K932" s="14"/>
      <c r="L932" s="14"/>
      <c r="M932" s="14"/>
      <c r="N932" s="14"/>
      <c r="O932" s="14"/>
      <c r="P932" s="14"/>
      <c r="Q932" s="14"/>
      <c r="R932" s="14"/>
      <c r="S932" s="14"/>
      <c r="T932" s="14"/>
      <c r="U932" s="14"/>
      <c r="V932" s="14"/>
      <c r="W932" s="14"/>
      <c r="X932" s="14"/>
      <c r="Y932" s="14"/>
      <c r="Z932" s="14"/>
    </row>
    <row r="933">
      <c r="A933" s="106">
        <v>932.0</v>
      </c>
      <c r="B933" s="107" t="s">
        <v>5409</v>
      </c>
      <c r="C933" s="107" t="s">
        <v>5455</v>
      </c>
      <c r="D933" s="107" t="s">
        <v>4509</v>
      </c>
      <c r="E933" s="36" t="s">
        <v>6053</v>
      </c>
      <c r="F933" s="14"/>
      <c r="G933" s="14"/>
      <c r="H933" s="14"/>
      <c r="I933" s="14"/>
      <c r="J933" s="14"/>
      <c r="K933" s="14"/>
      <c r="L933" s="14"/>
      <c r="M933" s="14"/>
      <c r="N933" s="14"/>
      <c r="O933" s="14"/>
      <c r="P933" s="14"/>
      <c r="Q933" s="14"/>
      <c r="R933" s="14"/>
      <c r="S933" s="14"/>
      <c r="T933" s="14"/>
      <c r="U933" s="14"/>
      <c r="V933" s="14"/>
      <c r="W933" s="14"/>
      <c r="X933" s="14"/>
      <c r="Y933" s="14"/>
      <c r="Z933" s="14"/>
    </row>
    <row r="934">
      <c r="A934" s="106">
        <v>933.0</v>
      </c>
      <c r="B934" s="107" t="s">
        <v>5409</v>
      </c>
      <c r="C934" s="107" t="s">
        <v>6054</v>
      </c>
      <c r="D934" s="107" t="s">
        <v>4505</v>
      </c>
      <c r="E934" s="36" t="s">
        <v>6055</v>
      </c>
      <c r="F934" s="14"/>
      <c r="G934" s="14"/>
      <c r="H934" s="14"/>
      <c r="I934" s="14"/>
      <c r="J934" s="14"/>
      <c r="K934" s="14"/>
      <c r="L934" s="14"/>
      <c r="M934" s="14"/>
      <c r="N934" s="14"/>
      <c r="O934" s="14"/>
      <c r="P934" s="14"/>
      <c r="Q934" s="14"/>
      <c r="R934" s="14"/>
      <c r="S934" s="14"/>
      <c r="T934" s="14"/>
      <c r="U934" s="14"/>
      <c r="V934" s="14"/>
      <c r="W934" s="14"/>
      <c r="X934" s="14"/>
      <c r="Y934" s="14"/>
      <c r="Z934" s="14"/>
    </row>
    <row r="935">
      <c r="A935" s="106">
        <v>934.0</v>
      </c>
      <c r="B935" s="107" t="s">
        <v>5409</v>
      </c>
      <c r="C935" s="107" t="s">
        <v>6056</v>
      </c>
      <c r="D935" s="107" t="s">
        <v>4509</v>
      </c>
      <c r="E935" s="36" t="s">
        <v>6057</v>
      </c>
      <c r="F935" s="14"/>
      <c r="G935" s="14"/>
      <c r="H935" s="14"/>
      <c r="I935" s="14"/>
      <c r="J935" s="14"/>
      <c r="K935" s="14"/>
      <c r="L935" s="14"/>
      <c r="M935" s="14"/>
      <c r="N935" s="14"/>
      <c r="O935" s="14"/>
      <c r="P935" s="14"/>
      <c r="Q935" s="14"/>
      <c r="R935" s="14"/>
      <c r="S935" s="14"/>
      <c r="T935" s="14"/>
      <c r="U935" s="14"/>
      <c r="V935" s="14"/>
      <c r="W935" s="14"/>
      <c r="X935" s="14"/>
      <c r="Y935" s="14"/>
      <c r="Z935" s="14"/>
    </row>
    <row r="936">
      <c r="A936" s="106">
        <v>935.0</v>
      </c>
      <c r="B936" s="107" t="s">
        <v>5409</v>
      </c>
      <c r="C936" s="107" t="s">
        <v>5749</v>
      </c>
      <c r="D936" s="107" t="s">
        <v>4509</v>
      </c>
      <c r="E936" s="36" t="s">
        <v>6058</v>
      </c>
      <c r="F936" s="14"/>
      <c r="G936" s="14"/>
      <c r="H936" s="14"/>
      <c r="I936" s="14"/>
      <c r="J936" s="14"/>
      <c r="K936" s="14"/>
      <c r="L936" s="14"/>
      <c r="M936" s="14"/>
      <c r="N936" s="14"/>
      <c r="O936" s="14"/>
      <c r="P936" s="14"/>
      <c r="Q936" s="14"/>
      <c r="R936" s="14"/>
      <c r="S936" s="14"/>
      <c r="T936" s="14"/>
      <c r="U936" s="14"/>
      <c r="V936" s="14"/>
      <c r="W936" s="14"/>
      <c r="X936" s="14"/>
      <c r="Y936" s="14"/>
      <c r="Z936" s="14"/>
    </row>
    <row r="937">
      <c r="A937" s="106">
        <v>936.0</v>
      </c>
      <c r="B937" s="107" t="s">
        <v>5409</v>
      </c>
      <c r="C937" s="107" t="s">
        <v>6059</v>
      </c>
      <c r="D937" s="107" t="s">
        <v>4509</v>
      </c>
      <c r="E937" s="36" t="s">
        <v>6060</v>
      </c>
      <c r="F937" s="14"/>
      <c r="G937" s="14"/>
      <c r="H937" s="14"/>
      <c r="I937" s="14"/>
      <c r="J937" s="14"/>
      <c r="K937" s="14"/>
      <c r="L937" s="14"/>
      <c r="M937" s="14"/>
      <c r="N937" s="14"/>
      <c r="O937" s="14"/>
      <c r="P937" s="14"/>
      <c r="Q937" s="14"/>
      <c r="R937" s="14"/>
      <c r="S937" s="14"/>
      <c r="T937" s="14"/>
      <c r="U937" s="14"/>
      <c r="V937" s="14"/>
      <c r="W937" s="14"/>
      <c r="X937" s="14"/>
      <c r="Y937" s="14"/>
      <c r="Z937" s="14"/>
    </row>
    <row r="938">
      <c r="A938" s="106">
        <v>937.0</v>
      </c>
      <c r="B938" s="107" t="s">
        <v>5409</v>
      </c>
      <c r="C938" s="107" t="s">
        <v>6061</v>
      </c>
      <c r="D938" s="107" t="s">
        <v>4509</v>
      </c>
      <c r="E938" s="36" t="s">
        <v>6062</v>
      </c>
      <c r="F938" s="14"/>
      <c r="G938" s="14"/>
      <c r="H938" s="14"/>
      <c r="I938" s="14"/>
      <c r="J938" s="14"/>
      <c r="K938" s="14"/>
      <c r="L938" s="14"/>
      <c r="M938" s="14"/>
      <c r="N938" s="14"/>
      <c r="O938" s="14"/>
      <c r="P938" s="14"/>
      <c r="Q938" s="14"/>
      <c r="R938" s="14"/>
      <c r="S938" s="14"/>
      <c r="T938" s="14"/>
      <c r="U938" s="14"/>
      <c r="V938" s="14"/>
      <c r="W938" s="14"/>
      <c r="X938" s="14"/>
      <c r="Y938" s="14"/>
      <c r="Z938" s="14"/>
    </row>
    <row r="939">
      <c r="A939" s="106">
        <v>938.0</v>
      </c>
      <c r="B939" s="107" t="s">
        <v>5409</v>
      </c>
      <c r="C939" s="107" t="s">
        <v>6063</v>
      </c>
      <c r="D939" s="107" t="s">
        <v>4509</v>
      </c>
      <c r="E939" s="36" t="s">
        <v>6064</v>
      </c>
      <c r="F939" s="14"/>
      <c r="G939" s="14"/>
      <c r="H939" s="14"/>
      <c r="I939" s="14"/>
      <c r="J939" s="14"/>
      <c r="K939" s="14"/>
      <c r="L939" s="14"/>
      <c r="M939" s="14"/>
      <c r="N939" s="14"/>
      <c r="O939" s="14"/>
      <c r="P939" s="14"/>
      <c r="Q939" s="14"/>
      <c r="R939" s="14"/>
      <c r="S939" s="14"/>
      <c r="T939" s="14"/>
      <c r="U939" s="14"/>
      <c r="V939" s="14"/>
      <c r="W939" s="14"/>
      <c r="X939" s="14"/>
      <c r="Y939" s="14"/>
      <c r="Z939" s="14"/>
    </row>
    <row r="940">
      <c r="A940" s="106">
        <v>939.0</v>
      </c>
      <c r="B940" s="107" t="s">
        <v>5409</v>
      </c>
      <c r="C940" s="107" t="s">
        <v>5749</v>
      </c>
      <c r="D940" s="107" t="s">
        <v>4509</v>
      </c>
      <c r="E940" s="36" t="s">
        <v>6065</v>
      </c>
      <c r="F940" s="14"/>
      <c r="G940" s="14"/>
      <c r="H940" s="14"/>
      <c r="I940" s="14"/>
      <c r="J940" s="14"/>
      <c r="K940" s="14"/>
      <c r="L940" s="14"/>
      <c r="M940" s="14"/>
      <c r="N940" s="14"/>
      <c r="O940" s="14"/>
      <c r="P940" s="14"/>
      <c r="Q940" s="14"/>
      <c r="R940" s="14"/>
      <c r="S940" s="14"/>
      <c r="T940" s="14"/>
      <c r="U940" s="14"/>
      <c r="V940" s="14"/>
      <c r="W940" s="14"/>
      <c r="X940" s="14"/>
      <c r="Y940" s="14"/>
      <c r="Z940" s="14"/>
    </row>
    <row r="941">
      <c r="A941" s="106">
        <v>940.0</v>
      </c>
      <c r="B941" s="107" t="s">
        <v>5409</v>
      </c>
      <c r="C941" s="107" t="s">
        <v>5023</v>
      </c>
      <c r="D941" s="107" t="s">
        <v>4509</v>
      </c>
      <c r="E941" s="36" t="s">
        <v>6066</v>
      </c>
      <c r="F941" s="14"/>
      <c r="G941" s="14"/>
      <c r="H941" s="14"/>
      <c r="I941" s="14"/>
      <c r="J941" s="14"/>
      <c r="K941" s="14"/>
      <c r="L941" s="14"/>
      <c r="M941" s="14"/>
      <c r="N941" s="14"/>
      <c r="O941" s="14"/>
      <c r="P941" s="14"/>
      <c r="Q941" s="14"/>
      <c r="R941" s="14"/>
      <c r="S941" s="14"/>
      <c r="T941" s="14"/>
      <c r="U941" s="14"/>
      <c r="V941" s="14"/>
      <c r="W941" s="14"/>
      <c r="X941" s="14"/>
      <c r="Y941" s="14"/>
      <c r="Z941" s="14"/>
    </row>
    <row r="942">
      <c r="A942" s="106">
        <v>941.0</v>
      </c>
      <c r="B942" s="107" t="s">
        <v>5409</v>
      </c>
      <c r="C942" s="107" t="s">
        <v>5721</v>
      </c>
      <c r="D942" s="107" t="s">
        <v>4509</v>
      </c>
      <c r="E942" s="36" t="s">
        <v>6067</v>
      </c>
      <c r="F942" s="14"/>
      <c r="G942" s="14"/>
      <c r="H942" s="14"/>
      <c r="I942" s="14"/>
      <c r="J942" s="14"/>
      <c r="K942" s="14"/>
      <c r="L942" s="14"/>
      <c r="M942" s="14"/>
      <c r="N942" s="14"/>
      <c r="O942" s="14"/>
      <c r="P942" s="14"/>
      <c r="Q942" s="14"/>
      <c r="R942" s="14"/>
      <c r="S942" s="14"/>
      <c r="T942" s="14"/>
      <c r="U942" s="14"/>
      <c r="V942" s="14"/>
      <c r="W942" s="14"/>
      <c r="X942" s="14"/>
      <c r="Y942" s="14"/>
      <c r="Z942" s="14"/>
    </row>
    <row r="943">
      <c r="A943" s="106">
        <v>942.0</v>
      </c>
      <c r="B943" s="107" t="s">
        <v>5409</v>
      </c>
      <c r="C943" s="107" t="s">
        <v>6068</v>
      </c>
      <c r="D943" s="107" t="s">
        <v>4509</v>
      </c>
      <c r="E943" s="36" t="s">
        <v>6069</v>
      </c>
      <c r="F943" s="14"/>
      <c r="G943" s="14"/>
      <c r="H943" s="14"/>
      <c r="I943" s="14"/>
      <c r="J943" s="14"/>
      <c r="K943" s="14"/>
      <c r="L943" s="14"/>
      <c r="M943" s="14"/>
      <c r="N943" s="14"/>
      <c r="O943" s="14"/>
      <c r="P943" s="14"/>
      <c r="Q943" s="14"/>
      <c r="R943" s="14"/>
      <c r="S943" s="14"/>
      <c r="T943" s="14"/>
      <c r="U943" s="14"/>
      <c r="V943" s="14"/>
      <c r="W943" s="14"/>
      <c r="X943" s="14"/>
      <c r="Y943" s="14"/>
      <c r="Z943" s="14"/>
    </row>
    <row r="944">
      <c r="A944" s="106">
        <v>943.0</v>
      </c>
      <c r="B944" s="107" t="s">
        <v>5409</v>
      </c>
      <c r="C944" s="107" t="s">
        <v>4830</v>
      </c>
      <c r="D944" s="107" t="s">
        <v>4509</v>
      </c>
      <c r="E944" s="36" t="s">
        <v>6070</v>
      </c>
      <c r="F944" s="14"/>
      <c r="G944" s="14"/>
      <c r="H944" s="14"/>
      <c r="I944" s="14"/>
      <c r="J944" s="14"/>
      <c r="K944" s="14"/>
      <c r="L944" s="14"/>
      <c r="M944" s="14"/>
      <c r="N944" s="14"/>
      <c r="O944" s="14"/>
      <c r="P944" s="14"/>
      <c r="Q944" s="14"/>
      <c r="R944" s="14"/>
      <c r="S944" s="14"/>
      <c r="T944" s="14"/>
      <c r="U944" s="14"/>
      <c r="V944" s="14"/>
      <c r="W944" s="14"/>
      <c r="X944" s="14"/>
      <c r="Y944" s="14"/>
      <c r="Z944" s="14"/>
    </row>
    <row r="945">
      <c r="A945" s="106">
        <v>944.0</v>
      </c>
      <c r="B945" s="107" t="s">
        <v>5409</v>
      </c>
      <c r="C945" s="107" t="s">
        <v>6071</v>
      </c>
      <c r="D945" s="107" t="s">
        <v>4543</v>
      </c>
      <c r="E945" s="36" t="s">
        <v>6072</v>
      </c>
      <c r="F945" s="14"/>
      <c r="G945" s="14"/>
      <c r="H945" s="14"/>
      <c r="I945" s="14"/>
      <c r="J945" s="14"/>
      <c r="K945" s="14"/>
      <c r="L945" s="14"/>
      <c r="M945" s="14"/>
      <c r="N945" s="14"/>
      <c r="O945" s="14"/>
      <c r="P945" s="14"/>
      <c r="Q945" s="14"/>
      <c r="R945" s="14"/>
      <c r="S945" s="14"/>
      <c r="T945" s="14"/>
      <c r="U945" s="14"/>
      <c r="V945" s="14"/>
      <c r="W945" s="14"/>
      <c r="X945" s="14"/>
      <c r="Y945" s="14"/>
      <c r="Z945" s="14"/>
    </row>
    <row r="946">
      <c r="A946" s="106">
        <v>945.0</v>
      </c>
      <c r="B946" s="107" t="s">
        <v>5409</v>
      </c>
      <c r="C946" s="107" t="s">
        <v>4620</v>
      </c>
      <c r="D946" s="107" t="s">
        <v>4509</v>
      </c>
      <c r="E946" s="36" t="s">
        <v>6073</v>
      </c>
      <c r="F946" s="14"/>
      <c r="G946" s="14"/>
      <c r="H946" s="14"/>
      <c r="I946" s="14"/>
      <c r="J946" s="14"/>
      <c r="K946" s="14"/>
      <c r="L946" s="14"/>
      <c r="M946" s="14"/>
      <c r="N946" s="14"/>
      <c r="O946" s="14"/>
      <c r="P946" s="14"/>
      <c r="Q946" s="14"/>
      <c r="R946" s="14"/>
      <c r="S946" s="14"/>
      <c r="T946" s="14"/>
      <c r="U946" s="14"/>
      <c r="V946" s="14"/>
      <c r="W946" s="14"/>
      <c r="X946" s="14"/>
      <c r="Y946" s="14"/>
      <c r="Z946" s="14"/>
    </row>
    <row r="947">
      <c r="A947" s="106">
        <v>946.0</v>
      </c>
      <c r="B947" s="107" t="s">
        <v>5409</v>
      </c>
      <c r="C947" s="107" t="s">
        <v>6074</v>
      </c>
      <c r="D947" s="107" t="s">
        <v>4569</v>
      </c>
      <c r="E947" s="36" t="s">
        <v>6075</v>
      </c>
      <c r="F947" s="14"/>
      <c r="G947" s="14"/>
      <c r="H947" s="14"/>
      <c r="I947" s="14"/>
      <c r="J947" s="14"/>
      <c r="K947" s="14"/>
      <c r="L947" s="14"/>
      <c r="M947" s="14"/>
      <c r="N947" s="14"/>
      <c r="O947" s="14"/>
      <c r="P947" s="14"/>
      <c r="Q947" s="14"/>
      <c r="R947" s="14"/>
      <c r="S947" s="14"/>
      <c r="T947" s="14"/>
      <c r="U947" s="14"/>
      <c r="V947" s="14"/>
      <c r="W947" s="14"/>
      <c r="X947" s="14"/>
      <c r="Y947" s="14"/>
      <c r="Z947" s="14"/>
    </row>
    <row r="948">
      <c r="A948" s="106">
        <v>947.0</v>
      </c>
      <c r="B948" s="107" t="s">
        <v>5409</v>
      </c>
      <c r="C948" s="107" t="s">
        <v>6076</v>
      </c>
      <c r="D948" s="107" t="s">
        <v>4509</v>
      </c>
      <c r="E948" s="36" t="s">
        <v>6077</v>
      </c>
      <c r="F948" s="14"/>
      <c r="G948" s="14"/>
      <c r="H948" s="14"/>
      <c r="I948" s="14"/>
      <c r="J948" s="14"/>
      <c r="K948" s="14"/>
      <c r="L948" s="14"/>
      <c r="M948" s="14"/>
      <c r="N948" s="14"/>
      <c r="O948" s="14"/>
      <c r="P948" s="14"/>
      <c r="Q948" s="14"/>
      <c r="R948" s="14"/>
      <c r="S948" s="14"/>
      <c r="T948" s="14"/>
      <c r="U948" s="14"/>
      <c r="V948" s="14"/>
      <c r="W948" s="14"/>
      <c r="X948" s="14"/>
      <c r="Y948" s="14"/>
      <c r="Z948" s="14"/>
    </row>
    <row r="949">
      <c r="A949" s="106">
        <v>948.0</v>
      </c>
      <c r="B949" s="107" t="s">
        <v>5409</v>
      </c>
      <c r="C949" s="107" t="s">
        <v>6078</v>
      </c>
      <c r="D949" s="107" t="s">
        <v>4509</v>
      </c>
      <c r="E949" s="36" t="s">
        <v>6079</v>
      </c>
      <c r="F949" s="14"/>
      <c r="G949" s="14"/>
      <c r="H949" s="14"/>
      <c r="I949" s="14"/>
      <c r="J949" s="14"/>
      <c r="K949" s="14"/>
      <c r="L949" s="14"/>
      <c r="M949" s="14"/>
      <c r="N949" s="14"/>
      <c r="O949" s="14"/>
      <c r="P949" s="14"/>
      <c r="Q949" s="14"/>
      <c r="R949" s="14"/>
      <c r="S949" s="14"/>
      <c r="T949" s="14"/>
      <c r="U949" s="14"/>
      <c r="V949" s="14"/>
      <c r="W949" s="14"/>
      <c r="X949" s="14"/>
      <c r="Y949" s="14"/>
      <c r="Z949" s="14"/>
    </row>
    <row r="950">
      <c r="A950" s="106">
        <v>949.0</v>
      </c>
      <c r="B950" s="107" t="s">
        <v>5409</v>
      </c>
      <c r="C950" s="107" t="s">
        <v>6080</v>
      </c>
      <c r="D950" s="107" t="s">
        <v>4543</v>
      </c>
      <c r="E950" s="36" t="s">
        <v>6081</v>
      </c>
      <c r="F950" s="14"/>
      <c r="G950" s="14"/>
      <c r="H950" s="14"/>
      <c r="I950" s="14"/>
      <c r="J950" s="14"/>
      <c r="K950" s="14"/>
      <c r="L950" s="14"/>
      <c r="M950" s="14"/>
      <c r="N950" s="14"/>
      <c r="O950" s="14"/>
      <c r="P950" s="14"/>
      <c r="Q950" s="14"/>
      <c r="R950" s="14"/>
      <c r="S950" s="14"/>
      <c r="T950" s="14"/>
      <c r="U950" s="14"/>
      <c r="V950" s="14"/>
      <c r="W950" s="14"/>
      <c r="X950" s="14"/>
      <c r="Y950" s="14"/>
      <c r="Z950" s="14"/>
    </row>
    <row r="951">
      <c r="A951" s="106">
        <v>950.0</v>
      </c>
      <c r="B951" s="107" t="s">
        <v>5409</v>
      </c>
      <c r="C951" s="107" t="s">
        <v>6082</v>
      </c>
      <c r="D951" s="107" t="s">
        <v>4509</v>
      </c>
      <c r="E951" s="36" t="s">
        <v>6083</v>
      </c>
      <c r="F951" s="14"/>
      <c r="G951" s="14"/>
      <c r="H951" s="14"/>
      <c r="I951" s="14"/>
      <c r="J951" s="14"/>
      <c r="K951" s="14"/>
      <c r="L951" s="14"/>
      <c r="M951" s="14"/>
      <c r="N951" s="14"/>
      <c r="O951" s="14"/>
      <c r="P951" s="14"/>
      <c r="Q951" s="14"/>
      <c r="R951" s="14"/>
      <c r="S951" s="14"/>
      <c r="T951" s="14"/>
      <c r="U951" s="14"/>
      <c r="V951" s="14"/>
      <c r="W951" s="14"/>
      <c r="X951" s="14"/>
      <c r="Y951" s="14"/>
      <c r="Z951" s="14"/>
    </row>
    <row r="952">
      <c r="A952" s="106">
        <v>951.0</v>
      </c>
      <c r="B952" s="107" t="s">
        <v>5409</v>
      </c>
      <c r="C952" s="107" t="s">
        <v>4614</v>
      </c>
      <c r="D952" s="107" t="s">
        <v>4509</v>
      </c>
      <c r="E952" s="36" t="s">
        <v>6084</v>
      </c>
      <c r="F952" s="14"/>
      <c r="G952" s="14"/>
      <c r="H952" s="14"/>
      <c r="I952" s="14"/>
      <c r="J952" s="14"/>
      <c r="K952" s="14"/>
      <c r="L952" s="14"/>
      <c r="M952" s="14"/>
      <c r="N952" s="14"/>
      <c r="O952" s="14"/>
      <c r="P952" s="14"/>
      <c r="Q952" s="14"/>
      <c r="R952" s="14"/>
      <c r="S952" s="14"/>
      <c r="T952" s="14"/>
      <c r="U952" s="14"/>
      <c r="V952" s="14"/>
      <c r="W952" s="14"/>
      <c r="X952" s="14"/>
      <c r="Y952" s="14"/>
      <c r="Z952" s="14"/>
    </row>
    <row r="953">
      <c r="A953" s="106">
        <v>952.0</v>
      </c>
      <c r="B953" s="107" t="s">
        <v>5409</v>
      </c>
      <c r="C953" s="107" t="s">
        <v>6085</v>
      </c>
      <c r="D953" s="107" t="s">
        <v>4509</v>
      </c>
      <c r="E953" s="36" t="s">
        <v>6086</v>
      </c>
      <c r="F953" s="14"/>
      <c r="G953" s="14"/>
      <c r="H953" s="14"/>
      <c r="I953" s="14"/>
      <c r="J953" s="14"/>
      <c r="K953" s="14"/>
      <c r="L953" s="14"/>
      <c r="M953" s="14"/>
      <c r="N953" s="14"/>
      <c r="O953" s="14"/>
      <c r="P953" s="14"/>
      <c r="Q953" s="14"/>
      <c r="R953" s="14"/>
      <c r="S953" s="14"/>
      <c r="T953" s="14"/>
      <c r="U953" s="14"/>
      <c r="V953" s="14"/>
      <c r="W953" s="14"/>
      <c r="X953" s="14"/>
      <c r="Y953" s="14"/>
      <c r="Z953" s="14"/>
    </row>
    <row r="954">
      <c r="A954" s="106">
        <v>953.0</v>
      </c>
      <c r="B954" s="107" t="s">
        <v>5409</v>
      </c>
      <c r="C954" s="107" t="s">
        <v>5609</v>
      </c>
      <c r="D954" s="107" t="s">
        <v>4509</v>
      </c>
      <c r="E954" s="36" t="s">
        <v>6087</v>
      </c>
      <c r="F954" s="14"/>
      <c r="G954" s="14"/>
      <c r="H954" s="14"/>
      <c r="I954" s="14"/>
      <c r="J954" s="14"/>
      <c r="K954" s="14"/>
      <c r="L954" s="14"/>
      <c r="M954" s="14"/>
      <c r="N954" s="14"/>
      <c r="O954" s="14"/>
      <c r="P954" s="14"/>
      <c r="Q954" s="14"/>
      <c r="R954" s="14"/>
      <c r="S954" s="14"/>
      <c r="T954" s="14"/>
      <c r="U954" s="14"/>
      <c r="V954" s="14"/>
      <c r="W954" s="14"/>
      <c r="X954" s="14"/>
      <c r="Y954" s="14"/>
      <c r="Z954" s="14"/>
    </row>
    <row r="955">
      <c r="A955" s="106">
        <v>954.0</v>
      </c>
      <c r="B955" s="107" t="s">
        <v>5409</v>
      </c>
      <c r="C955" s="107" t="s">
        <v>6088</v>
      </c>
      <c r="D955" s="107" t="s">
        <v>4509</v>
      </c>
      <c r="E955" s="36" t="s">
        <v>6089</v>
      </c>
      <c r="F955" s="14"/>
      <c r="G955" s="14"/>
      <c r="H955" s="14"/>
      <c r="I955" s="14"/>
      <c r="J955" s="14"/>
      <c r="K955" s="14"/>
      <c r="L955" s="14"/>
      <c r="M955" s="14"/>
      <c r="N955" s="14"/>
      <c r="O955" s="14"/>
      <c r="P955" s="14"/>
      <c r="Q955" s="14"/>
      <c r="R955" s="14"/>
      <c r="S955" s="14"/>
      <c r="T955" s="14"/>
      <c r="U955" s="14"/>
      <c r="V955" s="14"/>
      <c r="W955" s="14"/>
      <c r="X955" s="14"/>
      <c r="Y955" s="14"/>
      <c r="Z955" s="14"/>
    </row>
    <row r="956">
      <c r="A956" s="106">
        <v>955.0</v>
      </c>
      <c r="B956" s="107" t="s">
        <v>5409</v>
      </c>
      <c r="C956" s="107" t="s">
        <v>6090</v>
      </c>
      <c r="D956" s="107" t="s">
        <v>4509</v>
      </c>
      <c r="E956" s="36" t="s">
        <v>6091</v>
      </c>
      <c r="F956" s="14"/>
      <c r="G956" s="14"/>
      <c r="H956" s="14"/>
      <c r="I956" s="14"/>
      <c r="J956" s="14"/>
      <c r="K956" s="14"/>
      <c r="L956" s="14"/>
      <c r="M956" s="14"/>
      <c r="N956" s="14"/>
      <c r="O956" s="14"/>
      <c r="P956" s="14"/>
      <c r="Q956" s="14"/>
      <c r="R956" s="14"/>
      <c r="S956" s="14"/>
      <c r="T956" s="14"/>
      <c r="U956" s="14"/>
      <c r="V956" s="14"/>
      <c r="W956" s="14"/>
      <c r="X956" s="14"/>
      <c r="Y956" s="14"/>
      <c r="Z956" s="14"/>
    </row>
    <row r="957">
      <c r="A957" s="106">
        <v>956.0</v>
      </c>
      <c r="B957" s="107" t="s">
        <v>5409</v>
      </c>
      <c r="C957" s="107" t="s">
        <v>6092</v>
      </c>
      <c r="D957" s="107" t="s">
        <v>4509</v>
      </c>
      <c r="E957" s="36" t="s">
        <v>6093</v>
      </c>
      <c r="F957" s="14"/>
      <c r="G957" s="14"/>
      <c r="H957" s="14"/>
      <c r="I957" s="14"/>
      <c r="J957" s="14"/>
      <c r="K957" s="14"/>
      <c r="L957" s="14"/>
      <c r="M957" s="14"/>
      <c r="N957" s="14"/>
      <c r="O957" s="14"/>
      <c r="P957" s="14"/>
      <c r="Q957" s="14"/>
      <c r="R957" s="14"/>
      <c r="S957" s="14"/>
      <c r="T957" s="14"/>
      <c r="U957" s="14"/>
      <c r="V957" s="14"/>
      <c r="W957" s="14"/>
      <c r="X957" s="14"/>
      <c r="Y957" s="14"/>
      <c r="Z957" s="14"/>
    </row>
    <row r="958">
      <c r="A958" s="106">
        <v>957.0</v>
      </c>
      <c r="B958" s="107" t="s">
        <v>5409</v>
      </c>
      <c r="C958" s="107" t="s">
        <v>6094</v>
      </c>
      <c r="D958" s="107" t="s">
        <v>4509</v>
      </c>
      <c r="E958" s="36" t="s">
        <v>6095</v>
      </c>
      <c r="F958" s="14"/>
      <c r="G958" s="14"/>
      <c r="H958" s="14"/>
      <c r="I958" s="14"/>
      <c r="J958" s="14"/>
      <c r="K958" s="14"/>
      <c r="L958" s="14"/>
      <c r="M958" s="14"/>
      <c r="N958" s="14"/>
      <c r="O958" s="14"/>
      <c r="P958" s="14"/>
      <c r="Q958" s="14"/>
      <c r="R958" s="14"/>
      <c r="S958" s="14"/>
      <c r="T958" s="14"/>
      <c r="U958" s="14"/>
      <c r="V958" s="14"/>
      <c r="W958" s="14"/>
      <c r="X958" s="14"/>
      <c r="Y958" s="14"/>
      <c r="Z958" s="14"/>
    </row>
    <row r="959">
      <c r="A959" s="106">
        <v>958.0</v>
      </c>
      <c r="B959" s="107" t="s">
        <v>5409</v>
      </c>
      <c r="C959" s="107" t="s">
        <v>6096</v>
      </c>
      <c r="D959" s="107" t="s">
        <v>4680</v>
      </c>
      <c r="E959" s="36" t="s">
        <v>6097</v>
      </c>
      <c r="F959" s="14"/>
      <c r="G959" s="14"/>
      <c r="H959" s="14"/>
      <c r="I959" s="14"/>
      <c r="J959" s="14"/>
      <c r="K959" s="14"/>
      <c r="L959" s="14"/>
      <c r="M959" s="14"/>
      <c r="N959" s="14"/>
      <c r="O959" s="14"/>
      <c r="P959" s="14"/>
      <c r="Q959" s="14"/>
      <c r="R959" s="14"/>
      <c r="S959" s="14"/>
      <c r="T959" s="14"/>
      <c r="U959" s="14"/>
      <c r="V959" s="14"/>
      <c r="W959" s="14"/>
      <c r="X959" s="14"/>
      <c r="Y959" s="14"/>
      <c r="Z959" s="14"/>
    </row>
    <row r="960">
      <c r="A960" s="106">
        <v>959.0</v>
      </c>
      <c r="B960" s="107" t="s">
        <v>5409</v>
      </c>
      <c r="C960" s="107" t="s">
        <v>4692</v>
      </c>
      <c r="D960" s="107" t="s">
        <v>4509</v>
      </c>
      <c r="E960" s="36" t="s">
        <v>6098</v>
      </c>
      <c r="F960" s="14"/>
      <c r="G960" s="14"/>
      <c r="H960" s="14"/>
      <c r="I960" s="14"/>
      <c r="J960" s="14"/>
      <c r="K960" s="14"/>
      <c r="L960" s="14"/>
      <c r="M960" s="14"/>
      <c r="N960" s="14"/>
      <c r="O960" s="14"/>
      <c r="P960" s="14"/>
      <c r="Q960" s="14"/>
      <c r="R960" s="14"/>
      <c r="S960" s="14"/>
      <c r="T960" s="14"/>
      <c r="U960" s="14"/>
      <c r="V960" s="14"/>
      <c r="W960" s="14"/>
      <c r="X960" s="14"/>
      <c r="Y960" s="14"/>
      <c r="Z960" s="14"/>
    </row>
    <row r="961">
      <c r="A961" s="106">
        <v>960.0</v>
      </c>
      <c r="B961" s="107" t="s">
        <v>5409</v>
      </c>
      <c r="C961" s="107" t="s">
        <v>6099</v>
      </c>
      <c r="D961" s="107" t="s">
        <v>4505</v>
      </c>
      <c r="E961" s="36" t="s">
        <v>6100</v>
      </c>
      <c r="F961" s="14"/>
      <c r="G961" s="14"/>
      <c r="H961" s="14"/>
      <c r="I961" s="14"/>
      <c r="J961" s="14"/>
      <c r="K961" s="14"/>
      <c r="L961" s="14"/>
      <c r="M961" s="14"/>
      <c r="N961" s="14"/>
      <c r="O961" s="14"/>
      <c r="P961" s="14"/>
      <c r="Q961" s="14"/>
      <c r="R961" s="14"/>
      <c r="S961" s="14"/>
      <c r="T961" s="14"/>
      <c r="U961" s="14"/>
      <c r="V961" s="14"/>
      <c r="W961" s="14"/>
      <c r="X961" s="14"/>
      <c r="Y961" s="14"/>
      <c r="Z961" s="14"/>
    </row>
    <row r="962">
      <c r="A962" s="106">
        <v>961.0</v>
      </c>
      <c r="B962" s="107" t="s">
        <v>5409</v>
      </c>
      <c r="C962" s="107" t="s">
        <v>6101</v>
      </c>
      <c r="D962" s="107" t="s">
        <v>4509</v>
      </c>
      <c r="E962" s="36" t="s">
        <v>6102</v>
      </c>
      <c r="F962" s="14"/>
      <c r="G962" s="14"/>
      <c r="H962" s="14"/>
      <c r="I962" s="14"/>
      <c r="J962" s="14"/>
      <c r="K962" s="14"/>
      <c r="L962" s="14"/>
      <c r="M962" s="14"/>
      <c r="N962" s="14"/>
      <c r="O962" s="14"/>
      <c r="P962" s="14"/>
      <c r="Q962" s="14"/>
      <c r="R962" s="14"/>
      <c r="S962" s="14"/>
      <c r="T962" s="14"/>
      <c r="U962" s="14"/>
      <c r="V962" s="14"/>
      <c r="W962" s="14"/>
      <c r="X962" s="14"/>
      <c r="Y962" s="14"/>
      <c r="Z962" s="14"/>
    </row>
    <row r="963">
      <c r="A963" s="106">
        <v>962.0</v>
      </c>
      <c r="B963" s="107" t="s">
        <v>5409</v>
      </c>
      <c r="C963" s="107" t="s">
        <v>4895</v>
      </c>
      <c r="D963" s="107" t="s">
        <v>4509</v>
      </c>
      <c r="E963" s="36" t="s">
        <v>6103</v>
      </c>
      <c r="F963" s="14"/>
      <c r="G963" s="14"/>
      <c r="H963" s="14"/>
      <c r="I963" s="14"/>
      <c r="J963" s="14"/>
      <c r="K963" s="14"/>
      <c r="L963" s="14"/>
      <c r="M963" s="14"/>
      <c r="N963" s="14"/>
      <c r="O963" s="14"/>
      <c r="P963" s="14"/>
      <c r="Q963" s="14"/>
      <c r="R963" s="14"/>
      <c r="S963" s="14"/>
      <c r="T963" s="14"/>
      <c r="U963" s="14"/>
      <c r="V963" s="14"/>
      <c r="W963" s="14"/>
      <c r="X963" s="14"/>
      <c r="Y963" s="14"/>
      <c r="Z963" s="14"/>
    </row>
    <row r="964">
      <c r="A964" s="106">
        <v>963.0</v>
      </c>
      <c r="B964" s="107" t="s">
        <v>5409</v>
      </c>
      <c r="C964" s="107" t="s">
        <v>6104</v>
      </c>
      <c r="D964" s="107" t="s">
        <v>4509</v>
      </c>
      <c r="E964" s="36" t="s">
        <v>6105</v>
      </c>
      <c r="F964" s="14"/>
      <c r="G964" s="14"/>
      <c r="H964" s="14"/>
      <c r="I964" s="14"/>
      <c r="J964" s="14"/>
      <c r="K964" s="14"/>
      <c r="L964" s="14"/>
      <c r="M964" s="14"/>
      <c r="N964" s="14"/>
      <c r="O964" s="14"/>
      <c r="P964" s="14"/>
      <c r="Q964" s="14"/>
      <c r="R964" s="14"/>
      <c r="S964" s="14"/>
      <c r="T964" s="14"/>
      <c r="U964" s="14"/>
      <c r="V964" s="14"/>
      <c r="W964" s="14"/>
      <c r="X964" s="14"/>
      <c r="Y964" s="14"/>
      <c r="Z964" s="14"/>
    </row>
    <row r="965">
      <c r="A965" s="106">
        <v>964.0</v>
      </c>
      <c r="B965" s="107" t="s">
        <v>5409</v>
      </c>
      <c r="C965" s="107" t="s">
        <v>4586</v>
      </c>
      <c r="D965" s="107" t="s">
        <v>4505</v>
      </c>
      <c r="E965" s="36" t="s">
        <v>6106</v>
      </c>
      <c r="F965" s="14"/>
      <c r="G965" s="14"/>
      <c r="H965" s="14"/>
      <c r="I965" s="14"/>
      <c r="J965" s="14"/>
      <c r="K965" s="14"/>
      <c r="L965" s="14"/>
      <c r="M965" s="14"/>
      <c r="N965" s="14"/>
      <c r="O965" s="14"/>
      <c r="P965" s="14"/>
      <c r="Q965" s="14"/>
      <c r="R965" s="14"/>
      <c r="S965" s="14"/>
      <c r="T965" s="14"/>
      <c r="U965" s="14"/>
      <c r="V965" s="14"/>
      <c r="W965" s="14"/>
      <c r="X965" s="14"/>
      <c r="Y965" s="14"/>
      <c r="Z965" s="14"/>
    </row>
    <row r="966">
      <c r="A966" s="106">
        <v>965.0</v>
      </c>
      <c r="B966" s="107" t="s">
        <v>5409</v>
      </c>
      <c r="C966" s="107" t="s">
        <v>6107</v>
      </c>
      <c r="D966" s="107" t="s">
        <v>4505</v>
      </c>
      <c r="E966" s="36" t="s">
        <v>6108</v>
      </c>
      <c r="F966" s="14"/>
      <c r="G966" s="14"/>
      <c r="H966" s="14"/>
      <c r="I966" s="14"/>
      <c r="J966" s="14"/>
      <c r="K966" s="14"/>
      <c r="L966" s="14"/>
      <c r="M966" s="14"/>
      <c r="N966" s="14"/>
      <c r="O966" s="14"/>
      <c r="P966" s="14"/>
      <c r="Q966" s="14"/>
      <c r="R966" s="14"/>
      <c r="S966" s="14"/>
      <c r="T966" s="14"/>
      <c r="U966" s="14"/>
      <c r="V966" s="14"/>
      <c r="W966" s="14"/>
      <c r="X966" s="14"/>
      <c r="Y966" s="14"/>
      <c r="Z966" s="14"/>
    </row>
    <row r="967">
      <c r="A967" s="106">
        <v>966.0</v>
      </c>
      <c r="B967" s="107" t="s">
        <v>5409</v>
      </c>
      <c r="C967" s="107" t="s">
        <v>6109</v>
      </c>
      <c r="D967" s="107" t="s">
        <v>4509</v>
      </c>
      <c r="E967" s="36" t="s">
        <v>6110</v>
      </c>
      <c r="F967" s="14"/>
      <c r="G967" s="14"/>
      <c r="H967" s="14"/>
      <c r="I967" s="14"/>
      <c r="J967" s="14"/>
      <c r="K967" s="14"/>
      <c r="L967" s="14"/>
      <c r="M967" s="14"/>
      <c r="N967" s="14"/>
      <c r="O967" s="14"/>
      <c r="P967" s="14"/>
      <c r="Q967" s="14"/>
      <c r="R967" s="14"/>
      <c r="S967" s="14"/>
      <c r="T967" s="14"/>
      <c r="U967" s="14"/>
      <c r="V967" s="14"/>
      <c r="W967" s="14"/>
      <c r="X967" s="14"/>
      <c r="Y967" s="14"/>
      <c r="Z967" s="14"/>
    </row>
    <row r="968">
      <c r="A968" s="106">
        <v>967.0</v>
      </c>
      <c r="B968" s="107" t="s">
        <v>5409</v>
      </c>
      <c r="C968" s="107" t="s">
        <v>6111</v>
      </c>
      <c r="D968" s="107" t="s">
        <v>4509</v>
      </c>
      <c r="E968" s="36" t="s">
        <v>6112</v>
      </c>
      <c r="F968" s="14"/>
      <c r="G968" s="14"/>
      <c r="H968" s="14"/>
      <c r="I968" s="14"/>
      <c r="J968" s="14"/>
      <c r="K968" s="14"/>
      <c r="L968" s="14"/>
      <c r="M968" s="14"/>
      <c r="N968" s="14"/>
      <c r="O968" s="14"/>
      <c r="P968" s="14"/>
      <c r="Q968" s="14"/>
      <c r="R968" s="14"/>
      <c r="S968" s="14"/>
      <c r="T968" s="14"/>
      <c r="U968" s="14"/>
      <c r="V968" s="14"/>
      <c r="W968" s="14"/>
      <c r="X968" s="14"/>
      <c r="Y968" s="14"/>
      <c r="Z968" s="14"/>
    </row>
    <row r="969">
      <c r="A969" s="106">
        <v>968.0</v>
      </c>
      <c r="B969" s="107" t="s">
        <v>5409</v>
      </c>
      <c r="C969" s="107" t="s">
        <v>6113</v>
      </c>
      <c r="D969" s="107" t="s">
        <v>4509</v>
      </c>
      <c r="E969" s="36" t="s">
        <v>6114</v>
      </c>
      <c r="F969" s="14"/>
      <c r="G969" s="14"/>
      <c r="H969" s="14"/>
      <c r="I969" s="14"/>
      <c r="J969" s="14"/>
      <c r="K969" s="14"/>
      <c r="L969" s="14"/>
      <c r="M969" s="14"/>
      <c r="N969" s="14"/>
      <c r="O969" s="14"/>
      <c r="P969" s="14"/>
      <c r="Q969" s="14"/>
      <c r="R969" s="14"/>
      <c r="S969" s="14"/>
      <c r="T969" s="14"/>
      <c r="U969" s="14"/>
      <c r="V969" s="14"/>
      <c r="W969" s="14"/>
      <c r="X969" s="14"/>
      <c r="Y969" s="14"/>
      <c r="Z969" s="14"/>
    </row>
    <row r="970">
      <c r="A970" s="106">
        <v>969.0</v>
      </c>
      <c r="B970" s="107" t="s">
        <v>5409</v>
      </c>
      <c r="C970" s="107" t="s">
        <v>4820</v>
      </c>
      <c r="D970" s="107" t="s">
        <v>4509</v>
      </c>
      <c r="E970" s="36" t="s">
        <v>6115</v>
      </c>
      <c r="F970" s="14"/>
      <c r="G970" s="14"/>
      <c r="H970" s="14"/>
      <c r="I970" s="14"/>
      <c r="J970" s="14"/>
      <c r="K970" s="14"/>
      <c r="L970" s="14"/>
      <c r="M970" s="14"/>
      <c r="N970" s="14"/>
      <c r="O970" s="14"/>
      <c r="P970" s="14"/>
      <c r="Q970" s="14"/>
      <c r="R970" s="14"/>
      <c r="S970" s="14"/>
      <c r="T970" s="14"/>
      <c r="U970" s="14"/>
      <c r="V970" s="14"/>
      <c r="W970" s="14"/>
      <c r="X970" s="14"/>
      <c r="Y970" s="14"/>
      <c r="Z970" s="14"/>
    </row>
    <row r="971">
      <c r="A971" s="106">
        <v>970.0</v>
      </c>
      <c r="B971" s="107" t="s">
        <v>5409</v>
      </c>
      <c r="C971" s="107" t="s">
        <v>6116</v>
      </c>
      <c r="D971" s="107" t="s">
        <v>4509</v>
      </c>
      <c r="E971" s="36" t="s">
        <v>6117</v>
      </c>
      <c r="F971" s="14"/>
      <c r="G971" s="14"/>
      <c r="H971" s="14"/>
      <c r="I971" s="14"/>
      <c r="J971" s="14"/>
      <c r="K971" s="14"/>
      <c r="L971" s="14"/>
      <c r="M971" s="14"/>
      <c r="N971" s="14"/>
      <c r="O971" s="14"/>
      <c r="P971" s="14"/>
      <c r="Q971" s="14"/>
      <c r="R971" s="14"/>
      <c r="S971" s="14"/>
      <c r="T971" s="14"/>
      <c r="U971" s="14"/>
      <c r="V971" s="14"/>
      <c r="W971" s="14"/>
      <c r="X971" s="14"/>
      <c r="Y971" s="14"/>
      <c r="Z971" s="14"/>
    </row>
    <row r="972">
      <c r="A972" s="106">
        <v>971.0</v>
      </c>
      <c r="B972" s="107" t="s">
        <v>5409</v>
      </c>
      <c r="C972" s="107" t="s">
        <v>6118</v>
      </c>
      <c r="D972" s="107" t="s">
        <v>4509</v>
      </c>
      <c r="E972" s="36" t="s">
        <v>6119</v>
      </c>
      <c r="F972" s="14"/>
      <c r="G972" s="14"/>
      <c r="H972" s="14"/>
      <c r="I972" s="14"/>
      <c r="J972" s="14"/>
      <c r="K972" s="14"/>
      <c r="L972" s="14"/>
      <c r="M972" s="14"/>
      <c r="N972" s="14"/>
      <c r="O972" s="14"/>
      <c r="P972" s="14"/>
      <c r="Q972" s="14"/>
      <c r="R972" s="14"/>
      <c r="S972" s="14"/>
      <c r="T972" s="14"/>
      <c r="U972" s="14"/>
      <c r="V972" s="14"/>
      <c r="W972" s="14"/>
      <c r="X972" s="14"/>
      <c r="Y972" s="14"/>
      <c r="Z972" s="14"/>
    </row>
    <row r="973">
      <c r="A973" s="106">
        <v>972.0</v>
      </c>
      <c r="B973" s="107" t="s">
        <v>5409</v>
      </c>
      <c r="C973" s="107" t="s">
        <v>6120</v>
      </c>
      <c r="D973" s="107" t="s">
        <v>4509</v>
      </c>
      <c r="E973" s="36" t="s">
        <v>6121</v>
      </c>
      <c r="F973" s="14"/>
      <c r="G973" s="14"/>
      <c r="H973" s="14"/>
      <c r="I973" s="14"/>
      <c r="J973" s="14"/>
      <c r="K973" s="14"/>
      <c r="L973" s="14"/>
      <c r="M973" s="14"/>
      <c r="N973" s="14"/>
      <c r="O973" s="14"/>
      <c r="P973" s="14"/>
      <c r="Q973" s="14"/>
      <c r="R973" s="14"/>
      <c r="S973" s="14"/>
      <c r="T973" s="14"/>
      <c r="U973" s="14"/>
      <c r="V973" s="14"/>
      <c r="W973" s="14"/>
      <c r="X973" s="14"/>
      <c r="Y973" s="14"/>
      <c r="Z973" s="14"/>
    </row>
    <row r="974">
      <c r="A974" s="106">
        <v>973.0</v>
      </c>
      <c r="B974" s="107" t="s">
        <v>5409</v>
      </c>
      <c r="C974" s="107" t="s">
        <v>6122</v>
      </c>
      <c r="D974" s="107" t="s">
        <v>4509</v>
      </c>
      <c r="E974" s="36" t="s">
        <v>6123</v>
      </c>
      <c r="F974" s="14"/>
      <c r="G974" s="14"/>
      <c r="H974" s="14"/>
      <c r="I974" s="14"/>
      <c r="J974" s="14"/>
      <c r="K974" s="14"/>
      <c r="L974" s="14"/>
      <c r="M974" s="14"/>
      <c r="N974" s="14"/>
      <c r="O974" s="14"/>
      <c r="P974" s="14"/>
      <c r="Q974" s="14"/>
      <c r="R974" s="14"/>
      <c r="S974" s="14"/>
      <c r="T974" s="14"/>
      <c r="U974" s="14"/>
      <c r="V974" s="14"/>
      <c r="W974" s="14"/>
      <c r="X974" s="14"/>
      <c r="Y974" s="14"/>
      <c r="Z974" s="14"/>
    </row>
    <row r="975">
      <c r="A975" s="106">
        <v>974.0</v>
      </c>
      <c r="B975" s="107" t="s">
        <v>5409</v>
      </c>
      <c r="C975" s="107" t="s">
        <v>6124</v>
      </c>
      <c r="D975" s="107" t="s">
        <v>4569</v>
      </c>
      <c r="E975" s="36" t="s">
        <v>6125</v>
      </c>
      <c r="F975" s="14"/>
      <c r="G975" s="14"/>
      <c r="H975" s="14"/>
      <c r="I975" s="14"/>
      <c r="J975" s="14"/>
      <c r="K975" s="14"/>
      <c r="L975" s="14"/>
      <c r="M975" s="14"/>
      <c r="N975" s="14"/>
      <c r="O975" s="14"/>
      <c r="P975" s="14"/>
      <c r="Q975" s="14"/>
      <c r="R975" s="14"/>
      <c r="S975" s="14"/>
      <c r="T975" s="14"/>
      <c r="U975" s="14"/>
      <c r="V975" s="14"/>
      <c r="W975" s="14"/>
      <c r="X975" s="14"/>
      <c r="Y975" s="14"/>
      <c r="Z975" s="14"/>
    </row>
    <row r="976">
      <c r="A976" s="106">
        <v>975.0</v>
      </c>
      <c r="B976" s="107" t="s">
        <v>5409</v>
      </c>
      <c r="C976" s="107" t="s">
        <v>6126</v>
      </c>
      <c r="D976" s="107" t="s">
        <v>5366</v>
      </c>
      <c r="E976" s="36" t="s">
        <v>6127</v>
      </c>
      <c r="F976" s="14"/>
      <c r="G976" s="14"/>
      <c r="H976" s="14"/>
      <c r="I976" s="14"/>
      <c r="J976" s="14"/>
      <c r="K976" s="14"/>
      <c r="L976" s="14"/>
      <c r="M976" s="14"/>
      <c r="N976" s="14"/>
      <c r="O976" s="14"/>
      <c r="P976" s="14"/>
      <c r="Q976" s="14"/>
      <c r="R976" s="14"/>
      <c r="S976" s="14"/>
      <c r="T976" s="14"/>
      <c r="U976" s="14"/>
      <c r="V976" s="14"/>
      <c r="W976" s="14"/>
      <c r="X976" s="14"/>
      <c r="Y976" s="14"/>
      <c r="Z976" s="14"/>
    </row>
    <row r="977">
      <c r="A977" s="106">
        <v>976.0</v>
      </c>
      <c r="B977" s="107" t="s">
        <v>5409</v>
      </c>
      <c r="C977" s="107" t="s">
        <v>6128</v>
      </c>
      <c r="D977" s="107" t="s">
        <v>4509</v>
      </c>
      <c r="E977" s="36" t="s">
        <v>6129</v>
      </c>
      <c r="F977" s="14"/>
      <c r="G977" s="14"/>
      <c r="H977" s="14"/>
      <c r="I977" s="14"/>
      <c r="J977" s="14"/>
      <c r="K977" s="14"/>
      <c r="L977" s="14"/>
      <c r="M977" s="14"/>
      <c r="N977" s="14"/>
      <c r="O977" s="14"/>
      <c r="P977" s="14"/>
      <c r="Q977" s="14"/>
      <c r="R977" s="14"/>
      <c r="S977" s="14"/>
      <c r="T977" s="14"/>
      <c r="U977" s="14"/>
      <c r="V977" s="14"/>
      <c r="W977" s="14"/>
      <c r="X977" s="14"/>
      <c r="Y977" s="14"/>
      <c r="Z977" s="14"/>
    </row>
    <row r="978">
      <c r="A978" s="106">
        <v>977.0</v>
      </c>
      <c r="B978" s="107" t="s">
        <v>5409</v>
      </c>
      <c r="C978" s="107" t="s">
        <v>4976</v>
      </c>
      <c r="D978" s="107" t="s">
        <v>4509</v>
      </c>
      <c r="E978" s="36" t="s">
        <v>6130</v>
      </c>
      <c r="F978" s="14"/>
      <c r="G978" s="14"/>
      <c r="H978" s="14"/>
      <c r="I978" s="14"/>
      <c r="J978" s="14"/>
      <c r="K978" s="14"/>
      <c r="L978" s="14"/>
      <c r="M978" s="14"/>
      <c r="N978" s="14"/>
      <c r="O978" s="14"/>
      <c r="P978" s="14"/>
      <c r="Q978" s="14"/>
      <c r="R978" s="14"/>
      <c r="S978" s="14"/>
      <c r="T978" s="14"/>
      <c r="U978" s="14"/>
      <c r="V978" s="14"/>
      <c r="W978" s="14"/>
      <c r="X978" s="14"/>
      <c r="Y978" s="14"/>
      <c r="Z978" s="14"/>
    </row>
    <row r="979">
      <c r="A979" s="106">
        <v>978.0</v>
      </c>
      <c r="B979" s="107" t="s">
        <v>5409</v>
      </c>
      <c r="C979" s="107" t="s">
        <v>6131</v>
      </c>
      <c r="D979" s="107" t="s">
        <v>4509</v>
      </c>
      <c r="E979" s="36" t="s">
        <v>6132</v>
      </c>
      <c r="F979" s="14"/>
      <c r="G979" s="14"/>
      <c r="H979" s="14"/>
      <c r="I979" s="14"/>
      <c r="J979" s="14"/>
      <c r="K979" s="14"/>
      <c r="L979" s="14"/>
      <c r="M979" s="14"/>
      <c r="N979" s="14"/>
      <c r="O979" s="14"/>
      <c r="P979" s="14"/>
      <c r="Q979" s="14"/>
      <c r="R979" s="14"/>
      <c r="S979" s="14"/>
      <c r="T979" s="14"/>
      <c r="U979" s="14"/>
      <c r="V979" s="14"/>
      <c r="W979" s="14"/>
      <c r="X979" s="14"/>
      <c r="Y979" s="14"/>
      <c r="Z979" s="14"/>
    </row>
    <row r="980">
      <c r="A980" s="106">
        <v>979.0</v>
      </c>
      <c r="B980" s="107" t="s">
        <v>5409</v>
      </c>
      <c r="C980" s="107" t="s">
        <v>4947</v>
      </c>
      <c r="D980" s="107" t="s">
        <v>4543</v>
      </c>
      <c r="E980" s="36" t="s">
        <v>6133</v>
      </c>
      <c r="F980" s="14"/>
      <c r="G980" s="14"/>
      <c r="H980" s="14"/>
      <c r="I980" s="14"/>
      <c r="J980" s="14"/>
      <c r="K980" s="14"/>
      <c r="L980" s="14"/>
      <c r="M980" s="14"/>
      <c r="N980" s="14"/>
      <c r="O980" s="14"/>
      <c r="P980" s="14"/>
      <c r="Q980" s="14"/>
      <c r="R980" s="14"/>
      <c r="S980" s="14"/>
      <c r="T980" s="14"/>
      <c r="U980" s="14"/>
      <c r="V980" s="14"/>
      <c r="W980" s="14"/>
      <c r="X980" s="14"/>
      <c r="Y980" s="14"/>
      <c r="Z980" s="14"/>
    </row>
    <row r="981">
      <c r="A981" s="106">
        <v>980.0</v>
      </c>
      <c r="B981" s="107" t="s">
        <v>5409</v>
      </c>
      <c r="C981" s="107" t="s">
        <v>6134</v>
      </c>
      <c r="D981" s="107" t="s">
        <v>4505</v>
      </c>
      <c r="E981" s="36" t="s">
        <v>6135</v>
      </c>
      <c r="F981" s="14"/>
      <c r="G981" s="14"/>
      <c r="H981" s="14"/>
      <c r="I981" s="14"/>
      <c r="J981" s="14"/>
      <c r="K981" s="14"/>
      <c r="L981" s="14"/>
      <c r="M981" s="14"/>
      <c r="N981" s="14"/>
      <c r="O981" s="14"/>
      <c r="P981" s="14"/>
      <c r="Q981" s="14"/>
      <c r="R981" s="14"/>
      <c r="S981" s="14"/>
      <c r="T981" s="14"/>
      <c r="U981" s="14"/>
      <c r="V981" s="14"/>
      <c r="W981" s="14"/>
      <c r="X981" s="14"/>
      <c r="Y981" s="14"/>
      <c r="Z981" s="14"/>
    </row>
    <row r="982">
      <c r="A982" s="106">
        <v>981.0</v>
      </c>
      <c r="B982" s="107" t="s">
        <v>5409</v>
      </c>
      <c r="C982" s="107" t="s">
        <v>6136</v>
      </c>
      <c r="D982" s="107" t="s">
        <v>4509</v>
      </c>
      <c r="E982" s="36" t="s">
        <v>6137</v>
      </c>
      <c r="F982" s="14"/>
      <c r="G982" s="14"/>
      <c r="H982" s="14"/>
      <c r="I982" s="14"/>
      <c r="J982" s="14"/>
      <c r="K982" s="14"/>
      <c r="L982" s="14"/>
      <c r="M982" s="14"/>
      <c r="N982" s="14"/>
      <c r="O982" s="14"/>
      <c r="P982" s="14"/>
      <c r="Q982" s="14"/>
      <c r="R982" s="14"/>
      <c r="S982" s="14"/>
      <c r="T982" s="14"/>
      <c r="U982" s="14"/>
      <c r="V982" s="14"/>
      <c r="W982" s="14"/>
      <c r="X982" s="14"/>
      <c r="Y982" s="14"/>
      <c r="Z982" s="14"/>
    </row>
    <row r="983">
      <c r="A983" s="106">
        <v>982.0</v>
      </c>
      <c r="B983" s="107" t="s">
        <v>5409</v>
      </c>
      <c r="C983" s="107" t="s">
        <v>6138</v>
      </c>
      <c r="D983" s="107" t="s">
        <v>4509</v>
      </c>
      <c r="E983" s="36" t="s">
        <v>6139</v>
      </c>
      <c r="F983" s="14"/>
      <c r="G983" s="14"/>
      <c r="H983" s="14"/>
      <c r="I983" s="14"/>
      <c r="J983" s="14"/>
      <c r="K983" s="14"/>
      <c r="L983" s="14"/>
      <c r="M983" s="14"/>
      <c r="N983" s="14"/>
      <c r="O983" s="14"/>
      <c r="P983" s="14"/>
      <c r="Q983" s="14"/>
      <c r="R983" s="14"/>
      <c r="S983" s="14"/>
      <c r="T983" s="14"/>
      <c r="U983" s="14"/>
      <c r="V983" s="14"/>
      <c r="W983" s="14"/>
      <c r="X983" s="14"/>
      <c r="Y983" s="14"/>
      <c r="Z983" s="14"/>
    </row>
    <row r="984">
      <c r="A984" s="106">
        <v>983.0</v>
      </c>
      <c r="B984" s="107" t="s">
        <v>5409</v>
      </c>
      <c r="C984" s="107" t="s">
        <v>6140</v>
      </c>
      <c r="D984" s="107" t="s">
        <v>4543</v>
      </c>
      <c r="E984" s="36" t="s">
        <v>6141</v>
      </c>
      <c r="F984" s="14"/>
      <c r="G984" s="14"/>
      <c r="H984" s="14"/>
      <c r="I984" s="14"/>
      <c r="J984" s="14"/>
      <c r="K984" s="14"/>
      <c r="L984" s="14"/>
      <c r="M984" s="14"/>
      <c r="N984" s="14"/>
      <c r="O984" s="14"/>
      <c r="P984" s="14"/>
      <c r="Q984" s="14"/>
      <c r="R984" s="14"/>
      <c r="S984" s="14"/>
      <c r="T984" s="14"/>
      <c r="U984" s="14"/>
      <c r="V984" s="14"/>
      <c r="W984" s="14"/>
      <c r="X984" s="14"/>
      <c r="Y984" s="14"/>
      <c r="Z984" s="14"/>
    </row>
    <row r="985">
      <c r="A985" s="106">
        <v>984.0</v>
      </c>
      <c r="B985" s="107" t="s">
        <v>5409</v>
      </c>
      <c r="C985" s="107" t="s">
        <v>6142</v>
      </c>
      <c r="D985" s="107" t="s">
        <v>4505</v>
      </c>
      <c r="E985" s="36" t="s">
        <v>6143</v>
      </c>
      <c r="F985" s="14"/>
      <c r="G985" s="14"/>
      <c r="H985" s="14"/>
      <c r="I985" s="14"/>
      <c r="J985" s="14"/>
      <c r="K985" s="14"/>
      <c r="L985" s="14"/>
      <c r="M985" s="14"/>
      <c r="N985" s="14"/>
      <c r="O985" s="14"/>
      <c r="P985" s="14"/>
      <c r="Q985" s="14"/>
      <c r="R985" s="14"/>
      <c r="S985" s="14"/>
      <c r="T985" s="14"/>
      <c r="U985" s="14"/>
      <c r="V985" s="14"/>
      <c r="W985" s="14"/>
      <c r="X985" s="14"/>
      <c r="Y985" s="14"/>
      <c r="Z985" s="14"/>
    </row>
    <row r="986">
      <c r="A986" s="106">
        <v>985.0</v>
      </c>
      <c r="B986" s="107" t="s">
        <v>5409</v>
      </c>
      <c r="C986" s="107" t="s">
        <v>6144</v>
      </c>
      <c r="D986" s="107" t="s">
        <v>4509</v>
      </c>
      <c r="E986" s="36" t="s">
        <v>6145</v>
      </c>
      <c r="F986" s="14"/>
      <c r="G986" s="14"/>
      <c r="H986" s="14"/>
      <c r="I986" s="14"/>
      <c r="J986" s="14"/>
      <c r="K986" s="14"/>
      <c r="L986" s="14"/>
      <c r="M986" s="14"/>
      <c r="N986" s="14"/>
      <c r="O986" s="14"/>
      <c r="P986" s="14"/>
      <c r="Q986" s="14"/>
      <c r="R986" s="14"/>
      <c r="S986" s="14"/>
      <c r="T986" s="14"/>
      <c r="U986" s="14"/>
      <c r="V986" s="14"/>
      <c r="W986" s="14"/>
      <c r="X986" s="14"/>
      <c r="Y986" s="14"/>
      <c r="Z986" s="14"/>
    </row>
    <row r="987">
      <c r="A987" s="106">
        <v>986.0</v>
      </c>
      <c r="B987" s="107" t="s">
        <v>5409</v>
      </c>
      <c r="C987" s="107" t="s">
        <v>4541</v>
      </c>
      <c r="D987" s="107" t="s">
        <v>4509</v>
      </c>
      <c r="E987" s="36" t="s">
        <v>6146</v>
      </c>
      <c r="F987" s="14"/>
      <c r="G987" s="14"/>
      <c r="H987" s="14"/>
      <c r="I987" s="14"/>
      <c r="J987" s="14"/>
      <c r="K987" s="14"/>
      <c r="L987" s="14"/>
      <c r="M987" s="14"/>
      <c r="N987" s="14"/>
      <c r="O987" s="14"/>
      <c r="P987" s="14"/>
      <c r="Q987" s="14"/>
      <c r="R987" s="14"/>
      <c r="S987" s="14"/>
      <c r="T987" s="14"/>
      <c r="U987" s="14"/>
      <c r="V987" s="14"/>
      <c r="W987" s="14"/>
      <c r="X987" s="14"/>
      <c r="Y987" s="14"/>
      <c r="Z987" s="14"/>
    </row>
    <row r="988">
      <c r="A988" s="106">
        <v>987.0</v>
      </c>
      <c r="B988" s="107" t="s">
        <v>5409</v>
      </c>
      <c r="C988" s="107" t="s">
        <v>6147</v>
      </c>
      <c r="D988" s="107" t="s">
        <v>4505</v>
      </c>
      <c r="E988" s="36" t="s">
        <v>6148</v>
      </c>
      <c r="F988" s="14"/>
      <c r="G988" s="14"/>
      <c r="H988" s="14"/>
      <c r="I988" s="14"/>
      <c r="J988" s="14"/>
      <c r="K988" s="14"/>
      <c r="L988" s="14"/>
      <c r="M988" s="14"/>
      <c r="N988" s="14"/>
      <c r="O988" s="14"/>
      <c r="P988" s="14"/>
      <c r="Q988" s="14"/>
      <c r="R988" s="14"/>
      <c r="S988" s="14"/>
      <c r="T988" s="14"/>
      <c r="U988" s="14"/>
      <c r="V988" s="14"/>
      <c r="W988" s="14"/>
      <c r="X988" s="14"/>
      <c r="Y988" s="14"/>
      <c r="Z988" s="14"/>
    </row>
    <row r="989">
      <c r="A989" s="106">
        <v>988.0</v>
      </c>
      <c r="B989" s="107" t="s">
        <v>5409</v>
      </c>
      <c r="C989" s="107" t="s">
        <v>6149</v>
      </c>
      <c r="D989" s="107" t="s">
        <v>4509</v>
      </c>
      <c r="E989" s="36" t="s">
        <v>6150</v>
      </c>
      <c r="F989" s="14"/>
      <c r="G989" s="14"/>
      <c r="H989" s="14"/>
      <c r="I989" s="14"/>
      <c r="J989" s="14"/>
      <c r="K989" s="14"/>
      <c r="L989" s="14"/>
      <c r="M989" s="14"/>
      <c r="N989" s="14"/>
      <c r="O989" s="14"/>
      <c r="P989" s="14"/>
      <c r="Q989" s="14"/>
      <c r="R989" s="14"/>
      <c r="S989" s="14"/>
      <c r="T989" s="14"/>
      <c r="U989" s="14"/>
      <c r="V989" s="14"/>
      <c r="W989" s="14"/>
      <c r="X989" s="14"/>
      <c r="Y989" s="14"/>
      <c r="Z989" s="14"/>
    </row>
    <row r="990">
      <c r="A990" s="106">
        <v>989.0</v>
      </c>
      <c r="B990" s="107" t="s">
        <v>5409</v>
      </c>
      <c r="C990" s="107" t="s">
        <v>6151</v>
      </c>
      <c r="D990" s="107" t="s">
        <v>4505</v>
      </c>
      <c r="E990" s="36" t="s">
        <v>6152</v>
      </c>
      <c r="F990" s="14"/>
      <c r="G990" s="14"/>
      <c r="H990" s="14"/>
      <c r="I990" s="14"/>
      <c r="J990" s="14"/>
      <c r="K990" s="14"/>
      <c r="L990" s="14"/>
      <c r="M990" s="14"/>
      <c r="N990" s="14"/>
      <c r="O990" s="14"/>
      <c r="P990" s="14"/>
      <c r="Q990" s="14"/>
      <c r="R990" s="14"/>
      <c r="S990" s="14"/>
      <c r="T990" s="14"/>
      <c r="U990" s="14"/>
      <c r="V990" s="14"/>
      <c r="W990" s="14"/>
      <c r="X990" s="14"/>
      <c r="Y990" s="14"/>
      <c r="Z990" s="14"/>
    </row>
    <row r="991">
      <c r="A991" s="106">
        <v>990.0</v>
      </c>
      <c r="B991" s="107" t="s">
        <v>5409</v>
      </c>
      <c r="C991" s="107" t="s">
        <v>6153</v>
      </c>
      <c r="D991" s="107" t="s">
        <v>4569</v>
      </c>
      <c r="E991" s="36" t="s">
        <v>6154</v>
      </c>
      <c r="F991" s="14"/>
      <c r="G991" s="14"/>
      <c r="H991" s="14"/>
      <c r="I991" s="14"/>
      <c r="J991" s="14"/>
      <c r="K991" s="14"/>
      <c r="L991" s="14"/>
      <c r="M991" s="14"/>
      <c r="N991" s="14"/>
      <c r="O991" s="14"/>
      <c r="P991" s="14"/>
      <c r="Q991" s="14"/>
      <c r="R991" s="14"/>
      <c r="S991" s="14"/>
      <c r="T991" s="14"/>
      <c r="U991" s="14"/>
      <c r="V991" s="14"/>
      <c r="W991" s="14"/>
      <c r="X991" s="14"/>
      <c r="Y991" s="14"/>
      <c r="Z991" s="14"/>
    </row>
    <row r="992">
      <c r="A992" s="106">
        <v>991.0</v>
      </c>
      <c r="B992" s="107" t="s">
        <v>5409</v>
      </c>
      <c r="C992" s="107" t="s">
        <v>6155</v>
      </c>
      <c r="D992" s="107" t="s">
        <v>4509</v>
      </c>
      <c r="E992" s="36" t="s">
        <v>6156</v>
      </c>
      <c r="F992" s="14"/>
      <c r="G992" s="14"/>
      <c r="H992" s="14"/>
      <c r="I992" s="14"/>
      <c r="J992" s="14"/>
      <c r="K992" s="14"/>
      <c r="L992" s="14"/>
      <c r="M992" s="14"/>
      <c r="N992" s="14"/>
      <c r="O992" s="14"/>
      <c r="P992" s="14"/>
      <c r="Q992" s="14"/>
      <c r="R992" s="14"/>
      <c r="S992" s="14"/>
      <c r="T992" s="14"/>
      <c r="U992" s="14"/>
      <c r="V992" s="14"/>
      <c r="W992" s="14"/>
      <c r="X992" s="14"/>
      <c r="Y992" s="14"/>
      <c r="Z992" s="14"/>
    </row>
    <row r="993">
      <c r="A993" s="106">
        <v>992.0</v>
      </c>
      <c r="B993" s="107" t="s">
        <v>5409</v>
      </c>
      <c r="C993" s="107" t="s">
        <v>4876</v>
      </c>
      <c r="D993" s="107" t="s">
        <v>4509</v>
      </c>
      <c r="E993" s="36" t="s">
        <v>6157</v>
      </c>
      <c r="F993" s="14"/>
      <c r="G993" s="14"/>
      <c r="H993" s="14"/>
      <c r="I993" s="14"/>
      <c r="J993" s="14"/>
      <c r="K993" s="14"/>
      <c r="L993" s="14"/>
      <c r="M993" s="14"/>
      <c r="N993" s="14"/>
      <c r="O993" s="14"/>
      <c r="P993" s="14"/>
      <c r="Q993" s="14"/>
      <c r="R993" s="14"/>
      <c r="S993" s="14"/>
      <c r="T993" s="14"/>
      <c r="U993" s="14"/>
      <c r="V993" s="14"/>
      <c r="W993" s="14"/>
      <c r="X993" s="14"/>
      <c r="Y993" s="14"/>
      <c r="Z993" s="14"/>
    </row>
    <row r="994">
      <c r="A994" s="106">
        <v>993.0</v>
      </c>
      <c r="B994" s="107" t="s">
        <v>5409</v>
      </c>
      <c r="C994" s="107" t="s">
        <v>6158</v>
      </c>
      <c r="D994" s="107" t="s">
        <v>4509</v>
      </c>
      <c r="E994" s="36" t="s">
        <v>6159</v>
      </c>
      <c r="F994" s="14"/>
      <c r="G994" s="14"/>
      <c r="H994" s="14"/>
      <c r="I994" s="14"/>
      <c r="J994" s="14"/>
      <c r="K994" s="14"/>
      <c r="L994" s="14"/>
      <c r="M994" s="14"/>
      <c r="N994" s="14"/>
      <c r="O994" s="14"/>
      <c r="P994" s="14"/>
      <c r="Q994" s="14"/>
      <c r="R994" s="14"/>
      <c r="S994" s="14"/>
      <c r="T994" s="14"/>
      <c r="U994" s="14"/>
      <c r="V994" s="14"/>
      <c r="W994" s="14"/>
      <c r="X994" s="14"/>
      <c r="Y994" s="14"/>
      <c r="Z994" s="14"/>
    </row>
    <row r="995">
      <c r="A995" s="106">
        <v>994.0</v>
      </c>
      <c r="B995" s="107" t="s">
        <v>5409</v>
      </c>
      <c r="C995" s="107" t="s">
        <v>6160</v>
      </c>
      <c r="D995" s="107" t="s">
        <v>4509</v>
      </c>
      <c r="E995" s="36" t="s">
        <v>6161</v>
      </c>
      <c r="F995" s="14"/>
      <c r="G995" s="14"/>
      <c r="H995" s="14"/>
      <c r="I995" s="14"/>
      <c r="J995" s="14"/>
      <c r="K995" s="14"/>
      <c r="L995" s="14"/>
      <c r="M995" s="14"/>
      <c r="N995" s="14"/>
      <c r="O995" s="14"/>
      <c r="P995" s="14"/>
      <c r="Q995" s="14"/>
      <c r="R995" s="14"/>
      <c r="S995" s="14"/>
      <c r="T995" s="14"/>
      <c r="U995" s="14"/>
      <c r="V995" s="14"/>
      <c r="W995" s="14"/>
      <c r="X995" s="14"/>
      <c r="Y995" s="14"/>
      <c r="Z995" s="14"/>
    </row>
    <row r="996">
      <c r="A996" s="106">
        <v>995.0</v>
      </c>
      <c r="B996" s="107" t="s">
        <v>5409</v>
      </c>
      <c r="C996" s="107" t="s">
        <v>6162</v>
      </c>
      <c r="D996" s="107" t="s">
        <v>4509</v>
      </c>
      <c r="E996" s="36" t="s">
        <v>6163</v>
      </c>
      <c r="F996" s="14"/>
      <c r="G996" s="14"/>
      <c r="H996" s="14"/>
      <c r="I996" s="14"/>
      <c r="J996" s="14"/>
      <c r="K996" s="14"/>
      <c r="L996" s="14"/>
      <c r="M996" s="14"/>
      <c r="N996" s="14"/>
      <c r="O996" s="14"/>
      <c r="P996" s="14"/>
      <c r="Q996" s="14"/>
      <c r="R996" s="14"/>
      <c r="S996" s="14"/>
      <c r="T996" s="14"/>
      <c r="U996" s="14"/>
      <c r="V996" s="14"/>
      <c r="W996" s="14"/>
      <c r="X996" s="14"/>
      <c r="Y996" s="14"/>
      <c r="Z996" s="14"/>
    </row>
    <row r="997">
      <c r="A997" s="106">
        <v>996.0</v>
      </c>
      <c r="B997" s="107" t="s">
        <v>5409</v>
      </c>
      <c r="C997" s="107" t="s">
        <v>4826</v>
      </c>
      <c r="D997" s="107" t="s">
        <v>4509</v>
      </c>
      <c r="E997" s="36" t="s">
        <v>6164</v>
      </c>
      <c r="F997" s="14"/>
      <c r="G997" s="14"/>
      <c r="H997" s="14"/>
      <c r="I997" s="14"/>
      <c r="J997" s="14"/>
      <c r="K997" s="14"/>
      <c r="L997" s="14"/>
      <c r="M997" s="14"/>
      <c r="N997" s="14"/>
      <c r="O997" s="14"/>
      <c r="P997" s="14"/>
      <c r="Q997" s="14"/>
      <c r="R997" s="14"/>
      <c r="S997" s="14"/>
      <c r="T997" s="14"/>
      <c r="U997" s="14"/>
      <c r="V997" s="14"/>
      <c r="W997" s="14"/>
      <c r="X997" s="14"/>
      <c r="Y997" s="14"/>
      <c r="Z997" s="14"/>
    </row>
    <row r="998">
      <c r="A998" s="106">
        <v>997.0</v>
      </c>
      <c r="B998" s="107" t="s">
        <v>5409</v>
      </c>
      <c r="C998" s="107" t="s">
        <v>6165</v>
      </c>
      <c r="D998" s="107" t="s">
        <v>4509</v>
      </c>
      <c r="E998" s="36" t="s">
        <v>6166</v>
      </c>
      <c r="F998" s="14"/>
      <c r="G998" s="14"/>
      <c r="H998" s="14"/>
      <c r="I998" s="14"/>
      <c r="J998" s="14"/>
      <c r="K998" s="14"/>
      <c r="L998" s="14"/>
      <c r="M998" s="14"/>
      <c r="N998" s="14"/>
      <c r="O998" s="14"/>
      <c r="P998" s="14"/>
      <c r="Q998" s="14"/>
      <c r="R998" s="14"/>
      <c r="S998" s="14"/>
      <c r="T998" s="14"/>
      <c r="U998" s="14"/>
      <c r="V998" s="14"/>
      <c r="W998" s="14"/>
      <c r="X998" s="14"/>
      <c r="Y998" s="14"/>
      <c r="Z998" s="14"/>
    </row>
    <row r="999">
      <c r="A999" s="106">
        <v>998.0</v>
      </c>
      <c r="B999" s="107" t="s">
        <v>5409</v>
      </c>
      <c r="C999" s="107" t="s">
        <v>6167</v>
      </c>
      <c r="D999" s="107" t="s">
        <v>4509</v>
      </c>
      <c r="E999" s="36" t="s">
        <v>6168</v>
      </c>
      <c r="F999" s="14"/>
      <c r="G999" s="14"/>
      <c r="H999" s="14"/>
      <c r="I999" s="14"/>
      <c r="J999" s="14"/>
      <c r="K999" s="14"/>
      <c r="L999" s="14"/>
      <c r="M999" s="14"/>
      <c r="N999" s="14"/>
      <c r="O999" s="14"/>
      <c r="P999" s="14"/>
      <c r="Q999" s="14"/>
      <c r="R999" s="14"/>
      <c r="S999" s="14"/>
      <c r="T999" s="14"/>
      <c r="U999" s="14"/>
      <c r="V999" s="14"/>
      <c r="W999" s="14"/>
      <c r="X999" s="14"/>
      <c r="Y999" s="14"/>
      <c r="Z999" s="14"/>
    </row>
    <row r="1000">
      <c r="A1000" s="106">
        <v>999.0</v>
      </c>
      <c r="B1000" s="107" t="s">
        <v>5409</v>
      </c>
      <c r="C1000" s="107" t="s">
        <v>6169</v>
      </c>
      <c r="D1000" s="107" t="s">
        <v>4509</v>
      </c>
      <c r="E1000" s="36" t="s">
        <v>6170</v>
      </c>
      <c r="F1000" s="14"/>
      <c r="G1000" s="14"/>
      <c r="H1000" s="14"/>
      <c r="I1000" s="14"/>
      <c r="J1000" s="14"/>
      <c r="K1000" s="14"/>
      <c r="L1000" s="14"/>
      <c r="M1000" s="14"/>
      <c r="N1000" s="14"/>
      <c r="O1000" s="14"/>
      <c r="P1000" s="14"/>
      <c r="Q1000" s="14"/>
      <c r="R1000" s="14"/>
      <c r="S1000" s="14"/>
      <c r="T1000" s="14"/>
      <c r="U1000" s="14"/>
      <c r="V1000" s="14"/>
      <c r="W1000" s="14"/>
      <c r="X1000" s="14"/>
      <c r="Y1000" s="14"/>
      <c r="Z1000" s="14"/>
    </row>
    <row r="1001">
      <c r="A1001" s="106">
        <v>1000.0</v>
      </c>
      <c r="B1001" s="107" t="s">
        <v>5409</v>
      </c>
      <c r="C1001" s="107" t="s">
        <v>5426</v>
      </c>
      <c r="D1001" s="107" t="s">
        <v>4569</v>
      </c>
      <c r="E1001" s="36" t="s">
        <v>6171</v>
      </c>
      <c r="F1001" s="14"/>
      <c r="G1001" s="14"/>
      <c r="H1001" s="14"/>
      <c r="I1001" s="14"/>
      <c r="J1001" s="14"/>
      <c r="K1001" s="14"/>
      <c r="L1001" s="14"/>
      <c r="M1001" s="14"/>
      <c r="N1001" s="14"/>
      <c r="O1001" s="14"/>
      <c r="P1001" s="14"/>
      <c r="Q1001" s="14"/>
      <c r="R1001" s="14"/>
      <c r="S1001" s="14"/>
      <c r="T1001" s="14"/>
      <c r="U1001" s="14"/>
      <c r="V1001" s="14"/>
      <c r="W1001" s="14"/>
      <c r="X1001" s="14"/>
      <c r="Y1001" s="14"/>
      <c r="Z1001" s="14"/>
    </row>
    <row r="1002">
      <c r="A1002" s="106">
        <v>1001.0</v>
      </c>
      <c r="B1002" s="107" t="s">
        <v>5409</v>
      </c>
      <c r="C1002" s="107" t="s">
        <v>6172</v>
      </c>
      <c r="D1002" s="107" t="s">
        <v>4505</v>
      </c>
      <c r="E1002" s="36" t="s">
        <v>6173</v>
      </c>
      <c r="F1002" s="14"/>
      <c r="G1002" s="14"/>
      <c r="H1002" s="14"/>
      <c r="I1002" s="14"/>
      <c r="J1002" s="14"/>
      <c r="K1002" s="14"/>
      <c r="L1002" s="14"/>
      <c r="M1002" s="14"/>
      <c r="N1002" s="14"/>
      <c r="O1002" s="14"/>
      <c r="P1002" s="14"/>
      <c r="Q1002" s="14"/>
      <c r="R1002" s="14"/>
      <c r="S1002" s="14"/>
      <c r="T1002" s="14"/>
      <c r="U1002" s="14"/>
      <c r="V1002" s="14"/>
      <c r="W1002" s="14"/>
      <c r="X1002" s="14"/>
      <c r="Y1002" s="14"/>
      <c r="Z1002" s="14"/>
    </row>
    <row r="1003">
      <c r="A1003" s="106">
        <v>1002.0</v>
      </c>
      <c r="B1003" s="107" t="s">
        <v>5409</v>
      </c>
      <c r="C1003" s="107" t="s">
        <v>4866</v>
      </c>
      <c r="D1003" s="107" t="s">
        <v>4509</v>
      </c>
      <c r="E1003" s="36" t="s">
        <v>6174</v>
      </c>
      <c r="F1003" s="14"/>
      <c r="G1003" s="14"/>
      <c r="H1003" s="14"/>
      <c r="I1003" s="14"/>
      <c r="J1003" s="14"/>
      <c r="K1003" s="14"/>
      <c r="L1003" s="14"/>
      <c r="M1003" s="14"/>
      <c r="N1003" s="14"/>
      <c r="O1003" s="14"/>
      <c r="P1003" s="14"/>
      <c r="Q1003" s="14"/>
      <c r="R1003" s="14"/>
      <c r="S1003" s="14"/>
      <c r="T1003" s="14"/>
      <c r="U1003" s="14"/>
      <c r="V1003" s="14"/>
      <c r="W1003" s="14"/>
      <c r="X1003" s="14"/>
      <c r="Y1003" s="14"/>
      <c r="Z1003" s="14"/>
    </row>
    <row r="1004">
      <c r="A1004" s="106">
        <v>1003.0</v>
      </c>
      <c r="B1004" s="107" t="s">
        <v>5409</v>
      </c>
      <c r="C1004" s="107" t="s">
        <v>6175</v>
      </c>
      <c r="D1004" s="107" t="s">
        <v>4509</v>
      </c>
      <c r="E1004" s="36" t="s">
        <v>6176</v>
      </c>
      <c r="F1004" s="14"/>
      <c r="G1004" s="14"/>
      <c r="H1004" s="14"/>
      <c r="I1004" s="14"/>
      <c r="J1004" s="14"/>
      <c r="K1004" s="14"/>
      <c r="L1004" s="14"/>
      <c r="M1004" s="14"/>
      <c r="N1004" s="14"/>
      <c r="O1004" s="14"/>
      <c r="P1004" s="14"/>
      <c r="Q1004" s="14"/>
      <c r="R1004" s="14"/>
      <c r="S1004" s="14"/>
      <c r="T1004" s="14"/>
      <c r="U1004" s="14"/>
      <c r="V1004" s="14"/>
      <c r="W1004" s="14"/>
      <c r="X1004" s="14"/>
      <c r="Y1004" s="14"/>
      <c r="Z1004" s="14"/>
    </row>
    <row r="1005">
      <c r="A1005" s="106">
        <v>1004.0</v>
      </c>
      <c r="B1005" s="107" t="s">
        <v>5409</v>
      </c>
      <c r="C1005" s="107" t="s">
        <v>6177</v>
      </c>
      <c r="D1005" s="107" t="s">
        <v>4509</v>
      </c>
      <c r="E1005" s="36" t="s">
        <v>6178</v>
      </c>
      <c r="F1005" s="14"/>
      <c r="G1005" s="14"/>
      <c r="H1005" s="14"/>
      <c r="I1005" s="14"/>
      <c r="J1005" s="14"/>
      <c r="K1005" s="14"/>
      <c r="L1005" s="14"/>
      <c r="M1005" s="14"/>
      <c r="N1005" s="14"/>
      <c r="O1005" s="14"/>
      <c r="P1005" s="14"/>
      <c r="Q1005" s="14"/>
      <c r="R1005" s="14"/>
      <c r="S1005" s="14"/>
      <c r="T1005" s="14"/>
      <c r="U1005" s="14"/>
      <c r="V1005" s="14"/>
      <c r="W1005" s="14"/>
      <c r="X1005" s="14"/>
      <c r="Y1005" s="14"/>
      <c r="Z1005" s="14"/>
    </row>
    <row r="1006">
      <c r="A1006" s="106">
        <v>1005.0</v>
      </c>
      <c r="B1006" s="107" t="s">
        <v>5409</v>
      </c>
      <c r="C1006" s="107" t="s">
        <v>4530</v>
      </c>
      <c r="D1006" s="107" t="s">
        <v>4509</v>
      </c>
      <c r="E1006" s="36" t="s">
        <v>6179</v>
      </c>
      <c r="F1006" s="14"/>
      <c r="G1006" s="14"/>
      <c r="H1006" s="14"/>
      <c r="I1006" s="14"/>
      <c r="J1006" s="14"/>
      <c r="K1006" s="14"/>
      <c r="L1006" s="14"/>
      <c r="M1006" s="14"/>
      <c r="N1006" s="14"/>
      <c r="O1006" s="14"/>
      <c r="P1006" s="14"/>
      <c r="Q1006" s="14"/>
      <c r="R1006" s="14"/>
      <c r="S1006" s="14"/>
      <c r="T1006" s="14"/>
      <c r="U1006" s="14"/>
      <c r="V1006" s="14"/>
      <c r="W1006" s="14"/>
      <c r="X1006" s="14"/>
      <c r="Y1006" s="14"/>
      <c r="Z1006" s="14"/>
    </row>
    <row r="1007">
      <c r="A1007" s="106">
        <v>1006.0</v>
      </c>
      <c r="B1007" s="107" t="s">
        <v>5409</v>
      </c>
      <c r="C1007" s="107" t="s">
        <v>6180</v>
      </c>
      <c r="D1007" s="107" t="s">
        <v>4509</v>
      </c>
      <c r="E1007" s="36" t="s">
        <v>6181</v>
      </c>
      <c r="F1007" s="14"/>
      <c r="G1007" s="14"/>
      <c r="H1007" s="14"/>
      <c r="I1007" s="14"/>
      <c r="J1007" s="14"/>
      <c r="K1007" s="14"/>
      <c r="L1007" s="14"/>
      <c r="M1007" s="14"/>
      <c r="N1007" s="14"/>
      <c r="O1007" s="14"/>
      <c r="P1007" s="14"/>
      <c r="Q1007" s="14"/>
      <c r="R1007" s="14"/>
      <c r="S1007" s="14"/>
      <c r="T1007" s="14"/>
      <c r="U1007" s="14"/>
      <c r="V1007" s="14"/>
      <c r="W1007" s="14"/>
      <c r="X1007" s="14"/>
      <c r="Y1007" s="14"/>
      <c r="Z1007" s="14"/>
    </row>
    <row r="1008">
      <c r="A1008" s="106">
        <v>1007.0</v>
      </c>
      <c r="B1008" s="107" t="s">
        <v>5409</v>
      </c>
      <c r="C1008" s="107" t="s">
        <v>6182</v>
      </c>
      <c r="D1008" s="107" t="s">
        <v>4509</v>
      </c>
      <c r="E1008" s="36" t="s">
        <v>6183</v>
      </c>
      <c r="F1008" s="14"/>
      <c r="G1008" s="14"/>
      <c r="H1008" s="14"/>
      <c r="I1008" s="14"/>
      <c r="J1008" s="14"/>
      <c r="K1008" s="14"/>
      <c r="L1008" s="14"/>
      <c r="M1008" s="14"/>
      <c r="N1008" s="14"/>
      <c r="O1008" s="14"/>
      <c r="P1008" s="14"/>
      <c r="Q1008" s="14"/>
      <c r="R1008" s="14"/>
      <c r="S1008" s="14"/>
      <c r="T1008" s="14"/>
      <c r="U1008" s="14"/>
      <c r="V1008" s="14"/>
      <c r="W1008" s="14"/>
      <c r="X1008" s="14"/>
      <c r="Y1008" s="14"/>
      <c r="Z1008" s="14"/>
    </row>
    <row r="1009">
      <c r="A1009" s="106">
        <v>1008.0</v>
      </c>
      <c r="B1009" s="107" t="s">
        <v>5409</v>
      </c>
      <c r="C1009" s="107" t="s">
        <v>6184</v>
      </c>
      <c r="D1009" s="107" t="s">
        <v>4509</v>
      </c>
      <c r="E1009" s="36" t="s">
        <v>6185</v>
      </c>
      <c r="F1009" s="14"/>
      <c r="G1009" s="14"/>
      <c r="H1009" s="14"/>
      <c r="I1009" s="14"/>
      <c r="J1009" s="14"/>
      <c r="K1009" s="14"/>
      <c r="L1009" s="14"/>
      <c r="M1009" s="14"/>
      <c r="N1009" s="14"/>
      <c r="O1009" s="14"/>
      <c r="P1009" s="14"/>
      <c r="Q1009" s="14"/>
      <c r="R1009" s="14"/>
      <c r="S1009" s="14"/>
      <c r="T1009" s="14"/>
      <c r="U1009" s="14"/>
      <c r="V1009" s="14"/>
      <c r="W1009" s="14"/>
      <c r="X1009" s="14"/>
      <c r="Y1009" s="14"/>
      <c r="Z1009" s="14"/>
    </row>
    <row r="1010">
      <c r="A1010" s="106">
        <v>1009.0</v>
      </c>
      <c r="B1010" s="107" t="s">
        <v>5409</v>
      </c>
      <c r="C1010" s="107" t="s">
        <v>6186</v>
      </c>
      <c r="D1010" s="107" t="s">
        <v>4509</v>
      </c>
      <c r="E1010" s="36" t="s">
        <v>6187</v>
      </c>
      <c r="F1010" s="14"/>
      <c r="G1010" s="14"/>
      <c r="H1010" s="14"/>
      <c r="I1010" s="14"/>
      <c r="J1010" s="14"/>
      <c r="K1010" s="14"/>
      <c r="L1010" s="14"/>
      <c r="M1010" s="14"/>
      <c r="N1010" s="14"/>
      <c r="O1010" s="14"/>
      <c r="P1010" s="14"/>
      <c r="Q1010" s="14"/>
      <c r="R1010" s="14"/>
      <c r="S1010" s="14"/>
      <c r="T1010" s="14"/>
      <c r="U1010" s="14"/>
      <c r="V1010" s="14"/>
      <c r="W1010" s="14"/>
      <c r="X1010" s="14"/>
      <c r="Y1010" s="14"/>
      <c r="Z1010" s="14"/>
    </row>
    <row r="1011">
      <c r="A1011" s="106">
        <v>1010.0</v>
      </c>
      <c r="B1011" s="107" t="s">
        <v>5409</v>
      </c>
      <c r="C1011" s="107" t="s">
        <v>4604</v>
      </c>
      <c r="D1011" s="107" t="s">
        <v>4509</v>
      </c>
      <c r="E1011" s="36" t="s">
        <v>6188</v>
      </c>
      <c r="F1011" s="14"/>
      <c r="G1011" s="14"/>
      <c r="H1011" s="14"/>
      <c r="I1011" s="14"/>
      <c r="J1011" s="14"/>
      <c r="K1011" s="14"/>
      <c r="L1011" s="14"/>
      <c r="M1011" s="14"/>
      <c r="N1011" s="14"/>
      <c r="O1011" s="14"/>
      <c r="P1011" s="14"/>
      <c r="Q1011" s="14"/>
      <c r="R1011" s="14"/>
      <c r="S1011" s="14"/>
      <c r="T1011" s="14"/>
      <c r="U1011" s="14"/>
      <c r="V1011" s="14"/>
      <c r="W1011" s="14"/>
      <c r="X1011" s="14"/>
      <c r="Y1011" s="14"/>
      <c r="Z1011" s="14"/>
    </row>
    <row r="1012">
      <c r="A1012" s="106">
        <v>1011.0</v>
      </c>
      <c r="B1012" s="107" t="s">
        <v>5409</v>
      </c>
      <c r="C1012" s="107" t="s">
        <v>5510</v>
      </c>
      <c r="D1012" s="107" t="s">
        <v>4509</v>
      </c>
      <c r="E1012" s="36" t="s">
        <v>6189</v>
      </c>
      <c r="F1012" s="14"/>
      <c r="G1012" s="14"/>
      <c r="H1012" s="14"/>
      <c r="I1012" s="14"/>
      <c r="J1012" s="14"/>
      <c r="K1012" s="14"/>
      <c r="L1012" s="14"/>
      <c r="M1012" s="14"/>
      <c r="N1012" s="14"/>
      <c r="O1012" s="14"/>
      <c r="P1012" s="14"/>
      <c r="Q1012" s="14"/>
      <c r="R1012" s="14"/>
      <c r="S1012" s="14"/>
      <c r="T1012" s="14"/>
      <c r="U1012" s="14"/>
      <c r="V1012" s="14"/>
      <c r="W1012" s="14"/>
      <c r="X1012" s="14"/>
      <c r="Y1012" s="14"/>
      <c r="Z1012" s="14"/>
    </row>
    <row r="1013">
      <c r="A1013" s="106">
        <v>1012.0</v>
      </c>
      <c r="B1013" s="107" t="s">
        <v>5409</v>
      </c>
      <c r="C1013" s="107" t="s">
        <v>6190</v>
      </c>
      <c r="D1013" s="107" t="s">
        <v>4509</v>
      </c>
      <c r="E1013" s="36" t="s">
        <v>6191</v>
      </c>
      <c r="F1013" s="14"/>
      <c r="G1013" s="14"/>
      <c r="H1013" s="14"/>
      <c r="I1013" s="14"/>
      <c r="J1013" s="14"/>
      <c r="K1013" s="14"/>
      <c r="L1013" s="14"/>
      <c r="M1013" s="14"/>
      <c r="N1013" s="14"/>
      <c r="O1013" s="14"/>
      <c r="P1013" s="14"/>
      <c r="Q1013" s="14"/>
      <c r="R1013" s="14"/>
      <c r="S1013" s="14"/>
      <c r="T1013" s="14"/>
      <c r="U1013" s="14"/>
      <c r="V1013" s="14"/>
      <c r="W1013" s="14"/>
      <c r="X1013" s="14"/>
      <c r="Y1013" s="14"/>
      <c r="Z1013" s="14"/>
    </row>
    <row r="1014">
      <c r="A1014" s="106">
        <v>1013.0</v>
      </c>
      <c r="B1014" s="107" t="s">
        <v>5409</v>
      </c>
      <c r="C1014" s="107" t="s">
        <v>4826</v>
      </c>
      <c r="D1014" s="107" t="s">
        <v>4509</v>
      </c>
      <c r="E1014" s="36" t="s">
        <v>6192</v>
      </c>
      <c r="F1014" s="14"/>
      <c r="G1014" s="14"/>
      <c r="H1014" s="14"/>
      <c r="I1014" s="14"/>
      <c r="J1014" s="14"/>
      <c r="K1014" s="14"/>
      <c r="L1014" s="14"/>
      <c r="M1014" s="14"/>
      <c r="N1014" s="14"/>
      <c r="O1014" s="14"/>
      <c r="P1014" s="14"/>
      <c r="Q1014" s="14"/>
      <c r="R1014" s="14"/>
      <c r="S1014" s="14"/>
      <c r="T1014" s="14"/>
      <c r="U1014" s="14"/>
      <c r="V1014" s="14"/>
      <c r="W1014" s="14"/>
      <c r="X1014" s="14"/>
      <c r="Y1014" s="14"/>
      <c r="Z1014" s="14"/>
    </row>
    <row r="1015">
      <c r="A1015" s="106">
        <v>1014.0</v>
      </c>
      <c r="B1015" s="107" t="s">
        <v>5409</v>
      </c>
      <c r="C1015" s="107" t="s">
        <v>6193</v>
      </c>
      <c r="D1015" s="107" t="s">
        <v>4509</v>
      </c>
      <c r="E1015" s="36" t="s">
        <v>6194</v>
      </c>
      <c r="F1015" s="14"/>
      <c r="G1015" s="14"/>
      <c r="H1015" s="14"/>
      <c r="I1015" s="14"/>
      <c r="J1015" s="14"/>
      <c r="K1015" s="14"/>
      <c r="L1015" s="14"/>
      <c r="M1015" s="14"/>
      <c r="N1015" s="14"/>
      <c r="O1015" s="14"/>
      <c r="P1015" s="14"/>
      <c r="Q1015" s="14"/>
      <c r="R1015" s="14"/>
      <c r="S1015" s="14"/>
      <c r="T1015" s="14"/>
      <c r="U1015" s="14"/>
      <c r="V1015" s="14"/>
      <c r="W1015" s="14"/>
      <c r="X1015" s="14"/>
      <c r="Y1015" s="14"/>
      <c r="Z1015" s="14"/>
    </row>
    <row r="1016">
      <c r="A1016" s="106">
        <v>1015.0</v>
      </c>
      <c r="B1016" s="107" t="s">
        <v>5409</v>
      </c>
      <c r="C1016" s="107" t="s">
        <v>6195</v>
      </c>
      <c r="D1016" s="107" t="s">
        <v>4509</v>
      </c>
      <c r="E1016" s="36" t="s">
        <v>6196</v>
      </c>
      <c r="F1016" s="14"/>
      <c r="G1016" s="14"/>
      <c r="H1016" s="14"/>
      <c r="I1016" s="14"/>
      <c r="J1016" s="14"/>
      <c r="K1016" s="14"/>
      <c r="L1016" s="14"/>
      <c r="M1016" s="14"/>
      <c r="N1016" s="14"/>
      <c r="O1016" s="14"/>
      <c r="P1016" s="14"/>
      <c r="Q1016" s="14"/>
      <c r="R1016" s="14"/>
      <c r="S1016" s="14"/>
      <c r="T1016" s="14"/>
      <c r="U1016" s="14"/>
      <c r="V1016" s="14"/>
      <c r="W1016" s="14"/>
      <c r="X1016" s="14"/>
      <c r="Y1016" s="14"/>
      <c r="Z1016" s="14"/>
    </row>
    <row r="1017">
      <c r="A1017" s="106">
        <v>1016.0</v>
      </c>
      <c r="B1017" s="107" t="s">
        <v>5409</v>
      </c>
      <c r="C1017" s="107" t="s">
        <v>6197</v>
      </c>
      <c r="D1017" s="107" t="s">
        <v>4509</v>
      </c>
      <c r="E1017" s="36" t="s">
        <v>6198</v>
      </c>
      <c r="F1017" s="14"/>
      <c r="G1017" s="14"/>
      <c r="H1017" s="14"/>
      <c r="I1017" s="14"/>
      <c r="J1017" s="14"/>
      <c r="K1017" s="14"/>
      <c r="L1017" s="14"/>
      <c r="M1017" s="14"/>
      <c r="N1017" s="14"/>
      <c r="O1017" s="14"/>
      <c r="P1017" s="14"/>
      <c r="Q1017" s="14"/>
      <c r="R1017" s="14"/>
      <c r="S1017" s="14"/>
      <c r="T1017" s="14"/>
      <c r="U1017" s="14"/>
      <c r="V1017" s="14"/>
      <c r="W1017" s="14"/>
      <c r="X1017" s="14"/>
      <c r="Y1017" s="14"/>
      <c r="Z1017" s="14"/>
    </row>
    <row r="1018">
      <c r="A1018" s="106">
        <v>1017.0</v>
      </c>
      <c r="B1018" s="107" t="s">
        <v>5409</v>
      </c>
      <c r="C1018" s="107" t="s">
        <v>6199</v>
      </c>
      <c r="D1018" s="107" t="s">
        <v>4509</v>
      </c>
      <c r="E1018" s="36" t="s">
        <v>6200</v>
      </c>
      <c r="F1018" s="14"/>
      <c r="G1018" s="14"/>
      <c r="H1018" s="14"/>
      <c r="I1018" s="14"/>
      <c r="J1018" s="14"/>
      <c r="K1018" s="14"/>
      <c r="L1018" s="14"/>
      <c r="M1018" s="14"/>
      <c r="N1018" s="14"/>
      <c r="O1018" s="14"/>
      <c r="P1018" s="14"/>
      <c r="Q1018" s="14"/>
      <c r="R1018" s="14"/>
      <c r="S1018" s="14"/>
      <c r="T1018" s="14"/>
      <c r="U1018" s="14"/>
      <c r="V1018" s="14"/>
      <c r="W1018" s="14"/>
      <c r="X1018" s="14"/>
      <c r="Y1018" s="14"/>
      <c r="Z1018" s="14"/>
    </row>
    <row r="1019">
      <c r="A1019" s="106">
        <v>1018.0</v>
      </c>
      <c r="B1019" s="107" t="s">
        <v>5409</v>
      </c>
      <c r="C1019" s="107" t="s">
        <v>5661</v>
      </c>
      <c r="D1019" s="107" t="s">
        <v>4509</v>
      </c>
      <c r="E1019" s="36" t="s">
        <v>6201</v>
      </c>
      <c r="F1019" s="14"/>
      <c r="G1019" s="14"/>
      <c r="H1019" s="14"/>
      <c r="I1019" s="14"/>
      <c r="J1019" s="14"/>
      <c r="K1019" s="14"/>
      <c r="L1019" s="14"/>
      <c r="M1019" s="14"/>
      <c r="N1019" s="14"/>
      <c r="O1019" s="14"/>
      <c r="P1019" s="14"/>
      <c r="Q1019" s="14"/>
      <c r="R1019" s="14"/>
      <c r="S1019" s="14"/>
      <c r="T1019" s="14"/>
      <c r="U1019" s="14"/>
      <c r="V1019" s="14"/>
      <c r="W1019" s="14"/>
      <c r="X1019" s="14"/>
      <c r="Y1019" s="14"/>
      <c r="Z1019" s="14"/>
    </row>
    <row r="1020">
      <c r="A1020" s="106">
        <v>1019.0</v>
      </c>
      <c r="B1020" s="107" t="s">
        <v>5409</v>
      </c>
      <c r="C1020" s="107" t="s">
        <v>6202</v>
      </c>
      <c r="D1020" s="107" t="s">
        <v>4509</v>
      </c>
      <c r="E1020" s="36" t="s">
        <v>6203</v>
      </c>
      <c r="F1020" s="14"/>
      <c r="G1020" s="14"/>
      <c r="H1020" s="14"/>
      <c r="I1020" s="14"/>
      <c r="J1020" s="14"/>
      <c r="K1020" s="14"/>
      <c r="L1020" s="14"/>
      <c r="M1020" s="14"/>
      <c r="N1020" s="14"/>
      <c r="O1020" s="14"/>
      <c r="P1020" s="14"/>
      <c r="Q1020" s="14"/>
      <c r="R1020" s="14"/>
      <c r="S1020" s="14"/>
      <c r="T1020" s="14"/>
      <c r="U1020" s="14"/>
      <c r="V1020" s="14"/>
      <c r="W1020" s="14"/>
      <c r="X1020" s="14"/>
      <c r="Y1020" s="14"/>
      <c r="Z1020" s="14"/>
    </row>
    <row r="1021">
      <c r="A1021" s="106">
        <v>1020.0</v>
      </c>
      <c r="B1021" s="107" t="s">
        <v>5409</v>
      </c>
      <c r="C1021" s="107" t="s">
        <v>5585</v>
      </c>
      <c r="D1021" s="107" t="s">
        <v>4509</v>
      </c>
      <c r="E1021" s="36" t="s">
        <v>6204</v>
      </c>
      <c r="F1021" s="14"/>
      <c r="G1021" s="14"/>
      <c r="H1021" s="14"/>
      <c r="I1021" s="14"/>
      <c r="J1021" s="14"/>
      <c r="K1021" s="14"/>
      <c r="L1021" s="14"/>
      <c r="M1021" s="14"/>
      <c r="N1021" s="14"/>
      <c r="O1021" s="14"/>
      <c r="P1021" s="14"/>
      <c r="Q1021" s="14"/>
      <c r="R1021" s="14"/>
      <c r="S1021" s="14"/>
      <c r="T1021" s="14"/>
      <c r="U1021" s="14"/>
      <c r="V1021" s="14"/>
      <c r="W1021" s="14"/>
      <c r="X1021" s="14"/>
      <c r="Y1021" s="14"/>
      <c r="Z1021" s="14"/>
    </row>
    <row r="1022">
      <c r="A1022" s="106">
        <v>1021.0</v>
      </c>
      <c r="B1022" s="107" t="s">
        <v>5409</v>
      </c>
      <c r="C1022" s="107" t="s">
        <v>4541</v>
      </c>
      <c r="D1022" s="107" t="s">
        <v>4505</v>
      </c>
      <c r="E1022" s="36" t="s">
        <v>6205</v>
      </c>
      <c r="F1022" s="14"/>
      <c r="G1022" s="14"/>
      <c r="H1022" s="14"/>
      <c r="I1022" s="14"/>
      <c r="J1022" s="14"/>
      <c r="K1022" s="14"/>
      <c r="L1022" s="14"/>
      <c r="M1022" s="14"/>
      <c r="N1022" s="14"/>
      <c r="O1022" s="14"/>
      <c r="P1022" s="14"/>
      <c r="Q1022" s="14"/>
      <c r="R1022" s="14"/>
      <c r="S1022" s="14"/>
      <c r="T1022" s="14"/>
      <c r="U1022" s="14"/>
      <c r="V1022" s="14"/>
      <c r="W1022" s="14"/>
      <c r="X1022" s="14"/>
      <c r="Y1022" s="14"/>
      <c r="Z1022" s="14"/>
    </row>
    <row r="1023">
      <c r="A1023" s="106">
        <v>1022.0</v>
      </c>
      <c r="B1023" s="107" t="s">
        <v>5409</v>
      </c>
      <c r="C1023" s="107" t="s">
        <v>4554</v>
      </c>
      <c r="D1023" s="107" t="s">
        <v>4509</v>
      </c>
      <c r="E1023" s="36" t="s">
        <v>6206</v>
      </c>
      <c r="F1023" s="14"/>
      <c r="G1023" s="14"/>
      <c r="H1023" s="14"/>
      <c r="I1023" s="14"/>
      <c r="J1023" s="14"/>
      <c r="K1023" s="14"/>
      <c r="L1023" s="14"/>
      <c r="M1023" s="14"/>
      <c r="N1023" s="14"/>
      <c r="O1023" s="14"/>
      <c r="P1023" s="14"/>
      <c r="Q1023" s="14"/>
      <c r="R1023" s="14"/>
      <c r="S1023" s="14"/>
      <c r="T1023" s="14"/>
      <c r="U1023" s="14"/>
      <c r="V1023" s="14"/>
      <c r="W1023" s="14"/>
      <c r="X1023" s="14"/>
      <c r="Y1023" s="14"/>
      <c r="Z1023" s="14"/>
    </row>
    <row r="1024">
      <c r="A1024" s="106">
        <v>1023.0</v>
      </c>
      <c r="B1024" s="107" t="s">
        <v>5409</v>
      </c>
      <c r="C1024" s="107" t="s">
        <v>4947</v>
      </c>
      <c r="D1024" s="107" t="s">
        <v>4543</v>
      </c>
      <c r="E1024" s="36" t="s">
        <v>6207</v>
      </c>
      <c r="F1024" s="14"/>
      <c r="G1024" s="14"/>
      <c r="H1024" s="14"/>
      <c r="I1024" s="14"/>
      <c r="J1024" s="14"/>
      <c r="K1024" s="14"/>
      <c r="L1024" s="14"/>
      <c r="M1024" s="14"/>
      <c r="N1024" s="14"/>
      <c r="O1024" s="14"/>
      <c r="P1024" s="14"/>
      <c r="Q1024" s="14"/>
      <c r="R1024" s="14"/>
      <c r="S1024" s="14"/>
      <c r="T1024" s="14"/>
      <c r="U1024" s="14"/>
      <c r="V1024" s="14"/>
      <c r="W1024" s="14"/>
      <c r="X1024" s="14"/>
      <c r="Y1024" s="14"/>
      <c r="Z1024" s="14"/>
    </row>
    <row r="1025">
      <c r="A1025" s="106">
        <v>1024.0</v>
      </c>
      <c r="B1025" s="107" t="s">
        <v>5409</v>
      </c>
      <c r="C1025" s="107" t="s">
        <v>6208</v>
      </c>
      <c r="D1025" s="107" t="s">
        <v>4509</v>
      </c>
      <c r="E1025" s="36" t="s">
        <v>6209</v>
      </c>
      <c r="F1025" s="14"/>
      <c r="G1025" s="14"/>
      <c r="H1025" s="14"/>
      <c r="I1025" s="14"/>
      <c r="J1025" s="14"/>
      <c r="K1025" s="14"/>
      <c r="L1025" s="14"/>
      <c r="M1025" s="14"/>
      <c r="N1025" s="14"/>
      <c r="O1025" s="14"/>
      <c r="P1025" s="14"/>
      <c r="Q1025" s="14"/>
      <c r="R1025" s="14"/>
      <c r="S1025" s="14"/>
      <c r="T1025" s="14"/>
      <c r="U1025" s="14"/>
      <c r="V1025" s="14"/>
      <c r="W1025" s="14"/>
      <c r="X1025" s="14"/>
      <c r="Y1025" s="14"/>
      <c r="Z1025" s="14"/>
    </row>
    <row r="1026">
      <c r="A1026" s="106">
        <v>1025.0</v>
      </c>
      <c r="B1026" s="107" t="s">
        <v>5409</v>
      </c>
      <c r="C1026" s="107" t="s">
        <v>4947</v>
      </c>
      <c r="D1026" s="107" t="s">
        <v>4543</v>
      </c>
      <c r="E1026" s="36" t="s">
        <v>6210</v>
      </c>
      <c r="F1026" s="14"/>
      <c r="G1026" s="14"/>
      <c r="H1026" s="14"/>
      <c r="I1026" s="14"/>
      <c r="J1026" s="14"/>
      <c r="K1026" s="14"/>
      <c r="L1026" s="14"/>
      <c r="M1026" s="14"/>
      <c r="N1026" s="14"/>
      <c r="O1026" s="14"/>
      <c r="P1026" s="14"/>
      <c r="Q1026" s="14"/>
      <c r="R1026" s="14"/>
      <c r="S1026" s="14"/>
      <c r="T1026" s="14"/>
      <c r="U1026" s="14"/>
      <c r="V1026" s="14"/>
      <c r="W1026" s="14"/>
      <c r="X1026" s="14"/>
      <c r="Y1026" s="14"/>
      <c r="Z1026" s="14"/>
    </row>
    <row r="1027">
      <c r="A1027" s="106">
        <v>1026.0</v>
      </c>
      <c r="B1027" s="107" t="s">
        <v>5409</v>
      </c>
      <c r="C1027" s="107" t="s">
        <v>6211</v>
      </c>
      <c r="D1027" s="107" t="s">
        <v>4509</v>
      </c>
      <c r="E1027" s="36" t="s">
        <v>6212</v>
      </c>
      <c r="F1027" s="14"/>
      <c r="G1027" s="14"/>
      <c r="H1027" s="14"/>
      <c r="I1027" s="14"/>
      <c r="J1027" s="14"/>
      <c r="K1027" s="14"/>
      <c r="L1027" s="14"/>
      <c r="M1027" s="14"/>
      <c r="N1027" s="14"/>
      <c r="O1027" s="14"/>
      <c r="P1027" s="14"/>
      <c r="Q1027" s="14"/>
      <c r="R1027" s="14"/>
      <c r="S1027" s="14"/>
      <c r="T1027" s="14"/>
      <c r="U1027" s="14"/>
      <c r="V1027" s="14"/>
      <c r="W1027" s="14"/>
      <c r="X1027" s="14"/>
      <c r="Y1027" s="14"/>
      <c r="Z1027" s="14"/>
    </row>
    <row r="1028">
      <c r="A1028" s="106">
        <v>1027.0</v>
      </c>
      <c r="B1028" s="107" t="s">
        <v>5409</v>
      </c>
      <c r="C1028" s="107" t="s">
        <v>6213</v>
      </c>
      <c r="D1028" s="107" t="s">
        <v>4509</v>
      </c>
      <c r="E1028" s="36" t="s">
        <v>6214</v>
      </c>
      <c r="F1028" s="14"/>
      <c r="G1028" s="14"/>
      <c r="H1028" s="14"/>
      <c r="I1028" s="14"/>
      <c r="J1028" s="14"/>
      <c r="K1028" s="14"/>
      <c r="L1028" s="14"/>
      <c r="M1028" s="14"/>
      <c r="N1028" s="14"/>
      <c r="O1028" s="14"/>
      <c r="P1028" s="14"/>
      <c r="Q1028" s="14"/>
      <c r="R1028" s="14"/>
      <c r="S1028" s="14"/>
      <c r="T1028" s="14"/>
      <c r="U1028" s="14"/>
      <c r="V1028" s="14"/>
      <c r="W1028" s="14"/>
      <c r="X1028" s="14"/>
      <c r="Y1028" s="14"/>
      <c r="Z1028" s="14"/>
    </row>
    <row r="1029">
      <c r="A1029" s="106">
        <v>1028.0</v>
      </c>
      <c r="B1029" s="107" t="s">
        <v>5409</v>
      </c>
      <c r="C1029" s="107" t="s">
        <v>4655</v>
      </c>
      <c r="D1029" s="107" t="s">
        <v>4505</v>
      </c>
      <c r="E1029" s="36" t="s">
        <v>6215</v>
      </c>
      <c r="F1029" s="14"/>
      <c r="G1029" s="14"/>
      <c r="H1029" s="14"/>
      <c r="I1029" s="14"/>
      <c r="J1029" s="14"/>
      <c r="K1029" s="14"/>
      <c r="L1029" s="14"/>
      <c r="M1029" s="14"/>
      <c r="N1029" s="14"/>
      <c r="O1029" s="14"/>
      <c r="P1029" s="14"/>
      <c r="Q1029" s="14"/>
      <c r="R1029" s="14"/>
      <c r="S1029" s="14"/>
      <c r="T1029" s="14"/>
      <c r="U1029" s="14"/>
      <c r="V1029" s="14"/>
      <c r="W1029" s="14"/>
      <c r="X1029" s="14"/>
      <c r="Y1029" s="14"/>
      <c r="Z1029" s="14"/>
    </row>
    <row r="1030">
      <c r="A1030" s="106">
        <v>1029.0</v>
      </c>
      <c r="B1030" s="107" t="s">
        <v>5409</v>
      </c>
      <c r="C1030" s="107" t="s">
        <v>6216</v>
      </c>
      <c r="D1030" s="107" t="s">
        <v>4509</v>
      </c>
      <c r="E1030" s="36" t="s">
        <v>6217</v>
      </c>
      <c r="F1030" s="14"/>
      <c r="G1030" s="14"/>
      <c r="H1030" s="14"/>
      <c r="I1030" s="14"/>
      <c r="J1030" s="14"/>
      <c r="K1030" s="14"/>
      <c r="L1030" s="14"/>
      <c r="M1030" s="14"/>
      <c r="N1030" s="14"/>
      <c r="O1030" s="14"/>
      <c r="P1030" s="14"/>
      <c r="Q1030" s="14"/>
      <c r="R1030" s="14"/>
      <c r="S1030" s="14"/>
      <c r="T1030" s="14"/>
      <c r="U1030" s="14"/>
      <c r="V1030" s="14"/>
      <c r="W1030" s="14"/>
      <c r="X1030" s="14"/>
      <c r="Y1030" s="14"/>
      <c r="Z1030" s="14"/>
    </row>
    <row r="1031">
      <c r="A1031" s="106">
        <v>1030.0</v>
      </c>
      <c r="B1031" s="107" t="s">
        <v>5409</v>
      </c>
      <c r="C1031" s="107" t="s">
        <v>6218</v>
      </c>
      <c r="D1031" s="107" t="s">
        <v>4509</v>
      </c>
      <c r="E1031" s="36" t="s">
        <v>6219</v>
      </c>
      <c r="F1031" s="14"/>
      <c r="G1031" s="14"/>
      <c r="H1031" s="14"/>
      <c r="I1031" s="14"/>
      <c r="J1031" s="14"/>
      <c r="K1031" s="14"/>
      <c r="L1031" s="14"/>
      <c r="M1031" s="14"/>
      <c r="N1031" s="14"/>
      <c r="O1031" s="14"/>
      <c r="P1031" s="14"/>
      <c r="Q1031" s="14"/>
      <c r="R1031" s="14"/>
      <c r="S1031" s="14"/>
      <c r="T1031" s="14"/>
      <c r="U1031" s="14"/>
      <c r="V1031" s="14"/>
      <c r="W1031" s="14"/>
      <c r="X1031" s="14"/>
      <c r="Y1031" s="14"/>
      <c r="Z1031" s="14"/>
    </row>
    <row r="1032">
      <c r="A1032" s="106">
        <v>1031.0</v>
      </c>
      <c r="B1032" s="107" t="s">
        <v>5409</v>
      </c>
      <c r="C1032" s="107" t="s">
        <v>6220</v>
      </c>
      <c r="D1032" s="107" t="s">
        <v>4509</v>
      </c>
      <c r="E1032" s="36" t="s">
        <v>6221</v>
      </c>
      <c r="F1032" s="14"/>
      <c r="G1032" s="14"/>
      <c r="H1032" s="14"/>
      <c r="I1032" s="14"/>
      <c r="J1032" s="14"/>
      <c r="K1032" s="14"/>
      <c r="L1032" s="14"/>
      <c r="M1032" s="14"/>
      <c r="N1032" s="14"/>
      <c r="O1032" s="14"/>
      <c r="P1032" s="14"/>
      <c r="Q1032" s="14"/>
      <c r="R1032" s="14"/>
      <c r="S1032" s="14"/>
      <c r="T1032" s="14"/>
      <c r="U1032" s="14"/>
      <c r="V1032" s="14"/>
      <c r="W1032" s="14"/>
      <c r="X1032" s="14"/>
      <c r="Y1032" s="14"/>
      <c r="Z1032" s="14"/>
    </row>
    <row r="1033">
      <c r="A1033" s="106">
        <v>1032.0</v>
      </c>
      <c r="B1033" s="107" t="s">
        <v>5409</v>
      </c>
      <c r="C1033" s="107" t="s">
        <v>6222</v>
      </c>
      <c r="D1033" s="107" t="s">
        <v>4509</v>
      </c>
      <c r="E1033" s="36" t="s">
        <v>6223</v>
      </c>
      <c r="F1033" s="14"/>
      <c r="G1033" s="14"/>
      <c r="H1033" s="14"/>
      <c r="I1033" s="14"/>
      <c r="J1033" s="14"/>
      <c r="K1033" s="14"/>
      <c r="L1033" s="14"/>
      <c r="M1033" s="14"/>
      <c r="N1033" s="14"/>
      <c r="O1033" s="14"/>
      <c r="P1033" s="14"/>
      <c r="Q1033" s="14"/>
      <c r="R1033" s="14"/>
      <c r="S1033" s="14"/>
      <c r="T1033" s="14"/>
      <c r="U1033" s="14"/>
      <c r="V1033" s="14"/>
      <c r="W1033" s="14"/>
      <c r="X1033" s="14"/>
      <c r="Y1033" s="14"/>
      <c r="Z1033" s="14"/>
    </row>
    <row r="1034">
      <c r="A1034" s="106">
        <v>1033.0</v>
      </c>
      <c r="B1034" s="107" t="s">
        <v>5409</v>
      </c>
      <c r="C1034" s="107" t="s">
        <v>6224</v>
      </c>
      <c r="D1034" s="107" t="s">
        <v>4505</v>
      </c>
      <c r="E1034" s="36" t="s">
        <v>6225</v>
      </c>
      <c r="F1034" s="14"/>
      <c r="G1034" s="14"/>
      <c r="H1034" s="14"/>
      <c r="I1034" s="14"/>
      <c r="J1034" s="14"/>
      <c r="K1034" s="14"/>
      <c r="L1034" s="14"/>
      <c r="M1034" s="14"/>
      <c r="N1034" s="14"/>
      <c r="O1034" s="14"/>
      <c r="P1034" s="14"/>
      <c r="Q1034" s="14"/>
      <c r="R1034" s="14"/>
      <c r="S1034" s="14"/>
      <c r="T1034" s="14"/>
      <c r="U1034" s="14"/>
      <c r="V1034" s="14"/>
      <c r="W1034" s="14"/>
      <c r="X1034" s="14"/>
      <c r="Y1034" s="14"/>
      <c r="Z1034" s="14"/>
    </row>
    <row r="1035">
      <c r="A1035" s="106">
        <v>1034.0</v>
      </c>
      <c r="B1035" s="107" t="s">
        <v>5409</v>
      </c>
      <c r="C1035" s="107" t="s">
        <v>4682</v>
      </c>
      <c r="D1035" s="107" t="s">
        <v>4509</v>
      </c>
      <c r="E1035" s="36" t="s">
        <v>6226</v>
      </c>
      <c r="F1035" s="14"/>
      <c r="G1035" s="14"/>
      <c r="H1035" s="14"/>
      <c r="I1035" s="14"/>
      <c r="J1035" s="14"/>
      <c r="K1035" s="14"/>
      <c r="L1035" s="14"/>
      <c r="M1035" s="14"/>
      <c r="N1035" s="14"/>
      <c r="O1035" s="14"/>
      <c r="P1035" s="14"/>
      <c r="Q1035" s="14"/>
      <c r="R1035" s="14"/>
      <c r="S1035" s="14"/>
      <c r="T1035" s="14"/>
      <c r="U1035" s="14"/>
      <c r="V1035" s="14"/>
      <c r="W1035" s="14"/>
      <c r="X1035" s="14"/>
      <c r="Y1035" s="14"/>
      <c r="Z1035" s="14"/>
    </row>
    <row r="1036">
      <c r="A1036" s="106">
        <v>1035.0</v>
      </c>
      <c r="B1036" s="107" t="s">
        <v>5409</v>
      </c>
      <c r="C1036" s="107" t="s">
        <v>6227</v>
      </c>
      <c r="D1036" s="107" t="s">
        <v>4509</v>
      </c>
      <c r="E1036" s="36" t="s">
        <v>6228</v>
      </c>
      <c r="F1036" s="14"/>
      <c r="G1036" s="14"/>
      <c r="H1036" s="14"/>
      <c r="I1036" s="14"/>
      <c r="J1036" s="14"/>
      <c r="K1036" s="14"/>
      <c r="L1036" s="14"/>
      <c r="M1036" s="14"/>
      <c r="N1036" s="14"/>
      <c r="O1036" s="14"/>
      <c r="P1036" s="14"/>
      <c r="Q1036" s="14"/>
      <c r="R1036" s="14"/>
      <c r="S1036" s="14"/>
      <c r="T1036" s="14"/>
      <c r="U1036" s="14"/>
      <c r="V1036" s="14"/>
      <c r="W1036" s="14"/>
      <c r="X1036" s="14"/>
      <c r="Y1036" s="14"/>
      <c r="Z1036" s="14"/>
    </row>
    <row r="1037">
      <c r="A1037" s="106">
        <v>1036.0</v>
      </c>
      <c r="B1037" s="107" t="s">
        <v>5409</v>
      </c>
      <c r="C1037" s="107" t="s">
        <v>6229</v>
      </c>
      <c r="D1037" s="107" t="s">
        <v>4509</v>
      </c>
      <c r="E1037" s="36" t="s">
        <v>6230</v>
      </c>
      <c r="F1037" s="14"/>
      <c r="G1037" s="14"/>
      <c r="H1037" s="14"/>
      <c r="I1037" s="14"/>
      <c r="J1037" s="14"/>
      <c r="K1037" s="14"/>
      <c r="L1037" s="14"/>
      <c r="M1037" s="14"/>
      <c r="N1037" s="14"/>
      <c r="O1037" s="14"/>
      <c r="P1037" s="14"/>
      <c r="Q1037" s="14"/>
      <c r="R1037" s="14"/>
      <c r="S1037" s="14"/>
      <c r="T1037" s="14"/>
      <c r="U1037" s="14"/>
      <c r="V1037" s="14"/>
      <c r="W1037" s="14"/>
      <c r="X1037" s="14"/>
      <c r="Y1037" s="14"/>
      <c r="Z1037" s="14"/>
    </row>
    <row r="1038">
      <c r="A1038" s="106">
        <v>1037.0</v>
      </c>
      <c r="B1038" s="107" t="s">
        <v>5409</v>
      </c>
      <c r="C1038" s="107" t="s">
        <v>6231</v>
      </c>
      <c r="D1038" s="107" t="s">
        <v>4509</v>
      </c>
      <c r="E1038" s="36" t="s">
        <v>6232</v>
      </c>
      <c r="F1038" s="14"/>
      <c r="G1038" s="14"/>
      <c r="H1038" s="14"/>
      <c r="I1038" s="14"/>
      <c r="J1038" s="14"/>
      <c r="K1038" s="14"/>
      <c r="L1038" s="14"/>
      <c r="M1038" s="14"/>
      <c r="N1038" s="14"/>
      <c r="O1038" s="14"/>
      <c r="P1038" s="14"/>
      <c r="Q1038" s="14"/>
      <c r="R1038" s="14"/>
      <c r="S1038" s="14"/>
      <c r="T1038" s="14"/>
      <c r="U1038" s="14"/>
      <c r="V1038" s="14"/>
      <c r="W1038" s="14"/>
      <c r="X1038" s="14"/>
      <c r="Y1038" s="14"/>
      <c r="Z1038" s="14"/>
    </row>
    <row r="1039">
      <c r="A1039" s="106">
        <v>1038.0</v>
      </c>
      <c r="B1039" s="107" t="s">
        <v>5409</v>
      </c>
      <c r="C1039" s="107" t="s">
        <v>6233</v>
      </c>
      <c r="D1039" s="107" t="s">
        <v>4509</v>
      </c>
      <c r="E1039" s="36" t="s">
        <v>6234</v>
      </c>
      <c r="F1039" s="14"/>
      <c r="G1039" s="14"/>
      <c r="H1039" s="14"/>
      <c r="I1039" s="14"/>
      <c r="J1039" s="14"/>
      <c r="K1039" s="14"/>
      <c r="L1039" s="14"/>
      <c r="M1039" s="14"/>
      <c r="N1039" s="14"/>
      <c r="O1039" s="14"/>
      <c r="P1039" s="14"/>
      <c r="Q1039" s="14"/>
      <c r="R1039" s="14"/>
      <c r="S1039" s="14"/>
      <c r="T1039" s="14"/>
      <c r="U1039" s="14"/>
      <c r="V1039" s="14"/>
      <c r="W1039" s="14"/>
      <c r="X1039" s="14"/>
      <c r="Y1039" s="14"/>
      <c r="Z1039" s="14"/>
    </row>
    <row r="1040">
      <c r="A1040" s="106">
        <v>1039.0</v>
      </c>
      <c r="B1040" s="107" t="s">
        <v>5409</v>
      </c>
      <c r="C1040" s="107" t="s">
        <v>4530</v>
      </c>
      <c r="D1040" s="107" t="s">
        <v>4509</v>
      </c>
      <c r="E1040" s="36" t="s">
        <v>6235</v>
      </c>
      <c r="F1040" s="14"/>
      <c r="G1040" s="14"/>
      <c r="H1040" s="14"/>
      <c r="I1040" s="14"/>
      <c r="J1040" s="14"/>
      <c r="K1040" s="14"/>
      <c r="L1040" s="14"/>
      <c r="M1040" s="14"/>
      <c r="N1040" s="14"/>
      <c r="O1040" s="14"/>
      <c r="P1040" s="14"/>
      <c r="Q1040" s="14"/>
      <c r="R1040" s="14"/>
      <c r="S1040" s="14"/>
      <c r="T1040" s="14"/>
      <c r="U1040" s="14"/>
      <c r="V1040" s="14"/>
      <c r="W1040" s="14"/>
      <c r="X1040" s="14"/>
      <c r="Y1040" s="14"/>
      <c r="Z1040" s="14"/>
    </row>
    <row r="1041">
      <c r="A1041" s="106">
        <v>1040.0</v>
      </c>
      <c r="B1041" s="107" t="s">
        <v>5409</v>
      </c>
      <c r="C1041" s="107" t="s">
        <v>6236</v>
      </c>
      <c r="D1041" s="107" t="s">
        <v>4509</v>
      </c>
      <c r="E1041" s="36" t="s">
        <v>6237</v>
      </c>
      <c r="F1041" s="14"/>
      <c r="G1041" s="14"/>
      <c r="H1041" s="14"/>
      <c r="I1041" s="14"/>
      <c r="J1041" s="14"/>
      <c r="K1041" s="14"/>
      <c r="L1041" s="14"/>
      <c r="M1041" s="14"/>
      <c r="N1041" s="14"/>
      <c r="O1041" s="14"/>
      <c r="P1041" s="14"/>
      <c r="Q1041" s="14"/>
      <c r="R1041" s="14"/>
      <c r="S1041" s="14"/>
      <c r="T1041" s="14"/>
      <c r="U1041" s="14"/>
      <c r="V1041" s="14"/>
      <c r="W1041" s="14"/>
      <c r="X1041" s="14"/>
      <c r="Y1041" s="14"/>
      <c r="Z1041" s="14"/>
    </row>
    <row r="1042">
      <c r="A1042" s="106">
        <v>1041.0</v>
      </c>
      <c r="B1042" s="107" t="s">
        <v>5409</v>
      </c>
      <c r="C1042" s="107" t="s">
        <v>4749</v>
      </c>
      <c r="D1042" s="107" t="s">
        <v>4509</v>
      </c>
      <c r="E1042" s="36" t="s">
        <v>6238</v>
      </c>
      <c r="F1042" s="14"/>
      <c r="G1042" s="14"/>
      <c r="H1042" s="14"/>
      <c r="I1042" s="14"/>
      <c r="J1042" s="14"/>
      <c r="K1042" s="14"/>
      <c r="L1042" s="14"/>
      <c r="M1042" s="14"/>
      <c r="N1042" s="14"/>
      <c r="O1042" s="14"/>
      <c r="P1042" s="14"/>
      <c r="Q1042" s="14"/>
      <c r="R1042" s="14"/>
      <c r="S1042" s="14"/>
      <c r="T1042" s="14"/>
      <c r="U1042" s="14"/>
      <c r="V1042" s="14"/>
      <c r="W1042" s="14"/>
      <c r="X1042" s="14"/>
      <c r="Y1042" s="14"/>
      <c r="Z1042" s="14"/>
    </row>
    <row r="1043">
      <c r="A1043" s="106">
        <v>1042.0</v>
      </c>
      <c r="B1043" s="107" t="s">
        <v>5409</v>
      </c>
      <c r="C1043" s="107" t="s">
        <v>6239</v>
      </c>
      <c r="D1043" s="107" t="s">
        <v>4509</v>
      </c>
      <c r="E1043" s="36" t="s">
        <v>6240</v>
      </c>
      <c r="F1043" s="14"/>
      <c r="G1043" s="14"/>
      <c r="H1043" s="14"/>
      <c r="I1043" s="14"/>
      <c r="J1043" s="14"/>
      <c r="K1043" s="14"/>
      <c r="L1043" s="14"/>
      <c r="M1043" s="14"/>
      <c r="N1043" s="14"/>
      <c r="O1043" s="14"/>
      <c r="P1043" s="14"/>
      <c r="Q1043" s="14"/>
      <c r="R1043" s="14"/>
      <c r="S1043" s="14"/>
      <c r="T1043" s="14"/>
      <c r="U1043" s="14"/>
      <c r="V1043" s="14"/>
      <c r="W1043" s="14"/>
      <c r="X1043" s="14"/>
      <c r="Y1043" s="14"/>
      <c r="Z1043" s="14"/>
    </row>
    <row r="1044">
      <c r="A1044" s="106">
        <v>1043.0</v>
      </c>
      <c r="B1044" s="107" t="s">
        <v>5409</v>
      </c>
      <c r="C1044" s="107" t="s">
        <v>4507</v>
      </c>
      <c r="D1044" s="107" t="s">
        <v>4509</v>
      </c>
      <c r="E1044" s="36" t="s">
        <v>6241</v>
      </c>
      <c r="F1044" s="14"/>
      <c r="G1044" s="14"/>
      <c r="H1044" s="14"/>
      <c r="I1044" s="14"/>
      <c r="J1044" s="14"/>
      <c r="K1044" s="14"/>
      <c r="L1044" s="14"/>
      <c r="M1044" s="14"/>
      <c r="N1044" s="14"/>
      <c r="O1044" s="14"/>
      <c r="P1044" s="14"/>
      <c r="Q1044" s="14"/>
      <c r="R1044" s="14"/>
      <c r="S1044" s="14"/>
      <c r="T1044" s="14"/>
      <c r="U1044" s="14"/>
      <c r="V1044" s="14"/>
      <c r="W1044" s="14"/>
      <c r="X1044" s="14"/>
      <c r="Y1044" s="14"/>
      <c r="Z1044" s="14"/>
    </row>
    <row r="1045">
      <c r="A1045" s="106">
        <v>1044.0</v>
      </c>
      <c r="B1045" s="107" t="s">
        <v>5409</v>
      </c>
      <c r="C1045" s="107" t="s">
        <v>4782</v>
      </c>
      <c r="D1045" s="107" t="s">
        <v>4509</v>
      </c>
      <c r="E1045" s="36" t="s">
        <v>6242</v>
      </c>
      <c r="F1045" s="14"/>
      <c r="G1045" s="14"/>
      <c r="H1045" s="14"/>
      <c r="I1045" s="14"/>
      <c r="J1045" s="14"/>
      <c r="K1045" s="14"/>
      <c r="L1045" s="14"/>
      <c r="M1045" s="14"/>
      <c r="N1045" s="14"/>
      <c r="O1045" s="14"/>
      <c r="P1045" s="14"/>
      <c r="Q1045" s="14"/>
      <c r="R1045" s="14"/>
      <c r="S1045" s="14"/>
      <c r="T1045" s="14"/>
      <c r="U1045" s="14"/>
      <c r="V1045" s="14"/>
      <c r="W1045" s="14"/>
      <c r="X1045" s="14"/>
      <c r="Y1045" s="14"/>
      <c r="Z1045" s="14"/>
    </row>
    <row r="1046">
      <c r="A1046" s="106">
        <v>1045.0</v>
      </c>
      <c r="B1046" s="107" t="s">
        <v>5409</v>
      </c>
      <c r="C1046" s="107" t="s">
        <v>6243</v>
      </c>
      <c r="D1046" s="107" t="s">
        <v>4509</v>
      </c>
      <c r="E1046" s="36" t="s">
        <v>6244</v>
      </c>
      <c r="F1046" s="14"/>
      <c r="G1046" s="14"/>
      <c r="H1046" s="14"/>
      <c r="I1046" s="14"/>
      <c r="J1046" s="14"/>
      <c r="K1046" s="14"/>
      <c r="L1046" s="14"/>
      <c r="M1046" s="14"/>
      <c r="N1046" s="14"/>
      <c r="O1046" s="14"/>
      <c r="P1046" s="14"/>
      <c r="Q1046" s="14"/>
      <c r="R1046" s="14"/>
      <c r="S1046" s="14"/>
      <c r="T1046" s="14"/>
      <c r="U1046" s="14"/>
      <c r="V1046" s="14"/>
      <c r="W1046" s="14"/>
      <c r="X1046" s="14"/>
      <c r="Y1046" s="14"/>
      <c r="Z1046" s="14"/>
    </row>
    <row r="1047">
      <c r="A1047" s="106">
        <v>1046.0</v>
      </c>
      <c r="B1047" s="107" t="s">
        <v>5409</v>
      </c>
      <c r="C1047" s="107" t="s">
        <v>6245</v>
      </c>
      <c r="D1047" s="107" t="s">
        <v>4509</v>
      </c>
      <c r="E1047" s="36" t="s">
        <v>6246</v>
      </c>
      <c r="F1047" s="14"/>
      <c r="G1047" s="14"/>
      <c r="H1047" s="14"/>
      <c r="I1047" s="14"/>
      <c r="J1047" s="14"/>
      <c r="K1047" s="14"/>
      <c r="L1047" s="14"/>
      <c r="M1047" s="14"/>
      <c r="N1047" s="14"/>
      <c r="O1047" s="14"/>
      <c r="P1047" s="14"/>
      <c r="Q1047" s="14"/>
      <c r="R1047" s="14"/>
      <c r="S1047" s="14"/>
      <c r="T1047" s="14"/>
      <c r="U1047" s="14"/>
      <c r="V1047" s="14"/>
      <c r="W1047" s="14"/>
      <c r="X1047" s="14"/>
      <c r="Y1047" s="14"/>
      <c r="Z1047" s="14"/>
    </row>
    <row r="1048">
      <c r="A1048" s="106">
        <v>1047.0</v>
      </c>
      <c r="B1048" s="107" t="s">
        <v>5409</v>
      </c>
      <c r="C1048" s="107" t="s">
        <v>4558</v>
      </c>
      <c r="D1048" s="107" t="s">
        <v>4509</v>
      </c>
      <c r="E1048" s="36" t="s">
        <v>6247</v>
      </c>
      <c r="F1048" s="14"/>
      <c r="G1048" s="14"/>
      <c r="H1048" s="14"/>
      <c r="I1048" s="14"/>
      <c r="J1048" s="14"/>
      <c r="K1048" s="14"/>
      <c r="L1048" s="14"/>
      <c r="M1048" s="14"/>
      <c r="N1048" s="14"/>
      <c r="O1048" s="14"/>
      <c r="P1048" s="14"/>
      <c r="Q1048" s="14"/>
      <c r="R1048" s="14"/>
      <c r="S1048" s="14"/>
      <c r="T1048" s="14"/>
      <c r="U1048" s="14"/>
      <c r="V1048" s="14"/>
      <c r="W1048" s="14"/>
      <c r="X1048" s="14"/>
      <c r="Y1048" s="14"/>
      <c r="Z1048" s="14"/>
    </row>
    <row r="1049">
      <c r="A1049" s="106">
        <v>1048.0</v>
      </c>
      <c r="B1049" s="107" t="s">
        <v>5409</v>
      </c>
      <c r="C1049" s="107" t="s">
        <v>4622</v>
      </c>
      <c r="D1049" s="107" t="s">
        <v>4509</v>
      </c>
      <c r="E1049" s="36" t="s">
        <v>6248</v>
      </c>
      <c r="F1049" s="14"/>
      <c r="G1049" s="14"/>
      <c r="H1049" s="14"/>
      <c r="I1049" s="14"/>
      <c r="J1049" s="14"/>
      <c r="K1049" s="14"/>
      <c r="L1049" s="14"/>
      <c r="M1049" s="14"/>
      <c r="N1049" s="14"/>
      <c r="O1049" s="14"/>
      <c r="P1049" s="14"/>
      <c r="Q1049" s="14"/>
      <c r="R1049" s="14"/>
      <c r="S1049" s="14"/>
      <c r="T1049" s="14"/>
      <c r="U1049" s="14"/>
      <c r="V1049" s="14"/>
      <c r="W1049" s="14"/>
      <c r="X1049" s="14"/>
      <c r="Y1049" s="14"/>
      <c r="Z1049" s="14"/>
    </row>
    <row r="1050">
      <c r="A1050" s="106">
        <v>1049.0</v>
      </c>
      <c r="B1050" s="107" t="s">
        <v>5409</v>
      </c>
      <c r="C1050" s="107" t="s">
        <v>6249</v>
      </c>
      <c r="D1050" s="107" t="s">
        <v>4509</v>
      </c>
      <c r="E1050" s="36" t="s">
        <v>6250</v>
      </c>
      <c r="F1050" s="14"/>
      <c r="G1050" s="14"/>
      <c r="H1050" s="14"/>
      <c r="I1050" s="14"/>
      <c r="J1050" s="14"/>
      <c r="K1050" s="14"/>
      <c r="L1050" s="14"/>
      <c r="M1050" s="14"/>
      <c r="N1050" s="14"/>
      <c r="O1050" s="14"/>
      <c r="P1050" s="14"/>
      <c r="Q1050" s="14"/>
      <c r="R1050" s="14"/>
      <c r="S1050" s="14"/>
      <c r="T1050" s="14"/>
      <c r="U1050" s="14"/>
      <c r="V1050" s="14"/>
      <c r="W1050" s="14"/>
      <c r="X1050" s="14"/>
      <c r="Y1050" s="14"/>
      <c r="Z1050" s="14"/>
    </row>
    <row r="1051">
      <c r="A1051" s="106">
        <v>1050.0</v>
      </c>
      <c r="B1051" s="107" t="s">
        <v>5409</v>
      </c>
      <c r="C1051" s="107" t="s">
        <v>5346</v>
      </c>
      <c r="D1051" s="107" t="s">
        <v>4509</v>
      </c>
      <c r="E1051" s="36" t="s">
        <v>6251</v>
      </c>
      <c r="F1051" s="14"/>
      <c r="G1051" s="14"/>
      <c r="H1051" s="14"/>
      <c r="I1051" s="14"/>
      <c r="J1051" s="14"/>
      <c r="K1051" s="14"/>
      <c r="L1051" s="14"/>
      <c r="M1051" s="14"/>
      <c r="N1051" s="14"/>
      <c r="O1051" s="14"/>
      <c r="P1051" s="14"/>
      <c r="Q1051" s="14"/>
      <c r="R1051" s="14"/>
      <c r="S1051" s="14"/>
      <c r="T1051" s="14"/>
      <c r="U1051" s="14"/>
      <c r="V1051" s="14"/>
      <c r="W1051" s="14"/>
      <c r="X1051" s="14"/>
      <c r="Y1051" s="14"/>
      <c r="Z1051" s="14"/>
    </row>
    <row r="1052">
      <c r="A1052" s="106">
        <v>1051.0</v>
      </c>
      <c r="B1052" s="107" t="s">
        <v>5409</v>
      </c>
      <c r="C1052" s="107" t="s">
        <v>4824</v>
      </c>
      <c r="D1052" s="107" t="s">
        <v>4509</v>
      </c>
      <c r="E1052" s="36" t="s">
        <v>6252</v>
      </c>
      <c r="F1052" s="14"/>
      <c r="G1052" s="14"/>
      <c r="H1052" s="14"/>
      <c r="I1052" s="14"/>
      <c r="J1052" s="14"/>
      <c r="K1052" s="14"/>
      <c r="L1052" s="14"/>
      <c r="M1052" s="14"/>
      <c r="N1052" s="14"/>
      <c r="O1052" s="14"/>
      <c r="P1052" s="14"/>
      <c r="Q1052" s="14"/>
      <c r="R1052" s="14"/>
      <c r="S1052" s="14"/>
      <c r="T1052" s="14"/>
      <c r="U1052" s="14"/>
      <c r="V1052" s="14"/>
      <c r="W1052" s="14"/>
      <c r="X1052" s="14"/>
      <c r="Y1052" s="14"/>
      <c r="Z1052" s="14"/>
    </row>
    <row r="1053">
      <c r="A1053" s="106">
        <v>1052.0</v>
      </c>
      <c r="B1053" s="107" t="s">
        <v>5409</v>
      </c>
      <c r="C1053" s="107" t="s">
        <v>6253</v>
      </c>
      <c r="D1053" s="107" t="s">
        <v>4509</v>
      </c>
      <c r="E1053" s="36" t="s">
        <v>6254</v>
      </c>
      <c r="F1053" s="14"/>
      <c r="G1053" s="14"/>
      <c r="H1053" s="14"/>
      <c r="I1053" s="14"/>
      <c r="J1053" s="14"/>
      <c r="K1053" s="14"/>
      <c r="L1053" s="14"/>
      <c r="M1053" s="14"/>
      <c r="N1053" s="14"/>
      <c r="O1053" s="14"/>
      <c r="P1053" s="14"/>
      <c r="Q1053" s="14"/>
      <c r="R1053" s="14"/>
      <c r="S1053" s="14"/>
      <c r="T1053" s="14"/>
      <c r="U1053" s="14"/>
      <c r="V1053" s="14"/>
      <c r="W1053" s="14"/>
      <c r="X1053" s="14"/>
      <c r="Y1053" s="14"/>
      <c r="Z1053" s="14"/>
    </row>
    <row r="1054">
      <c r="A1054" s="106">
        <v>1053.0</v>
      </c>
      <c r="B1054" s="107" t="s">
        <v>5409</v>
      </c>
      <c r="C1054" s="107" t="s">
        <v>6255</v>
      </c>
      <c r="D1054" s="107" t="s">
        <v>4569</v>
      </c>
      <c r="E1054" s="36" t="s">
        <v>6256</v>
      </c>
      <c r="F1054" s="14"/>
      <c r="G1054" s="14"/>
      <c r="H1054" s="14"/>
      <c r="I1054" s="14"/>
      <c r="J1054" s="14"/>
      <c r="K1054" s="14"/>
      <c r="L1054" s="14"/>
      <c r="M1054" s="14"/>
      <c r="N1054" s="14"/>
      <c r="O1054" s="14"/>
      <c r="P1054" s="14"/>
      <c r="Q1054" s="14"/>
      <c r="R1054" s="14"/>
      <c r="S1054" s="14"/>
      <c r="T1054" s="14"/>
      <c r="U1054" s="14"/>
      <c r="V1054" s="14"/>
      <c r="W1054" s="14"/>
      <c r="X1054" s="14"/>
      <c r="Y1054" s="14"/>
      <c r="Z1054" s="14"/>
    </row>
    <row r="1055">
      <c r="A1055" s="106">
        <v>1054.0</v>
      </c>
      <c r="B1055" s="107" t="s">
        <v>5409</v>
      </c>
      <c r="C1055" s="107" t="s">
        <v>4677</v>
      </c>
      <c r="D1055" s="107" t="s">
        <v>5366</v>
      </c>
      <c r="E1055" s="36" t="s">
        <v>6257</v>
      </c>
      <c r="F1055" s="14"/>
      <c r="G1055" s="14"/>
      <c r="H1055" s="14"/>
      <c r="I1055" s="14"/>
      <c r="J1055" s="14"/>
      <c r="K1055" s="14"/>
      <c r="L1055" s="14"/>
      <c r="M1055" s="14"/>
      <c r="N1055" s="14"/>
      <c r="O1055" s="14"/>
      <c r="P1055" s="14"/>
      <c r="Q1055" s="14"/>
      <c r="R1055" s="14"/>
      <c r="S1055" s="14"/>
      <c r="T1055" s="14"/>
      <c r="U1055" s="14"/>
      <c r="V1055" s="14"/>
      <c r="W1055" s="14"/>
      <c r="X1055" s="14"/>
      <c r="Y1055" s="14"/>
      <c r="Z1055" s="14"/>
    </row>
    <row r="1056">
      <c r="A1056" s="106">
        <v>1055.0</v>
      </c>
      <c r="B1056" s="107" t="s">
        <v>5409</v>
      </c>
      <c r="C1056" s="107" t="s">
        <v>6258</v>
      </c>
      <c r="D1056" s="107" t="s">
        <v>4509</v>
      </c>
      <c r="E1056" s="36" t="s">
        <v>6259</v>
      </c>
      <c r="F1056" s="14"/>
      <c r="G1056" s="14"/>
      <c r="H1056" s="14"/>
      <c r="I1056" s="14"/>
      <c r="J1056" s="14"/>
      <c r="K1056" s="14"/>
      <c r="L1056" s="14"/>
      <c r="M1056" s="14"/>
      <c r="N1056" s="14"/>
      <c r="O1056" s="14"/>
      <c r="P1056" s="14"/>
      <c r="Q1056" s="14"/>
      <c r="R1056" s="14"/>
      <c r="S1056" s="14"/>
      <c r="T1056" s="14"/>
      <c r="U1056" s="14"/>
      <c r="V1056" s="14"/>
      <c r="W1056" s="14"/>
      <c r="X1056" s="14"/>
      <c r="Y1056" s="14"/>
      <c r="Z1056" s="14"/>
    </row>
    <row r="1057">
      <c r="A1057" s="106">
        <v>1056.0</v>
      </c>
      <c r="B1057" s="107" t="s">
        <v>5409</v>
      </c>
      <c r="C1057" s="107" t="s">
        <v>6260</v>
      </c>
      <c r="D1057" s="107" t="s">
        <v>4509</v>
      </c>
      <c r="E1057" s="36" t="s">
        <v>6261</v>
      </c>
      <c r="F1057" s="14"/>
      <c r="G1057" s="14"/>
      <c r="H1057" s="14"/>
      <c r="I1057" s="14"/>
      <c r="J1057" s="14"/>
      <c r="K1057" s="14"/>
      <c r="L1057" s="14"/>
      <c r="M1057" s="14"/>
      <c r="N1057" s="14"/>
      <c r="O1057" s="14"/>
      <c r="P1057" s="14"/>
      <c r="Q1057" s="14"/>
      <c r="R1057" s="14"/>
      <c r="S1057" s="14"/>
      <c r="T1057" s="14"/>
      <c r="U1057" s="14"/>
      <c r="V1057" s="14"/>
      <c r="W1057" s="14"/>
      <c r="X1057" s="14"/>
      <c r="Y1057" s="14"/>
      <c r="Z1057" s="14"/>
    </row>
    <row r="1058">
      <c r="A1058" s="106">
        <v>1057.0</v>
      </c>
      <c r="B1058" s="107" t="s">
        <v>5409</v>
      </c>
      <c r="C1058" s="107" t="s">
        <v>5661</v>
      </c>
      <c r="D1058" s="107" t="s">
        <v>4509</v>
      </c>
      <c r="E1058" s="36" t="s">
        <v>6262</v>
      </c>
      <c r="F1058" s="14"/>
      <c r="G1058" s="14"/>
      <c r="H1058" s="14"/>
      <c r="I1058" s="14"/>
      <c r="J1058" s="14"/>
      <c r="K1058" s="14"/>
      <c r="L1058" s="14"/>
      <c r="M1058" s="14"/>
      <c r="N1058" s="14"/>
      <c r="O1058" s="14"/>
      <c r="P1058" s="14"/>
      <c r="Q1058" s="14"/>
      <c r="R1058" s="14"/>
      <c r="S1058" s="14"/>
      <c r="T1058" s="14"/>
      <c r="U1058" s="14"/>
      <c r="V1058" s="14"/>
      <c r="W1058" s="14"/>
      <c r="X1058" s="14"/>
      <c r="Y1058" s="14"/>
      <c r="Z1058" s="14"/>
    </row>
    <row r="1059">
      <c r="A1059" s="106">
        <v>1058.0</v>
      </c>
      <c r="B1059" s="107" t="s">
        <v>5409</v>
      </c>
      <c r="C1059" s="107" t="s">
        <v>4571</v>
      </c>
      <c r="D1059" s="107" t="s">
        <v>5366</v>
      </c>
      <c r="E1059" s="36" t="s">
        <v>6263</v>
      </c>
      <c r="F1059" s="14"/>
      <c r="G1059" s="14"/>
      <c r="H1059" s="14"/>
      <c r="I1059" s="14"/>
      <c r="J1059" s="14"/>
      <c r="K1059" s="14"/>
      <c r="L1059" s="14"/>
      <c r="M1059" s="14"/>
      <c r="N1059" s="14"/>
      <c r="O1059" s="14"/>
      <c r="P1059" s="14"/>
      <c r="Q1059" s="14"/>
      <c r="R1059" s="14"/>
      <c r="S1059" s="14"/>
      <c r="T1059" s="14"/>
      <c r="U1059" s="14"/>
      <c r="V1059" s="14"/>
      <c r="W1059" s="14"/>
      <c r="X1059" s="14"/>
      <c r="Y1059" s="14"/>
      <c r="Z1059" s="14"/>
    </row>
    <row r="1060">
      <c r="A1060" s="106">
        <v>1059.0</v>
      </c>
      <c r="B1060" s="107" t="s">
        <v>5409</v>
      </c>
      <c r="C1060" s="107" t="s">
        <v>6264</v>
      </c>
      <c r="D1060" s="107" t="s">
        <v>4509</v>
      </c>
      <c r="E1060" s="36" t="s">
        <v>6265</v>
      </c>
      <c r="F1060" s="14"/>
      <c r="G1060" s="14"/>
      <c r="H1060" s="14"/>
      <c r="I1060" s="14"/>
      <c r="J1060" s="14"/>
      <c r="K1060" s="14"/>
      <c r="L1060" s="14"/>
      <c r="M1060" s="14"/>
      <c r="N1060" s="14"/>
      <c r="O1060" s="14"/>
      <c r="P1060" s="14"/>
      <c r="Q1060" s="14"/>
      <c r="R1060" s="14"/>
      <c r="S1060" s="14"/>
      <c r="T1060" s="14"/>
      <c r="U1060" s="14"/>
      <c r="V1060" s="14"/>
      <c r="W1060" s="14"/>
      <c r="X1060" s="14"/>
      <c r="Y1060" s="14"/>
      <c r="Z1060" s="14"/>
    </row>
    <row r="1061">
      <c r="A1061" s="106">
        <v>1060.0</v>
      </c>
      <c r="B1061" s="107" t="s">
        <v>5409</v>
      </c>
      <c r="C1061" s="107" t="s">
        <v>6266</v>
      </c>
      <c r="D1061" s="107" t="s">
        <v>4509</v>
      </c>
      <c r="E1061" s="36" t="s">
        <v>6267</v>
      </c>
      <c r="F1061" s="14"/>
      <c r="G1061" s="14"/>
      <c r="H1061" s="14"/>
      <c r="I1061" s="14"/>
      <c r="J1061" s="14"/>
      <c r="K1061" s="14"/>
      <c r="L1061" s="14"/>
      <c r="M1061" s="14"/>
      <c r="N1061" s="14"/>
      <c r="O1061" s="14"/>
      <c r="P1061" s="14"/>
      <c r="Q1061" s="14"/>
      <c r="R1061" s="14"/>
      <c r="S1061" s="14"/>
      <c r="T1061" s="14"/>
      <c r="U1061" s="14"/>
      <c r="V1061" s="14"/>
      <c r="W1061" s="14"/>
      <c r="X1061" s="14"/>
      <c r="Y1061" s="14"/>
      <c r="Z1061" s="14"/>
    </row>
    <row r="1062">
      <c r="A1062" s="106">
        <v>1061.0</v>
      </c>
      <c r="B1062" s="107" t="s">
        <v>5409</v>
      </c>
      <c r="C1062" s="107" t="s">
        <v>6268</v>
      </c>
      <c r="D1062" s="107" t="s">
        <v>4509</v>
      </c>
      <c r="E1062" s="36" t="s">
        <v>6269</v>
      </c>
      <c r="F1062" s="14"/>
      <c r="G1062" s="14"/>
      <c r="H1062" s="14"/>
      <c r="I1062" s="14"/>
      <c r="J1062" s="14"/>
      <c r="K1062" s="14"/>
      <c r="L1062" s="14"/>
      <c r="M1062" s="14"/>
      <c r="N1062" s="14"/>
      <c r="O1062" s="14"/>
      <c r="P1062" s="14"/>
      <c r="Q1062" s="14"/>
      <c r="R1062" s="14"/>
      <c r="S1062" s="14"/>
      <c r="T1062" s="14"/>
      <c r="U1062" s="14"/>
      <c r="V1062" s="14"/>
      <c r="W1062" s="14"/>
      <c r="X1062" s="14"/>
      <c r="Y1062" s="14"/>
      <c r="Z1062" s="14"/>
    </row>
    <row r="1063">
      <c r="A1063" s="106">
        <v>1062.0</v>
      </c>
      <c r="B1063" s="107" t="s">
        <v>5409</v>
      </c>
      <c r="C1063" s="107" t="s">
        <v>6270</v>
      </c>
      <c r="D1063" s="107" t="s">
        <v>4509</v>
      </c>
      <c r="E1063" s="36" t="s">
        <v>6271</v>
      </c>
      <c r="F1063" s="14"/>
      <c r="G1063" s="14"/>
      <c r="H1063" s="14"/>
      <c r="I1063" s="14"/>
      <c r="J1063" s="14"/>
      <c r="K1063" s="14"/>
      <c r="L1063" s="14"/>
      <c r="M1063" s="14"/>
      <c r="N1063" s="14"/>
      <c r="O1063" s="14"/>
      <c r="P1063" s="14"/>
      <c r="Q1063" s="14"/>
      <c r="R1063" s="14"/>
      <c r="S1063" s="14"/>
      <c r="T1063" s="14"/>
      <c r="U1063" s="14"/>
      <c r="V1063" s="14"/>
      <c r="W1063" s="14"/>
      <c r="X1063" s="14"/>
      <c r="Y1063" s="14"/>
      <c r="Z1063" s="14"/>
    </row>
    <row r="1064">
      <c r="A1064" s="106">
        <v>1063.0</v>
      </c>
      <c r="B1064" s="107" t="s">
        <v>5409</v>
      </c>
      <c r="C1064" s="107" t="s">
        <v>6272</v>
      </c>
      <c r="D1064" s="107" t="s">
        <v>4543</v>
      </c>
      <c r="E1064" s="36" t="s">
        <v>6273</v>
      </c>
      <c r="F1064" s="14"/>
      <c r="G1064" s="14"/>
      <c r="H1064" s="14"/>
      <c r="I1064" s="14"/>
      <c r="J1064" s="14"/>
      <c r="K1064" s="14"/>
      <c r="L1064" s="14"/>
      <c r="M1064" s="14"/>
      <c r="N1064" s="14"/>
      <c r="O1064" s="14"/>
      <c r="P1064" s="14"/>
      <c r="Q1064" s="14"/>
      <c r="R1064" s="14"/>
      <c r="S1064" s="14"/>
      <c r="T1064" s="14"/>
      <c r="U1064" s="14"/>
      <c r="V1064" s="14"/>
      <c r="W1064" s="14"/>
      <c r="X1064" s="14"/>
      <c r="Y1064" s="14"/>
      <c r="Z1064" s="14"/>
    </row>
    <row r="1065">
      <c r="A1065" s="106">
        <v>1064.0</v>
      </c>
      <c r="B1065" s="107" t="s">
        <v>5409</v>
      </c>
      <c r="C1065" s="107" t="s">
        <v>6274</v>
      </c>
      <c r="D1065" s="107" t="s">
        <v>4509</v>
      </c>
      <c r="E1065" s="36" t="s">
        <v>6275</v>
      </c>
      <c r="F1065" s="14"/>
      <c r="G1065" s="14"/>
      <c r="H1065" s="14"/>
      <c r="I1065" s="14"/>
      <c r="J1065" s="14"/>
      <c r="K1065" s="14"/>
      <c r="L1065" s="14"/>
      <c r="M1065" s="14"/>
      <c r="N1065" s="14"/>
      <c r="O1065" s="14"/>
      <c r="P1065" s="14"/>
      <c r="Q1065" s="14"/>
      <c r="R1065" s="14"/>
      <c r="S1065" s="14"/>
      <c r="T1065" s="14"/>
      <c r="U1065" s="14"/>
      <c r="V1065" s="14"/>
      <c r="W1065" s="14"/>
      <c r="X1065" s="14"/>
      <c r="Y1065" s="14"/>
      <c r="Z1065" s="14"/>
    </row>
    <row r="1066">
      <c r="A1066" s="106">
        <v>1065.0</v>
      </c>
      <c r="B1066" s="107" t="s">
        <v>5409</v>
      </c>
      <c r="C1066" s="107" t="s">
        <v>5645</v>
      </c>
      <c r="D1066" s="107" t="s">
        <v>4505</v>
      </c>
      <c r="E1066" s="36" t="s">
        <v>6276</v>
      </c>
      <c r="F1066" s="14"/>
      <c r="G1066" s="14"/>
      <c r="H1066" s="14"/>
      <c r="I1066" s="14"/>
      <c r="J1066" s="14"/>
      <c r="K1066" s="14"/>
      <c r="L1066" s="14"/>
      <c r="M1066" s="14"/>
      <c r="N1066" s="14"/>
      <c r="O1066" s="14"/>
      <c r="P1066" s="14"/>
      <c r="Q1066" s="14"/>
      <c r="R1066" s="14"/>
      <c r="S1066" s="14"/>
      <c r="T1066" s="14"/>
      <c r="U1066" s="14"/>
      <c r="V1066" s="14"/>
      <c r="W1066" s="14"/>
      <c r="X1066" s="14"/>
      <c r="Y1066" s="14"/>
      <c r="Z1066" s="14"/>
    </row>
    <row r="1067">
      <c r="A1067" s="106">
        <v>1066.0</v>
      </c>
      <c r="B1067" s="107" t="s">
        <v>5409</v>
      </c>
      <c r="C1067" s="107" t="s">
        <v>6277</v>
      </c>
      <c r="D1067" s="107" t="s">
        <v>4505</v>
      </c>
      <c r="E1067" s="36" t="s">
        <v>6278</v>
      </c>
      <c r="F1067" s="14"/>
      <c r="G1067" s="14"/>
      <c r="H1067" s="14"/>
      <c r="I1067" s="14"/>
      <c r="J1067" s="14"/>
      <c r="K1067" s="14"/>
      <c r="L1067" s="14"/>
      <c r="M1067" s="14"/>
      <c r="N1067" s="14"/>
      <c r="O1067" s="14"/>
      <c r="P1067" s="14"/>
      <c r="Q1067" s="14"/>
      <c r="R1067" s="14"/>
      <c r="S1067" s="14"/>
      <c r="T1067" s="14"/>
      <c r="U1067" s="14"/>
      <c r="V1067" s="14"/>
      <c r="W1067" s="14"/>
      <c r="X1067" s="14"/>
      <c r="Y1067" s="14"/>
      <c r="Z1067" s="14"/>
    </row>
    <row r="1068">
      <c r="A1068" s="106">
        <v>1067.0</v>
      </c>
      <c r="B1068" s="107" t="s">
        <v>5409</v>
      </c>
      <c r="C1068" s="107" t="s">
        <v>4947</v>
      </c>
      <c r="D1068" s="107" t="s">
        <v>4509</v>
      </c>
      <c r="E1068" s="36" t="s">
        <v>6279</v>
      </c>
      <c r="F1068" s="14"/>
      <c r="G1068" s="14"/>
      <c r="H1068" s="14"/>
      <c r="I1068" s="14"/>
      <c r="J1068" s="14"/>
      <c r="K1068" s="14"/>
      <c r="L1068" s="14"/>
      <c r="M1068" s="14"/>
      <c r="N1068" s="14"/>
      <c r="O1068" s="14"/>
      <c r="P1068" s="14"/>
      <c r="Q1068" s="14"/>
      <c r="R1068" s="14"/>
      <c r="S1068" s="14"/>
      <c r="T1068" s="14"/>
      <c r="U1068" s="14"/>
      <c r="V1068" s="14"/>
      <c r="W1068" s="14"/>
      <c r="X1068" s="14"/>
      <c r="Y1068" s="14"/>
      <c r="Z1068" s="14"/>
    </row>
    <row r="1069">
      <c r="A1069" s="106">
        <v>1068.0</v>
      </c>
      <c r="B1069" s="107" t="s">
        <v>5409</v>
      </c>
      <c r="C1069" s="107" t="s">
        <v>4947</v>
      </c>
      <c r="D1069" s="107" t="s">
        <v>4509</v>
      </c>
      <c r="E1069" s="36" t="s">
        <v>6280</v>
      </c>
      <c r="F1069" s="14"/>
      <c r="G1069" s="14"/>
      <c r="H1069" s="14"/>
      <c r="I1069" s="14"/>
      <c r="J1069" s="14"/>
      <c r="K1069" s="14"/>
      <c r="L1069" s="14"/>
      <c r="M1069" s="14"/>
      <c r="N1069" s="14"/>
      <c r="O1069" s="14"/>
      <c r="P1069" s="14"/>
      <c r="Q1069" s="14"/>
      <c r="R1069" s="14"/>
      <c r="S1069" s="14"/>
      <c r="T1069" s="14"/>
      <c r="U1069" s="14"/>
      <c r="V1069" s="14"/>
      <c r="W1069" s="14"/>
      <c r="X1069" s="14"/>
      <c r="Y1069" s="14"/>
      <c r="Z1069" s="14"/>
    </row>
    <row r="1070">
      <c r="A1070" s="106">
        <v>1069.0</v>
      </c>
      <c r="B1070" s="107" t="s">
        <v>5409</v>
      </c>
      <c r="C1070" s="107" t="s">
        <v>6281</v>
      </c>
      <c r="D1070" s="107" t="s">
        <v>4509</v>
      </c>
      <c r="E1070" s="36" t="s">
        <v>6282</v>
      </c>
      <c r="F1070" s="14"/>
      <c r="G1070" s="14"/>
      <c r="H1070" s="14"/>
      <c r="I1070" s="14"/>
      <c r="J1070" s="14"/>
      <c r="K1070" s="14"/>
      <c r="L1070" s="14"/>
      <c r="M1070" s="14"/>
      <c r="N1070" s="14"/>
      <c r="O1070" s="14"/>
      <c r="P1070" s="14"/>
      <c r="Q1070" s="14"/>
      <c r="R1070" s="14"/>
      <c r="S1070" s="14"/>
      <c r="T1070" s="14"/>
      <c r="U1070" s="14"/>
      <c r="V1070" s="14"/>
      <c r="W1070" s="14"/>
      <c r="X1070" s="14"/>
      <c r="Y1070" s="14"/>
      <c r="Z1070" s="14"/>
    </row>
    <row r="1071">
      <c r="A1071" s="106">
        <v>1070.0</v>
      </c>
      <c r="B1071" s="107" t="s">
        <v>5409</v>
      </c>
      <c r="C1071" s="107" t="s">
        <v>6283</v>
      </c>
      <c r="D1071" s="107" t="s">
        <v>4543</v>
      </c>
      <c r="E1071" s="36" t="s">
        <v>6284</v>
      </c>
      <c r="F1071" s="14"/>
      <c r="G1071" s="14"/>
      <c r="H1071" s="14"/>
      <c r="I1071" s="14"/>
      <c r="J1071" s="14"/>
      <c r="K1071" s="14"/>
      <c r="L1071" s="14"/>
      <c r="M1071" s="14"/>
      <c r="N1071" s="14"/>
      <c r="O1071" s="14"/>
      <c r="P1071" s="14"/>
      <c r="Q1071" s="14"/>
      <c r="R1071" s="14"/>
      <c r="S1071" s="14"/>
      <c r="T1071" s="14"/>
      <c r="U1071" s="14"/>
      <c r="V1071" s="14"/>
      <c r="W1071" s="14"/>
      <c r="X1071" s="14"/>
      <c r="Y1071" s="14"/>
      <c r="Z1071" s="14"/>
    </row>
    <row r="1072">
      <c r="A1072" s="106">
        <v>1071.0</v>
      </c>
      <c r="B1072" s="107" t="s">
        <v>5409</v>
      </c>
      <c r="C1072" s="107" t="s">
        <v>4947</v>
      </c>
      <c r="D1072" s="107" t="s">
        <v>4569</v>
      </c>
      <c r="E1072" s="36" t="s">
        <v>6285</v>
      </c>
      <c r="F1072" s="14"/>
      <c r="G1072" s="14"/>
      <c r="H1072" s="14"/>
      <c r="I1072" s="14"/>
      <c r="J1072" s="14"/>
      <c r="K1072" s="14"/>
      <c r="L1072" s="14"/>
      <c r="M1072" s="14"/>
      <c r="N1072" s="14"/>
      <c r="O1072" s="14"/>
      <c r="P1072" s="14"/>
      <c r="Q1072" s="14"/>
      <c r="R1072" s="14"/>
      <c r="S1072" s="14"/>
      <c r="T1072" s="14"/>
      <c r="U1072" s="14"/>
      <c r="V1072" s="14"/>
      <c r="W1072" s="14"/>
      <c r="X1072" s="14"/>
      <c r="Y1072" s="14"/>
      <c r="Z1072" s="14"/>
    </row>
    <row r="1073">
      <c r="A1073" s="106">
        <v>1072.0</v>
      </c>
      <c r="B1073" s="107" t="s">
        <v>5409</v>
      </c>
      <c r="C1073" s="107" t="s">
        <v>6286</v>
      </c>
      <c r="D1073" s="107" t="s">
        <v>4509</v>
      </c>
      <c r="E1073" s="36" t="s">
        <v>6287</v>
      </c>
      <c r="F1073" s="14"/>
      <c r="G1073" s="14"/>
      <c r="H1073" s="14"/>
      <c r="I1073" s="14"/>
      <c r="J1073" s="14"/>
      <c r="K1073" s="14"/>
      <c r="L1073" s="14"/>
      <c r="M1073" s="14"/>
      <c r="N1073" s="14"/>
      <c r="O1073" s="14"/>
      <c r="P1073" s="14"/>
      <c r="Q1073" s="14"/>
      <c r="R1073" s="14"/>
      <c r="S1073" s="14"/>
      <c r="T1073" s="14"/>
      <c r="U1073" s="14"/>
      <c r="V1073" s="14"/>
      <c r="W1073" s="14"/>
      <c r="X1073" s="14"/>
      <c r="Y1073" s="14"/>
      <c r="Z1073" s="14"/>
    </row>
    <row r="1074">
      <c r="A1074" s="106">
        <v>1073.0</v>
      </c>
      <c r="B1074" s="107" t="s">
        <v>5409</v>
      </c>
      <c r="C1074" s="107" t="s">
        <v>5645</v>
      </c>
      <c r="D1074" s="107" t="s">
        <v>4505</v>
      </c>
      <c r="E1074" s="36" t="s">
        <v>6288</v>
      </c>
      <c r="F1074" s="14"/>
      <c r="G1074" s="14"/>
      <c r="H1074" s="14"/>
      <c r="I1074" s="14"/>
      <c r="J1074" s="14"/>
      <c r="K1074" s="14"/>
      <c r="L1074" s="14"/>
      <c r="M1074" s="14"/>
      <c r="N1074" s="14"/>
      <c r="O1074" s="14"/>
      <c r="P1074" s="14"/>
      <c r="Q1074" s="14"/>
      <c r="R1074" s="14"/>
      <c r="S1074" s="14"/>
      <c r="T1074" s="14"/>
      <c r="U1074" s="14"/>
      <c r="V1074" s="14"/>
      <c r="W1074" s="14"/>
      <c r="X1074" s="14"/>
      <c r="Y1074" s="14"/>
      <c r="Z1074" s="14"/>
    </row>
    <row r="1075">
      <c r="A1075" s="106">
        <v>1074.0</v>
      </c>
      <c r="B1075" s="107" t="s">
        <v>5409</v>
      </c>
      <c r="C1075" s="107" t="s">
        <v>5873</v>
      </c>
      <c r="D1075" s="107" t="s">
        <v>4509</v>
      </c>
      <c r="E1075" s="36" t="s">
        <v>6289</v>
      </c>
      <c r="F1075" s="14"/>
      <c r="G1075" s="14"/>
      <c r="H1075" s="14"/>
      <c r="I1075" s="14"/>
      <c r="J1075" s="14"/>
      <c r="K1075" s="14"/>
      <c r="L1075" s="14"/>
      <c r="M1075" s="14"/>
      <c r="N1075" s="14"/>
      <c r="O1075" s="14"/>
      <c r="P1075" s="14"/>
      <c r="Q1075" s="14"/>
      <c r="R1075" s="14"/>
      <c r="S1075" s="14"/>
      <c r="T1075" s="14"/>
      <c r="U1075" s="14"/>
      <c r="V1075" s="14"/>
      <c r="W1075" s="14"/>
      <c r="X1075" s="14"/>
      <c r="Y1075" s="14"/>
      <c r="Z1075" s="14"/>
    </row>
    <row r="1076">
      <c r="A1076" s="106">
        <v>1075.0</v>
      </c>
      <c r="B1076" s="107" t="s">
        <v>5409</v>
      </c>
      <c r="C1076" s="107" t="s">
        <v>4824</v>
      </c>
      <c r="D1076" s="107" t="s">
        <v>4509</v>
      </c>
      <c r="E1076" s="36" t="s">
        <v>6290</v>
      </c>
      <c r="F1076" s="14"/>
      <c r="G1076" s="14"/>
      <c r="H1076" s="14"/>
      <c r="I1076" s="14"/>
      <c r="J1076" s="14"/>
      <c r="K1076" s="14"/>
      <c r="L1076" s="14"/>
      <c r="M1076" s="14"/>
      <c r="N1076" s="14"/>
      <c r="O1076" s="14"/>
      <c r="P1076" s="14"/>
      <c r="Q1076" s="14"/>
      <c r="R1076" s="14"/>
      <c r="S1076" s="14"/>
      <c r="T1076" s="14"/>
      <c r="U1076" s="14"/>
      <c r="V1076" s="14"/>
      <c r="W1076" s="14"/>
      <c r="X1076" s="14"/>
      <c r="Y1076" s="14"/>
      <c r="Z1076" s="14"/>
    </row>
    <row r="1077">
      <c r="A1077" s="106">
        <v>1076.0</v>
      </c>
      <c r="B1077" s="107" t="s">
        <v>5409</v>
      </c>
      <c r="C1077" s="107" t="s">
        <v>6291</v>
      </c>
      <c r="D1077" s="107" t="s">
        <v>4505</v>
      </c>
      <c r="E1077" s="36" t="s">
        <v>6292</v>
      </c>
      <c r="F1077" s="14"/>
      <c r="G1077" s="14"/>
      <c r="H1077" s="14"/>
      <c r="I1077" s="14"/>
      <c r="J1077" s="14"/>
      <c r="K1077" s="14"/>
      <c r="L1077" s="14"/>
      <c r="M1077" s="14"/>
      <c r="N1077" s="14"/>
      <c r="O1077" s="14"/>
      <c r="P1077" s="14"/>
      <c r="Q1077" s="14"/>
      <c r="R1077" s="14"/>
      <c r="S1077" s="14"/>
      <c r="T1077" s="14"/>
      <c r="U1077" s="14"/>
      <c r="V1077" s="14"/>
      <c r="W1077" s="14"/>
      <c r="X1077" s="14"/>
      <c r="Y1077" s="14"/>
      <c r="Z1077" s="14"/>
    </row>
    <row r="1078">
      <c r="A1078" s="106">
        <v>1077.0</v>
      </c>
      <c r="B1078" s="107" t="s">
        <v>5409</v>
      </c>
      <c r="C1078" s="107" t="s">
        <v>6293</v>
      </c>
      <c r="D1078" s="107" t="s">
        <v>4509</v>
      </c>
      <c r="E1078" s="36" t="s">
        <v>6294</v>
      </c>
      <c r="F1078" s="14"/>
      <c r="G1078" s="14"/>
      <c r="H1078" s="14"/>
      <c r="I1078" s="14"/>
      <c r="J1078" s="14"/>
      <c r="K1078" s="14"/>
      <c r="L1078" s="14"/>
      <c r="M1078" s="14"/>
      <c r="N1078" s="14"/>
      <c r="O1078" s="14"/>
      <c r="P1078" s="14"/>
      <c r="Q1078" s="14"/>
      <c r="R1078" s="14"/>
      <c r="S1078" s="14"/>
      <c r="T1078" s="14"/>
      <c r="U1078" s="14"/>
      <c r="V1078" s="14"/>
      <c r="W1078" s="14"/>
      <c r="X1078" s="14"/>
      <c r="Y1078" s="14"/>
      <c r="Z1078" s="14"/>
    </row>
    <row r="1079">
      <c r="A1079" s="106">
        <v>1078.0</v>
      </c>
      <c r="B1079" s="107" t="s">
        <v>5409</v>
      </c>
      <c r="C1079" s="107" t="s">
        <v>6295</v>
      </c>
      <c r="D1079" s="107" t="s">
        <v>4509</v>
      </c>
      <c r="E1079" s="36" t="s">
        <v>6296</v>
      </c>
      <c r="F1079" s="14"/>
      <c r="G1079" s="14"/>
      <c r="H1079" s="14"/>
      <c r="I1079" s="14"/>
      <c r="J1079" s="14"/>
      <c r="K1079" s="14"/>
      <c r="L1079" s="14"/>
      <c r="M1079" s="14"/>
      <c r="N1079" s="14"/>
      <c r="O1079" s="14"/>
      <c r="P1079" s="14"/>
      <c r="Q1079" s="14"/>
      <c r="R1079" s="14"/>
      <c r="S1079" s="14"/>
      <c r="T1079" s="14"/>
      <c r="U1079" s="14"/>
      <c r="V1079" s="14"/>
      <c r="W1079" s="14"/>
      <c r="X1079" s="14"/>
      <c r="Y1079" s="14"/>
      <c r="Z1079" s="14"/>
    </row>
    <row r="1080">
      <c r="A1080" s="106">
        <v>1079.0</v>
      </c>
      <c r="B1080" s="107" t="s">
        <v>5409</v>
      </c>
      <c r="C1080" s="107" t="s">
        <v>6297</v>
      </c>
      <c r="D1080" s="107" t="s">
        <v>4509</v>
      </c>
      <c r="E1080" s="36" t="s">
        <v>6298</v>
      </c>
      <c r="F1080" s="14"/>
      <c r="G1080" s="14"/>
      <c r="H1080" s="14"/>
      <c r="I1080" s="14"/>
      <c r="J1080" s="14"/>
      <c r="K1080" s="14"/>
      <c r="L1080" s="14"/>
      <c r="M1080" s="14"/>
      <c r="N1080" s="14"/>
      <c r="O1080" s="14"/>
      <c r="P1080" s="14"/>
      <c r="Q1080" s="14"/>
      <c r="R1080" s="14"/>
      <c r="S1080" s="14"/>
      <c r="T1080" s="14"/>
      <c r="U1080" s="14"/>
      <c r="V1080" s="14"/>
      <c r="W1080" s="14"/>
      <c r="X1080" s="14"/>
      <c r="Y1080" s="14"/>
      <c r="Z1080" s="14"/>
    </row>
    <row r="1081">
      <c r="A1081" s="106">
        <v>1080.0</v>
      </c>
      <c r="B1081" s="107" t="s">
        <v>5409</v>
      </c>
      <c r="C1081" s="107" t="s">
        <v>6299</v>
      </c>
      <c r="D1081" s="107" t="s">
        <v>4509</v>
      </c>
      <c r="E1081" s="36" t="s">
        <v>6300</v>
      </c>
      <c r="F1081" s="14"/>
      <c r="G1081" s="14"/>
      <c r="H1081" s="14"/>
      <c r="I1081" s="14"/>
      <c r="J1081" s="14"/>
      <c r="K1081" s="14"/>
      <c r="L1081" s="14"/>
      <c r="M1081" s="14"/>
      <c r="N1081" s="14"/>
      <c r="O1081" s="14"/>
      <c r="P1081" s="14"/>
      <c r="Q1081" s="14"/>
      <c r="R1081" s="14"/>
      <c r="S1081" s="14"/>
      <c r="T1081" s="14"/>
      <c r="U1081" s="14"/>
      <c r="V1081" s="14"/>
      <c r="W1081" s="14"/>
      <c r="X1081" s="14"/>
      <c r="Y1081" s="14"/>
      <c r="Z1081" s="14"/>
    </row>
    <row r="1082">
      <c r="A1082" s="106">
        <v>1081.0</v>
      </c>
      <c r="B1082" s="107" t="s">
        <v>5409</v>
      </c>
      <c r="C1082" s="107" t="s">
        <v>5442</v>
      </c>
      <c r="D1082" s="107" t="s">
        <v>4509</v>
      </c>
      <c r="E1082" s="36" t="s">
        <v>6301</v>
      </c>
      <c r="F1082" s="14"/>
      <c r="G1082" s="14"/>
      <c r="H1082" s="14"/>
      <c r="I1082" s="14"/>
      <c r="J1082" s="14"/>
      <c r="K1082" s="14"/>
      <c r="L1082" s="14"/>
      <c r="M1082" s="14"/>
      <c r="N1082" s="14"/>
      <c r="O1082" s="14"/>
      <c r="P1082" s="14"/>
      <c r="Q1082" s="14"/>
      <c r="R1082" s="14"/>
      <c r="S1082" s="14"/>
      <c r="T1082" s="14"/>
      <c r="U1082" s="14"/>
      <c r="V1082" s="14"/>
      <c r="W1082" s="14"/>
      <c r="X1082" s="14"/>
      <c r="Y1082" s="14"/>
      <c r="Z1082" s="14"/>
    </row>
    <row r="1083">
      <c r="A1083" s="106">
        <v>1082.0</v>
      </c>
      <c r="B1083" s="107" t="s">
        <v>5409</v>
      </c>
      <c r="C1083" s="107" t="s">
        <v>6302</v>
      </c>
      <c r="D1083" s="107" t="s">
        <v>4509</v>
      </c>
      <c r="E1083" s="36" t="s">
        <v>6303</v>
      </c>
      <c r="F1083" s="14"/>
      <c r="G1083" s="14"/>
      <c r="H1083" s="14"/>
      <c r="I1083" s="14"/>
      <c r="J1083" s="14"/>
      <c r="K1083" s="14"/>
      <c r="L1083" s="14"/>
      <c r="M1083" s="14"/>
      <c r="N1083" s="14"/>
      <c r="O1083" s="14"/>
      <c r="P1083" s="14"/>
      <c r="Q1083" s="14"/>
      <c r="R1083" s="14"/>
      <c r="S1083" s="14"/>
      <c r="T1083" s="14"/>
      <c r="U1083" s="14"/>
      <c r="V1083" s="14"/>
      <c r="W1083" s="14"/>
      <c r="X1083" s="14"/>
      <c r="Y1083" s="14"/>
      <c r="Z1083" s="14"/>
    </row>
    <row r="1084">
      <c r="A1084" s="106">
        <v>1083.0</v>
      </c>
      <c r="B1084" s="107" t="s">
        <v>5409</v>
      </c>
      <c r="C1084" s="107" t="s">
        <v>6304</v>
      </c>
      <c r="D1084" s="107" t="s">
        <v>4509</v>
      </c>
      <c r="E1084" s="36" t="s">
        <v>6305</v>
      </c>
      <c r="F1084" s="14"/>
      <c r="G1084" s="14"/>
      <c r="H1084" s="14"/>
      <c r="I1084" s="14"/>
      <c r="J1084" s="14"/>
      <c r="K1084" s="14"/>
      <c r="L1084" s="14"/>
      <c r="M1084" s="14"/>
      <c r="N1084" s="14"/>
      <c r="O1084" s="14"/>
      <c r="P1084" s="14"/>
      <c r="Q1084" s="14"/>
      <c r="R1084" s="14"/>
      <c r="S1084" s="14"/>
      <c r="T1084" s="14"/>
      <c r="U1084" s="14"/>
      <c r="V1084" s="14"/>
      <c r="W1084" s="14"/>
      <c r="X1084" s="14"/>
      <c r="Y1084" s="14"/>
      <c r="Z1084" s="14"/>
    </row>
    <row r="1085">
      <c r="A1085" s="106">
        <v>1084.0</v>
      </c>
      <c r="B1085" s="107" t="s">
        <v>5409</v>
      </c>
      <c r="C1085" s="107" t="s">
        <v>6306</v>
      </c>
      <c r="D1085" s="107" t="s">
        <v>4509</v>
      </c>
      <c r="E1085" s="36" t="s">
        <v>6307</v>
      </c>
      <c r="F1085" s="14"/>
      <c r="G1085" s="14"/>
      <c r="H1085" s="14"/>
      <c r="I1085" s="14"/>
      <c r="J1085" s="14"/>
      <c r="K1085" s="14"/>
      <c r="L1085" s="14"/>
      <c r="M1085" s="14"/>
      <c r="N1085" s="14"/>
      <c r="O1085" s="14"/>
      <c r="P1085" s="14"/>
      <c r="Q1085" s="14"/>
      <c r="R1085" s="14"/>
      <c r="S1085" s="14"/>
      <c r="T1085" s="14"/>
      <c r="U1085" s="14"/>
      <c r="V1085" s="14"/>
      <c r="W1085" s="14"/>
      <c r="X1085" s="14"/>
      <c r="Y1085" s="14"/>
      <c r="Z1085" s="14"/>
    </row>
    <row r="1086">
      <c r="A1086" s="106">
        <v>1085.0</v>
      </c>
      <c r="B1086" s="107" t="s">
        <v>5409</v>
      </c>
      <c r="C1086" s="107" t="s">
        <v>6308</v>
      </c>
      <c r="D1086" s="107" t="s">
        <v>4509</v>
      </c>
      <c r="E1086" s="36" t="s">
        <v>6309</v>
      </c>
      <c r="F1086" s="14"/>
      <c r="G1086" s="14"/>
      <c r="H1086" s="14"/>
      <c r="I1086" s="14"/>
      <c r="J1086" s="14"/>
      <c r="K1086" s="14"/>
      <c r="L1086" s="14"/>
      <c r="M1086" s="14"/>
      <c r="N1086" s="14"/>
      <c r="O1086" s="14"/>
      <c r="P1086" s="14"/>
      <c r="Q1086" s="14"/>
      <c r="R1086" s="14"/>
      <c r="S1086" s="14"/>
      <c r="T1086" s="14"/>
      <c r="U1086" s="14"/>
      <c r="V1086" s="14"/>
      <c r="W1086" s="14"/>
      <c r="X1086" s="14"/>
      <c r="Y1086" s="14"/>
      <c r="Z1086" s="14"/>
    </row>
    <row r="1087">
      <c r="A1087" s="106">
        <v>1086.0</v>
      </c>
      <c r="B1087" s="107" t="s">
        <v>5409</v>
      </c>
      <c r="C1087" s="107" t="s">
        <v>6310</v>
      </c>
      <c r="D1087" s="107" t="s">
        <v>4680</v>
      </c>
      <c r="E1087" s="36" t="s">
        <v>6311</v>
      </c>
      <c r="F1087" s="14"/>
      <c r="G1087" s="14"/>
      <c r="H1087" s="14"/>
      <c r="I1087" s="14"/>
      <c r="J1087" s="14"/>
      <c r="K1087" s="14"/>
      <c r="L1087" s="14"/>
      <c r="M1087" s="14"/>
      <c r="N1087" s="14"/>
      <c r="O1087" s="14"/>
      <c r="P1087" s="14"/>
      <c r="Q1087" s="14"/>
      <c r="R1087" s="14"/>
      <c r="S1087" s="14"/>
      <c r="T1087" s="14"/>
      <c r="U1087" s="14"/>
      <c r="V1087" s="14"/>
      <c r="W1087" s="14"/>
      <c r="X1087" s="14"/>
      <c r="Y1087" s="14"/>
      <c r="Z1087" s="14"/>
    </row>
    <row r="1088">
      <c r="A1088" s="106">
        <v>1087.0</v>
      </c>
      <c r="B1088" s="107" t="s">
        <v>5409</v>
      </c>
      <c r="C1088" s="107" t="s">
        <v>4525</v>
      </c>
      <c r="D1088" s="107" t="s">
        <v>4509</v>
      </c>
      <c r="E1088" s="36" t="s">
        <v>6312</v>
      </c>
      <c r="F1088" s="14"/>
      <c r="G1088" s="14"/>
      <c r="H1088" s="14"/>
      <c r="I1088" s="14"/>
      <c r="J1088" s="14"/>
      <c r="K1088" s="14"/>
      <c r="L1088" s="14"/>
      <c r="M1088" s="14"/>
      <c r="N1088" s="14"/>
      <c r="O1088" s="14"/>
      <c r="P1088" s="14"/>
      <c r="Q1088" s="14"/>
      <c r="R1088" s="14"/>
      <c r="S1088" s="14"/>
      <c r="T1088" s="14"/>
      <c r="U1088" s="14"/>
      <c r="V1088" s="14"/>
      <c r="W1088" s="14"/>
      <c r="X1088" s="14"/>
      <c r="Y1088" s="14"/>
      <c r="Z1088" s="14"/>
    </row>
    <row r="1089">
      <c r="A1089" s="106">
        <v>1088.0</v>
      </c>
      <c r="B1089" s="107" t="s">
        <v>5409</v>
      </c>
      <c r="C1089" s="107" t="s">
        <v>4579</v>
      </c>
      <c r="D1089" s="107" t="s">
        <v>4509</v>
      </c>
      <c r="E1089" s="36" t="s">
        <v>6313</v>
      </c>
      <c r="F1089" s="14"/>
      <c r="G1089" s="14"/>
      <c r="H1089" s="14"/>
      <c r="I1089" s="14"/>
      <c r="J1089" s="14"/>
      <c r="K1089" s="14"/>
      <c r="L1089" s="14"/>
      <c r="M1089" s="14"/>
      <c r="N1089" s="14"/>
      <c r="O1089" s="14"/>
      <c r="P1089" s="14"/>
      <c r="Q1089" s="14"/>
      <c r="R1089" s="14"/>
      <c r="S1089" s="14"/>
      <c r="T1089" s="14"/>
      <c r="U1089" s="14"/>
      <c r="V1089" s="14"/>
      <c r="W1089" s="14"/>
      <c r="X1089" s="14"/>
      <c r="Y1089" s="14"/>
      <c r="Z1089" s="14"/>
    </row>
    <row r="1090">
      <c r="A1090" s="106">
        <v>1089.0</v>
      </c>
      <c r="B1090" s="107" t="s">
        <v>5409</v>
      </c>
      <c r="C1090" s="107" t="s">
        <v>6314</v>
      </c>
      <c r="D1090" s="107" t="s">
        <v>4509</v>
      </c>
      <c r="E1090" s="36" t="s">
        <v>6315</v>
      </c>
      <c r="F1090" s="14"/>
      <c r="G1090" s="14"/>
      <c r="H1090" s="14"/>
      <c r="I1090" s="14"/>
      <c r="J1090" s="14"/>
      <c r="K1090" s="14"/>
      <c r="L1090" s="14"/>
      <c r="M1090" s="14"/>
      <c r="N1090" s="14"/>
      <c r="O1090" s="14"/>
      <c r="P1090" s="14"/>
      <c r="Q1090" s="14"/>
      <c r="R1090" s="14"/>
      <c r="S1090" s="14"/>
      <c r="T1090" s="14"/>
      <c r="U1090" s="14"/>
      <c r="V1090" s="14"/>
      <c r="W1090" s="14"/>
      <c r="X1090" s="14"/>
      <c r="Y1090" s="14"/>
      <c r="Z1090" s="14"/>
    </row>
    <row r="1091">
      <c r="A1091" s="106">
        <v>1090.0</v>
      </c>
      <c r="B1091" s="107" t="s">
        <v>5409</v>
      </c>
      <c r="C1091" s="107" t="s">
        <v>6316</v>
      </c>
      <c r="D1091" s="107" t="s">
        <v>4509</v>
      </c>
      <c r="E1091" s="36" t="s">
        <v>6317</v>
      </c>
      <c r="F1091" s="14"/>
      <c r="G1091" s="14"/>
      <c r="H1091" s="14"/>
      <c r="I1091" s="14"/>
      <c r="J1091" s="14"/>
      <c r="K1091" s="14"/>
      <c r="L1091" s="14"/>
      <c r="M1091" s="14"/>
      <c r="N1091" s="14"/>
      <c r="O1091" s="14"/>
      <c r="P1091" s="14"/>
      <c r="Q1091" s="14"/>
      <c r="R1091" s="14"/>
      <c r="S1091" s="14"/>
      <c r="T1091" s="14"/>
      <c r="U1091" s="14"/>
      <c r="V1091" s="14"/>
      <c r="W1091" s="14"/>
      <c r="X1091" s="14"/>
      <c r="Y1091" s="14"/>
      <c r="Z1091" s="14"/>
    </row>
    <row r="1092">
      <c r="A1092" s="106">
        <v>1091.0</v>
      </c>
      <c r="B1092" s="107" t="s">
        <v>5409</v>
      </c>
      <c r="C1092" s="107" t="s">
        <v>6239</v>
      </c>
      <c r="D1092" s="107" t="s">
        <v>4509</v>
      </c>
      <c r="E1092" s="36" t="s">
        <v>6318</v>
      </c>
      <c r="F1092" s="14"/>
      <c r="G1092" s="14"/>
      <c r="H1092" s="14"/>
      <c r="I1092" s="14"/>
      <c r="J1092" s="14"/>
      <c r="K1092" s="14"/>
      <c r="L1092" s="14"/>
      <c r="M1092" s="14"/>
      <c r="N1092" s="14"/>
      <c r="O1092" s="14"/>
      <c r="P1092" s="14"/>
      <c r="Q1092" s="14"/>
      <c r="R1092" s="14"/>
      <c r="S1092" s="14"/>
      <c r="T1092" s="14"/>
      <c r="U1092" s="14"/>
      <c r="V1092" s="14"/>
      <c r="W1092" s="14"/>
      <c r="X1092" s="14"/>
      <c r="Y1092" s="14"/>
      <c r="Z1092" s="14"/>
    </row>
    <row r="1093">
      <c r="A1093" s="106">
        <v>1092.0</v>
      </c>
      <c r="B1093" s="107" t="s">
        <v>5409</v>
      </c>
      <c r="C1093" s="107" t="s">
        <v>5096</v>
      </c>
      <c r="D1093" s="107" t="s">
        <v>4569</v>
      </c>
      <c r="E1093" s="36" t="s">
        <v>6319</v>
      </c>
      <c r="F1093" s="14"/>
      <c r="G1093" s="14"/>
      <c r="H1093" s="14"/>
      <c r="I1093" s="14"/>
      <c r="J1093" s="14"/>
      <c r="K1093" s="14"/>
      <c r="L1093" s="14"/>
      <c r="M1093" s="14"/>
      <c r="N1093" s="14"/>
      <c r="O1093" s="14"/>
      <c r="P1093" s="14"/>
      <c r="Q1093" s="14"/>
      <c r="R1093" s="14"/>
      <c r="S1093" s="14"/>
      <c r="T1093" s="14"/>
      <c r="U1093" s="14"/>
      <c r="V1093" s="14"/>
      <c r="W1093" s="14"/>
      <c r="X1093" s="14"/>
      <c r="Y1093" s="14"/>
      <c r="Z1093" s="14"/>
    </row>
    <row r="1094">
      <c r="A1094" s="106">
        <v>1093.0</v>
      </c>
      <c r="B1094" s="107" t="s">
        <v>5409</v>
      </c>
      <c r="C1094" s="107" t="s">
        <v>6320</v>
      </c>
      <c r="D1094" s="107" t="s">
        <v>4509</v>
      </c>
      <c r="E1094" s="36" t="s">
        <v>6321</v>
      </c>
      <c r="F1094" s="14"/>
      <c r="G1094" s="14"/>
      <c r="H1094" s="14"/>
      <c r="I1094" s="14"/>
      <c r="J1094" s="14"/>
      <c r="K1094" s="14"/>
      <c r="L1094" s="14"/>
      <c r="M1094" s="14"/>
      <c r="N1094" s="14"/>
      <c r="O1094" s="14"/>
      <c r="P1094" s="14"/>
      <c r="Q1094" s="14"/>
      <c r="R1094" s="14"/>
      <c r="S1094" s="14"/>
      <c r="T1094" s="14"/>
      <c r="U1094" s="14"/>
      <c r="V1094" s="14"/>
      <c r="W1094" s="14"/>
      <c r="X1094" s="14"/>
      <c r="Y1094" s="14"/>
      <c r="Z1094" s="14"/>
    </row>
    <row r="1095">
      <c r="A1095" s="106">
        <v>1094.0</v>
      </c>
      <c r="B1095" s="107" t="s">
        <v>5409</v>
      </c>
      <c r="C1095" s="107" t="s">
        <v>4530</v>
      </c>
      <c r="D1095" s="107" t="s">
        <v>4509</v>
      </c>
      <c r="E1095" s="36" t="s">
        <v>6322</v>
      </c>
      <c r="F1095" s="14"/>
      <c r="G1095" s="14"/>
      <c r="H1095" s="14"/>
      <c r="I1095" s="14"/>
      <c r="J1095" s="14"/>
      <c r="K1095" s="14"/>
      <c r="L1095" s="14"/>
      <c r="M1095" s="14"/>
      <c r="N1095" s="14"/>
      <c r="O1095" s="14"/>
      <c r="P1095" s="14"/>
      <c r="Q1095" s="14"/>
      <c r="R1095" s="14"/>
      <c r="S1095" s="14"/>
      <c r="T1095" s="14"/>
      <c r="U1095" s="14"/>
      <c r="V1095" s="14"/>
      <c r="W1095" s="14"/>
      <c r="X1095" s="14"/>
      <c r="Y1095" s="14"/>
      <c r="Z1095" s="14"/>
    </row>
    <row r="1096">
      <c r="A1096" s="106">
        <v>1095.0</v>
      </c>
      <c r="B1096" s="107" t="s">
        <v>5409</v>
      </c>
      <c r="C1096" s="107" t="s">
        <v>4530</v>
      </c>
      <c r="D1096" s="107" t="s">
        <v>4680</v>
      </c>
      <c r="E1096" s="36" t="s">
        <v>6323</v>
      </c>
      <c r="F1096" s="14"/>
      <c r="G1096" s="14"/>
      <c r="H1096" s="14"/>
      <c r="I1096" s="14"/>
      <c r="J1096" s="14"/>
      <c r="K1096" s="14"/>
      <c r="L1096" s="14"/>
      <c r="M1096" s="14"/>
      <c r="N1096" s="14"/>
      <c r="O1096" s="14"/>
      <c r="P1096" s="14"/>
      <c r="Q1096" s="14"/>
      <c r="R1096" s="14"/>
      <c r="S1096" s="14"/>
      <c r="T1096" s="14"/>
      <c r="U1096" s="14"/>
      <c r="V1096" s="14"/>
      <c r="W1096" s="14"/>
      <c r="X1096" s="14"/>
      <c r="Y1096" s="14"/>
      <c r="Z1096" s="14"/>
    </row>
    <row r="1097">
      <c r="A1097" s="106">
        <v>1096.0</v>
      </c>
      <c r="B1097" s="107" t="s">
        <v>5409</v>
      </c>
      <c r="C1097" s="107" t="s">
        <v>4909</v>
      </c>
      <c r="D1097" s="107" t="s">
        <v>4509</v>
      </c>
      <c r="E1097" s="36" t="s">
        <v>6324</v>
      </c>
      <c r="F1097" s="14"/>
      <c r="G1097" s="14"/>
      <c r="H1097" s="14"/>
      <c r="I1097" s="14"/>
      <c r="J1097" s="14"/>
      <c r="K1097" s="14"/>
      <c r="L1097" s="14"/>
      <c r="M1097" s="14"/>
      <c r="N1097" s="14"/>
      <c r="O1097" s="14"/>
      <c r="P1097" s="14"/>
      <c r="Q1097" s="14"/>
      <c r="R1097" s="14"/>
      <c r="S1097" s="14"/>
      <c r="T1097" s="14"/>
      <c r="U1097" s="14"/>
      <c r="V1097" s="14"/>
      <c r="W1097" s="14"/>
      <c r="X1097" s="14"/>
      <c r="Y1097" s="14"/>
      <c r="Z1097" s="14"/>
    </row>
    <row r="1098">
      <c r="A1098" s="106">
        <v>1097.0</v>
      </c>
      <c r="B1098" s="107" t="s">
        <v>5409</v>
      </c>
      <c r="C1098" s="107" t="s">
        <v>6325</v>
      </c>
      <c r="D1098" s="107" t="s">
        <v>4509</v>
      </c>
      <c r="E1098" s="36" t="s">
        <v>6326</v>
      </c>
      <c r="F1098" s="14"/>
      <c r="G1098" s="14"/>
      <c r="H1098" s="14"/>
      <c r="I1098" s="14"/>
      <c r="J1098" s="14"/>
      <c r="K1098" s="14"/>
      <c r="L1098" s="14"/>
      <c r="M1098" s="14"/>
      <c r="N1098" s="14"/>
      <c r="O1098" s="14"/>
      <c r="P1098" s="14"/>
      <c r="Q1098" s="14"/>
      <c r="R1098" s="14"/>
      <c r="S1098" s="14"/>
      <c r="T1098" s="14"/>
      <c r="U1098" s="14"/>
      <c r="V1098" s="14"/>
      <c r="W1098" s="14"/>
      <c r="X1098" s="14"/>
      <c r="Y1098" s="14"/>
      <c r="Z1098" s="14"/>
    </row>
    <row r="1099">
      <c r="A1099" s="106">
        <v>1098.0</v>
      </c>
      <c r="B1099" s="107" t="s">
        <v>5409</v>
      </c>
      <c r="C1099" s="107" t="s">
        <v>4876</v>
      </c>
      <c r="D1099" s="107" t="s">
        <v>4505</v>
      </c>
      <c r="E1099" s="36" t="s">
        <v>6327</v>
      </c>
      <c r="F1099" s="14"/>
      <c r="G1099" s="14"/>
      <c r="H1099" s="14"/>
      <c r="I1099" s="14"/>
      <c r="J1099" s="14"/>
      <c r="K1099" s="14"/>
      <c r="L1099" s="14"/>
      <c r="M1099" s="14"/>
      <c r="N1099" s="14"/>
      <c r="O1099" s="14"/>
      <c r="P1099" s="14"/>
      <c r="Q1099" s="14"/>
      <c r="R1099" s="14"/>
      <c r="S1099" s="14"/>
      <c r="T1099" s="14"/>
      <c r="U1099" s="14"/>
      <c r="V1099" s="14"/>
      <c r="W1099" s="14"/>
      <c r="X1099" s="14"/>
      <c r="Y1099" s="14"/>
      <c r="Z1099" s="14"/>
    </row>
    <row r="1100">
      <c r="A1100" s="106">
        <v>1099.0</v>
      </c>
      <c r="B1100" s="107" t="s">
        <v>5409</v>
      </c>
      <c r="C1100" s="107" t="s">
        <v>6328</v>
      </c>
      <c r="D1100" s="107" t="s">
        <v>4509</v>
      </c>
      <c r="E1100" s="36" t="s">
        <v>6329</v>
      </c>
      <c r="F1100" s="14"/>
      <c r="G1100" s="14"/>
      <c r="H1100" s="14"/>
      <c r="I1100" s="14"/>
      <c r="J1100" s="14"/>
      <c r="K1100" s="14"/>
      <c r="L1100" s="14"/>
      <c r="M1100" s="14"/>
      <c r="N1100" s="14"/>
      <c r="O1100" s="14"/>
      <c r="P1100" s="14"/>
      <c r="Q1100" s="14"/>
      <c r="R1100" s="14"/>
      <c r="S1100" s="14"/>
      <c r="T1100" s="14"/>
      <c r="U1100" s="14"/>
      <c r="V1100" s="14"/>
      <c r="W1100" s="14"/>
      <c r="X1100" s="14"/>
      <c r="Y1100" s="14"/>
      <c r="Z1100" s="14"/>
    </row>
    <row r="1101">
      <c r="A1101" s="106">
        <v>1100.0</v>
      </c>
      <c r="B1101" s="107" t="s">
        <v>5409</v>
      </c>
      <c r="C1101" s="107" t="s">
        <v>6330</v>
      </c>
      <c r="D1101" s="107" t="s">
        <v>4505</v>
      </c>
      <c r="E1101" s="36" t="s">
        <v>6331</v>
      </c>
      <c r="F1101" s="14"/>
      <c r="G1101" s="14"/>
      <c r="H1101" s="14"/>
      <c r="I1101" s="14"/>
      <c r="J1101" s="14"/>
      <c r="K1101" s="14"/>
      <c r="L1101" s="14"/>
      <c r="M1101" s="14"/>
      <c r="N1101" s="14"/>
      <c r="O1101" s="14"/>
      <c r="P1101" s="14"/>
      <c r="Q1101" s="14"/>
      <c r="R1101" s="14"/>
      <c r="S1101" s="14"/>
      <c r="T1101" s="14"/>
      <c r="U1101" s="14"/>
      <c r="V1101" s="14"/>
      <c r="W1101" s="14"/>
      <c r="X1101" s="14"/>
      <c r="Y1101" s="14"/>
      <c r="Z1101" s="14"/>
    </row>
    <row r="1102">
      <c r="A1102" s="106">
        <v>1101.0</v>
      </c>
      <c r="B1102" s="107" t="s">
        <v>5409</v>
      </c>
      <c r="C1102" s="107" t="s">
        <v>6332</v>
      </c>
      <c r="D1102" s="107" t="s">
        <v>4509</v>
      </c>
      <c r="E1102" s="36" t="s">
        <v>6333</v>
      </c>
      <c r="F1102" s="14"/>
      <c r="G1102" s="14"/>
      <c r="H1102" s="14"/>
      <c r="I1102" s="14"/>
      <c r="J1102" s="14"/>
      <c r="K1102" s="14"/>
      <c r="L1102" s="14"/>
      <c r="M1102" s="14"/>
      <c r="N1102" s="14"/>
      <c r="O1102" s="14"/>
      <c r="P1102" s="14"/>
      <c r="Q1102" s="14"/>
      <c r="R1102" s="14"/>
      <c r="S1102" s="14"/>
      <c r="T1102" s="14"/>
      <c r="U1102" s="14"/>
      <c r="V1102" s="14"/>
      <c r="W1102" s="14"/>
      <c r="X1102" s="14"/>
      <c r="Y1102" s="14"/>
      <c r="Z1102" s="14"/>
    </row>
    <row r="1103">
      <c r="A1103" s="106">
        <v>1102.0</v>
      </c>
      <c r="B1103" s="107" t="s">
        <v>5409</v>
      </c>
      <c r="C1103" s="107" t="s">
        <v>6334</v>
      </c>
      <c r="D1103" s="107" t="s">
        <v>4509</v>
      </c>
      <c r="E1103" s="36" t="s">
        <v>6335</v>
      </c>
      <c r="F1103" s="14"/>
      <c r="G1103" s="14"/>
      <c r="H1103" s="14"/>
      <c r="I1103" s="14"/>
      <c r="J1103" s="14"/>
      <c r="K1103" s="14"/>
      <c r="L1103" s="14"/>
      <c r="M1103" s="14"/>
      <c r="N1103" s="14"/>
      <c r="O1103" s="14"/>
      <c r="P1103" s="14"/>
      <c r="Q1103" s="14"/>
      <c r="R1103" s="14"/>
      <c r="S1103" s="14"/>
      <c r="T1103" s="14"/>
      <c r="U1103" s="14"/>
      <c r="V1103" s="14"/>
      <c r="W1103" s="14"/>
      <c r="X1103" s="14"/>
      <c r="Y1103" s="14"/>
      <c r="Z1103" s="14"/>
    </row>
    <row r="1104">
      <c r="A1104" s="106">
        <v>1103.0</v>
      </c>
      <c r="B1104" s="107" t="s">
        <v>5409</v>
      </c>
      <c r="C1104" s="107" t="s">
        <v>5110</v>
      </c>
      <c r="D1104" s="107" t="s">
        <v>4509</v>
      </c>
      <c r="E1104" s="36" t="s">
        <v>6336</v>
      </c>
      <c r="F1104" s="14"/>
      <c r="G1104" s="14"/>
      <c r="H1104" s="14"/>
      <c r="I1104" s="14"/>
      <c r="J1104" s="14"/>
      <c r="K1104" s="14"/>
      <c r="L1104" s="14"/>
      <c r="M1104" s="14"/>
      <c r="N1104" s="14"/>
      <c r="O1104" s="14"/>
      <c r="P1104" s="14"/>
      <c r="Q1104" s="14"/>
      <c r="R1104" s="14"/>
      <c r="S1104" s="14"/>
      <c r="T1104" s="14"/>
      <c r="U1104" s="14"/>
      <c r="V1104" s="14"/>
      <c r="W1104" s="14"/>
      <c r="X1104" s="14"/>
      <c r="Y1104" s="14"/>
      <c r="Z1104" s="14"/>
    </row>
    <row r="1105">
      <c r="A1105" s="106">
        <v>1104.0</v>
      </c>
      <c r="B1105" s="107" t="s">
        <v>5409</v>
      </c>
      <c r="C1105" s="107" t="s">
        <v>6337</v>
      </c>
      <c r="D1105" s="107" t="s">
        <v>4509</v>
      </c>
      <c r="E1105" s="36" t="s">
        <v>6338</v>
      </c>
      <c r="F1105" s="14"/>
      <c r="G1105" s="14"/>
      <c r="H1105" s="14"/>
      <c r="I1105" s="14"/>
      <c r="J1105" s="14"/>
      <c r="K1105" s="14"/>
      <c r="L1105" s="14"/>
      <c r="M1105" s="14"/>
      <c r="N1105" s="14"/>
      <c r="O1105" s="14"/>
      <c r="P1105" s="14"/>
      <c r="Q1105" s="14"/>
      <c r="R1105" s="14"/>
      <c r="S1105" s="14"/>
      <c r="T1105" s="14"/>
      <c r="U1105" s="14"/>
      <c r="V1105" s="14"/>
      <c r="W1105" s="14"/>
      <c r="X1105" s="14"/>
      <c r="Y1105" s="14"/>
      <c r="Z1105" s="14"/>
    </row>
    <row r="1106">
      <c r="A1106" s="106">
        <v>1105.0</v>
      </c>
      <c r="B1106" s="107" t="s">
        <v>5409</v>
      </c>
      <c r="C1106" s="107" t="s">
        <v>6339</v>
      </c>
      <c r="D1106" s="107" t="s">
        <v>4509</v>
      </c>
      <c r="E1106" s="36" t="s">
        <v>6340</v>
      </c>
      <c r="F1106" s="14"/>
      <c r="G1106" s="14"/>
      <c r="H1106" s="14"/>
      <c r="I1106" s="14"/>
      <c r="J1106" s="14"/>
      <c r="K1106" s="14"/>
      <c r="L1106" s="14"/>
      <c r="M1106" s="14"/>
      <c r="N1106" s="14"/>
      <c r="O1106" s="14"/>
      <c r="P1106" s="14"/>
      <c r="Q1106" s="14"/>
      <c r="R1106" s="14"/>
      <c r="S1106" s="14"/>
      <c r="T1106" s="14"/>
      <c r="U1106" s="14"/>
      <c r="V1106" s="14"/>
      <c r="W1106" s="14"/>
      <c r="X1106" s="14"/>
      <c r="Y1106" s="14"/>
      <c r="Z1106" s="14"/>
    </row>
    <row r="1107">
      <c r="A1107" s="106">
        <v>1106.0</v>
      </c>
      <c r="B1107" s="107" t="s">
        <v>5409</v>
      </c>
      <c r="C1107" s="107" t="s">
        <v>6341</v>
      </c>
      <c r="D1107" s="107" t="s">
        <v>4509</v>
      </c>
      <c r="E1107" s="36" t="s">
        <v>6342</v>
      </c>
      <c r="F1107" s="14"/>
      <c r="G1107" s="14"/>
      <c r="H1107" s="14"/>
      <c r="I1107" s="14"/>
      <c r="J1107" s="14"/>
      <c r="K1107" s="14"/>
      <c r="L1107" s="14"/>
      <c r="M1107" s="14"/>
      <c r="N1107" s="14"/>
      <c r="O1107" s="14"/>
      <c r="P1107" s="14"/>
      <c r="Q1107" s="14"/>
      <c r="R1107" s="14"/>
      <c r="S1107" s="14"/>
      <c r="T1107" s="14"/>
      <c r="U1107" s="14"/>
      <c r="V1107" s="14"/>
      <c r="W1107" s="14"/>
      <c r="X1107" s="14"/>
      <c r="Y1107" s="14"/>
      <c r="Z1107" s="14"/>
    </row>
    <row r="1108">
      <c r="A1108" s="106">
        <v>1107.0</v>
      </c>
      <c r="B1108" s="107" t="s">
        <v>5409</v>
      </c>
      <c r="C1108" s="107" t="s">
        <v>6343</v>
      </c>
      <c r="D1108" s="107" t="s">
        <v>4509</v>
      </c>
      <c r="E1108" s="36" t="s">
        <v>6344</v>
      </c>
      <c r="F1108" s="14"/>
      <c r="G1108" s="14"/>
      <c r="H1108" s="14"/>
      <c r="I1108" s="14"/>
      <c r="J1108" s="14"/>
      <c r="K1108" s="14"/>
      <c r="L1108" s="14"/>
      <c r="M1108" s="14"/>
      <c r="N1108" s="14"/>
      <c r="O1108" s="14"/>
      <c r="P1108" s="14"/>
      <c r="Q1108" s="14"/>
      <c r="R1108" s="14"/>
      <c r="S1108" s="14"/>
      <c r="T1108" s="14"/>
      <c r="U1108" s="14"/>
      <c r="V1108" s="14"/>
      <c r="W1108" s="14"/>
      <c r="X1108" s="14"/>
      <c r="Y1108" s="14"/>
      <c r="Z1108" s="14"/>
    </row>
    <row r="1109">
      <c r="A1109" s="106">
        <v>1108.0</v>
      </c>
      <c r="B1109" s="107" t="s">
        <v>5409</v>
      </c>
      <c r="C1109" s="107" t="s">
        <v>5525</v>
      </c>
      <c r="D1109" s="107" t="s">
        <v>5366</v>
      </c>
      <c r="E1109" s="36" t="s">
        <v>6345</v>
      </c>
      <c r="F1109" s="14"/>
      <c r="G1109" s="14"/>
      <c r="H1109" s="14"/>
      <c r="I1109" s="14"/>
      <c r="J1109" s="14"/>
      <c r="K1109" s="14"/>
      <c r="L1109" s="14"/>
      <c r="M1109" s="14"/>
      <c r="N1109" s="14"/>
      <c r="O1109" s="14"/>
      <c r="P1109" s="14"/>
      <c r="Q1109" s="14"/>
      <c r="R1109" s="14"/>
      <c r="S1109" s="14"/>
      <c r="T1109" s="14"/>
      <c r="U1109" s="14"/>
      <c r="V1109" s="14"/>
      <c r="W1109" s="14"/>
      <c r="X1109" s="14"/>
      <c r="Y1109" s="14"/>
      <c r="Z1109" s="14"/>
    </row>
    <row r="1110">
      <c r="A1110" s="106">
        <v>1109.0</v>
      </c>
      <c r="B1110" s="107" t="s">
        <v>5409</v>
      </c>
      <c r="C1110" s="107" t="s">
        <v>6346</v>
      </c>
      <c r="D1110" s="107" t="s">
        <v>4509</v>
      </c>
      <c r="E1110" s="36" t="s">
        <v>6347</v>
      </c>
      <c r="F1110" s="14"/>
      <c r="G1110" s="14"/>
      <c r="H1110" s="14"/>
      <c r="I1110" s="14"/>
      <c r="J1110" s="14"/>
      <c r="K1110" s="14"/>
      <c r="L1110" s="14"/>
      <c r="M1110" s="14"/>
      <c r="N1110" s="14"/>
      <c r="O1110" s="14"/>
      <c r="P1110" s="14"/>
      <c r="Q1110" s="14"/>
      <c r="R1110" s="14"/>
      <c r="S1110" s="14"/>
      <c r="T1110" s="14"/>
      <c r="U1110" s="14"/>
      <c r="V1110" s="14"/>
      <c r="W1110" s="14"/>
      <c r="X1110" s="14"/>
      <c r="Y1110" s="14"/>
      <c r="Z1110" s="14"/>
    </row>
    <row r="1111">
      <c r="A1111" s="106">
        <v>1110.0</v>
      </c>
      <c r="B1111" s="107" t="s">
        <v>5409</v>
      </c>
      <c r="C1111" s="107" t="s">
        <v>6348</v>
      </c>
      <c r="D1111" s="107" t="s">
        <v>4509</v>
      </c>
      <c r="E1111" s="36" t="s">
        <v>6349</v>
      </c>
      <c r="F1111" s="14"/>
      <c r="G1111" s="14"/>
      <c r="H1111" s="14"/>
      <c r="I1111" s="14"/>
      <c r="J1111" s="14"/>
      <c r="K1111" s="14"/>
      <c r="L1111" s="14"/>
      <c r="M1111" s="14"/>
      <c r="N1111" s="14"/>
      <c r="O1111" s="14"/>
      <c r="P1111" s="14"/>
      <c r="Q1111" s="14"/>
      <c r="R1111" s="14"/>
      <c r="S1111" s="14"/>
      <c r="T1111" s="14"/>
      <c r="U1111" s="14"/>
      <c r="V1111" s="14"/>
      <c r="W1111" s="14"/>
      <c r="X1111" s="14"/>
      <c r="Y1111" s="14"/>
      <c r="Z1111" s="14"/>
    </row>
    <row r="1112">
      <c r="A1112" s="106">
        <v>1111.0</v>
      </c>
      <c r="B1112" s="107" t="s">
        <v>5409</v>
      </c>
      <c r="C1112" s="107" t="s">
        <v>4899</v>
      </c>
      <c r="D1112" s="107" t="s">
        <v>4509</v>
      </c>
      <c r="E1112" s="36" t="s">
        <v>6350</v>
      </c>
      <c r="F1112" s="14"/>
      <c r="G1112" s="14"/>
      <c r="H1112" s="14"/>
      <c r="I1112" s="14"/>
      <c r="J1112" s="14"/>
      <c r="K1112" s="14"/>
      <c r="L1112" s="14"/>
      <c r="M1112" s="14"/>
      <c r="N1112" s="14"/>
      <c r="O1112" s="14"/>
      <c r="P1112" s="14"/>
      <c r="Q1112" s="14"/>
      <c r="R1112" s="14"/>
      <c r="S1112" s="14"/>
      <c r="T1112" s="14"/>
      <c r="U1112" s="14"/>
      <c r="V1112" s="14"/>
      <c r="W1112" s="14"/>
      <c r="X1112" s="14"/>
      <c r="Y1112" s="14"/>
      <c r="Z1112" s="14"/>
    </row>
    <row r="1113">
      <c r="A1113" s="106">
        <v>1112.0</v>
      </c>
      <c r="B1113" s="107" t="s">
        <v>5409</v>
      </c>
      <c r="C1113" s="107" t="s">
        <v>6351</v>
      </c>
      <c r="D1113" s="107" t="s">
        <v>4543</v>
      </c>
      <c r="E1113" s="36" t="s">
        <v>6352</v>
      </c>
      <c r="F1113" s="14"/>
      <c r="G1113" s="14"/>
      <c r="H1113" s="14"/>
      <c r="I1113" s="14"/>
      <c r="J1113" s="14"/>
      <c r="K1113" s="14"/>
      <c r="L1113" s="14"/>
      <c r="M1113" s="14"/>
      <c r="N1113" s="14"/>
      <c r="O1113" s="14"/>
      <c r="P1113" s="14"/>
      <c r="Q1113" s="14"/>
      <c r="R1113" s="14"/>
      <c r="S1113" s="14"/>
      <c r="T1113" s="14"/>
      <c r="U1113" s="14"/>
      <c r="V1113" s="14"/>
      <c r="W1113" s="14"/>
      <c r="X1113" s="14"/>
      <c r="Y1113" s="14"/>
      <c r="Z1113" s="14"/>
    </row>
    <row r="1114">
      <c r="A1114" s="106">
        <v>1113.0</v>
      </c>
      <c r="B1114" s="107" t="s">
        <v>5409</v>
      </c>
      <c r="C1114" s="107" t="s">
        <v>5570</v>
      </c>
      <c r="D1114" s="107" t="s">
        <v>4509</v>
      </c>
      <c r="E1114" s="36" t="s">
        <v>6353</v>
      </c>
      <c r="F1114" s="14"/>
      <c r="G1114" s="14"/>
      <c r="H1114" s="14"/>
      <c r="I1114" s="14"/>
      <c r="J1114" s="14"/>
      <c r="K1114" s="14"/>
      <c r="L1114" s="14"/>
      <c r="M1114" s="14"/>
      <c r="N1114" s="14"/>
      <c r="O1114" s="14"/>
      <c r="P1114" s="14"/>
      <c r="Q1114" s="14"/>
      <c r="R1114" s="14"/>
      <c r="S1114" s="14"/>
      <c r="T1114" s="14"/>
      <c r="U1114" s="14"/>
      <c r="V1114" s="14"/>
      <c r="W1114" s="14"/>
      <c r="X1114" s="14"/>
      <c r="Y1114" s="14"/>
      <c r="Z1114" s="14"/>
    </row>
    <row r="1115">
      <c r="A1115" s="106">
        <v>1114.0</v>
      </c>
      <c r="B1115" s="107" t="s">
        <v>5409</v>
      </c>
      <c r="C1115" s="107" t="s">
        <v>6354</v>
      </c>
      <c r="D1115" s="107" t="s">
        <v>4505</v>
      </c>
      <c r="E1115" s="36" t="s">
        <v>6355</v>
      </c>
      <c r="F1115" s="14"/>
      <c r="G1115" s="14"/>
      <c r="H1115" s="14"/>
      <c r="I1115" s="14"/>
      <c r="J1115" s="14"/>
      <c r="K1115" s="14"/>
      <c r="L1115" s="14"/>
      <c r="M1115" s="14"/>
      <c r="N1115" s="14"/>
      <c r="O1115" s="14"/>
      <c r="P1115" s="14"/>
      <c r="Q1115" s="14"/>
      <c r="R1115" s="14"/>
      <c r="S1115" s="14"/>
      <c r="T1115" s="14"/>
      <c r="U1115" s="14"/>
      <c r="V1115" s="14"/>
      <c r="W1115" s="14"/>
      <c r="X1115" s="14"/>
      <c r="Y1115" s="14"/>
      <c r="Z1115" s="14"/>
    </row>
    <row r="1116">
      <c r="A1116" s="106">
        <v>1115.0</v>
      </c>
      <c r="B1116" s="107" t="s">
        <v>5409</v>
      </c>
      <c r="C1116" s="107" t="s">
        <v>6356</v>
      </c>
      <c r="D1116" s="107" t="s">
        <v>4509</v>
      </c>
      <c r="E1116" s="36" t="s">
        <v>6357</v>
      </c>
      <c r="F1116" s="14"/>
      <c r="G1116" s="14"/>
      <c r="H1116" s="14"/>
      <c r="I1116" s="14"/>
      <c r="J1116" s="14"/>
      <c r="K1116" s="14"/>
      <c r="L1116" s="14"/>
      <c r="M1116" s="14"/>
      <c r="N1116" s="14"/>
      <c r="O1116" s="14"/>
      <c r="P1116" s="14"/>
      <c r="Q1116" s="14"/>
      <c r="R1116" s="14"/>
      <c r="S1116" s="14"/>
      <c r="T1116" s="14"/>
      <c r="U1116" s="14"/>
      <c r="V1116" s="14"/>
      <c r="W1116" s="14"/>
      <c r="X1116" s="14"/>
      <c r="Y1116" s="14"/>
      <c r="Z1116" s="14"/>
    </row>
    <row r="1117">
      <c r="A1117" s="106">
        <v>1116.0</v>
      </c>
      <c r="B1117" s="107" t="s">
        <v>5409</v>
      </c>
      <c r="C1117" s="107" t="s">
        <v>6358</v>
      </c>
      <c r="D1117" s="107" t="s">
        <v>4509</v>
      </c>
      <c r="E1117" s="36" t="s">
        <v>6359</v>
      </c>
      <c r="F1117" s="14"/>
      <c r="G1117" s="14"/>
      <c r="H1117" s="14"/>
      <c r="I1117" s="14"/>
      <c r="J1117" s="14"/>
      <c r="K1117" s="14"/>
      <c r="L1117" s="14"/>
      <c r="M1117" s="14"/>
      <c r="N1117" s="14"/>
      <c r="O1117" s="14"/>
      <c r="P1117" s="14"/>
      <c r="Q1117" s="14"/>
      <c r="R1117" s="14"/>
      <c r="S1117" s="14"/>
      <c r="T1117" s="14"/>
      <c r="U1117" s="14"/>
      <c r="V1117" s="14"/>
      <c r="W1117" s="14"/>
      <c r="X1117" s="14"/>
      <c r="Y1117" s="14"/>
      <c r="Z1117" s="14"/>
    </row>
    <row r="1118">
      <c r="A1118" s="106">
        <v>1117.0</v>
      </c>
      <c r="B1118" s="107" t="s">
        <v>5409</v>
      </c>
      <c r="C1118" s="107" t="s">
        <v>6360</v>
      </c>
      <c r="D1118" s="107" t="s">
        <v>4509</v>
      </c>
      <c r="E1118" s="36" t="s">
        <v>6361</v>
      </c>
      <c r="F1118" s="14"/>
      <c r="G1118" s="14"/>
      <c r="H1118" s="14"/>
      <c r="I1118" s="14"/>
      <c r="J1118" s="14"/>
      <c r="K1118" s="14"/>
      <c r="L1118" s="14"/>
      <c r="M1118" s="14"/>
      <c r="N1118" s="14"/>
      <c r="O1118" s="14"/>
      <c r="P1118" s="14"/>
      <c r="Q1118" s="14"/>
      <c r="R1118" s="14"/>
      <c r="S1118" s="14"/>
      <c r="T1118" s="14"/>
      <c r="U1118" s="14"/>
      <c r="V1118" s="14"/>
      <c r="W1118" s="14"/>
      <c r="X1118" s="14"/>
      <c r="Y1118" s="14"/>
      <c r="Z1118" s="14"/>
    </row>
    <row r="1119">
      <c r="A1119" s="106">
        <v>1118.0</v>
      </c>
      <c r="B1119" s="107" t="s">
        <v>5409</v>
      </c>
      <c r="C1119" s="107" t="s">
        <v>6362</v>
      </c>
      <c r="D1119" s="107" t="s">
        <v>4509</v>
      </c>
      <c r="E1119" s="36" t="s">
        <v>6363</v>
      </c>
      <c r="F1119" s="14"/>
      <c r="G1119" s="14"/>
      <c r="H1119" s="14"/>
      <c r="I1119" s="14"/>
      <c r="J1119" s="14"/>
      <c r="K1119" s="14"/>
      <c r="L1119" s="14"/>
      <c r="M1119" s="14"/>
      <c r="N1119" s="14"/>
      <c r="O1119" s="14"/>
      <c r="P1119" s="14"/>
      <c r="Q1119" s="14"/>
      <c r="R1119" s="14"/>
      <c r="S1119" s="14"/>
      <c r="T1119" s="14"/>
      <c r="U1119" s="14"/>
      <c r="V1119" s="14"/>
      <c r="W1119" s="14"/>
      <c r="X1119" s="14"/>
      <c r="Y1119" s="14"/>
      <c r="Z1119" s="14"/>
    </row>
    <row r="1120">
      <c r="A1120" s="106">
        <v>1119.0</v>
      </c>
      <c r="B1120" s="107" t="s">
        <v>5409</v>
      </c>
      <c r="C1120" s="107" t="s">
        <v>4614</v>
      </c>
      <c r="D1120" s="107" t="s">
        <v>4509</v>
      </c>
      <c r="E1120" s="36" t="s">
        <v>6364</v>
      </c>
      <c r="F1120" s="14"/>
      <c r="G1120" s="14"/>
      <c r="H1120" s="14"/>
      <c r="I1120" s="14"/>
      <c r="J1120" s="14"/>
      <c r="K1120" s="14"/>
      <c r="L1120" s="14"/>
      <c r="M1120" s="14"/>
      <c r="N1120" s="14"/>
      <c r="O1120" s="14"/>
      <c r="P1120" s="14"/>
      <c r="Q1120" s="14"/>
      <c r="R1120" s="14"/>
      <c r="S1120" s="14"/>
      <c r="T1120" s="14"/>
      <c r="U1120" s="14"/>
      <c r="V1120" s="14"/>
      <c r="W1120" s="14"/>
      <c r="X1120" s="14"/>
      <c r="Y1120" s="14"/>
      <c r="Z1120" s="14"/>
    </row>
    <row r="1121">
      <c r="A1121" s="106">
        <v>1120.0</v>
      </c>
      <c r="B1121" s="107" t="s">
        <v>5409</v>
      </c>
      <c r="C1121" s="107" t="s">
        <v>6365</v>
      </c>
      <c r="D1121" s="107" t="s">
        <v>4509</v>
      </c>
      <c r="E1121" s="36" t="s">
        <v>6366</v>
      </c>
      <c r="F1121" s="14"/>
      <c r="G1121" s="14"/>
      <c r="H1121" s="14"/>
      <c r="I1121" s="14"/>
      <c r="J1121" s="14"/>
      <c r="K1121" s="14"/>
      <c r="L1121" s="14"/>
      <c r="M1121" s="14"/>
      <c r="N1121" s="14"/>
      <c r="O1121" s="14"/>
      <c r="P1121" s="14"/>
      <c r="Q1121" s="14"/>
      <c r="R1121" s="14"/>
      <c r="S1121" s="14"/>
      <c r="T1121" s="14"/>
      <c r="U1121" s="14"/>
      <c r="V1121" s="14"/>
      <c r="W1121" s="14"/>
      <c r="X1121" s="14"/>
      <c r="Y1121" s="14"/>
      <c r="Z1121" s="14"/>
    </row>
    <row r="1122">
      <c r="A1122" s="106">
        <v>1121.0</v>
      </c>
      <c r="B1122" s="107" t="s">
        <v>5409</v>
      </c>
      <c r="C1122" s="107" t="s">
        <v>4780</v>
      </c>
      <c r="D1122" s="107" t="s">
        <v>4509</v>
      </c>
      <c r="E1122" s="36" t="s">
        <v>6367</v>
      </c>
      <c r="F1122" s="14"/>
      <c r="G1122" s="14"/>
      <c r="H1122" s="14"/>
      <c r="I1122" s="14"/>
      <c r="J1122" s="14"/>
      <c r="K1122" s="14"/>
      <c r="L1122" s="14"/>
      <c r="M1122" s="14"/>
      <c r="N1122" s="14"/>
      <c r="O1122" s="14"/>
      <c r="P1122" s="14"/>
      <c r="Q1122" s="14"/>
      <c r="R1122" s="14"/>
      <c r="S1122" s="14"/>
      <c r="T1122" s="14"/>
      <c r="U1122" s="14"/>
      <c r="V1122" s="14"/>
      <c r="W1122" s="14"/>
      <c r="X1122" s="14"/>
      <c r="Y1122" s="14"/>
      <c r="Z1122" s="14"/>
    </row>
    <row r="1123">
      <c r="A1123" s="106">
        <v>1122.0</v>
      </c>
      <c r="B1123" s="107" t="s">
        <v>5409</v>
      </c>
      <c r="C1123" s="107" t="s">
        <v>4976</v>
      </c>
      <c r="D1123" s="107" t="s">
        <v>4509</v>
      </c>
      <c r="E1123" s="36" t="s">
        <v>6368</v>
      </c>
      <c r="F1123" s="14"/>
      <c r="G1123" s="14"/>
      <c r="H1123" s="14"/>
      <c r="I1123" s="14"/>
      <c r="J1123" s="14"/>
      <c r="K1123" s="14"/>
      <c r="L1123" s="14"/>
      <c r="M1123" s="14"/>
      <c r="N1123" s="14"/>
      <c r="O1123" s="14"/>
      <c r="P1123" s="14"/>
      <c r="Q1123" s="14"/>
      <c r="R1123" s="14"/>
      <c r="S1123" s="14"/>
      <c r="T1123" s="14"/>
      <c r="U1123" s="14"/>
      <c r="V1123" s="14"/>
      <c r="W1123" s="14"/>
      <c r="X1123" s="14"/>
      <c r="Y1123" s="14"/>
      <c r="Z1123" s="14"/>
    </row>
    <row r="1124">
      <c r="A1124" s="106">
        <v>1123.0</v>
      </c>
      <c r="B1124" s="107" t="s">
        <v>5409</v>
      </c>
      <c r="C1124" s="107" t="s">
        <v>6369</v>
      </c>
      <c r="D1124" s="107" t="s">
        <v>4509</v>
      </c>
      <c r="E1124" s="36" t="s">
        <v>6370</v>
      </c>
      <c r="F1124" s="14"/>
      <c r="G1124" s="14"/>
      <c r="H1124" s="14"/>
      <c r="I1124" s="14"/>
      <c r="J1124" s="14"/>
      <c r="K1124" s="14"/>
      <c r="L1124" s="14"/>
      <c r="M1124" s="14"/>
      <c r="N1124" s="14"/>
      <c r="O1124" s="14"/>
      <c r="P1124" s="14"/>
      <c r="Q1124" s="14"/>
      <c r="R1124" s="14"/>
      <c r="S1124" s="14"/>
      <c r="T1124" s="14"/>
      <c r="U1124" s="14"/>
      <c r="V1124" s="14"/>
      <c r="W1124" s="14"/>
      <c r="X1124" s="14"/>
      <c r="Y1124" s="14"/>
      <c r="Z1124" s="14"/>
    </row>
    <row r="1125">
      <c r="A1125" s="106">
        <v>1124.0</v>
      </c>
      <c r="B1125" s="107" t="s">
        <v>5409</v>
      </c>
      <c r="C1125" s="107" t="s">
        <v>6371</v>
      </c>
      <c r="D1125" s="107" t="s">
        <v>4509</v>
      </c>
      <c r="E1125" s="36" t="s">
        <v>6372</v>
      </c>
      <c r="F1125" s="14"/>
      <c r="G1125" s="14"/>
      <c r="H1125" s="14"/>
      <c r="I1125" s="14"/>
      <c r="J1125" s="14"/>
      <c r="K1125" s="14"/>
      <c r="L1125" s="14"/>
      <c r="M1125" s="14"/>
      <c r="N1125" s="14"/>
      <c r="O1125" s="14"/>
      <c r="P1125" s="14"/>
      <c r="Q1125" s="14"/>
      <c r="R1125" s="14"/>
      <c r="S1125" s="14"/>
      <c r="T1125" s="14"/>
      <c r="U1125" s="14"/>
      <c r="V1125" s="14"/>
      <c r="W1125" s="14"/>
      <c r="X1125" s="14"/>
      <c r="Y1125" s="14"/>
      <c r="Z1125" s="14"/>
    </row>
    <row r="1126">
      <c r="A1126" s="106">
        <v>1125.0</v>
      </c>
      <c r="B1126" s="107" t="s">
        <v>5409</v>
      </c>
      <c r="C1126" s="107" t="s">
        <v>6373</v>
      </c>
      <c r="D1126" s="107" t="s">
        <v>4509</v>
      </c>
      <c r="E1126" s="36" t="s">
        <v>6374</v>
      </c>
      <c r="F1126" s="14"/>
      <c r="G1126" s="14"/>
      <c r="H1126" s="14"/>
      <c r="I1126" s="14"/>
      <c r="J1126" s="14"/>
      <c r="K1126" s="14"/>
      <c r="L1126" s="14"/>
      <c r="M1126" s="14"/>
      <c r="N1126" s="14"/>
      <c r="O1126" s="14"/>
      <c r="P1126" s="14"/>
      <c r="Q1126" s="14"/>
      <c r="R1126" s="14"/>
      <c r="S1126" s="14"/>
      <c r="T1126" s="14"/>
      <c r="U1126" s="14"/>
      <c r="V1126" s="14"/>
      <c r="W1126" s="14"/>
      <c r="X1126" s="14"/>
      <c r="Y1126" s="14"/>
      <c r="Z1126" s="14"/>
    </row>
    <row r="1127">
      <c r="A1127" s="106">
        <v>1126.0</v>
      </c>
      <c r="B1127" s="107" t="s">
        <v>5409</v>
      </c>
      <c r="C1127" s="107" t="s">
        <v>6375</v>
      </c>
      <c r="D1127" s="107" t="s">
        <v>4505</v>
      </c>
      <c r="E1127" s="36" t="s">
        <v>6376</v>
      </c>
      <c r="F1127" s="14"/>
      <c r="G1127" s="14"/>
      <c r="H1127" s="14"/>
      <c r="I1127" s="14"/>
      <c r="J1127" s="14"/>
      <c r="K1127" s="14"/>
      <c r="L1127" s="14"/>
      <c r="M1127" s="14"/>
      <c r="N1127" s="14"/>
      <c r="O1127" s="14"/>
      <c r="P1127" s="14"/>
      <c r="Q1127" s="14"/>
      <c r="R1127" s="14"/>
      <c r="S1127" s="14"/>
      <c r="T1127" s="14"/>
      <c r="U1127" s="14"/>
      <c r="V1127" s="14"/>
      <c r="W1127" s="14"/>
      <c r="X1127" s="14"/>
      <c r="Y1127" s="14"/>
      <c r="Z1127" s="14"/>
    </row>
    <row r="1128">
      <c r="A1128" s="106">
        <v>1127.0</v>
      </c>
      <c r="B1128" s="107" t="s">
        <v>5409</v>
      </c>
      <c r="C1128" s="107" t="s">
        <v>6377</v>
      </c>
      <c r="D1128" s="107" t="s">
        <v>4509</v>
      </c>
      <c r="E1128" s="36" t="s">
        <v>6378</v>
      </c>
      <c r="F1128" s="14"/>
      <c r="G1128" s="14"/>
      <c r="H1128" s="14"/>
      <c r="I1128" s="14"/>
      <c r="J1128" s="14"/>
      <c r="K1128" s="14"/>
      <c r="L1128" s="14"/>
      <c r="M1128" s="14"/>
      <c r="N1128" s="14"/>
      <c r="O1128" s="14"/>
      <c r="P1128" s="14"/>
      <c r="Q1128" s="14"/>
      <c r="R1128" s="14"/>
      <c r="S1128" s="14"/>
      <c r="T1128" s="14"/>
      <c r="U1128" s="14"/>
      <c r="V1128" s="14"/>
      <c r="W1128" s="14"/>
      <c r="X1128" s="14"/>
      <c r="Y1128" s="14"/>
      <c r="Z1128" s="14"/>
    </row>
    <row r="1129">
      <c r="A1129" s="106">
        <v>1128.0</v>
      </c>
      <c r="B1129" s="107" t="s">
        <v>5409</v>
      </c>
      <c r="C1129" s="107" t="s">
        <v>4529</v>
      </c>
      <c r="D1129" s="107" t="s">
        <v>4509</v>
      </c>
      <c r="E1129" s="36" t="s">
        <v>6379</v>
      </c>
      <c r="F1129" s="14"/>
      <c r="G1129" s="14"/>
      <c r="H1129" s="14"/>
      <c r="I1129" s="14"/>
      <c r="J1129" s="14"/>
      <c r="K1129" s="14"/>
      <c r="L1129" s="14"/>
      <c r="M1129" s="14"/>
      <c r="N1129" s="14"/>
      <c r="O1129" s="14"/>
      <c r="P1129" s="14"/>
      <c r="Q1129" s="14"/>
      <c r="R1129" s="14"/>
      <c r="S1129" s="14"/>
      <c r="T1129" s="14"/>
      <c r="U1129" s="14"/>
      <c r="V1129" s="14"/>
      <c r="W1129" s="14"/>
      <c r="X1129" s="14"/>
      <c r="Y1129" s="14"/>
      <c r="Z1129" s="14"/>
    </row>
    <row r="1130">
      <c r="A1130" s="106">
        <v>1129.0</v>
      </c>
      <c r="B1130" s="107" t="s">
        <v>5409</v>
      </c>
      <c r="C1130" s="107" t="s">
        <v>4588</v>
      </c>
      <c r="D1130" s="107" t="s">
        <v>4509</v>
      </c>
      <c r="E1130" s="36" t="s">
        <v>6380</v>
      </c>
      <c r="F1130" s="14"/>
      <c r="G1130" s="14"/>
      <c r="H1130" s="14"/>
      <c r="I1130" s="14"/>
      <c r="J1130" s="14"/>
      <c r="K1130" s="14"/>
      <c r="L1130" s="14"/>
      <c r="M1130" s="14"/>
      <c r="N1130" s="14"/>
      <c r="O1130" s="14"/>
      <c r="P1130" s="14"/>
      <c r="Q1130" s="14"/>
      <c r="R1130" s="14"/>
      <c r="S1130" s="14"/>
      <c r="T1130" s="14"/>
      <c r="U1130" s="14"/>
      <c r="V1130" s="14"/>
      <c r="W1130" s="14"/>
      <c r="X1130" s="14"/>
      <c r="Y1130" s="14"/>
      <c r="Z1130" s="14"/>
    </row>
    <row r="1131">
      <c r="A1131" s="106">
        <v>1130.0</v>
      </c>
      <c r="B1131" s="107" t="s">
        <v>5409</v>
      </c>
      <c r="C1131" s="107" t="s">
        <v>5721</v>
      </c>
      <c r="D1131" s="107" t="s">
        <v>4509</v>
      </c>
      <c r="E1131" s="36" t="s">
        <v>6381</v>
      </c>
      <c r="F1131" s="14"/>
      <c r="G1131" s="14"/>
      <c r="H1131" s="14"/>
      <c r="I1131" s="14"/>
      <c r="J1131" s="14"/>
      <c r="K1131" s="14"/>
      <c r="L1131" s="14"/>
      <c r="M1131" s="14"/>
      <c r="N1131" s="14"/>
      <c r="O1131" s="14"/>
      <c r="P1131" s="14"/>
      <c r="Q1131" s="14"/>
      <c r="R1131" s="14"/>
      <c r="S1131" s="14"/>
      <c r="T1131" s="14"/>
      <c r="U1131" s="14"/>
      <c r="V1131" s="14"/>
      <c r="W1131" s="14"/>
      <c r="X1131" s="14"/>
      <c r="Y1131" s="14"/>
      <c r="Z1131" s="14"/>
    </row>
    <row r="1132">
      <c r="A1132" s="106">
        <v>1131.0</v>
      </c>
      <c r="B1132" s="107" t="s">
        <v>5409</v>
      </c>
      <c r="C1132" s="107" t="s">
        <v>6382</v>
      </c>
      <c r="D1132" s="107" t="s">
        <v>4509</v>
      </c>
      <c r="E1132" s="36" t="s">
        <v>6383</v>
      </c>
      <c r="F1132" s="14"/>
      <c r="G1132" s="14"/>
      <c r="H1132" s="14"/>
      <c r="I1132" s="14"/>
      <c r="J1132" s="14"/>
      <c r="K1132" s="14"/>
      <c r="L1132" s="14"/>
      <c r="M1132" s="14"/>
      <c r="N1132" s="14"/>
      <c r="O1132" s="14"/>
      <c r="P1132" s="14"/>
      <c r="Q1132" s="14"/>
      <c r="R1132" s="14"/>
      <c r="S1132" s="14"/>
      <c r="T1132" s="14"/>
      <c r="U1132" s="14"/>
      <c r="V1132" s="14"/>
      <c r="W1132" s="14"/>
      <c r="X1132" s="14"/>
      <c r="Y1132" s="14"/>
      <c r="Z1132" s="14"/>
    </row>
    <row r="1133">
      <c r="A1133" s="106">
        <v>1132.0</v>
      </c>
      <c r="B1133" s="107" t="s">
        <v>5409</v>
      </c>
      <c r="C1133" s="107" t="s">
        <v>6384</v>
      </c>
      <c r="D1133" s="107" t="s">
        <v>4509</v>
      </c>
      <c r="E1133" s="36" t="s">
        <v>6385</v>
      </c>
      <c r="F1133" s="14"/>
      <c r="G1133" s="14"/>
      <c r="H1133" s="14"/>
      <c r="I1133" s="14"/>
      <c r="J1133" s="14"/>
      <c r="K1133" s="14"/>
      <c r="L1133" s="14"/>
      <c r="M1133" s="14"/>
      <c r="N1133" s="14"/>
      <c r="O1133" s="14"/>
      <c r="P1133" s="14"/>
      <c r="Q1133" s="14"/>
      <c r="R1133" s="14"/>
      <c r="S1133" s="14"/>
      <c r="T1133" s="14"/>
      <c r="U1133" s="14"/>
      <c r="V1133" s="14"/>
      <c r="W1133" s="14"/>
      <c r="X1133" s="14"/>
      <c r="Y1133" s="14"/>
      <c r="Z1133" s="14"/>
    </row>
    <row r="1134">
      <c r="A1134" s="106">
        <v>1133.0</v>
      </c>
      <c r="B1134" s="107" t="s">
        <v>5409</v>
      </c>
      <c r="C1134" s="107" t="s">
        <v>6386</v>
      </c>
      <c r="D1134" s="107" t="s">
        <v>4543</v>
      </c>
      <c r="E1134" s="36" t="s">
        <v>6387</v>
      </c>
      <c r="F1134" s="14"/>
      <c r="G1134" s="14"/>
      <c r="H1134" s="14"/>
      <c r="I1134" s="14"/>
      <c r="J1134" s="14"/>
      <c r="K1134" s="14"/>
      <c r="L1134" s="14"/>
      <c r="M1134" s="14"/>
      <c r="N1134" s="14"/>
      <c r="O1134" s="14"/>
      <c r="P1134" s="14"/>
      <c r="Q1134" s="14"/>
      <c r="R1134" s="14"/>
      <c r="S1134" s="14"/>
      <c r="T1134" s="14"/>
      <c r="U1134" s="14"/>
      <c r="V1134" s="14"/>
      <c r="W1134" s="14"/>
      <c r="X1134" s="14"/>
      <c r="Y1134" s="14"/>
      <c r="Z1134" s="14"/>
    </row>
    <row r="1135">
      <c r="A1135" s="106">
        <v>1134.0</v>
      </c>
      <c r="B1135" s="107" t="s">
        <v>5409</v>
      </c>
      <c r="C1135" s="107" t="s">
        <v>5025</v>
      </c>
      <c r="D1135" s="107" t="s">
        <v>4509</v>
      </c>
      <c r="E1135" s="36" t="s">
        <v>6388</v>
      </c>
      <c r="F1135" s="14"/>
      <c r="G1135" s="14"/>
      <c r="H1135" s="14"/>
      <c r="I1135" s="14"/>
      <c r="J1135" s="14"/>
      <c r="K1135" s="14"/>
      <c r="L1135" s="14"/>
      <c r="M1135" s="14"/>
      <c r="N1135" s="14"/>
      <c r="O1135" s="14"/>
      <c r="P1135" s="14"/>
      <c r="Q1135" s="14"/>
      <c r="R1135" s="14"/>
      <c r="S1135" s="14"/>
      <c r="T1135" s="14"/>
      <c r="U1135" s="14"/>
      <c r="V1135" s="14"/>
      <c r="W1135" s="14"/>
      <c r="X1135" s="14"/>
      <c r="Y1135" s="14"/>
      <c r="Z1135" s="14"/>
    </row>
    <row r="1136">
      <c r="A1136" s="106">
        <v>1135.0</v>
      </c>
      <c r="B1136" s="107" t="s">
        <v>5409</v>
      </c>
      <c r="C1136" s="107" t="s">
        <v>6389</v>
      </c>
      <c r="D1136" s="107" t="s">
        <v>4509</v>
      </c>
      <c r="E1136" s="36" t="s">
        <v>6390</v>
      </c>
      <c r="F1136" s="14"/>
      <c r="G1136" s="14"/>
      <c r="H1136" s="14"/>
      <c r="I1136" s="14"/>
      <c r="J1136" s="14"/>
      <c r="K1136" s="14"/>
      <c r="L1136" s="14"/>
      <c r="M1136" s="14"/>
      <c r="N1136" s="14"/>
      <c r="O1136" s="14"/>
      <c r="P1136" s="14"/>
      <c r="Q1136" s="14"/>
      <c r="R1136" s="14"/>
      <c r="S1136" s="14"/>
      <c r="T1136" s="14"/>
      <c r="U1136" s="14"/>
      <c r="V1136" s="14"/>
      <c r="W1136" s="14"/>
      <c r="X1136" s="14"/>
      <c r="Y1136" s="14"/>
      <c r="Z1136" s="14"/>
    </row>
    <row r="1137">
      <c r="A1137" s="106">
        <v>1136.0</v>
      </c>
      <c r="B1137" s="107" t="s">
        <v>5409</v>
      </c>
      <c r="C1137" s="107" t="s">
        <v>6391</v>
      </c>
      <c r="D1137" s="107" t="s">
        <v>5366</v>
      </c>
      <c r="E1137" s="36" t="s">
        <v>6392</v>
      </c>
      <c r="F1137" s="14"/>
      <c r="G1137" s="14"/>
      <c r="H1137" s="14"/>
      <c r="I1137" s="14"/>
      <c r="J1137" s="14"/>
      <c r="K1137" s="14"/>
      <c r="L1137" s="14"/>
      <c r="M1137" s="14"/>
      <c r="N1137" s="14"/>
      <c r="O1137" s="14"/>
      <c r="P1137" s="14"/>
      <c r="Q1137" s="14"/>
      <c r="R1137" s="14"/>
      <c r="S1137" s="14"/>
      <c r="T1137" s="14"/>
      <c r="U1137" s="14"/>
      <c r="V1137" s="14"/>
      <c r="W1137" s="14"/>
      <c r="X1137" s="14"/>
      <c r="Y1137" s="14"/>
      <c r="Z1137" s="14"/>
    </row>
    <row r="1138">
      <c r="A1138" s="106">
        <v>1137.0</v>
      </c>
      <c r="B1138" s="107" t="s">
        <v>5409</v>
      </c>
      <c r="C1138" s="107" t="s">
        <v>6393</v>
      </c>
      <c r="D1138" s="107" t="s">
        <v>4509</v>
      </c>
      <c r="E1138" s="36" t="s">
        <v>6394</v>
      </c>
      <c r="F1138" s="14"/>
      <c r="G1138" s="14"/>
      <c r="H1138" s="14"/>
      <c r="I1138" s="14"/>
      <c r="J1138" s="14"/>
      <c r="K1138" s="14"/>
      <c r="L1138" s="14"/>
      <c r="M1138" s="14"/>
      <c r="N1138" s="14"/>
      <c r="O1138" s="14"/>
      <c r="P1138" s="14"/>
      <c r="Q1138" s="14"/>
      <c r="R1138" s="14"/>
      <c r="S1138" s="14"/>
      <c r="T1138" s="14"/>
      <c r="U1138" s="14"/>
      <c r="V1138" s="14"/>
      <c r="W1138" s="14"/>
      <c r="X1138" s="14"/>
      <c r="Y1138" s="14"/>
      <c r="Z1138" s="14"/>
    </row>
    <row r="1139">
      <c r="A1139" s="106">
        <v>1138.0</v>
      </c>
      <c r="B1139" s="107" t="s">
        <v>5409</v>
      </c>
      <c r="C1139" s="107" t="s">
        <v>6395</v>
      </c>
      <c r="D1139" s="107" t="s">
        <v>4509</v>
      </c>
      <c r="E1139" s="36" t="s">
        <v>6396</v>
      </c>
      <c r="F1139" s="14"/>
      <c r="G1139" s="14"/>
      <c r="H1139" s="14"/>
      <c r="I1139" s="14"/>
      <c r="J1139" s="14"/>
      <c r="K1139" s="14"/>
      <c r="L1139" s="14"/>
      <c r="M1139" s="14"/>
      <c r="N1139" s="14"/>
      <c r="O1139" s="14"/>
      <c r="P1139" s="14"/>
      <c r="Q1139" s="14"/>
      <c r="R1139" s="14"/>
      <c r="S1139" s="14"/>
      <c r="T1139" s="14"/>
      <c r="U1139" s="14"/>
      <c r="V1139" s="14"/>
      <c r="W1139" s="14"/>
      <c r="X1139" s="14"/>
      <c r="Y1139" s="14"/>
      <c r="Z1139" s="14"/>
    </row>
    <row r="1140">
      <c r="A1140" s="106">
        <v>1139.0</v>
      </c>
      <c r="B1140" s="107" t="s">
        <v>5409</v>
      </c>
      <c r="C1140" s="107" t="s">
        <v>6397</v>
      </c>
      <c r="D1140" s="107" t="s">
        <v>4509</v>
      </c>
      <c r="E1140" s="36" t="s">
        <v>6398</v>
      </c>
      <c r="F1140" s="14"/>
      <c r="G1140" s="14"/>
      <c r="H1140" s="14"/>
      <c r="I1140" s="14"/>
      <c r="J1140" s="14"/>
      <c r="K1140" s="14"/>
      <c r="L1140" s="14"/>
      <c r="M1140" s="14"/>
      <c r="N1140" s="14"/>
      <c r="O1140" s="14"/>
      <c r="P1140" s="14"/>
      <c r="Q1140" s="14"/>
      <c r="R1140" s="14"/>
      <c r="S1140" s="14"/>
      <c r="T1140" s="14"/>
      <c r="U1140" s="14"/>
      <c r="V1140" s="14"/>
      <c r="W1140" s="14"/>
      <c r="X1140" s="14"/>
      <c r="Y1140" s="14"/>
      <c r="Z1140" s="14"/>
    </row>
    <row r="1141">
      <c r="A1141" s="106">
        <v>1140.0</v>
      </c>
      <c r="B1141" s="107" t="s">
        <v>5409</v>
      </c>
      <c r="C1141" s="107" t="s">
        <v>6399</v>
      </c>
      <c r="D1141" s="107" t="s">
        <v>4509</v>
      </c>
      <c r="E1141" s="36" t="s">
        <v>6400</v>
      </c>
      <c r="F1141" s="14"/>
      <c r="G1141" s="14"/>
      <c r="H1141" s="14"/>
      <c r="I1141" s="14"/>
      <c r="J1141" s="14"/>
      <c r="K1141" s="14"/>
      <c r="L1141" s="14"/>
      <c r="M1141" s="14"/>
      <c r="N1141" s="14"/>
      <c r="O1141" s="14"/>
      <c r="P1141" s="14"/>
      <c r="Q1141" s="14"/>
      <c r="R1141" s="14"/>
      <c r="S1141" s="14"/>
      <c r="T1141" s="14"/>
      <c r="U1141" s="14"/>
      <c r="V1141" s="14"/>
      <c r="W1141" s="14"/>
      <c r="X1141" s="14"/>
      <c r="Y1141" s="14"/>
      <c r="Z1141" s="14"/>
    </row>
    <row r="1142">
      <c r="A1142" s="106">
        <v>1141.0</v>
      </c>
      <c r="B1142" s="107" t="s">
        <v>5409</v>
      </c>
      <c r="C1142" s="107" t="s">
        <v>6401</v>
      </c>
      <c r="D1142" s="107" t="s">
        <v>4680</v>
      </c>
      <c r="E1142" s="36" t="s">
        <v>6402</v>
      </c>
      <c r="F1142" s="14"/>
      <c r="G1142" s="14"/>
      <c r="H1142" s="14"/>
      <c r="I1142" s="14"/>
      <c r="J1142" s="14"/>
      <c r="K1142" s="14"/>
      <c r="L1142" s="14"/>
      <c r="M1142" s="14"/>
      <c r="N1142" s="14"/>
      <c r="O1142" s="14"/>
      <c r="P1142" s="14"/>
      <c r="Q1142" s="14"/>
      <c r="R1142" s="14"/>
      <c r="S1142" s="14"/>
      <c r="T1142" s="14"/>
      <c r="U1142" s="14"/>
      <c r="V1142" s="14"/>
      <c r="W1142" s="14"/>
      <c r="X1142" s="14"/>
      <c r="Y1142" s="14"/>
      <c r="Z1142" s="14"/>
    </row>
    <row r="1143">
      <c r="A1143" s="106">
        <v>1142.0</v>
      </c>
      <c r="B1143" s="107" t="s">
        <v>5409</v>
      </c>
      <c r="C1143" s="107" t="s">
        <v>6403</v>
      </c>
      <c r="D1143" s="107" t="s">
        <v>4509</v>
      </c>
      <c r="E1143" s="36" t="s">
        <v>6404</v>
      </c>
      <c r="F1143" s="14"/>
      <c r="G1143" s="14"/>
      <c r="H1143" s="14"/>
      <c r="I1143" s="14"/>
      <c r="J1143" s="14"/>
      <c r="K1143" s="14"/>
      <c r="L1143" s="14"/>
      <c r="M1143" s="14"/>
      <c r="N1143" s="14"/>
      <c r="O1143" s="14"/>
      <c r="P1143" s="14"/>
      <c r="Q1143" s="14"/>
      <c r="R1143" s="14"/>
      <c r="S1143" s="14"/>
      <c r="T1143" s="14"/>
      <c r="U1143" s="14"/>
      <c r="V1143" s="14"/>
      <c r="W1143" s="14"/>
      <c r="X1143" s="14"/>
      <c r="Y1143" s="14"/>
      <c r="Z1143" s="14"/>
    </row>
    <row r="1144">
      <c r="A1144" s="106">
        <v>1143.0</v>
      </c>
      <c r="B1144" s="107" t="s">
        <v>5409</v>
      </c>
      <c r="C1144" s="107" t="s">
        <v>4545</v>
      </c>
      <c r="D1144" s="107" t="s">
        <v>4509</v>
      </c>
      <c r="E1144" s="36" t="s">
        <v>6405</v>
      </c>
      <c r="F1144" s="14"/>
      <c r="G1144" s="14"/>
      <c r="H1144" s="14"/>
      <c r="I1144" s="14"/>
      <c r="J1144" s="14"/>
      <c r="K1144" s="14"/>
      <c r="L1144" s="14"/>
      <c r="M1144" s="14"/>
      <c r="N1144" s="14"/>
      <c r="O1144" s="14"/>
      <c r="P1144" s="14"/>
      <c r="Q1144" s="14"/>
      <c r="R1144" s="14"/>
      <c r="S1144" s="14"/>
      <c r="T1144" s="14"/>
      <c r="U1144" s="14"/>
      <c r="V1144" s="14"/>
      <c r="W1144" s="14"/>
      <c r="X1144" s="14"/>
      <c r="Y1144" s="14"/>
      <c r="Z1144" s="14"/>
    </row>
    <row r="1145">
      <c r="A1145" s="106">
        <v>1144.0</v>
      </c>
      <c r="B1145" s="107" t="s">
        <v>5409</v>
      </c>
      <c r="C1145" s="107" t="s">
        <v>4962</v>
      </c>
      <c r="D1145" s="107" t="s">
        <v>4509</v>
      </c>
      <c r="E1145" s="36" t="s">
        <v>6406</v>
      </c>
      <c r="F1145" s="14"/>
      <c r="G1145" s="14"/>
      <c r="H1145" s="14"/>
      <c r="I1145" s="14"/>
      <c r="J1145" s="14"/>
      <c r="K1145" s="14"/>
      <c r="L1145" s="14"/>
      <c r="M1145" s="14"/>
      <c r="N1145" s="14"/>
      <c r="O1145" s="14"/>
      <c r="P1145" s="14"/>
      <c r="Q1145" s="14"/>
      <c r="R1145" s="14"/>
      <c r="S1145" s="14"/>
      <c r="T1145" s="14"/>
      <c r="U1145" s="14"/>
      <c r="V1145" s="14"/>
      <c r="W1145" s="14"/>
      <c r="X1145" s="14"/>
      <c r="Y1145" s="14"/>
      <c r="Z1145" s="14"/>
    </row>
    <row r="1146">
      <c r="A1146" s="106">
        <v>1145.0</v>
      </c>
      <c r="B1146" s="107" t="s">
        <v>5409</v>
      </c>
      <c r="C1146" s="107" t="s">
        <v>4976</v>
      </c>
      <c r="D1146" s="107" t="s">
        <v>4509</v>
      </c>
      <c r="E1146" s="36" t="s">
        <v>6407</v>
      </c>
      <c r="F1146" s="14"/>
      <c r="G1146" s="14"/>
      <c r="H1146" s="14"/>
      <c r="I1146" s="14"/>
      <c r="J1146" s="14"/>
      <c r="K1146" s="14"/>
      <c r="L1146" s="14"/>
      <c r="M1146" s="14"/>
      <c r="N1146" s="14"/>
      <c r="O1146" s="14"/>
      <c r="P1146" s="14"/>
      <c r="Q1146" s="14"/>
      <c r="R1146" s="14"/>
      <c r="S1146" s="14"/>
      <c r="T1146" s="14"/>
      <c r="U1146" s="14"/>
      <c r="V1146" s="14"/>
      <c r="W1146" s="14"/>
      <c r="X1146" s="14"/>
      <c r="Y1146" s="14"/>
      <c r="Z1146" s="14"/>
    </row>
    <row r="1147">
      <c r="A1147" s="106">
        <v>1146.0</v>
      </c>
      <c r="B1147" s="107" t="s">
        <v>5409</v>
      </c>
      <c r="C1147" s="107" t="s">
        <v>6408</v>
      </c>
      <c r="D1147" s="107" t="s">
        <v>4509</v>
      </c>
      <c r="E1147" s="36" t="s">
        <v>6409</v>
      </c>
      <c r="F1147" s="14"/>
      <c r="G1147" s="14"/>
      <c r="H1147" s="14"/>
      <c r="I1147" s="14"/>
      <c r="J1147" s="14"/>
      <c r="K1147" s="14"/>
      <c r="L1147" s="14"/>
      <c r="M1147" s="14"/>
      <c r="N1147" s="14"/>
      <c r="O1147" s="14"/>
      <c r="P1147" s="14"/>
      <c r="Q1147" s="14"/>
      <c r="R1147" s="14"/>
      <c r="S1147" s="14"/>
      <c r="T1147" s="14"/>
      <c r="U1147" s="14"/>
      <c r="V1147" s="14"/>
      <c r="W1147" s="14"/>
      <c r="X1147" s="14"/>
      <c r="Y1147" s="14"/>
      <c r="Z1147" s="14"/>
    </row>
    <row r="1148">
      <c r="A1148" s="106">
        <v>1147.0</v>
      </c>
      <c r="B1148" s="107" t="s">
        <v>5409</v>
      </c>
      <c r="C1148" s="107" t="s">
        <v>4830</v>
      </c>
      <c r="D1148" s="107" t="s">
        <v>4509</v>
      </c>
      <c r="E1148" s="36" t="s">
        <v>6410</v>
      </c>
      <c r="F1148" s="14"/>
      <c r="G1148" s="14"/>
      <c r="H1148" s="14"/>
      <c r="I1148" s="14"/>
      <c r="J1148" s="14"/>
      <c r="K1148" s="14"/>
      <c r="L1148" s="14"/>
      <c r="M1148" s="14"/>
      <c r="N1148" s="14"/>
      <c r="O1148" s="14"/>
      <c r="P1148" s="14"/>
      <c r="Q1148" s="14"/>
      <c r="R1148" s="14"/>
      <c r="S1148" s="14"/>
      <c r="T1148" s="14"/>
      <c r="U1148" s="14"/>
      <c r="V1148" s="14"/>
      <c r="W1148" s="14"/>
      <c r="X1148" s="14"/>
      <c r="Y1148" s="14"/>
      <c r="Z1148" s="14"/>
    </row>
    <row r="1149">
      <c r="A1149" s="106">
        <v>1148.0</v>
      </c>
      <c r="B1149" s="107" t="s">
        <v>5409</v>
      </c>
      <c r="C1149" s="107" t="s">
        <v>5533</v>
      </c>
      <c r="D1149" s="107" t="s">
        <v>4509</v>
      </c>
      <c r="E1149" s="36" t="s">
        <v>6411</v>
      </c>
      <c r="F1149" s="14"/>
      <c r="G1149" s="14"/>
      <c r="H1149" s="14"/>
      <c r="I1149" s="14"/>
      <c r="J1149" s="14"/>
      <c r="K1149" s="14"/>
      <c r="L1149" s="14"/>
      <c r="M1149" s="14"/>
      <c r="N1149" s="14"/>
      <c r="O1149" s="14"/>
      <c r="P1149" s="14"/>
      <c r="Q1149" s="14"/>
      <c r="R1149" s="14"/>
      <c r="S1149" s="14"/>
      <c r="T1149" s="14"/>
      <c r="U1149" s="14"/>
      <c r="V1149" s="14"/>
      <c r="W1149" s="14"/>
      <c r="X1149" s="14"/>
      <c r="Y1149" s="14"/>
      <c r="Z1149" s="14"/>
    </row>
    <row r="1150">
      <c r="A1150" s="106">
        <v>1149.0</v>
      </c>
      <c r="B1150" s="107" t="s">
        <v>5409</v>
      </c>
      <c r="C1150" s="107" t="s">
        <v>5130</v>
      </c>
      <c r="D1150" s="107" t="s">
        <v>4509</v>
      </c>
      <c r="E1150" s="36" t="s">
        <v>6412</v>
      </c>
      <c r="F1150" s="14"/>
      <c r="G1150" s="14"/>
      <c r="H1150" s="14"/>
      <c r="I1150" s="14"/>
      <c r="J1150" s="14"/>
      <c r="K1150" s="14"/>
      <c r="L1150" s="14"/>
      <c r="M1150" s="14"/>
      <c r="N1150" s="14"/>
      <c r="O1150" s="14"/>
      <c r="P1150" s="14"/>
      <c r="Q1150" s="14"/>
      <c r="R1150" s="14"/>
      <c r="S1150" s="14"/>
      <c r="T1150" s="14"/>
      <c r="U1150" s="14"/>
      <c r="V1150" s="14"/>
      <c r="W1150" s="14"/>
      <c r="X1150" s="14"/>
      <c r="Y1150" s="14"/>
      <c r="Z1150" s="14"/>
    </row>
    <row r="1151">
      <c r="A1151" s="106">
        <v>1150.0</v>
      </c>
      <c r="B1151" s="107" t="s">
        <v>5409</v>
      </c>
      <c r="C1151" s="107" t="s">
        <v>6413</v>
      </c>
      <c r="D1151" s="107" t="s">
        <v>4509</v>
      </c>
      <c r="E1151" s="36" t="s">
        <v>6414</v>
      </c>
      <c r="F1151" s="14"/>
      <c r="G1151" s="14"/>
      <c r="H1151" s="14"/>
      <c r="I1151" s="14"/>
      <c r="J1151" s="14"/>
      <c r="K1151" s="14"/>
      <c r="L1151" s="14"/>
      <c r="M1151" s="14"/>
      <c r="N1151" s="14"/>
      <c r="O1151" s="14"/>
      <c r="P1151" s="14"/>
      <c r="Q1151" s="14"/>
      <c r="R1151" s="14"/>
      <c r="S1151" s="14"/>
      <c r="T1151" s="14"/>
      <c r="U1151" s="14"/>
      <c r="V1151" s="14"/>
      <c r="W1151" s="14"/>
      <c r="X1151" s="14"/>
      <c r="Y1151" s="14"/>
      <c r="Z1151" s="14"/>
    </row>
    <row r="1152">
      <c r="A1152" s="106">
        <v>1151.0</v>
      </c>
      <c r="B1152" s="107" t="s">
        <v>5409</v>
      </c>
      <c r="C1152" s="107" t="s">
        <v>6415</v>
      </c>
      <c r="D1152" s="107" t="s">
        <v>4509</v>
      </c>
      <c r="E1152" s="36" t="s">
        <v>6416</v>
      </c>
      <c r="F1152" s="14"/>
      <c r="G1152" s="14"/>
      <c r="H1152" s="14"/>
      <c r="I1152" s="14"/>
      <c r="J1152" s="14"/>
      <c r="K1152" s="14"/>
      <c r="L1152" s="14"/>
      <c r="M1152" s="14"/>
      <c r="N1152" s="14"/>
      <c r="O1152" s="14"/>
      <c r="P1152" s="14"/>
      <c r="Q1152" s="14"/>
      <c r="R1152" s="14"/>
      <c r="S1152" s="14"/>
      <c r="T1152" s="14"/>
      <c r="U1152" s="14"/>
      <c r="V1152" s="14"/>
      <c r="W1152" s="14"/>
      <c r="X1152" s="14"/>
      <c r="Y1152" s="14"/>
      <c r="Z1152" s="14"/>
    </row>
    <row r="1153">
      <c r="A1153" s="106">
        <v>1152.0</v>
      </c>
      <c r="B1153" s="107" t="s">
        <v>5409</v>
      </c>
      <c r="C1153" s="107" t="s">
        <v>4585</v>
      </c>
      <c r="D1153" s="107" t="s">
        <v>4509</v>
      </c>
      <c r="E1153" s="36" t="s">
        <v>6417</v>
      </c>
      <c r="F1153" s="14"/>
      <c r="G1153" s="14"/>
      <c r="H1153" s="14"/>
      <c r="I1153" s="14"/>
      <c r="J1153" s="14"/>
      <c r="K1153" s="14"/>
      <c r="L1153" s="14"/>
      <c r="M1153" s="14"/>
      <c r="N1153" s="14"/>
      <c r="O1153" s="14"/>
      <c r="P1153" s="14"/>
      <c r="Q1153" s="14"/>
      <c r="R1153" s="14"/>
      <c r="S1153" s="14"/>
      <c r="T1153" s="14"/>
      <c r="U1153" s="14"/>
      <c r="V1153" s="14"/>
      <c r="W1153" s="14"/>
      <c r="X1153" s="14"/>
      <c r="Y1153" s="14"/>
      <c r="Z1153" s="14"/>
    </row>
    <row r="1154">
      <c r="A1154" s="106">
        <v>1153.0</v>
      </c>
      <c r="B1154" s="107" t="s">
        <v>5409</v>
      </c>
      <c r="C1154" s="107" t="s">
        <v>5492</v>
      </c>
      <c r="D1154" s="107" t="s">
        <v>4509</v>
      </c>
      <c r="E1154" s="36" t="s">
        <v>6418</v>
      </c>
      <c r="F1154" s="14"/>
      <c r="G1154" s="14"/>
      <c r="H1154" s="14"/>
      <c r="I1154" s="14"/>
      <c r="J1154" s="14"/>
      <c r="K1154" s="14"/>
      <c r="L1154" s="14"/>
      <c r="M1154" s="14"/>
      <c r="N1154" s="14"/>
      <c r="O1154" s="14"/>
      <c r="P1154" s="14"/>
      <c r="Q1154" s="14"/>
      <c r="R1154" s="14"/>
      <c r="S1154" s="14"/>
      <c r="T1154" s="14"/>
      <c r="U1154" s="14"/>
      <c r="V1154" s="14"/>
      <c r="W1154" s="14"/>
      <c r="X1154" s="14"/>
      <c r="Y1154" s="14"/>
      <c r="Z1154" s="14"/>
    </row>
    <row r="1155">
      <c r="A1155" s="106">
        <v>1154.0</v>
      </c>
      <c r="B1155" s="107" t="s">
        <v>5409</v>
      </c>
      <c r="C1155" s="107" t="s">
        <v>6419</v>
      </c>
      <c r="D1155" s="107" t="s">
        <v>4509</v>
      </c>
      <c r="E1155" s="36" t="s">
        <v>6420</v>
      </c>
      <c r="F1155" s="14"/>
      <c r="G1155" s="14"/>
      <c r="H1155" s="14"/>
      <c r="I1155" s="14"/>
      <c r="J1155" s="14"/>
      <c r="K1155" s="14"/>
      <c r="L1155" s="14"/>
      <c r="M1155" s="14"/>
      <c r="N1155" s="14"/>
      <c r="O1155" s="14"/>
      <c r="P1155" s="14"/>
      <c r="Q1155" s="14"/>
      <c r="R1155" s="14"/>
      <c r="S1155" s="14"/>
      <c r="T1155" s="14"/>
      <c r="U1155" s="14"/>
      <c r="V1155" s="14"/>
      <c r="W1155" s="14"/>
      <c r="X1155" s="14"/>
      <c r="Y1155" s="14"/>
      <c r="Z1155" s="14"/>
    </row>
    <row r="1156">
      <c r="A1156" s="106">
        <v>1155.0</v>
      </c>
      <c r="B1156" s="107" t="s">
        <v>5409</v>
      </c>
      <c r="C1156" s="107" t="s">
        <v>6421</v>
      </c>
      <c r="D1156" s="107" t="s">
        <v>4509</v>
      </c>
      <c r="E1156" s="36" t="s">
        <v>6422</v>
      </c>
      <c r="F1156" s="14"/>
      <c r="G1156" s="14"/>
      <c r="H1156" s="14"/>
      <c r="I1156" s="14"/>
      <c r="J1156" s="14"/>
      <c r="K1156" s="14"/>
      <c r="L1156" s="14"/>
      <c r="M1156" s="14"/>
      <c r="N1156" s="14"/>
      <c r="O1156" s="14"/>
      <c r="P1156" s="14"/>
      <c r="Q1156" s="14"/>
      <c r="R1156" s="14"/>
      <c r="S1156" s="14"/>
      <c r="T1156" s="14"/>
      <c r="U1156" s="14"/>
      <c r="V1156" s="14"/>
      <c r="W1156" s="14"/>
      <c r="X1156" s="14"/>
      <c r="Y1156" s="14"/>
      <c r="Z1156" s="14"/>
    </row>
    <row r="1157">
      <c r="A1157" s="106">
        <v>1156.0</v>
      </c>
      <c r="B1157" s="107" t="s">
        <v>5409</v>
      </c>
      <c r="C1157" s="107" t="s">
        <v>6142</v>
      </c>
      <c r="D1157" s="107" t="s">
        <v>4509</v>
      </c>
      <c r="E1157" s="36" t="s">
        <v>6423</v>
      </c>
      <c r="F1157" s="14"/>
      <c r="G1157" s="14"/>
      <c r="H1157" s="14"/>
      <c r="I1157" s="14"/>
      <c r="J1157" s="14"/>
      <c r="K1157" s="14"/>
      <c r="L1157" s="14"/>
      <c r="M1157" s="14"/>
      <c r="N1157" s="14"/>
      <c r="O1157" s="14"/>
      <c r="P1157" s="14"/>
      <c r="Q1157" s="14"/>
      <c r="R1157" s="14"/>
      <c r="S1157" s="14"/>
      <c r="T1157" s="14"/>
      <c r="U1157" s="14"/>
      <c r="V1157" s="14"/>
      <c r="W1157" s="14"/>
      <c r="X1157" s="14"/>
      <c r="Y1157" s="14"/>
      <c r="Z1157" s="14"/>
    </row>
    <row r="1158">
      <c r="A1158" s="106">
        <v>1157.0</v>
      </c>
      <c r="B1158" s="107" t="s">
        <v>5409</v>
      </c>
      <c r="C1158" s="107" t="s">
        <v>5086</v>
      </c>
      <c r="D1158" s="107" t="s">
        <v>4509</v>
      </c>
      <c r="E1158" s="36" t="s">
        <v>6424</v>
      </c>
      <c r="F1158" s="14"/>
      <c r="G1158" s="14"/>
      <c r="H1158" s="14"/>
      <c r="I1158" s="14"/>
      <c r="J1158" s="14"/>
      <c r="K1158" s="14"/>
      <c r="L1158" s="14"/>
      <c r="M1158" s="14"/>
      <c r="N1158" s="14"/>
      <c r="O1158" s="14"/>
      <c r="P1158" s="14"/>
      <c r="Q1158" s="14"/>
      <c r="R1158" s="14"/>
      <c r="S1158" s="14"/>
      <c r="T1158" s="14"/>
      <c r="U1158" s="14"/>
      <c r="V1158" s="14"/>
      <c r="W1158" s="14"/>
      <c r="X1158" s="14"/>
      <c r="Y1158" s="14"/>
      <c r="Z1158" s="14"/>
    </row>
    <row r="1159">
      <c r="A1159" s="106">
        <v>1158.0</v>
      </c>
      <c r="B1159" s="107" t="s">
        <v>5409</v>
      </c>
      <c r="C1159" s="107" t="s">
        <v>5148</v>
      </c>
      <c r="D1159" s="107" t="s">
        <v>4509</v>
      </c>
      <c r="E1159" s="36" t="s">
        <v>6425</v>
      </c>
      <c r="F1159" s="14"/>
      <c r="G1159" s="14"/>
      <c r="H1159" s="14"/>
      <c r="I1159" s="14"/>
      <c r="J1159" s="14"/>
      <c r="K1159" s="14"/>
      <c r="L1159" s="14"/>
      <c r="M1159" s="14"/>
      <c r="N1159" s="14"/>
      <c r="O1159" s="14"/>
      <c r="P1159" s="14"/>
      <c r="Q1159" s="14"/>
      <c r="R1159" s="14"/>
      <c r="S1159" s="14"/>
      <c r="T1159" s="14"/>
      <c r="U1159" s="14"/>
      <c r="V1159" s="14"/>
      <c r="W1159" s="14"/>
      <c r="X1159" s="14"/>
      <c r="Y1159" s="14"/>
      <c r="Z1159" s="14"/>
    </row>
    <row r="1160">
      <c r="A1160" s="106">
        <v>1159.0</v>
      </c>
      <c r="B1160" s="107" t="s">
        <v>5409</v>
      </c>
      <c r="C1160" s="107" t="s">
        <v>6426</v>
      </c>
      <c r="D1160" s="107" t="s">
        <v>4509</v>
      </c>
      <c r="E1160" s="36" t="s">
        <v>4220</v>
      </c>
      <c r="F1160" s="14"/>
      <c r="G1160" s="14"/>
      <c r="H1160" s="14"/>
      <c r="I1160" s="14"/>
      <c r="J1160" s="14"/>
      <c r="K1160" s="14"/>
      <c r="L1160" s="14"/>
      <c r="M1160" s="14"/>
      <c r="N1160" s="14"/>
      <c r="O1160" s="14"/>
      <c r="P1160" s="14"/>
      <c r="Q1160" s="14"/>
      <c r="R1160" s="14"/>
      <c r="S1160" s="14"/>
      <c r="T1160" s="14"/>
      <c r="U1160" s="14"/>
      <c r="V1160" s="14"/>
      <c r="W1160" s="14"/>
      <c r="X1160" s="14"/>
      <c r="Y1160" s="14"/>
      <c r="Z1160" s="14"/>
    </row>
    <row r="1161">
      <c r="A1161" s="106">
        <v>1160.0</v>
      </c>
      <c r="B1161" s="107" t="s">
        <v>5409</v>
      </c>
      <c r="C1161" s="107" t="s">
        <v>4753</v>
      </c>
      <c r="D1161" s="107" t="s">
        <v>4509</v>
      </c>
      <c r="E1161" s="36" t="s">
        <v>6427</v>
      </c>
      <c r="F1161" s="14"/>
      <c r="G1161" s="14"/>
      <c r="H1161" s="14"/>
      <c r="I1161" s="14"/>
      <c r="J1161" s="14"/>
      <c r="K1161" s="14"/>
      <c r="L1161" s="14"/>
      <c r="M1161" s="14"/>
      <c r="N1161" s="14"/>
      <c r="O1161" s="14"/>
      <c r="P1161" s="14"/>
      <c r="Q1161" s="14"/>
      <c r="R1161" s="14"/>
      <c r="S1161" s="14"/>
      <c r="T1161" s="14"/>
      <c r="U1161" s="14"/>
      <c r="V1161" s="14"/>
      <c r="W1161" s="14"/>
      <c r="X1161" s="14"/>
      <c r="Y1161" s="14"/>
      <c r="Z1161" s="14"/>
    </row>
    <row r="1162">
      <c r="A1162" s="106">
        <v>1161.0</v>
      </c>
      <c r="B1162" s="107" t="s">
        <v>5409</v>
      </c>
      <c r="C1162" s="107" t="s">
        <v>6428</v>
      </c>
      <c r="D1162" s="107" t="s">
        <v>4509</v>
      </c>
      <c r="E1162" s="36" t="s">
        <v>6429</v>
      </c>
      <c r="F1162" s="14"/>
      <c r="G1162" s="14"/>
      <c r="H1162" s="14"/>
      <c r="I1162" s="14"/>
      <c r="J1162" s="14"/>
      <c r="K1162" s="14"/>
      <c r="L1162" s="14"/>
      <c r="M1162" s="14"/>
      <c r="N1162" s="14"/>
      <c r="O1162" s="14"/>
      <c r="P1162" s="14"/>
      <c r="Q1162" s="14"/>
      <c r="R1162" s="14"/>
      <c r="S1162" s="14"/>
      <c r="T1162" s="14"/>
      <c r="U1162" s="14"/>
      <c r="V1162" s="14"/>
      <c r="W1162" s="14"/>
      <c r="X1162" s="14"/>
      <c r="Y1162" s="14"/>
      <c r="Z1162" s="14"/>
    </row>
    <row r="1163">
      <c r="A1163" s="106">
        <v>1162.0</v>
      </c>
      <c r="B1163" s="107" t="s">
        <v>5409</v>
      </c>
      <c r="C1163" s="107" t="s">
        <v>6430</v>
      </c>
      <c r="D1163" s="107" t="s">
        <v>4509</v>
      </c>
      <c r="E1163" s="36" t="s">
        <v>6431</v>
      </c>
      <c r="F1163" s="14"/>
      <c r="G1163" s="14"/>
      <c r="H1163" s="14"/>
      <c r="I1163" s="14"/>
      <c r="J1163" s="14"/>
      <c r="K1163" s="14"/>
      <c r="L1163" s="14"/>
      <c r="M1163" s="14"/>
      <c r="N1163" s="14"/>
      <c r="O1163" s="14"/>
      <c r="P1163" s="14"/>
      <c r="Q1163" s="14"/>
      <c r="R1163" s="14"/>
      <c r="S1163" s="14"/>
      <c r="T1163" s="14"/>
      <c r="U1163" s="14"/>
      <c r="V1163" s="14"/>
      <c r="W1163" s="14"/>
      <c r="X1163" s="14"/>
      <c r="Y1163" s="14"/>
      <c r="Z1163" s="14"/>
    </row>
    <row r="1164">
      <c r="A1164" s="106">
        <v>1163.0</v>
      </c>
      <c r="B1164" s="107" t="s">
        <v>5409</v>
      </c>
      <c r="C1164" s="107" t="s">
        <v>6432</v>
      </c>
      <c r="D1164" s="107" t="s">
        <v>4509</v>
      </c>
      <c r="E1164" s="36" t="s">
        <v>6433</v>
      </c>
      <c r="F1164" s="14"/>
      <c r="G1164" s="14"/>
      <c r="H1164" s="14"/>
      <c r="I1164" s="14"/>
      <c r="J1164" s="14"/>
      <c r="K1164" s="14"/>
      <c r="L1164" s="14"/>
      <c r="M1164" s="14"/>
      <c r="N1164" s="14"/>
      <c r="O1164" s="14"/>
      <c r="P1164" s="14"/>
      <c r="Q1164" s="14"/>
      <c r="R1164" s="14"/>
      <c r="S1164" s="14"/>
      <c r="T1164" s="14"/>
      <c r="U1164" s="14"/>
      <c r="V1164" s="14"/>
      <c r="W1164" s="14"/>
      <c r="X1164" s="14"/>
      <c r="Y1164" s="14"/>
      <c r="Z1164" s="14"/>
    </row>
    <row r="1165">
      <c r="A1165" s="106">
        <v>1164.0</v>
      </c>
      <c r="B1165" s="107" t="s">
        <v>5409</v>
      </c>
      <c r="C1165" s="107" t="s">
        <v>6434</v>
      </c>
      <c r="D1165" s="107" t="s">
        <v>4509</v>
      </c>
      <c r="E1165" s="36" t="s">
        <v>6435</v>
      </c>
      <c r="F1165" s="14"/>
      <c r="G1165" s="14"/>
      <c r="H1165" s="14"/>
      <c r="I1165" s="14"/>
      <c r="J1165" s="14"/>
      <c r="K1165" s="14"/>
      <c r="L1165" s="14"/>
      <c r="M1165" s="14"/>
      <c r="N1165" s="14"/>
      <c r="O1165" s="14"/>
      <c r="P1165" s="14"/>
      <c r="Q1165" s="14"/>
      <c r="R1165" s="14"/>
      <c r="S1165" s="14"/>
      <c r="T1165" s="14"/>
      <c r="U1165" s="14"/>
      <c r="V1165" s="14"/>
      <c r="W1165" s="14"/>
      <c r="X1165" s="14"/>
      <c r="Y1165" s="14"/>
      <c r="Z1165" s="14"/>
    </row>
    <row r="1166">
      <c r="A1166" s="106">
        <v>1165.0</v>
      </c>
      <c r="B1166" s="107" t="s">
        <v>5409</v>
      </c>
      <c r="C1166" s="107" t="s">
        <v>6436</v>
      </c>
      <c r="D1166" s="107" t="s">
        <v>4509</v>
      </c>
      <c r="E1166" s="36" t="s">
        <v>6437</v>
      </c>
      <c r="F1166" s="14"/>
      <c r="G1166" s="14"/>
      <c r="H1166" s="14"/>
      <c r="I1166" s="14"/>
      <c r="J1166" s="14"/>
      <c r="K1166" s="14"/>
      <c r="L1166" s="14"/>
      <c r="M1166" s="14"/>
      <c r="N1166" s="14"/>
      <c r="O1166" s="14"/>
      <c r="P1166" s="14"/>
      <c r="Q1166" s="14"/>
      <c r="R1166" s="14"/>
      <c r="S1166" s="14"/>
      <c r="T1166" s="14"/>
      <c r="U1166" s="14"/>
      <c r="V1166" s="14"/>
      <c r="W1166" s="14"/>
      <c r="X1166" s="14"/>
      <c r="Y1166" s="14"/>
      <c r="Z1166" s="14"/>
    </row>
    <row r="1167">
      <c r="A1167" s="106">
        <v>1166.0</v>
      </c>
      <c r="B1167" s="107" t="s">
        <v>5409</v>
      </c>
      <c r="C1167" s="107" t="s">
        <v>6438</v>
      </c>
      <c r="D1167" s="107" t="s">
        <v>4509</v>
      </c>
      <c r="E1167" s="36" t="s">
        <v>6439</v>
      </c>
      <c r="F1167" s="14"/>
      <c r="G1167" s="14"/>
      <c r="H1167" s="14"/>
      <c r="I1167" s="14"/>
      <c r="J1167" s="14"/>
      <c r="K1167" s="14"/>
      <c r="L1167" s="14"/>
      <c r="M1167" s="14"/>
      <c r="N1167" s="14"/>
      <c r="O1167" s="14"/>
      <c r="P1167" s="14"/>
      <c r="Q1167" s="14"/>
      <c r="R1167" s="14"/>
      <c r="S1167" s="14"/>
      <c r="T1167" s="14"/>
      <c r="U1167" s="14"/>
      <c r="V1167" s="14"/>
      <c r="W1167" s="14"/>
      <c r="X1167" s="14"/>
      <c r="Y1167" s="14"/>
      <c r="Z1167" s="14"/>
    </row>
    <row r="1168">
      <c r="A1168" s="106">
        <v>1167.0</v>
      </c>
      <c r="B1168" s="107" t="s">
        <v>5409</v>
      </c>
      <c r="C1168" s="107" t="s">
        <v>6328</v>
      </c>
      <c r="D1168" s="107" t="s">
        <v>4509</v>
      </c>
      <c r="E1168" s="36" t="s">
        <v>6440</v>
      </c>
      <c r="F1168" s="14"/>
      <c r="G1168" s="14"/>
      <c r="H1168" s="14"/>
      <c r="I1168" s="14"/>
      <c r="J1168" s="14"/>
      <c r="K1168" s="14"/>
      <c r="L1168" s="14"/>
      <c r="M1168" s="14"/>
      <c r="N1168" s="14"/>
      <c r="O1168" s="14"/>
      <c r="P1168" s="14"/>
      <c r="Q1168" s="14"/>
      <c r="R1168" s="14"/>
      <c r="S1168" s="14"/>
      <c r="T1168" s="14"/>
      <c r="U1168" s="14"/>
      <c r="V1168" s="14"/>
      <c r="W1168" s="14"/>
      <c r="X1168" s="14"/>
      <c r="Y1168" s="14"/>
      <c r="Z1168" s="14"/>
    </row>
    <row r="1169">
      <c r="A1169" s="106">
        <v>1168.0</v>
      </c>
      <c r="B1169" s="107" t="s">
        <v>5409</v>
      </c>
      <c r="C1169" s="107" t="s">
        <v>6441</v>
      </c>
      <c r="D1169" s="107" t="s">
        <v>4543</v>
      </c>
      <c r="E1169" s="36" t="s">
        <v>6442</v>
      </c>
      <c r="F1169" s="14"/>
      <c r="G1169" s="14"/>
      <c r="H1169" s="14"/>
      <c r="I1169" s="14"/>
      <c r="J1169" s="14"/>
      <c r="K1169" s="14"/>
      <c r="L1169" s="14"/>
      <c r="M1169" s="14"/>
      <c r="N1169" s="14"/>
      <c r="O1169" s="14"/>
      <c r="P1169" s="14"/>
      <c r="Q1169" s="14"/>
      <c r="R1169" s="14"/>
      <c r="S1169" s="14"/>
      <c r="T1169" s="14"/>
      <c r="U1169" s="14"/>
      <c r="V1169" s="14"/>
      <c r="W1169" s="14"/>
      <c r="X1169" s="14"/>
      <c r="Y1169" s="14"/>
      <c r="Z1169" s="14"/>
    </row>
    <row r="1170">
      <c r="A1170" s="106">
        <v>1169.0</v>
      </c>
      <c r="B1170" s="107" t="s">
        <v>5409</v>
      </c>
      <c r="C1170" s="107" t="s">
        <v>6443</v>
      </c>
      <c r="D1170" s="107" t="s">
        <v>4509</v>
      </c>
      <c r="E1170" s="36" t="s">
        <v>6444</v>
      </c>
      <c r="F1170" s="14"/>
      <c r="G1170" s="14"/>
      <c r="H1170" s="14"/>
      <c r="I1170" s="14"/>
      <c r="J1170" s="14"/>
      <c r="K1170" s="14"/>
      <c r="L1170" s="14"/>
      <c r="M1170" s="14"/>
      <c r="N1170" s="14"/>
      <c r="O1170" s="14"/>
      <c r="P1170" s="14"/>
      <c r="Q1170" s="14"/>
      <c r="R1170" s="14"/>
      <c r="S1170" s="14"/>
      <c r="T1170" s="14"/>
      <c r="U1170" s="14"/>
      <c r="V1170" s="14"/>
      <c r="W1170" s="14"/>
      <c r="X1170" s="14"/>
      <c r="Y1170" s="14"/>
      <c r="Z1170" s="14"/>
    </row>
    <row r="1171">
      <c r="A1171" s="106">
        <v>1170.0</v>
      </c>
      <c r="B1171" s="107" t="s">
        <v>5409</v>
      </c>
      <c r="C1171" s="107" t="s">
        <v>6445</v>
      </c>
      <c r="D1171" s="107" t="s">
        <v>4509</v>
      </c>
      <c r="E1171" s="36" t="s">
        <v>6446</v>
      </c>
      <c r="F1171" s="14"/>
      <c r="G1171" s="14"/>
      <c r="H1171" s="14"/>
      <c r="I1171" s="14"/>
      <c r="J1171" s="14"/>
      <c r="K1171" s="14"/>
      <c r="L1171" s="14"/>
      <c r="M1171" s="14"/>
      <c r="N1171" s="14"/>
      <c r="O1171" s="14"/>
      <c r="P1171" s="14"/>
      <c r="Q1171" s="14"/>
      <c r="R1171" s="14"/>
      <c r="S1171" s="14"/>
      <c r="T1171" s="14"/>
      <c r="U1171" s="14"/>
      <c r="V1171" s="14"/>
      <c r="W1171" s="14"/>
      <c r="X1171" s="14"/>
      <c r="Y1171" s="14"/>
      <c r="Z1171" s="14"/>
    </row>
    <row r="1172">
      <c r="A1172" s="106">
        <v>1171.0</v>
      </c>
      <c r="B1172" s="107" t="s">
        <v>5409</v>
      </c>
      <c r="C1172" s="107" t="s">
        <v>4897</v>
      </c>
      <c r="D1172" s="107" t="s">
        <v>4509</v>
      </c>
      <c r="E1172" s="36" t="s">
        <v>6447</v>
      </c>
      <c r="F1172" s="14"/>
      <c r="G1172" s="14"/>
      <c r="H1172" s="14"/>
      <c r="I1172" s="14"/>
      <c r="J1172" s="14"/>
      <c r="K1172" s="14"/>
      <c r="L1172" s="14"/>
      <c r="M1172" s="14"/>
      <c r="N1172" s="14"/>
      <c r="O1172" s="14"/>
      <c r="P1172" s="14"/>
      <c r="Q1172" s="14"/>
      <c r="R1172" s="14"/>
      <c r="S1172" s="14"/>
      <c r="T1172" s="14"/>
      <c r="U1172" s="14"/>
      <c r="V1172" s="14"/>
      <c r="W1172" s="14"/>
      <c r="X1172" s="14"/>
      <c r="Y1172" s="14"/>
      <c r="Z1172" s="14"/>
    </row>
    <row r="1173">
      <c r="A1173" s="106">
        <v>1172.0</v>
      </c>
      <c r="B1173" s="107" t="s">
        <v>5409</v>
      </c>
      <c r="C1173" s="107" t="s">
        <v>5525</v>
      </c>
      <c r="D1173" s="107" t="s">
        <v>4509</v>
      </c>
      <c r="E1173" s="36" t="s">
        <v>6448</v>
      </c>
      <c r="F1173" s="14"/>
      <c r="G1173" s="14"/>
      <c r="H1173" s="14"/>
      <c r="I1173" s="14"/>
      <c r="J1173" s="14"/>
      <c r="K1173" s="14"/>
      <c r="L1173" s="14"/>
      <c r="M1173" s="14"/>
      <c r="N1173" s="14"/>
      <c r="O1173" s="14"/>
      <c r="P1173" s="14"/>
      <c r="Q1173" s="14"/>
      <c r="R1173" s="14"/>
      <c r="S1173" s="14"/>
      <c r="T1173" s="14"/>
      <c r="U1173" s="14"/>
      <c r="V1173" s="14"/>
      <c r="W1173" s="14"/>
      <c r="X1173" s="14"/>
      <c r="Y1173" s="14"/>
      <c r="Z1173" s="14"/>
    </row>
    <row r="1174">
      <c r="A1174" s="106">
        <v>1173.0</v>
      </c>
      <c r="B1174" s="107" t="s">
        <v>5409</v>
      </c>
      <c r="C1174" s="107" t="s">
        <v>4504</v>
      </c>
      <c r="D1174" s="107" t="s">
        <v>4509</v>
      </c>
      <c r="E1174" s="36" t="s">
        <v>6449</v>
      </c>
      <c r="F1174" s="14"/>
      <c r="G1174" s="14"/>
      <c r="H1174" s="14"/>
      <c r="I1174" s="14"/>
      <c r="J1174" s="14"/>
      <c r="K1174" s="14"/>
      <c r="L1174" s="14"/>
      <c r="M1174" s="14"/>
      <c r="N1174" s="14"/>
      <c r="O1174" s="14"/>
      <c r="P1174" s="14"/>
      <c r="Q1174" s="14"/>
      <c r="R1174" s="14"/>
      <c r="S1174" s="14"/>
      <c r="T1174" s="14"/>
      <c r="U1174" s="14"/>
      <c r="V1174" s="14"/>
      <c r="W1174" s="14"/>
      <c r="X1174" s="14"/>
      <c r="Y1174" s="14"/>
      <c r="Z1174" s="14"/>
    </row>
    <row r="1175">
      <c r="A1175" s="106">
        <v>1174.0</v>
      </c>
      <c r="B1175" s="107" t="s">
        <v>5409</v>
      </c>
      <c r="C1175" s="107" t="s">
        <v>4564</v>
      </c>
      <c r="D1175" s="107" t="s">
        <v>4505</v>
      </c>
      <c r="E1175" s="36" t="s">
        <v>6450</v>
      </c>
      <c r="F1175" s="14"/>
      <c r="G1175" s="14"/>
      <c r="H1175" s="14"/>
      <c r="I1175" s="14"/>
      <c r="J1175" s="14"/>
      <c r="K1175" s="14"/>
      <c r="L1175" s="14"/>
      <c r="M1175" s="14"/>
      <c r="N1175" s="14"/>
      <c r="O1175" s="14"/>
      <c r="P1175" s="14"/>
      <c r="Q1175" s="14"/>
      <c r="R1175" s="14"/>
      <c r="S1175" s="14"/>
      <c r="T1175" s="14"/>
      <c r="U1175" s="14"/>
      <c r="V1175" s="14"/>
      <c r="W1175" s="14"/>
      <c r="X1175" s="14"/>
      <c r="Y1175" s="14"/>
      <c r="Z1175" s="14"/>
    </row>
    <row r="1176">
      <c r="A1176" s="106">
        <v>1175.0</v>
      </c>
      <c r="B1176" s="107" t="s">
        <v>5409</v>
      </c>
      <c r="C1176" s="107" t="s">
        <v>6451</v>
      </c>
      <c r="D1176" s="107" t="s">
        <v>4509</v>
      </c>
      <c r="E1176" s="36" t="s">
        <v>6452</v>
      </c>
      <c r="F1176" s="14"/>
      <c r="G1176" s="14"/>
      <c r="H1176" s="14"/>
      <c r="I1176" s="14"/>
      <c r="J1176" s="14"/>
      <c r="K1176" s="14"/>
      <c r="L1176" s="14"/>
      <c r="M1176" s="14"/>
      <c r="N1176" s="14"/>
      <c r="O1176" s="14"/>
      <c r="P1176" s="14"/>
      <c r="Q1176" s="14"/>
      <c r="R1176" s="14"/>
      <c r="S1176" s="14"/>
      <c r="T1176" s="14"/>
      <c r="U1176" s="14"/>
      <c r="V1176" s="14"/>
      <c r="W1176" s="14"/>
      <c r="X1176" s="14"/>
      <c r="Y1176" s="14"/>
      <c r="Z1176" s="14"/>
    </row>
    <row r="1177">
      <c r="A1177" s="106">
        <v>1176.0</v>
      </c>
      <c r="B1177" s="107" t="s">
        <v>5409</v>
      </c>
      <c r="C1177" s="107" t="s">
        <v>4782</v>
      </c>
      <c r="D1177" s="107" t="s">
        <v>4509</v>
      </c>
      <c r="E1177" s="36" t="s">
        <v>6453</v>
      </c>
      <c r="F1177" s="14"/>
      <c r="G1177" s="14"/>
      <c r="H1177" s="14"/>
      <c r="I1177" s="14"/>
      <c r="J1177" s="14"/>
      <c r="K1177" s="14"/>
      <c r="L1177" s="14"/>
      <c r="M1177" s="14"/>
      <c r="N1177" s="14"/>
      <c r="O1177" s="14"/>
      <c r="P1177" s="14"/>
      <c r="Q1177" s="14"/>
      <c r="R1177" s="14"/>
      <c r="S1177" s="14"/>
      <c r="T1177" s="14"/>
      <c r="U1177" s="14"/>
      <c r="V1177" s="14"/>
      <c r="W1177" s="14"/>
      <c r="X1177" s="14"/>
      <c r="Y1177" s="14"/>
      <c r="Z1177" s="14"/>
    </row>
    <row r="1178">
      <c r="A1178" s="106">
        <v>1177.0</v>
      </c>
      <c r="B1178" s="107" t="s">
        <v>5409</v>
      </c>
      <c r="C1178" s="107" t="s">
        <v>6454</v>
      </c>
      <c r="D1178" s="107" t="s">
        <v>4509</v>
      </c>
      <c r="E1178" s="36" t="s">
        <v>6455</v>
      </c>
      <c r="F1178" s="14"/>
      <c r="G1178" s="14"/>
      <c r="H1178" s="14"/>
      <c r="I1178" s="14"/>
      <c r="J1178" s="14"/>
      <c r="K1178" s="14"/>
      <c r="L1178" s="14"/>
      <c r="M1178" s="14"/>
      <c r="N1178" s="14"/>
      <c r="O1178" s="14"/>
      <c r="P1178" s="14"/>
      <c r="Q1178" s="14"/>
      <c r="R1178" s="14"/>
      <c r="S1178" s="14"/>
      <c r="T1178" s="14"/>
      <c r="U1178" s="14"/>
      <c r="V1178" s="14"/>
      <c r="W1178" s="14"/>
      <c r="X1178" s="14"/>
      <c r="Y1178" s="14"/>
      <c r="Z1178" s="14"/>
    </row>
    <row r="1179">
      <c r="A1179" s="106">
        <v>1178.0</v>
      </c>
      <c r="B1179" s="107" t="s">
        <v>5409</v>
      </c>
      <c r="C1179" s="107" t="s">
        <v>6456</v>
      </c>
      <c r="D1179" s="107" t="s">
        <v>4505</v>
      </c>
      <c r="E1179" s="36" t="s">
        <v>6457</v>
      </c>
      <c r="F1179" s="14"/>
      <c r="G1179" s="14"/>
      <c r="H1179" s="14"/>
      <c r="I1179" s="14"/>
      <c r="J1179" s="14"/>
      <c r="K1179" s="14"/>
      <c r="L1179" s="14"/>
      <c r="M1179" s="14"/>
      <c r="N1179" s="14"/>
      <c r="O1179" s="14"/>
      <c r="P1179" s="14"/>
      <c r="Q1179" s="14"/>
      <c r="R1179" s="14"/>
      <c r="S1179" s="14"/>
      <c r="T1179" s="14"/>
      <c r="U1179" s="14"/>
      <c r="V1179" s="14"/>
      <c r="W1179" s="14"/>
      <c r="X1179" s="14"/>
      <c r="Y1179" s="14"/>
      <c r="Z1179" s="14"/>
    </row>
    <row r="1180">
      <c r="A1180" s="106">
        <v>1179.0</v>
      </c>
      <c r="B1180" s="107" t="s">
        <v>5409</v>
      </c>
      <c r="C1180" s="107" t="s">
        <v>5645</v>
      </c>
      <c r="D1180" s="107" t="s">
        <v>4509</v>
      </c>
      <c r="E1180" s="36" t="s">
        <v>6458</v>
      </c>
      <c r="F1180" s="14"/>
      <c r="G1180" s="14"/>
      <c r="H1180" s="14"/>
      <c r="I1180" s="14"/>
      <c r="J1180" s="14"/>
      <c r="K1180" s="14"/>
      <c r="L1180" s="14"/>
      <c r="M1180" s="14"/>
      <c r="N1180" s="14"/>
      <c r="O1180" s="14"/>
      <c r="P1180" s="14"/>
      <c r="Q1180" s="14"/>
      <c r="R1180" s="14"/>
      <c r="S1180" s="14"/>
      <c r="T1180" s="14"/>
      <c r="U1180" s="14"/>
      <c r="V1180" s="14"/>
      <c r="W1180" s="14"/>
      <c r="X1180" s="14"/>
      <c r="Y1180" s="14"/>
      <c r="Z1180" s="14"/>
    </row>
    <row r="1181">
      <c r="A1181" s="106">
        <v>1180.0</v>
      </c>
      <c r="B1181" s="107" t="s">
        <v>5409</v>
      </c>
      <c r="C1181" s="107" t="s">
        <v>6459</v>
      </c>
      <c r="D1181" s="107" t="s">
        <v>4509</v>
      </c>
      <c r="E1181" s="36" t="s">
        <v>1281</v>
      </c>
      <c r="F1181" s="14"/>
      <c r="G1181" s="14"/>
      <c r="H1181" s="14"/>
      <c r="I1181" s="14"/>
      <c r="J1181" s="14"/>
      <c r="K1181" s="14"/>
      <c r="L1181" s="14"/>
      <c r="M1181" s="14"/>
      <c r="N1181" s="14"/>
      <c r="O1181" s="14"/>
      <c r="P1181" s="14"/>
      <c r="Q1181" s="14"/>
      <c r="R1181" s="14"/>
      <c r="S1181" s="14"/>
      <c r="T1181" s="14"/>
      <c r="U1181" s="14"/>
      <c r="V1181" s="14"/>
      <c r="W1181" s="14"/>
      <c r="X1181" s="14"/>
      <c r="Y1181" s="14"/>
      <c r="Z1181" s="14"/>
    </row>
    <row r="1182">
      <c r="A1182" s="106">
        <v>1181.0</v>
      </c>
      <c r="B1182" s="107" t="s">
        <v>5409</v>
      </c>
      <c r="C1182" s="107" t="s">
        <v>6460</v>
      </c>
      <c r="D1182" s="107" t="s">
        <v>4509</v>
      </c>
      <c r="E1182" s="36" t="s">
        <v>6461</v>
      </c>
      <c r="F1182" s="14"/>
      <c r="G1182" s="14"/>
      <c r="H1182" s="14"/>
      <c r="I1182" s="14"/>
      <c r="J1182" s="14"/>
      <c r="K1182" s="14"/>
      <c r="L1182" s="14"/>
      <c r="M1182" s="14"/>
      <c r="N1182" s="14"/>
      <c r="O1182" s="14"/>
      <c r="P1182" s="14"/>
      <c r="Q1182" s="14"/>
      <c r="R1182" s="14"/>
      <c r="S1182" s="14"/>
      <c r="T1182" s="14"/>
      <c r="U1182" s="14"/>
      <c r="V1182" s="14"/>
      <c r="W1182" s="14"/>
      <c r="X1182" s="14"/>
      <c r="Y1182" s="14"/>
      <c r="Z1182" s="14"/>
    </row>
    <row r="1183">
      <c r="A1183" s="106">
        <v>1182.0</v>
      </c>
      <c r="B1183" s="107" t="s">
        <v>5409</v>
      </c>
      <c r="C1183" s="107" t="s">
        <v>6260</v>
      </c>
      <c r="D1183" s="107" t="s">
        <v>4509</v>
      </c>
      <c r="E1183" s="36" t="s">
        <v>6462</v>
      </c>
      <c r="F1183" s="14"/>
      <c r="G1183" s="14"/>
      <c r="H1183" s="14"/>
      <c r="I1183" s="14"/>
      <c r="J1183" s="14"/>
      <c r="K1183" s="14"/>
      <c r="L1183" s="14"/>
      <c r="M1183" s="14"/>
      <c r="N1183" s="14"/>
      <c r="O1183" s="14"/>
      <c r="P1183" s="14"/>
      <c r="Q1183" s="14"/>
      <c r="R1183" s="14"/>
      <c r="S1183" s="14"/>
      <c r="T1183" s="14"/>
      <c r="U1183" s="14"/>
      <c r="V1183" s="14"/>
      <c r="W1183" s="14"/>
      <c r="X1183" s="14"/>
      <c r="Y1183" s="14"/>
      <c r="Z1183" s="14"/>
    </row>
    <row r="1184">
      <c r="A1184" s="106">
        <v>1183.0</v>
      </c>
      <c r="B1184" s="107" t="s">
        <v>5409</v>
      </c>
      <c r="C1184" s="107" t="s">
        <v>4933</v>
      </c>
      <c r="D1184" s="107" t="s">
        <v>4509</v>
      </c>
      <c r="E1184" s="36" t="s">
        <v>4221</v>
      </c>
      <c r="F1184" s="14"/>
      <c r="G1184" s="14"/>
      <c r="H1184" s="14"/>
      <c r="I1184" s="14"/>
      <c r="J1184" s="14"/>
      <c r="K1184" s="14"/>
      <c r="L1184" s="14"/>
      <c r="M1184" s="14"/>
      <c r="N1184" s="14"/>
      <c r="O1184" s="14"/>
      <c r="P1184" s="14"/>
      <c r="Q1184" s="14"/>
      <c r="R1184" s="14"/>
      <c r="S1184" s="14"/>
      <c r="T1184" s="14"/>
      <c r="U1184" s="14"/>
      <c r="V1184" s="14"/>
      <c r="W1184" s="14"/>
      <c r="X1184" s="14"/>
      <c r="Y1184" s="14"/>
      <c r="Z1184" s="14"/>
    </row>
    <row r="1185">
      <c r="A1185" s="106">
        <v>1184.0</v>
      </c>
      <c r="B1185" s="107" t="s">
        <v>5409</v>
      </c>
      <c r="C1185" s="107" t="s">
        <v>6463</v>
      </c>
      <c r="D1185" s="107" t="s">
        <v>4509</v>
      </c>
      <c r="E1185" s="36" t="s">
        <v>6464</v>
      </c>
      <c r="F1185" s="14"/>
      <c r="G1185" s="14"/>
      <c r="H1185" s="14"/>
      <c r="I1185" s="14"/>
      <c r="J1185" s="14"/>
      <c r="K1185" s="14"/>
      <c r="L1185" s="14"/>
      <c r="M1185" s="14"/>
      <c r="N1185" s="14"/>
      <c r="O1185" s="14"/>
      <c r="P1185" s="14"/>
      <c r="Q1185" s="14"/>
      <c r="R1185" s="14"/>
      <c r="S1185" s="14"/>
      <c r="T1185" s="14"/>
      <c r="U1185" s="14"/>
      <c r="V1185" s="14"/>
      <c r="W1185" s="14"/>
      <c r="X1185" s="14"/>
      <c r="Y1185" s="14"/>
      <c r="Z1185" s="14"/>
    </row>
    <row r="1186">
      <c r="A1186" s="106">
        <v>1185.0</v>
      </c>
      <c r="B1186" s="107" t="s">
        <v>5409</v>
      </c>
      <c r="C1186" s="107" t="s">
        <v>4541</v>
      </c>
      <c r="D1186" s="107" t="s">
        <v>4509</v>
      </c>
      <c r="E1186" s="36" t="s">
        <v>6465</v>
      </c>
      <c r="F1186" s="14"/>
      <c r="G1186" s="14"/>
      <c r="H1186" s="14"/>
      <c r="I1186" s="14"/>
      <c r="J1186" s="14"/>
      <c r="K1186" s="14"/>
      <c r="L1186" s="14"/>
      <c r="M1186" s="14"/>
      <c r="N1186" s="14"/>
      <c r="O1186" s="14"/>
      <c r="P1186" s="14"/>
      <c r="Q1186" s="14"/>
      <c r="R1186" s="14"/>
      <c r="S1186" s="14"/>
      <c r="T1186" s="14"/>
      <c r="U1186" s="14"/>
      <c r="V1186" s="14"/>
      <c r="W1186" s="14"/>
      <c r="X1186" s="14"/>
      <c r="Y1186" s="14"/>
      <c r="Z1186" s="14"/>
    </row>
    <row r="1187">
      <c r="A1187" s="106">
        <v>1186.0</v>
      </c>
      <c r="B1187" s="107" t="s">
        <v>5409</v>
      </c>
      <c r="C1187" s="107" t="s">
        <v>6466</v>
      </c>
      <c r="D1187" s="107" t="s">
        <v>4509</v>
      </c>
      <c r="E1187" s="36" t="s">
        <v>6467</v>
      </c>
      <c r="F1187" s="14"/>
      <c r="G1187" s="14"/>
      <c r="H1187" s="14"/>
      <c r="I1187" s="14"/>
      <c r="J1187" s="14"/>
      <c r="K1187" s="14"/>
      <c r="L1187" s="14"/>
      <c r="M1187" s="14"/>
      <c r="N1187" s="14"/>
      <c r="O1187" s="14"/>
      <c r="P1187" s="14"/>
      <c r="Q1187" s="14"/>
      <c r="R1187" s="14"/>
      <c r="S1187" s="14"/>
      <c r="T1187" s="14"/>
      <c r="U1187" s="14"/>
      <c r="V1187" s="14"/>
      <c r="W1187" s="14"/>
      <c r="X1187" s="14"/>
      <c r="Y1187" s="14"/>
      <c r="Z1187" s="14"/>
    </row>
    <row r="1188">
      <c r="A1188" s="106">
        <v>1187.0</v>
      </c>
      <c r="B1188" s="107" t="s">
        <v>5409</v>
      </c>
      <c r="C1188" s="107" t="s">
        <v>5384</v>
      </c>
      <c r="D1188" s="107" t="s">
        <v>4509</v>
      </c>
      <c r="E1188" s="36" t="s">
        <v>1235</v>
      </c>
      <c r="F1188" s="14"/>
      <c r="G1188" s="14"/>
      <c r="H1188" s="14"/>
      <c r="I1188" s="14"/>
      <c r="J1188" s="14"/>
      <c r="K1188" s="14"/>
      <c r="L1188" s="14"/>
      <c r="M1188" s="14"/>
      <c r="N1188" s="14"/>
      <c r="O1188" s="14"/>
      <c r="P1188" s="14"/>
      <c r="Q1188" s="14"/>
      <c r="R1188" s="14"/>
      <c r="S1188" s="14"/>
      <c r="T1188" s="14"/>
      <c r="U1188" s="14"/>
      <c r="V1188" s="14"/>
      <c r="W1188" s="14"/>
      <c r="X1188" s="14"/>
      <c r="Y1188" s="14"/>
      <c r="Z1188" s="14"/>
    </row>
    <row r="1189">
      <c r="A1189" s="106">
        <v>1188.0</v>
      </c>
      <c r="B1189" s="107" t="s">
        <v>5409</v>
      </c>
      <c r="C1189" s="107" t="s">
        <v>6468</v>
      </c>
      <c r="D1189" s="107" t="s">
        <v>4543</v>
      </c>
      <c r="E1189" s="36" t="s">
        <v>6469</v>
      </c>
      <c r="F1189" s="14"/>
      <c r="G1189" s="14"/>
      <c r="H1189" s="14"/>
      <c r="I1189" s="14"/>
      <c r="J1189" s="14"/>
      <c r="K1189" s="14"/>
      <c r="L1189" s="14"/>
      <c r="M1189" s="14"/>
      <c r="N1189" s="14"/>
      <c r="O1189" s="14"/>
      <c r="P1189" s="14"/>
      <c r="Q1189" s="14"/>
      <c r="R1189" s="14"/>
      <c r="S1189" s="14"/>
      <c r="T1189" s="14"/>
      <c r="U1189" s="14"/>
      <c r="V1189" s="14"/>
      <c r="W1189" s="14"/>
      <c r="X1189" s="14"/>
      <c r="Y1189" s="14"/>
      <c r="Z1189" s="14"/>
    </row>
    <row r="1190">
      <c r="A1190" s="106">
        <v>1189.0</v>
      </c>
      <c r="B1190" s="107" t="s">
        <v>5409</v>
      </c>
      <c r="C1190" s="107" t="s">
        <v>6470</v>
      </c>
      <c r="D1190" s="107" t="s">
        <v>4509</v>
      </c>
      <c r="E1190" s="36" t="s">
        <v>6471</v>
      </c>
      <c r="F1190" s="14"/>
      <c r="G1190" s="14"/>
      <c r="H1190" s="14"/>
      <c r="I1190" s="14"/>
      <c r="J1190" s="14"/>
      <c r="K1190" s="14"/>
      <c r="L1190" s="14"/>
      <c r="M1190" s="14"/>
      <c r="N1190" s="14"/>
      <c r="O1190" s="14"/>
      <c r="P1190" s="14"/>
      <c r="Q1190" s="14"/>
      <c r="R1190" s="14"/>
      <c r="S1190" s="14"/>
      <c r="T1190" s="14"/>
      <c r="U1190" s="14"/>
      <c r="V1190" s="14"/>
      <c r="W1190" s="14"/>
      <c r="X1190" s="14"/>
      <c r="Y1190" s="14"/>
      <c r="Z1190" s="14"/>
    </row>
    <row r="1191">
      <c r="A1191" s="106">
        <v>1190.0</v>
      </c>
      <c r="B1191" s="107" t="s">
        <v>5409</v>
      </c>
      <c r="C1191" s="107" t="s">
        <v>6472</v>
      </c>
      <c r="D1191" s="107" t="s">
        <v>4509</v>
      </c>
      <c r="E1191" s="36" t="s">
        <v>6473</v>
      </c>
      <c r="F1191" s="14"/>
      <c r="G1191" s="14"/>
      <c r="H1191" s="14"/>
      <c r="I1191" s="14"/>
      <c r="J1191" s="14"/>
      <c r="K1191" s="14"/>
      <c r="L1191" s="14"/>
      <c r="M1191" s="14"/>
      <c r="N1191" s="14"/>
      <c r="O1191" s="14"/>
      <c r="P1191" s="14"/>
      <c r="Q1191" s="14"/>
      <c r="R1191" s="14"/>
      <c r="S1191" s="14"/>
      <c r="T1191" s="14"/>
      <c r="U1191" s="14"/>
      <c r="V1191" s="14"/>
      <c r="W1191" s="14"/>
      <c r="X1191" s="14"/>
      <c r="Y1191" s="14"/>
      <c r="Z1191" s="14"/>
    </row>
    <row r="1192">
      <c r="A1192" s="106">
        <v>1191.0</v>
      </c>
      <c r="B1192" s="107" t="s">
        <v>5409</v>
      </c>
      <c r="C1192" s="107" t="s">
        <v>6474</v>
      </c>
      <c r="D1192" s="107" t="s">
        <v>4509</v>
      </c>
      <c r="E1192" s="36" t="s">
        <v>6475</v>
      </c>
      <c r="F1192" s="14"/>
      <c r="G1192" s="14"/>
      <c r="H1192" s="14"/>
      <c r="I1192" s="14"/>
      <c r="J1192" s="14"/>
      <c r="K1192" s="14"/>
      <c r="L1192" s="14"/>
      <c r="M1192" s="14"/>
      <c r="N1192" s="14"/>
      <c r="O1192" s="14"/>
      <c r="P1192" s="14"/>
      <c r="Q1192" s="14"/>
      <c r="R1192" s="14"/>
      <c r="S1192" s="14"/>
      <c r="T1192" s="14"/>
      <c r="U1192" s="14"/>
      <c r="V1192" s="14"/>
      <c r="W1192" s="14"/>
      <c r="X1192" s="14"/>
      <c r="Y1192" s="14"/>
      <c r="Z1192" s="14"/>
    </row>
    <row r="1193">
      <c r="A1193" s="106">
        <v>1192.0</v>
      </c>
      <c r="B1193" s="107" t="s">
        <v>5409</v>
      </c>
      <c r="C1193" s="108">
        <v>9.12685379E8</v>
      </c>
      <c r="D1193" s="107" t="s">
        <v>4509</v>
      </c>
      <c r="E1193" s="36" t="s">
        <v>6476</v>
      </c>
      <c r="F1193" s="14"/>
      <c r="G1193" s="14"/>
      <c r="H1193" s="14"/>
      <c r="I1193" s="14"/>
      <c r="J1193" s="14"/>
      <c r="K1193" s="14"/>
      <c r="L1193" s="14"/>
      <c r="M1193" s="14"/>
      <c r="N1193" s="14"/>
      <c r="O1193" s="14"/>
      <c r="P1193" s="14"/>
      <c r="Q1193" s="14"/>
      <c r="R1193" s="14"/>
      <c r="S1193" s="14"/>
      <c r="T1193" s="14"/>
      <c r="U1193" s="14"/>
      <c r="V1193" s="14"/>
      <c r="W1193" s="14"/>
      <c r="X1193" s="14"/>
      <c r="Y1193" s="14"/>
      <c r="Z1193" s="14"/>
    </row>
    <row r="1194">
      <c r="A1194" s="106">
        <v>1193.0</v>
      </c>
      <c r="B1194" s="107" t="s">
        <v>5409</v>
      </c>
      <c r="C1194" s="107" t="s">
        <v>6477</v>
      </c>
      <c r="D1194" s="107" t="s">
        <v>4509</v>
      </c>
      <c r="E1194" s="36" t="s">
        <v>6478</v>
      </c>
      <c r="F1194" s="14"/>
      <c r="G1194" s="14"/>
      <c r="H1194" s="14"/>
      <c r="I1194" s="14"/>
      <c r="J1194" s="14"/>
      <c r="K1194" s="14"/>
      <c r="L1194" s="14"/>
      <c r="M1194" s="14"/>
      <c r="N1194" s="14"/>
      <c r="O1194" s="14"/>
      <c r="P1194" s="14"/>
      <c r="Q1194" s="14"/>
      <c r="R1194" s="14"/>
      <c r="S1194" s="14"/>
      <c r="T1194" s="14"/>
      <c r="U1194" s="14"/>
      <c r="V1194" s="14"/>
      <c r="W1194" s="14"/>
      <c r="X1194" s="14"/>
      <c r="Y1194" s="14"/>
      <c r="Z1194" s="14"/>
    </row>
    <row r="1195">
      <c r="A1195" s="106">
        <v>1194.0</v>
      </c>
      <c r="B1195" s="107" t="s">
        <v>5409</v>
      </c>
      <c r="C1195" s="107" t="s">
        <v>6479</v>
      </c>
      <c r="D1195" s="107" t="s">
        <v>4509</v>
      </c>
      <c r="E1195" s="36" t="s">
        <v>6480</v>
      </c>
      <c r="F1195" s="14"/>
      <c r="G1195" s="14"/>
      <c r="H1195" s="14"/>
      <c r="I1195" s="14"/>
      <c r="J1195" s="14"/>
      <c r="K1195" s="14"/>
      <c r="L1195" s="14"/>
      <c r="M1195" s="14"/>
      <c r="N1195" s="14"/>
      <c r="O1195" s="14"/>
      <c r="P1195" s="14"/>
      <c r="Q1195" s="14"/>
      <c r="R1195" s="14"/>
      <c r="S1195" s="14"/>
      <c r="T1195" s="14"/>
      <c r="U1195" s="14"/>
      <c r="V1195" s="14"/>
      <c r="W1195" s="14"/>
      <c r="X1195" s="14"/>
      <c r="Y1195" s="14"/>
      <c r="Z1195" s="14"/>
    </row>
    <row r="1196">
      <c r="A1196" s="106">
        <v>1195.0</v>
      </c>
      <c r="B1196" s="107" t="s">
        <v>5409</v>
      </c>
      <c r="C1196" s="107" t="s">
        <v>6481</v>
      </c>
      <c r="D1196" s="107" t="s">
        <v>4509</v>
      </c>
      <c r="E1196" s="36" t="s">
        <v>6482</v>
      </c>
      <c r="F1196" s="14"/>
      <c r="G1196" s="14"/>
      <c r="H1196" s="14"/>
      <c r="I1196" s="14"/>
      <c r="J1196" s="14"/>
      <c r="K1196" s="14"/>
      <c r="L1196" s="14"/>
      <c r="M1196" s="14"/>
      <c r="N1196" s="14"/>
      <c r="O1196" s="14"/>
      <c r="P1196" s="14"/>
      <c r="Q1196" s="14"/>
      <c r="R1196" s="14"/>
      <c r="S1196" s="14"/>
      <c r="T1196" s="14"/>
      <c r="U1196" s="14"/>
      <c r="V1196" s="14"/>
      <c r="W1196" s="14"/>
      <c r="X1196" s="14"/>
      <c r="Y1196" s="14"/>
      <c r="Z1196" s="14"/>
    </row>
    <row r="1197">
      <c r="A1197" s="106">
        <v>1196.0</v>
      </c>
      <c r="B1197" s="107" t="s">
        <v>5409</v>
      </c>
      <c r="C1197" s="107" t="s">
        <v>4899</v>
      </c>
      <c r="D1197" s="107" t="s">
        <v>4505</v>
      </c>
      <c r="E1197" s="36" t="s">
        <v>6483</v>
      </c>
      <c r="F1197" s="14"/>
      <c r="G1197" s="14"/>
      <c r="H1197" s="14"/>
      <c r="I1197" s="14"/>
      <c r="J1197" s="14"/>
      <c r="K1197" s="14"/>
      <c r="L1197" s="14"/>
      <c r="M1197" s="14"/>
      <c r="N1197" s="14"/>
      <c r="O1197" s="14"/>
      <c r="P1197" s="14"/>
      <c r="Q1197" s="14"/>
      <c r="R1197" s="14"/>
      <c r="S1197" s="14"/>
      <c r="T1197" s="14"/>
      <c r="U1197" s="14"/>
      <c r="V1197" s="14"/>
      <c r="W1197" s="14"/>
      <c r="X1197" s="14"/>
      <c r="Y1197" s="14"/>
      <c r="Z1197" s="14"/>
    </row>
    <row r="1198">
      <c r="A1198" s="106">
        <v>1197.0</v>
      </c>
      <c r="B1198" s="107" t="s">
        <v>5409</v>
      </c>
      <c r="C1198" s="107" t="s">
        <v>4515</v>
      </c>
      <c r="D1198" s="107" t="s">
        <v>4505</v>
      </c>
      <c r="E1198" s="36" t="s">
        <v>6484</v>
      </c>
      <c r="F1198" s="14"/>
      <c r="G1198" s="14"/>
      <c r="H1198" s="14"/>
      <c r="I1198" s="14"/>
      <c r="J1198" s="14"/>
      <c r="K1198" s="14"/>
      <c r="L1198" s="14"/>
      <c r="M1198" s="14"/>
      <c r="N1198" s="14"/>
      <c r="O1198" s="14"/>
      <c r="P1198" s="14"/>
      <c r="Q1198" s="14"/>
      <c r="R1198" s="14"/>
      <c r="S1198" s="14"/>
      <c r="T1198" s="14"/>
      <c r="U1198" s="14"/>
      <c r="V1198" s="14"/>
      <c r="W1198" s="14"/>
      <c r="X1198" s="14"/>
      <c r="Y1198" s="14"/>
      <c r="Z1198" s="14"/>
    </row>
    <row r="1199">
      <c r="A1199" s="106">
        <v>1198.0</v>
      </c>
      <c r="B1199" s="107" t="s">
        <v>5409</v>
      </c>
      <c r="C1199" s="107" t="s">
        <v>6485</v>
      </c>
      <c r="D1199" s="107" t="s">
        <v>4509</v>
      </c>
      <c r="E1199" s="36" t="s">
        <v>6486</v>
      </c>
      <c r="F1199" s="14"/>
      <c r="G1199" s="14"/>
      <c r="H1199" s="14"/>
      <c r="I1199" s="14"/>
      <c r="J1199" s="14"/>
      <c r="K1199" s="14"/>
      <c r="L1199" s="14"/>
      <c r="M1199" s="14"/>
      <c r="N1199" s="14"/>
      <c r="O1199" s="14"/>
      <c r="P1199" s="14"/>
      <c r="Q1199" s="14"/>
      <c r="R1199" s="14"/>
      <c r="S1199" s="14"/>
      <c r="T1199" s="14"/>
      <c r="U1199" s="14"/>
      <c r="V1199" s="14"/>
      <c r="W1199" s="14"/>
      <c r="X1199" s="14"/>
      <c r="Y1199" s="14"/>
      <c r="Z1199" s="14"/>
    </row>
    <row r="1200">
      <c r="A1200" s="106">
        <v>1199.0</v>
      </c>
      <c r="B1200" s="107" t="s">
        <v>5409</v>
      </c>
      <c r="C1200" s="107" t="s">
        <v>6487</v>
      </c>
      <c r="D1200" s="107" t="s">
        <v>4509</v>
      </c>
      <c r="E1200" s="36" t="s">
        <v>6488</v>
      </c>
      <c r="F1200" s="14"/>
      <c r="G1200" s="14"/>
      <c r="H1200" s="14"/>
      <c r="I1200" s="14"/>
      <c r="J1200" s="14"/>
      <c r="K1200" s="14"/>
      <c r="L1200" s="14"/>
      <c r="M1200" s="14"/>
      <c r="N1200" s="14"/>
      <c r="O1200" s="14"/>
      <c r="P1200" s="14"/>
      <c r="Q1200" s="14"/>
      <c r="R1200" s="14"/>
      <c r="S1200" s="14"/>
      <c r="T1200" s="14"/>
      <c r="U1200" s="14"/>
      <c r="V1200" s="14"/>
      <c r="W1200" s="14"/>
      <c r="X1200" s="14"/>
      <c r="Y1200" s="14"/>
      <c r="Z1200" s="14"/>
    </row>
    <row r="1201">
      <c r="A1201" s="106">
        <v>1200.0</v>
      </c>
      <c r="B1201" s="107" t="s">
        <v>5409</v>
      </c>
      <c r="C1201" s="107" t="s">
        <v>6489</v>
      </c>
      <c r="D1201" s="107" t="s">
        <v>4509</v>
      </c>
      <c r="E1201" s="36" t="s">
        <v>6490</v>
      </c>
      <c r="F1201" s="14"/>
      <c r="G1201" s="14"/>
      <c r="H1201" s="14"/>
      <c r="I1201" s="14"/>
      <c r="J1201" s="14"/>
      <c r="K1201" s="14"/>
      <c r="L1201" s="14"/>
      <c r="M1201" s="14"/>
      <c r="N1201" s="14"/>
      <c r="O1201" s="14"/>
      <c r="P1201" s="14"/>
      <c r="Q1201" s="14"/>
      <c r="R1201" s="14"/>
      <c r="S1201" s="14"/>
      <c r="T1201" s="14"/>
      <c r="U1201" s="14"/>
      <c r="V1201" s="14"/>
      <c r="W1201" s="14"/>
      <c r="X1201" s="14"/>
      <c r="Y1201" s="14"/>
      <c r="Z1201" s="14"/>
    </row>
    <row r="1202">
      <c r="A1202" s="106">
        <v>1201.0</v>
      </c>
      <c r="B1202" s="107" t="s">
        <v>5409</v>
      </c>
      <c r="C1202" s="107" t="s">
        <v>5023</v>
      </c>
      <c r="D1202" s="107" t="s">
        <v>4509</v>
      </c>
      <c r="E1202" s="36" t="s">
        <v>6491</v>
      </c>
      <c r="F1202" s="14"/>
      <c r="G1202" s="14"/>
      <c r="H1202" s="14"/>
      <c r="I1202" s="14"/>
      <c r="J1202" s="14"/>
      <c r="K1202" s="14"/>
      <c r="L1202" s="14"/>
      <c r="M1202" s="14"/>
      <c r="N1202" s="14"/>
      <c r="O1202" s="14"/>
      <c r="P1202" s="14"/>
      <c r="Q1202" s="14"/>
      <c r="R1202" s="14"/>
      <c r="S1202" s="14"/>
      <c r="T1202" s="14"/>
      <c r="U1202" s="14"/>
      <c r="V1202" s="14"/>
      <c r="W1202" s="14"/>
      <c r="X1202" s="14"/>
      <c r="Y1202" s="14"/>
      <c r="Z1202" s="14"/>
    </row>
    <row r="1203">
      <c r="A1203" s="106">
        <v>1202.0</v>
      </c>
      <c r="B1203" s="107" t="s">
        <v>5409</v>
      </c>
      <c r="C1203" s="107" t="s">
        <v>6492</v>
      </c>
      <c r="D1203" s="107" t="s">
        <v>4505</v>
      </c>
      <c r="E1203" s="36" t="s">
        <v>6493</v>
      </c>
      <c r="F1203" s="14"/>
      <c r="G1203" s="14"/>
      <c r="H1203" s="14"/>
      <c r="I1203" s="14"/>
      <c r="J1203" s="14"/>
      <c r="K1203" s="14"/>
      <c r="L1203" s="14"/>
      <c r="M1203" s="14"/>
      <c r="N1203" s="14"/>
      <c r="O1203" s="14"/>
      <c r="P1203" s="14"/>
      <c r="Q1203" s="14"/>
      <c r="R1203" s="14"/>
      <c r="S1203" s="14"/>
      <c r="T1203" s="14"/>
      <c r="U1203" s="14"/>
      <c r="V1203" s="14"/>
      <c r="W1203" s="14"/>
      <c r="X1203" s="14"/>
      <c r="Y1203" s="14"/>
      <c r="Z1203" s="14"/>
    </row>
    <row r="1204">
      <c r="A1204" s="106">
        <v>1203.0</v>
      </c>
      <c r="B1204" s="107" t="s">
        <v>5409</v>
      </c>
      <c r="C1204" s="107" t="s">
        <v>6494</v>
      </c>
      <c r="D1204" s="107" t="s">
        <v>4509</v>
      </c>
      <c r="E1204" s="36" t="s">
        <v>6495</v>
      </c>
      <c r="F1204" s="14"/>
      <c r="G1204" s="14"/>
      <c r="H1204" s="14"/>
      <c r="I1204" s="14"/>
      <c r="J1204" s="14"/>
      <c r="K1204" s="14"/>
      <c r="L1204" s="14"/>
      <c r="M1204" s="14"/>
      <c r="N1204" s="14"/>
      <c r="O1204" s="14"/>
      <c r="P1204" s="14"/>
      <c r="Q1204" s="14"/>
      <c r="R1204" s="14"/>
      <c r="S1204" s="14"/>
      <c r="T1204" s="14"/>
      <c r="U1204" s="14"/>
      <c r="V1204" s="14"/>
      <c r="W1204" s="14"/>
      <c r="X1204" s="14"/>
      <c r="Y1204" s="14"/>
      <c r="Z1204" s="14"/>
    </row>
    <row r="1205">
      <c r="A1205" s="106">
        <v>1204.0</v>
      </c>
      <c r="B1205" s="107" t="s">
        <v>5409</v>
      </c>
      <c r="C1205" s="107" t="s">
        <v>6496</v>
      </c>
      <c r="D1205" s="107" t="s">
        <v>4509</v>
      </c>
      <c r="E1205" s="36" t="s">
        <v>6497</v>
      </c>
      <c r="F1205" s="14"/>
      <c r="G1205" s="14"/>
      <c r="H1205" s="14"/>
      <c r="I1205" s="14"/>
      <c r="J1205" s="14"/>
      <c r="K1205" s="14"/>
      <c r="L1205" s="14"/>
      <c r="M1205" s="14"/>
      <c r="N1205" s="14"/>
      <c r="O1205" s="14"/>
      <c r="P1205" s="14"/>
      <c r="Q1205" s="14"/>
      <c r="R1205" s="14"/>
      <c r="S1205" s="14"/>
      <c r="T1205" s="14"/>
      <c r="U1205" s="14"/>
      <c r="V1205" s="14"/>
      <c r="W1205" s="14"/>
      <c r="X1205" s="14"/>
      <c r="Y1205" s="14"/>
      <c r="Z1205" s="14"/>
    </row>
    <row r="1206">
      <c r="A1206" s="106">
        <v>1205.0</v>
      </c>
      <c r="B1206" s="107" t="s">
        <v>5409</v>
      </c>
      <c r="C1206" s="107" t="s">
        <v>6498</v>
      </c>
      <c r="D1206" s="107" t="s">
        <v>4509</v>
      </c>
      <c r="E1206" s="36" t="s">
        <v>6499</v>
      </c>
      <c r="F1206" s="14"/>
      <c r="G1206" s="14"/>
      <c r="H1206" s="14"/>
      <c r="I1206" s="14"/>
      <c r="J1206" s="14"/>
      <c r="K1206" s="14"/>
      <c r="L1206" s="14"/>
      <c r="M1206" s="14"/>
      <c r="N1206" s="14"/>
      <c r="O1206" s="14"/>
      <c r="P1206" s="14"/>
      <c r="Q1206" s="14"/>
      <c r="R1206" s="14"/>
      <c r="S1206" s="14"/>
      <c r="T1206" s="14"/>
      <c r="U1206" s="14"/>
      <c r="V1206" s="14"/>
      <c r="W1206" s="14"/>
      <c r="X1206" s="14"/>
      <c r="Y1206" s="14"/>
      <c r="Z1206" s="14"/>
    </row>
    <row r="1207">
      <c r="A1207" s="106">
        <v>1206.0</v>
      </c>
      <c r="B1207" s="107" t="s">
        <v>5409</v>
      </c>
      <c r="C1207" s="107" t="s">
        <v>6500</v>
      </c>
      <c r="D1207" s="107" t="s">
        <v>4509</v>
      </c>
      <c r="E1207" s="36" t="s">
        <v>6501</v>
      </c>
      <c r="F1207" s="14"/>
      <c r="G1207" s="14"/>
      <c r="H1207" s="14"/>
      <c r="I1207" s="14"/>
      <c r="J1207" s="14"/>
      <c r="K1207" s="14"/>
      <c r="L1207" s="14"/>
      <c r="M1207" s="14"/>
      <c r="N1207" s="14"/>
      <c r="O1207" s="14"/>
      <c r="P1207" s="14"/>
      <c r="Q1207" s="14"/>
      <c r="R1207" s="14"/>
      <c r="S1207" s="14"/>
      <c r="T1207" s="14"/>
      <c r="U1207" s="14"/>
      <c r="V1207" s="14"/>
      <c r="W1207" s="14"/>
      <c r="X1207" s="14"/>
      <c r="Y1207" s="14"/>
      <c r="Z1207" s="14"/>
    </row>
    <row r="1208">
      <c r="A1208" s="106">
        <v>1207.0</v>
      </c>
      <c r="B1208" s="107" t="s">
        <v>5409</v>
      </c>
      <c r="C1208" s="107" t="s">
        <v>6502</v>
      </c>
      <c r="D1208" s="107" t="s">
        <v>4569</v>
      </c>
      <c r="E1208" s="36" t="s">
        <v>6503</v>
      </c>
      <c r="F1208" s="14"/>
      <c r="G1208" s="14"/>
      <c r="H1208" s="14"/>
      <c r="I1208" s="14"/>
      <c r="J1208" s="14"/>
      <c r="K1208" s="14"/>
      <c r="L1208" s="14"/>
      <c r="M1208" s="14"/>
      <c r="N1208" s="14"/>
      <c r="O1208" s="14"/>
      <c r="P1208" s="14"/>
      <c r="Q1208" s="14"/>
      <c r="R1208" s="14"/>
      <c r="S1208" s="14"/>
      <c r="T1208" s="14"/>
      <c r="U1208" s="14"/>
      <c r="V1208" s="14"/>
      <c r="W1208" s="14"/>
      <c r="X1208" s="14"/>
      <c r="Y1208" s="14"/>
      <c r="Z1208" s="14"/>
    </row>
    <row r="1209">
      <c r="A1209" s="106">
        <v>1208.0</v>
      </c>
      <c r="B1209" s="107" t="s">
        <v>5409</v>
      </c>
      <c r="C1209" s="107" t="s">
        <v>5719</v>
      </c>
      <c r="D1209" s="107" t="s">
        <v>4509</v>
      </c>
      <c r="E1209" s="36" t="s">
        <v>6504</v>
      </c>
      <c r="F1209" s="14"/>
      <c r="G1209" s="14"/>
      <c r="H1209" s="14"/>
      <c r="I1209" s="14"/>
      <c r="J1209" s="14"/>
      <c r="K1209" s="14"/>
      <c r="L1209" s="14"/>
      <c r="M1209" s="14"/>
      <c r="N1209" s="14"/>
      <c r="O1209" s="14"/>
      <c r="P1209" s="14"/>
      <c r="Q1209" s="14"/>
      <c r="R1209" s="14"/>
      <c r="S1209" s="14"/>
      <c r="T1209" s="14"/>
      <c r="U1209" s="14"/>
      <c r="V1209" s="14"/>
      <c r="W1209" s="14"/>
      <c r="X1209" s="14"/>
      <c r="Y1209" s="14"/>
      <c r="Z1209" s="14"/>
    </row>
    <row r="1210">
      <c r="A1210" s="106">
        <v>1209.0</v>
      </c>
      <c r="B1210" s="107" t="s">
        <v>5409</v>
      </c>
      <c r="C1210" s="107" t="s">
        <v>6505</v>
      </c>
      <c r="D1210" s="107" t="s">
        <v>4509</v>
      </c>
      <c r="E1210" s="36" t="s">
        <v>6506</v>
      </c>
      <c r="F1210" s="14"/>
      <c r="G1210" s="14"/>
      <c r="H1210" s="14"/>
      <c r="I1210" s="14"/>
      <c r="J1210" s="14"/>
      <c r="K1210" s="14"/>
      <c r="L1210" s="14"/>
      <c r="M1210" s="14"/>
      <c r="N1210" s="14"/>
      <c r="O1210" s="14"/>
      <c r="P1210" s="14"/>
      <c r="Q1210" s="14"/>
      <c r="R1210" s="14"/>
      <c r="S1210" s="14"/>
      <c r="T1210" s="14"/>
      <c r="U1210" s="14"/>
      <c r="V1210" s="14"/>
      <c r="W1210" s="14"/>
      <c r="X1210" s="14"/>
      <c r="Y1210" s="14"/>
      <c r="Z1210" s="14"/>
    </row>
    <row r="1211">
      <c r="A1211" s="106">
        <v>1210.0</v>
      </c>
      <c r="B1211" s="107" t="s">
        <v>5409</v>
      </c>
      <c r="C1211" s="107" t="s">
        <v>6507</v>
      </c>
      <c r="D1211" s="107" t="s">
        <v>4680</v>
      </c>
      <c r="E1211" s="36" t="s">
        <v>6508</v>
      </c>
      <c r="F1211" s="14"/>
      <c r="G1211" s="14"/>
      <c r="H1211" s="14"/>
      <c r="I1211" s="14"/>
      <c r="J1211" s="14"/>
      <c r="K1211" s="14"/>
      <c r="L1211" s="14"/>
      <c r="M1211" s="14"/>
      <c r="N1211" s="14"/>
      <c r="O1211" s="14"/>
      <c r="P1211" s="14"/>
      <c r="Q1211" s="14"/>
      <c r="R1211" s="14"/>
      <c r="S1211" s="14"/>
      <c r="T1211" s="14"/>
      <c r="U1211" s="14"/>
      <c r="V1211" s="14"/>
      <c r="W1211" s="14"/>
      <c r="X1211" s="14"/>
      <c r="Y1211" s="14"/>
      <c r="Z1211" s="14"/>
    </row>
    <row r="1212">
      <c r="A1212" s="106">
        <v>1211.0</v>
      </c>
      <c r="B1212" s="107" t="s">
        <v>5409</v>
      </c>
      <c r="C1212" s="107" t="s">
        <v>6509</v>
      </c>
      <c r="D1212" s="107" t="s">
        <v>4509</v>
      </c>
      <c r="E1212" s="36" t="s">
        <v>6510</v>
      </c>
      <c r="F1212" s="14"/>
      <c r="G1212" s="14"/>
      <c r="H1212" s="14"/>
      <c r="I1212" s="14"/>
      <c r="J1212" s="14"/>
      <c r="K1212" s="14"/>
      <c r="L1212" s="14"/>
      <c r="M1212" s="14"/>
      <c r="N1212" s="14"/>
      <c r="O1212" s="14"/>
      <c r="P1212" s="14"/>
      <c r="Q1212" s="14"/>
      <c r="R1212" s="14"/>
      <c r="S1212" s="14"/>
      <c r="T1212" s="14"/>
      <c r="U1212" s="14"/>
      <c r="V1212" s="14"/>
      <c r="W1212" s="14"/>
      <c r="X1212" s="14"/>
      <c r="Y1212" s="14"/>
      <c r="Z1212" s="14"/>
    </row>
    <row r="1213">
      <c r="A1213" s="106">
        <v>1212.0</v>
      </c>
      <c r="B1213" s="107" t="s">
        <v>5409</v>
      </c>
      <c r="C1213" s="107" t="s">
        <v>6511</v>
      </c>
      <c r="D1213" s="107" t="s">
        <v>4509</v>
      </c>
      <c r="E1213" s="36" t="s">
        <v>6512</v>
      </c>
      <c r="F1213" s="14"/>
      <c r="G1213" s="14"/>
      <c r="H1213" s="14"/>
      <c r="I1213" s="14"/>
      <c r="J1213" s="14"/>
      <c r="K1213" s="14"/>
      <c r="L1213" s="14"/>
      <c r="M1213" s="14"/>
      <c r="N1213" s="14"/>
      <c r="O1213" s="14"/>
      <c r="P1213" s="14"/>
      <c r="Q1213" s="14"/>
      <c r="R1213" s="14"/>
      <c r="S1213" s="14"/>
      <c r="T1213" s="14"/>
      <c r="U1213" s="14"/>
      <c r="V1213" s="14"/>
      <c r="W1213" s="14"/>
      <c r="X1213" s="14"/>
      <c r="Y1213" s="14"/>
      <c r="Z1213" s="14"/>
    </row>
    <row r="1214">
      <c r="A1214" s="106">
        <v>1213.0</v>
      </c>
      <c r="B1214" s="107" t="s">
        <v>5409</v>
      </c>
      <c r="C1214" s="107" t="s">
        <v>6513</v>
      </c>
      <c r="D1214" s="107" t="s">
        <v>4509</v>
      </c>
      <c r="E1214" s="36" t="s">
        <v>4222</v>
      </c>
      <c r="F1214" s="14"/>
      <c r="G1214" s="14"/>
      <c r="H1214" s="14"/>
      <c r="I1214" s="14"/>
      <c r="J1214" s="14"/>
      <c r="K1214" s="14"/>
      <c r="L1214" s="14"/>
      <c r="M1214" s="14"/>
      <c r="N1214" s="14"/>
      <c r="O1214" s="14"/>
      <c r="P1214" s="14"/>
      <c r="Q1214" s="14"/>
      <c r="R1214" s="14"/>
      <c r="S1214" s="14"/>
      <c r="T1214" s="14"/>
      <c r="U1214" s="14"/>
      <c r="V1214" s="14"/>
      <c r="W1214" s="14"/>
      <c r="X1214" s="14"/>
      <c r="Y1214" s="14"/>
      <c r="Z1214" s="14"/>
    </row>
    <row r="1215">
      <c r="A1215" s="106">
        <v>1214.0</v>
      </c>
      <c r="B1215" s="107" t="s">
        <v>5409</v>
      </c>
      <c r="C1215" s="107" t="s">
        <v>6514</v>
      </c>
      <c r="D1215" s="107" t="s">
        <v>4505</v>
      </c>
      <c r="E1215" s="36" t="s">
        <v>6515</v>
      </c>
      <c r="F1215" s="14"/>
      <c r="G1215" s="14"/>
      <c r="H1215" s="14"/>
      <c r="I1215" s="14"/>
      <c r="J1215" s="14"/>
      <c r="K1215" s="14"/>
      <c r="L1215" s="14"/>
      <c r="M1215" s="14"/>
      <c r="N1215" s="14"/>
      <c r="O1215" s="14"/>
      <c r="P1215" s="14"/>
      <c r="Q1215" s="14"/>
      <c r="R1215" s="14"/>
      <c r="S1215" s="14"/>
      <c r="T1215" s="14"/>
      <c r="U1215" s="14"/>
      <c r="V1215" s="14"/>
      <c r="W1215" s="14"/>
      <c r="X1215" s="14"/>
      <c r="Y1215" s="14"/>
      <c r="Z1215" s="14"/>
    </row>
    <row r="1216">
      <c r="A1216" s="106">
        <v>1215.0</v>
      </c>
      <c r="B1216" s="107" t="s">
        <v>5409</v>
      </c>
      <c r="C1216" s="107" t="s">
        <v>6516</v>
      </c>
      <c r="D1216" s="107" t="s">
        <v>4509</v>
      </c>
      <c r="E1216" s="36" t="s">
        <v>6517</v>
      </c>
      <c r="F1216" s="14"/>
      <c r="G1216" s="14"/>
      <c r="H1216" s="14"/>
      <c r="I1216" s="14"/>
      <c r="J1216" s="14"/>
      <c r="K1216" s="14"/>
      <c r="L1216" s="14"/>
      <c r="M1216" s="14"/>
      <c r="N1216" s="14"/>
      <c r="O1216" s="14"/>
      <c r="P1216" s="14"/>
      <c r="Q1216" s="14"/>
      <c r="R1216" s="14"/>
      <c r="S1216" s="14"/>
      <c r="T1216" s="14"/>
      <c r="U1216" s="14"/>
      <c r="V1216" s="14"/>
      <c r="W1216" s="14"/>
      <c r="X1216" s="14"/>
      <c r="Y1216" s="14"/>
      <c r="Z1216" s="14"/>
    </row>
    <row r="1217">
      <c r="A1217" s="106">
        <v>1216.0</v>
      </c>
      <c r="B1217" s="107" t="s">
        <v>5409</v>
      </c>
      <c r="C1217" s="107" t="s">
        <v>4541</v>
      </c>
      <c r="D1217" s="107" t="s">
        <v>4509</v>
      </c>
      <c r="E1217" s="36" t="s">
        <v>6518</v>
      </c>
      <c r="F1217" s="14"/>
      <c r="G1217" s="14"/>
      <c r="H1217" s="14"/>
      <c r="I1217" s="14"/>
      <c r="J1217" s="14"/>
      <c r="K1217" s="14"/>
      <c r="L1217" s="14"/>
      <c r="M1217" s="14"/>
      <c r="N1217" s="14"/>
      <c r="O1217" s="14"/>
      <c r="P1217" s="14"/>
      <c r="Q1217" s="14"/>
      <c r="R1217" s="14"/>
      <c r="S1217" s="14"/>
      <c r="T1217" s="14"/>
      <c r="U1217" s="14"/>
      <c r="V1217" s="14"/>
      <c r="W1217" s="14"/>
      <c r="X1217" s="14"/>
      <c r="Y1217" s="14"/>
      <c r="Z1217" s="14"/>
    </row>
    <row r="1218">
      <c r="A1218" s="106">
        <v>1217.0</v>
      </c>
      <c r="B1218" s="107" t="s">
        <v>5409</v>
      </c>
      <c r="C1218" s="107" t="s">
        <v>4976</v>
      </c>
      <c r="D1218" s="107" t="s">
        <v>4509</v>
      </c>
      <c r="E1218" s="36" t="s">
        <v>6519</v>
      </c>
      <c r="F1218" s="14"/>
      <c r="G1218" s="14"/>
      <c r="H1218" s="14"/>
      <c r="I1218" s="14"/>
      <c r="J1218" s="14"/>
      <c r="K1218" s="14"/>
      <c r="L1218" s="14"/>
      <c r="M1218" s="14"/>
      <c r="N1218" s="14"/>
      <c r="O1218" s="14"/>
      <c r="P1218" s="14"/>
      <c r="Q1218" s="14"/>
      <c r="R1218" s="14"/>
      <c r="S1218" s="14"/>
      <c r="T1218" s="14"/>
      <c r="U1218" s="14"/>
      <c r="V1218" s="14"/>
      <c r="W1218" s="14"/>
      <c r="X1218" s="14"/>
      <c r="Y1218" s="14"/>
      <c r="Z1218" s="14"/>
    </row>
    <row r="1219">
      <c r="A1219" s="106">
        <v>1218.0</v>
      </c>
      <c r="B1219" s="107" t="s">
        <v>5409</v>
      </c>
      <c r="C1219" s="107" t="s">
        <v>6520</v>
      </c>
      <c r="D1219" s="107" t="s">
        <v>4509</v>
      </c>
      <c r="E1219" s="36" t="s">
        <v>6521</v>
      </c>
      <c r="F1219" s="14"/>
      <c r="G1219" s="14"/>
      <c r="H1219" s="14"/>
      <c r="I1219" s="14"/>
      <c r="J1219" s="14"/>
      <c r="K1219" s="14"/>
      <c r="L1219" s="14"/>
      <c r="M1219" s="14"/>
      <c r="N1219" s="14"/>
      <c r="O1219" s="14"/>
      <c r="P1219" s="14"/>
      <c r="Q1219" s="14"/>
      <c r="R1219" s="14"/>
      <c r="S1219" s="14"/>
      <c r="T1219" s="14"/>
      <c r="U1219" s="14"/>
      <c r="V1219" s="14"/>
      <c r="W1219" s="14"/>
      <c r="X1219" s="14"/>
      <c r="Y1219" s="14"/>
      <c r="Z1219" s="14"/>
    </row>
    <row r="1220">
      <c r="A1220" s="106">
        <v>1219.0</v>
      </c>
      <c r="B1220" s="107" t="s">
        <v>5409</v>
      </c>
      <c r="C1220" s="107" t="s">
        <v>6522</v>
      </c>
      <c r="D1220" s="107" t="s">
        <v>4509</v>
      </c>
      <c r="E1220" s="36" t="s">
        <v>6523</v>
      </c>
      <c r="F1220" s="14"/>
      <c r="G1220" s="14"/>
      <c r="H1220" s="14"/>
      <c r="I1220" s="14"/>
      <c r="J1220" s="14"/>
      <c r="K1220" s="14"/>
      <c r="L1220" s="14"/>
      <c r="M1220" s="14"/>
      <c r="N1220" s="14"/>
      <c r="O1220" s="14"/>
      <c r="P1220" s="14"/>
      <c r="Q1220" s="14"/>
      <c r="R1220" s="14"/>
      <c r="S1220" s="14"/>
      <c r="T1220" s="14"/>
      <c r="U1220" s="14"/>
      <c r="V1220" s="14"/>
      <c r="W1220" s="14"/>
      <c r="X1220" s="14"/>
      <c r="Y1220" s="14"/>
      <c r="Z1220" s="14"/>
    </row>
    <row r="1221">
      <c r="A1221" s="106">
        <v>1220.0</v>
      </c>
      <c r="B1221" s="107" t="s">
        <v>5409</v>
      </c>
      <c r="C1221" s="107" t="s">
        <v>5557</v>
      </c>
      <c r="D1221" s="107" t="s">
        <v>4509</v>
      </c>
      <c r="E1221" s="36" t="s">
        <v>6524</v>
      </c>
      <c r="F1221" s="14"/>
      <c r="G1221" s="14"/>
      <c r="H1221" s="14"/>
      <c r="I1221" s="14"/>
      <c r="J1221" s="14"/>
      <c r="K1221" s="14"/>
      <c r="L1221" s="14"/>
      <c r="M1221" s="14"/>
      <c r="N1221" s="14"/>
      <c r="O1221" s="14"/>
      <c r="P1221" s="14"/>
      <c r="Q1221" s="14"/>
      <c r="R1221" s="14"/>
      <c r="S1221" s="14"/>
      <c r="T1221" s="14"/>
      <c r="U1221" s="14"/>
      <c r="V1221" s="14"/>
      <c r="W1221" s="14"/>
      <c r="X1221" s="14"/>
      <c r="Y1221" s="14"/>
      <c r="Z1221" s="14"/>
    </row>
    <row r="1222">
      <c r="A1222" s="106">
        <v>1221.0</v>
      </c>
      <c r="B1222" s="107" t="s">
        <v>5409</v>
      </c>
      <c r="C1222" s="107" t="s">
        <v>4598</v>
      </c>
      <c r="D1222" s="107" t="s">
        <v>4509</v>
      </c>
      <c r="E1222" s="36" t="s">
        <v>6525</v>
      </c>
      <c r="F1222" s="14"/>
      <c r="G1222" s="14"/>
      <c r="H1222" s="14"/>
      <c r="I1222" s="14"/>
      <c r="J1222" s="14"/>
      <c r="K1222" s="14"/>
      <c r="L1222" s="14"/>
      <c r="M1222" s="14"/>
      <c r="N1222" s="14"/>
      <c r="O1222" s="14"/>
      <c r="P1222" s="14"/>
      <c r="Q1222" s="14"/>
      <c r="R1222" s="14"/>
      <c r="S1222" s="14"/>
      <c r="T1222" s="14"/>
      <c r="U1222" s="14"/>
      <c r="V1222" s="14"/>
      <c r="W1222" s="14"/>
      <c r="X1222" s="14"/>
      <c r="Y1222" s="14"/>
      <c r="Z1222" s="14"/>
    </row>
    <row r="1223">
      <c r="A1223" s="106">
        <v>1222.0</v>
      </c>
      <c r="B1223" s="107" t="s">
        <v>5409</v>
      </c>
      <c r="C1223" s="107" t="s">
        <v>5882</v>
      </c>
      <c r="D1223" s="107" t="s">
        <v>4509</v>
      </c>
      <c r="E1223" s="36" t="s">
        <v>6526</v>
      </c>
      <c r="F1223" s="14"/>
      <c r="G1223" s="14"/>
      <c r="H1223" s="14"/>
      <c r="I1223" s="14"/>
      <c r="J1223" s="14"/>
      <c r="K1223" s="14"/>
      <c r="L1223" s="14"/>
      <c r="M1223" s="14"/>
      <c r="N1223" s="14"/>
      <c r="O1223" s="14"/>
      <c r="P1223" s="14"/>
      <c r="Q1223" s="14"/>
      <c r="R1223" s="14"/>
      <c r="S1223" s="14"/>
      <c r="T1223" s="14"/>
      <c r="U1223" s="14"/>
      <c r="V1223" s="14"/>
      <c r="W1223" s="14"/>
      <c r="X1223" s="14"/>
      <c r="Y1223" s="14"/>
      <c r="Z1223" s="14"/>
    </row>
    <row r="1224">
      <c r="A1224" s="106">
        <v>1223.0</v>
      </c>
      <c r="B1224" s="107" t="s">
        <v>5409</v>
      </c>
      <c r="C1224" s="107" t="s">
        <v>4700</v>
      </c>
      <c r="D1224" s="107" t="s">
        <v>4509</v>
      </c>
      <c r="E1224" s="36" t="s">
        <v>4223</v>
      </c>
      <c r="F1224" s="14"/>
      <c r="G1224" s="14"/>
      <c r="H1224" s="14"/>
      <c r="I1224" s="14"/>
      <c r="J1224" s="14"/>
      <c r="K1224" s="14"/>
      <c r="L1224" s="14"/>
      <c r="M1224" s="14"/>
      <c r="N1224" s="14"/>
      <c r="O1224" s="14"/>
      <c r="P1224" s="14"/>
      <c r="Q1224" s="14"/>
      <c r="R1224" s="14"/>
      <c r="S1224" s="14"/>
      <c r="T1224" s="14"/>
      <c r="U1224" s="14"/>
      <c r="V1224" s="14"/>
      <c r="W1224" s="14"/>
      <c r="X1224" s="14"/>
      <c r="Y1224" s="14"/>
      <c r="Z1224" s="14"/>
    </row>
    <row r="1225">
      <c r="A1225" s="106">
        <v>1224.0</v>
      </c>
      <c r="B1225" s="107" t="s">
        <v>5409</v>
      </c>
      <c r="C1225" s="107" t="s">
        <v>5124</v>
      </c>
      <c r="D1225" s="107" t="s">
        <v>4509</v>
      </c>
      <c r="E1225" s="36" t="s">
        <v>6527</v>
      </c>
      <c r="F1225" s="14"/>
      <c r="G1225" s="14"/>
      <c r="H1225" s="14"/>
      <c r="I1225" s="14"/>
      <c r="J1225" s="14"/>
      <c r="K1225" s="14"/>
      <c r="L1225" s="14"/>
      <c r="M1225" s="14"/>
      <c r="N1225" s="14"/>
      <c r="O1225" s="14"/>
      <c r="P1225" s="14"/>
      <c r="Q1225" s="14"/>
      <c r="R1225" s="14"/>
      <c r="S1225" s="14"/>
      <c r="T1225" s="14"/>
      <c r="U1225" s="14"/>
      <c r="V1225" s="14"/>
      <c r="W1225" s="14"/>
      <c r="X1225" s="14"/>
      <c r="Y1225" s="14"/>
      <c r="Z1225" s="14"/>
    </row>
    <row r="1226">
      <c r="A1226" s="106">
        <v>1225.0</v>
      </c>
      <c r="B1226" s="107" t="s">
        <v>5409</v>
      </c>
      <c r="C1226" s="107" t="s">
        <v>4530</v>
      </c>
      <c r="D1226" s="107" t="s">
        <v>4509</v>
      </c>
      <c r="E1226" s="36" t="s">
        <v>6528</v>
      </c>
      <c r="F1226" s="14"/>
      <c r="G1226" s="14"/>
      <c r="H1226" s="14"/>
      <c r="I1226" s="14"/>
      <c r="J1226" s="14"/>
      <c r="K1226" s="14"/>
      <c r="L1226" s="14"/>
      <c r="M1226" s="14"/>
      <c r="N1226" s="14"/>
      <c r="O1226" s="14"/>
      <c r="P1226" s="14"/>
      <c r="Q1226" s="14"/>
      <c r="R1226" s="14"/>
      <c r="S1226" s="14"/>
      <c r="T1226" s="14"/>
      <c r="U1226" s="14"/>
      <c r="V1226" s="14"/>
      <c r="W1226" s="14"/>
      <c r="X1226" s="14"/>
      <c r="Y1226" s="14"/>
      <c r="Z1226" s="14"/>
    </row>
    <row r="1227">
      <c r="A1227" s="106">
        <v>1226.0</v>
      </c>
      <c r="B1227" s="107" t="s">
        <v>5409</v>
      </c>
      <c r="C1227" s="107" t="s">
        <v>6529</v>
      </c>
      <c r="D1227" s="107" t="s">
        <v>4509</v>
      </c>
      <c r="E1227" s="36" t="s">
        <v>6530</v>
      </c>
      <c r="F1227" s="14"/>
      <c r="G1227" s="14"/>
      <c r="H1227" s="14"/>
      <c r="I1227" s="14"/>
      <c r="J1227" s="14"/>
      <c r="K1227" s="14"/>
      <c r="L1227" s="14"/>
      <c r="M1227" s="14"/>
      <c r="N1227" s="14"/>
      <c r="O1227" s="14"/>
      <c r="P1227" s="14"/>
      <c r="Q1227" s="14"/>
      <c r="R1227" s="14"/>
      <c r="S1227" s="14"/>
      <c r="T1227" s="14"/>
      <c r="U1227" s="14"/>
      <c r="V1227" s="14"/>
      <c r="W1227" s="14"/>
      <c r="X1227" s="14"/>
      <c r="Y1227" s="14"/>
      <c r="Z1227" s="14"/>
    </row>
    <row r="1228">
      <c r="A1228" s="106">
        <v>1227.0</v>
      </c>
      <c r="B1228" s="107" t="s">
        <v>5409</v>
      </c>
      <c r="C1228" s="107" t="s">
        <v>5530</v>
      </c>
      <c r="D1228" s="107" t="s">
        <v>4509</v>
      </c>
      <c r="E1228" s="36" t="s">
        <v>6531</v>
      </c>
      <c r="F1228" s="14"/>
      <c r="G1228" s="14"/>
      <c r="H1228" s="14"/>
      <c r="I1228" s="14"/>
      <c r="J1228" s="14"/>
      <c r="K1228" s="14"/>
      <c r="L1228" s="14"/>
      <c r="M1228" s="14"/>
      <c r="N1228" s="14"/>
      <c r="O1228" s="14"/>
      <c r="P1228" s="14"/>
      <c r="Q1228" s="14"/>
      <c r="R1228" s="14"/>
      <c r="S1228" s="14"/>
      <c r="T1228" s="14"/>
      <c r="U1228" s="14"/>
      <c r="V1228" s="14"/>
      <c r="W1228" s="14"/>
      <c r="X1228" s="14"/>
      <c r="Y1228" s="14"/>
      <c r="Z1228" s="14"/>
    </row>
    <row r="1229">
      <c r="A1229" s="106">
        <v>1228.0</v>
      </c>
      <c r="B1229" s="107" t="s">
        <v>5409</v>
      </c>
      <c r="C1229" s="107" t="s">
        <v>6532</v>
      </c>
      <c r="D1229" s="107" t="s">
        <v>4509</v>
      </c>
      <c r="E1229" s="36" t="s">
        <v>6533</v>
      </c>
      <c r="F1229" s="14"/>
      <c r="G1229" s="14"/>
      <c r="H1229" s="14"/>
      <c r="I1229" s="14"/>
      <c r="J1229" s="14"/>
      <c r="K1229" s="14"/>
      <c r="L1229" s="14"/>
      <c r="M1229" s="14"/>
      <c r="N1229" s="14"/>
      <c r="O1229" s="14"/>
      <c r="P1229" s="14"/>
      <c r="Q1229" s="14"/>
      <c r="R1229" s="14"/>
      <c r="S1229" s="14"/>
      <c r="T1229" s="14"/>
      <c r="U1229" s="14"/>
      <c r="V1229" s="14"/>
      <c r="W1229" s="14"/>
      <c r="X1229" s="14"/>
      <c r="Y1229" s="14"/>
      <c r="Z1229" s="14"/>
    </row>
    <row r="1230">
      <c r="A1230" s="106">
        <v>1229.0</v>
      </c>
      <c r="B1230" s="107" t="s">
        <v>5409</v>
      </c>
      <c r="C1230" s="107" t="s">
        <v>6534</v>
      </c>
      <c r="D1230" s="107" t="s">
        <v>4509</v>
      </c>
      <c r="E1230" s="36" t="s">
        <v>6535</v>
      </c>
      <c r="F1230" s="14"/>
      <c r="G1230" s="14"/>
      <c r="H1230" s="14"/>
      <c r="I1230" s="14"/>
      <c r="J1230" s="14"/>
      <c r="K1230" s="14"/>
      <c r="L1230" s="14"/>
      <c r="M1230" s="14"/>
      <c r="N1230" s="14"/>
      <c r="O1230" s="14"/>
      <c r="P1230" s="14"/>
      <c r="Q1230" s="14"/>
      <c r="R1230" s="14"/>
      <c r="S1230" s="14"/>
      <c r="T1230" s="14"/>
      <c r="U1230" s="14"/>
      <c r="V1230" s="14"/>
      <c r="W1230" s="14"/>
      <c r="X1230" s="14"/>
      <c r="Y1230" s="14"/>
      <c r="Z1230" s="14"/>
    </row>
    <row r="1231">
      <c r="A1231" s="106">
        <v>1230.0</v>
      </c>
      <c r="B1231" s="107" t="s">
        <v>5409</v>
      </c>
      <c r="C1231" s="107" t="s">
        <v>6536</v>
      </c>
      <c r="D1231" s="107" t="s">
        <v>4509</v>
      </c>
      <c r="E1231" s="36" t="s">
        <v>6537</v>
      </c>
      <c r="F1231" s="14"/>
      <c r="G1231" s="14"/>
      <c r="H1231" s="14"/>
      <c r="I1231" s="14"/>
      <c r="J1231" s="14"/>
      <c r="K1231" s="14"/>
      <c r="L1231" s="14"/>
      <c r="M1231" s="14"/>
      <c r="N1231" s="14"/>
      <c r="O1231" s="14"/>
      <c r="P1231" s="14"/>
      <c r="Q1231" s="14"/>
      <c r="R1231" s="14"/>
      <c r="S1231" s="14"/>
      <c r="T1231" s="14"/>
      <c r="U1231" s="14"/>
      <c r="V1231" s="14"/>
      <c r="W1231" s="14"/>
      <c r="X1231" s="14"/>
      <c r="Y1231" s="14"/>
      <c r="Z1231" s="14"/>
    </row>
    <row r="1232">
      <c r="A1232" s="106">
        <v>1231.0</v>
      </c>
      <c r="B1232" s="107" t="s">
        <v>5409</v>
      </c>
      <c r="C1232" s="107" t="s">
        <v>6538</v>
      </c>
      <c r="D1232" s="107" t="s">
        <v>4509</v>
      </c>
      <c r="E1232" s="36" t="s">
        <v>6539</v>
      </c>
      <c r="F1232" s="14"/>
      <c r="G1232" s="14"/>
      <c r="H1232" s="14"/>
      <c r="I1232" s="14"/>
      <c r="J1232" s="14"/>
      <c r="K1232" s="14"/>
      <c r="L1232" s="14"/>
      <c r="M1232" s="14"/>
      <c r="N1232" s="14"/>
      <c r="O1232" s="14"/>
      <c r="P1232" s="14"/>
      <c r="Q1232" s="14"/>
      <c r="R1232" s="14"/>
      <c r="S1232" s="14"/>
      <c r="T1232" s="14"/>
      <c r="U1232" s="14"/>
      <c r="V1232" s="14"/>
      <c r="W1232" s="14"/>
      <c r="X1232" s="14"/>
      <c r="Y1232" s="14"/>
      <c r="Z1232" s="14"/>
    </row>
    <row r="1233">
      <c r="A1233" s="106">
        <v>1232.0</v>
      </c>
      <c r="B1233" s="107" t="s">
        <v>5409</v>
      </c>
      <c r="C1233" s="107" t="s">
        <v>4988</v>
      </c>
      <c r="D1233" s="107" t="s">
        <v>4505</v>
      </c>
      <c r="E1233" s="36" t="s">
        <v>6540</v>
      </c>
      <c r="F1233" s="14"/>
      <c r="G1233" s="14"/>
      <c r="H1233" s="14"/>
      <c r="I1233" s="14"/>
      <c r="J1233" s="14"/>
      <c r="K1233" s="14"/>
      <c r="L1233" s="14"/>
      <c r="M1233" s="14"/>
      <c r="N1233" s="14"/>
      <c r="O1233" s="14"/>
      <c r="P1233" s="14"/>
      <c r="Q1233" s="14"/>
      <c r="R1233" s="14"/>
      <c r="S1233" s="14"/>
      <c r="T1233" s="14"/>
      <c r="U1233" s="14"/>
      <c r="V1233" s="14"/>
      <c r="W1233" s="14"/>
      <c r="X1233" s="14"/>
      <c r="Y1233" s="14"/>
      <c r="Z1233" s="14"/>
    </row>
    <row r="1234">
      <c r="A1234" s="106">
        <v>1233.0</v>
      </c>
      <c r="B1234" s="107" t="s">
        <v>5409</v>
      </c>
      <c r="C1234" s="107" t="s">
        <v>4682</v>
      </c>
      <c r="D1234" s="107" t="s">
        <v>4509</v>
      </c>
      <c r="E1234" s="36" t="s">
        <v>6541</v>
      </c>
      <c r="F1234" s="14"/>
      <c r="G1234" s="14"/>
      <c r="H1234" s="14"/>
      <c r="I1234" s="14"/>
      <c r="J1234" s="14"/>
      <c r="K1234" s="14"/>
      <c r="L1234" s="14"/>
      <c r="M1234" s="14"/>
      <c r="N1234" s="14"/>
      <c r="O1234" s="14"/>
      <c r="P1234" s="14"/>
      <c r="Q1234" s="14"/>
      <c r="R1234" s="14"/>
      <c r="S1234" s="14"/>
      <c r="T1234" s="14"/>
      <c r="U1234" s="14"/>
      <c r="V1234" s="14"/>
      <c r="W1234" s="14"/>
      <c r="X1234" s="14"/>
      <c r="Y1234" s="14"/>
      <c r="Z1234" s="14"/>
    </row>
    <row r="1235">
      <c r="A1235" s="106">
        <v>1234.0</v>
      </c>
      <c r="B1235" s="107" t="s">
        <v>5409</v>
      </c>
      <c r="C1235" s="107" t="s">
        <v>5510</v>
      </c>
      <c r="D1235" s="107" t="s">
        <v>4509</v>
      </c>
      <c r="E1235" s="36" t="s">
        <v>6542</v>
      </c>
      <c r="F1235" s="14"/>
      <c r="G1235" s="14"/>
      <c r="H1235" s="14"/>
      <c r="I1235" s="14"/>
      <c r="J1235" s="14"/>
      <c r="K1235" s="14"/>
      <c r="L1235" s="14"/>
      <c r="M1235" s="14"/>
      <c r="N1235" s="14"/>
      <c r="O1235" s="14"/>
      <c r="P1235" s="14"/>
      <c r="Q1235" s="14"/>
      <c r="R1235" s="14"/>
      <c r="S1235" s="14"/>
      <c r="T1235" s="14"/>
      <c r="U1235" s="14"/>
      <c r="V1235" s="14"/>
      <c r="W1235" s="14"/>
      <c r="X1235" s="14"/>
      <c r="Y1235" s="14"/>
      <c r="Z1235" s="14"/>
    </row>
    <row r="1236">
      <c r="A1236" s="106">
        <v>1235.0</v>
      </c>
      <c r="B1236" s="107" t="s">
        <v>5409</v>
      </c>
      <c r="C1236" s="107" t="s">
        <v>6543</v>
      </c>
      <c r="D1236" s="107" t="s">
        <v>4505</v>
      </c>
      <c r="E1236" s="36" t="s">
        <v>6544</v>
      </c>
      <c r="F1236" s="14"/>
      <c r="G1236" s="14"/>
      <c r="H1236" s="14"/>
      <c r="I1236" s="14"/>
      <c r="J1236" s="14"/>
      <c r="K1236" s="14"/>
      <c r="L1236" s="14"/>
      <c r="M1236" s="14"/>
      <c r="N1236" s="14"/>
      <c r="O1236" s="14"/>
      <c r="P1236" s="14"/>
      <c r="Q1236" s="14"/>
      <c r="R1236" s="14"/>
      <c r="S1236" s="14"/>
      <c r="T1236" s="14"/>
      <c r="U1236" s="14"/>
      <c r="V1236" s="14"/>
      <c r="W1236" s="14"/>
      <c r="X1236" s="14"/>
      <c r="Y1236" s="14"/>
      <c r="Z1236" s="14"/>
    </row>
    <row r="1237">
      <c r="A1237" s="106">
        <v>1236.0</v>
      </c>
      <c r="B1237" s="107" t="s">
        <v>5409</v>
      </c>
      <c r="C1237" s="107" t="s">
        <v>4554</v>
      </c>
      <c r="D1237" s="107" t="s">
        <v>4509</v>
      </c>
      <c r="E1237" s="36" t="s">
        <v>6545</v>
      </c>
      <c r="F1237" s="14"/>
      <c r="G1237" s="14"/>
      <c r="H1237" s="14"/>
      <c r="I1237" s="14"/>
      <c r="J1237" s="14"/>
      <c r="K1237" s="14"/>
      <c r="L1237" s="14"/>
      <c r="M1237" s="14"/>
      <c r="N1237" s="14"/>
      <c r="O1237" s="14"/>
      <c r="P1237" s="14"/>
      <c r="Q1237" s="14"/>
      <c r="R1237" s="14"/>
      <c r="S1237" s="14"/>
      <c r="T1237" s="14"/>
      <c r="U1237" s="14"/>
      <c r="V1237" s="14"/>
      <c r="W1237" s="14"/>
      <c r="X1237" s="14"/>
      <c r="Y1237" s="14"/>
      <c r="Z1237" s="14"/>
    </row>
    <row r="1238">
      <c r="A1238" s="106">
        <v>1237.0</v>
      </c>
      <c r="B1238" s="107" t="s">
        <v>5409</v>
      </c>
      <c r="C1238" s="107" t="s">
        <v>5792</v>
      </c>
      <c r="D1238" s="107" t="s">
        <v>4505</v>
      </c>
      <c r="E1238" s="36" t="s">
        <v>6546</v>
      </c>
      <c r="F1238" s="14"/>
      <c r="G1238" s="14"/>
      <c r="H1238" s="14"/>
      <c r="I1238" s="14"/>
      <c r="J1238" s="14"/>
      <c r="K1238" s="14"/>
      <c r="L1238" s="14"/>
      <c r="M1238" s="14"/>
      <c r="N1238" s="14"/>
      <c r="O1238" s="14"/>
      <c r="P1238" s="14"/>
      <c r="Q1238" s="14"/>
      <c r="R1238" s="14"/>
      <c r="S1238" s="14"/>
      <c r="T1238" s="14"/>
      <c r="U1238" s="14"/>
      <c r="V1238" s="14"/>
      <c r="W1238" s="14"/>
      <c r="X1238" s="14"/>
      <c r="Y1238" s="14"/>
      <c r="Z1238" s="14"/>
    </row>
    <row r="1239">
      <c r="A1239" s="106">
        <v>1238.0</v>
      </c>
      <c r="B1239" s="107" t="s">
        <v>5409</v>
      </c>
      <c r="C1239" s="107" t="s">
        <v>6547</v>
      </c>
      <c r="D1239" s="107" t="s">
        <v>4509</v>
      </c>
      <c r="E1239" s="36" t="s">
        <v>6548</v>
      </c>
      <c r="F1239" s="14"/>
      <c r="G1239" s="14"/>
      <c r="H1239" s="14"/>
      <c r="I1239" s="14"/>
      <c r="J1239" s="14"/>
      <c r="K1239" s="14"/>
      <c r="L1239" s="14"/>
      <c r="M1239" s="14"/>
      <c r="N1239" s="14"/>
      <c r="O1239" s="14"/>
      <c r="P1239" s="14"/>
      <c r="Q1239" s="14"/>
      <c r="R1239" s="14"/>
      <c r="S1239" s="14"/>
      <c r="T1239" s="14"/>
      <c r="U1239" s="14"/>
      <c r="V1239" s="14"/>
      <c r="W1239" s="14"/>
      <c r="X1239" s="14"/>
      <c r="Y1239" s="14"/>
      <c r="Z1239" s="14"/>
    </row>
    <row r="1240">
      <c r="A1240" s="106">
        <v>1239.0</v>
      </c>
      <c r="B1240" s="107" t="s">
        <v>5409</v>
      </c>
      <c r="C1240" s="107" t="s">
        <v>6549</v>
      </c>
      <c r="D1240" s="107" t="s">
        <v>4509</v>
      </c>
      <c r="E1240" s="36" t="s">
        <v>6550</v>
      </c>
      <c r="F1240" s="14"/>
      <c r="G1240" s="14"/>
      <c r="H1240" s="14"/>
      <c r="I1240" s="14"/>
      <c r="J1240" s="14"/>
      <c r="K1240" s="14"/>
      <c r="L1240" s="14"/>
      <c r="M1240" s="14"/>
      <c r="N1240" s="14"/>
      <c r="O1240" s="14"/>
      <c r="P1240" s="14"/>
      <c r="Q1240" s="14"/>
      <c r="R1240" s="14"/>
      <c r="S1240" s="14"/>
      <c r="T1240" s="14"/>
      <c r="U1240" s="14"/>
      <c r="V1240" s="14"/>
      <c r="W1240" s="14"/>
      <c r="X1240" s="14"/>
      <c r="Y1240" s="14"/>
      <c r="Z1240" s="14"/>
    </row>
    <row r="1241">
      <c r="A1241" s="106">
        <v>1240.0</v>
      </c>
      <c r="B1241" s="107" t="s">
        <v>5409</v>
      </c>
      <c r="C1241" s="107" t="s">
        <v>6551</v>
      </c>
      <c r="D1241" s="107" t="s">
        <v>4509</v>
      </c>
      <c r="E1241" s="36" t="s">
        <v>6552</v>
      </c>
      <c r="F1241" s="14"/>
      <c r="G1241" s="14"/>
      <c r="H1241" s="14"/>
      <c r="I1241" s="14"/>
      <c r="J1241" s="14"/>
      <c r="K1241" s="14"/>
      <c r="L1241" s="14"/>
      <c r="M1241" s="14"/>
      <c r="N1241" s="14"/>
      <c r="O1241" s="14"/>
      <c r="P1241" s="14"/>
      <c r="Q1241" s="14"/>
      <c r="R1241" s="14"/>
      <c r="S1241" s="14"/>
      <c r="T1241" s="14"/>
      <c r="U1241" s="14"/>
      <c r="V1241" s="14"/>
      <c r="W1241" s="14"/>
      <c r="X1241" s="14"/>
      <c r="Y1241" s="14"/>
      <c r="Z1241" s="14"/>
    </row>
    <row r="1242">
      <c r="A1242" s="106">
        <v>1241.0</v>
      </c>
      <c r="B1242" s="107" t="s">
        <v>5409</v>
      </c>
      <c r="C1242" s="107" t="s">
        <v>6553</v>
      </c>
      <c r="D1242" s="107" t="s">
        <v>4505</v>
      </c>
      <c r="E1242" s="36" t="s">
        <v>4224</v>
      </c>
      <c r="F1242" s="14"/>
      <c r="G1242" s="14"/>
      <c r="H1242" s="14"/>
      <c r="I1242" s="14"/>
      <c r="J1242" s="14"/>
      <c r="K1242" s="14"/>
      <c r="L1242" s="14"/>
      <c r="M1242" s="14"/>
      <c r="N1242" s="14"/>
      <c r="O1242" s="14"/>
      <c r="P1242" s="14"/>
      <c r="Q1242" s="14"/>
      <c r="R1242" s="14"/>
      <c r="S1242" s="14"/>
      <c r="T1242" s="14"/>
      <c r="U1242" s="14"/>
      <c r="V1242" s="14"/>
      <c r="W1242" s="14"/>
      <c r="X1242" s="14"/>
      <c r="Y1242" s="14"/>
      <c r="Z1242" s="14"/>
    </row>
    <row r="1243">
      <c r="A1243" s="106">
        <v>1242.0</v>
      </c>
      <c r="B1243" s="107" t="s">
        <v>5409</v>
      </c>
      <c r="C1243" s="107" t="s">
        <v>6554</v>
      </c>
      <c r="D1243" s="107" t="s">
        <v>4509</v>
      </c>
      <c r="E1243" s="36" t="s">
        <v>6555</v>
      </c>
      <c r="F1243" s="14"/>
      <c r="G1243" s="14"/>
      <c r="H1243" s="14"/>
      <c r="I1243" s="14"/>
      <c r="J1243" s="14"/>
      <c r="K1243" s="14"/>
      <c r="L1243" s="14"/>
      <c r="M1243" s="14"/>
      <c r="N1243" s="14"/>
      <c r="O1243" s="14"/>
      <c r="P1243" s="14"/>
      <c r="Q1243" s="14"/>
      <c r="R1243" s="14"/>
      <c r="S1243" s="14"/>
      <c r="T1243" s="14"/>
      <c r="U1243" s="14"/>
      <c r="V1243" s="14"/>
      <c r="W1243" s="14"/>
      <c r="X1243" s="14"/>
      <c r="Y1243" s="14"/>
      <c r="Z1243" s="14"/>
    </row>
    <row r="1244">
      <c r="A1244" s="106">
        <v>1243.0</v>
      </c>
      <c r="B1244" s="107" t="s">
        <v>5409</v>
      </c>
      <c r="C1244" s="107" t="s">
        <v>6556</v>
      </c>
      <c r="D1244" s="107" t="s">
        <v>4509</v>
      </c>
      <c r="E1244" s="36" t="s">
        <v>6557</v>
      </c>
      <c r="F1244" s="14"/>
      <c r="G1244" s="14"/>
      <c r="H1244" s="14"/>
      <c r="I1244" s="14"/>
      <c r="J1244" s="14"/>
      <c r="K1244" s="14"/>
      <c r="L1244" s="14"/>
      <c r="M1244" s="14"/>
      <c r="N1244" s="14"/>
      <c r="O1244" s="14"/>
      <c r="P1244" s="14"/>
      <c r="Q1244" s="14"/>
      <c r="R1244" s="14"/>
      <c r="S1244" s="14"/>
      <c r="T1244" s="14"/>
      <c r="U1244" s="14"/>
      <c r="V1244" s="14"/>
      <c r="W1244" s="14"/>
      <c r="X1244" s="14"/>
      <c r="Y1244" s="14"/>
      <c r="Z1244" s="14"/>
    </row>
    <row r="1245">
      <c r="A1245" s="106">
        <v>1244.0</v>
      </c>
      <c r="B1245" s="107" t="s">
        <v>5409</v>
      </c>
      <c r="C1245" s="107" t="s">
        <v>4536</v>
      </c>
      <c r="D1245" s="107" t="s">
        <v>4509</v>
      </c>
      <c r="E1245" s="36" t="s">
        <v>6558</v>
      </c>
      <c r="F1245" s="14"/>
      <c r="G1245" s="14"/>
      <c r="H1245" s="14"/>
      <c r="I1245" s="14"/>
      <c r="J1245" s="14"/>
      <c r="K1245" s="14"/>
      <c r="L1245" s="14"/>
      <c r="M1245" s="14"/>
      <c r="N1245" s="14"/>
      <c r="O1245" s="14"/>
      <c r="P1245" s="14"/>
      <c r="Q1245" s="14"/>
      <c r="R1245" s="14"/>
      <c r="S1245" s="14"/>
      <c r="T1245" s="14"/>
      <c r="U1245" s="14"/>
      <c r="V1245" s="14"/>
      <c r="W1245" s="14"/>
      <c r="X1245" s="14"/>
      <c r="Y1245" s="14"/>
      <c r="Z1245" s="14"/>
    </row>
    <row r="1246">
      <c r="A1246" s="106">
        <v>1245.0</v>
      </c>
      <c r="B1246" s="107" t="s">
        <v>5409</v>
      </c>
      <c r="C1246" s="107" t="s">
        <v>6559</v>
      </c>
      <c r="D1246" s="107" t="s">
        <v>4509</v>
      </c>
      <c r="E1246" s="36" t="s">
        <v>6560</v>
      </c>
      <c r="F1246" s="14"/>
      <c r="G1246" s="14"/>
      <c r="H1246" s="14"/>
      <c r="I1246" s="14"/>
      <c r="J1246" s="14"/>
      <c r="K1246" s="14"/>
      <c r="L1246" s="14"/>
      <c r="M1246" s="14"/>
      <c r="N1246" s="14"/>
      <c r="O1246" s="14"/>
      <c r="P1246" s="14"/>
      <c r="Q1246" s="14"/>
      <c r="R1246" s="14"/>
      <c r="S1246" s="14"/>
      <c r="T1246" s="14"/>
      <c r="U1246" s="14"/>
      <c r="V1246" s="14"/>
      <c r="W1246" s="14"/>
      <c r="X1246" s="14"/>
      <c r="Y1246" s="14"/>
      <c r="Z1246" s="14"/>
    </row>
    <row r="1247">
      <c r="A1247" s="106">
        <v>1246.0</v>
      </c>
      <c r="B1247" s="107" t="s">
        <v>5409</v>
      </c>
      <c r="C1247" s="107" t="s">
        <v>6561</v>
      </c>
      <c r="D1247" s="107" t="s">
        <v>4509</v>
      </c>
      <c r="E1247" s="36" t="s">
        <v>6562</v>
      </c>
      <c r="F1247" s="14"/>
      <c r="G1247" s="14"/>
      <c r="H1247" s="14"/>
      <c r="I1247" s="14"/>
      <c r="J1247" s="14"/>
      <c r="K1247" s="14"/>
      <c r="L1247" s="14"/>
      <c r="M1247" s="14"/>
      <c r="N1247" s="14"/>
      <c r="O1247" s="14"/>
      <c r="P1247" s="14"/>
      <c r="Q1247" s="14"/>
      <c r="R1247" s="14"/>
      <c r="S1247" s="14"/>
      <c r="T1247" s="14"/>
      <c r="U1247" s="14"/>
      <c r="V1247" s="14"/>
      <c r="W1247" s="14"/>
      <c r="X1247" s="14"/>
      <c r="Y1247" s="14"/>
      <c r="Z1247" s="14"/>
    </row>
    <row r="1248">
      <c r="A1248" s="106">
        <v>1247.0</v>
      </c>
      <c r="B1248" s="107" t="s">
        <v>5409</v>
      </c>
      <c r="C1248" s="107" t="s">
        <v>6563</v>
      </c>
      <c r="D1248" s="107" t="s">
        <v>4569</v>
      </c>
      <c r="E1248" s="36" t="s">
        <v>4225</v>
      </c>
      <c r="F1248" s="14"/>
      <c r="G1248" s="14"/>
      <c r="H1248" s="14"/>
      <c r="I1248" s="14"/>
      <c r="J1248" s="14"/>
      <c r="K1248" s="14"/>
      <c r="L1248" s="14"/>
      <c r="M1248" s="14"/>
      <c r="N1248" s="14"/>
      <c r="O1248" s="14"/>
      <c r="P1248" s="14"/>
      <c r="Q1248" s="14"/>
      <c r="R1248" s="14"/>
      <c r="S1248" s="14"/>
      <c r="T1248" s="14"/>
      <c r="U1248" s="14"/>
      <c r="V1248" s="14"/>
      <c r="W1248" s="14"/>
      <c r="X1248" s="14"/>
      <c r="Y1248" s="14"/>
      <c r="Z1248" s="14"/>
    </row>
    <row r="1249">
      <c r="A1249" s="106">
        <v>1248.0</v>
      </c>
      <c r="B1249" s="107" t="s">
        <v>5409</v>
      </c>
      <c r="C1249" s="107" t="s">
        <v>6564</v>
      </c>
      <c r="D1249" s="107" t="s">
        <v>4509</v>
      </c>
      <c r="E1249" s="36" t="s">
        <v>6565</v>
      </c>
      <c r="F1249" s="14"/>
      <c r="G1249" s="14"/>
      <c r="H1249" s="14"/>
      <c r="I1249" s="14"/>
      <c r="J1249" s="14"/>
      <c r="K1249" s="14"/>
      <c r="L1249" s="14"/>
      <c r="M1249" s="14"/>
      <c r="N1249" s="14"/>
      <c r="O1249" s="14"/>
      <c r="P1249" s="14"/>
      <c r="Q1249" s="14"/>
      <c r="R1249" s="14"/>
      <c r="S1249" s="14"/>
      <c r="T1249" s="14"/>
      <c r="U1249" s="14"/>
      <c r="V1249" s="14"/>
      <c r="W1249" s="14"/>
      <c r="X1249" s="14"/>
      <c r="Y1249" s="14"/>
      <c r="Z1249" s="14"/>
    </row>
    <row r="1250">
      <c r="A1250" s="106">
        <v>1249.0</v>
      </c>
      <c r="B1250" s="107" t="s">
        <v>5409</v>
      </c>
      <c r="C1250" s="107" t="s">
        <v>6566</v>
      </c>
      <c r="D1250" s="107" t="s">
        <v>4505</v>
      </c>
      <c r="E1250" s="36" t="s">
        <v>6567</v>
      </c>
      <c r="F1250" s="14"/>
      <c r="G1250" s="14"/>
      <c r="H1250" s="14"/>
      <c r="I1250" s="14"/>
      <c r="J1250" s="14"/>
      <c r="K1250" s="14"/>
      <c r="L1250" s="14"/>
      <c r="M1250" s="14"/>
      <c r="N1250" s="14"/>
      <c r="O1250" s="14"/>
      <c r="P1250" s="14"/>
      <c r="Q1250" s="14"/>
      <c r="R1250" s="14"/>
      <c r="S1250" s="14"/>
      <c r="T1250" s="14"/>
      <c r="U1250" s="14"/>
      <c r="V1250" s="14"/>
      <c r="W1250" s="14"/>
      <c r="X1250" s="14"/>
      <c r="Y1250" s="14"/>
      <c r="Z1250" s="14"/>
    </row>
    <row r="1251">
      <c r="A1251" s="106">
        <v>1250.0</v>
      </c>
      <c r="B1251" s="107" t="s">
        <v>5409</v>
      </c>
      <c r="C1251" s="107" t="s">
        <v>6568</v>
      </c>
      <c r="D1251" s="107" t="s">
        <v>4509</v>
      </c>
      <c r="E1251" s="36" t="s">
        <v>6569</v>
      </c>
      <c r="F1251" s="14"/>
      <c r="G1251" s="14"/>
      <c r="H1251" s="14"/>
      <c r="I1251" s="14"/>
      <c r="J1251" s="14"/>
      <c r="K1251" s="14"/>
      <c r="L1251" s="14"/>
      <c r="M1251" s="14"/>
      <c r="N1251" s="14"/>
      <c r="O1251" s="14"/>
      <c r="P1251" s="14"/>
      <c r="Q1251" s="14"/>
      <c r="R1251" s="14"/>
      <c r="S1251" s="14"/>
      <c r="T1251" s="14"/>
      <c r="U1251" s="14"/>
      <c r="V1251" s="14"/>
      <c r="W1251" s="14"/>
      <c r="X1251" s="14"/>
      <c r="Y1251" s="14"/>
      <c r="Z1251" s="14"/>
    </row>
    <row r="1252">
      <c r="A1252" s="106">
        <v>1251.0</v>
      </c>
      <c r="B1252" s="107" t="s">
        <v>5409</v>
      </c>
      <c r="C1252" s="107" t="s">
        <v>6570</v>
      </c>
      <c r="D1252" s="107" t="s">
        <v>4509</v>
      </c>
      <c r="E1252" s="36" t="s">
        <v>6571</v>
      </c>
      <c r="F1252" s="14"/>
      <c r="G1252" s="14"/>
      <c r="H1252" s="14"/>
      <c r="I1252" s="14"/>
      <c r="J1252" s="14"/>
      <c r="K1252" s="14"/>
      <c r="L1252" s="14"/>
      <c r="M1252" s="14"/>
      <c r="N1252" s="14"/>
      <c r="O1252" s="14"/>
      <c r="P1252" s="14"/>
      <c r="Q1252" s="14"/>
      <c r="R1252" s="14"/>
      <c r="S1252" s="14"/>
      <c r="T1252" s="14"/>
      <c r="U1252" s="14"/>
      <c r="V1252" s="14"/>
      <c r="W1252" s="14"/>
      <c r="X1252" s="14"/>
      <c r="Y1252" s="14"/>
      <c r="Z1252" s="14"/>
    </row>
    <row r="1253">
      <c r="A1253" s="106">
        <v>1252.0</v>
      </c>
      <c r="B1253" s="107" t="s">
        <v>5409</v>
      </c>
      <c r="C1253" s="107" t="s">
        <v>5468</v>
      </c>
      <c r="D1253" s="107" t="s">
        <v>4509</v>
      </c>
      <c r="E1253" s="36" t="s">
        <v>6572</v>
      </c>
      <c r="F1253" s="14"/>
      <c r="G1253" s="14"/>
      <c r="H1253" s="14"/>
      <c r="I1253" s="14"/>
      <c r="J1253" s="14"/>
      <c r="K1253" s="14"/>
      <c r="L1253" s="14"/>
      <c r="M1253" s="14"/>
      <c r="N1253" s="14"/>
      <c r="O1253" s="14"/>
      <c r="P1253" s="14"/>
      <c r="Q1253" s="14"/>
      <c r="R1253" s="14"/>
      <c r="S1253" s="14"/>
      <c r="T1253" s="14"/>
      <c r="U1253" s="14"/>
      <c r="V1253" s="14"/>
      <c r="W1253" s="14"/>
      <c r="X1253" s="14"/>
      <c r="Y1253" s="14"/>
      <c r="Z1253" s="14"/>
    </row>
    <row r="1254">
      <c r="A1254" s="106">
        <v>1253.0</v>
      </c>
      <c r="B1254" s="107" t="s">
        <v>5409</v>
      </c>
      <c r="C1254" s="107" t="s">
        <v>6573</v>
      </c>
      <c r="D1254" s="107" t="s">
        <v>4505</v>
      </c>
      <c r="E1254" s="36" t="s">
        <v>6574</v>
      </c>
      <c r="F1254" s="14"/>
      <c r="G1254" s="14"/>
      <c r="H1254" s="14"/>
      <c r="I1254" s="14"/>
      <c r="J1254" s="14"/>
      <c r="K1254" s="14"/>
      <c r="L1254" s="14"/>
      <c r="M1254" s="14"/>
      <c r="N1254" s="14"/>
      <c r="O1254" s="14"/>
      <c r="P1254" s="14"/>
      <c r="Q1254" s="14"/>
      <c r="R1254" s="14"/>
      <c r="S1254" s="14"/>
      <c r="T1254" s="14"/>
      <c r="U1254" s="14"/>
      <c r="V1254" s="14"/>
      <c r="W1254" s="14"/>
      <c r="X1254" s="14"/>
      <c r="Y1254" s="14"/>
      <c r="Z1254" s="14"/>
    </row>
    <row r="1255">
      <c r="A1255" s="106">
        <v>1254.0</v>
      </c>
      <c r="B1255" s="107" t="s">
        <v>5409</v>
      </c>
      <c r="C1255" s="107" t="s">
        <v>4822</v>
      </c>
      <c r="D1255" s="107" t="s">
        <v>4505</v>
      </c>
      <c r="E1255" s="36" t="s">
        <v>6575</v>
      </c>
      <c r="F1255" s="14"/>
      <c r="G1255" s="14"/>
      <c r="H1255" s="14"/>
      <c r="I1255" s="14"/>
      <c r="J1255" s="14"/>
      <c r="K1255" s="14"/>
      <c r="L1255" s="14"/>
      <c r="M1255" s="14"/>
      <c r="N1255" s="14"/>
      <c r="O1255" s="14"/>
      <c r="P1255" s="14"/>
      <c r="Q1255" s="14"/>
      <c r="R1255" s="14"/>
      <c r="S1255" s="14"/>
      <c r="T1255" s="14"/>
      <c r="U1255" s="14"/>
      <c r="V1255" s="14"/>
      <c r="W1255" s="14"/>
      <c r="X1255" s="14"/>
      <c r="Y1255" s="14"/>
      <c r="Z1255" s="14"/>
    </row>
    <row r="1256">
      <c r="A1256" s="106">
        <v>1255.0</v>
      </c>
      <c r="B1256" s="107" t="s">
        <v>5409</v>
      </c>
      <c r="C1256" s="107" t="s">
        <v>6576</v>
      </c>
      <c r="D1256" s="107" t="s">
        <v>4509</v>
      </c>
      <c r="E1256" s="36" t="s">
        <v>6577</v>
      </c>
      <c r="F1256" s="14"/>
      <c r="G1256" s="14"/>
      <c r="H1256" s="14"/>
      <c r="I1256" s="14"/>
      <c r="J1256" s="14"/>
      <c r="K1256" s="14"/>
      <c r="L1256" s="14"/>
      <c r="M1256" s="14"/>
      <c r="N1256" s="14"/>
      <c r="O1256" s="14"/>
      <c r="P1256" s="14"/>
      <c r="Q1256" s="14"/>
      <c r="R1256" s="14"/>
      <c r="S1256" s="14"/>
      <c r="T1256" s="14"/>
      <c r="U1256" s="14"/>
      <c r="V1256" s="14"/>
      <c r="W1256" s="14"/>
      <c r="X1256" s="14"/>
      <c r="Y1256" s="14"/>
      <c r="Z1256" s="14"/>
    </row>
    <row r="1257">
      <c r="A1257" s="106">
        <v>1256.0</v>
      </c>
      <c r="B1257" s="107" t="s">
        <v>5409</v>
      </c>
      <c r="C1257" s="107" t="s">
        <v>6578</v>
      </c>
      <c r="D1257" s="107" t="s">
        <v>4543</v>
      </c>
      <c r="E1257" s="36" t="s">
        <v>6579</v>
      </c>
      <c r="F1257" s="14"/>
      <c r="G1257" s="14"/>
      <c r="H1257" s="14"/>
      <c r="I1257" s="14"/>
      <c r="J1257" s="14"/>
      <c r="K1257" s="14"/>
      <c r="L1257" s="14"/>
      <c r="M1257" s="14"/>
      <c r="N1257" s="14"/>
      <c r="O1257" s="14"/>
      <c r="P1257" s="14"/>
      <c r="Q1257" s="14"/>
      <c r="R1257" s="14"/>
      <c r="S1257" s="14"/>
      <c r="T1257" s="14"/>
      <c r="U1257" s="14"/>
      <c r="V1257" s="14"/>
      <c r="W1257" s="14"/>
      <c r="X1257" s="14"/>
      <c r="Y1257" s="14"/>
      <c r="Z1257" s="14"/>
    </row>
    <row r="1258">
      <c r="A1258" s="106">
        <v>1257.0</v>
      </c>
      <c r="B1258" s="107" t="s">
        <v>5409</v>
      </c>
      <c r="C1258" s="107" t="s">
        <v>6580</v>
      </c>
      <c r="D1258" s="107" t="s">
        <v>4509</v>
      </c>
      <c r="E1258" s="36" t="s">
        <v>6581</v>
      </c>
      <c r="F1258" s="14"/>
      <c r="G1258" s="14"/>
      <c r="H1258" s="14"/>
      <c r="I1258" s="14"/>
      <c r="J1258" s="14"/>
      <c r="K1258" s="14"/>
      <c r="L1258" s="14"/>
      <c r="M1258" s="14"/>
      <c r="N1258" s="14"/>
      <c r="O1258" s="14"/>
      <c r="P1258" s="14"/>
      <c r="Q1258" s="14"/>
      <c r="R1258" s="14"/>
      <c r="S1258" s="14"/>
      <c r="T1258" s="14"/>
      <c r="U1258" s="14"/>
      <c r="V1258" s="14"/>
      <c r="W1258" s="14"/>
      <c r="X1258" s="14"/>
      <c r="Y1258" s="14"/>
      <c r="Z1258" s="14"/>
    </row>
    <row r="1259">
      <c r="A1259" s="106">
        <v>1258.0</v>
      </c>
      <c r="B1259" s="107" t="s">
        <v>5409</v>
      </c>
      <c r="C1259" s="107" t="s">
        <v>6582</v>
      </c>
      <c r="D1259" s="107" t="s">
        <v>4509</v>
      </c>
      <c r="E1259" s="36" t="s">
        <v>6583</v>
      </c>
      <c r="F1259" s="14"/>
      <c r="G1259" s="14"/>
      <c r="H1259" s="14"/>
      <c r="I1259" s="14"/>
      <c r="J1259" s="14"/>
      <c r="K1259" s="14"/>
      <c r="L1259" s="14"/>
      <c r="M1259" s="14"/>
      <c r="N1259" s="14"/>
      <c r="O1259" s="14"/>
      <c r="P1259" s="14"/>
      <c r="Q1259" s="14"/>
      <c r="R1259" s="14"/>
      <c r="S1259" s="14"/>
      <c r="T1259" s="14"/>
      <c r="U1259" s="14"/>
      <c r="V1259" s="14"/>
      <c r="W1259" s="14"/>
      <c r="X1259" s="14"/>
      <c r="Y1259" s="14"/>
      <c r="Z1259" s="14"/>
    </row>
    <row r="1260">
      <c r="A1260" s="106">
        <v>1259.0</v>
      </c>
      <c r="B1260" s="107" t="s">
        <v>5409</v>
      </c>
      <c r="C1260" s="107" t="s">
        <v>5508</v>
      </c>
      <c r="D1260" s="107" t="s">
        <v>4509</v>
      </c>
      <c r="E1260" s="36" t="s">
        <v>6584</v>
      </c>
      <c r="F1260" s="14"/>
      <c r="G1260" s="14"/>
      <c r="H1260" s="14"/>
      <c r="I1260" s="14"/>
      <c r="J1260" s="14"/>
      <c r="K1260" s="14"/>
      <c r="L1260" s="14"/>
      <c r="M1260" s="14"/>
      <c r="N1260" s="14"/>
      <c r="O1260" s="14"/>
      <c r="P1260" s="14"/>
      <c r="Q1260" s="14"/>
      <c r="R1260" s="14"/>
      <c r="S1260" s="14"/>
      <c r="T1260" s="14"/>
      <c r="U1260" s="14"/>
      <c r="V1260" s="14"/>
      <c r="W1260" s="14"/>
      <c r="X1260" s="14"/>
      <c r="Y1260" s="14"/>
      <c r="Z1260" s="14"/>
    </row>
    <row r="1261">
      <c r="A1261" s="106">
        <v>1260.0</v>
      </c>
      <c r="B1261" s="107" t="s">
        <v>5409</v>
      </c>
      <c r="C1261" s="107" t="s">
        <v>6585</v>
      </c>
      <c r="D1261" s="107" t="s">
        <v>4680</v>
      </c>
      <c r="E1261" s="36" t="s">
        <v>6586</v>
      </c>
      <c r="F1261" s="14"/>
      <c r="G1261" s="14"/>
      <c r="H1261" s="14"/>
      <c r="I1261" s="14"/>
      <c r="J1261" s="14"/>
      <c r="K1261" s="14"/>
      <c r="L1261" s="14"/>
      <c r="M1261" s="14"/>
      <c r="N1261" s="14"/>
      <c r="O1261" s="14"/>
      <c r="P1261" s="14"/>
      <c r="Q1261" s="14"/>
      <c r="R1261" s="14"/>
      <c r="S1261" s="14"/>
      <c r="T1261" s="14"/>
      <c r="U1261" s="14"/>
      <c r="V1261" s="14"/>
      <c r="W1261" s="14"/>
      <c r="X1261" s="14"/>
      <c r="Y1261" s="14"/>
      <c r="Z1261" s="14"/>
    </row>
    <row r="1262">
      <c r="A1262" s="106">
        <v>1261.0</v>
      </c>
      <c r="B1262" s="107" t="s">
        <v>5409</v>
      </c>
      <c r="C1262" s="107" t="s">
        <v>6587</v>
      </c>
      <c r="D1262" s="107" t="s">
        <v>4509</v>
      </c>
      <c r="E1262" s="36" t="s">
        <v>6588</v>
      </c>
      <c r="F1262" s="14"/>
      <c r="G1262" s="14"/>
      <c r="H1262" s="14"/>
      <c r="I1262" s="14"/>
      <c r="J1262" s="14"/>
      <c r="K1262" s="14"/>
      <c r="L1262" s="14"/>
      <c r="M1262" s="14"/>
      <c r="N1262" s="14"/>
      <c r="O1262" s="14"/>
      <c r="P1262" s="14"/>
      <c r="Q1262" s="14"/>
      <c r="R1262" s="14"/>
      <c r="S1262" s="14"/>
      <c r="T1262" s="14"/>
      <c r="U1262" s="14"/>
      <c r="V1262" s="14"/>
      <c r="W1262" s="14"/>
      <c r="X1262" s="14"/>
      <c r="Y1262" s="14"/>
      <c r="Z1262" s="14"/>
    </row>
    <row r="1263">
      <c r="A1263" s="106">
        <v>1262.0</v>
      </c>
      <c r="B1263" s="107" t="s">
        <v>5409</v>
      </c>
      <c r="C1263" s="107" t="s">
        <v>6589</v>
      </c>
      <c r="D1263" s="107" t="s">
        <v>4509</v>
      </c>
      <c r="E1263" s="36" t="s">
        <v>6590</v>
      </c>
      <c r="F1263" s="14"/>
      <c r="G1263" s="14"/>
      <c r="H1263" s="14"/>
      <c r="I1263" s="14"/>
      <c r="J1263" s="14"/>
      <c r="K1263" s="14"/>
      <c r="L1263" s="14"/>
      <c r="M1263" s="14"/>
      <c r="N1263" s="14"/>
      <c r="O1263" s="14"/>
      <c r="P1263" s="14"/>
      <c r="Q1263" s="14"/>
      <c r="R1263" s="14"/>
      <c r="S1263" s="14"/>
      <c r="T1263" s="14"/>
      <c r="U1263" s="14"/>
      <c r="V1263" s="14"/>
      <c r="W1263" s="14"/>
      <c r="X1263" s="14"/>
      <c r="Y1263" s="14"/>
      <c r="Z1263" s="14"/>
    </row>
    <row r="1264">
      <c r="A1264" s="106">
        <v>1263.0</v>
      </c>
      <c r="B1264" s="107" t="s">
        <v>5409</v>
      </c>
      <c r="C1264" s="107" t="s">
        <v>4933</v>
      </c>
      <c r="D1264" s="107" t="s">
        <v>4509</v>
      </c>
      <c r="E1264" s="36" t="s">
        <v>6591</v>
      </c>
      <c r="F1264" s="14"/>
      <c r="G1264" s="14"/>
      <c r="H1264" s="14"/>
      <c r="I1264" s="14"/>
      <c r="J1264" s="14"/>
      <c r="K1264" s="14"/>
      <c r="L1264" s="14"/>
      <c r="M1264" s="14"/>
      <c r="N1264" s="14"/>
      <c r="O1264" s="14"/>
      <c r="P1264" s="14"/>
      <c r="Q1264" s="14"/>
      <c r="R1264" s="14"/>
      <c r="S1264" s="14"/>
      <c r="T1264" s="14"/>
      <c r="U1264" s="14"/>
      <c r="V1264" s="14"/>
      <c r="W1264" s="14"/>
      <c r="X1264" s="14"/>
      <c r="Y1264" s="14"/>
      <c r="Z1264" s="14"/>
    </row>
    <row r="1265">
      <c r="A1265" s="106">
        <v>1264.0</v>
      </c>
      <c r="B1265" s="107" t="s">
        <v>5409</v>
      </c>
      <c r="C1265" s="107" t="s">
        <v>4530</v>
      </c>
      <c r="D1265" s="107" t="s">
        <v>4509</v>
      </c>
      <c r="E1265" s="36" t="s">
        <v>6592</v>
      </c>
      <c r="F1265" s="14"/>
      <c r="G1265" s="14"/>
      <c r="H1265" s="14"/>
      <c r="I1265" s="14"/>
      <c r="J1265" s="14"/>
      <c r="K1265" s="14"/>
      <c r="L1265" s="14"/>
      <c r="M1265" s="14"/>
      <c r="N1265" s="14"/>
      <c r="O1265" s="14"/>
      <c r="P1265" s="14"/>
      <c r="Q1265" s="14"/>
      <c r="R1265" s="14"/>
      <c r="S1265" s="14"/>
      <c r="T1265" s="14"/>
      <c r="U1265" s="14"/>
      <c r="V1265" s="14"/>
      <c r="W1265" s="14"/>
      <c r="X1265" s="14"/>
      <c r="Y1265" s="14"/>
      <c r="Z1265" s="14"/>
    </row>
    <row r="1266">
      <c r="A1266" s="106">
        <v>1265.0</v>
      </c>
      <c r="B1266" s="107" t="s">
        <v>5409</v>
      </c>
      <c r="C1266" s="107" t="s">
        <v>6593</v>
      </c>
      <c r="D1266" s="107" t="s">
        <v>4509</v>
      </c>
      <c r="E1266" s="36" t="s">
        <v>6594</v>
      </c>
      <c r="F1266" s="14"/>
      <c r="G1266" s="14"/>
      <c r="H1266" s="14"/>
      <c r="I1266" s="14"/>
      <c r="J1266" s="14"/>
      <c r="K1266" s="14"/>
      <c r="L1266" s="14"/>
      <c r="M1266" s="14"/>
      <c r="N1266" s="14"/>
      <c r="O1266" s="14"/>
      <c r="P1266" s="14"/>
      <c r="Q1266" s="14"/>
      <c r="R1266" s="14"/>
      <c r="S1266" s="14"/>
      <c r="T1266" s="14"/>
      <c r="U1266" s="14"/>
      <c r="V1266" s="14"/>
      <c r="W1266" s="14"/>
      <c r="X1266" s="14"/>
      <c r="Y1266" s="14"/>
      <c r="Z1266" s="14"/>
    </row>
    <row r="1267">
      <c r="A1267" s="106">
        <v>1266.0</v>
      </c>
      <c r="B1267" s="107" t="s">
        <v>5409</v>
      </c>
      <c r="C1267" s="107" t="s">
        <v>6310</v>
      </c>
      <c r="D1267" s="107" t="s">
        <v>4509</v>
      </c>
      <c r="E1267" s="36" t="s">
        <v>6595</v>
      </c>
      <c r="F1267" s="14"/>
      <c r="G1267" s="14"/>
      <c r="H1267" s="14"/>
      <c r="I1267" s="14"/>
      <c r="J1267" s="14"/>
      <c r="K1267" s="14"/>
      <c r="L1267" s="14"/>
      <c r="M1267" s="14"/>
      <c r="N1267" s="14"/>
      <c r="O1267" s="14"/>
      <c r="P1267" s="14"/>
      <c r="Q1267" s="14"/>
      <c r="R1267" s="14"/>
      <c r="S1267" s="14"/>
      <c r="T1267" s="14"/>
      <c r="U1267" s="14"/>
      <c r="V1267" s="14"/>
      <c r="W1267" s="14"/>
      <c r="X1267" s="14"/>
      <c r="Y1267" s="14"/>
      <c r="Z1267" s="14"/>
    </row>
    <row r="1268">
      <c r="A1268" s="106">
        <v>1267.0</v>
      </c>
      <c r="B1268" s="107" t="s">
        <v>5409</v>
      </c>
      <c r="C1268" s="107" t="s">
        <v>4541</v>
      </c>
      <c r="D1268" s="107" t="s">
        <v>4509</v>
      </c>
      <c r="E1268" s="36" t="s">
        <v>6596</v>
      </c>
      <c r="F1268" s="14"/>
      <c r="G1268" s="14"/>
      <c r="H1268" s="14"/>
      <c r="I1268" s="14"/>
      <c r="J1268" s="14"/>
      <c r="K1268" s="14"/>
      <c r="L1268" s="14"/>
      <c r="M1268" s="14"/>
      <c r="N1268" s="14"/>
      <c r="O1268" s="14"/>
      <c r="P1268" s="14"/>
      <c r="Q1268" s="14"/>
      <c r="R1268" s="14"/>
      <c r="S1268" s="14"/>
      <c r="T1268" s="14"/>
      <c r="U1268" s="14"/>
      <c r="V1268" s="14"/>
      <c r="W1268" s="14"/>
      <c r="X1268" s="14"/>
      <c r="Y1268" s="14"/>
      <c r="Z1268" s="14"/>
    </row>
    <row r="1269">
      <c r="A1269" s="106">
        <v>1268.0</v>
      </c>
      <c r="B1269" s="107" t="s">
        <v>5409</v>
      </c>
      <c r="C1269" s="107" t="s">
        <v>5784</v>
      </c>
      <c r="D1269" s="107" t="s">
        <v>4509</v>
      </c>
      <c r="E1269" s="36" t="s">
        <v>6597</v>
      </c>
      <c r="F1269" s="14"/>
      <c r="G1269" s="14"/>
      <c r="H1269" s="14"/>
      <c r="I1269" s="14"/>
      <c r="J1269" s="14"/>
      <c r="K1269" s="14"/>
      <c r="L1269" s="14"/>
      <c r="M1269" s="14"/>
      <c r="N1269" s="14"/>
      <c r="O1269" s="14"/>
      <c r="P1269" s="14"/>
      <c r="Q1269" s="14"/>
      <c r="R1269" s="14"/>
      <c r="S1269" s="14"/>
      <c r="T1269" s="14"/>
      <c r="U1269" s="14"/>
      <c r="V1269" s="14"/>
      <c r="W1269" s="14"/>
      <c r="X1269" s="14"/>
      <c r="Y1269" s="14"/>
      <c r="Z1269" s="14"/>
    </row>
    <row r="1270">
      <c r="A1270" s="106">
        <v>1269.0</v>
      </c>
      <c r="B1270" s="107" t="s">
        <v>5409</v>
      </c>
      <c r="C1270" s="107" t="s">
        <v>6598</v>
      </c>
      <c r="D1270" s="107" t="s">
        <v>4509</v>
      </c>
      <c r="E1270" s="36" t="s">
        <v>6599</v>
      </c>
      <c r="F1270" s="14"/>
      <c r="G1270" s="14"/>
      <c r="H1270" s="14"/>
      <c r="I1270" s="14"/>
      <c r="J1270" s="14"/>
      <c r="K1270" s="14"/>
      <c r="L1270" s="14"/>
      <c r="M1270" s="14"/>
      <c r="N1270" s="14"/>
      <c r="O1270" s="14"/>
      <c r="P1270" s="14"/>
      <c r="Q1270" s="14"/>
      <c r="R1270" s="14"/>
      <c r="S1270" s="14"/>
      <c r="T1270" s="14"/>
      <c r="U1270" s="14"/>
      <c r="V1270" s="14"/>
      <c r="W1270" s="14"/>
      <c r="X1270" s="14"/>
      <c r="Y1270" s="14"/>
      <c r="Z1270" s="14"/>
    </row>
    <row r="1271">
      <c r="A1271" s="106">
        <v>1270.0</v>
      </c>
      <c r="B1271" s="107" t="s">
        <v>5409</v>
      </c>
      <c r="C1271" s="107" t="s">
        <v>4692</v>
      </c>
      <c r="D1271" s="107" t="s">
        <v>4509</v>
      </c>
      <c r="E1271" s="36" t="s">
        <v>6600</v>
      </c>
      <c r="F1271" s="14"/>
      <c r="G1271" s="14"/>
      <c r="H1271" s="14"/>
      <c r="I1271" s="14"/>
      <c r="J1271" s="14"/>
      <c r="K1271" s="14"/>
      <c r="L1271" s="14"/>
      <c r="M1271" s="14"/>
      <c r="N1271" s="14"/>
      <c r="O1271" s="14"/>
      <c r="P1271" s="14"/>
      <c r="Q1271" s="14"/>
      <c r="R1271" s="14"/>
      <c r="S1271" s="14"/>
      <c r="T1271" s="14"/>
      <c r="U1271" s="14"/>
      <c r="V1271" s="14"/>
      <c r="W1271" s="14"/>
      <c r="X1271" s="14"/>
      <c r="Y1271" s="14"/>
      <c r="Z1271" s="14"/>
    </row>
    <row r="1272">
      <c r="A1272" s="106">
        <v>1271.0</v>
      </c>
      <c r="B1272" s="107" t="s">
        <v>5409</v>
      </c>
      <c r="C1272" s="107" t="s">
        <v>6601</v>
      </c>
      <c r="D1272" s="107" t="s">
        <v>4509</v>
      </c>
      <c r="E1272" s="36" t="s">
        <v>6602</v>
      </c>
      <c r="F1272" s="14"/>
      <c r="G1272" s="14"/>
      <c r="H1272" s="14"/>
      <c r="I1272" s="14"/>
      <c r="J1272" s="14"/>
      <c r="K1272" s="14"/>
      <c r="L1272" s="14"/>
      <c r="M1272" s="14"/>
      <c r="N1272" s="14"/>
      <c r="O1272" s="14"/>
      <c r="P1272" s="14"/>
      <c r="Q1272" s="14"/>
      <c r="R1272" s="14"/>
      <c r="S1272" s="14"/>
      <c r="T1272" s="14"/>
      <c r="U1272" s="14"/>
      <c r="V1272" s="14"/>
      <c r="W1272" s="14"/>
      <c r="X1272" s="14"/>
      <c r="Y1272" s="14"/>
      <c r="Z1272" s="14"/>
    </row>
    <row r="1273">
      <c r="A1273" s="106">
        <v>1272.0</v>
      </c>
      <c r="B1273" s="107" t="s">
        <v>5409</v>
      </c>
      <c r="C1273" s="107" t="s">
        <v>6603</v>
      </c>
      <c r="D1273" s="107" t="s">
        <v>4505</v>
      </c>
      <c r="E1273" s="36" t="s">
        <v>6604</v>
      </c>
      <c r="F1273" s="14"/>
      <c r="G1273" s="14"/>
      <c r="H1273" s="14"/>
      <c r="I1273" s="14"/>
      <c r="J1273" s="14"/>
      <c r="K1273" s="14"/>
      <c r="L1273" s="14"/>
      <c r="M1273" s="14"/>
      <c r="N1273" s="14"/>
      <c r="O1273" s="14"/>
      <c r="P1273" s="14"/>
      <c r="Q1273" s="14"/>
      <c r="R1273" s="14"/>
      <c r="S1273" s="14"/>
      <c r="T1273" s="14"/>
      <c r="U1273" s="14"/>
      <c r="V1273" s="14"/>
      <c r="W1273" s="14"/>
      <c r="X1273" s="14"/>
      <c r="Y1273" s="14"/>
      <c r="Z1273" s="14"/>
    </row>
    <row r="1274">
      <c r="A1274" s="106">
        <v>1273.0</v>
      </c>
      <c r="B1274" s="107" t="s">
        <v>5409</v>
      </c>
      <c r="C1274" s="107" t="s">
        <v>6605</v>
      </c>
      <c r="D1274" s="107" t="s">
        <v>4509</v>
      </c>
      <c r="E1274" s="36" t="s">
        <v>6606</v>
      </c>
      <c r="F1274" s="14"/>
      <c r="G1274" s="14"/>
      <c r="H1274" s="14"/>
      <c r="I1274" s="14"/>
      <c r="J1274" s="14"/>
      <c r="K1274" s="14"/>
      <c r="L1274" s="14"/>
      <c r="M1274" s="14"/>
      <c r="N1274" s="14"/>
      <c r="O1274" s="14"/>
      <c r="P1274" s="14"/>
      <c r="Q1274" s="14"/>
      <c r="R1274" s="14"/>
      <c r="S1274" s="14"/>
      <c r="T1274" s="14"/>
      <c r="U1274" s="14"/>
      <c r="V1274" s="14"/>
      <c r="W1274" s="14"/>
      <c r="X1274" s="14"/>
      <c r="Y1274" s="14"/>
      <c r="Z1274" s="14"/>
    </row>
    <row r="1275">
      <c r="A1275" s="106">
        <v>1274.0</v>
      </c>
      <c r="B1275" s="107" t="s">
        <v>5409</v>
      </c>
      <c r="C1275" s="107" t="s">
        <v>6607</v>
      </c>
      <c r="D1275" s="107" t="s">
        <v>4509</v>
      </c>
      <c r="E1275" s="36" t="s">
        <v>6608</v>
      </c>
      <c r="F1275" s="14"/>
      <c r="G1275" s="14"/>
      <c r="H1275" s="14"/>
      <c r="I1275" s="14"/>
      <c r="J1275" s="14"/>
      <c r="K1275" s="14"/>
      <c r="L1275" s="14"/>
      <c r="M1275" s="14"/>
      <c r="N1275" s="14"/>
      <c r="O1275" s="14"/>
      <c r="P1275" s="14"/>
      <c r="Q1275" s="14"/>
      <c r="R1275" s="14"/>
      <c r="S1275" s="14"/>
      <c r="T1275" s="14"/>
      <c r="U1275" s="14"/>
      <c r="V1275" s="14"/>
      <c r="W1275" s="14"/>
      <c r="X1275" s="14"/>
      <c r="Y1275" s="14"/>
      <c r="Z1275" s="14"/>
    </row>
    <row r="1276">
      <c r="A1276" s="106">
        <v>1275.0</v>
      </c>
      <c r="B1276" s="107" t="s">
        <v>5409</v>
      </c>
      <c r="C1276" s="107" t="s">
        <v>6609</v>
      </c>
      <c r="D1276" s="107" t="s">
        <v>4509</v>
      </c>
      <c r="E1276" s="36" t="s">
        <v>6610</v>
      </c>
      <c r="F1276" s="14"/>
      <c r="G1276" s="14"/>
      <c r="H1276" s="14"/>
      <c r="I1276" s="14"/>
      <c r="J1276" s="14"/>
      <c r="K1276" s="14"/>
      <c r="L1276" s="14"/>
      <c r="M1276" s="14"/>
      <c r="N1276" s="14"/>
      <c r="O1276" s="14"/>
      <c r="P1276" s="14"/>
      <c r="Q1276" s="14"/>
      <c r="R1276" s="14"/>
      <c r="S1276" s="14"/>
      <c r="T1276" s="14"/>
      <c r="U1276" s="14"/>
      <c r="V1276" s="14"/>
      <c r="W1276" s="14"/>
      <c r="X1276" s="14"/>
      <c r="Y1276" s="14"/>
      <c r="Z1276" s="14"/>
    </row>
    <row r="1277">
      <c r="A1277" s="106">
        <v>1276.0</v>
      </c>
      <c r="B1277" s="107" t="s">
        <v>5409</v>
      </c>
      <c r="C1277" s="107" t="s">
        <v>6611</v>
      </c>
      <c r="D1277" s="107" t="s">
        <v>4505</v>
      </c>
      <c r="E1277" s="36" t="s">
        <v>6612</v>
      </c>
      <c r="F1277" s="14"/>
      <c r="G1277" s="14"/>
      <c r="H1277" s="14"/>
      <c r="I1277" s="14"/>
      <c r="J1277" s="14"/>
      <c r="K1277" s="14"/>
      <c r="L1277" s="14"/>
      <c r="M1277" s="14"/>
      <c r="N1277" s="14"/>
      <c r="O1277" s="14"/>
      <c r="P1277" s="14"/>
      <c r="Q1277" s="14"/>
      <c r="R1277" s="14"/>
      <c r="S1277" s="14"/>
      <c r="T1277" s="14"/>
      <c r="U1277" s="14"/>
      <c r="V1277" s="14"/>
      <c r="W1277" s="14"/>
      <c r="X1277" s="14"/>
      <c r="Y1277" s="14"/>
      <c r="Z1277" s="14"/>
    </row>
    <row r="1278">
      <c r="A1278" s="106">
        <v>1277.0</v>
      </c>
      <c r="B1278" s="107" t="s">
        <v>5409</v>
      </c>
      <c r="C1278" s="107" t="s">
        <v>4899</v>
      </c>
      <c r="D1278" s="107" t="s">
        <v>4509</v>
      </c>
      <c r="E1278" s="36" t="s">
        <v>6613</v>
      </c>
      <c r="F1278" s="14"/>
      <c r="G1278" s="14"/>
      <c r="H1278" s="14"/>
      <c r="I1278" s="14"/>
      <c r="J1278" s="14"/>
      <c r="K1278" s="14"/>
      <c r="L1278" s="14"/>
      <c r="M1278" s="14"/>
      <c r="N1278" s="14"/>
      <c r="O1278" s="14"/>
      <c r="P1278" s="14"/>
      <c r="Q1278" s="14"/>
      <c r="R1278" s="14"/>
      <c r="S1278" s="14"/>
      <c r="T1278" s="14"/>
      <c r="U1278" s="14"/>
      <c r="V1278" s="14"/>
      <c r="W1278" s="14"/>
      <c r="X1278" s="14"/>
      <c r="Y1278" s="14"/>
      <c r="Z1278" s="14"/>
    </row>
    <row r="1279">
      <c r="A1279" s="106">
        <v>1278.0</v>
      </c>
      <c r="B1279" s="107" t="s">
        <v>5409</v>
      </c>
      <c r="C1279" s="107" t="s">
        <v>5799</v>
      </c>
      <c r="D1279" s="107" t="s">
        <v>4509</v>
      </c>
      <c r="E1279" s="36" t="s">
        <v>6614</v>
      </c>
      <c r="F1279" s="14"/>
      <c r="G1279" s="14"/>
      <c r="H1279" s="14"/>
      <c r="I1279" s="14"/>
      <c r="J1279" s="14"/>
      <c r="K1279" s="14"/>
      <c r="L1279" s="14"/>
      <c r="M1279" s="14"/>
      <c r="N1279" s="14"/>
      <c r="O1279" s="14"/>
      <c r="P1279" s="14"/>
      <c r="Q1279" s="14"/>
      <c r="R1279" s="14"/>
      <c r="S1279" s="14"/>
      <c r="T1279" s="14"/>
      <c r="U1279" s="14"/>
      <c r="V1279" s="14"/>
      <c r="W1279" s="14"/>
      <c r="X1279" s="14"/>
      <c r="Y1279" s="14"/>
      <c r="Z1279" s="14"/>
    </row>
    <row r="1280">
      <c r="A1280" s="106">
        <v>1279.0</v>
      </c>
      <c r="B1280" s="107" t="s">
        <v>5409</v>
      </c>
      <c r="C1280" s="107" t="s">
        <v>6615</v>
      </c>
      <c r="D1280" s="107" t="s">
        <v>4505</v>
      </c>
      <c r="E1280" s="36" t="s">
        <v>6616</v>
      </c>
      <c r="F1280" s="14"/>
      <c r="G1280" s="14"/>
      <c r="H1280" s="14"/>
      <c r="I1280" s="14"/>
      <c r="J1280" s="14"/>
      <c r="K1280" s="14"/>
      <c r="L1280" s="14"/>
      <c r="M1280" s="14"/>
      <c r="N1280" s="14"/>
      <c r="O1280" s="14"/>
      <c r="P1280" s="14"/>
      <c r="Q1280" s="14"/>
      <c r="R1280" s="14"/>
      <c r="S1280" s="14"/>
      <c r="T1280" s="14"/>
      <c r="U1280" s="14"/>
      <c r="V1280" s="14"/>
      <c r="W1280" s="14"/>
      <c r="X1280" s="14"/>
      <c r="Y1280" s="14"/>
      <c r="Z1280" s="14"/>
    </row>
    <row r="1281">
      <c r="A1281" s="106">
        <v>1280.0</v>
      </c>
      <c r="B1281" s="107" t="s">
        <v>5409</v>
      </c>
      <c r="C1281" s="107" t="s">
        <v>6617</v>
      </c>
      <c r="D1281" s="107" t="s">
        <v>4509</v>
      </c>
      <c r="E1281" s="36" t="s">
        <v>6618</v>
      </c>
      <c r="F1281" s="14"/>
      <c r="G1281" s="14"/>
      <c r="H1281" s="14"/>
      <c r="I1281" s="14"/>
      <c r="J1281" s="14"/>
      <c r="K1281" s="14"/>
      <c r="L1281" s="14"/>
      <c r="M1281" s="14"/>
      <c r="N1281" s="14"/>
      <c r="O1281" s="14"/>
      <c r="P1281" s="14"/>
      <c r="Q1281" s="14"/>
      <c r="R1281" s="14"/>
      <c r="S1281" s="14"/>
      <c r="T1281" s="14"/>
      <c r="U1281" s="14"/>
      <c r="V1281" s="14"/>
      <c r="W1281" s="14"/>
      <c r="X1281" s="14"/>
      <c r="Y1281" s="14"/>
      <c r="Z1281" s="14"/>
    </row>
    <row r="1282">
      <c r="A1282" s="106">
        <v>1281.0</v>
      </c>
      <c r="B1282" s="107" t="s">
        <v>5409</v>
      </c>
      <c r="C1282" s="107" t="s">
        <v>6454</v>
      </c>
      <c r="D1282" s="107" t="s">
        <v>4680</v>
      </c>
      <c r="E1282" s="36" t="s">
        <v>6619</v>
      </c>
      <c r="F1282" s="14"/>
      <c r="G1282" s="14"/>
      <c r="H1282" s="14"/>
      <c r="I1282" s="14"/>
      <c r="J1282" s="14"/>
      <c r="K1282" s="14"/>
      <c r="L1282" s="14"/>
      <c r="M1282" s="14"/>
      <c r="N1282" s="14"/>
      <c r="O1282" s="14"/>
      <c r="P1282" s="14"/>
      <c r="Q1282" s="14"/>
      <c r="R1282" s="14"/>
      <c r="S1282" s="14"/>
      <c r="T1282" s="14"/>
      <c r="U1282" s="14"/>
      <c r="V1282" s="14"/>
      <c r="W1282" s="14"/>
      <c r="X1282" s="14"/>
      <c r="Y1282" s="14"/>
      <c r="Z1282" s="14"/>
    </row>
    <row r="1283">
      <c r="A1283" s="106">
        <v>1282.0</v>
      </c>
      <c r="B1283" s="107" t="s">
        <v>5409</v>
      </c>
      <c r="C1283" s="107" t="s">
        <v>6620</v>
      </c>
      <c r="D1283" s="107" t="s">
        <v>4509</v>
      </c>
      <c r="E1283" s="36" t="s">
        <v>6621</v>
      </c>
      <c r="F1283" s="14"/>
      <c r="G1283" s="14"/>
      <c r="H1283" s="14"/>
      <c r="I1283" s="14"/>
      <c r="J1283" s="14"/>
      <c r="K1283" s="14"/>
      <c r="L1283" s="14"/>
      <c r="M1283" s="14"/>
      <c r="N1283" s="14"/>
      <c r="O1283" s="14"/>
      <c r="P1283" s="14"/>
      <c r="Q1283" s="14"/>
      <c r="R1283" s="14"/>
      <c r="S1283" s="14"/>
      <c r="T1283" s="14"/>
      <c r="U1283" s="14"/>
      <c r="V1283" s="14"/>
      <c r="W1283" s="14"/>
      <c r="X1283" s="14"/>
      <c r="Y1283" s="14"/>
      <c r="Z1283" s="14"/>
    </row>
    <row r="1284">
      <c r="A1284" s="106">
        <v>1283.0</v>
      </c>
      <c r="B1284" s="107" t="s">
        <v>5409</v>
      </c>
      <c r="C1284" s="107" t="s">
        <v>6622</v>
      </c>
      <c r="D1284" s="107" t="s">
        <v>4509</v>
      </c>
      <c r="E1284" s="36" t="s">
        <v>6623</v>
      </c>
      <c r="F1284" s="14"/>
      <c r="G1284" s="14"/>
      <c r="H1284" s="14"/>
      <c r="I1284" s="14"/>
      <c r="J1284" s="14"/>
      <c r="K1284" s="14"/>
      <c r="L1284" s="14"/>
      <c r="M1284" s="14"/>
      <c r="N1284" s="14"/>
      <c r="O1284" s="14"/>
      <c r="P1284" s="14"/>
      <c r="Q1284" s="14"/>
      <c r="R1284" s="14"/>
      <c r="S1284" s="14"/>
      <c r="T1284" s="14"/>
      <c r="U1284" s="14"/>
      <c r="V1284" s="14"/>
      <c r="W1284" s="14"/>
      <c r="X1284" s="14"/>
      <c r="Y1284" s="14"/>
      <c r="Z1284" s="14"/>
    </row>
    <row r="1285">
      <c r="A1285" s="106">
        <v>1284.0</v>
      </c>
      <c r="B1285" s="107" t="s">
        <v>5409</v>
      </c>
      <c r="C1285" s="107" t="s">
        <v>6624</v>
      </c>
      <c r="D1285" s="107" t="s">
        <v>4509</v>
      </c>
      <c r="E1285" s="36" t="s">
        <v>6625</v>
      </c>
      <c r="F1285" s="14"/>
      <c r="G1285" s="14"/>
      <c r="H1285" s="14"/>
      <c r="I1285" s="14"/>
      <c r="J1285" s="14"/>
      <c r="K1285" s="14"/>
      <c r="L1285" s="14"/>
      <c r="M1285" s="14"/>
      <c r="N1285" s="14"/>
      <c r="O1285" s="14"/>
      <c r="P1285" s="14"/>
      <c r="Q1285" s="14"/>
      <c r="R1285" s="14"/>
      <c r="S1285" s="14"/>
      <c r="T1285" s="14"/>
      <c r="U1285" s="14"/>
      <c r="V1285" s="14"/>
      <c r="W1285" s="14"/>
      <c r="X1285" s="14"/>
      <c r="Y1285" s="14"/>
      <c r="Z1285" s="14"/>
    </row>
    <row r="1286">
      <c r="A1286" s="106">
        <v>1285.0</v>
      </c>
      <c r="B1286" s="107" t="s">
        <v>5409</v>
      </c>
      <c r="C1286" s="107" t="s">
        <v>6626</v>
      </c>
      <c r="D1286" s="107" t="s">
        <v>4505</v>
      </c>
      <c r="E1286" s="36" t="s">
        <v>6627</v>
      </c>
      <c r="F1286" s="14"/>
      <c r="G1286" s="14"/>
      <c r="H1286" s="14"/>
      <c r="I1286" s="14"/>
      <c r="J1286" s="14"/>
      <c r="K1286" s="14"/>
      <c r="L1286" s="14"/>
      <c r="M1286" s="14"/>
      <c r="N1286" s="14"/>
      <c r="O1286" s="14"/>
      <c r="P1286" s="14"/>
      <c r="Q1286" s="14"/>
      <c r="R1286" s="14"/>
      <c r="S1286" s="14"/>
      <c r="T1286" s="14"/>
      <c r="U1286" s="14"/>
      <c r="V1286" s="14"/>
      <c r="W1286" s="14"/>
      <c r="X1286" s="14"/>
      <c r="Y1286" s="14"/>
      <c r="Z1286" s="14"/>
    </row>
    <row r="1287">
      <c r="A1287" s="106">
        <v>1286.0</v>
      </c>
      <c r="B1287" s="107" t="s">
        <v>5409</v>
      </c>
      <c r="C1287" s="107" t="s">
        <v>6628</v>
      </c>
      <c r="D1287" s="107" t="s">
        <v>4509</v>
      </c>
      <c r="E1287" s="36" t="s">
        <v>6629</v>
      </c>
      <c r="F1287" s="14"/>
      <c r="G1287" s="14"/>
      <c r="H1287" s="14"/>
      <c r="I1287" s="14"/>
      <c r="J1287" s="14"/>
      <c r="K1287" s="14"/>
      <c r="L1287" s="14"/>
      <c r="M1287" s="14"/>
      <c r="N1287" s="14"/>
      <c r="O1287" s="14"/>
      <c r="P1287" s="14"/>
      <c r="Q1287" s="14"/>
      <c r="R1287" s="14"/>
      <c r="S1287" s="14"/>
      <c r="T1287" s="14"/>
      <c r="U1287" s="14"/>
      <c r="V1287" s="14"/>
      <c r="W1287" s="14"/>
      <c r="X1287" s="14"/>
      <c r="Y1287" s="14"/>
      <c r="Z1287" s="14"/>
    </row>
    <row r="1288">
      <c r="A1288" s="106">
        <v>1287.0</v>
      </c>
      <c r="B1288" s="107" t="s">
        <v>5409</v>
      </c>
      <c r="C1288" s="107" t="s">
        <v>6630</v>
      </c>
      <c r="D1288" s="107" t="s">
        <v>4509</v>
      </c>
      <c r="E1288" s="36" t="s">
        <v>4226</v>
      </c>
      <c r="F1288" s="14"/>
      <c r="G1288" s="14"/>
      <c r="H1288" s="14"/>
      <c r="I1288" s="14"/>
      <c r="J1288" s="14"/>
      <c r="K1288" s="14"/>
      <c r="L1288" s="14"/>
      <c r="M1288" s="14"/>
      <c r="N1288" s="14"/>
      <c r="O1288" s="14"/>
      <c r="P1288" s="14"/>
      <c r="Q1288" s="14"/>
      <c r="R1288" s="14"/>
      <c r="S1288" s="14"/>
      <c r="T1288" s="14"/>
      <c r="U1288" s="14"/>
      <c r="V1288" s="14"/>
      <c r="W1288" s="14"/>
      <c r="X1288" s="14"/>
      <c r="Y1288" s="14"/>
      <c r="Z1288" s="14"/>
    </row>
    <row r="1289">
      <c r="A1289" s="106">
        <v>1288.0</v>
      </c>
      <c r="B1289" s="107" t="s">
        <v>5409</v>
      </c>
      <c r="C1289" s="107" t="s">
        <v>6631</v>
      </c>
      <c r="D1289" s="107" t="s">
        <v>4509</v>
      </c>
      <c r="E1289" s="36" t="s">
        <v>4227</v>
      </c>
      <c r="F1289" s="14"/>
      <c r="G1289" s="14"/>
      <c r="H1289" s="14"/>
      <c r="I1289" s="14"/>
      <c r="J1289" s="14"/>
      <c r="K1289" s="14"/>
      <c r="L1289" s="14"/>
      <c r="M1289" s="14"/>
      <c r="N1289" s="14"/>
      <c r="O1289" s="14"/>
      <c r="P1289" s="14"/>
      <c r="Q1289" s="14"/>
      <c r="R1289" s="14"/>
      <c r="S1289" s="14"/>
      <c r="T1289" s="14"/>
      <c r="U1289" s="14"/>
      <c r="V1289" s="14"/>
      <c r="W1289" s="14"/>
      <c r="X1289" s="14"/>
      <c r="Y1289" s="14"/>
      <c r="Z1289" s="14"/>
    </row>
    <row r="1290">
      <c r="A1290" s="106">
        <v>1289.0</v>
      </c>
      <c r="B1290" s="107" t="s">
        <v>5409</v>
      </c>
      <c r="C1290" s="107" t="s">
        <v>6632</v>
      </c>
      <c r="D1290" s="107" t="s">
        <v>4509</v>
      </c>
      <c r="E1290" s="36" t="s">
        <v>6633</v>
      </c>
      <c r="F1290" s="14"/>
      <c r="G1290" s="14"/>
      <c r="H1290" s="14"/>
      <c r="I1290" s="14"/>
      <c r="J1290" s="14"/>
      <c r="K1290" s="14"/>
      <c r="L1290" s="14"/>
      <c r="M1290" s="14"/>
      <c r="N1290" s="14"/>
      <c r="O1290" s="14"/>
      <c r="P1290" s="14"/>
      <c r="Q1290" s="14"/>
      <c r="R1290" s="14"/>
      <c r="S1290" s="14"/>
      <c r="T1290" s="14"/>
      <c r="U1290" s="14"/>
      <c r="V1290" s="14"/>
      <c r="W1290" s="14"/>
      <c r="X1290" s="14"/>
      <c r="Y1290" s="14"/>
      <c r="Z1290" s="14"/>
    </row>
    <row r="1291">
      <c r="A1291" s="106">
        <v>1290.0</v>
      </c>
      <c r="B1291" s="107" t="s">
        <v>5409</v>
      </c>
      <c r="C1291" s="107" t="s">
        <v>5749</v>
      </c>
      <c r="D1291" s="107" t="s">
        <v>4509</v>
      </c>
      <c r="E1291" s="36" t="s">
        <v>6634</v>
      </c>
      <c r="F1291" s="14"/>
      <c r="G1291" s="14"/>
      <c r="H1291" s="14"/>
      <c r="I1291" s="14"/>
      <c r="J1291" s="14"/>
      <c r="K1291" s="14"/>
      <c r="L1291" s="14"/>
      <c r="M1291" s="14"/>
      <c r="N1291" s="14"/>
      <c r="O1291" s="14"/>
      <c r="P1291" s="14"/>
      <c r="Q1291" s="14"/>
      <c r="R1291" s="14"/>
      <c r="S1291" s="14"/>
      <c r="T1291" s="14"/>
      <c r="U1291" s="14"/>
      <c r="V1291" s="14"/>
      <c r="W1291" s="14"/>
      <c r="X1291" s="14"/>
      <c r="Y1291" s="14"/>
      <c r="Z1291" s="14"/>
    </row>
    <row r="1292">
      <c r="A1292" s="106">
        <v>1291.0</v>
      </c>
      <c r="B1292" s="107" t="s">
        <v>5409</v>
      </c>
      <c r="C1292" s="107" t="s">
        <v>6635</v>
      </c>
      <c r="D1292" s="107" t="s">
        <v>4509</v>
      </c>
      <c r="E1292" s="36" t="s">
        <v>4228</v>
      </c>
      <c r="F1292" s="14"/>
      <c r="G1292" s="14"/>
      <c r="H1292" s="14"/>
      <c r="I1292" s="14"/>
      <c r="J1292" s="14"/>
      <c r="K1292" s="14"/>
      <c r="L1292" s="14"/>
      <c r="M1292" s="14"/>
      <c r="N1292" s="14"/>
      <c r="O1292" s="14"/>
      <c r="P1292" s="14"/>
      <c r="Q1292" s="14"/>
      <c r="R1292" s="14"/>
      <c r="S1292" s="14"/>
      <c r="T1292" s="14"/>
      <c r="U1292" s="14"/>
      <c r="V1292" s="14"/>
      <c r="W1292" s="14"/>
      <c r="X1292" s="14"/>
      <c r="Y1292" s="14"/>
      <c r="Z1292" s="14"/>
    </row>
    <row r="1293">
      <c r="A1293" s="106">
        <v>1292.0</v>
      </c>
      <c r="B1293" s="107" t="s">
        <v>5409</v>
      </c>
      <c r="C1293" s="107" t="s">
        <v>6636</v>
      </c>
      <c r="D1293" s="107" t="s">
        <v>4509</v>
      </c>
      <c r="E1293" s="36" t="s">
        <v>6637</v>
      </c>
      <c r="F1293" s="14"/>
      <c r="G1293" s="14"/>
      <c r="H1293" s="14"/>
      <c r="I1293" s="14"/>
      <c r="J1293" s="14"/>
      <c r="K1293" s="14"/>
      <c r="L1293" s="14"/>
      <c r="M1293" s="14"/>
      <c r="N1293" s="14"/>
      <c r="O1293" s="14"/>
      <c r="P1293" s="14"/>
      <c r="Q1293" s="14"/>
      <c r="R1293" s="14"/>
      <c r="S1293" s="14"/>
      <c r="T1293" s="14"/>
      <c r="U1293" s="14"/>
      <c r="V1293" s="14"/>
      <c r="W1293" s="14"/>
      <c r="X1293" s="14"/>
      <c r="Y1293" s="14"/>
      <c r="Z1293" s="14"/>
    </row>
    <row r="1294">
      <c r="A1294" s="106">
        <v>1293.0</v>
      </c>
      <c r="B1294" s="107" t="s">
        <v>5409</v>
      </c>
      <c r="C1294" s="107" t="s">
        <v>4567</v>
      </c>
      <c r="D1294" s="107" t="s">
        <v>4509</v>
      </c>
      <c r="E1294" s="36" t="s">
        <v>6638</v>
      </c>
      <c r="F1294" s="14"/>
      <c r="G1294" s="14"/>
      <c r="H1294" s="14"/>
      <c r="I1294" s="14"/>
      <c r="J1294" s="14"/>
      <c r="K1294" s="14"/>
      <c r="L1294" s="14"/>
      <c r="M1294" s="14"/>
      <c r="N1294" s="14"/>
      <c r="O1294" s="14"/>
      <c r="P1294" s="14"/>
      <c r="Q1294" s="14"/>
      <c r="R1294" s="14"/>
      <c r="S1294" s="14"/>
      <c r="T1294" s="14"/>
      <c r="U1294" s="14"/>
      <c r="V1294" s="14"/>
      <c r="W1294" s="14"/>
      <c r="X1294" s="14"/>
      <c r="Y1294" s="14"/>
      <c r="Z1294" s="14"/>
    </row>
    <row r="1295">
      <c r="A1295" s="106">
        <v>1294.0</v>
      </c>
      <c r="B1295" s="107" t="s">
        <v>5409</v>
      </c>
      <c r="C1295" s="107" t="s">
        <v>6639</v>
      </c>
      <c r="D1295" s="107" t="s">
        <v>4569</v>
      </c>
      <c r="E1295" s="36" t="s">
        <v>6640</v>
      </c>
      <c r="F1295" s="14"/>
      <c r="G1295" s="14"/>
      <c r="H1295" s="14"/>
      <c r="I1295" s="14"/>
      <c r="J1295" s="14"/>
      <c r="K1295" s="14"/>
      <c r="L1295" s="14"/>
      <c r="M1295" s="14"/>
      <c r="N1295" s="14"/>
      <c r="O1295" s="14"/>
      <c r="P1295" s="14"/>
      <c r="Q1295" s="14"/>
      <c r="R1295" s="14"/>
      <c r="S1295" s="14"/>
      <c r="T1295" s="14"/>
      <c r="U1295" s="14"/>
      <c r="V1295" s="14"/>
      <c r="W1295" s="14"/>
      <c r="X1295" s="14"/>
      <c r="Y1295" s="14"/>
      <c r="Z1295" s="14"/>
    </row>
    <row r="1296">
      <c r="A1296" s="106">
        <v>1295.0</v>
      </c>
      <c r="B1296" s="107" t="s">
        <v>5409</v>
      </c>
      <c r="C1296" s="107" t="s">
        <v>6641</v>
      </c>
      <c r="D1296" s="107" t="s">
        <v>4509</v>
      </c>
      <c r="E1296" s="36" t="s">
        <v>4229</v>
      </c>
      <c r="F1296" s="14"/>
      <c r="G1296" s="14"/>
      <c r="H1296" s="14"/>
      <c r="I1296" s="14"/>
      <c r="J1296" s="14"/>
      <c r="K1296" s="14"/>
      <c r="L1296" s="14"/>
      <c r="M1296" s="14"/>
      <c r="N1296" s="14"/>
      <c r="O1296" s="14"/>
      <c r="P1296" s="14"/>
      <c r="Q1296" s="14"/>
      <c r="R1296" s="14"/>
      <c r="S1296" s="14"/>
      <c r="T1296" s="14"/>
      <c r="U1296" s="14"/>
      <c r="V1296" s="14"/>
      <c r="W1296" s="14"/>
      <c r="X1296" s="14"/>
      <c r="Y1296" s="14"/>
      <c r="Z1296" s="14"/>
    </row>
    <row r="1297">
      <c r="A1297" s="106">
        <v>1296.0</v>
      </c>
      <c r="B1297" s="107" t="s">
        <v>5409</v>
      </c>
      <c r="C1297" s="107" t="s">
        <v>5050</v>
      </c>
      <c r="D1297" s="107" t="s">
        <v>4509</v>
      </c>
      <c r="E1297" s="36" t="s">
        <v>6642</v>
      </c>
      <c r="F1297" s="14"/>
      <c r="G1297" s="14"/>
      <c r="H1297" s="14"/>
      <c r="I1297" s="14"/>
      <c r="J1297" s="14"/>
      <c r="K1297" s="14"/>
      <c r="L1297" s="14"/>
      <c r="M1297" s="14"/>
      <c r="N1297" s="14"/>
      <c r="O1297" s="14"/>
      <c r="P1297" s="14"/>
      <c r="Q1297" s="14"/>
      <c r="R1297" s="14"/>
      <c r="S1297" s="14"/>
      <c r="T1297" s="14"/>
      <c r="U1297" s="14"/>
      <c r="V1297" s="14"/>
      <c r="W1297" s="14"/>
      <c r="X1297" s="14"/>
      <c r="Y1297" s="14"/>
      <c r="Z1297" s="14"/>
    </row>
    <row r="1298">
      <c r="A1298" s="106">
        <v>1297.0</v>
      </c>
      <c r="B1298" s="107" t="s">
        <v>5409</v>
      </c>
      <c r="C1298" s="107" t="s">
        <v>4845</v>
      </c>
      <c r="D1298" s="107" t="s">
        <v>4509</v>
      </c>
      <c r="E1298" s="36" t="s">
        <v>6643</v>
      </c>
      <c r="F1298" s="14"/>
      <c r="G1298" s="14"/>
      <c r="H1298" s="14"/>
      <c r="I1298" s="14"/>
      <c r="J1298" s="14"/>
      <c r="K1298" s="14"/>
      <c r="L1298" s="14"/>
      <c r="M1298" s="14"/>
      <c r="N1298" s="14"/>
      <c r="O1298" s="14"/>
      <c r="P1298" s="14"/>
      <c r="Q1298" s="14"/>
      <c r="R1298" s="14"/>
      <c r="S1298" s="14"/>
      <c r="T1298" s="14"/>
      <c r="U1298" s="14"/>
      <c r="V1298" s="14"/>
      <c r="W1298" s="14"/>
      <c r="X1298" s="14"/>
      <c r="Y1298" s="14"/>
      <c r="Z1298" s="14"/>
    </row>
    <row r="1299">
      <c r="A1299" s="106">
        <v>1298.0</v>
      </c>
      <c r="B1299" s="107" t="s">
        <v>5409</v>
      </c>
      <c r="C1299" s="107" t="s">
        <v>6644</v>
      </c>
      <c r="D1299" s="107" t="s">
        <v>4509</v>
      </c>
      <c r="E1299" s="36" t="s">
        <v>4230</v>
      </c>
      <c r="F1299" s="14"/>
      <c r="G1299" s="14"/>
      <c r="H1299" s="14"/>
      <c r="I1299" s="14"/>
      <c r="J1299" s="14"/>
      <c r="K1299" s="14"/>
      <c r="L1299" s="14"/>
      <c r="M1299" s="14"/>
      <c r="N1299" s="14"/>
      <c r="O1299" s="14"/>
      <c r="P1299" s="14"/>
      <c r="Q1299" s="14"/>
      <c r="R1299" s="14"/>
      <c r="S1299" s="14"/>
      <c r="T1299" s="14"/>
      <c r="U1299" s="14"/>
      <c r="V1299" s="14"/>
      <c r="W1299" s="14"/>
      <c r="X1299" s="14"/>
      <c r="Y1299" s="14"/>
      <c r="Z1299" s="14"/>
    </row>
    <row r="1300">
      <c r="A1300" s="106">
        <v>1299.0</v>
      </c>
      <c r="B1300" s="107" t="s">
        <v>5409</v>
      </c>
      <c r="C1300" s="107" t="s">
        <v>6645</v>
      </c>
      <c r="D1300" s="107" t="s">
        <v>4509</v>
      </c>
      <c r="E1300" s="36" t="s">
        <v>6646</v>
      </c>
      <c r="F1300" s="14"/>
      <c r="G1300" s="14"/>
      <c r="H1300" s="14"/>
      <c r="I1300" s="14"/>
      <c r="J1300" s="14"/>
      <c r="K1300" s="14"/>
      <c r="L1300" s="14"/>
      <c r="M1300" s="14"/>
      <c r="N1300" s="14"/>
      <c r="O1300" s="14"/>
      <c r="P1300" s="14"/>
      <c r="Q1300" s="14"/>
      <c r="R1300" s="14"/>
      <c r="S1300" s="14"/>
      <c r="T1300" s="14"/>
      <c r="U1300" s="14"/>
      <c r="V1300" s="14"/>
      <c r="W1300" s="14"/>
      <c r="X1300" s="14"/>
      <c r="Y1300" s="14"/>
      <c r="Z1300" s="14"/>
    </row>
    <row r="1301">
      <c r="A1301" s="106">
        <v>1300.0</v>
      </c>
      <c r="B1301" s="107" t="s">
        <v>5409</v>
      </c>
      <c r="C1301" s="107" t="s">
        <v>6647</v>
      </c>
      <c r="D1301" s="107" t="s">
        <v>4509</v>
      </c>
      <c r="E1301" s="36" t="s">
        <v>6648</v>
      </c>
      <c r="F1301" s="14"/>
      <c r="G1301" s="14"/>
      <c r="H1301" s="14"/>
      <c r="I1301" s="14"/>
      <c r="J1301" s="14"/>
      <c r="K1301" s="14"/>
      <c r="L1301" s="14"/>
      <c r="M1301" s="14"/>
      <c r="N1301" s="14"/>
      <c r="O1301" s="14"/>
      <c r="P1301" s="14"/>
      <c r="Q1301" s="14"/>
      <c r="R1301" s="14"/>
      <c r="S1301" s="14"/>
      <c r="T1301" s="14"/>
      <c r="U1301" s="14"/>
      <c r="V1301" s="14"/>
      <c r="W1301" s="14"/>
      <c r="X1301" s="14"/>
      <c r="Y1301" s="14"/>
      <c r="Z1301" s="14"/>
    </row>
    <row r="1302">
      <c r="A1302" s="106">
        <v>1301.0</v>
      </c>
      <c r="B1302" s="107" t="s">
        <v>5409</v>
      </c>
      <c r="C1302" s="107" t="s">
        <v>6649</v>
      </c>
      <c r="D1302" s="107" t="s">
        <v>4509</v>
      </c>
      <c r="E1302" s="36" t="s">
        <v>6650</v>
      </c>
      <c r="F1302" s="14"/>
      <c r="G1302" s="14"/>
      <c r="H1302" s="14"/>
      <c r="I1302" s="14"/>
      <c r="J1302" s="14"/>
      <c r="K1302" s="14"/>
      <c r="L1302" s="14"/>
      <c r="M1302" s="14"/>
      <c r="N1302" s="14"/>
      <c r="O1302" s="14"/>
      <c r="P1302" s="14"/>
      <c r="Q1302" s="14"/>
      <c r="R1302" s="14"/>
      <c r="S1302" s="14"/>
      <c r="T1302" s="14"/>
      <c r="U1302" s="14"/>
      <c r="V1302" s="14"/>
      <c r="W1302" s="14"/>
      <c r="X1302" s="14"/>
      <c r="Y1302" s="14"/>
      <c r="Z1302" s="14"/>
    </row>
    <row r="1303">
      <c r="A1303" s="106">
        <v>1302.0</v>
      </c>
      <c r="B1303" s="107" t="s">
        <v>5409</v>
      </c>
      <c r="C1303" s="107" t="s">
        <v>6651</v>
      </c>
      <c r="D1303" s="107" t="s">
        <v>4509</v>
      </c>
      <c r="E1303" s="36" t="s">
        <v>6652</v>
      </c>
      <c r="F1303" s="14"/>
      <c r="G1303" s="14"/>
      <c r="H1303" s="14"/>
      <c r="I1303" s="14"/>
      <c r="J1303" s="14"/>
      <c r="K1303" s="14"/>
      <c r="L1303" s="14"/>
      <c r="M1303" s="14"/>
      <c r="N1303" s="14"/>
      <c r="O1303" s="14"/>
      <c r="P1303" s="14"/>
      <c r="Q1303" s="14"/>
      <c r="R1303" s="14"/>
      <c r="S1303" s="14"/>
      <c r="T1303" s="14"/>
      <c r="U1303" s="14"/>
      <c r="V1303" s="14"/>
      <c r="W1303" s="14"/>
      <c r="X1303" s="14"/>
      <c r="Y1303" s="14"/>
      <c r="Z1303" s="14"/>
    </row>
    <row r="1304">
      <c r="A1304" s="106">
        <v>1303.0</v>
      </c>
      <c r="B1304" s="107" t="s">
        <v>5409</v>
      </c>
      <c r="C1304" s="107" t="s">
        <v>6653</v>
      </c>
      <c r="D1304" s="107" t="s">
        <v>4509</v>
      </c>
      <c r="E1304" s="36" t="s">
        <v>6654</v>
      </c>
      <c r="F1304" s="14"/>
      <c r="G1304" s="14"/>
      <c r="H1304" s="14"/>
      <c r="I1304" s="14"/>
      <c r="J1304" s="14"/>
      <c r="K1304" s="14"/>
      <c r="L1304" s="14"/>
      <c r="M1304" s="14"/>
      <c r="N1304" s="14"/>
      <c r="O1304" s="14"/>
      <c r="P1304" s="14"/>
      <c r="Q1304" s="14"/>
      <c r="R1304" s="14"/>
      <c r="S1304" s="14"/>
      <c r="T1304" s="14"/>
      <c r="U1304" s="14"/>
      <c r="V1304" s="14"/>
      <c r="W1304" s="14"/>
      <c r="X1304" s="14"/>
      <c r="Y1304" s="14"/>
      <c r="Z1304" s="14"/>
    </row>
    <row r="1305">
      <c r="A1305" s="106">
        <v>1304.0</v>
      </c>
      <c r="B1305" s="107" t="s">
        <v>5409</v>
      </c>
      <c r="C1305" s="107" t="s">
        <v>6655</v>
      </c>
      <c r="D1305" s="107" t="s">
        <v>4505</v>
      </c>
      <c r="E1305" s="36" t="s">
        <v>4231</v>
      </c>
      <c r="F1305" s="14"/>
      <c r="G1305" s="14"/>
      <c r="H1305" s="14"/>
      <c r="I1305" s="14"/>
      <c r="J1305" s="14"/>
      <c r="K1305" s="14"/>
      <c r="L1305" s="14"/>
      <c r="M1305" s="14"/>
      <c r="N1305" s="14"/>
      <c r="O1305" s="14"/>
      <c r="P1305" s="14"/>
      <c r="Q1305" s="14"/>
      <c r="R1305" s="14"/>
      <c r="S1305" s="14"/>
      <c r="T1305" s="14"/>
      <c r="U1305" s="14"/>
      <c r="V1305" s="14"/>
      <c r="W1305" s="14"/>
      <c r="X1305" s="14"/>
      <c r="Y1305" s="14"/>
      <c r="Z1305" s="14"/>
    </row>
    <row r="1306">
      <c r="A1306" s="106">
        <v>1305.0</v>
      </c>
      <c r="B1306" s="107" t="s">
        <v>5409</v>
      </c>
      <c r="C1306" s="107" t="s">
        <v>6656</v>
      </c>
      <c r="D1306" s="107" t="s">
        <v>4509</v>
      </c>
      <c r="E1306" s="36" t="s">
        <v>6657</v>
      </c>
      <c r="F1306" s="14"/>
      <c r="G1306" s="14"/>
      <c r="H1306" s="14"/>
      <c r="I1306" s="14"/>
      <c r="J1306" s="14"/>
      <c r="K1306" s="14"/>
      <c r="L1306" s="14"/>
      <c r="M1306" s="14"/>
      <c r="N1306" s="14"/>
      <c r="O1306" s="14"/>
      <c r="P1306" s="14"/>
      <c r="Q1306" s="14"/>
      <c r="R1306" s="14"/>
      <c r="S1306" s="14"/>
      <c r="T1306" s="14"/>
      <c r="U1306" s="14"/>
      <c r="V1306" s="14"/>
      <c r="W1306" s="14"/>
      <c r="X1306" s="14"/>
      <c r="Y1306" s="14"/>
      <c r="Z1306" s="14"/>
    </row>
    <row r="1307">
      <c r="A1307" s="106">
        <v>1306.0</v>
      </c>
      <c r="B1307" s="107" t="s">
        <v>5409</v>
      </c>
      <c r="C1307" s="107" t="s">
        <v>5232</v>
      </c>
      <c r="D1307" s="107" t="s">
        <v>4509</v>
      </c>
      <c r="E1307" s="36" t="s">
        <v>4232</v>
      </c>
      <c r="F1307" s="14"/>
      <c r="G1307" s="14"/>
      <c r="H1307" s="14"/>
      <c r="I1307" s="14"/>
      <c r="J1307" s="14"/>
      <c r="K1307" s="14"/>
      <c r="L1307" s="14"/>
      <c r="M1307" s="14"/>
      <c r="N1307" s="14"/>
      <c r="O1307" s="14"/>
      <c r="P1307" s="14"/>
      <c r="Q1307" s="14"/>
      <c r="R1307" s="14"/>
      <c r="S1307" s="14"/>
      <c r="T1307" s="14"/>
      <c r="U1307" s="14"/>
      <c r="V1307" s="14"/>
      <c r="W1307" s="14"/>
      <c r="X1307" s="14"/>
      <c r="Y1307" s="14"/>
      <c r="Z1307" s="14"/>
    </row>
    <row r="1308">
      <c r="A1308" s="106">
        <v>1307.0</v>
      </c>
      <c r="B1308" s="107" t="s">
        <v>5409</v>
      </c>
      <c r="C1308" s="107" t="s">
        <v>4525</v>
      </c>
      <c r="D1308" s="107" t="s">
        <v>4509</v>
      </c>
      <c r="E1308" s="36" t="s">
        <v>6658</v>
      </c>
      <c r="F1308" s="14"/>
      <c r="G1308" s="14"/>
      <c r="H1308" s="14"/>
      <c r="I1308" s="14"/>
      <c r="J1308" s="14"/>
      <c r="K1308" s="14"/>
      <c r="L1308" s="14"/>
      <c r="M1308" s="14"/>
      <c r="N1308" s="14"/>
      <c r="O1308" s="14"/>
      <c r="P1308" s="14"/>
      <c r="Q1308" s="14"/>
      <c r="R1308" s="14"/>
      <c r="S1308" s="14"/>
      <c r="T1308" s="14"/>
      <c r="U1308" s="14"/>
      <c r="V1308" s="14"/>
      <c r="W1308" s="14"/>
      <c r="X1308" s="14"/>
      <c r="Y1308" s="14"/>
      <c r="Z1308" s="14"/>
    </row>
    <row r="1309">
      <c r="A1309" s="106">
        <v>1308.0</v>
      </c>
      <c r="B1309" s="107" t="s">
        <v>5409</v>
      </c>
      <c r="C1309" s="107" t="s">
        <v>4933</v>
      </c>
      <c r="D1309" s="107" t="s">
        <v>4509</v>
      </c>
      <c r="E1309" s="36" t="s">
        <v>6659</v>
      </c>
      <c r="F1309" s="14"/>
      <c r="G1309" s="14"/>
      <c r="H1309" s="14"/>
      <c r="I1309" s="14"/>
      <c r="J1309" s="14"/>
      <c r="K1309" s="14"/>
      <c r="L1309" s="14"/>
      <c r="M1309" s="14"/>
      <c r="N1309" s="14"/>
      <c r="O1309" s="14"/>
      <c r="P1309" s="14"/>
      <c r="Q1309" s="14"/>
      <c r="R1309" s="14"/>
      <c r="S1309" s="14"/>
      <c r="T1309" s="14"/>
      <c r="U1309" s="14"/>
      <c r="V1309" s="14"/>
      <c r="W1309" s="14"/>
      <c r="X1309" s="14"/>
      <c r="Y1309" s="14"/>
      <c r="Z1309" s="14"/>
    </row>
    <row r="1310">
      <c r="A1310" s="106">
        <v>1309.0</v>
      </c>
      <c r="B1310" s="107" t="s">
        <v>5409</v>
      </c>
      <c r="C1310" s="107" t="s">
        <v>4534</v>
      </c>
      <c r="D1310" s="107" t="s">
        <v>4509</v>
      </c>
      <c r="E1310" s="36" t="s">
        <v>6660</v>
      </c>
      <c r="F1310" s="14"/>
      <c r="G1310" s="14"/>
      <c r="H1310" s="14"/>
      <c r="I1310" s="14"/>
      <c r="J1310" s="14"/>
      <c r="K1310" s="14"/>
      <c r="L1310" s="14"/>
      <c r="M1310" s="14"/>
      <c r="N1310" s="14"/>
      <c r="O1310" s="14"/>
      <c r="P1310" s="14"/>
      <c r="Q1310" s="14"/>
      <c r="R1310" s="14"/>
      <c r="S1310" s="14"/>
      <c r="T1310" s="14"/>
      <c r="U1310" s="14"/>
      <c r="V1310" s="14"/>
      <c r="W1310" s="14"/>
      <c r="X1310" s="14"/>
      <c r="Y1310" s="14"/>
      <c r="Z1310" s="14"/>
    </row>
    <row r="1311">
      <c r="A1311" s="106">
        <v>1310.0</v>
      </c>
      <c r="B1311" s="107" t="s">
        <v>5409</v>
      </c>
      <c r="C1311" s="107" t="s">
        <v>6661</v>
      </c>
      <c r="D1311" s="107" t="s">
        <v>4509</v>
      </c>
      <c r="E1311" s="36" t="s">
        <v>6662</v>
      </c>
      <c r="F1311" s="14"/>
      <c r="G1311" s="14"/>
      <c r="H1311" s="14"/>
      <c r="I1311" s="14"/>
      <c r="J1311" s="14"/>
      <c r="K1311" s="14"/>
      <c r="L1311" s="14"/>
      <c r="M1311" s="14"/>
      <c r="N1311" s="14"/>
      <c r="O1311" s="14"/>
      <c r="P1311" s="14"/>
      <c r="Q1311" s="14"/>
      <c r="R1311" s="14"/>
      <c r="S1311" s="14"/>
      <c r="T1311" s="14"/>
      <c r="U1311" s="14"/>
      <c r="V1311" s="14"/>
      <c r="W1311" s="14"/>
      <c r="X1311" s="14"/>
      <c r="Y1311" s="14"/>
      <c r="Z1311" s="14"/>
    </row>
    <row r="1312">
      <c r="A1312" s="106">
        <v>1311.0</v>
      </c>
      <c r="B1312" s="107" t="s">
        <v>5409</v>
      </c>
      <c r="C1312" s="107" t="s">
        <v>6663</v>
      </c>
      <c r="D1312" s="107" t="s">
        <v>4509</v>
      </c>
      <c r="E1312" s="36" t="s">
        <v>4234</v>
      </c>
      <c r="F1312" s="14"/>
      <c r="G1312" s="14"/>
      <c r="H1312" s="14"/>
      <c r="I1312" s="14"/>
      <c r="J1312" s="14"/>
      <c r="K1312" s="14"/>
      <c r="L1312" s="14"/>
      <c r="M1312" s="14"/>
      <c r="N1312" s="14"/>
      <c r="O1312" s="14"/>
      <c r="P1312" s="14"/>
      <c r="Q1312" s="14"/>
      <c r="R1312" s="14"/>
      <c r="S1312" s="14"/>
      <c r="T1312" s="14"/>
      <c r="U1312" s="14"/>
      <c r="V1312" s="14"/>
      <c r="W1312" s="14"/>
      <c r="X1312" s="14"/>
      <c r="Y1312" s="14"/>
      <c r="Z1312" s="14"/>
    </row>
    <row r="1313">
      <c r="A1313" s="106">
        <v>1312.0</v>
      </c>
      <c r="B1313" s="107" t="s">
        <v>5409</v>
      </c>
      <c r="C1313" s="107" t="s">
        <v>6664</v>
      </c>
      <c r="D1313" s="107" t="s">
        <v>4509</v>
      </c>
      <c r="E1313" s="36" t="s">
        <v>6665</v>
      </c>
      <c r="F1313" s="14"/>
      <c r="G1313" s="14"/>
      <c r="H1313" s="14"/>
      <c r="I1313" s="14"/>
      <c r="J1313" s="14"/>
      <c r="K1313" s="14"/>
      <c r="L1313" s="14"/>
      <c r="M1313" s="14"/>
      <c r="N1313" s="14"/>
      <c r="O1313" s="14"/>
      <c r="P1313" s="14"/>
      <c r="Q1313" s="14"/>
      <c r="R1313" s="14"/>
      <c r="S1313" s="14"/>
      <c r="T1313" s="14"/>
      <c r="U1313" s="14"/>
      <c r="V1313" s="14"/>
      <c r="W1313" s="14"/>
      <c r="X1313" s="14"/>
      <c r="Y1313" s="14"/>
      <c r="Z1313" s="14"/>
    </row>
    <row r="1314">
      <c r="A1314" s="106">
        <v>1313.0</v>
      </c>
      <c r="B1314" s="107" t="s">
        <v>5409</v>
      </c>
      <c r="C1314" s="107" t="s">
        <v>6666</v>
      </c>
      <c r="D1314" s="107" t="s">
        <v>4509</v>
      </c>
      <c r="E1314" s="36" t="s">
        <v>6667</v>
      </c>
      <c r="F1314" s="14"/>
      <c r="G1314" s="14"/>
      <c r="H1314" s="14"/>
      <c r="I1314" s="14"/>
      <c r="J1314" s="14"/>
      <c r="K1314" s="14"/>
      <c r="L1314" s="14"/>
      <c r="M1314" s="14"/>
      <c r="N1314" s="14"/>
      <c r="O1314" s="14"/>
      <c r="P1314" s="14"/>
      <c r="Q1314" s="14"/>
      <c r="R1314" s="14"/>
      <c r="S1314" s="14"/>
      <c r="T1314" s="14"/>
      <c r="U1314" s="14"/>
      <c r="V1314" s="14"/>
      <c r="W1314" s="14"/>
      <c r="X1314" s="14"/>
      <c r="Y1314" s="14"/>
      <c r="Z1314" s="14"/>
    </row>
    <row r="1315">
      <c r="A1315" s="106">
        <v>1314.0</v>
      </c>
      <c r="B1315" s="107" t="s">
        <v>5409</v>
      </c>
      <c r="C1315" s="107" t="s">
        <v>6668</v>
      </c>
      <c r="D1315" s="107" t="s">
        <v>5366</v>
      </c>
      <c r="E1315" s="36" t="s">
        <v>6669</v>
      </c>
      <c r="F1315" s="14"/>
      <c r="G1315" s="14"/>
      <c r="H1315" s="14"/>
      <c r="I1315" s="14"/>
      <c r="J1315" s="14"/>
      <c r="K1315" s="14"/>
      <c r="L1315" s="14"/>
      <c r="M1315" s="14"/>
      <c r="N1315" s="14"/>
      <c r="O1315" s="14"/>
      <c r="P1315" s="14"/>
      <c r="Q1315" s="14"/>
      <c r="R1315" s="14"/>
      <c r="S1315" s="14"/>
      <c r="T1315" s="14"/>
      <c r="U1315" s="14"/>
      <c r="V1315" s="14"/>
      <c r="W1315" s="14"/>
      <c r="X1315" s="14"/>
      <c r="Y1315" s="14"/>
      <c r="Z1315" s="14"/>
    </row>
    <row r="1316">
      <c r="A1316" s="106">
        <v>1315.0</v>
      </c>
      <c r="B1316" s="107" t="s">
        <v>5409</v>
      </c>
      <c r="C1316" s="107" t="s">
        <v>6151</v>
      </c>
      <c r="D1316" s="107" t="s">
        <v>4509</v>
      </c>
      <c r="E1316" s="36" t="s">
        <v>6670</v>
      </c>
      <c r="F1316" s="14"/>
      <c r="G1316" s="14"/>
      <c r="H1316" s="14"/>
      <c r="I1316" s="14"/>
      <c r="J1316" s="14"/>
      <c r="K1316" s="14"/>
      <c r="L1316" s="14"/>
      <c r="M1316" s="14"/>
      <c r="N1316" s="14"/>
      <c r="O1316" s="14"/>
      <c r="P1316" s="14"/>
      <c r="Q1316" s="14"/>
      <c r="R1316" s="14"/>
      <c r="S1316" s="14"/>
      <c r="T1316" s="14"/>
      <c r="U1316" s="14"/>
      <c r="V1316" s="14"/>
      <c r="W1316" s="14"/>
      <c r="X1316" s="14"/>
      <c r="Y1316" s="14"/>
      <c r="Z1316" s="14"/>
    </row>
    <row r="1317">
      <c r="A1317" s="106">
        <v>1316.0</v>
      </c>
      <c r="B1317" s="107" t="s">
        <v>5409</v>
      </c>
      <c r="C1317" s="107" t="s">
        <v>6671</v>
      </c>
      <c r="D1317" s="107" t="s">
        <v>4509</v>
      </c>
      <c r="E1317" s="36" t="s">
        <v>4235</v>
      </c>
      <c r="F1317" s="14"/>
      <c r="G1317" s="14"/>
      <c r="H1317" s="14"/>
      <c r="I1317" s="14"/>
      <c r="J1317" s="14"/>
      <c r="K1317" s="14"/>
      <c r="L1317" s="14"/>
      <c r="M1317" s="14"/>
      <c r="N1317" s="14"/>
      <c r="O1317" s="14"/>
      <c r="P1317" s="14"/>
      <c r="Q1317" s="14"/>
      <c r="R1317" s="14"/>
      <c r="S1317" s="14"/>
      <c r="T1317" s="14"/>
      <c r="U1317" s="14"/>
      <c r="V1317" s="14"/>
      <c r="W1317" s="14"/>
      <c r="X1317" s="14"/>
      <c r="Y1317" s="14"/>
      <c r="Z1317" s="14"/>
    </row>
    <row r="1318">
      <c r="A1318" s="106">
        <v>1317.0</v>
      </c>
      <c r="B1318" s="107" t="s">
        <v>5409</v>
      </c>
      <c r="C1318" s="107" t="s">
        <v>6672</v>
      </c>
      <c r="D1318" s="107" t="s">
        <v>4509</v>
      </c>
      <c r="E1318" s="36" t="s">
        <v>4236</v>
      </c>
      <c r="F1318" s="14"/>
      <c r="G1318" s="14"/>
      <c r="H1318" s="14"/>
      <c r="I1318" s="14"/>
      <c r="J1318" s="14"/>
      <c r="K1318" s="14"/>
      <c r="L1318" s="14"/>
      <c r="M1318" s="14"/>
      <c r="N1318" s="14"/>
      <c r="O1318" s="14"/>
      <c r="P1318" s="14"/>
      <c r="Q1318" s="14"/>
      <c r="R1318" s="14"/>
      <c r="S1318" s="14"/>
      <c r="T1318" s="14"/>
      <c r="U1318" s="14"/>
      <c r="V1318" s="14"/>
      <c r="W1318" s="14"/>
      <c r="X1318" s="14"/>
      <c r="Y1318" s="14"/>
      <c r="Z1318" s="14"/>
    </row>
    <row r="1319">
      <c r="A1319" s="106">
        <v>1318.0</v>
      </c>
      <c r="B1319" s="107" t="s">
        <v>5409</v>
      </c>
      <c r="C1319" s="107" t="s">
        <v>5508</v>
      </c>
      <c r="D1319" s="107" t="s">
        <v>4509</v>
      </c>
      <c r="E1319" s="36" t="s">
        <v>4237</v>
      </c>
      <c r="F1319" s="14"/>
      <c r="G1319" s="14"/>
      <c r="H1319" s="14"/>
      <c r="I1319" s="14"/>
      <c r="J1319" s="14"/>
      <c r="K1319" s="14"/>
      <c r="L1319" s="14"/>
      <c r="M1319" s="14"/>
      <c r="N1319" s="14"/>
      <c r="O1319" s="14"/>
      <c r="P1319" s="14"/>
      <c r="Q1319" s="14"/>
      <c r="R1319" s="14"/>
      <c r="S1319" s="14"/>
      <c r="T1319" s="14"/>
      <c r="U1319" s="14"/>
      <c r="V1319" s="14"/>
      <c r="W1319" s="14"/>
      <c r="X1319" s="14"/>
      <c r="Y1319" s="14"/>
      <c r="Z1319" s="14"/>
    </row>
    <row r="1320">
      <c r="A1320" s="106">
        <v>1319.0</v>
      </c>
      <c r="B1320" s="107" t="s">
        <v>5409</v>
      </c>
      <c r="C1320" s="107" t="s">
        <v>4620</v>
      </c>
      <c r="D1320" s="107" t="s">
        <v>4509</v>
      </c>
      <c r="E1320" s="36" t="s">
        <v>6673</v>
      </c>
      <c r="F1320" s="14"/>
      <c r="G1320" s="14"/>
      <c r="H1320" s="14"/>
      <c r="I1320" s="14"/>
      <c r="J1320" s="14"/>
      <c r="K1320" s="14"/>
      <c r="L1320" s="14"/>
      <c r="M1320" s="14"/>
      <c r="N1320" s="14"/>
      <c r="O1320" s="14"/>
      <c r="P1320" s="14"/>
      <c r="Q1320" s="14"/>
      <c r="R1320" s="14"/>
      <c r="S1320" s="14"/>
      <c r="T1320" s="14"/>
      <c r="U1320" s="14"/>
      <c r="V1320" s="14"/>
      <c r="W1320" s="14"/>
      <c r="X1320" s="14"/>
      <c r="Y1320" s="14"/>
      <c r="Z1320" s="14"/>
    </row>
    <row r="1321">
      <c r="A1321" s="106">
        <v>1320.0</v>
      </c>
      <c r="B1321" s="107" t="s">
        <v>5409</v>
      </c>
      <c r="C1321" s="107" t="s">
        <v>6674</v>
      </c>
      <c r="D1321" s="107" t="s">
        <v>4509</v>
      </c>
      <c r="E1321" s="36" t="s">
        <v>6675</v>
      </c>
      <c r="F1321" s="14"/>
      <c r="G1321" s="14"/>
      <c r="H1321" s="14"/>
      <c r="I1321" s="14"/>
      <c r="J1321" s="14"/>
      <c r="K1321" s="14"/>
      <c r="L1321" s="14"/>
      <c r="M1321" s="14"/>
      <c r="N1321" s="14"/>
      <c r="O1321" s="14"/>
      <c r="P1321" s="14"/>
      <c r="Q1321" s="14"/>
      <c r="R1321" s="14"/>
      <c r="S1321" s="14"/>
      <c r="T1321" s="14"/>
      <c r="U1321" s="14"/>
      <c r="V1321" s="14"/>
      <c r="W1321" s="14"/>
      <c r="X1321" s="14"/>
      <c r="Y1321" s="14"/>
      <c r="Z1321" s="14"/>
    </row>
    <row r="1322">
      <c r="A1322" s="106">
        <v>1321.0</v>
      </c>
      <c r="B1322" s="107" t="s">
        <v>5409</v>
      </c>
      <c r="C1322" s="107" t="s">
        <v>6676</v>
      </c>
      <c r="D1322" s="107" t="s">
        <v>4509</v>
      </c>
      <c r="E1322" s="36" t="s">
        <v>6677</v>
      </c>
      <c r="F1322" s="14"/>
      <c r="G1322" s="14"/>
      <c r="H1322" s="14"/>
      <c r="I1322" s="14"/>
      <c r="J1322" s="14"/>
      <c r="K1322" s="14"/>
      <c r="L1322" s="14"/>
      <c r="M1322" s="14"/>
      <c r="N1322" s="14"/>
      <c r="O1322" s="14"/>
      <c r="P1322" s="14"/>
      <c r="Q1322" s="14"/>
      <c r="R1322" s="14"/>
      <c r="S1322" s="14"/>
      <c r="T1322" s="14"/>
      <c r="U1322" s="14"/>
      <c r="V1322" s="14"/>
      <c r="W1322" s="14"/>
      <c r="X1322" s="14"/>
      <c r="Y1322" s="14"/>
      <c r="Z1322" s="14"/>
    </row>
    <row r="1323">
      <c r="A1323" s="106">
        <v>1322.0</v>
      </c>
      <c r="B1323" s="107" t="s">
        <v>5409</v>
      </c>
      <c r="C1323" s="107" t="s">
        <v>5226</v>
      </c>
      <c r="D1323" s="107" t="s">
        <v>4509</v>
      </c>
      <c r="E1323" s="36" t="s">
        <v>6678</v>
      </c>
      <c r="F1323" s="14"/>
      <c r="G1323" s="14"/>
      <c r="H1323" s="14"/>
      <c r="I1323" s="14"/>
      <c r="J1323" s="14"/>
      <c r="K1323" s="14"/>
      <c r="L1323" s="14"/>
      <c r="M1323" s="14"/>
      <c r="N1323" s="14"/>
      <c r="O1323" s="14"/>
      <c r="P1323" s="14"/>
      <c r="Q1323" s="14"/>
      <c r="R1323" s="14"/>
      <c r="S1323" s="14"/>
      <c r="T1323" s="14"/>
      <c r="U1323" s="14"/>
      <c r="V1323" s="14"/>
      <c r="W1323" s="14"/>
      <c r="X1323" s="14"/>
      <c r="Y1323" s="14"/>
      <c r="Z1323" s="14"/>
    </row>
    <row r="1324">
      <c r="A1324" s="106">
        <v>1323.0</v>
      </c>
      <c r="B1324" s="107" t="s">
        <v>5409</v>
      </c>
      <c r="C1324" s="107" t="s">
        <v>6310</v>
      </c>
      <c r="D1324" s="107" t="s">
        <v>4509</v>
      </c>
      <c r="E1324" s="36" t="s">
        <v>6679</v>
      </c>
      <c r="F1324" s="14"/>
      <c r="G1324" s="14"/>
      <c r="H1324" s="14"/>
      <c r="I1324" s="14"/>
      <c r="J1324" s="14"/>
      <c r="K1324" s="14"/>
      <c r="L1324" s="14"/>
      <c r="M1324" s="14"/>
      <c r="N1324" s="14"/>
      <c r="O1324" s="14"/>
      <c r="P1324" s="14"/>
      <c r="Q1324" s="14"/>
      <c r="R1324" s="14"/>
      <c r="S1324" s="14"/>
      <c r="T1324" s="14"/>
      <c r="U1324" s="14"/>
      <c r="V1324" s="14"/>
      <c r="W1324" s="14"/>
      <c r="X1324" s="14"/>
      <c r="Y1324" s="14"/>
      <c r="Z1324" s="14"/>
    </row>
    <row r="1325">
      <c r="A1325" s="106">
        <v>1324.0</v>
      </c>
      <c r="B1325" s="107" t="s">
        <v>5409</v>
      </c>
      <c r="C1325" s="107" t="s">
        <v>6680</v>
      </c>
      <c r="D1325" s="107" t="s">
        <v>4543</v>
      </c>
      <c r="E1325" s="36" t="s">
        <v>4238</v>
      </c>
      <c r="F1325" s="14"/>
      <c r="G1325" s="14"/>
      <c r="H1325" s="14"/>
      <c r="I1325" s="14"/>
      <c r="J1325" s="14"/>
      <c r="K1325" s="14"/>
      <c r="L1325" s="14"/>
      <c r="M1325" s="14"/>
      <c r="N1325" s="14"/>
      <c r="O1325" s="14"/>
      <c r="P1325" s="14"/>
      <c r="Q1325" s="14"/>
      <c r="R1325" s="14"/>
      <c r="S1325" s="14"/>
      <c r="T1325" s="14"/>
      <c r="U1325" s="14"/>
      <c r="V1325" s="14"/>
      <c r="W1325" s="14"/>
      <c r="X1325" s="14"/>
      <c r="Y1325" s="14"/>
      <c r="Z1325" s="14"/>
    </row>
    <row r="1326">
      <c r="A1326" s="106">
        <v>1325.0</v>
      </c>
      <c r="B1326" s="107" t="s">
        <v>5409</v>
      </c>
      <c r="C1326" s="107" t="s">
        <v>6681</v>
      </c>
      <c r="D1326" s="107" t="s">
        <v>4509</v>
      </c>
      <c r="E1326" s="36" t="s">
        <v>6682</v>
      </c>
      <c r="F1326" s="14"/>
      <c r="G1326" s="14"/>
      <c r="H1326" s="14"/>
      <c r="I1326" s="14"/>
      <c r="J1326" s="14"/>
      <c r="K1326" s="14"/>
      <c r="L1326" s="14"/>
      <c r="M1326" s="14"/>
      <c r="N1326" s="14"/>
      <c r="O1326" s="14"/>
      <c r="P1326" s="14"/>
      <c r="Q1326" s="14"/>
      <c r="R1326" s="14"/>
      <c r="S1326" s="14"/>
      <c r="T1326" s="14"/>
      <c r="U1326" s="14"/>
      <c r="V1326" s="14"/>
      <c r="W1326" s="14"/>
      <c r="X1326" s="14"/>
      <c r="Y1326" s="14"/>
      <c r="Z1326" s="14"/>
    </row>
    <row r="1327">
      <c r="A1327" s="106">
        <v>1326.0</v>
      </c>
      <c r="B1327" s="107" t="s">
        <v>5409</v>
      </c>
      <c r="C1327" s="107" t="s">
        <v>6683</v>
      </c>
      <c r="D1327" s="107" t="s">
        <v>4509</v>
      </c>
      <c r="E1327" s="36" t="s">
        <v>6684</v>
      </c>
      <c r="F1327" s="14"/>
      <c r="G1327" s="14"/>
      <c r="H1327" s="14"/>
      <c r="I1327" s="14"/>
      <c r="J1327" s="14"/>
      <c r="K1327" s="14"/>
      <c r="L1327" s="14"/>
      <c r="M1327" s="14"/>
      <c r="N1327" s="14"/>
      <c r="O1327" s="14"/>
      <c r="P1327" s="14"/>
      <c r="Q1327" s="14"/>
      <c r="R1327" s="14"/>
      <c r="S1327" s="14"/>
      <c r="T1327" s="14"/>
      <c r="U1327" s="14"/>
      <c r="V1327" s="14"/>
      <c r="W1327" s="14"/>
      <c r="X1327" s="14"/>
      <c r="Y1327" s="14"/>
      <c r="Z1327" s="14"/>
    </row>
    <row r="1328">
      <c r="A1328" s="106">
        <v>1327.0</v>
      </c>
      <c r="B1328" s="107" t="s">
        <v>5409</v>
      </c>
      <c r="C1328" s="107" t="s">
        <v>6685</v>
      </c>
      <c r="D1328" s="107" t="s">
        <v>4509</v>
      </c>
      <c r="E1328" s="36" t="s">
        <v>6686</v>
      </c>
      <c r="F1328" s="14"/>
      <c r="G1328" s="14"/>
      <c r="H1328" s="14"/>
      <c r="I1328" s="14"/>
      <c r="J1328" s="14"/>
      <c r="K1328" s="14"/>
      <c r="L1328" s="14"/>
      <c r="M1328" s="14"/>
      <c r="N1328" s="14"/>
      <c r="O1328" s="14"/>
      <c r="P1328" s="14"/>
      <c r="Q1328" s="14"/>
      <c r="R1328" s="14"/>
      <c r="S1328" s="14"/>
      <c r="T1328" s="14"/>
      <c r="U1328" s="14"/>
      <c r="V1328" s="14"/>
      <c r="W1328" s="14"/>
      <c r="X1328" s="14"/>
      <c r="Y1328" s="14"/>
      <c r="Z1328" s="14"/>
    </row>
    <row r="1329">
      <c r="A1329" s="106">
        <v>1328.0</v>
      </c>
      <c r="B1329" s="107" t="s">
        <v>5409</v>
      </c>
      <c r="C1329" s="107" t="s">
        <v>5478</v>
      </c>
      <c r="D1329" s="107" t="s">
        <v>4509</v>
      </c>
      <c r="E1329" s="36" t="s">
        <v>6687</v>
      </c>
      <c r="F1329" s="14"/>
      <c r="G1329" s="14"/>
      <c r="H1329" s="14"/>
      <c r="I1329" s="14"/>
      <c r="J1329" s="14"/>
      <c r="K1329" s="14"/>
      <c r="L1329" s="14"/>
      <c r="M1329" s="14"/>
      <c r="N1329" s="14"/>
      <c r="O1329" s="14"/>
      <c r="P1329" s="14"/>
      <c r="Q1329" s="14"/>
      <c r="R1329" s="14"/>
      <c r="S1329" s="14"/>
      <c r="T1329" s="14"/>
      <c r="U1329" s="14"/>
      <c r="V1329" s="14"/>
      <c r="W1329" s="14"/>
      <c r="X1329" s="14"/>
      <c r="Y1329" s="14"/>
      <c r="Z1329" s="14"/>
    </row>
    <row r="1330">
      <c r="A1330" s="106">
        <v>1329.0</v>
      </c>
      <c r="B1330" s="107" t="s">
        <v>5409</v>
      </c>
      <c r="C1330" s="107" t="s">
        <v>6688</v>
      </c>
      <c r="D1330" s="107" t="s">
        <v>4509</v>
      </c>
      <c r="E1330" s="36" t="s">
        <v>6689</v>
      </c>
      <c r="F1330" s="14"/>
      <c r="G1330" s="14"/>
      <c r="H1330" s="14"/>
      <c r="I1330" s="14"/>
      <c r="J1330" s="14"/>
      <c r="K1330" s="14"/>
      <c r="L1330" s="14"/>
      <c r="M1330" s="14"/>
      <c r="N1330" s="14"/>
      <c r="O1330" s="14"/>
      <c r="P1330" s="14"/>
      <c r="Q1330" s="14"/>
      <c r="R1330" s="14"/>
      <c r="S1330" s="14"/>
      <c r="T1330" s="14"/>
      <c r="U1330" s="14"/>
      <c r="V1330" s="14"/>
      <c r="W1330" s="14"/>
      <c r="X1330" s="14"/>
      <c r="Y1330" s="14"/>
      <c r="Z1330" s="14"/>
    </row>
    <row r="1331">
      <c r="A1331" s="106">
        <v>1330.0</v>
      </c>
      <c r="B1331" s="107" t="s">
        <v>5409</v>
      </c>
      <c r="C1331" s="107" t="s">
        <v>6690</v>
      </c>
      <c r="D1331" s="107" t="s">
        <v>4509</v>
      </c>
      <c r="E1331" s="36" t="s">
        <v>6691</v>
      </c>
      <c r="F1331" s="14"/>
      <c r="G1331" s="14"/>
      <c r="H1331" s="14"/>
      <c r="I1331" s="14"/>
      <c r="J1331" s="14"/>
      <c r="K1331" s="14"/>
      <c r="L1331" s="14"/>
      <c r="M1331" s="14"/>
      <c r="N1331" s="14"/>
      <c r="O1331" s="14"/>
      <c r="P1331" s="14"/>
      <c r="Q1331" s="14"/>
      <c r="R1331" s="14"/>
      <c r="S1331" s="14"/>
      <c r="T1331" s="14"/>
      <c r="U1331" s="14"/>
      <c r="V1331" s="14"/>
      <c r="W1331" s="14"/>
      <c r="X1331" s="14"/>
      <c r="Y1331" s="14"/>
      <c r="Z1331" s="14"/>
    </row>
    <row r="1332">
      <c r="A1332" s="106">
        <v>1331.0</v>
      </c>
      <c r="B1332" s="107" t="s">
        <v>5409</v>
      </c>
      <c r="C1332" s="107" t="s">
        <v>6692</v>
      </c>
      <c r="D1332" s="107" t="s">
        <v>4509</v>
      </c>
      <c r="E1332" s="36" t="s">
        <v>6693</v>
      </c>
      <c r="F1332" s="14"/>
      <c r="G1332" s="14"/>
      <c r="H1332" s="14"/>
      <c r="I1332" s="14"/>
      <c r="J1332" s="14"/>
      <c r="K1332" s="14"/>
      <c r="L1332" s="14"/>
      <c r="M1332" s="14"/>
      <c r="N1332" s="14"/>
      <c r="O1332" s="14"/>
      <c r="P1332" s="14"/>
      <c r="Q1332" s="14"/>
      <c r="R1332" s="14"/>
      <c r="S1332" s="14"/>
      <c r="T1332" s="14"/>
      <c r="U1332" s="14"/>
      <c r="V1332" s="14"/>
      <c r="W1332" s="14"/>
      <c r="X1332" s="14"/>
      <c r="Y1332" s="14"/>
      <c r="Z1332" s="14"/>
    </row>
    <row r="1333">
      <c r="A1333" s="106">
        <v>1332.0</v>
      </c>
      <c r="B1333" s="107" t="s">
        <v>5409</v>
      </c>
      <c r="C1333" s="107" t="s">
        <v>6694</v>
      </c>
      <c r="D1333" s="107" t="s">
        <v>4509</v>
      </c>
      <c r="E1333" s="36" t="s">
        <v>4239</v>
      </c>
      <c r="F1333" s="14"/>
      <c r="G1333" s="14"/>
      <c r="H1333" s="14"/>
      <c r="I1333" s="14"/>
      <c r="J1333" s="14"/>
      <c r="K1333" s="14"/>
      <c r="L1333" s="14"/>
      <c r="M1333" s="14"/>
      <c r="N1333" s="14"/>
      <c r="O1333" s="14"/>
      <c r="P1333" s="14"/>
      <c r="Q1333" s="14"/>
      <c r="R1333" s="14"/>
      <c r="S1333" s="14"/>
      <c r="T1333" s="14"/>
      <c r="U1333" s="14"/>
      <c r="V1333" s="14"/>
      <c r="W1333" s="14"/>
      <c r="X1333" s="14"/>
      <c r="Y1333" s="14"/>
      <c r="Z1333" s="14"/>
    </row>
    <row r="1334">
      <c r="A1334" s="106">
        <v>1333.0</v>
      </c>
      <c r="B1334" s="107" t="s">
        <v>5409</v>
      </c>
      <c r="C1334" s="107" t="s">
        <v>6695</v>
      </c>
      <c r="D1334" s="107" t="s">
        <v>4509</v>
      </c>
      <c r="E1334" s="36" t="s">
        <v>4240</v>
      </c>
      <c r="F1334" s="14"/>
      <c r="G1334" s="14"/>
      <c r="H1334" s="14"/>
      <c r="I1334" s="14"/>
      <c r="J1334" s="14"/>
      <c r="K1334" s="14"/>
      <c r="L1334" s="14"/>
      <c r="M1334" s="14"/>
      <c r="N1334" s="14"/>
      <c r="O1334" s="14"/>
      <c r="P1334" s="14"/>
      <c r="Q1334" s="14"/>
      <c r="R1334" s="14"/>
      <c r="S1334" s="14"/>
      <c r="T1334" s="14"/>
      <c r="U1334" s="14"/>
      <c r="V1334" s="14"/>
      <c r="W1334" s="14"/>
      <c r="X1334" s="14"/>
      <c r="Y1334" s="14"/>
      <c r="Z1334" s="14"/>
    </row>
    <row r="1335">
      <c r="A1335" s="106">
        <v>1334.0</v>
      </c>
      <c r="B1335" s="107" t="s">
        <v>5409</v>
      </c>
      <c r="C1335" s="107" t="s">
        <v>5162</v>
      </c>
      <c r="D1335" s="107" t="s">
        <v>4509</v>
      </c>
      <c r="E1335" s="36" t="s">
        <v>4241</v>
      </c>
      <c r="F1335" s="14"/>
      <c r="G1335" s="14"/>
      <c r="H1335" s="14"/>
      <c r="I1335" s="14"/>
      <c r="J1335" s="14"/>
      <c r="K1335" s="14"/>
      <c r="L1335" s="14"/>
      <c r="M1335" s="14"/>
      <c r="N1335" s="14"/>
      <c r="O1335" s="14"/>
      <c r="P1335" s="14"/>
      <c r="Q1335" s="14"/>
      <c r="R1335" s="14"/>
      <c r="S1335" s="14"/>
      <c r="T1335" s="14"/>
      <c r="U1335" s="14"/>
      <c r="V1335" s="14"/>
      <c r="W1335" s="14"/>
      <c r="X1335" s="14"/>
      <c r="Y1335" s="14"/>
      <c r="Z1335" s="14"/>
    </row>
    <row r="1336">
      <c r="A1336" s="106">
        <v>1335.0</v>
      </c>
      <c r="B1336" s="107" t="s">
        <v>5409</v>
      </c>
      <c r="C1336" s="107" t="s">
        <v>5117</v>
      </c>
      <c r="D1336" s="107" t="s">
        <v>4509</v>
      </c>
      <c r="E1336" s="36" t="s">
        <v>4242</v>
      </c>
      <c r="F1336" s="14"/>
      <c r="G1336" s="14"/>
      <c r="H1336" s="14"/>
      <c r="I1336" s="14"/>
      <c r="J1336" s="14"/>
      <c r="K1336" s="14"/>
      <c r="L1336" s="14"/>
      <c r="M1336" s="14"/>
      <c r="N1336" s="14"/>
      <c r="O1336" s="14"/>
      <c r="P1336" s="14"/>
      <c r="Q1336" s="14"/>
      <c r="R1336" s="14"/>
      <c r="S1336" s="14"/>
      <c r="T1336" s="14"/>
      <c r="U1336" s="14"/>
      <c r="V1336" s="14"/>
      <c r="W1336" s="14"/>
      <c r="X1336" s="14"/>
      <c r="Y1336" s="14"/>
      <c r="Z1336" s="14"/>
    </row>
    <row r="1337">
      <c r="A1337" s="106">
        <v>1336.0</v>
      </c>
      <c r="B1337" s="107" t="s">
        <v>5409</v>
      </c>
      <c r="C1337" s="107" t="s">
        <v>6696</v>
      </c>
      <c r="D1337" s="107" t="s">
        <v>4509</v>
      </c>
      <c r="E1337" s="36" t="s">
        <v>4243</v>
      </c>
      <c r="F1337" s="14"/>
      <c r="G1337" s="14"/>
      <c r="H1337" s="14"/>
      <c r="I1337" s="14"/>
      <c r="J1337" s="14"/>
      <c r="K1337" s="14"/>
      <c r="L1337" s="14"/>
      <c r="M1337" s="14"/>
      <c r="N1337" s="14"/>
      <c r="O1337" s="14"/>
      <c r="P1337" s="14"/>
      <c r="Q1337" s="14"/>
      <c r="R1337" s="14"/>
      <c r="S1337" s="14"/>
      <c r="T1337" s="14"/>
      <c r="U1337" s="14"/>
      <c r="V1337" s="14"/>
      <c r="W1337" s="14"/>
      <c r="X1337" s="14"/>
      <c r="Y1337" s="14"/>
      <c r="Z1337" s="14"/>
    </row>
    <row r="1338">
      <c r="A1338" s="106">
        <v>1337.0</v>
      </c>
      <c r="B1338" s="107" t="s">
        <v>5409</v>
      </c>
      <c r="C1338" s="107" t="s">
        <v>6697</v>
      </c>
      <c r="D1338" s="107" t="s">
        <v>4509</v>
      </c>
      <c r="E1338" s="36" t="s">
        <v>6698</v>
      </c>
      <c r="F1338" s="14"/>
      <c r="G1338" s="14"/>
      <c r="H1338" s="14"/>
      <c r="I1338" s="14"/>
      <c r="J1338" s="14"/>
      <c r="K1338" s="14"/>
      <c r="L1338" s="14"/>
      <c r="M1338" s="14"/>
      <c r="N1338" s="14"/>
      <c r="O1338" s="14"/>
      <c r="P1338" s="14"/>
      <c r="Q1338" s="14"/>
      <c r="R1338" s="14"/>
      <c r="S1338" s="14"/>
      <c r="T1338" s="14"/>
      <c r="U1338" s="14"/>
      <c r="V1338" s="14"/>
      <c r="W1338" s="14"/>
      <c r="X1338" s="14"/>
      <c r="Y1338" s="14"/>
      <c r="Z1338" s="14"/>
    </row>
    <row r="1339">
      <c r="A1339" s="106">
        <v>1338.0</v>
      </c>
      <c r="B1339" s="107" t="s">
        <v>5409</v>
      </c>
      <c r="C1339" s="107" t="s">
        <v>6699</v>
      </c>
      <c r="D1339" s="107" t="s">
        <v>4509</v>
      </c>
      <c r="E1339" s="36" t="s">
        <v>6700</v>
      </c>
      <c r="F1339" s="14"/>
      <c r="G1339" s="14"/>
      <c r="H1339" s="14"/>
      <c r="I1339" s="14"/>
      <c r="J1339" s="14"/>
      <c r="K1339" s="14"/>
      <c r="L1339" s="14"/>
      <c r="M1339" s="14"/>
      <c r="N1339" s="14"/>
      <c r="O1339" s="14"/>
      <c r="P1339" s="14"/>
      <c r="Q1339" s="14"/>
      <c r="R1339" s="14"/>
      <c r="S1339" s="14"/>
      <c r="T1339" s="14"/>
      <c r="U1339" s="14"/>
      <c r="V1339" s="14"/>
      <c r="W1339" s="14"/>
      <c r="X1339" s="14"/>
      <c r="Y1339" s="14"/>
      <c r="Z1339" s="14"/>
    </row>
    <row r="1340">
      <c r="A1340" s="106">
        <v>1339.0</v>
      </c>
      <c r="B1340" s="107" t="s">
        <v>5409</v>
      </c>
      <c r="C1340" s="107" t="s">
        <v>6701</v>
      </c>
      <c r="D1340" s="107" t="s">
        <v>4509</v>
      </c>
      <c r="E1340" s="36" t="s">
        <v>6702</v>
      </c>
      <c r="F1340" s="14"/>
      <c r="G1340" s="14"/>
      <c r="H1340" s="14"/>
      <c r="I1340" s="14"/>
      <c r="J1340" s="14"/>
      <c r="K1340" s="14"/>
      <c r="L1340" s="14"/>
      <c r="M1340" s="14"/>
      <c r="N1340" s="14"/>
      <c r="O1340" s="14"/>
      <c r="P1340" s="14"/>
      <c r="Q1340" s="14"/>
      <c r="R1340" s="14"/>
      <c r="S1340" s="14"/>
      <c r="T1340" s="14"/>
      <c r="U1340" s="14"/>
      <c r="V1340" s="14"/>
      <c r="W1340" s="14"/>
      <c r="X1340" s="14"/>
      <c r="Y1340" s="14"/>
      <c r="Z1340" s="14"/>
    </row>
    <row r="1341">
      <c r="A1341" s="106">
        <v>1340.0</v>
      </c>
      <c r="B1341" s="107" t="s">
        <v>5409</v>
      </c>
      <c r="C1341" s="107" t="s">
        <v>6703</v>
      </c>
      <c r="D1341" s="107" t="s">
        <v>4509</v>
      </c>
      <c r="E1341" s="36" t="s">
        <v>6704</v>
      </c>
      <c r="F1341" s="14"/>
      <c r="G1341" s="14"/>
      <c r="H1341" s="14"/>
      <c r="I1341" s="14"/>
      <c r="J1341" s="14"/>
      <c r="K1341" s="14"/>
      <c r="L1341" s="14"/>
      <c r="M1341" s="14"/>
      <c r="N1341" s="14"/>
      <c r="O1341" s="14"/>
      <c r="P1341" s="14"/>
      <c r="Q1341" s="14"/>
      <c r="R1341" s="14"/>
      <c r="S1341" s="14"/>
      <c r="T1341" s="14"/>
      <c r="U1341" s="14"/>
      <c r="V1341" s="14"/>
      <c r="W1341" s="14"/>
      <c r="X1341" s="14"/>
      <c r="Y1341" s="14"/>
      <c r="Z1341" s="14"/>
    </row>
    <row r="1342">
      <c r="A1342" s="106">
        <v>1341.0</v>
      </c>
      <c r="B1342" s="107" t="s">
        <v>5409</v>
      </c>
      <c r="C1342" s="107" t="s">
        <v>6705</v>
      </c>
      <c r="D1342" s="107" t="s">
        <v>4509</v>
      </c>
      <c r="E1342" s="36" t="s">
        <v>6706</v>
      </c>
      <c r="F1342" s="14"/>
      <c r="G1342" s="14"/>
      <c r="H1342" s="14"/>
      <c r="I1342" s="14"/>
      <c r="J1342" s="14"/>
      <c r="K1342" s="14"/>
      <c r="L1342" s="14"/>
      <c r="M1342" s="14"/>
      <c r="N1342" s="14"/>
      <c r="O1342" s="14"/>
      <c r="P1342" s="14"/>
      <c r="Q1342" s="14"/>
      <c r="R1342" s="14"/>
      <c r="S1342" s="14"/>
      <c r="T1342" s="14"/>
      <c r="U1342" s="14"/>
      <c r="V1342" s="14"/>
      <c r="W1342" s="14"/>
      <c r="X1342" s="14"/>
      <c r="Y1342" s="14"/>
      <c r="Z1342" s="14"/>
    </row>
    <row r="1343">
      <c r="A1343" s="106">
        <v>1342.0</v>
      </c>
      <c r="B1343" s="107" t="s">
        <v>5409</v>
      </c>
      <c r="C1343" s="107" t="s">
        <v>6707</v>
      </c>
      <c r="D1343" s="107" t="s">
        <v>4509</v>
      </c>
      <c r="E1343" s="36" t="s">
        <v>6708</v>
      </c>
      <c r="F1343" s="14"/>
      <c r="G1343" s="14"/>
      <c r="H1343" s="14"/>
      <c r="I1343" s="14"/>
      <c r="J1343" s="14"/>
      <c r="K1343" s="14"/>
      <c r="L1343" s="14"/>
      <c r="M1343" s="14"/>
      <c r="N1343" s="14"/>
      <c r="O1343" s="14"/>
      <c r="P1343" s="14"/>
      <c r="Q1343" s="14"/>
      <c r="R1343" s="14"/>
      <c r="S1343" s="14"/>
      <c r="T1343" s="14"/>
      <c r="U1343" s="14"/>
      <c r="V1343" s="14"/>
      <c r="W1343" s="14"/>
      <c r="X1343" s="14"/>
      <c r="Y1343" s="14"/>
      <c r="Z1343" s="14"/>
    </row>
    <row r="1344">
      <c r="A1344" s="106">
        <v>1343.0</v>
      </c>
      <c r="B1344" s="107" t="s">
        <v>5409</v>
      </c>
      <c r="C1344" s="107" t="s">
        <v>6709</v>
      </c>
      <c r="D1344" s="107" t="s">
        <v>4509</v>
      </c>
      <c r="E1344" s="36" t="s">
        <v>6710</v>
      </c>
      <c r="F1344" s="14"/>
      <c r="G1344" s="14"/>
      <c r="H1344" s="14"/>
      <c r="I1344" s="14"/>
      <c r="J1344" s="14"/>
      <c r="K1344" s="14"/>
      <c r="L1344" s="14"/>
      <c r="M1344" s="14"/>
      <c r="N1344" s="14"/>
      <c r="O1344" s="14"/>
      <c r="P1344" s="14"/>
      <c r="Q1344" s="14"/>
      <c r="R1344" s="14"/>
      <c r="S1344" s="14"/>
      <c r="T1344" s="14"/>
      <c r="U1344" s="14"/>
      <c r="V1344" s="14"/>
      <c r="W1344" s="14"/>
      <c r="X1344" s="14"/>
      <c r="Y1344" s="14"/>
      <c r="Z1344" s="14"/>
    </row>
    <row r="1345">
      <c r="A1345" s="106">
        <v>1344.0</v>
      </c>
      <c r="B1345" s="107" t="s">
        <v>5409</v>
      </c>
      <c r="C1345" s="107" t="s">
        <v>6711</v>
      </c>
      <c r="D1345" s="107" t="s">
        <v>4509</v>
      </c>
      <c r="E1345" s="36" t="s">
        <v>6712</v>
      </c>
      <c r="F1345" s="14"/>
      <c r="G1345" s="14"/>
      <c r="H1345" s="14"/>
      <c r="I1345" s="14"/>
      <c r="J1345" s="14"/>
      <c r="K1345" s="14"/>
      <c r="L1345" s="14"/>
      <c r="M1345" s="14"/>
      <c r="N1345" s="14"/>
      <c r="O1345" s="14"/>
      <c r="P1345" s="14"/>
      <c r="Q1345" s="14"/>
      <c r="R1345" s="14"/>
      <c r="S1345" s="14"/>
      <c r="T1345" s="14"/>
      <c r="U1345" s="14"/>
      <c r="V1345" s="14"/>
      <c r="W1345" s="14"/>
      <c r="X1345" s="14"/>
      <c r="Y1345" s="14"/>
      <c r="Z1345" s="14"/>
    </row>
    <row r="1346">
      <c r="A1346" s="106">
        <v>1345.0</v>
      </c>
      <c r="B1346" s="107" t="s">
        <v>5409</v>
      </c>
      <c r="C1346" s="107" t="s">
        <v>6713</v>
      </c>
      <c r="D1346" s="107" t="s">
        <v>4509</v>
      </c>
      <c r="E1346" s="36" t="s">
        <v>6714</v>
      </c>
      <c r="F1346" s="14"/>
      <c r="G1346" s="14"/>
      <c r="H1346" s="14"/>
      <c r="I1346" s="14"/>
      <c r="J1346" s="14"/>
      <c r="K1346" s="14"/>
      <c r="L1346" s="14"/>
      <c r="M1346" s="14"/>
      <c r="N1346" s="14"/>
      <c r="O1346" s="14"/>
      <c r="P1346" s="14"/>
      <c r="Q1346" s="14"/>
      <c r="R1346" s="14"/>
      <c r="S1346" s="14"/>
      <c r="T1346" s="14"/>
      <c r="U1346" s="14"/>
      <c r="V1346" s="14"/>
      <c r="W1346" s="14"/>
      <c r="X1346" s="14"/>
      <c r="Y1346" s="14"/>
      <c r="Z1346" s="14"/>
    </row>
    <row r="1347">
      <c r="A1347" s="106">
        <v>1346.0</v>
      </c>
      <c r="B1347" s="107" t="s">
        <v>5409</v>
      </c>
      <c r="C1347" s="107" t="s">
        <v>6715</v>
      </c>
      <c r="D1347" s="107" t="s">
        <v>4509</v>
      </c>
      <c r="E1347" s="36" t="s">
        <v>6716</v>
      </c>
      <c r="F1347" s="14"/>
      <c r="G1347" s="14"/>
      <c r="H1347" s="14"/>
      <c r="I1347" s="14"/>
      <c r="J1347" s="14"/>
      <c r="K1347" s="14"/>
      <c r="L1347" s="14"/>
      <c r="M1347" s="14"/>
      <c r="N1347" s="14"/>
      <c r="O1347" s="14"/>
      <c r="P1347" s="14"/>
      <c r="Q1347" s="14"/>
      <c r="R1347" s="14"/>
      <c r="S1347" s="14"/>
      <c r="T1347" s="14"/>
      <c r="U1347" s="14"/>
      <c r="V1347" s="14"/>
      <c r="W1347" s="14"/>
      <c r="X1347" s="14"/>
      <c r="Y1347" s="14"/>
      <c r="Z1347" s="14"/>
    </row>
    <row r="1348">
      <c r="A1348" s="106">
        <v>1347.0</v>
      </c>
      <c r="B1348" s="107" t="s">
        <v>5409</v>
      </c>
      <c r="C1348" s="107" t="s">
        <v>6717</v>
      </c>
      <c r="D1348" s="107" t="s">
        <v>4505</v>
      </c>
      <c r="E1348" s="36" t="s">
        <v>4244</v>
      </c>
      <c r="F1348" s="14"/>
      <c r="G1348" s="14"/>
      <c r="H1348" s="14"/>
      <c r="I1348" s="14"/>
      <c r="J1348" s="14"/>
      <c r="K1348" s="14"/>
      <c r="L1348" s="14"/>
      <c r="M1348" s="14"/>
      <c r="N1348" s="14"/>
      <c r="O1348" s="14"/>
      <c r="P1348" s="14"/>
      <c r="Q1348" s="14"/>
      <c r="R1348" s="14"/>
      <c r="S1348" s="14"/>
      <c r="T1348" s="14"/>
      <c r="U1348" s="14"/>
      <c r="V1348" s="14"/>
      <c r="W1348" s="14"/>
      <c r="X1348" s="14"/>
      <c r="Y1348" s="14"/>
      <c r="Z1348" s="14"/>
    </row>
    <row r="1349">
      <c r="A1349" s="106">
        <v>1348.0</v>
      </c>
      <c r="B1349" s="107" t="s">
        <v>5409</v>
      </c>
      <c r="C1349" s="107" t="s">
        <v>4622</v>
      </c>
      <c r="D1349" s="107" t="s">
        <v>4509</v>
      </c>
      <c r="E1349" s="36" t="s">
        <v>6718</v>
      </c>
      <c r="F1349" s="14"/>
      <c r="G1349" s="14"/>
      <c r="H1349" s="14"/>
      <c r="I1349" s="14"/>
      <c r="J1349" s="14"/>
      <c r="K1349" s="14"/>
      <c r="L1349" s="14"/>
      <c r="M1349" s="14"/>
      <c r="N1349" s="14"/>
      <c r="O1349" s="14"/>
      <c r="P1349" s="14"/>
      <c r="Q1349" s="14"/>
      <c r="R1349" s="14"/>
      <c r="S1349" s="14"/>
      <c r="T1349" s="14"/>
      <c r="U1349" s="14"/>
      <c r="V1349" s="14"/>
      <c r="W1349" s="14"/>
      <c r="X1349" s="14"/>
      <c r="Y1349" s="14"/>
      <c r="Z1349" s="14"/>
    </row>
    <row r="1350">
      <c r="A1350" s="106">
        <v>1349.0</v>
      </c>
      <c r="B1350" s="107" t="s">
        <v>5409</v>
      </c>
      <c r="C1350" s="107" t="s">
        <v>4749</v>
      </c>
      <c r="D1350" s="107" t="s">
        <v>4509</v>
      </c>
      <c r="E1350" s="36" t="s">
        <v>6719</v>
      </c>
      <c r="F1350" s="14"/>
      <c r="G1350" s="14"/>
      <c r="H1350" s="14"/>
      <c r="I1350" s="14"/>
      <c r="J1350" s="14"/>
      <c r="K1350" s="14"/>
      <c r="L1350" s="14"/>
      <c r="M1350" s="14"/>
      <c r="N1350" s="14"/>
      <c r="O1350" s="14"/>
      <c r="P1350" s="14"/>
      <c r="Q1350" s="14"/>
      <c r="R1350" s="14"/>
      <c r="S1350" s="14"/>
      <c r="T1350" s="14"/>
      <c r="U1350" s="14"/>
      <c r="V1350" s="14"/>
      <c r="W1350" s="14"/>
      <c r="X1350" s="14"/>
      <c r="Y1350" s="14"/>
      <c r="Z1350" s="14"/>
    </row>
    <row r="1351">
      <c r="A1351" s="106">
        <v>1350.0</v>
      </c>
      <c r="B1351" s="107" t="s">
        <v>5409</v>
      </c>
      <c r="C1351" s="107" t="s">
        <v>6720</v>
      </c>
      <c r="D1351" s="107" t="s">
        <v>4509</v>
      </c>
      <c r="E1351" s="36" t="s">
        <v>6721</v>
      </c>
      <c r="F1351" s="14"/>
      <c r="G1351" s="14"/>
      <c r="H1351" s="14"/>
      <c r="I1351" s="14"/>
      <c r="J1351" s="14"/>
      <c r="K1351" s="14"/>
      <c r="L1351" s="14"/>
      <c r="M1351" s="14"/>
      <c r="N1351" s="14"/>
      <c r="O1351" s="14"/>
      <c r="P1351" s="14"/>
      <c r="Q1351" s="14"/>
      <c r="R1351" s="14"/>
      <c r="S1351" s="14"/>
      <c r="T1351" s="14"/>
      <c r="U1351" s="14"/>
      <c r="V1351" s="14"/>
      <c r="W1351" s="14"/>
      <c r="X1351" s="14"/>
      <c r="Y1351" s="14"/>
      <c r="Z1351" s="14"/>
    </row>
    <row r="1352">
      <c r="A1352" s="106">
        <v>1351.0</v>
      </c>
      <c r="B1352" s="107" t="s">
        <v>5409</v>
      </c>
      <c r="C1352" s="107" t="s">
        <v>4947</v>
      </c>
      <c r="D1352" s="107" t="s">
        <v>4509</v>
      </c>
      <c r="E1352" s="36" t="s">
        <v>6722</v>
      </c>
      <c r="F1352" s="14"/>
      <c r="G1352" s="14"/>
      <c r="H1352" s="14"/>
      <c r="I1352" s="14"/>
      <c r="J1352" s="14"/>
      <c r="K1352" s="14"/>
      <c r="L1352" s="14"/>
      <c r="M1352" s="14"/>
      <c r="N1352" s="14"/>
      <c r="O1352" s="14"/>
      <c r="P1352" s="14"/>
      <c r="Q1352" s="14"/>
      <c r="R1352" s="14"/>
      <c r="S1352" s="14"/>
      <c r="T1352" s="14"/>
      <c r="U1352" s="14"/>
      <c r="V1352" s="14"/>
      <c r="W1352" s="14"/>
      <c r="X1352" s="14"/>
      <c r="Y1352" s="14"/>
      <c r="Z1352" s="14"/>
    </row>
    <row r="1353">
      <c r="A1353" s="106">
        <v>1352.0</v>
      </c>
      <c r="B1353" s="107" t="s">
        <v>5409</v>
      </c>
      <c r="C1353" s="107" t="s">
        <v>6723</v>
      </c>
      <c r="D1353" s="107" t="s">
        <v>4509</v>
      </c>
      <c r="E1353" s="36" t="s">
        <v>6724</v>
      </c>
      <c r="F1353" s="14"/>
      <c r="G1353" s="14"/>
      <c r="H1353" s="14"/>
      <c r="I1353" s="14"/>
      <c r="J1353" s="14"/>
      <c r="K1353" s="14"/>
      <c r="L1353" s="14"/>
      <c r="M1353" s="14"/>
      <c r="N1353" s="14"/>
      <c r="O1353" s="14"/>
      <c r="P1353" s="14"/>
      <c r="Q1353" s="14"/>
      <c r="R1353" s="14"/>
      <c r="S1353" s="14"/>
      <c r="T1353" s="14"/>
      <c r="U1353" s="14"/>
      <c r="V1353" s="14"/>
      <c r="W1353" s="14"/>
      <c r="X1353" s="14"/>
      <c r="Y1353" s="14"/>
      <c r="Z1353" s="14"/>
    </row>
    <row r="1354">
      <c r="A1354" s="106">
        <v>1353.0</v>
      </c>
      <c r="B1354" s="107" t="s">
        <v>5409</v>
      </c>
      <c r="C1354" s="107" t="s">
        <v>6725</v>
      </c>
      <c r="D1354" s="107" t="s">
        <v>4509</v>
      </c>
      <c r="E1354" s="36" t="s">
        <v>6726</v>
      </c>
      <c r="F1354" s="14"/>
      <c r="G1354" s="14"/>
      <c r="H1354" s="14"/>
      <c r="I1354" s="14"/>
      <c r="J1354" s="14"/>
      <c r="K1354" s="14"/>
      <c r="L1354" s="14"/>
      <c r="M1354" s="14"/>
      <c r="N1354" s="14"/>
      <c r="O1354" s="14"/>
      <c r="P1354" s="14"/>
      <c r="Q1354" s="14"/>
      <c r="R1354" s="14"/>
      <c r="S1354" s="14"/>
      <c r="T1354" s="14"/>
      <c r="U1354" s="14"/>
      <c r="V1354" s="14"/>
      <c r="W1354" s="14"/>
      <c r="X1354" s="14"/>
      <c r="Y1354" s="14"/>
      <c r="Z1354" s="14"/>
    </row>
    <row r="1355">
      <c r="A1355" s="106">
        <v>1354.0</v>
      </c>
      <c r="B1355" s="107" t="s">
        <v>5409</v>
      </c>
      <c r="C1355" s="107" t="s">
        <v>6727</v>
      </c>
      <c r="D1355" s="107" t="s">
        <v>4509</v>
      </c>
      <c r="E1355" s="36" t="s">
        <v>6347</v>
      </c>
      <c r="F1355" s="14"/>
      <c r="G1355" s="14"/>
      <c r="H1355" s="14"/>
      <c r="I1355" s="14"/>
      <c r="J1355" s="14"/>
      <c r="K1355" s="14"/>
      <c r="L1355" s="14"/>
      <c r="M1355" s="14"/>
      <c r="N1355" s="14"/>
      <c r="O1355" s="14"/>
      <c r="P1355" s="14"/>
      <c r="Q1355" s="14"/>
      <c r="R1355" s="14"/>
      <c r="S1355" s="14"/>
      <c r="T1355" s="14"/>
      <c r="U1355" s="14"/>
      <c r="V1355" s="14"/>
      <c r="W1355" s="14"/>
      <c r="X1355" s="14"/>
      <c r="Y1355" s="14"/>
      <c r="Z1355" s="14"/>
    </row>
    <row r="1356">
      <c r="A1356" s="106">
        <v>1355.0</v>
      </c>
      <c r="B1356" s="107" t="s">
        <v>5409</v>
      </c>
      <c r="C1356" s="107" t="s">
        <v>6513</v>
      </c>
      <c r="D1356" s="107" t="s">
        <v>4509</v>
      </c>
      <c r="E1356" s="36" t="s">
        <v>6728</v>
      </c>
      <c r="F1356" s="14"/>
      <c r="G1356" s="14"/>
      <c r="H1356" s="14"/>
      <c r="I1356" s="14"/>
      <c r="J1356" s="14"/>
      <c r="K1356" s="14"/>
      <c r="L1356" s="14"/>
      <c r="M1356" s="14"/>
      <c r="N1356" s="14"/>
      <c r="O1356" s="14"/>
      <c r="P1356" s="14"/>
      <c r="Q1356" s="14"/>
      <c r="R1356" s="14"/>
      <c r="S1356" s="14"/>
      <c r="T1356" s="14"/>
      <c r="U1356" s="14"/>
      <c r="V1356" s="14"/>
      <c r="W1356" s="14"/>
      <c r="X1356" s="14"/>
      <c r="Y1356" s="14"/>
      <c r="Z1356" s="14"/>
    </row>
    <row r="1357">
      <c r="A1357" s="106">
        <v>1356.0</v>
      </c>
      <c r="B1357" s="107" t="s">
        <v>5409</v>
      </c>
      <c r="C1357" s="107" t="s">
        <v>6729</v>
      </c>
      <c r="D1357" s="107" t="s">
        <v>4509</v>
      </c>
      <c r="E1357" s="36" t="s">
        <v>6730</v>
      </c>
      <c r="F1357" s="14"/>
      <c r="G1357" s="14"/>
      <c r="H1357" s="14"/>
      <c r="I1357" s="14"/>
      <c r="J1357" s="14"/>
      <c r="K1357" s="14"/>
      <c r="L1357" s="14"/>
      <c r="M1357" s="14"/>
      <c r="N1357" s="14"/>
      <c r="O1357" s="14"/>
      <c r="P1357" s="14"/>
      <c r="Q1357" s="14"/>
      <c r="R1357" s="14"/>
      <c r="S1357" s="14"/>
      <c r="T1357" s="14"/>
      <c r="U1357" s="14"/>
      <c r="V1357" s="14"/>
      <c r="W1357" s="14"/>
      <c r="X1357" s="14"/>
      <c r="Y1357" s="14"/>
      <c r="Z1357" s="14"/>
    </row>
    <row r="1358">
      <c r="A1358" s="106">
        <v>1357.0</v>
      </c>
      <c r="B1358" s="107" t="s">
        <v>5409</v>
      </c>
      <c r="C1358" s="107" t="s">
        <v>4830</v>
      </c>
      <c r="D1358" s="107" t="s">
        <v>4509</v>
      </c>
      <c r="E1358" s="36" t="s">
        <v>4245</v>
      </c>
      <c r="F1358" s="14"/>
      <c r="G1358" s="14"/>
      <c r="H1358" s="14"/>
      <c r="I1358" s="14"/>
      <c r="J1358" s="14"/>
      <c r="K1358" s="14"/>
      <c r="L1358" s="14"/>
      <c r="M1358" s="14"/>
      <c r="N1358" s="14"/>
      <c r="O1358" s="14"/>
      <c r="P1358" s="14"/>
      <c r="Q1358" s="14"/>
      <c r="R1358" s="14"/>
      <c r="S1358" s="14"/>
      <c r="T1358" s="14"/>
      <c r="U1358" s="14"/>
      <c r="V1358" s="14"/>
      <c r="W1358" s="14"/>
      <c r="X1358" s="14"/>
      <c r="Y1358" s="14"/>
      <c r="Z1358" s="14"/>
    </row>
    <row r="1359">
      <c r="A1359" s="106">
        <v>1358.0</v>
      </c>
      <c r="B1359" s="107" t="s">
        <v>5409</v>
      </c>
      <c r="C1359" s="107" t="s">
        <v>6731</v>
      </c>
      <c r="D1359" s="107" t="s">
        <v>4509</v>
      </c>
      <c r="E1359" s="36" t="s">
        <v>6732</v>
      </c>
      <c r="F1359" s="14"/>
      <c r="G1359" s="14"/>
      <c r="H1359" s="14"/>
      <c r="I1359" s="14"/>
      <c r="J1359" s="14"/>
      <c r="K1359" s="14"/>
      <c r="L1359" s="14"/>
      <c r="M1359" s="14"/>
      <c r="N1359" s="14"/>
      <c r="O1359" s="14"/>
      <c r="P1359" s="14"/>
      <c r="Q1359" s="14"/>
      <c r="R1359" s="14"/>
      <c r="S1359" s="14"/>
      <c r="T1359" s="14"/>
      <c r="U1359" s="14"/>
      <c r="V1359" s="14"/>
      <c r="W1359" s="14"/>
      <c r="X1359" s="14"/>
      <c r="Y1359" s="14"/>
      <c r="Z1359" s="14"/>
    </row>
    <row r="1360">
      <c r="A1360" s="106">
        <v>1359.0</v>
      </c>
      <c r="B1360" s="107" t="s">
        <v>5409</v>
      </c>
      <c r="C1360" s="107" t="s">
        <v>6733</v>
      </c>
      <c r="D1360" s="107" t="s">
        <v>4509</v>
      </c>
      <c r="E1360" s="36" t="s">
        <v>6734</v>
      </c>
      <c r="F1360" s="14"/>
      <c r="G1360" s="14"/>
      <c r="H1360" s="14"/>
      <c r="I1360" s="14"/>
      <c r="J1360" s="14"/>
      <c r="K1360" s="14"/>
      <c r="L1360" s="14"/>
      <c r="M1360" s="14"/>
      <c r="N1360" s="14"/>
      <c r="O1360" s="14"/>
      <c r="P1360" s="14"/>
      <c r="Q1360" s="14"/>
      <c r="R1360" s="14"/>
      <c r="S1360" s="14"/>
      <c r="T1360" s="14"/>
      <c r="U1360" s="14"/>
      <c r="V1360" s="14"/>
      <c r="W1360" s="14"/>
      <c r="X1360" s="14"/>
      <c r="Y1360" s="14"/>
      <c r="Z1360" s="14"/>
    </row>
    <row r="1361">
      <c r="A1361" s="106">
        <v>1360.0</v>
      </c>
      <c r="B1361" s="107" t="s">
        <v>5409</v>
      </c>
      <c r="C1361" s="107" t="s">
        <v>6735</v>
      </c>
      <c r="D1361" s="107" t="s">
        <v>4509</v>
      </c>
      <c r="E1361" s="36" t="s">
        <v>6736</v>
      </c>
      <c r="F1361" s="14"/>
      <c r="G1361" s="14"/>
      <c r="H1361" s="14"/>
      <c r="I1361" s="14"/>
      <c r="J1361" s="14"/>
      <c r="K1361" s="14"/>
      <c r="L1361" s="14"/>
      <c r="M1361" s="14"/>
      <c r="N1361" s="14"/>
      <c r="O1361" s="14"/>
      <c r="P1361" s="14"/>
      <c r="Q1361" s="14"/>
      <c r="R1361" s="14"/>
      <c r="S1361" s="14"/>
      <c r="T1361" s="14"/>
      <c r="U1361" s="14"/>
      <c r="V1361" s="14"/>
      <c r="W1361" s="14"/>
      <c r="X1361" s="14"/>
      <c r="Y1361" s="14"/>
      <c r="Z1361" s="14"/>
    </row>
    <row r="1362">
      <c r="A1362" s="106">
        <v>1361.0</v>
      </c>
      <c r="B1362" s="107" t="s">
        <v>5409</v>
      </c>
      <c r="C1362" s="107" t="s">
        <v>5341</v>
      </c>
      <c r="D1362" s="107" t="s">
        <v>4509</v>
      </c>
      <c r="E1362" s="36" t="s">
        <v>6737</v>
      </c>
      <c r="F1362" s="14"/>
      <c r="G1362" s="14"/>
      <c r="H1362" s="14"/>
      <c r="I1362" s="14"/>
      <c r="J1362" s="14"/>
      <c r="K1362" s="14"/>
      <c r="L1362" s="14"/>
      <c r="M1362" s="14"/>
      <c r="N1362" s="14"/>
      <c r="O1362" s="14"/>
      <c r="P1362" s="14"/>
      <c r="Q1362" s="14"/>
      <c r="R1362" s="14"/>
      <c r="S1362" s="14"/>
      <c r="T1362" s="14"/>
      <c r="U1362" s="14"/>
      <c r="V1362" s="14"/>
      <c r="W1362" s="14"/>
      <c r="X1362" s="14"/>
      <c r="Y1362" s="14"/>
      <c r="Z1362" s="14"/>
    </row>
    <row r="1363">
      <c r="A1363" s="106">
        <v>1362.0</v>
      </c>
      <c r="B1363" s="107" t="s">
        <v>5409</v>
      </c>
      <c r="C1363" s="107" t="s">
        <v>4574</v>
      </c>
      <c r="D1363" s="107" t="s">
        <v>4509</v>
      </c>
      <c r="E1363" s="36" t="s">
        <v>6738</v>
      </c>
      <c r="F1363" s="14"/>
      <c r="G1363" s="14"/>
      <c r="H1363" s="14"/>
      <c r="I1363" s="14"/>
      <c r="J1363" s="14"/>
      <c r="K1363" s="14"/>
      <c r="L1363" s="14"/>
      <c r="M1363" s="14"/>
      <c r="N1363" s="14"/>
      <c r="O1363" s="14"/>
      <c r="P1363" s="14"/>
      <c r="Q1363" s="14"/>
      <c r="R1363" s="14"/>
      <c r="S1363" s="14"/>
      <c r="T1363" s="14"/>
      <c r="U1363" s="14"/>
      <c r="V1363" s="14"/>
      <c r="W1363" s="14"/>
      <c r="X1363" s="14"/>
      <c r="Y1363" s="14"/>
      <c r="Z1363" s="14"/>
    </row>
    <row r="1364">
      <c r="A1364" s="106">
        <v>1363.0</v>
      </c>
      <c r="B1364" s="107" t="s">
        <v>5409</v>
      </c>
      <c r="C1364" s="107" t="s">
        <v>6739</v>
      </c>
      <c r="D1364" s="107" t="s">
        <v>4509</v>
      </c>
      <c r="E1364" s="36" t="s">
        <v>6740</v>
      </c>
      <c r="F1364" s="14"/>
      <c r="G1364" s="14"/>
      <c r="H1364" s="14"/>
      <c r="I1364" s="14"/>
      <c r="J1364" s="14"/>
      <c r="K1364" s="14"/>
      <c r="L1364" s="14"/>
      <c r="M1364" s="14"/>
      <c r="N1364" s="14"/>
      <c r="O1364" s="14"/>
      <c r="P1364" s="14"/>
      <c r="Q1364" s="14"/>
      <c r="R1364" s="14"/>
      <c r="S1364" s="14"/>
      <c r="T1364" s="14"/>
      <c r="U1364" s="14"/>
      <c r="V1364" s="14"/>
      <c r="W1364" s="14"/>
      <c r="X1364" s="14"/>
      <c r="Y1364" s="14"/>
      <c r="Z1364" s="14"/>
    </row>
    <row r="1365">
      <c r="A1365" s="106">
        <v>1364.0</v>
      </c>
      <c r="B1365" s="107" t="s">
        <v>5409</v>
      </c>
      <c r="C1365" s="107" t="s">
        <v>6741</v>
      </c>
      <c r="D1365" s="107" t="s">
        <v>4509</v>
      </c>
      <c r="E1365" s="36" t="s">
        <v>6742</v>
      </c>
      <c r="F1365" s="14"/>
      <c r="G1365" s="14"/>
      <c r="H1365" s="14"/>
      <c r="I1365" s="14"/>
      <c r="J1365" s="14"/>
      <c r="K1365" s="14"/>
      <c r="L1365" s="14"/>
      <c r="M1365" s="14"/>
      <c r="N1365" s="14"/>
      <c r="O1365" s="14"/>
      <c r="P1365" s="14"/>
      <c r="Q1365" s="14"/>
      <c r="R1365" s="14"/>
      <c r="S1365" s="14"/>
      <c r="T1365" s="14"/>
      <c r="U1365" s="14"/>
      <c r="V1365" s="14"/>
      <c r="W1365" s="14"/>
      <c r="X1365" s="14"/>
      <c r="Y1365" s="14"/>
      <c r="Z1365" s="14"/>
    </row>
    <row r="1366">
      <c r="A1366" s="106">
        <v>1365.0</v>
      </c>
      <c r="B1366" s="107" t="s">
        <v>5409</v>
      </c>
      <c r="C1366" s="107" t="s">
        <v>4947</v>
      </c>
      <c r="D1366" s="107" t="s">
        <v>4680</v>
      </c>
      <c r="E1366" s="36" t="s">
        <v>4246</v>
      </c>
      <c r="F1366" s="14"/>
      <c r="G1366" s="14"/>
      <c r="H1366" s="14"/>
      <c r="I1366" s="14"/>
      <c r="J1366" s="14"/>
      <c r="K1366" s="14"/>
      <c r="L1366" s="14"/>
      <c r="M1366" s="14"/>
      <c r="N1366" s="14"/>
      <c r="O1366" s="14"/>
      <c r="P1366" s="14"/>
      <c r="Q1366" s="14"/>
      <c r="R1366" s="14"/>
      <c r="S1366" s="14"/>
      <c r="T1366" s="14"/>
      <c r="U1366" s="14"/>
      <c r="V1366" s="14"/>
      <c r="W1366" s="14"/>
      <c r="X1366" s="14"/>
      <c r="Y1366" s="14"/>
      <c r="Z1366" s="14"/>
    </row>
    <row r="1367">
      <c r="A1367" s="106">
        <v>1366.0</v>
      </c>
      <c r="B1367" s="107" t="s">
        <v>5409</v>
      </c>
      <c r="C1367" s="107" t="s">
        <v>6743</v>
      </c>
      <c r="D1367" s="107" t="s">
        <v>4509</v>
      </c>
      <c r="E1367" s="36" t="s">
        <v>6744</v>
      </c>
      <c r="F1367" s="14"/>
      <c r="G1367" s="14"/>
      <c r="H1367" s="14"/>
      <c r="I1367" s="14"/>
      <c r="J1367" s="14"/>
      <c r="K1367" s="14"/>
      <c r="L1367" s="14"/>
      <c r="M1367" s="14"/>
      <c r="N1367" s="14"/>
      <c r="O1367" s="14"/>
      <c r="P1367" s="14"/>
      <c r="Q1367" s="14"/>
      <c r="R1367" s="14"/>
      <c r="S1367" s="14"/>
      <c r="T1367" s="14"/>
      <c r="U1367" s="14"/>
      <c r="V1367" s="14"/>
      <c r="W1367" s="14"/>
      <c r="X1367" s="14"/>
      <c r="Y1367" s="14"/>
      <c r="Z1367" s="14"/>
    </row>
    <row r="1368">
      <c r="A1368" s="106">
        <v>1367.0</v>
      </c>
      <c r="B1368" s="107" t="s">
        <v>5409</v>
      </c>
      <c r="C1368" s="107" t="s">
        <v>5199</v>
      </c>
      <c r="D1368" s="107" t="s">
        <v>4509</v>
      </c>
      <c r="E1368" s="36" t="s">
        <v>6745</v>
      </c>
      <c r="F1368" s="14"/>
      <c r="G1368" s="14"/>
      <c r="H1368" s="14"/>
      <c r="I1368" s="14"/>
      <c r="J1368" s="14"/>
      <c r="K1368" s="14"/>
      <c r="L1368" s="14"/>
      <c r="M1368" s="14"/>
      <c r="N1368" s="14"/>
      <c r="O1368" s="14"/>
      <c r="P1368" s="14"/>
      <c r="Q1368" s="14"/>
      <c r="R1368" s="14"/>
      <c r="S1368" s="14"/>
      <c r="T1368" s="14"/>
      <c r="U1368" s="14"/>
      <c r="V1368" s="14"/>
      <c r="W1368" s="14"/>
      <c r="X1368" s="14"/>
      <c r="Y1368" s="14"/>
      <c r="Z1368" s="14"/>
    </row>
    <row r="1369">
      <c r="A1369" s="106">
        <v>1368.0</v>
      </c>
      <c r="B1369" s="107" t="s">
        <v>5409</v>
      </c>
      <c r="C1369" s="107" t="s">
        <v>4604</v>
      </c>
      <c r="D1369" s="107" t="s">
        <v>4509</v>
      </c>
      <c r="E1369" s="36" t="s">
        <v>6746</v>
      </c>
      <c r="F1369" s="14"/>
      <c r="G1369" s="14"/>
      <c r="H1369" s="14"/>
      <c r="I1369" s="14"/>
      <c r="J1369" s="14"/>
      <c r="K1369" s="14"/>
      <c r="L1369" s="14"/>
      <c r="M1369" s="14"/>
      <c r="N1369" s="14"/>
      <c r="O1369" s="14"/>
      <c r="P1369" s="14"/>
      <c r="Q1369" s="14"/>
      <c r="R1369" s="14"/>
      <c r="S1369" s="14"/>
      <c r="T1369" s="14"/>
      <c r="U1369" s="14"/>
      <c r="V1369" s="14"/>
      <c r="W1369" s="14"/>
      <c r="X1369" s="14"/>
      <c r="Y1369" s="14"/>
      <c r="Z1369" s="14"/>
    </row>
    <row r="1370">
      <c r="A1370" s="106">
        <v>1369.0</v>
      </c>
      <c r="B1370" s="107" t="s">
        <v>5409</v>
      </c>
      <c r="C1370" s="107" t="s">
        <v>6747</v>
      </c>
      <c r="D1370" s="107" t="s">
        <v>4509</v>
      </c>
      <c r="E1370" s="36" t="s">
        <v>6748</v>
      </c>
      <c r="F1370" s="14"/>
      <c r="G1370" s="14"/>
      <c r="H1370" s="14"/>
      <c r="I1370" s="14"/>
      <c r="J1370" s="14"/>
      <c r="K1370" s="14"/>
      <c r="L1370" s="14"/>
      <c r="M1370" s="14"/>
      <c r="N1370" s="14"/>
      <c r="O1370" s="14"/>
      <c r="P1370" s="14"/>
      <c r="Q1370" s="14"/>
      <c r="R1370" s="14"/>
      <c r="S1370" s="14"/>
      <c r="T1370" s="14"/>
      <c r="U1370" s="14"/>
      <c r="V1370" s="14"/>
      <c r="W1370" s="14"/>
      <c r="X1370" s="14"/>
      <c r="Y1370" s="14"/>
      <c r="Z1370" s="14"/>
    </row>
    <row r="1371">
      <c r="A1371" s="106">
        <v>1370.0</v>
      </c>
      <c r="B1371" s="107" t="s">
        <v>5409</v>
      </c>
      <c r="C1371" s="107" t="s">
        <v>6749</v>
      </c>
      <c r="D1371" s="107" t="s">
        <v>4509</v>
      </c>
      <c r="E1371" s="36" t="s">
        <v>6750</v>
      </c>
      <c r="F1371" s="14"/>
      <c r="G1371" s="14"/>
      <c r="H1371" s="14"/>
      <c r="I1371" s="14"/>
      <c r="J1371" s="14"/>
      <c r="K1371" s="14"/>
      <c r="L1371" s="14"/>
      <c r="M1371" s="14"/>
      <c r="N1371" s="14"/>
      <c r="O1371" s="14"/>
      <c r="P1371" s="14"/>
      <c r="Q1371" s="14"/>
      <c r="R1371" s="14"/>
      <c r="S1371" s="14"/>
      <c r="T1371" s="14"/>
      <c r="U1371" s="14"/>
      <c r="V1371" s="14"/>
      <c r="W1371" s="14"/>
      <c r="X1371" s="14"/>
      <c r="Y1371" s="14"/>
      <c r="Z1371" s="14"/>
    </row>
    <row r="1372">
      <c r="A1372" s="106">
        <v>1371.0</v>
      </c>
      <c r="B1372" s="107" t="s">
        <v>5409</v>
      </c>
      <c r="C1372" s="107" t="s">
        <v>4558</v>
      </c>
      <c r="D1372" s="107" t="s">
        <v>4543</v>
      </c>
      <c r="E1372" s="36" t="s">
        <v>6751</v>
      </c>
      <c r="F1372" s="14"/>
      <c r="G1372" s="14"/>
      <c r="H1372" s="14"/>
      <c r="I1372" s="14"/>
      <c r="J1372" s="14"/>
      <c r="K1372" s="14"/>
      <c r="L1372" s="14"/>
      <c r="M1372" s="14"/>
      <c r="N1372" s="14"/>
      <c r="O1372" s="14"/>
      <c r="P1372" s="14"/>
      <c r="Q1372" s="14"/>
      <c r="R1372" s="14"/>
      <c r="S1372" s="14"/>
      <c r="T1372" s="14"/>
      <c r="U1372" s="14"/>
      <c r="V1372" s="14"/>
      <c r="W1372" s="14"/>
      <c r="X1372" s="14"/>
      <c r="Y1372" s="14"/>
      <c r="Z1372" s="14"/>
    </row>
    <row r="1373">
      <c r="A1373" s="106">
        <v>1372.0</v>
      </c>
      <c r="B1373" s="107" t="s">
        <v>5409</v>
      </c>
      <c r="C1373" s="107" t="s">
        <v>6752</v>
      </c>
      <c r="D1373" s="107" t="s">
        <v>4509</v>
      </c>
      <c r="E1373" s="36" t="s">
        <v>6753</v>
      </c>
      <c r="F1373" s="14"/>
      <c r="G1373" s="14"/>
      <c r="H1373" s="14"/>
      <c r="I1373" s="14"/>
      <c r="J1373" s="14"/>
      <c r="K1373" s="14"/>
      <c r="L1373" s="14"/>
      <c r="M1373" s="14"/>
      <c r="N1373" s="14"/>
      <c r="O1373" s="14"/>
      <c r="P1373" s="14"/>
      <c r="Q1373" s="14"/>
      <c r="R1373" s="14"/>
      <c r="S1373" s="14"/>
      <c r="T1373" s="14"/>
      <c r="U1373" s="14"/>
      <c r="V1373" s="14"/>
      <c r="W1373" s="14"/>
      <c r="X1373" s="14"/>
      <c r="Y1373" s="14"/>
      <c r="Z1373" s="14"/>
    </row>
    <row r="1374">
      <c r="A1374" s="106">
        <v>1373.0</v>
      </c>
      <c r="B1374" s="107" t="s">
        <v>5409</v>
      </c>
      <c r="C1374" s="107" t="s">
        <v>5661</v>
      </c>
      <c r="D1374" s="107" t="s">
        <v>4509</v>
      </c>
      <c r="E1374" s="36" t="s">
        <v>6754</v>
      </c>
      <c r="F1374" s="14"/>
      <c r="G1374" s="14"/>
      <c r="H1374" s="14"/>
      <c r="I1374" s="14"/>
      <c r="J1374" s="14"/>
      <c r="K1374" s="14"/>
      <c r="L1374" s="14"/>
      <c r="M1374" s="14"/>
      <c r="N1374" s="14"/>
      <c r="O1374" s="14"/>
      <c r="P1374" s="14"/>
      <c r="Q1374" s="14"/>
      <c r="R1374" s="14"/>
      <c r="S1374" s="14"/>
      <c r="T1374" s="14"/>
      <c r="U1374" s="14"/>
      <c r="V1374" s="14"/>
      <c r="W1374" s="14"/>
      <c r="X1374" s="14"/>
      <c r="Y1374" s="14"/>
      <c r="Z1374" s="14"/>
    </row>
    <row r="1375">
      <c r="A1375" s="106">
        <v>1374.0</v>
      </c>
      <c r="B1375" s="107" t="s">
        <v>5409</v>
      </c>
      <c r="C1375" s="107" t="s">
        <v>6755</v>
      </c>
      <c r="D1375" s="107" t="s">
        <v>4509</v>
      </c>
      <c r="E1375" s="36" t="s">
        <v>6756</v>
      </c>
      <c r="F1375" s="14"/>
      <c r="G1375" s="14"/>
      <c r="H1375" s="14"/>
      <c r="I1375" s="14"/>
      <c r="J1375" s="14"/>
      <c r="K1375" s="14"/>
      <c r="L1375" s="14"/>
      <c r="M1375" s="14"/>
      <c r="N1375" s="14"/>
      <c r="O1375" s="14"/>
      <c r="P1375" s="14"/>
      <c r="Q1375" s="14"/>
      <c r="R1375" s="14"/>
      <c r="S1375" s="14"/>
      <c r="T1375" s="14"/>
      <c r="U1375" s="14"/>
      <c r="V1375" s="14"/>
      <c r="W1375" s="14"/>
      <c r="X1375" s="14"/>
      <c r="Y1375" s="14"/>
      <c r="Z1375" s="14"/>
    </row>
    <row r="1376">
      <c r="A1376" s="106">
        <v>1375.0</v>
      </c>
      <c r="B1376" s="107" t="s">
        <v>5409</v>
      </c>
      <c r="C1376" s="107" t="s">
        <v>6757</v>
      </c>
      <c r="D1376" s="107" t="s">
        <v>4509</v>
      </c>
      <c r="E1376" s="36" t="s">
        <v>6758</v>
      </c>
      <c r="F1376" s="14"/>
      <c r="G1376" s="14"/>
      <c r="H1376" s="14"/>
      <c r="I1376" s="14"/>
      <c r="J1376" s="14"/>
      <c r="K1376" s="14"/>
      <c r="L1376" s="14"/>
      <c r="M1376" s="14"/>
      <c r="N1376" s="14"/>
      <c r="O1376" s="14"/>
      <c r="P1376" s="14"/>
      <c r="Q1376" s="14"/>
      <c r="R1376" s="14"/>
      <c r="S1376" s="14"/>
      <c r="T1376" s="14"/>
      <c r="U1376" s="14"/>
      <c r="V1376" s="14"/>
      <c r="W1376" s="14"/>
      <c r="X1376" s="14"/>
      <c r="Y1376" s="14"/>
      <c r="Z1376" s="14"/>
    </row>
    <row r="1377">
      <c r="A1377" s="106">
        <v>1376.0</v>
      </c>
      <c r="B1377" s="107" t="s">
        <v>5409</v>
      </c>
      <c r="C1377" s="107" t="s">
        <v>6759</v>
      </c>
      <c r="D1377" s="107" t="s">
        <v>4509</v>
      </c>
      <c r="E1377" s="36" t="s">
        <v>6760</v>
      </c>
      <c r="F1377" s="14"/>
      <c r="G1377" s="14"/>
      <c r="H1377" s="14"/>
      <c r="I1377" s="14"/>
      <c r="J1377" s="14"/>
      <c r="K1377" s="14"/>
      <c r="L1377" s="14"/>
      <c r="M1377" s="14"/>
      <c r="N1377" s="14"/>
      <c r="O1377" s="14"/>
      <c r="P1377" s="14"/>
      <c r="Q1377" s="14"/>
      <c r="R1377" s="14"/>
      <c r="S1377" s="14"/>
      <c r="T1377" s="14"/>
      <c r="U1377" s="14"/>
      <c r="V1377" s="14"/>
      <c r="W1377" s="14"/>
      <c r="X1377" s="14"/>
      <c r="Y1377" s="14"/>
      <c r="Z1377" s="14"/>
    </row>
    <row r="1378">
      <c r="A1378" s="106">
        <v>1377.0</v>
      </c>
      <c r="B1378" s="107" t="s">
        <v>5409</v>
      </c>
      <c r="C1378" s="107" t="s">
        <v>5546</v>
      </c>
      <c r="D1378" s="107" t="s">
        <v>4505</v>
      </c>
      <c r="E1378" s="36" t="s">
        <v>6761</v>
      </c>
      <c r="F1378" s="14"/>
      <c r="G1378" s="14"/>
      <c r="H1378" s="14"/>
      <c r="I1378" s="14"/>
      <c r="J1378" s="14"/>
      <c r="K1378" s="14"/>
      <c r="L1378" s="14"/>
      <c r="M1378" s="14"/>
      <c r="N1378" s="14"/>
      <c r="O1378" s="14"/>
      <c r="P1378" s="14"/>
      <c r="Q1378" s="14"/>
      <c r="R1378" s="14"/>
      <c r="S1378" s="14"/>
      <c r="T1378" s="14"/>
      <c r="U1378" s="14"/>
      <c r="V1378" s="14"/>
      <c r="W1378" s="14"/>
      <c r="X1378" s="14"/>
      <c r="Y1378" s="14"/>
      <c r="Z1378" s="14"/>
    </row>
    <row r="1379">
      <c r="A1379" s="106">
        <v>1378.0</v>
      </c>
      <c r="B1379" s="107" t="s">
        <v>5409</v>
      </c>
      <c r="C1379" s="107" t="s">
        <v>6239</v>
      </c>
      <c r="D1379" s="107" t="s">
        <v>4509</v>
      </c>
      <c r="E1379" s="36" t="s">
        <v>4247</v>
      </c>
      <c r="F1379" s="14"/>
      <c r="G1379" s="14"/>
      <c r="H1379" s="14"/>
      <c r="I1379" s="14"/>
      <c r="J1379" s="14"/>
      <c r="K1379" s="14"/>
      <c r="L1379" s="14"/>
      <c r="M1379" s="14"/>
      <c r="N1379" s="14"/>
      <c r="O1379" s="14"/>
      <c r="P1379" s="14"/>
      <c r="Q1379" s="14"/>
      <c r="R1379" s="14"/>
      <c r="S1379" s="14"/>
      <c r="T1379" s="14"/>
      <c r="U1379" s="14"/>
      <c r="V1379" s="14"/>
      <c r="W1379" s="14"/>
      <c r="X1379" s="14"/>
      <c r="Y1379" s="14"/>
      <c r="Z1379" s="14"/>
    </row>
    <row r="1380">
      <c r="A1380" s="106">
        <v>1379.0</v>
      </c>
      <c r="B1380" s="107" t="s">
        <v>5409</v>
      </c>
      <c r="C1380" s="107" t="s">
        <v>6762</v>
      </c>
      <c r="D1380" s="107" t="s">
        <v>4509</v>
      </c>
      <c r="E1380" s="36" t="s">
        <v>6763</v>
      </c>
      <c r="F1380" s="14"/>
      <c r="G1380" s="14"/>
      <c r="H1380" s="14"/>
      <c r="I1380" s="14"/>
      <c r="J1380" s="14"/>
      <c r="K1380" s="14"/>
      <c r="L1380" s="14"/>
      <c r="M1380" s="14"/>
      <c r="N1380" s="14"/>
      <c r="O1380" s="14"/>
      <c r="P1380" s="14"/>
      <c r="Q1380" s="14"/>
      <c r="R1380" s="14"/>
      <c r="S1380" s="14"/>
      <c r="T1380" s="14"/>
      <c r="U1380" s="14"/>
      <c r="V1380" s="14"/>
      <c r="W1380" s="14"/>
      <c r="X1380" s="14"/>
      <c r="Y1380" s="14"/>
      <c r="Z1380" s="14"/>
    </row>
    <row r="1381">
      <c r="A1381" s="106">
        <v>1380.0</v>
      </c>
      <c r="B1381" s="107" t="s">
        <v>5409</v>
      </c>
      <c r="C1381" s="107" t="s">
        <v>5468</v>
      </c>
      <c r="D1381" s="107" t="s">
        <v>4509</v>
      </c>
      <c r="E1381" s="36" t="s">
        <v>4248</v>
      </c>
      <c r="F1381" s="14"/>
      <c r="G1381" s="14"/>
      <c r="H1381" s="14"/>
      <c r="I1381" s="14"/>
      <c r="J1381" s="14"/>
      <c r="K1381" s="14"/>
      <c r="L1381" s="14"/>
      <c r="M1381" s="14"/>
      <c r="N1381" s="14"/>
      <c r="O1381" s="14"/>
      <c r="P1381" s="14"/>
      <c r="Q1381" s="14"/>
      <c r="R1381" s="14"/>
      <c r="S1381" s="14"/>
      <c r="T1381" s="14"/>
      <c r="U1381" s="14"/>
      <c r="V1381" s="14"/>
      <c r="W1381" s="14"/>
      <c r="X1381" s="14"/>
      <c r="Y1381" s="14"/>
      <c r="Z1381" s="14"/>
    </row>
    <row r="1382">
      <c r="A1382" s="106">
        <v>1381.0</v>
      </c>
      <c r="B1382" s="107" t="s">
        <v>5409</v>
      </c>
      <c r="C1382" s="107" t="s">
        <v>6764</v>
      </c>
      <c r="D1382" s="107" t="s">
        <v>4543</v>
      </c>
      <c r="E1382" s="36" t="s">
        <v>6765</v>
      </c>
      <c r="F1382" s="14"/>
      <c r="G1382" s="14"/>
      <c r="H1382" s="14"/>
      <c r="I1382" s="14"/>
      <c r="J1382" s="14"/>
      <c r="K1382" s="14"/>
      <c r="L1382" s="14"/>
      <c r="M1382" s="14"/>
      <c r="N1382" s="14"/>
      <c r="O1382" s="14"/>
      <c r="P1382" s="14"/>
      <c r="Q1382" s="14"/>
      <c r="R1382" s="14"/>
      <c r="S1382" s="14"/>
      <c r="T1382" s="14"/>
      <c r="U1382" s="14"/>
      <c r="V1382" s="14"/>
      <c r="W1382" s="14"/>
      <c r="X1382" s="14"/>
      <c r="Y1382" s="14"/>
      <c r="Z1382" s="14"/>
    </row>
    <row r="1383">
      <c r="A1383" s="106">
        <v>1382.0</v>
      </c>
      <c r="B1383" s="107" t="s">
        <v>5409</v>
      </c>
      <c r="C1383" s="107" t="s">
        <v>6766</v>
      </c>
      <c r="D1383" s="107" t="s">
        <v>4543</v>
      </c>
      <c r="E1383" s="36" t="s">
        <v>6767</v>
      </c>
      <c r="F1383" s="14"/>
      <c r="G1383" s="14"/>
      <c r="H1383" s="14"/>
      <c r="I1383" s="14"/>
      <c r="J1383" s="14"/>
      <c r="K1383" s="14"/>
      <c r="L1383" s="14"/>
      <c r="M1383" s="14"/>
      <c r="N1383" s="14"/>
      <c r="O1383" s="14"/>
      <c r="P1383" s="14"/>
      <c r="Q1383" s="14"/>
      <c r="R1383" s="14"/>
      <c r="S1383" s="14"/>
      <c r="T1383" s="14"/>
      <c r="U1383" s="14"/>
      <c r="V1383" s="14"/>
      <c r="W1383" s="14"/>
      <c r="X1383" s="14"/>
      <c r="Y1383" s="14"/>
      <c r="Z1383" s="14"/>
    </row>
    <row r="1384">
      <c r="A1384" s="106">
        <v>1383.0</v>
      </c>
      <c r="B1384" s="107" t="s">
        <v>5409</v>
      </c>
      <c r="C1384" s="107" t="s">
        <v>5530</v>
      </c>
      <c r="D1384" s="107" t="s">
        <v>4509</v>
      </c>
      <c r="E1384" s="36" t="s">
        <v>6768</v>
      </c>
      <c r="F1384" s="14"/>
      <c r="G1384" s="14"/>
      <c r="H1384" s="14"/>
      <c r="I1384" s="14"/>
      <c r="J1384" s="14"/>
      <c r="K1384" s="14"/>
      <c r="L1384" s="14"/>
      <c r="M1384" s="14"/>
      <c r="N1384" s="14"/>
      <c r="O1384" s="14"/>
      <c r="P1384" s="14"/>
      <c r="Q1384" s="14"/>
      <c r="R1384" s="14"/>
      <c r="S1384" s="14"/>
      <c r="T1384" s="14"/>
      <c r="U1384" s="14"/>
      <c r="V1384" s="14"/>
      <c r="W1384" s="14"/>
      <c r="X1384" s="14"/>
      <c r="Y1384" s="14"/>
      <c r="Z1384" s="14"/>
    </row>
    <row r="1385">
      <c r="A1385" s="106">
        <v>1384.0</v>
      </c>
      <c r="B1385" s="107" t="s">
        <v>5409</v>
      </c>
      <c r="C1385" s="107" t="s">
        <v>6769</v>
      </c>
      <c r="D1385" s="107" t="s">
        <v>4509</v>
      </c>
      <c r="E1385" s="36" t="s">
        <v>6770</v>
      </c>
      <c r="F1385" s="14"/>
      <c r="G1385" s="14"/>
      <c r="H1385" s="14"/>
      <c r="I1385" s="14"/>
      <c r="J1385" s="14"/>
      <c r="K1385" s="14"/>
      <c r="L1385" s="14"/>
      <c r="M1385" s="14"/>
      <c r="N1385" s="14"/>
      <c r="O1385" s="14"/>
      <c r="P1385" s="14"/>
      <c r="Q1385" s="14"/>
      <c r="R1385" s="14"/>
      <c r="S1385" s="14"/>
      <c r="T1385" s="14"/>
      <c r="U1385" s="14"/>
      <c r="V1385" s="14"/>
      <c r="W1385" s="14"/>
      <c r="X1385" s="14"/>
      <c r="Y1385" s="14"/>
      <c r="Z1385" s="14"/>
    </row>
    <row r="1386">
      <c r="A1386" s="106">
        <v>1385.0</v>
      </c>
      <c r="B1386" s="107" t="s">
        <v>5409</v>
      </c>
      <c r="C1386" s="107" t="s">
        <v>6771</v>
      </c>
      <c r="D1386" s="107" t="s">
        <v>4543</v>
      </c>
      <c r="E1386" s="36" t="s">
        <v>6772</v>
      </c>
      <c r="F1386" s="14"/>
      <c r="G1386" s="14"/>
      <c r="H1386" s="14"/>
      <c r="I1386" s="14"/>
      <c r="J1386" s="14"/>
      <c r="K1386" s="14"/>
      <c r="L1386" s="14"/>
      <c r="M1386" s="14"/>
      <c r="N1386" s="14"/>
      <c r="O1386" s="14"/>
      <c r="P1386" s="14"/>
      <c r="Q1386" s="14"/>
      <c r="R1386" s="14"/>
      <c r="S1386" s="14"/>
      <c r="T1386" s="14"/>
      <c r="U1386" s="14"/>
      <c r="V1386" s="14"/>
      <c r="W1386" s="14"/>
      <c r="X1386" s="14"/>
      <c r="Y1386" s="14"/>
      <c r="Z1386" s="14"/>
    </row>
    <row r="1387">
      <c r="A1387" s="106">
        <v>1386.0</v>
      </c>
      <c r="B1387" s="107" t="s">
        <v>5409</v>
      </c>
      <c r="C1387" s="107" t="s">
        <v>6773</v>
      </c>
      <c r="D1387" s="107" t="s">
        <v>4509</v>
      </c>
      <c r="E1387" s="36" t="s">
        <v>6774</v>
      </c>
      <c r="F1387" s="14"/>
      <c r="G1387" s="14"/>
      <c r="H1387" s="14"/>
      <c r="I1387" s="14"/>
      <c r="J1387" s="14"/>
      <c r="K1387" s="14"/>
      <c r="L1387" s="14"/>
      <c r="M1387" s="14"/>
      <c r="N1387" s="14"/>
      <c r="O1387" s="14"/>
      <c r="P1387" s="14"/>
      <c r="Q1387" s="14"/>
      <c r="R1387" s="14"/>
      <c r="S1387" s="14"/>
      <c r="T1387" s="14"/>
      <c r="U1387" s="14"/>
      <c r="V1387" s="14"/>
      <c r="W1387" s="14"/>
      <c r="X1387" s="14"/>
      <c r="Y1387" s="14"/>
      <c r="Z1387" s="14"/>
    </row>
    <row r="1388">
      <c r="A1388" s="106">
        <v>1387.0</v>
      </c>
      <c r="B1388" s="107" t="s">
        <v>5409</v>
      </c>
      <c r="C1388" s="107" t="s">
        <v>6775</v>
      </c>
      <c r="D1388" s="107" t="s">
        <v>4569</v>
      </c>
      <c r="E1388" s="36" t="s">
        <v>6776</v>
      </c>
      <c r="F1388" s="14"/>
      <c r="G1388" s="14"/>
      <c r="H1388" s="14"/>
      <c r="I1388" s="14"/>
      <c r="J1388" s="14"/>
      <c r="K1388" s="14"/>
      <c r="L1388" s="14"/>
      <c r="M1388" s="14"/>
      <c r="N1388" s="14"/>
      <c r="O1388" s="14"/>
      <c r="P1388" s="14"/>
      <c r="Q1388" s="14"/>
      <c r="R1388" s="14"/>
      <c r="S1388" s="14"/>
      <c r="T1388" s="14"/>
      <c r="U1388" s="14"/>
      <c r="V1388" s="14"/>
      <c r="W1388" s="14"/>
      <c r="X1388" s="14"/>
      <c r="Y1388" s="14"/>
      <c r="Z1388" s="14"/>
    </row>
    <row r="1389">
      <c r="A1389" s="106">
        <v>1388.0</v>
      </c>
      <c r="B1389" s="107" t="s">
        <v>5409</v>
      </c>
      <c r="C1389" s="107" t="s">
        <v>6777</v>
      </c>
      <c r="D1389" s="107" t="s">
        <v>4569</v>
      </c>
      <c r="E1389" s="36" t="s">
        <v>6778</v>
      </c>
      <c r="F1389" s="14"/>
      <c r="G1389" s="14"/>
      <c r="H1389" s="14"/>
      <c r="I1389" s="14"/>
      <c r="J1389" s="14"/>
      <c r="K1389" s="14"/>
      <c r="L1389" s="14"/>
      <c r="M1389" s="14"/>
      <c r="N1389" s="14"/>
      <c r="O1389" s="14"/>
      <c r="P1389" s="14"/>
      <c r="Q1389" s="14"/>
      <c r="R1389" s="14"/>
      <c r="S1389" s="14"/>
      <c r="T1389" s="14"/>
      <c r="U1389" s="14"/>
      <c r="V1389" s="14"/>
      <c r="W1389" s="14"/>
      <c r="X1389" s="14"/>
      <c r="Y1389" s="14"/>
      <c r="Z1389" s="14"/>
    </row>
    <row r="1390">
      <c r="A1390" s="106">
        <v>1389.0</v>
      </c>
      <c r="B1390" s="107" t="s">
        <v>5409</v>
      </c>
      <c r="C1390" s="107" t="s">
        <v>5508</v>
      </c>
      <c r="D1390" s="107" t="s">
        <v>4509</v>
      </c>
      <c r="E1390" s="36" t="s">
        <v>6779</v>
      </c>
      <c r="F1390" s="14"/>
      <c r="G1390" s="14"/>
      <c r="H1390" s="14"/>
      <c r="I1390" s="14"/>
      <c r="J1390" s="14"/>
      <c r="K1390" s="14"/>
      <c r="L1390" s="14"/>
      <c r="M1390" s="14"/>
      <c r="N1390" s="14"/>
      <c r="O1390" s="14"/>
      <c r="P1390" s="14"/>
      <c r="Q1390" s="14"/>
      <c r="R1390" s="14"/>
      <c r="S1390" s="14"/>
      <c r="T1390" s="14"/>
      <c r="U1390" s="14"/>
      <c r="V1390" s="14"/>
      <c r="W1390" s="14"/>
      <c r="X1390" s="14"/>
      <c r="Y1390" s="14"/>
      <c r="Z1390" s="14"/>
    </row>
    <row r="1391">
      <c r="A1391" s="106">
        <v>1390.0</v>
      </c>
      <c r="B1391" s="107" t="s">
        <v>5409</v>
      </c>
      <c r="C1391" s="107" t="s">
        <v>6780</v>
      </c>
      <c r="D1391" s="107" t="s">
        <v>4509</v>
      </c>
      <c r="E1391" s="36" t="s">
        <v>4249</v>
      </c>
      <c r="F1391" s="14"/>
      <c r="G1391" s="14"/>
      <c r="H1391" s="14"/>
      <c r="I1391" s="14"/>
      <c r="J1391" s="14"/>
      <c r="K1391" s="14"/>
      <c r="L1391" s="14"/>
      <c r="M1391" s="14"/>
      <c r="N1391" s="14"/>
      <c r="O1391" s="14"/>
      <c r="P1391" s="14"/>
      <c r="Q1391" s="14"/>
      <c r="R1391" s="14"/>
      <c r="S1391" s="14"/>
      <c r="T1391" s="14"/>
      <c r="U1391" s="14"/>
      <c r="V1391" s="14"/>
      <c r="W1391" s="14"/>
      <c r="X1391" s="14"/>
      <c r="Y1391" s="14"/>
      <c r="Z1391" s="14"/>
    </row>
    <row r="1392">
      <c r="A1392" s="106">
        <v>1391.0</v>
      </c>
      <c r="B1392" s="107" t="s">
        <v>5409</v>
      </c>
      <c r="C1392" s="107" t="s">
        <v>6781</v>
      </c>
      <c r="D1392" s="107" t="s">
        <v>4509</v>
      </c>
      <c r="E1392" s="36" t="s">
        <v>6782</v>
      </c>
      <c r="F1392" s="14"/>
      <c r="G1392" s="14"/>
      <c r="H1392" s="14"/>
      <c r="I1392" s="14"/>
      <c r="J1392" s="14"/>
      <c r="K1392" s="14"/>
      <c r="L1392" s="14"/>
      <c r="M1392" s="14"/>
      <c r="N1392" s="14"/>
      <c r="O1392" s="14"/>
      <c r="P1392" s="14"/>
      <c r="Q1392" s="14"/>
      <c r="R1392" s="14"/>
      <c r="S1392" s="14"/>
      <c r="T1392" s="14"/>
      <c r="U1392" s="14"/>
      <c r="V1392" s="14"/>
      <c r="W1392" s="14"/>
      <c r="X1392" s="14"/>
      <c r="Y1392" s="14"/>
      <c r="Z1392" s="14"/>
    </row>
    <row r="1393">
      <c r="A1393" s="106">
        <v>1392.0</v>
      </c>
      <c r="B1393" s="107" t="s">
        <v>5409</v>
      </c>
      <c r="C1393" s="107" t="s">
        <v>6783</v>
      </c>
      <c r="D1393" s="107" t="s">
        <v>4505</v>
      </c>
      <c r="E1393" s="36" t="s">
        <v>6784</v>
      </c>
      <c r="F1393" s="14"/>
      <c r="G1393" s="14"/>
      <c r="H1393" s="14"/>
      <c r="I1393" s="14"/>
      <c r="J1393" s="14"/>
      <c r="K1393" s="14"/>
      <c r="L1393" s="14"/>
      <c r="M1393" s="14"/>
      <c r="N1393" s="14"/>
      <c r="O1393" s="14"/>
      <c r="P1393" s="14"/>
      <c r="Q1393" s="14"/>
      <c r="R1393" s="14"/>
      <c r="S1393" s="14"/>
      <c r="T1393" s="14"/>
      <c r="U1393" s="14"/>
      <c r="V1393" s="14"/>
      <c r="W1393" s="14"/>
      <c r="X1393" s="14"/>
      <c r="Y1393" s="14"/>
      <c r="Z1393" s="14"/>
    </row>
    <row r="1394">
      <c r="A1394" s="106">
        <v>1393.0</v>
      </c>
      <c r="B1394" s="107" t="s">
        <v>5409</v>
      </c>
      <c r="C1394" s="107" t="s">
        <v>6785</v>
      </c>
      <c r="D1394" s="107" t="s">
        <v>4509</v>
      </c>
      <c r="E1394" s="36" t="s">
        <v>6786</v>
      </c>
      <c r="F1394" s="14"/>
      <c r="G1394" s="14"/>
      <c r="H1394" s="14"/>
      <c r="I1394" s="14"/>
      <c r="J1394" s="14"/>
      <c r="K1394" s="14"/>
      <c r="L1394" s="14"/>
      <c r="M1394" s="14"/>
      <c r="N1394" s="14"/>
      <c r="O1394" s="14"/>
      <c r="P1394" s="14"/>
      <c r="Q1394" s="14"/>
      <c r="R1394" s="14"/>
      <c r="S1394" s="14"/>
      <c r="T1394" s="14"/>
      <c r="U1394" s="14"/>
      <c r="V1394" s="14"/>
      <c r="W1394" s="14"/>
      <c r="X1394" s="14"/>
      <c r="Y1394" s="14"/>
      <c r="Z1394" s="14"/>
    </row>
    <row r="1395">
      <c r="A1395" s="106">
        <v>1394.0</v>
      </c>
      <c r="B1395" s="107" t="s">
        <v>5409</v>
      </c>
      <c r="C1395" s="107" t="s">
        <v>4604</v>
      </c>
      <c r="D1395" s="107" t="s">
        <v>4509</v>
      </c>
      <c r="E1395" s="36" t="s">
        <v>6787</v>
      </c>
      <c r="F1395" s="14"/>
      <c r="G1395" s="14"/>
      <c r="H1395" s="14"/>
      <c r="I1395" s="14"/>
      <c r="J1395" s="14"/>
      <c r="K1395" s="14"/>
      <c r="L1395" s="14"/>
      <c r="M1395" s="14"/>
      <c r="N1395" s="14"/>
      <c r="O1395" s="14"/>
      <c r="P1395" s="14"/>
      <c r="Q1395" s="14"/>
      <c r="R1395" s="14"/>
      <c r="S1395" s="14"/>
      <c r="T1395" s="14"/>
      <c r="U1395" s="14"/>
      <c r="V1395" s="14"/>
      <c r="W1395" s="14"/>
      <c r="X1395" s="14"/>
      <c r="Y1395" s="14"/>
      <c r="Z1395" s="14"/>
    </row>
    <row r="1396">
      <c r="A1396" s="106">
        <v>1395.0</v>
      </c>
      <c r="B1396" s="107" t="s">
        <v>5409</v>
      </c>
      <c r="C1396" s="107" t="s">
        <v>6788</v>
      </c>
      <c r="D1396" s="107" t="s">
        <v>4509</v>
      </c>
      <c r="E1396" s="36" t="s">
        <v>6789</v>
      </c>
      <c r="F1396" s="14"/>
      <c r="G1396" s="14"/>
      <c r="H1396" s="14"/>
      <c r="I1396" s="14"/>
      <c r="J1396" s="14"/>
      <c r="K1396" s="14"/>
      <c r="L1396" s="14"/>
      <c r="M1396" s="14"/>
      <c r="N1396" s="14"/>
      <c r="O1396" s="14"/>
      <c r="P1396" s="14"/>
      <c r="Q1396" s="14"/>
      <c r="R1396" s="14"/>
      <c r="S1396" s="14"/>
      <c r="T1396" s="14"/>
      <c r="U1396" s="14"/>
      <c r="V1396" s="14"/>
      <c r="W1396" s="14"/>
      <c r="X1396" s="14"/>
      <c r="Y1396" s="14"/>
      <c r="Z1396" s="14"/>
    </row>
    <row r="1397">
      <c r="A1397" s="106">
        <v>1396.0</v>
      </c>
      <c r="B1397" s="107" t="s">
        <v>5409</v>
      </c>
      <c r="C1397" s="107" t="s">
        <v>5869</v>
      </c>
      <c r="D1397" s="107" t="s">
        <v>4509</v>
      </c>
      <c r="E1397" s="36" t="s">
        <v>4250</v>
      </c>
      <c r="F1397" s="14"/>
      <c r="G1397" s="14"/>
      <c r="H1397" s="14"/>
      <c r="I1397" s="14"/>
      <c r="J1397" s="14"/>
      <c r="K1397" s="14"/>
      <c r="L1397" s="14"/>
      <c r="M1397" s="14"/>
      <c r="N1397" s="14"/>
      <c r="O1397" s="14"/>
      <c r="P1397" s="14"/>
      <c r="Q1397" s="14"/>
      <c r="R1397" s="14"/>
      <c r="S1397" s="14"/>
      <c r="T1397" s="14"/>
      <c r="U1397" s="14"/>
      <c r="V1397" s="14"/>
      <c r="W1397" s="14"/>
      <c r="X1397" s="14"/>
      <c r="Y1397" s="14"/>
      <c r="Z1397" s="14"/>
    </row>
    <row r="1398">
      <c r="A1398" s="106">
        <v>1397.0</v>
      </c>
      <c r="B1398" s="107" t="s">
        <v>5409</v>
      </c>
      <c r="C1398" s="107" t="s">
        <v>4749</v>
      </c>
      <c r="D1398" s="107" t="s">
        <v>4509</v>
      </c>
      <c r="E1398" s="36" t="s">
        <v>6790</v>
      </c>
      <c r="F1398" s="14"/>
      <c r="G1398" s="14"/>
      <c r="H1398" s="14"/>
      <c r="I1398" s="14"/>
      <c r="J1398" s="14"/>
      <c r="K1398" s="14"/>
      <c r="L1398" s="14"/>
      <c r="M1398" s="14"/>
      <c r="N1398" s="14"/>
      <c r="O1398" s="14"/>
      <c r="P1398" s="14"/>
      <c r="Q1398" s="14"/>
      <c r="R1398" s="14"/>
      <c r="S1398" s="14"/>
      <c r="T1398" s="14"/>
      <c r="U1398" s="14"/>
      <c r="V1398" s="14"/>
      <c r="W1398" s="14"/>
      <c r="X1398" s="14"/>
      <c r="Y1398" s="14"/>
      <c r="Z1398" s="14"/>
    </row>
    <row r="1399">
      <c r="A1399" s="106">
        <v>1398.0</v>
      </c>
      <c r="B1399" s="107" t="s">
        <v>5409</v>
      </c>
      <c r="C1399" s="107" t="s">
        <v>6791</v>
      </c>
      <c r="D1399" s="107" t="s">
        <v>4543</v>
      </c>
      <c r="E1399" s="36" t="s">
        <v>4251</v>
      </c>
      <c r="F1399" s="14"/>
      <c r="G1399" s="14"/>
      <c r="H1399" s="14"/>
      <c r="I1399" s="14"/>
      <c r="J1399" s="14"/>
      <c r="K1399" s="14"/>
      <c r="L1399" s="14"/>
      <c r="M1399" s="14"/>
      <c r="N1399" s="14"/>
      <c r="O1399" s="14"/>
      <c r="P1399" s="14"/>
      <c r="Q1399" s="14"/>
      <c r="R1399" s="14"/>
      <c r="S1399" s="14"/>
      <c r="T1399" s="14"/>
      <c r="U1399" s="14"/>
      <c r="V1399" s="14"/>
      <c r="W1399" s="14"/>
      <c r="X1399" s="14"/>
      <c r="Y1399" s="14"/>
      <c r="Z1399" s="14"/>
    </row>
    <row r="1400">
      <c r="A1400" s="106">
        <v>1399.0</v>
      </c>
      <c r="B1400" s="107" t="s">
        <v>5409</v>
      </c>
      <c r="C1400" s="107" t="s">
        <v>6792</v>
      </c>
      <c r="D1400" s="107" t="s">
        <v>4505</v>
      </c>
      <c r="E1400" s="36" t="s">
        <v>4252</v>
      </c>
      <c r="F1400" s="14"/>
      <c r="G1400" s="14"/>
      <c r="H1400" s="14"/>
      <c r="I1400" s="14"/>
      <c r="J1400" s="14"/>
      <c r="K1400" s="14"/>
      <c r="L1400" s="14"/>
      <c r="M1400" s="14"/>
      <c r="N1400" s="14"/>
      <c r="O1400" s="14"/>
      <c r="P1400" s="14"/>
      <c r="Q1400" s="14"/>
      <c r="R1400" s="14"/>
      <c r="S1400" s="14"/>
      <c r="T1400" s="14"/>
      <c r="U1400" s="14"/>
      <c r="V1400" s="14"/>
      <c r="W1400" s="14"/>
      <c r="X1400" s="14"/>
      <c r="Y1400" s="14"/>
      <c r="Z1400" s="14"/>
    </row>
    <row r="1401">
      <c r="A1401" s="106">
        <v>1400.0</v>
      </c>
      <c r="B1401" s="107" t="s">
        <v>5409</v>
      </c>
      <c r="C1401" s="107" t="s">
        <v>5117</v>
      </c>
      <c r="D1401" s="107" t="s">
        <v>4509</v>
      </c>
      <c r="E1401" s="36" t="s">
        <v>6793</v>
      </c>
      <c r="F1401" s="14"/>
      <c r="G1401" s="14"/>
      <c r="H1401" s="14"/>
      <c r="I1401" s="14"/>
      <c r="J1401" s="14"/>
      <c r="K1401" s="14"/>
      <c r="L1401" s="14"/>
      <c r="M1401" s="14"/>
      <c r="N1401" s="14"/>
      <c r="O1401" s="14"/>
      <c r="P1401" s="14"/>
      <c r="Q1401" s="14"/>
      <c r="R1401" s="14"/>
      <c r="S1401" s="14"/>
      <c r="T1401" s="14"/>
      <c r="U1401" s="14"/>
      <c r="V1401" s="14"/>
      <c r="W1401" s="14"/>
      <c r="X1401" s="14"/>
      <c r="Y1401" s="14"/>
      <c r="Z1401" s="14"/>
    </row>
    <row r="1402">
      <c r="A1402" s="106">
        <v>1401.0</v>
      </c>
      <c r="B1402" s="107" t="s">
        <v>5409</v>
      </c>
      <c r="C1402" s="107" t="s">
        <v>5130</v>
      </c>
      <c r="D1402" s="107" t="s">
        <v>4509</v>
      </c>
      <c r="E1402" s="36" t="s">
        <v>6794</v>
      </c>
      <c r="F1402" s="14"/>
      <c r="G1402" s="14"/>
      <c r="H1402" s="14"/>
      <c r="I1402" s="14"/>
      <c r="J1402" s="14"/>
      <c r="K1402" s="14"/>
      <c r="L1402" s="14"/>
      <c r="M1402" s="14"/>
      <c r="N1402" s="14"/>
      <c r="O1402" s="14"/>
      <c r="P1402" s="14"/>
      <c r="Q1402" s="14"/>
      <c r="R1402" s="14"/>
      <c r="S1402" s="14"/>
      <c r="T1402" s="14"/>
      <c r="U1402" s="14"/>
      <c r="V1402" s="14"/>
      <c r="W1402" s="14"/>
      <c r="X1402" s="14"/>
      <c r="Y1402" s="14"/>
      <c r="Z1402" s="14"/>
    </row>
    <row r="1403">
      <c r="A1403" s="106">
        <v>1402.0</v>
      </c>
      <c r="B1403" s="107" t="s">
        <v>5409</v>
      </c>
      <c r="C1403" s="107" t="s">
        <v>4899</v>
      </c>
      <c r="D1403" s="107" t="s">
        <v>4509</v>
      </c>
      <c r="E1403" s="36" t="s">
        <v>6795</v>
      </c>
      <c r="F1403" s="14"/>
      <c r="G1403" s="14"/>
      <c r="H1403" s="14"/>
      <c r="I1403" s="14"/>
      <c r="J1403" s="14"/>
      <c r="K1403" s="14"/>
      <c r="L1403" s="14"/>
      <c r="M1403" s="14"/>
      <c r="N1403" s="14"/>
      <c r="O1403" s="14"/>
      <c r="P1403" s="14"/>
      <c r="Q1403" s="14"/>
      <c r="R1403" s="14"/>
      <c r="S1403" s="14"/>
      <c r="T1403" s="14"/>
      <c r="U1403" s="14"/>
      <c r="V1403" s="14"/>
      <c r="W1403" s="14"/>
      <c r="X1403" s="14"/>
      <c r="Y1403" s="14"/>
      <c r="Z1403" s="14"/>
    </row>
    <row r="1404">
      <c r="A1404" s="106">
        <v>1403.0</v>
      </c>
      <c r="B1404" s="107" t="s">
        <v>5409</v>
      </c>
      <c r="C1404" s="107" t="s">
        <v>5160</v>
      </c>
      <c r="D1404" s="107" t="s">
        <v>4509</v>
      </c>
      <c r="E1404" s="36" t="s">
        <v>4253</v>
      </c>
      <c r="F1404" s="14"/>
      <c r="G1404" s="14"/>
      <c r="H1404" s="14"/>
      <c r="I1404" s="14"/>
      <c r="J1404" s="14"/>
      <c r="K1404" s="14"/>
      <c r="L1404" s="14"/>
      <c r="M1404" s="14"/>
      <c r="N1404" s="14"/>
      <c r="O1404" s="14"/>
      <c r="P1404" s="14"/>
      <c r="Q1404" s="14"/>
      <c r="R1404" s="14"/>
      <c r="S1404" s="14"/>
      <c r="T1404" s="14"/>
      <c r="U1404" s="14"/>
      <c r="V1404" s="14"/>
      <c r="W1404" s="14"/>
      <c r="X1404" s="14"/>
      <c r="Y1404" s="14"/>
      <c r="Z1404" s="14"/>
    </row>
    <row r="1405">
      <c r="A1405" s="106">
        <v>1404.0</v>
      </c>
      <c r="B1405" s="107" t="s">
        <v>5409</v>
      </c>
      <c r="C1405" s="107" t="s">
        <v>6796</v>
      </c>
      <c r="D1405" s="107" t="s">
        <v>4509</v>
      </c>
      <c r="E1405" s="36" t="s">
        <v>6797</v>
      </c>
      <c r="F1405" s="14"/>
      <c r="G1405" s="14"/>
      <c r="H1405" s="14"/>
      <c r="I1405" s="14"/>
      <c r="J1405" s="14"/>
      <c r="K1405" s="14"/>
      <c r="L1405" s="14"/>
      <c r="M1405" s="14"/>
      <c r="N1405" s="14"/>
      <c r="O1405" s="14"/>
      <c r="P1405" s="14"/>
      <c r="Q1405" s="14"/>
      <c r="R1405" s="14"/>
      <c r="S1405" s="14"/>
      <c r="T1405" s="14"/>
      <c r="U1405" s="14"/>
      <c r="V1405" s="14"/>
      <c r="W1405" s="14"/>
      <c r="X1405" s="14"/>
      <c r="Y1405" s="14"/>
      <c r="Z1405" s="14"/>
    </row>
    <row r="1406">
      <c r="A1406" s="106">
        <v>1405.0</v>
      </c>
      <c r="B1406" s="107" t="s">
        <v>5409</v>
      </c>
      <c r="C1406" s="107" t="s">
        <v>6798</v>
      </c>
      <c r="D1406" s="107" t="s">
        <v>4509</v>
      </c>
      <c r="E1406" s="36" t="s">
        <v>6799</v>
      </c>
      <c r="F1406" s="14"/>
      <c r="G1406" s="14"/>
      <c r="H1406" s="14"/>
      <c r="I1406" s="14"/>
      <c r="J1406" s="14"/>
      <c r="K1406" s="14"/>
      <c r="L1406" s="14"/>
      <c r="M1406" s="14"/>
      <c r="N1406" s="14"/>
      <c r="O1406" s="14"/>
      <c r="P1406" s="14"/>
      <c r="Q1406" s="14"/>
      <c r="R1406" s="14"/>
      <c r="S1406" s="14"/>
      <c r="T1406" s="14"/>
      <c r="U1406" s="14"/>
      <c r="V1406" s="14"/>
      <c r="W1406" s="14"/>
      <c r="X1406" s="14"/>
      <c r="Y1406" s="14"/>
      <c r="Z1406" s="14"/>
    </row>
    <row r="1407">
      <c r="A1407" s="106">
        <v>1406.0</v>
      </c>
      <c r="B1407" s="107" t="s">
        <v>5409</v>
      </c>
      <c r="C1407" s="107" t="s">
        <v>5510</v>
      </c>
      <c r="D1407" s="107" t="s">
        <v>4509</v>
      </c>
      <c r="E1407" s="36" t="s">
        <v>6800</v>
      </c>
      <c r="F1407" s="14"/>
      <c r="G1407" s="14"/>
      <c r="H1407" s="14"/>
      <c r="I1407" s="14"/>
      <c r="J1407" s="14"/>
      <c r="K1407" s="14"/>
      <c r="L1407" s="14"/>
      <c r="M1407" s="14"/>
      <c r="N1407" s="14"/>
      <c r="O1407" s="14"/>
      <c r="P1407" s="14"/>
      <c r="Q1407" s="14"/>
      <c r="R1407" s="14"/>
      <c r="S1407" s="14"/>
      <c r="T1407" s="14"/>
      <c r="U1407" s="14"/>
      <c r="V1407" s="14"/>
      <c r="W1407" s="14"/>
      <c r="X1407" s="14"/>
      <c r="Y1407" s="14"/>
      <c r="Z1407" s="14"/>
    </row>
    <row r="1408">
      <c r="A1408" s="106">
        <v>1407.0</v>
      </c>
      <c r="B1408" s="107" t="s">
        <v>5409</v>
      </c>
      <c r="C1408" s="107" t="s">
        <v>4962</v>
      </c>
      <c r="D1408" s="107" t="s">
        <v>4509</v>
      </c>
      <c r="E1408" s="36" t="s">
        <v>4254</v>
      </c>
      <c r="F1408" s="14"/>
      <c r="G1408" s="14"/>
      <c r="H1408" s="14"/>
      <c r="I1408" s="14"/>
      <c r="J1408" s="14"/>
      <c r="K1408" s="14"/>
      <c r="L1408" s="14"/>
      <c r="M1408" s="14"/>
      <c r="N1408" s="14"/>
      <c r="O1408" s="14"/>
      <c r="P1408" s="14"/>
      <c r="Q1408" s="14"/>
      <c r="R1408" s="14"/>
      <c r="S1408" s="14"/>
      <c r="T1408" s="14"/>
      <c r="U1408" s="14"/>
      <c r="V1408" s="14"/>
      <c r="W1408" s="14"/>
      <c r="X1408" s="14"/>
      <c r="Y1408" s="14"/>
      <c r="Z1408" s="14"/>
    </row>
    <row r="1409">
      <c r="A1409" s="106">
        <v>1408.0</v>
      </c>
      <c r="B1409" s="107" t="s">
        <v>5409</v>
      </c>
      <c r="C1409" s="107" t="s">
        <v>6801</v>
      </c>
      <c r="D1409" s="107" t="s">
        <v>4509</v>
      </c>
      <c r="E1409" s="36" t="s">
        <v>6802</v>
      </c>
      <c r="F1409" s="14"/>
      <c r="G1409" s="14"/>
      <c r="H1409" s="14"/>
      <c r="I1409" s="14"/>
      <c r="J1409" s="14"/>
      <c r="K1409" s="14"/>
      <c r="L1409" s="14"/>
      <c r="M1409" s="14"/>
      <c r="N1409" s="14"/>
      <c r="O1409" s="14"/>
      <c r="P1409" s="14"/>
      <c r="Q1409" s="14"/>
      <c r="R1409" s="14"/>
      <c r="S1409" s="14"/>
      <c r="T1409" s="14"/>
      <c r="U1409" s="14"/>
      <c r="V1409" s="14"/>
      <c r="W1409" s="14"/>
      <c r="X1409" s="14"/>
      <c r="Y1409" s="14"/>
      <c r="Z1409" s="14"/>
    </row>
    <row r="1410">
      <c r="A1410" s="106">
        <v>1409.0</v>
      </c>
      <c r="B1410" s="107" t="s">
        <v>5409</v>
      </c>
      <c r="C1410" s="107" t="s">
        <v>5188</v>
      </c>
      <c r="D1410" s="107" t="s">
        <v>4509</v>
      </c>
      <c r="E1410" s="36" t="s">
        <v>6803</v>
      </c>
      <c r="F1410" s="14"/>
      <c r="G1410" s="14"/>
      <c r="H1410" s="14"/>
      <c r="I1410" s="14"/>
      <c r="J1410" s="14"/>
      <c r="K1410" s="14"/>
      <c r="L1410" s="14"/>
      <c r="M1410" s="14"/>
      <c r="N1410" s="14"/>
      <c r="O1410" s="14"/>
      <c r="P1410" s="14"/>
      <c r="Q1410" s="14"/>
      <c r="R1410" s="14"/>
      <c r="S1410" s="14"/>
      <c r="T1410" s="14"/>
      <c r="U1410" s="14"/>
      <c r="V1410" s="14"/>
      <c r="W1410" s="14"/>
      <c r="X1410" s="14"/>
      <c r="Y1410" s="14"/>
      <c r="Z1410" s="14"/>
    </row>
    <row r="1411">
      <c r="A1411" s="106">
        <v>1410.0</v>
      </c>
      <c r="B1411" s="107" t="s">
        <v>5409</v>
      </c>
      <c r="C1411" s="107" t="s">
        <v>5057</v>
      </c>
      <c r="D1411" s="107" t="s">
        <v>4509</v>
      </c>
      <c r="E1411" s="36" t="s">
        <v>6804</v>
      </c>
      <c r="F1411" s="14"/>
      <c r="G1411" s="14"/>
      <c r="H1411" s="14"/>
      <c r="I1411" s="14"/>
      <c r="J1411" s="14"/>
      <c r="K1411" s="14"/>
      <c r="L1411" s="14"/>
      <c r="M1411" s="14"/>
      <c r="N1411" s="14"/>
      <c r="O1411" s="14"/>
      <c r="P1411" s="14"/>
      <c r="Q1411" s="14"/>
      <c r="R1411" s="14"/>
      <c r="S1411" s="14"/>
      <c r="T1411" s="14"/>
      <c r="U1411" s="14"/>
      <c r="V1411" s="14"/>
      <c r="W1411" s="14"/>
      <c r="X1411" s="14"/>
      <c r="Y1411" s="14"/>
      <c r="Z1411" s="14"/>
    </row>
    <row r="1412">
      <c r="A1412" s="106">
        <v>1411.0</v>
      </c>
      <c r="B1412" s="107" t="s">
        <v>5409</v>
      </c>
      <c r="C1412" s="107" t="s">
        <v>6805</v>
      </c>
      <c r="D1412" s="107" t="s">
        <v>4509</v>
      </c>
      <c r="E1412" s="36" t="s">
        <v>4255</v>
      </c>
      <c r="F1412" s="14"/>
      <c r="G1412" s="14"/>
      <c r="H1412" s="14"/>
      <c r="I1412" s="14"/>
      <c r="J1412" s="14"/>
      <c r="K1412" s="14"/>
      <c r="L1412" s="14"/>
      <c r="M1412" s="14"/>
      <c r="N1412" s="14"/>
      <c r="O1412" s="14"/>
      <c r="P1412" s="14"/>
      <c r="Q1412" s="14"/>
      <c r="R1412" s="14"/>
      <c r="S1412" s="14"/>
      <c r="T1412" s="14"/>
      <c r="U1412" s="14"/>
      <c r="V1412" s="14"/>
      <c r="W1412" s="14"/>
      <c r="X1412" s="14"/>
      <c r="Y1412" s="14"/>
      <c r="Z1412" s="14"/>
    </row>
    <row r="1413">
      <c r="A1413" s="106">
        <v>1412.0</v>
      </c>
      <c r="B1413" s="107" t="s">
        <v>5409</v>
      </c>
      <c r="C1413" s="107" t="s">
        <v>5148</v>
      </c>
      <c r="D1413" s="107" t="s">
        <v>4509</v>
      </c>
      <c r="E1413" s="36" t="s">
        <v>6806</v>
      </c>
      <c r="F1413" s="14"/>
      <c r="G1413" s="14"/>
      <c r="H1413" s="14"/>
      <c r="I1413" s="14"/>
      <c r="J1413" s="14"/>
      <c r="K1413" s="14"/>
      <c r="L1413" s="14"/>
      <c r="M1413" s="14"/>
      <c r="N1413" s="14"/>
      <c r="O1413" s="14"/>
      <c r="P1413" s="14"/>
      <c r="Q1413" s="14"/>
      <c r="R1413" s="14"/>
      <c r="S1413" s="14"/>
      <c r="T1413" s="14"/>
      <c r="U1413" s="14"/>
      <c r="V1413" s="14"/>
      <c r="W1413" s="14"/>
      <c r="X1413" s="14"/>
      <c r="Y1413" s="14"/>
      <c r="Z1413" s="14"/>
    </row>
    <row r="1414">
      <c r="A1414" s="106">
        <v>1413.0</v>
      </c>
      <c r="B1414" s="107" t="s">
        <v>5409</v>
      </c>
      <c r="C1414" s="107" t="s">
        <v>4824</v>
      </c>
      <c r="D1414" s="107" t="s">
        <v>4509</v>
      </c>
      <c r="E1414" s="36" t="s">
        <v>6807</v>
      </c>
      <c r="F1414" s="14"/>
      <c r="G1414" s="14"/>
      <c r="H1414" s="14"/>
      <c r="I1414" s="14"/>
      <c r="J1414" s="14"/>
      <c r="K1414" s="14"/>
      <c r="L1414" s="14"/>
      <c r="M1414" s="14"/>
      <c r="N1414" s="14"/>
      <c r="O1414" s="14"/>
      <c r="P1414" s="14"/>
      <c r="Q1414" s="14"/>
      <c r="R1414" s="14"/>
      <c r="S1414" s="14"/>
      <c r="T1414" s="14"/>
      <c r="U1414" s="14"/>
      <c r="V1414" s="14"/>
      <c r="W1414" s="14"/>
      <c r="X1414" s="14"/>
      <c r="Y1414" s="14"/>
      <c r="Z1414" s="14"/>
    </row>
    <row r="1415">
      <c r="A1415" s="106">
        <v>1414.0</v>
      </c>
      <c r="B1415" s="107" t="s">
        <v>5409</v>
      </c>
      <c r="C1415" s="107" t="s">
        <v>4786</v>
      </c>
      <c r="D1415" s="107" t="s">
        <v>4509</v>
      </c>
      <c r="E1415" s="36" t="s">
        <v>6808</v>
      </c>
      <c r="F1415" s="14"/>
      <c r="G1415" s="14"/>
      <c r="H1415" s="14"/>
      <c r="I1415" s="14"/>
      <c r="J1415" s="14"/>
      <c r="K1415" s="14"/>
      <c r="L1415" s="14"/>
      <c r="M1415" s="14"/>
      <c r="N1415" s="14"/>
      <c r="O1415" s="14"/>
      <c r="P1415" s="14"/>
      <c r="Q1415" s="14"/>
      <c r="R1415" s="14"/>
      <c r="S1415" s="14"/>
      <c r="T1415" s="14"/>
      <c r="U1415" s="14"/>
      <c r="V1415" s="14"/>
      <c r="W1415" s="14"/>
      <c r="X1415" s="14"/>
      <c r="Y1415" s="14"/>
      <c r="Z1415" s="14"/>
    </row>
    <row r="1416">
      <c r="A1416" s="106">
        <v>1415.0</v>
      </c>
      <c r="B1416" s="107" t="s">
        <v>5409</v>
      </c>
      <c r="C1416" s="107" t="s">
        <v>6809</v>
      </c>
      <c r="D1416" s="107" t="s">
        <v>4509</v>
      </c>
      <c r="E1416" s="36" t="s">
        <v>6810</v>
      </c>
      <c r="F1416" s="14"/>
      <c r="G1416" s="14"/>
      <c r="H1416" s="14"/>
      <c r="I1416" s="14"/>
      <c r="J1416" s="14"/>
      <c r="K1416" s="14"/>
      <c r="L1416" s="14"/>
      <c r="M1416" s="14"/>
      <c r="N1416" s="14"/>
      <c r="O1416" s="14"/>
      <c r="P1416" s="14"/>
      <c r="Q1416" s="14"/>
      <c r="R1416" s="14"/>
      <c r="S1416" s="14"/>
      <c r="T1416" s="14"/>
      <c r="U1416" s="14"/>
      <c r="V1416" s="14"/>
      <c r="W1416" s="14"/>
      <c r="X1416" s="14"/>
      <c r="Y1416" s="14"/>
      <c r="Z1416" s="14"/>
    </row>
    <row r="1417">
      <c r="A1417" s="106">
        <v>1416.0</v>
      </c>
      <c r="B1417" s="107" t="s">
        <v>5409</v>
      </c>
      <c r="C1417" s="107" t="s">
        <v>4659</v>
      </c>
      <c r="D1417" s="107" t="s">
        <v>4505</v>
      </c>
      <c r="E1417" s="36" t="s">
        <v>6811</v>
      </c>
      <c r="F1417" s="14"/>
      <c r="G1417" s="14"/>
      <c r="H1417" s="14"/>
      <c r="I1417" s="14"/>
      <c r="J1417" s="14"/>
      <c r="K1417" s="14"/>
      <c r="L1417" s="14"/>
      <c r="M1417" s="14"/>
      <c r="N1417" s="14"/>
      <c r="O1417" s="14"/>
      <c r="P1417" s="14"/>
      <c r="Q1417" s="14"/>
      <c r="R1417" s="14"/>
      <c r="S1417" s="14"/>
      <c r="T1417" s="14"/>
      <c r="U1417" s="14"/>
      <c r="V1417" s="14"/>
      <c r="W1417" s="14"/>
      <c r="X1417" s="14"/>
      <c r="Y1417" s="14"/>
      <c r="Z1417" s="14"/>
    </row>
    <row r="1418">
      <c r="A1418" s="106">
        <v>1417.0</v>
      </c>
      <c r="B1418" s="107" t="s">
        <v>5409</v>
      </c>
      <c r="C1418" s="107" t="s">
        <v>5792</v>
      </c>
      <c r="D1418" s="107" t="s">
        <v>4509</v>
      </c>
      <c r="E1418" s="36" t="s">
        <v>4256</v>
      </c>
      <c r="F1418" s="14"/>
      <c r="G1418" s="14"/>
      <c r="H1418" s="14"/>
      <c r="I1418" s="14"/>
      <c r="J1418" s="14"/>
      <c r="K1418" s="14"/>
      <c r="L1418" s="14"/>
      <c r="M1418" s="14"/>
      <c r="N1418" s="14"/>
      <c r="O1418" s="14"/>
      <c r="P1418" s="14"/>
      <c r="Q1418" s="14"/>
      <c r="R1418" s="14"/>
      <c r="S1418" s="14"/>
      <c r="T1418" s="14"/>
      <c r="U1418" s="14"/>
      <c r="V1418" s="14"/>
      <c r="W1418" s="14"/>
      <c r="X1418" s="14"/>
      <c r="Y1418" s="14"/>
      <c r="Z1418" s="14"/>
    </row>
    <row r="1419">
      <c r="A1419" s="106">
        <v>1418.0</v>
      </c>
      <c r="B1419" s="107" t="s">
        <v>5409</v>
      </c>
      <c r="C1419" s="107" t="s">
        <v>6812</v>
      </c>
      <c r="D1419" s="107" t="s">
        <v>4509</v>
      </c>
      <c r="E1419" s="36" t="s">
        <v>4257</v>
      </c>
      <c r="F1419" s="14"/>
      <c r="G1419" s="14"/>
      <c r="H1419" s="14"/>
      <c r="I1419" s="14"/>
      <c r="J1419" s="14"/>
      <c r="K1419" s="14"/>
      <c r="L1419" s="14"/>
      <c r="M1419" s="14"/>
      <c r="N1419" s="14"/>
      <c r="O1419" s="14"/>
      <c r="P1419" s="14"/>
      <c r="Q1419" s="14"/>
      <c r="R1419" s="14"/>
      <c r="S1419" s="14"/>
      <c r="T1419" s="14"/>
      <c r="U1419" s="14"/>
      <c r="V1419" s="14"/>
      <c r="W1419" s="14"/>
      <c r="X1419" s="14"/>
      <c r="Y1419" s="14"/>
      <c r="Z1419" s="14"/>
    </row>
    <row r="1420">
      <c r="A1420" s="106">
        <v>1419.0</v>
      </c>
      <c r="B1420" s="107" t="s">
        <v>5409</v>
      </c>
      <c r="C1420" s="107" t="s">
        <v>4816</v>
      </c>
      <c r="D1420" s="107" t="s">
        <v>4509</v>
      </c>
      <c r="E1420" s="36" t="s">
        <v>6813</v>
      </c>
      <c r="F1420" s="14"/>
      <c r="G1420" s="14"/>
      <c r="H1420" s="14"/>
      <c r="I1420" s="14"/>
      <c r="J1420" s="14"/>
      <c r="K1420" s="14"/>
      <c r="L1420" s="14"/>
      <c r="M1420" s="14"/>
      <c r="N1420" s="14"/>
      <c r="O1420" s="14"/>
      <c r="P1420" s="14"/>
      <c r="Q1420" s="14"/>
      <c r="R1420" s="14"/>
      <c r="S1420" s="14"/>
      <c r="T1420" s="14"/>
      <c r="U1420" s="14"/>
      <c r="V1420" s="14"/>
      <c r="W1420" s="14"/>
      <c r="X1420" s="14"/>
      <c r="Y1420" s="14"/>
      <c r="Z1420" s="14"/>
    </row>
    <row r="1421">
      <c r="A1421" s="106">
        <v>1420.0</v>
      </c>
      <c r="B1421" s="107" t="s">
        <v>5409</v>
      </c>
      <c r="C1421" s="107" t="s">
        <v>6814</v>
      </c>
      <c r="D1421" s="107" t="s">
        <v>4509</v>
      </c>
      <c r="E1421" s="36" t="s">
        <v>4258</v>
      </c>
      <c r="F1421" s="14"/>
      <c r="G1421" s="14"/>
      <c r="H1421" s="14"/>
      <c r="I1421" s="14"/>
      <c r="J1421" s="14"/>
      <c r="K1421" s="14"/>
      <c r="L1421" s="14"/>
      <c r="M1421" s="14"/>
      <c r="N1421" s="14"/>
      <c r="O1421" s="14"/>
      <c r="P1421" s="14"/>
      <c r="Q1421" s="14"/>
      <c r="R1421" s="14"/>
      <c r="S1421" s="14"/>
      <c r="T1421" s="14"/>
      <c r="U1421" s="14"/>
      <c r="V1421" s="14"/>
      <c r="W1421" s="14"/>
      <c r="X1421" s="14"/>
      <c r="Y1421" s="14"/>
      <c r="Z1421" s="14"/>
    </row>
    <row r="1422">
      <c r="A1422" s="106">
        <v>1421.0</v>
      </c>
      <c r="B1422" s="107" t="s">
        <v>5409</v>
      </c>
      <c r="C1422" s="107" t="s">
        <v>6815</v>
      </c>
      <c r="D1422" s="107" t="s">
        <v>4509</v>
      </c>
      <c r="E1422" s="36" t="s">
        <v>6816</v>
      </c>
      <c r="F1422" s="14"/>
      <c r="G1422" s="14"/>
      <c r="H1422" s="14"/>
      <c r="I1422" s="14"/>
      <c r="J1422" s="14"/>
      <c r="K1422" s="14"/>
      <c r="L1422" s="14"/>
      <c r="M1422" s="14"/>
      <c r="N1422" s="14"/>
      <c r="O1422" s="14"/>
      <c r="P1422" s="14"/>
      <c r="Q1422" s="14"/>
      <c r="R1422" s="14"/>
      <c r="S1422" s="14"/>
      <c r="T1422" s="14"/>
      <c r="U1422" s="14"/>
      <c r="V1422" s="14"/>
      <c r="W1422" s="14"/>
      <c r="X1422" s="14"/>
      <c r="Y1422" s="14"/>
      <c r="Z1422" s="14"/>
    </row>
    <row r="1423">
      <c r="A1423" s="106">
        <v>1422.0</v>
      </c>
      <c r="B1423" s="107" t="s">
        <v>5409</v>
      </c>
      <c r="C1423" s="107" t="s">
        <v>6817</v>
      </c>
      <c r="D1423" s="107" t="s">
        <v>4505</v>
      </c>
      <c r="E1423" s="14"/>
      <c r="F1423" s="14"/>
      <c r="G1423" s="14"/>
      <c r="H1423" s="14"/>
      <c r="I1423" s="14"/>
      <c r="J1423" s="14"/>
      <c r="K1423" s="14"/>
      <c r="L1423" s="14"/>
      <c r="M1423" s="14"/>
      <c r="N1423" s="14"/>
      <c r="O1423" s="14"/>
      <c r="P1423" s="14"/>
      <c r="Q1423" s="14"/>
      <c r="R1423" s="14"/>
      <c r="S1423" s="14"/>
      <c r="T1423" s="14"/>
      <c r="U1423" s="14"/>
      <c r="V1423" s="14"/>
      <c r="W1423" s="14"/>
      <c r="X1423" s="14"/>
      <c r="Y1423" s="14"/>
      <c r="Z1423" s="14"/>
    </row>
    <row r="1424">
      <c r="A1424" s="106">
        <v>1423.0</v>
      </c>
      <c r="B1424" s="107" t="s">
        <v>5409</v>
      </c>
      <c r="C1424" s="107" t="s">
        <v>6818</v>
      </c>
      <c r="D1424" s="107" t="s">
        <v>4509</v>
      </c>
      <c r="E1424" s="36" t="s">
        <v>4259</v>
      </c>
      <c r="F1424" s="14"/>
      <c r="G1424" s="14"/>
      <c r="H1424" s="14"/>
      <c r="I1424" s="14"/>
      <c r="J1424" s="14"/>
      <c r="K1424" s="14"/>
      <c r="L1424" s="14"/>
      <c r="M1424" s="14"/>
      <c r="N1424" s="14"/>
      <c r="O1424" s="14"/>
      <c r="P1424" s="14"/>
      <c r="Q1424" s="14"/>
      <c r="R1424" s="14"/>
      <c r="S1424" s="14"/>
      <c r="T1424" s="14"/>
      <c r="U1424" s="14"/>
      <c r="V1424" s="14"/>
      <c r="W1424" s="14"/>
      <c r="X1424" s="14"/>
      <c r="Y1424" s="14"/>
      <c r="Z1424" s="14"/>
    </row>
    <row r="1425">
      <c r="A1425" s="106">
        <v>1424.0</v>
      </c>
      <c r="B1425" s="107" t="s">
        <v>5409</v>
      </c>
      <c r="C1425" s="107" t="s">
        <v>6819</v>
      </c>
      <c r="D1425" s="107" t="s">
        <v>4509</v>
      </c>
      <c r="E1425" s="36" t="s">
        <v>6820</v>
      </c>
      <c r="F1425" s="14"/>
      <c r="G1425" s="14"/>
      <c r="H1425" s="14"/>
      <c r="I1425" s="14"/>
      <c r="J1425" s="14"/>
      <c r="K1425" s="14"/>
      <c r="L1425" s="14"/>
      <c r="M1425" s="14"/>
      <c r="N1425" s="14"/>
      <c r="O1425" s="14"/>
      <c r="P1425" s="14"/>
      <c r="Q1425" s="14"/>
      <c r="R1425" s="14"/>
      <c r="S1425" s="14"/>
      <c r="T1425" s="14"/>
      <c r="U1425" s="14"/>
      <c r="V1425" s="14"/>
      <c r="W1425" s="14"/>
      <c r="X1425" s="14"/>
      <c r="Y1425" s="14"/>
      <c r="Z1425" s="14"/>
    </row>
    <row r="1426">
      <c r="A1426" s="106">
        <v>1425.0</v>
      </c>
      <c r="B1426" s="107" t="s">
        <v>5409</v>
      </c>
      <c r="C1426" s="107" t="s">
        <v>4845</v>
      </c>
      <c r="D1426" s="107" t="s">
        <v>4509</v>
      </c>
      <c r="E1426" s="36" t="s">
        <v>6821</v>
      </c>
      <c r="F1426" s="14"/>
      <c r="G1426" s="14"/>
      <c r="H1426" s="14"/>
      <c r="I1426" s="14"/>
      <c r="J1426" s="14"/>
      <c r="K1426" s="14"/>
      <c r="L1426" s="14"/>
      <c r="M1426" s="14"/>
      <c r="N1426" s="14"/>
      <c r="O1426" s="14"/>
      <c r="P1426" s="14"/>
      <c r="Q1426" s="14"/>
      <c r="R1426" s="14"/>
      <c r="S1426" s="14"/>
      <c r="T1426" s="14"/>
      <c r="U1426" s="14"/>
      <c r="V1426" s="14"/>
      <c r="W1426" s="14"/>
      <c r="X1426" s="14"/>
      <c r="Y1426" s="14"/>
      <c r="Z1426" s="14"/>
    </row>
    <row r="1427">
      <c r="A1427" s="106">
        <v>1426.0</v>
      </c>
      <c r="B1427" s="107" t="s">
        <v>5409</v>
      </c>
      <c r="C1427" s="107" t="s">
        <v>4706</v>
      </c>
      <c r="D1427" s="107" t="s">
        <v>4509</v>
      </c>
      <c r="E1427" s="36" t="s">
        <v>6822</v>
      </c>
      <c r="F1427" s="14"/>
      <c r="G1427" s="14"/>
      <c r="H1427" s="14"/>
      <c r="I1427" s="14"/>
      <c r="J1427" s="14"/>
      <c r="K1427" s="14"/>
      <c r="L1427" s="14"/>
      <c r="M1427" s="14"/>
      <c r="N1427" s="14"/>
      <c r="O1427" s="14"/>
      <c r="P1427" s="14"/>
      <c r="Q1427" s="14"/>
      <c r="R1427" s="14"/>
      <c r="S1427" s="14"/>
      <c r="T1427" s="14"/>
      <c r="U1427" s="14"/>
      <c r="V1427" s="14"/>
      <c r="W1427" s="14"/>
      <c r="X1427" s="14"/>
      <c r="Y1427" s="14"/>
      <c r="Z1427" s="14"/>
    </row>
    <row r="1428">
      <c r="A1428" s="106">
        <v>1427.0</v>
      </c>
      <c r="B1428" s="107" t="s">
        <v>5409</v>
      </c>
      <c r="C1428" s="107" t="s">
        <v>6823</v>
      </c>
      <c r="D1428" s="107" t="s">
        <v>4509</v>
      </c>
      <c r="E1428" s="36" t="s">
        <v>4260</v>
      </c>
      <c r="F1428" s="14"/>
      <c r="G1428" s="14"/>
      <c r="H1428" s="14"/>
      <c r="I1428" s="14"/>
      <c r="J1428" s="14"/>
      <c r="K1428" s="14"/>
      <c r="L1428" s="14"/>
      <c r="M1428" s="14"/>
      <c r="N1428" s="14"/>
      <c r="O1428" s="14"/>
      <c r="P1428" s="14"/>
      <c r="Q1428" s="14"/>
      <c r="R1428" s="14"/>
      <c r="S1428" s="14"/>
      <c r="T1428" s="14"/>
      <c r="U1428" s="14"/>
      <c r="V1428" s="14"/>
      <c r="W1428" s="14"/>
      <c r="X1428" s="14"/>
      <c r="Y1428" s="14"/>
      <c r="Z1428" s="14"/>
    </row>
    <row r="1429">
      <c r="A1429" s="106">
        <v>1428.0</v>
      </c>
      <c r="B1429" s="107" t="s">
        <v>5409</v>
      </c>
      <c r="C1429" s="107" t="s">
        <v>6824</v>
      </c>
      <c r="D1429" s="107" t="s">
        <v>4509</v>
      </c>
      <c r="E1429" s="36" t="s">
        <v>6825</v>
      </c>
      <c r="F1429" s="14"/>
      <c r="G1429" s="14"/>
      <c r="H1429" s="14"/>
      <c r="I1429" s="14"/>
      <c r="J1429" s="14"/>
      <c r="K1429" s="14"/>
      <c r="L1429" s="14"/>
      <c r="M1429" s="14"/>
      <c r="N1429" s="14"/>
      <c r="O1429" s="14"/>
      <c r="P1429" s="14"/>
      <c r="Q1429" s="14"/>
      <c r="R1429" s="14"/>
      <c r="S1429" s="14"/>
      <c r="T1429" s="14"/>
      <c r="U1429" s="14"/>
      <c r="V1429" s="14"/>
      <c r="W1429" s="14"/>
      <c r="X1429" s="14"/>
      <c r="Y1429" s="14"/>
      <c r="Z1429" s="14"/>
    </row>
    <row r="1430">
      <c r="A1430" s="106">
        <v>1429.0</v>
      </c>
      <c r="B1430" s="107" t="s">
        <v>5409</v>
      </c>
      <c r="C1430" s="107" t="s">
        <v>6826</v>
      </c>
      <c r="D1430" s="107" t="s">
        <v>4509</v>
      </c>
      <c r="E1430" s="36" t="s">
        <v>6827</v>
      </c>
      <c r="F1430" s="14"/>
      <c r="G1430" s="14"/>
      <c r="H1430" s="14"/>
      <c r="I1430" s="14"/>
      <c r="J1430" s="14"/>
      <c r="K1430" s="14"/>
      <c r="L1430" s="14"/>
      <c r="M1430" s="14"/>
      <c r="N1430" s="14"/>
      <c r="O1430" s="14"/>
      <c r="P1430" s="14"/>
      <c r="Q1430" s="14"/>
      <c r="R1430" s="14"/>
      <c r="S1430" s="14"/>
      <c r="T1430" s="14"/>
      <c r="U1430" s="14"/>
      <c r="V1430" s="14"/>
      <c r="W1430" s="14"/>
      <c r="X1430" s="14"/>
      <c r="Y1430" s="14"/>
      <c r="Z1430" s="14"/>
    </row>
    <row r="1431">
      <c r="A1431" s="106">
        <v>1430.0</v>
      </c>
      <c r="B1431" s="107" t="s">
        <v>5409</v>
      </c>
      <c r="C1431" s="107" t="s">
        <v>6828</v>
      </c>
      <c r="D1431" s="107" t="s">
        <v>4505</v>
      </c>
      <c r="E1431" s="36" t="s">
        <v>6829</v>
      </c>
      <c r="F1431" s="14"/>
      <c r="G1431" s="14"/>
      <c r="H1431" s="14"/>
      <c r="I1431" s="14"/>
      <c r="J1431" s="14"/>
      <c r="K1431" s="14"/>
      <c r="L1431" s="14"/>
      <c r="M1431" s="14"/>
      <c r="N1431" s="14"/>
      <c r="O1431" s="14"/>
      <c r="P1431" s="14"/>
      <c r="Q1431" s="14"/>
      <c r="R1431" s="14"/>
      <c r="S1431" s="14"/>
      <c r="T1431" s="14"/>
      <c r="U1431" s="14"/>
      <c r="V1431" s="14"/>
      <c r="W1431" s="14"/>
      <c r="X1431" s="14"/>
      <c r="Y1431" s="14"/>
      <c r="Z1431" s="14"/>
    </row>
    <row r="1432">
      <c r="A1432" s="106">
        <v>1431.0</v>
      </c>
      <c r="B1432" s="107" t="s">
        <v>5409</v>
      </c>
      <c r="C1432" s="107" t="s">
        <v>4652</v>
      </c>
      <c r="D1432" s="107" t="s">
        <v>4509</v>
      </c>
      <c r="E1432" s="36" t="s">
        <v>6830</v>
      </c>
      <c r="F1432" s="14"/>
      <c r="G1432" s="14"/>
      <c r="H1432" s="14"/>
      <c r="I1432" s="14"/>
      <c r="J1432" s="14"/>
      <c r="K1432" s="14"/>
      <c r="L1432" s="14"/>
      <c r="M1432" s="14"/>
      <c r="N1432" s="14"/>
      <c r="O1432" s="14"/>
      <c r="P1432" s="14"/>
      <c r="Q1432" s="14"/>
      <c r="R1432" s="14"/>
      <c r="S1432" s="14"/>
      <c r="T1432" s="14"/>
      <c r="U1432" s="14"/>
      <c r="V1432" s="14"/>
      <c r="W1432" s="14"/>
      <c r="X1432" s="14"/>
      <c r="Y1432" s="14"/>
      <c r="Z1432" s="14"/>
    </row>
    <row r="1433">
      <c r="A1433" s="106">
        <v>1432.0</v>
      </c>
      <c r="B1433" s="107" t="s">
        <v>5409</v>
      </c>
      <c r="C1433" s="107" t="s">
        <v>6831</v>
      </c>
      <c r="D1433" s="107" t="s">
        <v>4509</v>
      </c>
      <c r="E1433" s="36" t="s">
        <v>6832</v>
      </c>
      <c r="F1433" s="14"/>
      <c r="G1433" s="14"/>
      <c r="H1433" s="14"/>
      <c r="I1433" s="14"/>
      <c r="J1433" s="14"/>
      <c r="K1433" s="14"/>
      <c r="L1433" s="14"/>
      <c r="M1433" s="14"/>
      <c r="N1433" s="14"/>
      <c r="O1433" s="14"/>
      <c r="P1433" s="14"/>
      <c r="Q1433" s="14"/>
      <c r="R1433" s="14"/>
      <c r="S1433" s="14"/>
      <c r="T1433" s="14"/>
      <c r="U1433" s="14"/>
      <c r="V1433" s="14"/>
      <c r="W1433" s="14"/>
      <c r="X1433" s="14"/>
      <c r="Y1433" s="14"/>
      <c r="Z1433" s="14"/>
    </row>
    <row r="1434">
      <c r="A1434" s="106">
        <v>1433.0</v>
      </c>
      <c r="B1434" s="107" t="s">
        <v>5409</v>
      </c>
      <c r="C1434" s="107" t="s">
        <v>6833</v>
      </c>
      <c r="D1434" s="107" t="s">
        <v>4509</v>
      </c>
      <c r="E1434" s="36" t="s">
        <v>6834</v>
      </c>
      <c r="F1434" s="14"/>
      <c r="G1434" s="14"/>
      <c r="H1434" s="14"/>
      <c r="I1434" s="14"/>
      <c r="J1434" s="14"/>
      <c r="K1434" s="14"/>
      <c r="L1434" s="14"/>
      <c r="M1434" s="14"/>
      <c r="N1434" s="14"/>
      <c r="O1434" s="14"/>
      <c r="P1434" s="14"/>
      <c r="Q1434" s="14"/>
      <c r="R1434" s="14"/>
      <c r="S1434" s="14"/>
      <c r="T1434" s="14"/>
      <c r="U1434" s="14"/>
      <c r="V1434" s="14"/>
      <c r="W1434" s="14"/>
      <c r="X1434" s="14"/>
      <c r="Y1434" s="14"/>
      <c r="Z1434" s="14"/>
    </row>
    <row r="1435">
      <c r="A1435" s="106">
        <v>1434.0</v>
      </c>
      <c r="B1435" s="107" t="s">
        <v>5409</v>
      </c>
      <c r="C1435" s="107" t="s">
        <v>6835</v>
      </c>
      <c r="D1435" s="107" t="s">
        <v>4509</v>
      </c>
      <c r="E1435" s="36" t="s">
        <v>6836</v>
      </c>
      <c r="F1435" s="14"/>
      <c r="G1435" s="14"/>
      <c r="H1435" s="14"/>
      <c r="I1435" s="14"/>
      <c r="J1435" s="14"/>
      <c r="K1435" s="14"/>
      <c r="L1435" s="14"/>
      <c r="M1435" s="14"/>
      <c r="N1435" s="14"/>
      <c r="O1435" s="14"/>
      <c r="P1435" s="14"/>
      <c r="Q1435" s="14"/>
      <c r="R1435" s="14"/>
      <c r="S1435" s="14"/>
      <c r="T1435" s="14"/>
      <c r="U1435" s="14"/>
      <c r="V1435" s="14"/>
      <c r="W1435" s="14"/>
      <c r="X1435" s="14"/>
      <c r="Y1435" s="14"/>
      <c r="Z1435" s="14"/>
    </row>
    <row r="1436">
      <c r="A1436" s="106">
        <v>1435.0</v>
      </c>
      <c r="B1436" s="107" t="s">
        <v>5409</v>
      </c>
      <c r="C1436" s="107" t="s">
        <v>6837</v>
      </c>
      <c r="D1436" s="107" t="s">
        <v>4509</v>
      </c>
      <c r="E1436" s="36" t="s">
        <v>6838</v>
      </c>
      <c r="F1436" s="14"/>
      <c r="G1436" s="14"/>
      <c r="H1436" s="14"/>
      <c r="I1436" s="14"/>
      <c r="J1436" s="14"/>
      <c r="K1436" s="14"/>
      <c r="L1436" s="14"/>
      <c r="M1436" s="14"/>
      <c r="N1436" s="14"/>
      <c r="O1436" s="14"/>
      <c r="P1436" s="14"/>
      <c r="Q1436" s="14"/>
      <c r="R1436" s="14"/>
      <c r="S1436" s="14"/>
      <c r="T1436" s="14"/>
      <c r="U1436" s="14"/>
      <c r="V1436" s="14"/>
      <c r="W1436" s="14"/>
      <c r="X1436" s="14"/>
      <c r="Y1436" s="14"/>
      <c r="Z1436" s="14"/>
    </row>
    <row r="1437">
      <c r="A1437" s="106">
        <v>1436.0</v>
      </c>
      <c r="B1437" s="107" t="s">
        <v>5409</v>
      </c>
      <c r="C1437" s="107" t="s">
        <v>6839</v>
      </c>
      <c r="D1437" s="107" t="s">
        <v>4509</v>
      </c>
      <c r="E1437" s="36" t="s">
        <v>4261</v>
      </c>
      <c r="F1437" s="14"/>
      <c r="G1437" s="14"/>
      <c r="H1437" s="14"/>
      <c r="I1437" s="14"/>
      <c r="J1437" s="14"/>
      <c r="K1437" s="14"/>
      <c r="L1437" s="14"/>
      <c r="M1437" s="14"/>
      <c r="N1437" s="14"/>
      <c r="O1437" s="14"/>
      <c r="P1437" s="14"/>
      <c r="Q1437" s="14"/>
      <c r="R1437" s="14"/>
      <c r="S1437" s="14"/>
      <c r="T1437" s="14"/>
      <c r="U1437" s="14"/>
      <c r="V1437" s="14"/>
      <c r="W1437" s="14"/>
      <c r="X1437" s="14"/>
      <c r="Y1437" s="14"/>
      <c r="Z1437" s="14"/>
    </row>
    <row r="1438">
      <c r="A1438" s="106">
        <v>1437.0</v>
      </c>
      <c r="B1438" s="107" t="s">
        <v>5409</v>
      </c>
      <c r="C1438" s="107" t="s">
        <v>6840</v>
      </c>
      <c r="D1438" s="107" t="s">
        <v>4509</v>
      </c>
      <c r="E1438" s="36" t="s">
        <v>6841</v>
      </c>
      <c r="F1438" s="14"/>
      <c r="G1438" s="14"/>
      <c r="H1438" s="14"/>
      <c r="I1438" s="14"/>
      <c r="J1438" s="14"/>
      <c r="K1438" s="14"/>
      <c r="L1438" s="14"/>
      <c r="M1438" s="14"/>
      <c r="N1438" s="14"/>
      <c r="O1438" s="14"/>
      <c r="P1438" s="14"/>
      <c r="Q1438" s="14"/>
      <c r="R1438" s="14"/>
      <c r="S1438" s="14"/>
      <c r="T1438" s="14"/>
      <c r="U1438" s="14"/>
      <c r="V1438" s="14"/>
      <c r="W1438" s="14"/>
      <c r="X1438" s="14"/>
      <c r="Y1438" s="14"/>
      <c r="Z1438" s="14"/>
    </row>
    <row r="1439">
      <c r="A1439" s="106">
        <v>1438.0</v>
      </c>
      <c r="B1439" s="107" t="s">
        <v>5409</v>
      </c>
      <c r="C1439" s="107" t="s">
        <v>4899</v>
      </c>
      <c r="D1439" s="107" t="s">
        <v>4509</v>
      </c>
      <c r="E1439" s="36" t="s">
        <v>6842</v>
      </c>
      <c r="F1439" s="14"/>
      <c r="G1439" s="14"/>
      <c r="H1439" s="14"/>
      <c r="I1439" s="14"/>
      <c r="J1439" s="14"/>
      <c r="K1439" s="14"/>
      <c r="L1439" s="14"/>
      <c r="M1439" s="14"/>
      <c r="N1439" s="14"/>
      <c r="O1439" s="14"/>
      <c r="P1439" s="14"/>
      <c r="Q1439" s="14"/>
      <c r="R1439" s="14"/>
      <c r="S1439" s="14"/>
      <c r="T1439" s="14"/>
      <c r="U1439" s="14"/>
      <c r="V1439" s="14"/>
      <c r="W1439" s="14"/>
      <c r="X1439" s="14"/>
      <c r="Y1439" s="14"/>
      <c r="Z1439" s="14"/>
    </row>
    <row r="1440">
      <c r="A1440" s="106">
        <v>1439.0</v>
      </c>
      <c r="B1440" s="107" t="s">
        <v>5409</v>
      </c>
      <c r="C1440" s="107" t="s">
        <v>6843</v>
      </c>
      <c r="D1440" s="107" t="s">
        <v>4509</v>
      </c>
      <c r="E1440" s="36" t="s">
        <v>6844</v>
      </c>
      <c r="F1440" s="14"/>
      <c r="G1440" s="14"/>
      <c r="H1440" s="14"/>
      <c r="I1440" s="14"/>
      <c r="J1440" s="14"/>
      <c r="K1440" s="14"/>
      <c r="L1440" s="14"/>
      <c r="M1440" s="14"/>
      <c r="N1440" s="14"/>
      <c r="O1440" s="14"/>
      <c r="P1440" s="14"/>
      <c r="Q1440" s="14"/>
      <c r="R1440" s="14"/>
      <c r="S1440" s="14"/>
      <c r="T1440" s="14"/>
      <c r="U1440" s="14"/>
      <c r="V1440" s="14"/>
      <c r="W1440" s="14"/>
      <c r="X1440" s="14"/>
      <c r="Y1440" s="14"/>
      <c r="Z1440" s="14"/>
    </row>
    <row r="1441">
      <c r="A1441" s="106">
        <v>1440.0</v>
      </c>
      <c r="B1441" s="107" t="s">
        <v>5409</v>
      </c>
      <c r="C1441" s="107" t="s">
        <v>6845</v>
      </c>
      <c r="D1441" s="107" t="s">
        <v>4569</v>
      </c>
      <c r="E1441" s="36" t="s">
        <v>6846</v>
      </c>
      <c r="F1441" s="14"/>
      <c r="G1441" s="14"/>
      <c r="H1441" s="14"/>
      <c r="I1441" s="14"/>
      <c r="J1441" s="14"/>
      <c r="K1441" s="14"/>
      <c r="L1441" s="14"/>
      <c r="M1441" s="14"/>
      <c r="N1441" s="14"/>
      <c r="O1441" s="14"/>
      <c r="P1441" s="14"/>
      <c r="Q1441" s="14"/>
      <c r="R1441" s="14"/>
      <c r="S1441" s="14"/>
      <c r="T1441" s="14"/>
      <c r="U1441" s="14"/>
      <c r="V1441" s="14"/>
      <c r="W1441" s="14"/>
      <c r="X1441" s="14"/>
      <c r="Y1441" s="14"/>
      <c r="Z1441" s="14"/>
    </row>
    <row r="1442">
      <c r="A1442" s="106">
        <v>1441.0</v>
      </c>
      <c r="B1442" s="107" t="s">
        <v>5409</v>
      </c>
      <c r="C1442" s="107" t="s">
        <v>4614</v>
      </c>
      <c r="D1442" s="107" t="s">
        <v>4509</v>
      </c>
      <c r="E1442" s="36" t="s">
        <v>4262</v>
      </c>
      <c r="F1442" s="14"/>
      <c r="G1442" s="14"/>
      <c r="H1442" s="14"/>
      <c r="I1442" s="14"/>
      <c r="J1442" s="14"/>
      <c r="K1442" s="14"/>
      <c r="L1442" s="14"/>
      <c r="M1442" s="14"/>
      <c r="N1442" s="14"/>
      <c r="O1442" s="14"/>
      <c r="P1442" s="14"/>
      <c r="Q1442" s="14"/>
      <c r="R1442" s="14"/>
      <c r="S1442" s="14"/>
      <c r="T1442" s="14"/>
      <c r="U1442" s="14"/>
      <c r="V1442" s="14"/>
      <c r="W1442" s="14"/>
      <c r="X1442" s="14"/>
      <c r="Y1442" s="14"/>
      <c r="Z1442" s="14"/>
    </row>
    <row r="1443">
      <c r="A1443" s="106">
        <v>1442.0</v>
      </c>
      <c r="B1443" s="107" t="s">
        <v>5409</v>
      </c>
      <c r="C1443" s="107" t="s">
        <v>5113</v>
      </c>
      <c r="D1443" s="107" t="s">
        <v>4509</v>
      </c>
      <c r="E1443" s="36" t="s">
        <v>4263</v>
      </c>
      <c r="F1443" s="14"/>
      <c r="G1443" s="14"/>
      <c r="H1443" s="14"/>
      <c r="I1443" s="14"/>
      <c r="J1443" s="14"/>
      <c r="K1443" s="14"/>
      <c r="L1443" s="14"/>
      <c r="M1443" s="14"/>
      <c r="N1443" s="14"/>
      <c r="O1443" s="14"/>
      <c r="P1443" s="14"/>
      <c r="Q1443" s="14"/>
      <c r="R1443" s="14"/>
      <c r="S1443" s="14"/>
      <c r="T1443" s="14"/>
      <c r="U1443" s="14"/>
      <c r="V1443" s="14"/>
      <c r="W1443" s="14"/>
      <c r="X1443" s="14"/>
      <c r="Y1443" s="14"/>
      <c r="Z1443" s="14"/>
    </row>
    <row r="1444">
      <c r="A1444" s="106">
        <v>1443.0</v>
      </c>
      <c r="B1444" s="107" t="s">
        <v>5409</v>
      </c>
      <c r="C1444" s="107" t="s">
        <v>6847</v>
      </c>
      <c r="D1444" s="107" t="s">
        <v>4509</v>
      </c>
      <c r="E1444" s="36" t="s">
        <v>6848</v>
      </c>
      <c r="F1444" s="14"/>
      <c r="G1444" s="14"/>
      <c r="H1444" s="14"/>
      <c r="I1444" s="14"/>
      <c r="J1444" s="14"/>
      <c r="K1444" s="14"/>
      <c r="L1444" s="14"/>
      <c r="M1444" s="14"/>
      <c r="N1444" s="14"/>
      <c r="O1444" s="14"/>
      <c r="P1444" s="14"/>
      <c r="Q1444" s="14"/>
      <c r="R1444" s="14"/>
      <c r="S1444" s="14"/>
      <c r="T1444" s="14"/>
      <c r="U1444" s="14"/>
      <c r="V1444" s="14"/>
      <c r="W1444" s="14"/>
      <c r="X1444" s="14"/>
      <c r="Y1444" s="14"/>
      <c r="Z1444" s="14"/>
    </row>
    <row r="1445">
      <c r="A1445" s="106">
        <v>1444.0</v>
      </c>
      <c r="B1445" s="107" t="s">
        <v>5409</v>
      </c>
      <c r="C1445" s="107" t="s">
        <v>6849</v>
      </c>
      <c r="D1445" s="107" t="s">
        <v>4509</v>
      </c>
      <c r="E1445" s="36" t="s">
        <v>6850</v>
      </c>
      <c r="F1445" s="14"/>
      <c r="G1445" s="14"/>
      <c r="H1445" s="14"/>
      <c r="I1445" s="14"/>
      <c r="J1445" s="14"/>
      <c r="K1445" s="14"/>
      <c r="L1445" s="14"/>
      <c r="M1445" s="14"/>
      <c r="N1445" s="14"/>
      <c r="O1445" s="14"/>
      <c r="P1445" s="14"/>
      <c r="Q1445" s="14"/>
      <c r="R1445" s="14"/>
      <c r="S1445" s="14"/>
      <c r="T1445" s="14"/>
      <c r="U1445" s="14"/>
      <c r="V1445" s="14"/>
      <c r="W1445" s="14"/>
      <c r="X1445" s="14"/>
      <c r="Y1445" s="14"/>
      <c r="Z1445" s="14"/>
    </row>
    <row r="1446">
      <c r="A1446" s="106">
        <v>1445.0</v>
      </c>
      <c r="B1446" s="107" t="s">
        <v>5409</v>
      </c>
      <c r="C1446" s="107" t="s">
        <v>4947</v>
      </c>
      <c r="D1446" s="107" t="s">
        <v>4509</v>
      </c>
      <c r="E1446" s="36" t="s">
        <v>6851</v>
      </c>
      <c r="F1446" s="14"/>
      <c r="G1446" s="14"/>
      <c r="H1446" s="14"/>
      <c r="I1446" s="14"/>
      <c r="J1446" s="14"/>
      <c r="K1446" s="14"/>
      <c r="L1446" s="14"/>
      <c r="M1446" s="14"/>
      <c r="N1446" s="14"/>
      <c r="O1446" s="14"/>
      <c r="P1446" s="14"/>
      <c r="Q1446" s="14"/>
      <c r="R1446" s="14"/>
      <c r="S1446" s="14"/>
      <c r="T1446" s="14"/>
      <c r="U1446" s="14"/>
      <c r="V1446" s="14"/>
      <c r="W1446" s="14"/>
      <c r="X1446" s="14"/>
      <c r="Y1446" s="14"/>
      <c r="Z1446" s="14"/>
    </row>
    <row r="1447">
      <c r="A1447" s="106">
        <v>1446.0</v>
      </c>
      <c r="B1447" s="107" t="s">
        <v>5409</v>
      </c>
      <c r="C1447" s="107" t="s">
        <v>6852</v>
      </c>
      <c r="D1447" s="107" t="s">
        <v>4509</v>
      </c>
      <c r="E1447" s="36" t="s">
        <v>4264</v>
      </c>
      <c r="F1447" s="14"/>
      <c r="G1447" s="14"/>
      <c r="H1447" s="14"/>
      <c r="I1447" s="14"/>
      <c r="J1447" s="14"/>
      <c r="K1447" s="14"/>
      <c r="L1447" s="14"/>
      <c r="M1447" s="14"/>
      <c r="N1447" s="14"/>
      <c r="O1447" s="14"/>
      <c r="P1447" s="14"/>
      <c r="Q1447" s="14"/>
      <c r="R1447" s="14"/>
      <c r="S1447" s="14"/>
      <c r="T1447" s="14"/>
      <c r="U1447" s="14"/>
      <c r="V1447" s="14"/>
      <c r="W1447" s="14"/>
      <c r="X1447" s="14"/>
      <c r="Y1447" s="14"/>
      <c r="Z1447" s="14"/>
    </row>
    <row r="1448">
      <c r="A1448" s="106">
        <v>1447.0</v>
      </c>
      <c r="B1448" s="107" t="s">
        <v>5409</v>
      </c>
      <c r="C1448" s="107" t="s">
        <v>6853</v>
      </c>
      <c r="D1448" s="107" t="s">
        <v>4509</v>
      </c>
      <c r="E1448" s="36" t="s">
        <v>4265</v>
      </c>
      <c r="F1448" s="14"/>
      <c r="G1448" s="14"/>
      <c r="H1448" s="14"/>
      <c r="I1448" s="14"/>
      <c r="J1448" s="14"/>
      <c r="K1448" s="14"/>
      <c r="L1448" s="14"/>
      <c r="M1448" s="14"/>
      <c r="N1448" s="14"/>
      <c r="O1448" s="14"/>
      <c r="P1448" s="14"/>
      <c r="Q1448" s="14"/>
      <c r="R1448" s="14"/>
      <c r="S1448" s="14"/>
      <c r="T1448" s="14"/>
      <c r="U1448" s="14"/>
      <c r="V1448" s="14"/>
      <c r="W1448" s="14"/>
      <c r="X1448" s="14"/>
      <c r="Y1448" s="14"/>
      <c r="Z1448" s="14"/>
    </row>
    <row r="1449">
      <c r="A1449" s="106">
        <v>1448.0</v>
      </c>
      <c r="B1449" s="107" t="s">
        <v>5409</v>
      </c>
      <c r="C1449" s="107" t="s">
        <v>4937</v>
      </c>
      <c r="D1449" s="107" t="s">
        <v>4509</v>
      </c>
      <c r="E1449" s="36" t="s">
        <v>4266</v>
      </c>
      <c r="F1449" s="14"/>
      <c r="G1449" s="14"/>
      <c r="H1449" s="14"/>
      <c r="I1449" s="14"/>
      <c r="J1449" s="14"/>
      <c r="K1449" s="14"/>
      <c r="L1449" s="14"/>
      <c r="M1449" s="14"/>
      <c r="N1449" s="14"/>
      <c r="O1449" s="14"/>
      <c r="P1449" s="14"/>
      <c r="Q1449" s="14"/>
      <c r="R1449" s="14"/>
      <c r="S1449" s="14"/>
      <c r="T1449" s="14"/>
      <c r="U1449" s="14"/>
      <c r="V1449" s="14"/>
      <c r="W1449" s="14"/>
      <c r="X1449" s="14"/>
      <c r="Y1449" s="14"/>
      <c r="Z1449" s="14"/>
    </row>
    <row r="1450">
      <c r="A1450" s="106">
        <v>1449.0</v>
      </c>
      <c r="B1450" s="107" t="s">
        <v>5409</v>
      </c>
      <c r="C1450" s="107" t="s">
        <v>6854</v>
      </c>
      <c r="D1450" s="107" t="s">
        <v>4509</v>
      </c>
      <c r="E1450" s="36" t="s">
        <v>6855</v>
      </c>
      <c r="F1450" s="14"/>
      <c r="G1450" s="14"/>
      <c r="H1450" s="14"/>
      <c r="I1450" s="14"/>
      <c r="J1450" s="14"/>
      <c r="K1450" s="14"/>
      <c r="L1450" s="14"/>
      <c r="M1450" s="14"/>
      <c r="N1450" s="14"/>
      <c r="O1450" s="14"/>
      <c r="P1450" s="14"/>
      <c r="Q1450" s="14"/>
      <c r="R1450" s="14"/>
      <c r="S1450" s="14"/>
      <c r="T1450" s="14"/>
      <c r="U1450" s="14"/>
      <c r="V1450" s="14"/>
      <c r="W1450" s="14"/>
      <c r="X1450" s="14"/>
      <c r="Y1450" s="14"/>
      <c r="Z1450" s="14"/>
    </row>
    <row r="1451">
      <c r="A1451" s="106">
        <v>1450.0</v>
      </c>
      <c r="B1451" s="107" t="s">
        <v>5409</v>
      </c>
      <c r="C1451" s="107" t="s">
        <v>6856</v>
      </c>
      <c r="D1451" s="107" t="s">
        <v>4509</v>
      </c>
      <c r="E1451" s="36" t="s">
        <v>6857</v>
      </c>
      <c r="F1451" s="14"/>
      <c r="G1451" s="14"/>
      <c r="H1451" s="14"/>
      <c r="I1451" s="14"/>
      <c r="J1451" s="14"/>
      <c r="K1451" s="14"/>
      <c r="L1451" s="14"/>
      <c r="M1451" s="14"/>
      <c r="N1451" s="14"/>
      <c r="O1451" s="14"/>
      <c r="P1451" s="14"/>
      <c r="Q1451" s="14"/>
      <c r="R1451" s="14"/>
      <c r="S1451" s="14"/>
      <c r="T1451" s="14"/>
      <c r="U1451" s="14"/>
      <c r="V1451" s="14"/>
      <c r="W1451" s="14"/>
      <c r="X1451" s="14"/>
      <c r="Y1451" s="14"/>
      <c r="Z1451" s="14"/>
    </row>
    <row r="1452">
      <c r="A1452" s="106">
        <v>1451.0</v>
      </c>
      <c r="B1452" s="107" t="s">
        <v>5409</v>
      </c>
      <c r="C1452" s="107" t="s">
        <v>6690</v>
      </c>
      <c r="D1452" s="107" t="s">
        <v>4509</v>
      </c>
      <c r="E1452" s="36" t="s">
        <v>6858</v>
      </c>
      <c r="F1452" s="14"/>
      <c r="G1452" s="14"/>
      <c r="H1452" s="14"/>
      <c r="I1452" s="14"/>
      <c r="J1452" s="14"/>
      <c r="K1452" s="14"/>
      <c r="L1452" s="14"/>
      <c r="M1452" s="14"/>
      <c r="N1452" s="14"/>
      <c r="O1452" s="14"/>
      <c r="P1452" s="14"/>
      <c r="Q1452" s="14"/>
      <c r="R1452" s="14"/>
      <c r="S1452" s="14"/>
      <c r="T1452" s="14"/>
      <c r="U1452" s="14"/>
      <c r="V1452" s="14"/>
      <c r="W1452" s="14"/>
      <c r="X1452" s="14"/>
      <c r="Y1452" s="14"/>
      <c r="Z1452" s="14"/>
    </row>
    <row r="1453">
      <c r="A1453" s="106">
        <v>1452.0</v>
      </c>
      <c r="B1453" s="107" t="s">
        <v>5409</v>
      </c>
      <c r="C1453" s="107" t="s">
        <v>4753</v>
      </c>
      <c r="D1453" s="107" t="s">
        <v>4509</v>
      </c>
      <c r="E1453" s="36" t="s">
        <v>6859</v>
      </c>
      <c r="F1453" s="14"/>
      <c r="G1453" s="14"/>
      <c r="H1453" s="14"/>
      <c r="I1453" s="14"/>
      <c r="J1453" s="14"/>
      <c r="K1453" s="14"/>
      <c r="L1453" s="14"/>
      <c r="M1453" s="14"/>
      <c r="N1453" s="14"/>
      <c r="O1453" s="14"/>
      <c r="P1453" s="14"/>
      <c r="Q1453" s="14"/>
      <c r="R1453" s="14"/>
      <c r="S1453" s="14"/>
      <c r="T1453" s="14"/>
      <c r="U1453" s="14"/>
      <c r="V1453" s="14"/>
      <c r="W1453" s="14"/>
      <c r="X1453" s="14"/>
      <c r="Y1453" s="14"/>
      <c r="Z1453" s="14"/>
    </row>
    <row r="1454">
      <c r="A1454" s="106">
        <v>1453.0</v>
      </c>
      <c r="B1454" s="107" t="s">
        <v>5409</v>
      </c>
      <c r="C1454" s="107" t="s">
        <v>6860</v>
      </c>
      <c r="D1454" s="107" t="s">
        <v>4509</v>
      </c>
      <c r="E1454" s="36" t="s">
        <v>4267</v>
      </c>
      <c r="F1454" s="14"/>
      <c r="G1454" s="14"/>
      <c r="H1454" s="14"/>
      <c r="I1454" s="14"/>
      <c r="J1454" s="14"/>
      <c r="K1454" s="14"/>
      <c r="L1454" s="14"/>
      <c r="M1454" s="14"/>
      <c r="N1454" s="14"/>
      <c r="O1454" s="14"/>
      <c r="P1454" s="14"/>
      <c r="Q1454" s="14"/>
      <c r="R1454" s="14"/>
      <c r="S1454" s="14"/>
      <c r="T1454" s="14"/>
      <c r="U1454" s="14"/>
      <c r="V1454" s="14"/>
      <c r="W1454" s="14"/>
      <c r="X1454" s="14"/>
      <c r="Y1454" s="14"/>
      <c r="Z1454" s="14"/>
    </row>
    <row r="1455">
      <c r="A1455" s="106">
        <v>1454.0</v>
      </c>
      <c r="B1455" s="107" t="s">
        <v>5409</v>
      </c>
      <c r="C1455" s="107" t="s">
        <v>6861</v>
      </c>
      <c r="D1455" s="107" t="s">
        <v>4509</v>
      </c>
      <c r="E1455" s="36" t="s">
        <v>6862</v>
      </c>
      <c r="F1455" s="14"/>
      <c r="G1455" s="14"/>
      <c r="H1455" s="14"/>
      <c r="I1455" s="14"/>
      <c r="J1455" s="14"/>
      <c r="K1455" s="14"/>
      <c r="L1455" s="14"/>
      <c r="M1455" s="14"/>
      <c r="N1455" s="14"/>
      <c r="O1455" s="14"/>
      <c r="P1455" s="14"/>
      <c r="Q1455" s="14"/>
      <c r="R1455" s="14"/>
      <c r="S1455" s="14"/>
      <c r="T1455" s="14"/>
      <c r="U1455" s="14"/>
      <c r="V1455" s="14"/>
      <c r="W1455" s="14"/>
      <c r="X1455" s="14"/>
      <c r="Y1455" s="14"/>
      <c r="Z1455" s="14"/>
    </row>
    <row r="1456">
      <c r="A1456" s="106">
        <v>1455.0</v>
      </c>
      <c r="B1456" s="107" t="s">
        <v>5409</v>
      </c>
      <c r="C1456" s="107" t="s">
        <v>6863</v>
      </c>
      <c r="D1456" s="107" t="s">
        <v>4509</v>
      </c>
      <c r="E1456" s="36" t="s">
        <v>6864</v>
      </c>
      <c r="F1456" s="14"/>
      <c r="G1456" s="14"/>
      <c r="H1456" s="14"/>
      <c r="I1456" s="14"/>
      <c r="J1456" s="14"/>
      <c r="K1456" s="14"/>
      <c r="L1456" s="14"/>
      <c r="M1456" s="14"/>
      <c r="N1456" s="14"/>
      <c r="O1456" s="14"/>
      <c r="P1456" s="14"/>
      <c r="Q1456" s="14"/>
      <c r="R1456" s="14"/>
      <c r="S1456" s="14"/>
      <c r="T1456" s="14"/>
      <c r="U1456" s="14"/>
      <c r="V1456" s="14"/>
      <c r="W1456" s="14"/>
      <c r="X1456" s="14"/>
      <c r="Y1456" s="14"/>
      <c r="Z1456" s="14"/>
    </row>
    <row r="1457">
      <c r="A1457" s="106">
        <v>1456.0</v>
      </c>
      <c r="B1457" s="107" t="s">
        <v>5409</v>
      </c>
      <c r="C1457" s="107" t="s">
        <v>5681</v>
      </c>
      <c r="D1457" s="107" t="s">
        <v>4509</v>
      </c>
      <c r="E1457" s="36" t="s">
        <v>6865</v>
      </c>
      <c r="F1457" s="14"/>
      <c r="G1457" s="14"/>
      <c r="H1457" s="14"/>
      <c r="I1457" s="14"/>
      <c r="J1457" s="14"/>
      <c r="K1457" s="14"/>
      <c r="L1457" s="14"/>
      <c r="M1457" s="14"/>
      <c r="N1457" s="14"/>
      <c r="O1457" s="14"/>
      <c r="P1457" s="14"/>
      <c r="Q1457" s="14"/>
      <c r="R1457" s="14"/>
      <c r="S1457" s="14"/>
      <c r="T1457" s="14"/>
      <c r="U1457" s="14"/>
      <c r="V1457" s="14"/>
      <c r="W1457" s="14"/>
      <c r="X1457" s="14"/>
      <c r="Y1457" s="14"/>
      <c r="Z1457" s="14"/>
    </row>
    <row r="1458">
      <c r="A1458" s="106">
        <v>1457.0</v>
      </c>
      <c r="B1458" s="107" t="s">
        <v>5409</v>
      </c>
      <c r="C1458" s="107" t="s">
        <v>6866</v>
      </c>
      <c r="D1458" s="107" t="s">
        <v>4509</v>
      </c>
      <c r="E1458" s="36" t="s">
        <v>6867</v>
      </c>
      <c r="F1458" s="14"/>
      <c r="G1458" s="14"/>
      <c r="H1458" s="14"/>
      <c r="I1458" s="14"/>
      <c r="J1458" s="14"/>
      <c r="K1458" s="14"/>
      <c r="L1458" s="14"/>
      <c r="M1458" s="14"/>
      <c r="N1458" s="14"/>
      <c r="O1458" s="14"/>
      <c r="P1458" s="14"/>
      <c r="Q1458" s="14"/>
      <c r="R1458" s="14"/>
      <c r="S1458" s="14"/>
      <c r="T1458" s="14"/>
      <c r="U1458" s="14"/>
      <c r="V1458" s="14"/>
      <c r="W1458" s="14"/>
      <c r="X1458" s="14"/>
      <c r="Y1458" s="14"/>
      <c r="Z1458" s="14"/>
    </row>
    <row r="1459">
      <c r="A1459" s="106">
        <v>1458.0</v>
      </c>
      <c r="B1459" s="107" t="s">
        <v>5409</v>
      </c>
      <c r="C1459" s="107" t="s">
        <v>4962</v>
      </c>
      <c r="D1459" s="107" t="s">
        <v>4543</v>
      </c>
      <c r="E1459" s="36" t="s">
        <v>6868</v>
      </c>
      <c r="F1459" s="14"/>
      <c r="G1459" s="14"/>
      <c r="H1459" s="14"/>
      <c r="I1459" s="14"/>
      <c r="J1459" s="14"/>
      <c r="K1459" s="14"/>
      <c r="L1459" s="14"/>
      <c r="M1459" s="14"/>
      <c r="N1459" s="14"/>
      <c r="O1459" s="14"/>
      <c r="P1459" s="14"/>
      <c r="Q1459" s="14"/>
      <c r="R1459" s="14"/>
      <c r="S1459" s="14"/>
      <c r="T1459" s="14"/>
      <c r="U1459" s="14"/>
      <c r="V1459" s="14"/>
      <c r="W1459" s="14"/>
      <c r="X1459" s="14"/>
      <c r="Y1459" s="14"/>
      <c r="Z1459" s="14"/>
    </row>
    <row r="1460">
      <c r="A1460" s="106">
        <v>1459.0</v>
      </c>
      <c r="B1460" s="107" t="s">
        <v>5409</v>
      </c>
      <c r="C1460" s="107" t="s">
        <v>5096</v>
      </c>
      <c r="D1460" s="107" t="s">
        <v>4543</v>
      </c>
      <c r="E1460" s="36" t="s">
        <v>6869</v>
      </c>
      <c r="F1460" s="14"/>
      <c r="G1460" s="14"/>
      <c r="H1460" s="14"/>
      <c r="I1460" s="14"/>
      <c r="J1460" s="14"/>
      <c r="K1460" s="14"/>
      <c r="L1460" s="14"/>
      <c r="M1460" s="14"/>
      <c r="N1460" s="14"/>
      <c r="O1460" s="14"/>
      <c r="P1460" s="14"/>
      <c r="Q1460" s="14"/>
      <c r="R1460" s="14"/>
      <c r="S1460" s="14"/>
      <c r="T1460" s="14"/>
      <c r="U1460" s="14"/>
      <c r="V1460" s="14"/>
      <c r="W1460" s="14"/>
      <c r="X1460" s="14"/>
      <c r="Y1460" s="14"/>
      <c r="Z1460" s="14"/>
    </row>
    <row r="1461">
      <c r="A1461" s="106">
        <v>1460.0</v>
      </c>
      <c r="B1461" s="107" t="s">
        <v>5409</v>
      </c>
      <c r="C1461" s="107" t="s">
        <v>6870</v>
      </c>
      <c r="D1461" s="107" t="s">
        <v>4509</v>
      </c>
      <c r="E1461" s="36" t="s">
        <v>6871</v>
      </c>
      <c r="F1461" s="14"/>
      <c r="G1461" s="14"/>
      <c r="H1461" s="14"/>
      <c r="I1461" s="14"/>
      <c r="J1461" s="14"/>
      <c r="K1461" s="14"/>
      <c r="L1461" s="14"/>
      <c r="M1461" s="14"/>
      <c r="N1461" s="14"/>
      <c r="O1461" s="14"/>
      <c r="P1461" s="14"/>
      <c r="Q1461" s="14"/>
      <c r="R1461" s="14"/>
      <c r="S1461" s="14"/>
      <c r="T1461" s="14"/>
      <c r="U1461" s="14"/>
      <c r="V1461" s="14"/>
      <c r="W1461" s="14"/>
      <c r="X1461" s="14"/>
      <c r="Y1461" s="14"/>
      <c r="Z1461" s="14"/>
    </row>
    <row r="1462">
      <c r="A1462" s="106">
        <v>1461.0</v>
      </c>
      <c r="B1462" s="107" t="s">
        <v>5409</v>
      </c>
      <c r="C1462" s="107" t="s">
        <v>5214</v>
      </c>
      <c r="D1462" s="107" t="s">
        <v>4509</v>
      </c>
      <c r="E1462" s="36" t="s">
        <v>6872</v>
      </c>
      <c r="F1462" s="14"/>
      <c r="G1462" s="14"/>
      <c r="H1462" s="14"/>
      <c r="I1462" s="14"/>
      <c r="J1462" s="14"/>
      <c r="K1462" s="14"/>
      <c r="L1462" s="14"/>
      <c r="M1462" s="14"/>
      <c r="N1462" s="14"/>
      <c r="O1462" s="14"/>
      <c r="P1462" s="14"/>
      <c r="Q1462" s="14"/>
      <c r="R1462" s="14"/>
      <c r="S1462" s="14"/>
      <c r="T1462" s="14"/>
      <c r="U1462" s="14"/>
      <c r="V1462" s="14"/>
      <c r="W1462" s="14"/>
      <c r="X1462" s="14"/>
      <c r="Y1462" s="14"/>
      <c r="Z1462" s="14"/>
    </row>
    <row r="1463">
      <c r="A1463" s="106">
        <v>1462.0</v>
      </c>
      <c r="B1463" s="107" t="s">
        <v>5409</v>
      </c>
      <c r="C1463" s="107" t="s">
        <v>5457</v>
      </c>
      <c r="D1463" s="107" t="s">
        <v>4509</v>
      </c>
      <c r="E1463" s="36" t="s">
        <v>4268</v>
      </c>
      <c r="F1463" s="14"/>
      <c r="G1463" s="14"/>
      <c r="H1463" s="14"/>
      <c r="I1463" s="14"/>
      <c r="J1463" s="14"/>
      <c r="K1463" s="14"/>
      <c r="L1463" s="14"/>
      <c r="M1463" s="14"/>
      <c r="N1463" s="14"/>
      <c r="O1463" s="14"/>
      <c r="P1463" s="14"/>
      <c r="Q1463" s="14"/>
      <c r="R1463" s="14"/>
      <c r="S1463" s="14"/>
      <c r="T1463" s="14"/>
      <c r="U1463" s="14"/>
      <c r="V1463" s="14"/>
      <c r="W1463" s="14"/>
      <c r="X1463" s="14"/>
      <c r="Y1463" s="14"/>
      <c r="Z1463" s="14"/>
    </row>
    <row r="1464">
      <c r="A1464" s="106">
        <v>1463.0</v>
      </c>
      <c r="B1464" s="107" t="s">
        <v>5409</v>
      </c>
      <c r="C1464" s="107" t="s">
        <v>6873</v>
      </c>
      <c r="D1464" s="107" t="s">
        <v>4509</v>
      </c>
      <c r="E1464" s="36" t="s">
        <v>4269</v>
      </c>
      <c r="F1464" s="14"/>
      <c r="G1464" s="14"/>
      <c r="H1464" s="14"/>
      <c r="I1464" s="14"/>
      <c r="J1464" s="14"/>
      <c r="K1464" s="14"/>
      <c r="L1464" s="14"/>
      <c r="M1464" s="14"/>
      <c r="N1464" s="14"/>
      <c r="O1464" s="14"/>
      <c r="P1464" s="14"/>
      <c r="Q1464" s="14"/>
      <c r="R1464" s="14"/>
      <c r="S1464" s="14"/>
      <c r="T1464" s="14"/>
      <c r="U1464" s="14"/>
      <c r="V1464" s="14"/>
      <c r="W1464" s="14"/>
      <c r="X1464" s="14"/>
      <c r="Y1464" s="14"/>
      <c r="Z1464" s="14"/>
    </row>
    <row r="1465">
      <c r="A1465" s="106">
        <v>1464.0</v>
      </c>
      <c r="B1465" s="107" t="s">
        <v>5409</v>
      </c>
      <c r="C1465" s="107" t="s">
        <v>6874</v>
      </c>
      <c r="D1465" s="107" t="s">
        <v>4509</v>
      </c>
      <c r="E1465" s="36" t="s">
        <v>6875</v>
      </c>
      <c r="F1465" s="14"/>
      <c r="G1465" s="14"/>
      <c r="H1465" s="14"/>
      <c r="I1465" s="14"/>
      <c r="J1465" s="14"/>
      <c r="K1465" s="14"/>
      <c r="L1465" s="14"/>
      <c r="M1465" s="14"/>
      <c r="N1465" s="14"/>
      <c r="O1465" s="14"/>
      <c r="P1465" s="14"/>
      <c r="Q1465" s="14"/>
      <c r="R1465" s="14"/>
      <c r="S1465" s="14"/>
      <c r="T1465" s="14"/>
      <c r="U1465" s="14"/>
      <c r="V1465" s="14"/>
      <c r="W1465" s="14"/>
      <c r="X1465" s="14"/>
      <c r="Y1465" s="14"/>
      <c r="Z1465" s="14"/>
    </row>
    <row r="1466">
      <c r="A1466" s="106">
        <v>1465.0</v>
      </c>
      <c r="B1466" s="107" t="s">
        <v>5409</v>
      </c>
      <c r="C1466" s="107" t="s">
        <v>6876</v>
      </c>
      <c r="D1466" s="107" t="s">
        <v>4509</v>
      </c>
      <c r="E1466" s="36" t="s">
        <v>6877</v>
      </c>
      <c r="F1466" s="14"/>
      <c r="G1466" s="14"/>
      <c r="H1466" s="14"/>
      <c r="I1466" s="14"/>
      <c r="J1466" s="14"/>
      <c r="K1466" s="14"/>
      <c r="L1466" s="14"/>
      <c r="M1466" s="14"/>
      <c r="N1466" s="14"/>
      <c r="O1466" s="14"/>
      <c r="P1466" s="14"/>
      <c r="Q1466" s="14"/>
      <c r="R1466" s="14"/>
      <c r="S1466" s="14"/>
      <c r="T1466" s="14"/>
      <c r="U1466" s="14"/>
      <c r="V1466" s="14"/>
      <c r="W1466" s="14"/>
      <c r="X1466" s="14"/>
      <c r="Y1466" s="14"/>
      <c r="Z1466" s="14"/>
    </row>
    <row r="1467">
      <c r="A1467" s="106">
        <v>1466.0</v>
      </c>
      <c r="B1467" s="107" t="s">
        <v>5409</v>
      </c>
      <c r="C1467" s="107" t="s">
        <v>6878</v>
      </c>
      <c r="D1467" s="107" t="s">
        <v>4509</v>
      </c>
      <c r="E1467" s="36" t="s">
        <v>6879</v>
      </c>
      <c r="F1467" s="14"/>
      <c r="G1467" s="14"/>
      <c r="H1467" s="14"/>
      <c r="I1467" s="14"/>
      <c r="J1467" s="14"/>
      <c r="K1467" s="14"/>
      <c r="L1467" s="14"/>
      <c r="M1467" s="14"/>
      <c r="N1467" s="14"/>
      <c r="O1467" s="14"/>
      <c r="P1467" s="14"/>
      <c r="Q1467" s="14"/>
      <c r="R1467" s="14"/>
      <c r="S1467" s="14"/>
      <c r="T1467" s="14"/>
      <c r="U1467" s="14"/>
      <c r="V1467" s="14"/>
      <c r="W1467" s="14"/>
      <c r="X1467" s="14"/>
      <c r="Y1467" s="14"/>
      <c r="Z1467" s="14"/>
    </row>
    <row r="1468">
      <c r="A1468" s="106">
        <v>1467.0</v>
      </c>
      <c r="B1468" s="107" t="s">
        <v>5409</v>
      </c>
      <c r="C1468" s="107" t="s">
        <v>6880</v>
      </c>
      <c r="D1468" s="107" t="s">
        <v>4509</v>
      </c>
      <c r="E1468" s="36" t="s">
        <v>6881</v>
      </c>
      <c r="F1468" s="14"/>
      <c r="G1468" s="14"/>
      <c r="H1468" s="14"/>
      <c r="I1468" s="14"/>
      <c r="J1468" s="14"/>
      <c r="K1468" s="14"/>
      <c r="L1468" s="14"/>
      <c r="M1468" s="14"/>
      <c r="N1468" s="14"/>
      <c r="O1468" s="14"/>
      <c r="P1468" s="14"/>
      <c r="Q1468" s="14"/>
      <c r="R1468" s="14"/>
      <c r="S1468" s="14"/>
      <c r="T1468" s="14"/>
      <c r="U1468" s="14"/>
      <c r="V1468" s="14"/>
      <c r="W1468" s="14"/>
      <c r="X1468" s="14"/>
      <c r="Y1468" s="14"/>
      <c r="Z1468" s="14"/>
    </row>
    <row r="1469">
      <c r="A1469" s="106">
        <v>1468.0</v>
      </c>
      <c r="B1469" s="107" t="s">
        <v>5409</v>
      </c>
      <c r="C1469" s="107" t="s">
        <v>6882</v>
      </c>
      <c r="D1469" s="107" t="s">
        <v>4509</v>
      </c>
      <c r="E1469" s="36" t="s">
        <v>6883</v>
      </c>
      <c r="F1469" s="14"/>
      <c r="G1469" s="14"/>
      <c r="H1469" s="14"/>
      <c r="I1469" s="14"/>
      <c r="J1469" s="14"/>
      <c r="K1469" s="14"/>
      <c r="L1469" s="14"/>
      <c r="M1469" s="14"/>
      <c r="N1469" s="14"/>
      <c r="O1469" s="14"/>
      <c r="P1469" s="14"/>
      <c r="Q1469" s="14"/>
      <c r="R1469" s="14"/>
      <c r="S1469" s="14"/>
      <c r="T1469" s="14"/>
      <c r="U1469" s="14"/>
      <c r="V1469" s="14"/>
      <c r="W1469" s="14"/>
      <c r="X1469" s="14"/>
      <c r="Y1469" s="14"/>
      <c r="Z1469" s="14"/>
    </row>
    <row r="1470">
      <c r="A1470" s="106">
        <v>1469.0</v>
      </c>
      <c r="B1470" s="107" t="s">
        <v>5409</v>
      </c>
      <c r="C1470" s="107" t="s">
        <v>6884</v>
      </c>
      <c r="D1470" s="107" t="s">
        <v>4505</v>
      </c>
      <c r="E1470" s="36" t="s">
        <v>6885</v>
      </c>
      <c r="F1470" s="14"/>
      <c r="G1470" s="14"/>
      <c r="H1470" s="14"/>
      <c r="I1470" s="14"/>
      <c r="J1470" s="14"/>
      <c r="K1470" s="14"/>
      <c r="L1470" s="14"/>
      <c r="M1470" s="14"/>
      <c r="N1470" s="14"/>
      <c r="O1470" s="14"/>
      <c r="P1470" s="14"/>
      <c r="Q1470" s="14"/>
      <c r="R1470" s="14"/>
      <c r="S1470" s="14"/>
      <c r="T1470" s="14"/>
      <c r="U1470" s="14"/>
      <c r="V1470" s="14"/>
      <c r="W1470" s="14"/>
      <c r="X1470" s="14"/>
      <c r="Y1470" s="14"/>
      <c r="Z1470" s="14"/>
    </row>
    <row r="1471">
      <c r="A1471" s="106">
        <v>1470.0</v>
      </c>
      <c r="B1471" s="107" t="s">
        <v>5409</v>
      </c>
      <c r="C1471" s="107" t="s">
        <v>6886</v>
      </c>
      <c r="D1471" s="107" t="s">
        <v>4509</v>
      </c>
      <c r="E1471" s="36" t="s">
        <v>6887</v>
      </c>
      <c r="F1471" s="14"/>
      <c r="G1471" s="14"/>
      <c r="H1471" s="14"/>
      <c r="I1471" s="14"/>
      <c r="J1471" s="14"/>
      <c r="K1471" s="14"/>
      <c r="L1471" s="14"/>
      <c r="M1471" s="14"/>
      <c r="N1471" s="14"/>
      <c r="O1471" s="14"/>
      <c r="P1471" s="14"/>
      <c r="Q1471" s="14"/>
      <c r="R1471" s="14"/>
      <c r="S1471" s="14"/>
      <c r="T1471" s="14"/>
      <c r="U1471" s="14"/>
      <c r="V1471" s="14"/>
      <c r="W1471" s="14"/>
      <c r="X1471" s="14"/>
      <c r="Y1471" s="14"/>
      <c r="Z1471" s="14"/>
    </row>
    <row r="1472">
      <c r="A1472" s="106">
        <v>1471.0</v>
      </c>
      <c r="B1472" s="107" t="s">
        <v>5409</v>
      </c>
      <c r="C1472" s="107" t="s">
        <v>5057</v>
      </c>
      <c r="D1472" s="107" t="s">
        <v>4505</v>
      </c>
      <c r="E1472" s="36" t="s">
        <v>6888</v>
      </c>
      <c r="F1472" s="14"/>
      <c r="G1472" s="14"/>
      <c r="H1472" s="14"/>
      <c r="I1472" s="14"/>
      <c r="J1472" s="14"/>
      <c r="K1472" s="14"/>
      <c r="L1472" s="14"/>
      <c r="M1472" s="14"/>
      <c r="N1472" s="14"/>
      <c r="O1472" s="14"/>
      <c r="P1472" s="14"/>
      <c r="Q1472" s="14"/>
      <c r="R1472" s="14"/>
      <c r="S1472" s="14"/>
      <c r="T1472" s="14"/>
      <c r="U1472" s="14"/>
      <c r="V1472" s="14"/>
      <c r="W1472" s="14"/>
      <c r="X1472" s="14"/>
      <c r="Y1472" s="14"/>
      <c r="Z1472" s="14"/>
    </row>
    <row r="1473">
      <c r="A1473" s="106">
        <v>1472.0</v>
      </c>
      <c r="B1473" s="107" t="s">
        <v>5409</v>
      </c>
      <c r="C1473" s="107" t="s">
        <v>6889</v>
      </c>
      <c r="D1473" s="107" t="s">
        <v>4505</v>
      </c>
      <c r="E1473" s="36" t="s">
        <v>6890</v>
      </c>
      <c r="F1473" s="14"/>
      <c r="G1473" s="14"/>
      <c r="H1473" s="14"/>
      <c r="I1473" s="14"/>
      <c r="J1473" s="14"/>
      <c r="K1473" s="14"/>
      <c r="L1473" s="14"/>
      <c r="M1473" s="14"/>
      <c r="N1473" s="14"/>
      <c r="O1473" s="14"/>
      <c r="P1473" s="14"/>
      <c r="Q1473" s="14"/>
      <c r="R1473" s="14"/>
      <c r="S1473" s="14"/>
      <c r="T1473" s="14"/>
      <c r="U1473" s="14"/>
      <c r="V1473" s="14"/>
      <c r="W1473" s="14"/>
      <c r="X1473" s="14"/>
      <c r="Y1473" s="14"/>
      <c r="Z1473" s="14"/>
    </row>
    <row r="1474">
      <c r="A1474" s="106">
        <v>1473.0</v>
      </c>
      <c r="B1474" s="107" t="s">
        <v>5409</v>
      </c>
      <c r="C1474" s="107" t="s">
        <v>6891</v>
      </c>
      <c r="D1474" s="107" t="s">
        <v>4509</v>
      </c>
      <c r="E1474" s="36" t="s">
        <v>6892</v>
      </c>
      <c r="F1474" s="14"/>
      <c r="G1474" s="14"/>
      <c r="H1474" s="14"/>
      <c r="I1474" s="14"/>
      <c r="J1474" s="14"/>
      <c r="K1474" s="14"/>
      <c r="L1474" s="14"/>
      <c r="M1474" s="14"/>
      <c r="N1474" s="14"/>
      <c r="O1474" s="14"/>
      <c r="P1474" s="14"/>
      <c r="Q1474" s="14"/>
      <c r="R1474" s="14"/>
      <c r="S1474" s="14"/>
      <c r="T1474" s="14"/>
      <c r="U1474" s="14"/>
      <c r="V1474" s="14"/>
      <c r="W1474" s="14"/>
      <c r="X1474" s="14"/>
      <c r="Y1474" s="14"/>
      <c r="Z1474" s="14"/>
    </row>
    <row r="1475">
      <c r="A1475" s="106">
        <v>1474.0</v>
      </c>
      <c r="B1475" s="107" t="s">
        <v>5409</v>
      </c>
      <c r="C1475" s="107" t="s">
        <v>5562</v>
      </c>
      <c r="D1475" s="107" t="s">
        <v>4509</v>
      </c>
      <c r="E1475" s="36" t="s">
        <v>6893</v>
      </c>
      <c r="F1475" s="14"/>
      <c r="G1475" s="14"/>
      <c r="H1475" s="14"/>
      <c r="I1475" s="14"/>
      <c r="J1475" s="14"/>
      <c r="K1475" s="14"/>
      <c r="L1475" s="14"/>
      <c r="M1475" s="14"/>
      <c r="N1475" s="14"/>
      <c r="O1475" s="14"/>
      <c r="P1475" s="14"/>
      <c r="Q1475" s="14"/>
      <c r="R1475" s="14"/>
      <c r="S1475" s="14"/>
      <c r="T1475" s="14"/>
      <c r="U1475" s="14"/>
      <c r="V1475" s="14"/>
      <c r="W1475" s="14"/>
      <c r="X1475" s="14"/>
      <c r="Y1475" s="14"/>
      <c r="Z1475" s="14"/>
    </row>
    <row r="1476">
      <c r="A1476" s="106">
        <v>1475.0</v>
      </c>
      <c r="B1476" s="107" t="s">
        <v>5409</v>
      </c>
      <c r="C1476" s="107" t="s">
        <v>5661</v>
      </c>
      <c r="D1476" s="107" t="s">
        <v>4505</v>
      </c>
      <c r="E1476" s="36" t="s">
        <v>6894</v>
      </c>
      <c r="F1476" s="14"/>
      <c r="G1476" s="14"/>
      <c r="H1476" s="14"/>
      <c r="I1476" s="14"/>
      <c r="J1476" s="14"/>
      <c r="K1476" s="14"/>
      <c r="L1476" s="14"/>
      <c r="M1476" s="14"/>
      <c r="N1476" s="14"/>
      <c r="O1476" s="14"/>
      <c r="P1476" s="14"/>
      <c r="Q1476" s="14"/>
      <c r="R1476" s="14"/>
      <c r="S1476" s="14"/>
      <c r="T1476" s="14"/>
      <c r="U1476" s="14"/>
      <c r="V1476" s="14"/>
      <c r="W1476" s="14"/>
      <c r="X1476" s="14"/>
      <c r="Y1476" s="14"/>
      <c r="Z1476" s="14"/>
    </row>
    <row r="1477">
      <c r="A1477" s="106">
        <v>1476.0</v>
      </c>
      <c r="B1477" s="107" t="s">
        <v>5409</v>
      </c>
      <c r="C1477" s="107" t="s">
        <v>6895</v>
      </c>
      <c r="D1477" s="107" t="s">
        <v>4509</v>
      </c>
      <c r="E1477" s="36" t="s">
        <v>6896</v>
      </c>
      <c r="F1477" s="14"/>
      <c r="G1477" s="14"/>
      <c r="H1477" s="14"/>
      <c r="I1477" s="14"/>
      <c r="J1477" s="14"/>
      <c r="K1477" s="14"/>
      <c r="L1477" s="14"/>
      <c r="M1477" s="14"/>
      <c r="N1477" s="14"/>
      <c r="O1477" s="14"/>
      <c r="P1477" s="14"/>
      <c r="Q1477" s="14"/>
      <c r="R1477" s="14"/>
      <c r="S1477" s="14"/>
      <c r="T1477" s="14"/>
      <c r="U1477" s="14"/>
      <c r="V1477" s="14"/>
      <c r="W1477" s="14"/>
      <c r="X1477" s="14"/>
      <c r="Y1477" s="14"/>
      <c r="Z1477" s="14"/>
    </row>
    <row r="1478">
      <c r="A1478" s="106">
        <v>1477.0</v>
      </c>
      <c r="B1478" s="107" t="s">
        <v>5409</v>
      </c>
      <c r="C1478" s="107" t="s">
        <v>6897</v>
      </c>
      <c r="D1478" s="107" t="s">
        <v>4509</v>
      </c>
      <c r="E1478" s="36" t="s">
        <v>6898</v>
      </c>
      <c r="F1478" s="14"/>
      <c r="G1478" s="14"/>
      <c r="H1478" s="14"/>
      <c r="I1478" s="14"/>
      <c r="J1478" s="14"/>
      <c r="K1478" s="14"/>
      <c r="L1478" s="14"/>
      <c r="M1478" s="14"/>
      <c r="N1478" s="14"/>
      <c r="O1478" s="14"/>
      <c r="P1478" s="14"/>
      <c r="Q1478" s="14"/>
      <c r="R1478" s="14"/>
      <c r="S1478" s="14"/>
      <c r="T1478" s="14"/>
      <c r="U1478" s="14"/>
      <c r="V1478" s="14"/>
      <c r="W1478" s="14"/>
      <c r="X1478" s="14"/>
      <c r="Y1478" s="14"/>
      <c r="Z1478" s="14"/>
    </row>
    <row r="1479">
      <c r="A1479" s="106">
        <v>1478.0</v>
      </c>
      <c r="B1479" s="107" t="s">
        <v>5409</v>
      </c>
      <c r="C1479" s="107" t="s">
        <v>6601</v>
      </c>
      <c r="D1479" s="107" t="s">
        <v>4509</v>
      </c>
      <c r="E1479" s="36" t="s">
        <v>6899</v>
      </c>
      <c r="F1479" s="14"/>
      <c r="G1479" s="14"/>
      <c r="H1479" s="14"/>
      <c r="I1479" s="14"/>
      <c r="J1479" s="14"/>
      <c r="K1479" s="14"/>
      <c r="L1479" s="14"/>
      <c r="M1479" s="14"/>
      <c r="N1479" s="14"/>
      <c r="O1479" s="14"/>
      <c r="P1479" s="14"/>
      <c r="Q1479" s="14"/>
      <c r="R1479" s="14"/>
      <c r="S1479" s="14"/>
      <c r="T1479" s="14"/>
      <c r="U1479" s="14"/>
      <c r="V1479" s="14"/>
      <c r="W1479" s="14"/>
      <c r="X1479" s="14"/>
      <c r="Y1479" s="14"/>
      <c r="Z1479" s="14"/>
    </row>
    <row r="1480">
      <c r="A1480" s="106">
        <v>1479.0</v>
      </c>
      <c r="B1480" s="107" t="s">
        <v>5409</v>
      </c>
      <c r="C1480" s="107" t="s">
        <v>4878</v>
      </c>
      <c r="D1480" s="107" t="s">
        <v>4509</v>
      </c>
      <c r="E1480" s="36" t="s">
        <v>4270</v>
      </c>
      <c r="F1480" s="14"/>
      <c r="G1480" s="14"/>
      <c r="H1480" s="14"/>
      <c r="I1480" s="14"/>
      <c r="J1480" s="14"/>
      <c r="K1480" s="14"/>
      <c r="L1480" s="14"/>
      <c r="M1480" s="14"/>
      <c r="N1480" s="14"/>
      <c r="O1480" s="14"/>
      <c r="P1480" s="14"/>
      <c r="Q1480" s="14"/>
      <c r="R1480" s="14"/>
      <c r="S1480" s="14"/>
      <c r="T1480" s="14"/>
      <c r="U1480" s="14"/>
      <c r="V1480" s="14"/>
      <c r="W1480" s="14"/>
      <c r="X1480" s="14"/>
      <c r="Y1480" s="14"/>
      <c r="Z1480" s="14"/>
    </row>
    <row r="1481">
      <c r="A1481" s="106">
        <v>1480.0</v>
      </c>
      <c r="B1481" s="107" t="s">
        <v>5409</v>
      </c>
      <c r="C1481" s="107" t="s">
        <v>4839</v>
      </c>
      <c r="D1481" s="107" t="s">
        <v>4543</v>
      </c>
      <c r="E1481" s="36" t="s">
        <v>6900</v>
      </c>
      <c r="F1481" s="14"/>
      <c r="G1481" s="14"/>
      <c r="H1481" s="14"/>
      <c r="I1481" s="14"/>
      <c r="J1481" s="14"/>
      <c r="K1481" s="14"/>
      <c r="L1481" s="14"/>
      <c r="M1481" s="14"/>
      <c r="N1481" s="14"/>
      <c r="O1481" s="14"/>
      <c r="P1481" s="14"/>
      <c r="Q1481" s="14"/>
      <c r="R1481" s="14"/>
      <c r="S1481" s="14"/>
      <c r="T1481" s="14"/>
      <c r="U1481" s="14"/>
      <c r="V1481" s="14"/>
      <c r="W1481" s="14"/>
      <c r="X1481" s="14"/>
      <c r="Y1481" s="14"/>
      <c r="Z1481" s="14"/>
    </row>
    <row r="1482">
      <c r="A1482" s="106">
        <v>1481.0</v>
      </c>
      <c r="B1482" s="107" t="s">
        <v>5409</v>
      </c>
      <c r="C1482" s="107" t="s">
        <v>6901</v>
      </c>
      <c r="D1482" s="107" t="s">
        <v>4509</v>
      </c>
      <c r="E1482" s="36" t="s">
        <v>6902</v>
      </c>
      <c r="F1482" s="14"/>
      <c r="G1482" s="14"/>
      <c r="H1482" s="14"/>
      <c r="I1482" s="14"/>
      <c r="J1482" s="14"/>
      <c r="K1482" s="14"/>
      <c r="L1482" s="14"/>
      <c r="M1482" s="14"/>
      <c r="N1482" s="14"/>
      <c r="O1482" s="14"/>
      <c r="P1482" s="14"/>
      <c r="Q1482" s="14"/>
      <c r="R1482" s="14"/>
      <c r="S1482" s="14"/>
      <c r="T1482" s="14"/>
      <c r="U1482" s="14"/>
      <c r="V1482" s="14"/>
      <c r="W1482" s="14"/>
      <c r="X1482" s="14"/>
      <c r="Y1482" s="14"/>
      <c r="Z1482" s="14"/>
    </row>
    <row r="1483">
      <c r="A1483" s="106">
        <v>1482.0</v>
      </c>
      <c r="B1483" s="107" t="s">
        <v>5409</v>
      </c>
      <c r="C1483" s="107" t="s">
        <v>4586</v>
      </c>
      <c r="D1483" s="107" t="s">
        <v>4509</v>
      </c>
      <c r="E1483" s="36" t="s">
        <v>6903</v>
      </c>
      <c r="F1483" s="14"/>
      <c r="G1483" s="14"/>
      <c r="H1483" s="14"/>
      <c r="I1483" s="14"/>
      <c r="J1483" s="14"/>
      <c r="K1483" s="14"/>
      <c r="L1483" s="14"/>
      <c r="M1483" s="14"/>
      <c r="N1483" s="14"/>
      <c r="O1483" s="14"/>
      <c r="P1483" s="14"/>
      <c r="Q1483" s="14"/>
      <c r="R1483" s="14"/>
      <c r="S1483" s="14"/>
      <c r="T1483" s="14"/>
      <c r="U1483" s="14"/>
      <c r="V1483" s="14"/>
      <c r="W1483" s="14"/>
      <c r="X1483" s="14"/>
      <c r="Y1483" s="14"/>
      <c r="Z1483" s="14"/>
    </row>
    <row r="1484">
      <c r="A1484" s="106">
        <v>1483.0</v>
      </c>
      <c r="B1484" s="107" t="s">
        <v>5409</v>
      </c>
      <c r="C1484" s="107" t="s">
        <v>5050</v>
      </c>
      <c r="D1484" s="107" t="s">
        <v>4509</v>
      </c>
      <c r="E1484" s="36" t="s">
        <v>6904</v>
      </c>
      <c r="F1484" s="14"/>
      <c r="G1484" s="14"/>
      <c r="H1484" s="14"/>
      <c r="I1484" s="14"/>
      <c r="J1484" s="14"/>
      <c r="K1484" s="14"/>
      <c r="L1484" s="14"/>
      <c r="M1484" s="14"/>
      <c r="N1484" s="14"/>
      <c r="O1484" s="14"/>
      <c r="P1484" s="14"/>
      <c r="Q1484" s="14"/>
      <c r="R1484" s="14"/>
      <c r="S1484" s="14"/>
      <c r="T1484" s="14"/>
      <c r="U1484" s="14"/>
      <c r="V1484" s="14"/>
      <c r="W1484" s="14"/>
      <c r="X1484" s="14"/>
      <c r="Y1484" s="14"/>
      <c r="Z1484" s="14"/>
    </row>
    <row r="1485">
      <c r="A1485" s="106">
        <v>1484.0</v>
      </c>
      <c r="B1485" s="107" t="s">
        <v>5409</v>
      </c>
      <c r="C1485" s="107" t="s">
        <v>6905</v>
      </c>
      <c r="D1485" s="107" t="s">
        <v>4505</v>
      </c>
      <c r="E1485" s="36" t="s">
        <v>6906</v>
      </c>
      <c r="F1485" s="14"/>
      <c r="G1485" s="14"/>
      <c r="H1485" s="14"/>
      <c r="I1485" s="14"/>
      <c r="J1485" s="14"/>
      <c r="K1485" s="14"/>
      <c r="L1485" s="14"/>
      <c r="M1485" s="14"/>
      <c r="N1485" s="14"/>
      <c r="O1485" s="14"/>
      <c r="P1485" s="14"/>
      <c r="Q1485" s="14"/>
      <c r="R1485" s="14"/>
      <c r="S1485" s="14"/>
      <c r="T1485" s="14"/>
      <c r="U1485" s="14"/>
      <c r="V1485" s="14"/>
      <c r="W1485" s="14"/>
      <c r="X1485" s="14"/>
      <c r="Y1485" s="14"/>
      <c r="Z1485" s="14"/>
    </row>
    <row r="1486">
      <c r="A1486" s="106">
        <v>1485.0</v>
      </c>
      <c r="B1486" s="107" t="s">
        <v>5409</v>
      </c>
      <c r="C1486" s="107" t="s">
        <v>4665</v>
      </c>
      <c r="D1486" s="107" t="s">
        <v>4509</v>
      </c>
      <c r="E1486" s="36" t="s">
        <v>6907</v>
      </c>
      <c r="F1486" s="14"/>
      <c r="G1486" s="14"/>
      <c r="H1486" s="14"/>
      <c r="I1486" s="14"/>
      <c r="J1486" s="14"/>
      <c r="K1486" s="14"/>
      <c r="L1486" s="14"/>
      <c r="M1486" s="14"/>
      <c r="N1486" s="14"/>
      <c r="O1486" s="14"/>
      <c r="P1486" s="14"/>
      <c r="Q1486" s="14"/>
      <c r="R1486" s="14"/>
      <c r="S1486" s="14"/>
      <c r="T1486" s="14"/>
      <c r="U1486" s="14"/>
      <c r="V1486" s="14"/>
      <c r="W1486" s="14"/>
      <c r="X1486" s="14"/>
      <c r="Y1486" s="14"/>
      <c r="Z1486" s="14"/>
    </row>
    <row r="1487">
      <c r="A1487" s="106">
        <v>1486.0</v>
      </c>
      <c r="B1487" s="107" t="s">
        <v>5409</v>
      </c>
      <c r="C1487" s="107" t="s">
        <v>4541</v>
      </c>
      <c r="D1487" s="107" t="s">
        <v>4509</v>
      </c>
      <c r="E1487" s="36" t="s">
        <v>6908</v>
      </c>
      <c r="F1487" s="14"/>
      <c r="G1487" s="14"/>
      <c r="H1487" s="14"/>
      <c r="I1487" s="14"/>
      <c r="J1487" s="14"/>
      <c r="K1487" s="14"/>
      <c r="L1487" s="14"/>
      <c r="M1487" s="14"/>
      <c r="N1487" s="14"/>
      <c r="O1487" s="14"/>
      <c r="P1487" s="14"/>
      <c r="Q1487" s="14"/>
      <c r="R1487" s="14"/>
      <c r="S1487" s="14"/>
      <c r="T1487" s="14"/>
      <c r="U1487" s="14"/>
      <c r="V1487" s="14"/>
      <c r="W1487" s="14"/>
      <c r="X1487" s="14"/>
      <c r="Y1487" s="14"/>
      <c r="Z1487" s="14"/>
    </row>
    <row r="1488">
      <c r="A1488" s="106">
        <v>1487.0</v>
      </c>
      <c r="B1488" s="107" t="s">
        <v>5409</v>
      </c>
      <c r="C1488" s="107" t="s">
        <v>5508</v>
      </c>
      <c r="D1488" s="107" t="s">
        <v>4509</v>
      </c>
      <c r="E1488" s="36" t="s">
        <v>6909</v>
      </c>
      <c r="F1488" s="14"/>
      <c r="G1488" s="14"/>
      <c r="H1488" s="14"/>
      <c r="I1488" s="14"/>
      <c r="J1488" s="14"/>
      <c r="K1488" s="14"/>
      <c r="L1488" s="14"/>
      <c r="M1488" s="14"/>
      <c r="N1488" s="14"/>
      <c r="O1488" s="14"/>
      <c r="P1488" s="14"/>
      <c r="Q1488" s="14"/>
      <c r="R1488" s="14"/>
      <c r="S1488" s="14"/>
      <c r="T1488" s="14"/>
      <c r="U1488" s="14"/>
      <c r="V1488" s="14"/>
      <c r="W1488" s="14"/>
      <c r="X1488" s="14"/>
      <c r="Y1488" s="14"/>
      <c r="Z1488" s="14"/>
    </row>
    <row r="1489">
      <c r="A1489" s="106">
        <v>1488.0</v>
      </c>
      <c r="B1489" s="107" t="s">
        <v>5409</v>
      </c>
      <c r="C1489" s="107" t="s">
        <v>6910</v>
      </c>
      <c r="D1489" s="107" t="s">
        <v>4569</v>
      </c>
      <c r="E1489" s="36" t="s">
        <v>6911</v>
      </c>
      <c r="F1489" s="14"/>
      <c r="G1489" s="14"/>
      <c r="H1489" s="14"/>
      <c r="I1489" s="14"/>
      <c r="J1489" s="14"/>
      <c r="K1489" s="14"/>
      <c r="L1489" s="14"/>
      <c r="M1489" s="14"/>
      <c r="N1489" s="14"/>
      <c r="O1489" s="14"/>
      <c r="P1489" s="14"/>
      <c r="Q1489" s="14"/>
      <c r="R1489" s="14"/>
      <c r="S1489" s="14"/>
      <c r="T1489" s="14"/>
      <c r="U1489" s="14"/>
      <c r="V1489" s="14"/>
      <c r="W1489" s="14"/>
      <c r="X1489" s="14"/>
      <c r="Y1489" s="14"/>
      <c r="Z1489" s="14"/>
    </row>
    <row r="1490">
      <c r="A1490" s="106">
        <v>1489.0</v>
      </c>
      <c r="B1490" s="107" t="s">
        <v>5409</v>
      </c>
      <c r="C1490" s="107" t="s">
        <v>5199</v>
      </c>
      <c r="D1490" s="107" t="s">
        <v>4509</v>
      </c>
      <c r="E1490" s="36" t="s">
        <v>6912</v>
      </c>
      <c r="F1490" s="14"/>
      <c r="G1490" s="14"/>
      <c r="H1490" s="14"/>
      <c r="I1490" s="14"/>
      <c r="J1490" s="14"/>
      <c r="K1490" s="14"/>
      <c r="L1490" s="14"/>
      <c r="M1490" s="14"/>
      <c r="N1490" s="14"/>
      <c r="O1490" s="14"/>
      <c r="P1490" s="14"/>
      <c r="Q1490" s="14"/>
      <c r="R1490" s="14"/>
      <c r="S1490" s="14"/>
      <c r="T1490" s="14"/>
      <c r="U1490" s="14"/>
      <c r="V1490" s="14"/>
      <c r="W1490" s="14"/>
      <c r="X1490" s="14"/>
      <c r="Y1490" s="14"/>
      <c r="Z1490" s="14"/>
    </row>
    <row r="1491">
      <c r="A1491" s="106">
        <v>1490.0</v>
      </c>
      <c r="B1491" s="107" t="s">
        <v>5409</v>
      </c>
      <c r="C1491" s="107" t="s">
        <v>6913</v>
      </c>
      <c r="D1491" s="107" t="s">
        <v>4509</v>
      </c>
      <c r="E1491" s="36" t="s">
        <v>6914</v>
      </c>
      <c r="F1491" s="14"/>
      <c r="G1491" s="14"/>
      <c r="H1491" s="14"/>
      <c r="I1491" s="14"/>
      <c r="J1491" s="14"/>
      <c r="K1491" s="14"/>
      <c r="L1491" s="14"/>
      <c r="M1491" s="14"/>
      <c r="N1491" s="14"/>
      <c r="O1491" s="14"/>
      <c r="P1491" s="14"/>
      <c r="Q1491" s="14"/>
      <c r="R1491" s="14"/>
      <c r="S1491" s="14"/>
      <c r="T1491" s="14"/>
      <c r="U1491" s="14"/>
      <c r="V1491" s="14"/>
      <c r="W1491" s="14"/>
      <c r="X1491" s="14"/>
      <c r="Y1491" s="14"/>
      <c r="Z1491" s="14"/>
    </row>
    <row r="1492">
      <c r="A1492" s="106">
        <v>1491.0</v>
      </c>
      <c r="B1492" s="107" t="s">
        <v>5409</v>
      </c>
      <c r="C1492" s="107" t="s">
        <v>6915</v>
      </c>
      <c r="D1492" s="107" t="s">
        <v>4509</v>
      </c>
      <c r="E1492" s="36" t="s">
        <v>6916</v>
      </c>
      <c r="F1492" s="14"/>
      <c r="G1492" s="14"/>
      <c r="H1492" s="14"/>
      <c r="I1492" s="14"/>
      <c r="J1492" s="14"/>
      <c r="K1492" s="14"/>
      <c r="L1492" s="14"/>
      <c r="M1492" s="14"/>
      <c r="N1492" s="14"/>
      <c r="O1492" s="14"/>
      <c r="P1492" s="14"/>
      <c r="Q1492" s="14"/>
      <c r="R1492" s="14"/>
      <c r="S1492" s="14"/>
      <c r="T1492" s="14"/>
      <c r="U1492" s="14"/>
      <c r="V1492" s="14"/>
      <c r="W1492" s="14"/>
      <c r="X1492" s="14"/>
      <c r="Y1492" s="14"/>
      <c r="Z1492" s="14"/>
    </row>
    <row r="1493">
      <c r="A1493" s="106">
        <v>1492.0</v>
      </c>
      <c r="B1493" s="107" t="s">
        <v>5409</v>
      </c>
      <c r="C1493" s="107" t="s">
        <v>6917</v>
      </c>
      <c r="D1493" s="107" t="s">
        <v>4569</v>
      </c>
      <c r="E1493" s="36" t="s">
        <v>6918</v>
      </c>
      <c r="F1493" s="14"/>
      <c r="G1493" s="14"/>
      <c r="H1493" s="14"/>
      <c r="I1493" s="14"/>
      <c r="J1493" s="14"/>
      <c r="K1493" s="14"/>
      <c r="L1493" s="14"/>
      <c r="M1493" s="14"/>
      <c r="N1493" s="14"/>
      <c r="O1493" s="14"/>
      <c r="P1493" s="14"/>
      <c r="Q1493" s="14"/>
      <c r="R1493" s="14"/>
      <c r="S1493" s="14"/>
      <c r="T1493" s="14"/>
      <c r="U1493" s="14"/>
      <c r="V1493" s="14"/>
      <c r="W1493" s="14"/>
      <c r="X1493" s="14"/>
      <c r="Y1493" s="14"/>
      <c r="Z1493" s="14"/>
    </row>
    <row r="1494">
      <c r="A1494" s="106">
        <v>1493.0</v>
      </c>
      <c r="B1494" s="107" t="s">
        <v>5409</v>
      </c>
      <c r="C1494" s="107" t="s">
        <v>4751</v>
      </c>
      <c r="D1494" s="107" t="s">
        <v>4509</v>
      </c>
      <c r="E1494" s="36" t="s">
        <v>6919</v>
      </c>
      <c r="F1494" s="14"/>
      <c r="G1494" s="14"/>
      <c r="H1494" s="14"/>
      <c r="I1494" s="14"/>
      <c r="J1494" s="14"/>
      <c r="K1494" s="14"/>
      <c r="L1494" s="14"/>
      <c r="M1494" s="14"/>
      <c r="N1494" s="14"/>
      <c r="O1494" s="14"/>
      <c r="P1494" s="14"/>
      <c r="Q1494" s="14"/>
      <c r="R1494" s="14"/>
      <c r="S1494" s="14"/>
      <c r="T1494" s="14"/>
      <c r="U1494" s="14"/>
      <c r="V1494" s="14"/>
      <c r="W1494" s="14"/>
      <c r="X1494" s="14"/>
      <c r="Y1494" s="14"/>
      <c r="Z1494" s="14"/>
    </row>
    <row r="1495">
      <c r="A1495" s="106">
        <v>1494.0</v>
      </c>
      <c r="B1495" s="107" t="s">
        <v>5409</v>
      </c>
      <c r="C1495" s="107" t="s">
        <v>6920</v>
      </c>
      <c r="D1495" s="107" t="s">
        <v>4509</v>
      </c>
      <c r="E1495" s="36" t="s">
        <v>6921</v>
      </c>
      <c r="F1495" s="14"/>
      <c r="G1495" s="14"/>
      <c r="H1495" s="14"/>
      <c r="I1495" s="14"/>
      <c r="J1495" s="14"/>
      <c r="K1495" s="14"/>
      <c r="L1495" s="14"/>
      <c r="M1495" s="14"/>
      <c r="N1495" s="14"/>
      <c r="O1495" s="14"/>
      <c r="P1495" s="14"/>
      <c r="Q1495" s="14"/>
      <c r="R1495" s="14"/>
      <c r="S1495" s="14"/>
      <c r="T1495" s="14"/>
      <c r="U1495" s="14"/>
      <c r="V1495" s="14"/>
      <c r="W1495" s="14"/>
      <c r="X1495" s="14"/>
      <c r="Y1495" s="14"/>
      <c r="Z1495" s="14"/>
    </row>
    <row r="1496">
      <c r="A1496" s="106">
        <v>1495.0</v>
      </c>
      <c r="B1496" s="107" t="s">
        <v>5409</v>
      </c>
      <c r="C1496" s="107" t="s">
        <v>6922</v>
      </c>
      <c r="D1496" s="107" t="s">
        <v>4509</v>
      </c>
      <c r="E1496" s="36" t="s">
        <v>6923</v>
      </c>
      <c r="F1496" s="14"/>
      <c r="G1496" s="14"/>
      <c r="H1496" s="14"/>
      <c r="I1496" s="14"/>
      <c r="J1496" s="14"/>
      <c r="K1496" s="14"/>
      <c r="L1496" s="14"/>
      <c r="M1496" s="14"/>
      <c r="N1496" s="14"/>
      <c r="O1496" s="14"/>
      <c r="P1496" s="14"/>
      <c r="Q1496" s="14"/>
      <c r="R1496" s="14"/>
      <c r="S1496" s="14"/>
      <c r="T1496" s="14"/>
      <c r="U1496" s="14"/>
      <c r="V1496" s="14"/>
      <c r="W1496" s="14"/>
      <c r="X1496" s="14"/>
      <c r="Y1496" s="14"/>
      <c r="Z1496" s="14"/>
    </row>
    <row r="1497">
      <c r="A1497" s="106">
        <v>1496.0</v>
      </c>
      <c r="B1497" s="107" t="s">
        <v>5409</v>
      </c>
      <c r="C1497" s="107" t="s">
        <v>4947</v>
      </c>
      <c r="D1497" s="107" t="s">
        <v>4543</v>
      </c>
      <c r="E1497" s="36" t="s">
        <v>6924</v>
      </c>
      <c r="F1497" s="14"/>
      <c r="G1497" s="14"/>
      <c r="H1497" s="14"/>
      <c r="I1497" s="14"/>
      <c r="J1497" s="14"/>
      <c r="K1497" s="14"/>
      <c r="L1497" s="14"/>
      <c r="M1497" s="14"/>
      <c r="N1497" s="14"/>
      <c r="O1497" s="14"/>
      <c r="P1497" s="14"/>
      <c r="Q1497" s="14"/>
      <c r="R1497" s="14"/>
      <c r="S1497" s="14"/>
      <c r="T1497" s="14"/>
      <c r="U1497" s="14"/>
      <c r="V1497" s="14"/>
      <c r="W1497" s="14"/>
      <c r="X1497" s="14"/>
      <c r="Y1497" s="14"/>
      <c r="Z1497" s="14"/>
    </row>
    <row r="1498">
      <c r="A1498" s="106">
        <v>1497.0</v>
      </c>
      <c r="B1498" s="107" t="s">
        <v>5409</v>
      </c>
      <c r="C1498" s="107" t="s">
        <v>5953</v>
      </c>
      <c r="D1498" s="107" t="s">
        <v>4509</v>
      </c>
      <c r="E1498" s="36" t="s">
        <v>6925</v>
      </c>
      <c r="F1498" s="14"/>
      <c r="G1498" s="14"/>
      <c r="H1498" s="14"/>
      <c r="I1498" s="14"/>
      <c r="J1498" s="14"/>
      <c r="K1498" s="14"/>
      <c r="L1498" s="14"/>
      <c r="M1498" s="14"/>
      <c r="N1498" s="14"/>
      <c r="O1498" s="14"/>
      <c r="P1498" s="14"/>
      <c r="Q1498" s="14"/>
      <c r="R1498" s="14"/>
      <c r="S1498" s="14"/>
      <c r="T1498" s="14"/>
      <c r="U1498" s="14"/>
      <c r="V1498" s="14"/>
      <c r="W1498" s="14"/>
      <c r="X1498" s="14"/>
      <c r="Y1498" s="14"/>
      <c r="Z1498" s="14"/>
    </row>
    <row r="1499">
      <c r="A1499" s="106">
        <v>1498.0</v>
      </c>
      <c r="B1499" s="107" t="s">
        <v>5409</v>
      </c>
      <c r="C1499" s="107" t="s">
        <v>5661</v>
      </c>
      <c r="D1499" s="107" t="s">
        <v>4509</v>
      </c>
      <c r="E1499" s="36" t="s">
        <v>6926</v>
      </c>
      <c r="F1499" s="14"/>
      <c r="G1499" s="14"/>
      <c r="H1499" s="14"/>
      <c r="I1499" s="14"/>
      <c r="J1499" s="14"/>
      <c r="K1499" s="14"/>
      <c r="L1499" s="14"/>
      <c r="M1499" s="14"/>
      <c r="N1499" s="14"/>
      <c r="O1499" s="14"/>
      <c r="P1499" s="14"/>
      <c r="Q1499" s="14"/>
      <c r="R1499" s="14"/>
      <c r="S1499" s="14"/>
      <c r="T1499" s="14"/>
      <c r="U1499" s="14"/>
      <c r="V1499" s="14"/>
      <c r="W1499" s="14"/>
      <c r="X1499" s="14"/>
      <c r="Y1499" s="14"/>
      <c r="Z1499" s="14"/>
    </row>
    <row r="1500">
      <c r="A1500" s="106">
        <v>1499.0</v>
      </c>
      <c r="B1500" s="107" t="s">
        <v>5409</v>
      </c>
      <c r="C1500" s="107" t="s">
        <v>4554</v>
      </c>
      <c r="D1500" s="107" t="s">
        <v>4509</v>
      </c>
      <c r="E1500" s="36" t="s">
        <v>4271</v>
      </c>
      <c r="F1500" s="14"/>
      <c r="G1500" s="14"/>
      <c r="H1500" s="14"/>
      <c r="I1500" s="14"/>
      <c r="J1500" s="14"/>
      <c r="K1500" s="14"/>
      <c r="L1500" s="14"/>
      <c r="M1500" s="14"/>
      <c r="N1500" s="14"/>
      <c r="O1500" s="14"/>
      <c r="P1500" s="14"/>
      <c r="Q1500" s="14"/>
      <c r="R1500" s="14"/>
      <c r="S1500" s="14"/>
      <c r="T1500" s="14"/>
      <c r="U1500" s="14"/>
      <c r="V1500" s="14"/>
      <c r="W1500" s="14"/>
      <c r="X1500" s="14"/>
      <c r="Y1500" s="14"/>
      <c r="Z1500" s="14"/>
    </row>
    <row r="1501">
      <c r="A1501" s="106">
        <v>1500.0</v>
      </c>
      <c r="B1501" s="107" t="s">
        <v>5409</v>
      </c>
      <c r="C1501" s="107" t="s">
        <v>4633</v>
      </c>
      <c r="D1501" s="107" t="s">
        <v>4509</v>
      </c>
      <c r="E1501" s="36" t="s">
        <v>6927</v>
      </c>
      <c r="F1501" s="14"/>
      <c r="G1501" s="14"/>
      <c r="H1501" s="14"/>
      <c r="I1501" s="14"/>
      <c r="J1501" s="14"/>
      <c r="K1501" s="14"/>
      <c r="L1501" s="14"/>
      <c r="M1501" s="14"/>
      <c r="N1501" s="14"/>
      <c r="O1501" s="14"/>
      <c r="P1501" s="14"/>
      <c r="Q1501" s="14"/>
      <c r="R1501" s="14"/>
      <c r="S1501" s="14"/>
      <c r="T1501" s="14"/>
      <c r="U1501" s="14"/>
      <c r="V1501" s="14"/>
      <c r="W1501" s="14"/>
      <c r="X1501" s="14"/>
      <c r="Y1501" s="14"/>
      <c r="Z1501" s="14"/>
    </row>
    <row r="1502">
      <c r="A1502" s="106">
        <v>1501.0</v>
      </c>
      <c r="B1502" s="107" t="s">
        <v>5409</v>
      </c>
      <c r="C1502" s="107" t="s">
        <v>6928</v>
      </c>
      <c r="D1502" s="107" t="s">
        <v>4505</v>
      </c>
      <c r="E1502" s="36" t="s">
        <v>6929</v>
      </c>
      <c r="F1502" s="14"/>
      <c r="G1502" s="14"/>
      <c r="H1502" s="14"/>
      <c r="I1502" s="14"/>
      <c r="J1502" s="14"/>
      <c r="K1502" s="14"/>
      <c r="L1502" s="14"/>
      <c r="M1502" s="14"/>
      <c r="N1502" s="14"/>
      <c r="O1502" s="14"/>
      <c r="P1502" s="14"/>
      <c r="Q1502" s="14"/>
      <c r="R1502" s="14"/>
      <c r="S1502" s="14"/>
      <c r="T1502" s="14"/>
      <c r="U1502" s="14"/>
      <c r="V1502" s="14"/>
      <c r="W1502" s="14"/>
      <c r="X1502" s="14"/>
      <c r="Y1502" s="14"/>
      <c r="Z1502" s="14"/>
    </row>
    <row r="1503">
      <c r="A1503" s="106">
        <v>1502.0</v>
      </c>
      <c r="B1503" s="107" t="s">
        <v>5409</v>
      </c>
      <c r="C1503" s="107" t="s">
        <v>4866</v>
      </c>
      <c r="D1503" s="107" t="s">
        <v>4509</v>
      </c>
      <c r="E1503" s="36" t="s">
        <v>4273</v>
      </c>
      <c r="F1503" s="14"/>
      <c r="G1503" s="14"/>
      <c r="H1503" s="14"/>
      <c r="I1503" s="14"/>
      <c r="J1503" s="14"/>
      <c r="K1503" s="14"/>
      <c r="L1503" s="14"/>
      <c r="M1503" s="14"/>
      <c r="N1503" s="14"/>
      <c r="O1503" s="14"/>
      <c r="P1503" s="14"/>
      <c r="Q1503" s="14"/>
      <c r="R1503" s="14"/>
      <c r="S1503" s="14"/>
      <c r="T1503" s="14"/>
      <c r="U1503" s="14"/>
      <c r="V1503" s="14"/>
      <c r="W1503" s="14"/>
      <c r="X1503" s="14"/>
      <c r="Y1503" s="14"/>
      <c r="Z1503" s="14"/>
    </row>
    <row r="1504">
      <c r="A1504" s="106">
        <v>1503.0</v>
      </c>
      <c r="B1504" s="107" t="s">
        <v>5409</v>
      </c>
      <c r="C1504" s="107" t="s">
        <v>6930</v>
      </c>
      <c r="D1504" s="107" t="s">
        <v>4505</v>
      </c>
      <c r="E1504" s="36" t="s">
        <v>6931</v>
      </c>
      <c r="F1504" s="14"/>
      <c r="G1504" s="14"/>
      <c r="H1504" s="14"/>
      <c r="I1504" s="14"/>
      <c r="J1504" s="14"/>
      <c r="K1504" s="14"/>
      <c r="L1504" s="14"/>
      <c r="M1504" s="14"/>
      <c r="N1504" s="14"/>
      <c r="O1504" s="14"/>
      <c r="P1504" s="14"/>
      <c r="Q1504" s="14"/>
      <c r="R1504" s="14"/>
      <c r="S1504" s="14"/>
      <c r="T1504" s="14"/>
      <c r="U1504" s="14"/>
      <c r="V1504" s="14"/>
      <c r="W1504" s="14"/>
      <c r="X1504" s="14"/>
      <c r="Y1504" s="14"/>
      <c r="Z1504" s="14"/>
    </row>
    <row r="1505">
      <c r="A1505" s="106">
        <v>1504.0</v>
      </c>
      <c r="B1505" s="107" t="s">
        <v>5409</v>
      </c>
      <c r="C1505" s="107" t="s">
        <v>6932</v>
      </c>
      <c r="D1505" s="107" t="s">
        <v>4509</v>
      </c>
      <c r="E1505" s="36" t="s">
        <v>4274</v>
      </c>
      <c r="F1505" s="14"/>
      <c r="G1505" s="14"/>
      <c r="H1505" s="14"/>
      <c r="I1505" s="14"/>
      <c r="J1505" s="14"/>
      <c r="K1505" s="14"/>
      <c r="L1505" s="14"/>
      <c r="M1505" s="14"/>
      <c r="N1505" s="14"/>
      <c r="O1505" s="14"/>
      <c r="P1505" s="14"/>
      <c r="Q1505" s="14"/>
      <c r="R1505" s="14"/>
      <c r="S1505" s="14"/>
      <c r="T1505" s="14"/>
      <c r="U1505" s="14"/>
      <c r="V1505" s="14"/>
      <c r="W1505" s="14"/>
      <c r="X1505" s="14"/>
      <c r="Y1505" s="14"/>
      <c r="Z1505" s="14"/>
    </row>
    <row r="1506">
      <c r="A1506" s="106">
        <v>1505.0</v>
      </c>
      <c r="B1506" s="107" t="s">
        <v>5409</v>
      </c>
      <c r="C1506" s="107" t="s">
        <v>4593</v>
      </c>
      <c r="D1506" s="107" t="s">
        <v>4509</v>
      </c>
      <c r="E1506" s="36" t="s">
        <v>6933</v>
      </c>
      <c r="F1506" s="14"/>
      <c r="G1506" s="14"/>
      <c r="H1506" s="14"/>
      <c r="I1506" s="14"/>
      <c r="J1506" s="14"/>
      <c r="K1506" s="14"/>
      <c r="L1506" s="14"/>
      <c r="M1506" s="14"/>
      <c r="N1506" s="14"/>
      <c r="O1506" s="14"/>
      <c r="P1506" s="14"/>
      <c r="Q1506" s="14"/>
      <c r="R1506" s="14"/>
      <c r="S1506" s="14"/>
      <c r="T1506" s="14"/>
      <c r="U1506" s="14"/>
      <c r="V1506" s="14"/>
      <c r="W1506" s="14"/>
      <c r="X1506" s="14"/>
      <c r="Y1506" s="14"/>
      <c r="Z1506" s="14"/>
    </row>
    <row r="1507">
      <c r="A1507" s="106">
        <v>1506.0</v>
      </c>
      <c r="B1507" s="107" t="s">
        <v>5409</v>
      </c>
      <c r="C1507" s="107" t="s">
        <v>5346</v>
      </c>
      <c r="D1507" s="107" t="s">
        <v>4509</v>
      </c>
      <c r="E1507" s="36" t="s">
        <v>6934</v>
      </c>
      <c r="F1507" s="14"/>
      <c r="G1507" s="14"/>
      <c r="H1507" s="14"/>
      <c r="I1507" s="14"/>
      <c r="J1507" s="14"/>
      <c r="K1507" s="14"/>
      <c r="L1507" s="14"/>
      <c r="M1507" s="14"/>
      <c r="N1507" s="14"/>
      <c r="O1507" s="14"/>
      <c r="P1507" s="14"/>
      <c r="Q1507" s="14"/>
      <c r="R1507" s="14"/>
      <c r="S1507" s="14"/>
      <c r="T1507" s="14"/>
      <c r="U1507" s="14"/>
      <c r="V1507" s="14"/>
      <c r="W1507" s="14"/>
      <c r="X1507" s="14"/>
      <c r="Y1507" s="14"/>
      <c r="Z1507" s="14"/>
    </row>
    <row r="1508">
      <c r="A1508" s="106">
        <v>1507.0</v>
      </c>
      <c r="B1508" s="107" t="s">
        <v>5409</v>
      </c>
      <c r="C1508" s="107" t="s">
        <v>5625</v>
      </c>
      <c r="D1508" s="107" t="s">
        <v>4509</v>
      </c>
      <c r="E1508" s="36" t="s">
        <v>6935</v>
      </c>
      <c r="F1508" s="14"/>
      <c r="G1508" s="14"/>
      <c r="H1508" s="14"/>
      <c r="I1508" s="14"/>
      <c r="J1508" s="14"/>
      <c r="K1508" s="14"/>
      <c r="L1508" s="14"/>
      <c r="M1508" s="14"/>
      <c r="N1508" s="14"/>
      <c r="O1508" s="14"/>
      <c r="P1508" s="14"/>
      <c r="Q1508" s="14"/>
      <c r="R1508" s="14"/>
      <c r="S1508" s="14"/>
      <c r="T1508" s="14"/>
      <c r="U1508" s="14"/>
      <c r="V1508" s="14"/>
      <c r="W1508" s="14"/>
      <c r="X1508" s="14"/>
      <c r="Y1508" s="14"/>
      <c r="Z1508" s="14"/>
    </row>
    <row r="1509">
      <c r="A1509" s="106">
        <v>1508.0</v>
      </c>
      <c r="B1509" s="107" t="s">
        <v>5409</v>
      </c>
      <c r="C1509" s="107" t="s">
        <v>5480</v>
      </c>
      <c r="D1509" s="107" t="s">
        <v>4509</v>
      </c>
      <c r="E1509" s="36" t="s">
        <v>6936</v>
      </c>
      <c r="F1509" s="14"/>
      <c r="G1509" s="14"/>
      <c r="H1509" s="14"/>
      <c r="I1509" s="14"/>
      <c r="J1509" s="14"/>
      <c r="K1509" s="14"/>
      <c r="L1509" s="14"/>
      <c r="M1509" s="14"/>
      <c r="N1509" s="14"/>
      <c r="O1509" s="14"/>
      <c r="P1509" s="14"/>
      <c r="Q1509" s="14"/>
      <c r="R1509" s="14"/>
      <c r="S1509" s="14"/>
      <c r="T1509" s="14"/>
      <c r="U1509" s="14"/>
      <c r="V1509" s="14"/>
      <c r="W1509" s="14"/>
      <c r="X1509" s="14"/>
      <c r="Y1509" s="14"/>
      <c r="Z1509" s="14"/>
    </row>
    <row r="1510">
      <c r="A1510" s="106">
        <v>1509.0</v>
      </c>
      <c r="B1510" s="107" t="s">
        <v>5409</v>
      </c>
      <c r="C1510" s="107" t="s">
        <v>5188</v>
      </c>
      <c r="D1510" s="107" t="s">
        <v>4509</v>
      </c>
      <c r="E1510" s="36" t="s">
        <v>4275</v>
      </c>
      <c r="F1510" s="14"/>
      <c r="G1510" s="14"/>
      <c r="H1510" s="14"/>
      <c r="I1510" s="14"/>
      <c r="J1510" s="14"/>
      <c r="K1510" s="14"/>
      <c r="L1510" s="14"/>
      <c r="M1510" s="14"/>
      <c r="N1510" s="14"/>
      <c r="O1510" s="14"/>
      <c r="P1510" s="14"/>
      <c r="Q1510" s="14"/>
      <c r="R1510" s="14"/>
      <c r="S1510" s="14"/>
      <c r="T1510" s="14"/>
      <c r="U1510" s="14"/>
      <c r="V1510" s="14"/>
      <c r="W1510" s="14"/>
      <c r="X1510" s="14"/>
      <c r="Y1510" s="14"/>
      <c r="Z1510" s="14"/>
    </row>
    <row r="1511">
      <c r="A1511" s="106">
        <v>1510.0</v>
      </c>
      <c r="B1511" s="107" t="s">
        <v>5409</v>
      </c>
      <c r="C1511" s="107" t="s">
        <v>6937</v>
      </c>
      <c r="D1511" s="107" t="s">
        <v>4509</v>
      </c>
      <c r="E1511" s="36" t="s">
        <v>4276</v>
      </c>
      <c r="F1511" s="14"/>
      <c r="G1511" s="14"/>
      <c r="H1511" s="14"/>
      <c r="I1511" s="14"/>
      <c r="J1511" s="14"/>
      <c r="K1511" s="14"/>
      <c r="L1511" s="14"/>
      <c r="M1511" s="14"/>
      <c r="N1511" s="14"/>
      <c r="O1511" s="14"/>
      <c r="P1511" s="14"/>
      <c r="Q1511" s="14"/>
      <c r="R1511" s="14"/>
      <c r="S1511" s="14"/>
      <c r="T1511" s="14"/>
      <c r="U1511" s="14"/>
      <c r="V1511" s="14"/>
      <c r="W1511" s="14"/>
      <c r="X1511" s="14"/>
      <c r="Y1511" s="14"/>
      <c r="Z1511" s="14"/>
    </row>
    <row r="1512">
      <c r="A1512" s="106">
        <v>1511.0</v>
      </c>
      <c r="B1512" s="107" t="s">
        <v>5409</v>
      </c>
      <c r="C1512" s="107" t="s">
        <v>6938</v>
      </c>
      <c r="D1512" s="107" t="s">
        <v>4680</v>
      </c>
      <c r="E1512" s="36" t="s">
        <v>6939</v>
      </c>
      <c r="F1512" s="14"/>
      <c r="G1512" s="14"/>
      <c r="H1512" s="14"/>
      <c r="I1512" s="14"/>
      <c r="J1512" s="14"/>
      <c r="K1512" s="14"/>
      <c r="L1512" s="14"/>
      <c r="M1512" s="14"/>
      <c r="N1512" s="14"/>
      <c r="O1512" s="14"/>
      <c r="P1512" s="14"/>
      <c r="Q1512" s="14"/>
      <c r="R1512" s="14"/>
      <c r="S1512" s="14"/>
      <c r="T1512" s="14"/>
      <c r="U1512" s="14"/>
      <c r="V1512" s="14"/>
      <c r="W1512" s="14"/>
      <c r="X1512" s="14"/>
      <c r="Y1512" s="14"/>
      <c r="Z1512" s="14"/>
    </row>
    <row r="1513">
      <c r="A1513" s="106">
        <v>1512.0</v>
      </c>
      <c r="B1513" s="107" t="s">
        <v>5409</v>
      </c>
      <c r="C1513" s="107" t="s">
        <v>5480</v>
      </c>
      <c r="D1513" s="107" t="s">
        <v>4509</v>
      </c>
      <c r="E1513" s="36" t="s">
        <v>6940</v>
      </c>
      <c r="F1513" s="14"/>
      <c r="G1513" s="14"/>
      <c r="H1513" s="14"/>
      <c r="I1513" s="14"/>
      <c r="J1513" s="14"/>
      <c r="K1513" s="14"/>
      <c r="L1513" s="14"/>
      <c r="M1513" s="14"/>
      <c r="N1513" s="14"/>
      <c r="O1513" s="14"/>
      <c r="P1513" s="14"/>
      <c r="Q1513" s="14"/>
      <c r="R1513" s="14"/>
      <c r="S1513" s="14"/>
      <c r="T1513" s="14"/>
      <c r="U1513" s="14"/>
      <c r="V1513" s="14"/>
      <c r="W1513" s="14"/>
      <c r="X1513" s="14"/>
      <c r="Y1513" s="14"/>
      <c r="Z1513" s="14"/>
    </row>
    <row r="1514">
      <c r="A1514" s="106">
        <v>1513.0</v>
      </c>
      <c r="B1514" s="107" t="s">
        <v>5409</v>
      </c>
      <c r="C1514" s="107" t="s">
        <v>5598</v>
      </c>
      <c r="D1514" s="107" t="s">
        <v>4509</v>
      </c>
      <c r="E1514" s="36" t="s">
        <v>6941</v>
      </c>
      <c r="F1514" s="14"/>
      <c r="G1514" s="14"/>
      <c r="H1514" s="14"/>
      <c r="I1514" s="14"/>
      <c r="J1514" s="14"/>
      <c r="K1514" s="14"/>
      <c r="L1514" s="14"/>
      <c r="M1514" s="14"/>
      <c r="N1514" s="14"/>
      <c r="O1514" s="14"/>
      <c r="P1514" s="14"/>
      <c r="Q1514" s="14"/>
      <c r="R1514" s="14"/>
      <c r="S1514" s="14"/>
      <c r="T1514" s="14"/>
      <c r="U1514" s="14"/>
      <c r="V1514" s="14"/>
      <c r="W1514" s="14"/>
      <c r="X1514" s="14"/>
      <c r="Y1514" s="14"/>
      <c r="Z1514" s="14"/>
    </row>
    <row r="1515">
      <c r="A1515" s="106">
        <v>1514.0</v>
      </c>
      <c r="B1515" s="107" t="s">
        <v>5409</v>
      </c>
      <c r="C1515" s="107" t="s">
        <v>5199</v>
      </c>
      <c r="D1515" s="107" t="s">
        <v>4509</v>
      </c>
      <c r="E1515" s="36" t="s">
        <v>6942</v>
      </c>
      <c r="F1515" s="14"/>
      <c r="G1515" s="14"/>
      <c r="H1515" s="14"/>
      <c r="I1515" s="14"/>
      <c r="J1515" s="14"/>
      <c r="K1515" s="14"/>
      <c r="L1515" s="14"/>
      <c r="M1515" s="14"/>
      <c r="N1515" s="14"/>
      <c r="O1515" s="14"/>
      <c r="P1515" s="14"/>
      <c r="Q1515" s="14"/>
      <c r="R1515" s="14"/>
      <c r="S1515" s="14"/>
      <c r="T1515" s="14"/>
      <c r="U1515" s="14"/>
      <c r="V1515" s="14"/>
      <c r="W1515" s="14"/>
      <c r="X1515" s="14"/>
      <c r="Y1515" s="14"/>
      <c r="Z1515" s="14"/>
    </row>
    <row r="1516">
      <c r="A1516" s="106">
        <v>1515.0</v>
      </c>
      <c r="B1516" s="107" t="s">
        <v>5409</v>
      </c>
      <c r="C1516" s="107" t="s">
        <v>6943</v>
      </c>
      <c r="D1516" s="107" t="s">
        <v>4509</v>
      </c>
      <c r="E1516" s="36" t="s">
        <v>6944</v>
      </c>
      <c r="F1516" s="14"/>
      <c r="G1516" s="14"/>
      <c r="H1516" s="14"/>
      <c r="I1516" s="14"/>
      <c r="J1516" s="14"/>
      <c r="K1516" s="14"/>
      <c r="L1516" s="14"/>
      <c r="M1516" s="14"/>
      <c r="N1516" s="14"/>
      <c r="O1516" s="14"/>
      <c r="P1516" s="14"/>
      <c r="Q1516" s="14"/>
      <c r="R1516" s="14"/>
      <c r="S1516" s="14"/>
      <c r="T1516" s="14"/>
      <c r="U1516" s="14"/>
      <c r="V1516" s="14"/>
      <c r="W1516" s="14"/>
      <c r="X1516" s="14"/>
      <c r="Y1516" s="14"/>
      <c r="Z1516" s="14"/>
    </row>
    <row r="1517">
      <c r="A1517" s="106">
        <v>1516.0</v>
      </c>
      <c r="B1517" s="107" t="s">
        <v>5409</v>
      </c>
      <c r="C1517" s="107" t="s">
        <v>6945</v>
      </c>
      <c r="D1517" s="107" t="s">
        <v>4509</v>
      </c>
      <c r="E1517" s="36" t="s">
        <v>6946</v>
      </c>
      <c r="F1517" s="14"/>
      <c r="G1517" s="14"/>
      <c r="H1517" s="14"/>
      <c r="I1517" s="14"/>
      <c r="J1517" s="14"/>
      <c r="K1517" s="14"/>
      <c r="L1517" s="14"/>
      <c r="M1517" s="14"/>
      <c r="N1517" s="14"/>
      <c r="O1517" s="14"/>
      <c r="P1517" s="14"/>
      <c r="Q1517" s="14"/>
      <c r="R1517" s="14"/>
      <c r="S1517" s="14"/>
      <c r="T1517" s="14"/>
      <c r="U1517" s="14"/>
      <c r="V1517" s="14"/>
      <c r="W1517" s="14"/>
      <c r="X1517" s="14"/>
      <c r="Y1517" s="14"/>
      <c r="Z1517" s="14"/>
    </row>
    <row r="1518">
      <c r="A1518" s="106">
        <v>1517.0</v>
      </c>
      <c r="B1518" s="107" t="s">
        <v>5409</v>
      </c>
      <c r="C1518" s="107" t="s">
        <v>6947</v>
      </c>
      <c r="D1518" s="107" t="s">
        <v>4509</v>
      </c>
      <c r="E1518" s="36" t="s">
        <v>6948</v>
      </c>
      <c r="F1518" s="14"/>
      <c r="G1518" s="14"/>
      <c r="H1518" s="14"/>
      <c r="I1518" s="14"/>
      <c r="J1518" s="14"/>
      <c r="K1518" s="14"/>
      <c r="L1518" s="14"/>
      <c r="M1518" s="14"/>
      <c r="N1518" s="14"/>
      <c r="O1518" s="14"/>
      <c r="P1518" s="14"/>
      <c r="Q1518" s="14"/>
      <c r="R1518" s="14"/>
      <c r="S1518" s="14"/>
      <c r="T1518" s="14"/>
      <c r="U1518" s="14"/>
      <c r="V1518" s="14"/>
      <c r="W1518" s="14"/>
      <c r="X1518" s="14"/>
      <c r="Y1518" s="14"/>
      <c r="Z1518" s="14"/>
    </row>
    <row r="1519">
      <c r="A1519" s="106">
        <v>1518.0</v>
      </c>
      <c r="B1519" s="107" t="s">
        <v>5409</v>
      </c>
      <c r="C1519" s="107" t="s">
        <v>4826</v>
      </c>
      <c r="D1519" s="107" t="s">
        <v>4505</v>
      </c>
      <c r="E1519" s="36" t="s">
        <v>6949</v>
      </c>
      <c r="F1519" s="14"/>
      <c r="G1519" s="14"/>
      <c r="H1519" s="14"/>
      <c r="I1519" s="14"/>
      <c r="J1519" s="14"/>
      <c r="K1519" s="14"/>
      <c r="L1519" s="14"/>
      <c r="M1519" s="14"/>
      <c r="N1519" s="14"/>
      <c r="O1519" s="14"/>
      <c r="P1519" s="14"/>
      <c r="Q1519" s="14"/>
      <c r="R1519" s="14"/>
      <c r="S1519" s="14"/>
      <c r="T1519" s="14"/>
      <c r="U1519" s="14"/>
      <c r="V1519" s="14"/>
      <c r="W1519" s="14"/>
      <c r="X1519" s="14"/>
      <c r="Y1519" s="14"/>
      <c r="Z1519" s="14"/>
    </row>
    <row r="1520">
      <c r="A1520" s="106">
        <v>1519.0</v>
      </c>
      <c r="B1520" s="107" t="s">
        <v>5409</v>
      </c>
      <c r="C1520" s="107" t="s">
        <v>6950</v>
      </c>
      <c r="D1520" s="107" t="s">
        <v>4509</v>
      </c>
      <c r="E1520" s="36" t="s">
        <v>4277</v>
      </c>
      <c r="F1520" s="14"/>
      <c r="G1520" s="14"/>
      <c r="H1520" s="14"/>
      <c r="I1520" s="14"/>
      <c r="J1520" s="14"/>
      <c r="K1520" s="14"/>
      <c r="L1520" s="14"/>
      <c r="M1520" s="14"/>
      <c r="N1520" s="14"/>
      <c r="O1520" s="14"/>
      <c r="P1520" s="14"/>
      <c r="Q1520" s="14"/>
      <c r="R1520" s="14"/>
      <c r="S1520" s="14"/>
      <c r="T1520" s="14"/>
      <c r="U1520" s="14"/>
      <c r="V1520" s="14"/>
      <c r="W1520" s="14"/>
      <c r="X1520" s="14"/>
      <c r="Y1520" s="14"/>
      <c r="Z1520" s="14"/>
    </row>
    <row r="1521">
      <c r="A1521" s="106">
        <v>1520.0</v>
      </c>
      <c r="B1521" s="107" t="s">
        <v>5409</v>
      </c>
      <c r="C1521" s="107" t="s">
        <v>6951</v>
      </c>
      <c r="D1521" s="107" t="s">
        <v>4509</v>
      </c>
      <c r="E1521" s="36" t="s">
        <v>6952</v>
      </c>
      <c r="F1521" s="14"/>
      <c r="G1521" s="14"/>
      <c r="H1521" s="14"/>
      <c r="I1521" s="14"/>
      <c r="J1521" s="14"/>
      <c r="K1521" s="14"/>
      <c r="L1521" s="14"/>
      <c r="M1521" s="14"/>
      <c r="N1521" s="14"/>
      <c r="O1521" s="14"/>
      <c r="P1521" s="14"/>
      <c r="Q1521" s="14"/>
      <c r="R1521" s="14"/>
      <c r="S1521" s="14"/>
      <c r="T1521" s="14"/>
      <c r="U1521" s="14"/>
      <c r="V1521" s="14"/>
      <c r="W1521" s="14"/>
      <c r="X1521" s="14"/>
      <c r="Y1521" s="14"/>
      <c r="Z1521" s="14"/>
    </row>
    <row r="1522">
      <c r="A1522" s="106">
        <v>1521.0</v>
      </c>
      <c r="B1522" s="107" t="s">
        <v>5409</v>
      </c>
      <c r="C1522" s="107" t="s">
        <v>4895</v>
      </c>
      <c r="D1522" s="107" t="s">
        <v>4509</v>
      </c>
      <c r="E1522" s="36" t="s">
        <v>6953</v>
      </c>
      <c r="F1522" s="14"/>
      <c r="G1522" s="14"/>
      <c r="H1522" s="14"/>
      <c r="I1522" s="14"/>
      <c r="J1522" s="14"/>
      <c r="K1522" s="14"/>
      <c r="L1522" s="14"/>
      <c r="M1522" s="14"/>
      <c r="N1522" s="14"/>
      <c r="O1522" s="14"/>
      <c r="P1522" s="14"/>
      <c r="Q1522" s="14"/>
      <c r="R1522" s="14"/>
      <c r="S1522" s="14"/>
      <c r="T1522" s="14"/>
      <c r="U1522" s="14"/>
      <c r="V1522" s="14"/>
      <c r="W1522" s="14"/>
      <c r="X1522" s="14"/>
      <c r="Y1522" s="14"/>
      <c r="Z1522" s="14"/>
    </row>
    <row r="1523">
      <c r="A1523" s="106">
        <v>1522.0</v>
      </c>
      <c r="B1523" s="107" t="s">
        <v>5409</v>
      </c>
      <c r="C1523" s="107" t="s">
        <v>6954</v>
      </c>
      <c r="D1523" s="107" t="s">
        <v>4509</v>
      </c>
      <c r="E1523" s="36" t="s">
        <v>6955</v>
      </c>
      <c r="F1523" s="14"/>
      <c r="G1523" s="14"/>
      <c r="H1523" s="14"/>
      <c r="I1523" s="14"/>
      <c r="J1523" s="14"/>
      <c r="K1523" s="14"/>
      <c r="L1523" s="14"/>
      <c r="M1523" s="14"/>
      <c r="N1523" s="14"/>
      <c r="O1523" s="14"/>
      <c r="P1523" s="14"/>
      <c r="Q1523" s="14"/>
      <c r="R1523" s="14"/>
      <c r="S1523" s="14"/>
      <c r="T1523" s="14"/>
      <c r="U1523" s="14"/>
      <c r="V1523" s="14"/>
      <c r="W1523" s="14"/>
      <c r="X1523" s="14"/>
      <c r="Y1523" s="14"/>
      <c r="Z1523" s="14"/>
    </row>
    <row r="1524">
      <c r="A1524" s="106">
        <v>1523.0</v>
      </c>
      <c r="B1524" s="107" t="s">
        <v>5409</v>
      </c>
      <c r="C1524" s="107" t="s">
        <v>6956</v>
      </c>
      <c r="D1524" s="107" t="s">
        <v>4509</v>
      </c>
      <c r="E1524" s="36" t="s">
        <v>4278</v>
      </c>
      <c r="F1524" s="14"/>
      <c r="G1524" s="14"/>
      <c r="H1524" s="14"/>
      <c r="I1524" s="14"/>
      <c r="J1524" s="14"/>
      <c r="K1524" s="14"/>
      <c r="L1524" s="14"/>
      <c r="M1524" s="14"/>
      <c r="N1524" s="14"/>
      <c r="O1524" s="14"/>
      <c r="P1524" s="14"/>
      <c r="Q1524" s="14"/>
      <c r="R1524" s="14"/>
      <c r="S1524" s="14"/>
      <c r="T1524" s="14"/>
      <c r="U1524" s="14"/>
      <c r="V1524" s="14"/>
      <c r="W1524" s="14"/>
      <c r="X1524" s="14"/>
      <c r="Y1524" s="14"/>
      <c r="Z1524" s="14"/>
    </row>
    <row r="1525">
      <c r="A1525" s="106">
        <v>1524.0</v>
      </c>
      <c r="B1525" s="107" t="s">
        <v>5409</v>
      </c>
      <c r="C1525" s="107" t="s">
        <v>6957</v>
      </c>
      <c r="D1525" s="107" t="s">
        <v>4509</v>
      </c>
      <c r="E1525" s="36" t="s">
        <v>6958</v>
      </c>
      <c r="F1525" s="14"/>
      <c r="G1525" s="14"/>
      <c r="H1525" s="14"/>
      <c r="I1525" s="14"/>
      <c r="J1525" s="14"/>
      <c r="K1525" s="14"/>
      <c r="L1525" s="14"/>
      <c r="M1525" s="14"/>
      <c r="N1525" s="14"/>
      <c r="O1525" s="14"/>
      <c r="P1525" s="14"/>
      <c r="Q1525" s="14"/>
      <c r="R1525" s="14"/>
      <c r="S1525" s="14"/>
      <c r="T1525" s="14"/>
      <c r="U1525" s="14"/>
      <c r="V1525" s="14"/>
      <c r="W1525" s="14"/>
      <c r="X1525" s="14"/>
      <c r="Y1525" s="14"/>
      <c r="Z1525" s="14"/>
    </row>
    <row r="1526">
      <c r="A1526" s="106">
        <v>1525.0</v>
      </c>
      <c r="B1526" s="107" t="s">
        <v>5409</v>
      </c>
      <c r="C1526" s="107" t="s">
        <v>6172</v>
      </c>
      <c r="D1526" s="107" t="s">
        <v>4509</v>
      </c>
      <c r="E1526" s="36" t="s">
        <v>6959</v>
      </c>
      <c r="F1526" s="14"/>
      <c r="G1526" s="14"/>
      <c r="H1526" s="14"/>
      <c r="I1526" s="14"/>
      <c r="J1526" s="14"/>
      <c r="K1526" s="14"/>
      <c r="L1526" s="14"/>
      <c r="M1526" s="14"/>
      <c r="N1526" s="14"/>
      <c r="O1526" s="14"/>
      <c r="P1526" s="14"/>
      <c r="Q1526" s="14"/>
      <c r="R1526" s="14"/>
      <c r="S1526" s="14"/>
      <c r="T1526" s="14"/>
      <c r="U1526" s="14"/>
      <c r="V1526" s="14"/>
      <c r="W1526" s="14"/>
      <c r="X1526" s="14"/>
      <c r="Y1526" s="14"/>
      <c r="Z1526" s="14"/>
    </row>
    <row r="1527">
      <c r="A1527" s="106">
        <v>1526.0</v>
      </c>
      <c r="B1527" s="107" t="s">
        <v>5409</v>
      </c>
      <c r="C1527" s="107" t="s">
        <v>6960</v>
      </c>
      <c r="D1527" s="107" t="s">
        <v>4509</v>
      </c>
      <c r="E1527" s="36" t="s">
        <v>6961</v>
      </c>
      <c r="F1527" s="14"/>
      <c r="G1527" s="14"/>
      <c r="H1527" s="14"/>
      <c r="I1527" s="14"/>
      <c r="J1527" s="14"/>
      <c r="K1527" s="14"/>
      <c r="L1527" s="14"/>
      <c r="M1527" s="14"/>
      <c r="N1527" s="14"/>
      <c r="O1527" s="14"/>
      <c r="P1527" s="14"/>
      <c r="Q1527" s="14"/>
      <c r="R1527" s="14"/>
      <c r="S1527" s="14"/>
      <c r="T1527" s="14"/>
      <c r="U1527" s="14"/>
      <c r="V1527" s="14"/>
      <c r="W1527" s="14"/>
      <c r="X1527" s="14"/>
      <c r="Y1527" s="14"/>
      <c r="Z1527" s="14"/>
    </row>
    <row r="1528">
      <c r="A1528" s="106">
        <v>1527.0</v>
      </c>
      <c r="B1528" s="107" t="s">
        <v>5409</v>
      </c>
      <c r="C1528" s="107" t="s">
        <v>5162</v>
      </c>
      <c r="D1528" s="107" t="s">
        <v>4509</v>
      </c>
      <c r="E1528" s="36" t="s">
        <v>6962</v>
      </c>
      <c r="F1528" s="14"/>
      <c r="G1528" s="14"/>
      <c r="H1528" s="14"/>
      <c r="I1528" s="14"/>
      <c r="J1528" s="14"/>
      <c r="K1528" s="14"/>
      <c r="L1528" s="14"/>
      <c r="M1528" s="14"/>
      <c r="N1528" s="14"/>
      <c r="O1528" s="14"/>
      <c r="P1528" s="14"/>
      <c r="Q1528" s="14"/>
      <c r="R1528" s="14"/>
      <c r="S1528" s="14"/>
      <c r="T1528" s="14"/>
      <c r="U1528" s="14"/>
      <c r="V1528" s="14"/>
      <c r="W1528" s="14"/>
      <c r="X1528" s="14"/>
      <c r="Y1528" s="14"/>
      <c r="Z1528" s="14"/>
    </row>
    <row r="1529">
      <c r="A1529" s="106">
        <v>1528.0</v>
      </c>
      <c r="B1529" s="107" t="s">
        <v>5409</v>
      </c>
      <c r="C1529" s="107" t="s">
        <v>4620</v>
      </c>
      <c r="D1529" s="107" t="s">
        <v>4509</v>
      </c>
      <c r="E1529" s="36" t="s">
        <v>6963</v>
      </c>
      <c r="F1529" s="14"/>
      <c r="G1529" s="14"/>
      <c r="H1529" s="14"/>
      <c r="I1529" s="14"/>
      <c r="J1529" s="14"/>
      <c r="K1529" s="14"/>
      <c r="L1529" s="14"/>
      <c r="M1529" s="14"/>
      <c r="N1529" s="14"/>
      <c r="O1529" s="14"/>
      <c r="P1529" s="14"/>
      <c r="Q1529" s="14"/>
      <c r="R1529" s="14"/>
      <c r="S1529" s="14"/>
      <c r="T1529" s="14"/>
      <c r="U1529" s="14"/>
      <c r="V1529" s="14"/>
      <c r="W1529" s="14"/>
      <c r="X1529" s="14"/>
      <c r="Y1529" s="14"/>
      <c r="Z1529" s="14"/>
    </row>
    <row r="1530">
      <c r="A1530" s="106">
        <v>1529.0</v>
      </c>
      <c r="B1530" s="107" t="s">
        <v>5409</v>
      </c>
      <c r="C1530" s="107" t="s">
        <v>6964</v>
      </c>
      <c r="D1530" s="107" t="s">
        <v>4509</v>
      </c>
      <c r="E1530" s="36" t="s">
        <v>6965</v>
      </c>
      <c r="F1530" s="14"/>
      <c r="G1530" s="14"/>
      <c r="H1530" s="14"/>
      <c r="I1530" s="14"/>
      <c r="J1530" s="14"/>
      <c r="K1530" s="14"/>
      <c r="L1530" s="14"/>
      <c r="M1530" s="14"/>
      <c r="N1530" s="14"/>
      <c r="O1530" s="14"/>
      <c r="P1530" s="14"/>
      <c r="Q1530" s="14"/>
      <c r="R1530" s="14"/>
      <c r="S1530" s="14"/>
      <c r="T1530" s="14"/>
      <c r="U1530" s="14"/>
      <c r="V1530" s="14"/>
      <c r="W1530" s="14"/>
      <c r="X1530" s="14"/>
      <c r="Y1530" s="14"/>
      <c r="Z1530" s="14"/>
    </row>
    <row r="1531">
      <c r="A1531" s="106">
        <v>1530.0</v>
      </c>
      <c r="B1531" s="107" t="s">
        <v>5409</v>
      </c>
      <c r="C1531" s="107" t="s">
        <v>4962</v>
      </c>
      <c r="D1531" s="107" t="s">
        <v>4509</v>
      </c>
      <c r="E1531" s="36" t="s">
        <v>4279</v>
      </c>
      <c r="F1531" s="14"/>
      <c r="G1531" s="14"/>
      <c r="H1531" s="14"/>
      <c r="I1531" s="14"/>
      <c r="J1531" s="14"/>
      <c r="K1531" s="14"/>
      <c r="L1531" s="14"/>
      <c r="M1531" s="14"/>
      <c r="N1531" s="14"/>
      <c r="O1531" s="14"/>
      <c r="P1531" s="14"/>
      <c r="Q1531" s="14"/>
      <c r="R1531" s="14"/>
      <c r="S1531" s="14"/>
      <c r="T1531" s="14"/>
      <c r="U1531" s="14"/>
      <c r="V1531" s="14"/>
      <c r="W1531" s="14"/>
      <c r="X1531" s="14"/>
      <c r="Y1531" s="14"/>
      <c r="Z1531" s="14"/>
    </row>
    <row r="1532">
      <c r="A1532" s="106">
        <v>1531.0</v>
      </c>
      <c r="B1532" s="107" t="s">
        <v>5409</v>
      </c>
      <c r="C1532" s="107" t="s">
        <v>5025</v>
      </c>
      <c r="D1532" s="107" t="s">
        <v>4509</v>
      </c>
      <c r="E1532" s="36" t="s">
        <v>6966</v>
      </c>
      <c r="F1532" s="14"/>
      <c r="G1532" s="14"/>
      <c r="H1532" s="14"/>
      <c r="I1532" s="14"/>
      <c r="J1532" s="14"/>
      <c r="K1532" s="14"/>
      <c r="L1532" s="14"/>
      <c r="M1532" s="14"/>
      <c r="N1532" s="14"/>
      <c r="O1532" s="14"/>
      <c r="P1532" s="14"/>
      <c r="Q1532" s="14"/>
      <c r="R1532" s="14"/>
      <c r="S1532" s="14"/>
      <c r="T1532" s="14"/>
      <c r="U1532" s="14"/>
      <c r="V1532" s="14"/>
      <c r="W1532" s="14"/>
      <c r="X1532" s="14"/>
      <c r="Y1532" s="14"/>
      <c r="Z1532" s="14"/>
    </row>
    <row r="1533">
      <c r="A1533" s="106">
        <v>1532.0</v>
      </c>
      <c r="B1533" s="107" t="s">
        <v>5409</v>
      </c>
      <c r="C1533" s="107" t="s">
        <v>4786</v>
      </c>
      <c r="D1533" s="107" t="s">
        <v>4509</v>
      </c>
      <c r="E1533" s="36" t="s">
        <v>6967</v>
      </c>
      <c r="F1533" s="14"/>
      <c r="G1533" s="14"/>
      <c r="H1533" s="14"/>
      <c r="I1533" s="14"/>
      <c r="J1533" s="14"/>
      <c r="K1533" s="14"/>
      <c r="L1533" s="14"/>
      <c r="M1533" s="14"/>
      <c r="N1533" s="14"/>
      <c r="O1533" s="14"/>
      <c r="P1533" s="14"/>
      <c r="Q1533" s="14"/>
      <c r="R1533" s="14"/>
      <c r="S1533" s="14"/>
      <c r="T1533" s="14"/>
      <c r="U1533" s="14"/>
      <c r="V1533" s="14"/>
      <c r="W1533" s="14"/>
      <c r="X1533" s="14"/>
      <c r="Y1533" s="14"/>
      <c r="Z1533" s="14"/>
    </row>
    <row r="1534">
      <c r="A1534" s="106">
        <v>1533.0</v>
      </c>
      <c r="B1534" s="107" t="s">
        <v>5409</v>
      </c>
      <c r="C1534" s="107" t="s">
        <v>6968</v>
      </c>
      <c r="D1534" s="107" t="s">
        <v>4509</v>
      </c>
      <c r="E1534" s="36" t="s">
        <v>6969</v>
      </c>
      <c r="F1534" s="14"/>
      <c r="G1534" s="14"/>
      <c r="H1534" s="14"/>
      <c r="I1534" s="14"/>
      <c r="J1534" s="14"/>
      <c r="K1534" s="14"/>
      <c r="L1534" s="14"/>
      <c r="M1534" s="14"/>
      <c r="N1534" s="14"/>
      <c r="O1534" s="14"/>
      <c r="P1534" s="14"/>
      <c r="Q1534" s="14"/>
      <c r="R1534" s="14"/>
      <c r="S1534" s="14"/>
      <c r="T1534" s="14"/>
      <c r="U1534" s="14"/>
      <c r="V1534" s="14"/>
      <c r="W1534" s="14"/>
      <c r="X1534" s="14"/>
      <c r="Y1534" s="14"/>
      <c r="Z1534" s="14"/>
    </row>
    <row r="1535">
      <c r="A1535" s="106">
        <v>1534.0</v>
      </c>
      <c r="B1535" s="107" t="s">
        <v>5409</v>
      </c>
      <c r="C1535" s="107" t="s">
        <v>4753</v>
      </c>
      <c r="D1535" s="107" t="s">
        <v>4509</v>
      </c>
      <c r="E1535" s="36" t="s">
        <v>6970</v>
      </c>
      <c r="F1535" s="14"/>
      <c r="G1535" s="14"/>
      <c r="H1535" s="14"/>
      <c r="I1535" s="14"/>
      <c r="J1535" s="14"/>
      <c r="K1535" s="14"/>
      <c r="L1535" s="14"/>
      <c r="M1535" s="14"/>
      <c r="N1535" s="14"/>
      <c r="O1535" s="14"/>
      <c r="P1535" s="14"/>
      <c r="Q1535" s="14"/>
      <c r="R1535" s="14"/>
      <c r="S1535" s="14"/>
      <c r="T1535" s="14"/>
      <c r="U1535" s="14"/>
      <c r="V1535" s="14"/>
      <c r="W1535" s="14"/>
      <c r="X1535" s="14"/>
      <c r="Y1535" s="14"/>
      <c r="Z1535" s="14"/>
    </row>
    <row r="1536">
      <c r="A1536" s="106">
        <v>1535.0</v>
      </c>
      <c r="B1536" s="107" t="s">
        <v>5409</v>
      </c>
      <c r="C1536" s="107" t="s">
        <v>6971</v>
      </c>
      <c r="D1536" s="107" t="s">
        <v>4509</v>
      </c>
      <c r="E1536" s="36" t="s">
        <v>6972</v>
      </c>
      <c r="F1536" s="14"/>
      <c r="G1536" s="14"/>
      <c r="H1536" s="14"/>
      <c r="I1536" s="14"/>
      <c r="J1536" s="14"/>
      <c r="K1536" s="14"/>
      <c r="L1536" s="14"/>
      <c r="M1536" s="14"/>
      <c r="N1536" s="14"/>
      <c r="O1536" s="14"/>
      <c r="P1536" s="14"/>
      <c r="Q1536" s="14"/>
      <c r="R1536" s="14"/>
      <c r="S1536" s="14"/>
      <c r="T1536" s="14"/>
      <c r="U1536" s="14"/>
      <c r="V1536" s="14"/>
      <c r="W1536" s="14"/>
      <c r="X1536" s="14"/>
      <c r="Y1536" s="14"/>
      <c r="Z1536" s="14"/>
    </row>
    <row r="1537">
      <c r="A1537" s="106">
        <v>1536.0</v>
      </c>
      <c r="B1537" s="107" t="s">
        <v>5409</v>
      </c>
      <c r="C1537" s="107" t="s">
        <v>6973</v>
      </c>
      <c r="D1537" s="107" t="s">
        <v>4509</v>
      </c>
      <c r="E1537" s="36" t="s">
        <v>6974</v>
      </c>
      <c r="F1537" s="14"/>
      <c r="G1537" s="14"/>
      <c r="H1537" s="14"/>
      <c r="I1537" s="14"/>
      <c r="J1537" s="14"/>
      <c r="K1537" s="14"/>
      <c r="L1537" s="14"/>
      <c r="M1537" s="14"/>
      <c r="N1537" s="14"/>
      <c r="O1537" s="14"/>
      <c r="P1537" s="14"/>
      <c r="Q1537" s="14"/>
      <c r="R1537" s="14"/>
      <c r="S1537" s="14"/>
      <c r="T1537" s="14"/>
      <c r="U1537" s="14"/>
      <c r="V1537" s="14"/>
      <c r="W1537" s="14"/>
      <c r="X1537" s="14"/>
      <c r="Y1537" s="14"/>
      <c r="Z1537" s="14"/>
    </row>
    <row r="1538">
      <c r="A1538" s="106">
        <v>1537.0</v>
      </c>
      <c r="B1538" s="107" t="s">
        <v>5409</v>
      </c>
      <c r="C1538" s="107" t="s">
        <v>4530</v>
      </c>
      <c r="D1538" s="107" t="s">
        <v>4509</v>
      </c>
      <c r="E1538" s="36" t="s">
        <v>6975</v>
      </c>
      <c r="F1538" s="14"/>
      <c r="G1538" s="14"/>
      <c r="H1538" s="14"/>
      <c r="I1538" s="14"/>
      <c r="J1538" s="14"/>
      <c r="K1538" s="14"/>
      <c r="L1538" s="14"/>
      <c r="M1538" s="14"/>
      <c r="N1538" s="14"/>
      <c r="O1538" s="14"/>
      <c r="P1538" s="14"/>
      <c r="Q1538" s="14"/>
      <c r="R1538" s="14"/>
      <c r="S1538" s="14"/>
      <c r="T1538" s="14"/>
      <c r="U1538" s="14"/>
      <c r="V1538" s="14"/>
      <c r="W1538" s="14"/>
      <c r="X1538" s="14"/>
      <c r="Y1538" s="14"/>
      <c r="Z1538" s="14"/>
    </row>
    <row r="1539">
      <c r="A1539" s="106">
        <v>1538.0</v>
      </c>
      <c r="B1539" s="107" t="s">
        <v>5409</v>
      </c>
      <c r="C1539" s="107" t="s">
        <v>6976</v>
      </c>
      <c r="D1539" s="107" t="s">
        <v>4509</v>
      </c>
      <c r="E1539" s="36" t="s">
        <v>4281</v>
      </c>
      <c r="F1539" s="14"/>
      <c r="G1539" s="14"/>
      <c r="H1539" s="14"/>
      <c r="I1539" s="14"/>
      <c r="J1539" s="14"/>
      <c r="K1539" s="14"/>
      <c r="L1539" s="14"/>
      <c r="M1539" s="14"/>
      <c r="N1539" s="14"/>
      <c r="O1539" s="14"/>
      <c r="P1539" s="14"/>
      <c r="Q1539" s="14"/>
      <c r="R1539" s="14"/>
      <c r="S1539" s="14"/>
      <c r="T1539" s="14"/>
      <c r="U1539" s="14"/>
      <c r="V1539" s="14"/>
      <c r="W1539" s="14"/>
      <c r="X1539" s="14"/>
      <c r="Y1539" s="14"/>
      <c r="Z1539" s="14"/>
    </row>
    <row r="1540">
      <c r="A1540" s="106">
        <v>1539.0</v>
      </c>
      <c r="B1540" s="107" t="s">
        <v>5409</v>
      </c>
      <c r="C1540" s="107" t="s">
        <v>4947</v>
      </c>
      <c r="D1540" s="107" t="s">
        <v>4509</v>
      </c>
      <c r="E1540" s="36" t="s">
        <v>6977</v>
      </c>
      <c r="F1540" s="14"/>
      <c r="G1540" s="14"/>
      <c r="H1540" s="14"/>
      <c r="I1540" s="14"/>
      <c r="J1540" s="14"/>
      <c r="K1540" s="14"/>
      <c r="L1540" s="14"/>
      <c r="M1540" s="14"/>
      <c r="N1540" s="14"/>
      <c r="O1540" s="14"/>
      <c r="P1540" s="14"/>
      <c r="Q1540" s="14"/>
      <c r="R1540" s="14"/>
      <c r="S1540" s="14"/>
      <c r="T1540" s="14"/>
      <c r="U1540" s="14"/>
      <c r="V1540" s="14"/>
      <c r="W1540" s="14"/>
      <c r="X1540" s="14"/>
      <c r="Y1540" s="14"/>
      <c r="Z1540" s="14"/>
    </row>
    <row r="1541">
      <c r="A1541" s="106">
        <v>1540.0</v>
      </c>
      <c r="B1541" s="107" t="s">
        <v>5409</v>
      </c>
      <c r="C1541" s="107" t="s">
        <v>6978</v>
      </c>
      <c r="D1541" s="107" t="s">
        <v>4509</v>
      </c>
      <c r="E1541" s="36" t="s">
        <v>6979</v>
      </c>
      <c r="F1541" s="14"/>
      <c r="G1541" s="14"/>
      <c r="H1541" s="14"/>
      <c r="I1541" s="14"/>
      <c r="J1541" s="14"/>
      <c r="K1541" s="14"/>
      <c r="L1541" s="14"/>
      <c r="M1541" s="14"/>
      <c r="N1541" s="14"/>
      <c r="O1541" s="14"/>
      <c r="P1541" s="14"/>
      <c r="Q1541" s="14"/>
      <c r="R1541" s="14"/>
      <c r="S1541" s="14"/>
      <c r="T1541" s="14"/>
      <c r="U1541" s="14"/>
      <c r="V1541" s="14"/>
      <c r="W1541" s="14"/>
      <c r="X1541" s="14"/>
      <c r="Y1541" s="14"/>
      <c r="Z1541" s="14"/>
    </row>
    <row r="1542">
      <c r="A1542" s="106">
        <v>1541.0</v>
      </c>
      <c r="B1542" s="107" t="s">
        <v>5409</v>
      </c>
      <c r="C1542" s="107" t="s">
        <v>6980</v>
      </c>
      <c r="D1542" s="107" t="s">
        <v>4509</v>
      </c>
      <c r="E1542" s="36" t="s">
        <v>6981</v>
      </c>
      <c r="F1542" s="14"/>
      <c r="G1542" s="14"/>
      <c r="H1542" s="14"/>
      <c r="I1542" s="14"/>
      <c r="J1542" s="14"/>
      <c r="K1542" s="14"/>
      <c r="L1542" s="14"/>
      <c r="M1542" s="14"/>
      <c r="N1542" s="14"/>
      <c r="O1542" s="14"/>
      <c r="P1542" s="14"/>
      <c r="Q1542" s="14"/>
      <c r="R1542" s="14"/>
      <c r="S1542" s="14"/>
      <c r="T1542" s="14"/>
      <c r="U1542" s="14"/>
      <c r="V1542" s="14"/>
      <c r="W1542" s="14"/>
      <c r="X1542" s="14"/>
      <c r="Y1542" s="14"/>
      <c r="Z1542" s="14"/>
    </row>
    <row r="1543">
      <c r="A1543" s="106">
        <v>1542.0</v>
      </c>
      <c r="B1543" s="107" t="s">
        <v>5409</v>
      </c>
      <c r="C1543" s="107" t="s">
        <v>6982</v>
      </c>
      <c r="D1543" s="107" t="s">
        <v>4509</v>
      </c>
      <c r="E1543" s="36" t="s">
        <v>6983</v>
      </c>
      <c r="F1543" s="14"/>
      <c r="G1543" s="14"/>
      <c r="H1543" s="14"/>
      <c r="I1543" s="14"/>
      <c r="J1543" s="14"/>
      <c r="K1543" s="14"/>
      <c r="L1543" s="14"/>
      <c r="M1543" s="14"/>
      <c r="N1543" s="14"/>
      <c r="O1543" s="14"/>
      <c r="P1543" s="14"/>
      <c r="Q1543" s="14"/>
      <c r="R1543" s="14"/>
      <c r="S1543" s="14"/>
      <c r="T1543" s="14"/>
      <c r="U1543" s="14"/>
      <c r="V1543" s="14"/>
      <c r="W1543" s="14"/>
      <c r="X1543" s="14"/>
      <c r="Y1543" s="14"/>
      <c r="Z1543" s="14"/>
    </row>
    <row r="1544">
      <c r="A1544" s="106">
        <v>1543.0</v>
      </c>
      <c r="B1544" s="107" t="s">
        <v>5409</v>
      </c>
      <c r="C1544" s="107" t="s">
        <v>6984</v>
      </c>
      <c r="D1544" s="107" t="s">
        <v>4509</v>
      </c>
      <c r="E1544" s="36" t="s">
        <v>6985</v>
      </c>
      <c r="F1544" s="14"/>
      <c r="G1544" s="14"/>
      <c r="H1544" s="14"/>
      <c r="I1544" s="14"/>
      <c r="J1544" s="14"/>
      <c r="K1544" s="14"/>
      <c r="L1544" s="14"/>
      <c r="M1544" s="14"/>
      <c r="N1544" s="14"/>
      <c r="O1544" s="14"/>
      <c r="P1544" s="14"/>
      <c r="Q1544" s="14"/>
      <c r="R1544" s="14"/>
      <c r="S1544" s="14"/>
      <c r="T1544" s="14"/>
      <c r="U1544" s="14"/>
      <c r="V1544" s="14"/>
      <c r="W1544" s="14"/>
      <c r="X1544" s="14"/>
      <c r="Y1544" s="14"/>
      <c r="Z1544" s="14"/>
    </row>
    <row r="1545">
      <c r="A1545" s="106">
        <v>1544.0</v>
      </c>
      <c r="B1545" s="107" t="s">
        <v>5409</v>
      </c>
      <c r="C1545" s="107" t="s">
        <v>6986</v>
      </c>
      <c r="D1545" s="107" t="s">
        <v>4505</v>
      </c>
      <c r="E1545" s="36" t="s">
        <v>6987</v>
      </c>
      <c r="F1545" s="14"/>
      <c r="G1545" s="14"/>
      <c r="H1545" s="14"/>
      <c r="I1545" s="14"/>
      <c r="J1545" s="14"/>
      <c r="K1545" s="14"/>
      <c r="L1545" s="14"/>
      <c r="M1545" s="14"/>
      <c r="N1545" s="14"/>
      <c r="O1545" s="14"/>
      <c r="P1545" s="14"/>
      <c r="Q1545" s="14"/>
      <c r="R1545" s="14"/>
      <c r="S1545" s="14"/>
      <c r="T1545" s="14"/>
      <c r="U1545" s="14"/>
      <c r="V1545" s="14"/>
      <c r="W1545" s="14"/>
      <c r="X1545" s="14"/>
      <c r="Y1545" s="14"/>
      <c r="Z1545" s="14"/>
    </row>
    <row r="1546">
      <c r="A1546" s="106">
        <v>1545.0</v>
      </c>
      <c r="B1546" s="107" t="s">
        <v>5409</v>
      </c>
      <c r="C1546" s="107" t="s">
        <v>4899</v>
      </c>
      <c r="D1546" s="107" t="s">
        <v>4509</v>
      </c>
      <c r="E1546" s="36" t="s">
        <v>6988</v>
      </c>
      <c r="F1546" s="14"/>
      <c r="G1546" s="14"/>
      <c r="H1546" s="14"/>
      <c r="I1546" s="14"/>
      <c r="J1546" s="14"/>
      <c r="K1546" s="14"/>
      <c r="L1546" s="14"/>
      <c r="M1546" s="14"/>
      <c r="N1546" s="14"/>
      <c r="O1546" s="14"/>
      <c r="P1546" s="14"/>
      <c r="Q1546" s="14"/>
      <c r="R1546" s="14"/>
      <c r="S1546" s="14"/>
      <c r="T1546" s="14"/>
      <c r="U1546" s="14"/>
      <c r="V1546" s="14"/>
      <c r="W1546" s="14"/>
      <c r="X1546" s="14"/>
      <c r="Y1546" s="14"/>
      <c r="Z1546" s="14"/>
    </row>
    <row r="1547">
      <c r="A1547" s="106">
        <v>1546.0</v>
      </c>
      <c r="B1547" s="107" t="s">
        <v>5409</v>
      </c>
      <c r="C1547" s="107" t="s">
        <v>4563</v>
      </c>
      <c r="D1547" s="107" t="s">
        <v>4509</v>
      </c>
      <c r="E1547" s="36" t="s">
        <v>6989</v>
      </c>
      <c r="F1547" s="14"/>
      <c r="G1547" s="14"/>
      <c r="H1547" s="14"/>
      <c r="I1547" s="14"/>
      <c r="J1547" s="14"/>
      <c r="K1547" s="14"/>
      <c r="L1547" s="14"/>
      <c r="M1547" s="14"/>
      <c r="N1547" s="14"/>
      <c r="O1547" s="14"/>
      <c r="P1547" s="14"/>
      <c r="Q1547" s="14"/>
      <c r="R1547" s="14"/>
      <c r="S1547" s="14"/>
      <c r="T1547" s="14"/>
      <c r="U1547" s="14"/>
      <c r="V1547" s="14"/>
      <c r="W1547" s="14"/>
      <c r="X1547" s="14"/>
      <c r="Y1547" s="14"/>
      <c r="Z1547" s="14"/>
    </row>
    <row r="1548">
      <c r="A1548" s="106">
        <v>1547.0</v>
      </c>
      <c r="B1548" s="107" t="s">
        <v>5409</v>
      </c>
      <c r="C1548" s="107" t="s">
        <v>4899</v>
      </c>
      <c r="D1548" s="107" t="s">
        <v>4509</v>
      </c>
      <c r="E1548" s="36" t="s">
        <v>6990</v>
      </c>
      <c r="F1548" s="14"/>
      <c r="G1548" s="14"/>
      <c r="H1548" s="14"/>
      <c r="I1548" s="14"/>
      <c r="J1548" s="14"/>
      <c r="K1548" s="14"/>
      <c r="L1548" s="14"/>
      <c r="M1548" s="14"/>
      <c r="N1548" s="14"/>
      <c r="O1548" s="14"/>
      <c r="P1548" s="14"/>
      <c r="Q1548" s="14"/>
      <c r="R1548" s="14"/>
      <c r="S1548" s="14"/>
      <c r="T1548" s="14"/>
      <c r="U1548" s="14"/>
      <c r="V1548" s="14"/>
      <c r="W1548" s="14"/>
      <c r="X1548" s="14"/>
      <c r="Y1548" s="14"/>
      <c r="Z1548" s="14"/>
    </row>
    <row r="1549">
      <c r="A1549" s="106">
        <v>1548.0</v>
      </c>
      <c r="B1549" s="107" t="s">
        <v>5409</v>
      </c>
      <c r="C1549" s="107" t="s">
        <v>6991</v>
      </c>
      <c r="D1549" s="107" t="s">
        <v>4509</v>
      </c>
      <c r="E1549" s="36" t="s">
        <v>6992</v>
      </c>
      <c r="F1549" s="14"/>
      <c r="G1549" s="14"/>
      <c r="H1549" s="14"/>
      <c r="I1549" s="14"/>
      <c r="J1549" s="14"/>
      <c r="K1549" s="14"/>
      <c r="L1549" s="14"/>
      <c r="M1549" s="14"/>
      <c r="N1549" s="14"/>
      <c r="O1549" s="14"/>
      <c r="P1549" s="14"/>
      <c r="Q1549" s="14"/>
      <c r="R1549" s="14"/>
      <c r="S1549" s="14"/>
      <c r="T1549" s="14"/>
      <c r="U1549" s="14"/>
      <c r="V1549" s="14"/>
      <c r="W1549" s="14"/>
      <c r="X1549" s="14"/>
      <c r="Y1549" s="14"/>
      <c r="Z1549" s="14"/>
    </row>
    <row r="1550">
      <c r="A1550" s="106">
        <v>1549.0</v>
      </c>
      <c r="B1550" s="107" t="s">
        <v>5409</v>
      </c>
      <c r="C1550" s="107" t="s">
        <v>6993</v>
      </c>
      <c r="D1550" s="107" t="s">
        <v>4509</v>
      </c>
      <c r="E1550" s="36" t="s">
        <v>6994</v>
      </c>
      <c r="F1550" s="14"/>
      <c r="G1550" s="14"/>
      <c r="H1550" s="14"/>
      <c r="I1550" s="14"/>
      <c r="J1550" s="14"/>
      <c r="K1550" s="14"/>
      <c r="L1550" s="14"/>
      <c r="M1550" s="14"/>
      <c r="N1550" s="14"/>
      <c r="O1550" s="14"/>
      <c r="P1550" s="14"/>
      <c r="Q1550" s="14"/>
      <c r="R1550" s="14"/>
      <c r="S1550" s="14"/>
      <c r="T1550" s="14"/>
      <c r="U1550" s="14"/>
      <c r="V1550" s="14"/>
      <c r="W1550" s="14"/>
      <c r="X1550" s="14"/>
      <c r="Y1550" s="14"/>
      <c r="Z1550" s="14"/>
    </row>
    <row r="1551">
      <c r="A1551" s="106">
        <v>1550.0</v>
      </c>
      <c r="B1551" s="107" t="s">
        <v>5409</v>
      </c>
      <c r="C1551" s="107" t="s">
        <v>6995</v>
      </c>
      <c r="D1551" s="107" t="s">
        <v>4509</v>
      </c>
      <c r="E1551" s="36" t="s">
        <v>6996</v>
      </c>
      <c r="F1551" s="14"/>
      <c r="G1551" s="14"/>
      <c r="H1551" s="14"/>
      <c r="I1551" s="14"/>
      <c r="J1551" s="14"/>
      <c r="K1551" s="14"/>
      <c r="L1551" s="14"/>
      <c r="M1551" s="14"/>
      <c r="N1551" s="14"/>
      <c r="O1551" s="14"/>
      <c r="P1551" s="14"/>
      <c r="Q1551" s="14"/>
      <c r="R1551" s="14"/>
      <c r="S1551" s="14"/>
      <c r="T1551" s="14"/>
      <c r="U1551" s="14"/>
      <c r="V1551" s="14"/>
      <c r="W1551" s="14"/>
      <c r="X1551" s="14"/>
      <c r="Y1551" s="14"/>
      <c r="Z1551" s="14"/>
    </row>
    <row r="1552">
      <c r="A1552" s="106">
        <v>1551.0</v>
      </c>
      <c r="B1552" s="107" t="s">
        <v>5409</v>
      </c>
      <c r="C1552" s="107" t="s">
        <v>6997</v>
      </c>
      <c r="D1552" s="107" t="s">
        <v>4509</v>
      </c>
      <c r="E1552" s="36" t="s">
        <v>6998</v>
      </c>
      <c r="F1552" s="14"/>
      <c r="G1552" s="14"/>
      <c r="H1552" s="14"/>
      <c r="I1552" s="14"/>
      <c r="J1552" s="14"/>
      <c r="K1552" s="14"/>
      <c r="L1552" s="14"/>
      <c r="M1552" s="14"/>
      <c r="N1552" s="14"/>
      <c r="O1552" s="14"/>
      <c r="P1552" s="14"/>
      <c r="Q1552" s="14"/>
      <c r="R1552" s="14"/>
      <c r="S1552" s="14"/>
      <c r="T1552" s="14"/>
      <c r="U1552" s="14"/>
      <c r="V1552" s="14"/>
      <c r="W1552" s="14"/>
      <c r="X1552" s="14"/>
      <c r="Y1552" s="14"/>
      <c r="Z1552" s="14"/>
    </row>
    <row r="1553">
      <c r="A1553" s="106">
        <v>1552.0</v>
      </c>
      <c r="B1553" s="107" t="s">
        <v>5409</v>
      </c>
      <c r="C1553" s="107" t="s">
        <v>4824</v>
      </c>
      <c r="D1553" s="107" t="s">
        <v>4509</v>
      </c>
      <c r="E1553" s="36" t="s">
        <v>6999</v>
      </c>
      <c r="F1553" s="14"/>
      <c r="G1553" s="14"/>
      <c r="H1553" s="14"/>
      <c r="I1553" s="14"/>
      <c r="J1553" s="14"/>
      <c r="K1553" s="14"/>
      <c r="L1553" s="14"/>
      <c r="M1553" s="14"/>
      <c r="N1553" s="14"/>
      <c r="O1553" s="14"/>
      <c r="P1553" s="14"/>
      <c r="Q1553" s="14"/>
      <c r="R1553" s="14"/>
      <c r="S1553" s="14"/>
      <c r="T1553" s="14"/>
      <c r="U1553" s="14"/>
      <c r="V1553" s="14"/>
      <c r="W1553" s="14"/>
      <c r="X1553" s="14"/>
      <c r="Y1553" s="14"/>
      <c r="Z1553" s="14"/>
    </row>
    <row r="1554">
      <c r="A1554" s="106">
        <v>1553.0</v>
      </c>
      <c r="B1554" s="107" t="s">
        <v>5409</v>
      </c>
      <c r="C1554" s="107" t="s">
        <v>5792</v>
      </c>
      <c r="D1554" s="107" t="s">
        <v>4509</v>
      </c>
      <c r="E1554" s="36" t="s">
        <v>7000</v>
      </c>
      <c r="F1554" s="14"/>
      <c r="G1554" s="14"/>
      <c r="H1554" s="14"/>
      <c r="I1554" s="14"/>
      <c r="J1554" s="14"/>
      <c r="K1554" s="14"/>
      <c r="L1554" s="14"/>
      <c r="M1554" s="14"/>
      <c r="N1554" s="14"/>
      <c r="O1554" s="14"/>
      <c r="P1554" s="14"/>
      <c r="Q1554" s="14"/>
      <c r="R1554" s="14"/>
      <c r="S1554" s="14"/>
      <c r="T1554" s="14"/>
      <c r="U1554" s="14"/>
      <c r="V1554" s="14"/>
      <c r="W1554" s="14"/>
      <c r="X1554" s="14"/>
      <c r="Y1554" s="14"/>
      <c r="Z1554" s="14"/>
    </row>
    <row r="1555">
      <c r="A1555" s="106">
        <v>1554.0</v>
      </c>
      <c r="B1555" s="107" t="s">
        <v>5409</v>
      </c>
      <c r="C1555" s="107" t="s">
        <v>7001</v>
      </c>
      <c r="D1555" s="107" t="s">
        <v>4543</v>
      </c>
      <c r="E1555" s="36" t="s">
        <v>4282</v>
      </c>
      <c r="F1555" s="14"/>
      <c r="G1555" s="14"/>
      <c r="H1555" s="14"/>
      <c r="I1555" s="14"/>
      <c r="J1555" s="14"/>
      <c r="K1555" s="14"/>
      <c r="L1555" s="14"/>
      <c r="M1555" s="14"/>
      <c r="N1555" s="14"/>
      <c r="O1555" s="14"/>
      <c r="P1555" s="14"/>
      <c r="Q1555" s="14"/>
      <c r="R1555" s="14"/>
      <c r="S1555" s="14"/>
      <c r="T1555" s="14"/>
      <c r="U1555" s="14"/>
      <c r="V1555" s="14"/>
      <c r="W1555" s="14"/>
      <c r="X1555" s="14"/>
      <c r="Y1555" s="14"/>
      <c r="Z1555" s="14"/>
    </row>
    <row r="1556">
      <c r="A1556" s="106">
        <v>1555.0</v>
      </c>
      <c r="B1556" s="107" t="s">
        <v>5409</v>
      </c>
      <c r="C1556" s="107" t="s">
        <v>5609</v>
      </c>
      <c r="D1556" s="107" t="s">
        <v>4509</v>
      </c>
      <c r="E1556" s="36" t="s">
        <v>7002</v>
      </c>
      <c r="F1556" s="14"/>
      <c r="G1556" s="14"/>
      <c r="H1556" s="14"/>
      <c r="I1556" s="14"/>
      <c r="J1556" s="14"/>
      <c r="K1556" s="14"/>
      <c r="L1556" s="14"/>
      <c r="M1556" s="14"/>
      <c r="N1556" s="14"/>
      <c r="O1556" s="14"/>
      <c r="P1556" s="14"/>
      <c r="Q1556" s="14"/>
      <c r="R1556" s="14"/>
      <c r="S1556" s="14"/>
      <c r="T1556" s="14"/>
      <c r="U1556" s="14"/>
      <c r="V1556" s="14"/>
      <c r="W1556" s="14"/>
      <c r="X1556" s="14"/>
      <c r="Y1556" s="14"/>
      <c r="Z1556" s="14"/>
    </row>
    <row r="1557">
      <c r="A1557" s="106">
        <v>1556.0</v>
      </c>
      <c r="B1557" s="107" t="s">
        <v>5409</v>
      </c>
      <c r="C1557" s="107" t="s">
        <v>7003</v>
      </c>
      <c r="D1557" s="107" t="s">
        <v>4509</v>
      </c>
      <c r="E1557" s="36" t="s">
        <v>7004</v>
      </c>
      <c r="F1557" s="14"/>
      <c r="G1557" s="14"/>
      <c r="H1557" s="14"/>
      <c r="I1557" s="14"/>
      <c r="J1557" s="14"/>
      <c r="K1557" s="14"/>
      <c r="L1557" s="14"/>
      <c r="M1557" s="14"/>
      <c r="N1557" s="14"/>
      <c r="O1557" s="14"/>
      <c r="P1557" s="14"/>
      <c r="Q1557" s="14"/>
      <c r="R1557" s="14"/>
      <c r="S1557" s="14"/>
      <c r="T1557" s="14"/>
      <c r="U1557" s="14"/>
      <c r="V1557" s="14"/>
      <c r="W1557" s="14"/>
      <c r="X1557" s="14"/>
      <c r="Y1557" s="14"/>
      <c r="Z1557" s="14"/>
    </row>
    <row r="1558">
      <c r="A1558" s="106">
        <v>1557.0</v>
      </c>
      <c r="B1558" s="107" t="s">
        <v>5409</v>
      </c>
      <c r="C1558" s="107" t="s">
        <v>5562</v>
      </c>
      <c r="D1558" s="107" t="s">
        <v>4509</v>
      </c>
      <c r="E1558" s="36" t="s">
        <v>4283</v>
      </c>
      <c r="F1558" s="14"/>
      <c r="G1558" s="14"/>
      <c r="H1558" s="14"/>
      <c r="I1558" s="14"/>
      <c r="J1558" s="14"/>
      <c r="K1558" s="14"/>
      <c r="L1558" s="14"/>
      <c r="M1558" s="14"/>
      <c r="N1558" s="14"/>
      <c r="O1558" s="14"/>
      <c r="P1558" s="14"/>
      <c r="Q1558" s="14"/>
      <c r="R1558" s="14"/>
      <c r="S1558" s="14"/>
      <c r="T1558" s="14"/>
      <c r="U1558" s="14"/>
      <c r="V1558" s="14"/>
      <c r="W1558" s="14"/>
      <c r="X1558" s="14"/>
      <c r="Y1558" s="14"/>
      <c r="Z1558" s="14"/>
    </row>
    <row r="1559">
      <c r="A1559" s="106">
        <v>1558.0</v>
      </c>
      <c r="B1559" s="107" t="s">
        <v>5409</v>
      </c>
      <c r="C1559" s="107" t="s">
        <v>7005</v>
      </c>
      <c r="D1559" s="107" t="s">
        <v>4509</v>
      </c>
      <c r="E1559" s="36" t="s">
        <v>4284</v>
      </c>
      <c r="F1559" s="14"/>
      <c r="G1559" s="14"/>
      <c r="H1559" s="14"/>
      <c r="I1559" s="14"/>
      <c r="J1559" s="14"/>
      <c r="K1559" s="14"/>
      <c r="L1559" s="14"/>
      <c r="M1559" s="14"/>
      <c r="N1559" s="14"/>
      <c r="O1559" s="14"/>
      <c r="P1559" s="14"/>
      <c r="Q1559" s="14"/>
      <c r="R1559" s="14"/>
      <c r="S1559" s="14"/>
      <c r="T1559" s="14"/>
      <c r="U1559" s="14"/>
      <c r="V1559" s="14"/>
      <c r="W1559" s="14"/>
      <c r="X1559" s="14"/>
      <c r="Y1559" s="14"/>
      <c r="Z1559" s="14"/>
    </row>
    <row r="1560">
      <c r="A1560" s="106">
        <v>1559.0</v>
      </c>
      <c r="B1560" s="107" t="s">
        <v>5409</v>
      </c>
      <c r="C1560" s="107" t="s">
        <v>4947</v>
      </c>
      <c r="D1560" s="107" t="s">
        <v>4680</v>
      </c>
      <c r="E1560" s="36" t="s">
        <v>7006</v>
      </c>
      <c r="F1560" s="14"/>
      <c r="G1560" s="14"/>
      <c r="H1560" s="14"/>
      <c r="I1560" s="14"/>
      <c r="J1560" s="14"/>
      <c r="K1560" s="14"/>
      <c r="L1560" s="14"/>
      <c r="M1560" s="14"/>
      <c r="N1560" s="14"/>
      <c r="O1560" s="14"/>
      <c r="P1560" s="14"/>
      <c r="Q1560" s="14"/>
      <c r="R1560" s="14"/>
      <c r="S1560" s="14"/>
      <c r="T1560" s="14"/>
      <c r="U1560" s="14"/>
      <c r="V1560" s="14"/>
      <c r="W1560" s="14"/>
      <c r="X1560" s="14"/>
      <c r="Y1560" s="14"/>
      <c r="Z1560" s="14"/>
    </row>
    <row r="1561">
      <c r="A1561" s="106">
        <v>1560.0</v>
      </c>
      <c r="B1561" s="107" t="s">
        <v>5409</v>
      </c>
      <c r="C1561" s="107" t="s">
        <v>4586</v>
      </c>
      <c r="D1561" s="107" t="s">
        <v>4509</v>
      </c>
      <c r="E1561" s="36" t="s">
        <v>7007</v>
      </c>
      <c r="F1561" s="14"/>
      <c r="G1561" s="14"/>
      <c r="H1561" s="14"/>
      <c r="I1561" s="14"/>
      <c r="J1561" s="14"/>
      <c r="K1561" s="14"/>
      <c r="L1561" s="14"/>
      <c r="M1561" s="14"/>
      <c r="N1561" s="14"/>
      <c r="O1561" s="14"/>
      <c r="P1561" s="14"/>
      <c r="Q1561" s="14"/>
      <c r="R1561" s="14"/>
      <c r="S1561" s="14"/>
      <c r="T1561" s="14"/>
      <c r="U1561" s="14"/>
      <c r="V1561" s="14"/>
      <c r="W1561" s="14"/>
      <c r="X1561" s="14"/>
      <c r="Y1561" s="14"/>
      <c r="Z1561" s="14"/>
    </row>
    <row r="1562">
      <c r="A1562" s="106">
        <v>1561.0</v>
      </c>
      <c r="B1562" s="107" t="s">
        <v>5409</v>
      </c>
      <c r="C1562" s="107" t="s">
        <v>4723</v>
      </c>
      <c r="D1562" s="107" t="s">
        <v>4509</v>
      </c>
      <c r="E1562" s="36" t="s">
        <v>7008</v>
      </c>
      <c r="F1562" s="14"/>
      <c r="G1562" s="14"/>
      <c r="H1562" s="14"/>
      <c r="I1562" s="14"/>
      <c r="J1562" s="14"/>
      <c r="K1562" s="14"/>
      <c r="L1562" s="14"/>
      <c r="M1562" s="14"/>
      <c r="N1562" s="14"/>
      <c r="O1562" s="14"/>
      <c r="P1562" s="14"/>
      <c r="Q1562" s="14"/>
      <c r="R1562" s="14"/>
      <c r="S1562" s="14"/>
      <c r="T1562" s="14"/>
      <c r="U1562" s="14"/>
      <c r="V1562" s="14"/>
      <c r="W1562" s="14"/>
      <c r="X1562" s="14"/>
      <c r="Y1562" s="14"/>
      <c r="Z1562" s="14"/>
    </row>
    <row r="1563">
      <c r="A1563" s="106">
        <v>1562.0</v>
      </c>
      <c r="B1563" s="107" t="s">
        <v>5409</v>
      </c>
      <c r="C1563" s="107" t="s">
        <v>4530</v>
      </c>
      <c r="D1563" s="107" t="s">
        <v>4509</v>
      </c>
      <c r="E1563" s="36" t="s">
        <v>7009</v>
      </c>
      <c r="F1563" s="14"/>
      <c r="G1563" s="14"/>
      <c r="H1563" s="14"/>
      <c r="I1563" s="14"/>
      <c r="J1563" s="14"/>
      <c r="K1563" s="14"/>
      <c r="L1563" s="14"/>
      <c r="M1563" s="14"/>
      <c r="N1563" s="14"/>
      <c r="O1563" s="14"/>
      <c r="P1563" s="14"/>
      <c r="Q1563" s="14"/>
      <c r="R1563" s="14"/>
      <c r="S1563" s="14"/>
      <c r="T1563" s="14"/>
      <c r="U1563" s="14"/>
      <c r="V1563" s="14"/>
      <c r="W1563" s="14"/>
      <c r="X1563" s="14"/>
      <c r="Y1563" s="14"/>
      <c r="Z1563" s="14"/>
    </row>
    <row r="1564">
      <c r="A1564" s="106">
        <v>1563.0</v>
      </c>
      <c r="B1564" s="107" t="s">
        <v>5409</v>
      </c>
      <c r="C1564" s="107" t="s">
        <v>5199</v>
      </c>
      <c r="D1564" s="107" t="s">
        <v>4509</v>
      </c>
      <c r="E1564" s="36" t="s">
        <v>7010</v>
      </c>
      <c r="F1564" s="14"/>
      <c r="G1564" s="14"/>
      <c r="H1564" s="14"/>
      <c r="I1564" s="14"/>
      <c r="J1564" s="14"/>
      <c r="K1564" s="14"/>
      <c r="L1564" s="14"/>
      <c r="M1564" s="14"/>
      <c r="N1564" s="14"/>
      <c r="O1564" s="14"/>
      <c r="P1564" s="14"/>
      <c r="Q1564" s="14"/>
      <c r="R1564" s="14"/>
      <c r="S1564" s="14"/>
      <c r="T1564" s="14"/>
      <c r="U1564" s="14"/>
      <c r="V1564" s="14"/>
      <c r="W1564" s="14"/>
      <c r="X1564" s="14"/>
      <c r="Y1564" s="14"/>
      <c r="Z1564" s="14"/>
    </row>
    <row r="1565">
      <c r="A1565" s="106">
        <v>1564.0</v>
      </c>
      <c r="B1565" s="107" t="s">
        <v>5409</v>
      </c>
      <c r="C1565" s="107" t="s">
        <v>4511</v>
      </c>
      <c r="D1565" s="107" t="s">
        <v>4509</v>
      </c>
      <c r="E1565" s="36" t="s">
        <v>4285</v>
      </c>
      <c r="F1565" s="14"/>
      <c r="G1565" s="14"/>
      <c r="H1565" s="14"/>
      <c r="I1565" s="14"/>
      <c r="J1565" s="14"/>
      <c r="K1565" s="14"/>
      <c r="L1565" s="14"/>
      <c r="M1565" s="14"/>
      <c r="N1565" s="14"/>
      <c r="O1565" s="14"/>
      <c r="P1565" s="14"/>
      <c r="Q1565" s="14"/>
      <c r="R1565" s="14"/>
      <c r="S1565" s="14"/>
      <c r="T1565" s="14"/>
      <c r="U1565" s="14"/>
      <c r="V1565" s="14"/>
      <c r="W1565" s="14"/>
      <c r="X1565" s="14"/>
      <c r="Y1565" s="14"/>
      <c r="Z1565" s="14"/>
    </row>
    <row r="1566">
      <c r="A1566" s="106">
        <v>1565.0</v>
      </c>
      <c r="B1566" s="107" t="s">
        <v>5409</v>
      </c>
      <c r="C1566" s="107" t="s">
        <v>7011</v>
      </c>
      <c r="D1566" s="107" t="s">
        <v>4509</v>
      </c>
      <c r="E1566" s="36" t="s">
        <v>7012</v>
      </c>
      <c r="F1566" s="14"/>
      <c r="G1566" s="14"/>
      <c r="H1566" s="14"/>
      <c r="I1566" s="14"/>
      <c r="J1566" s="14"/>
      <c r="K1566" s="14"/>
      <c r="L1566" s="14"/>
      <c r="M1566" s="14"/>
      <c r="N1566" s="14"/>
      <c r="O1566" s="14"/>
      <c r="P1566" s="14"/>
      <c r="Q1566" s="14"/>
      <c r="R1566" s="14"/>
      <c r="S1566" s="14"/>
      <c r="T1566" s="14"/>
      <c r="U1566" s="14"/>
      <c r="V1566" s="14"/>
      <c r="W1566" s="14"/>
      <c r="X1566" s="14"/>
      <c r="Y1566" s="14"/>
      <c r="Z1566" s="14"/>
    </row>
    <row r="1567">
      <c r="A1567" s="106">
        <v>1566.0</v>
      </c>
      <c r="B1567" s="107" t="s">
        <v>5409</v>
      </c>
      <c r="C1567" s="107" t="s">
        <v>7013</v>
      </c>
      <c r="D1567" s="107" t="s">
        <v>4509</v>
      </c>
      <c r="E1567" s="36" t="s">
        <v>4286</v>
      </c>
      <c r="F1567" s="14"/>
      <c r="G1567" s="14"/>
      <c r="H1567" s="14"/>
      <c r="I1567" s="14"/>
      <c r="J1567" s="14"/>
      <c r="K1567" s="14"/>
      <c r="L1567" s="14"/>
      <c r="M1567" s="14"/>
      <c r="N1567" s="14"/>
      <c r="O1567" s="14"/>
      <c r="P1567" s="14"/>
      <c r="Q1567" s="14"/>
      <c r="R1567" s="14"/>
      <c r="S1567" s="14"/>
      <c r="T1567" s="14"/>
      <c r="U1567" s="14"/>
      <c r="V1567" s="14"/>
      <c r="W1567" s="14"/>
      <c r="X1567" s="14"/>
      <c r="Y1567" s="14"/>
      <c r="Z1567" s="14"/>
    </row>
    <row r="1568">
      <c r="A1568" s="106">
        <v>1567.0</v>
      </c>
      <c r="B1568" s="107" t="s">
        <v>5409</v>
      </c>
      <c r="C1568" s="107" t="s">
        <v>7014</v>
      </c>
      <c r="D1568" s="107" t="s">
        <v>4509</v>
      </c>
      <c r="E1568" s="36" t="s">
        <v>7015</v>
      </c>
      <c r="F1568" s="14"/>
      <c r="G1568" s="14"/>
      <c r="H1568" s="14"/>
      <c r="I1568" s="14"/>
      <c r="J1568" s="14"/>
      <c r="K1568" s="14"/>
      <c r="L1568" s="14"/>
      <c r="M1568" s="14"/>
      <c r="N1568" s="14"/>
      <c r="O1568" s="14"/>
      <c r="P1568" s="14"/>
      <c r="Q1568" s="14"/>
      <c r="R1568" s="14"/>
      <c r="S1568" s="14"/>
      <c r="T1568" s="14"/>
      <c r="U1568" s="14"/>
      <c r="V1568" s="14"/>
      <c r="W1568" s="14"/>
      <c r="X1568" s="14"/>
      <c r="Y1568" s="14"/>
      <c r="Z1568" s="14"/>
    </row>
    <row r="1569">
      <c r="A1569" s="106">
        <v>1568.0</v>
      </c>
      <c r="B1569" s="107" t="s">
        <v>5409</v>
      </c>
      <c r="C1569" s="107" t="s">
        <v>5110</v>
      </c>
      <c r="D1569" s="107" t="s">
        <v>4509</v>
      </c>
      <c r="E1569" s="36" t="s">
        <v>7016</v>
      </c>
      <c r="F1569" s="14"/>
      <c r="G1569" s="14"/>
      <c r="H1569" s="14"/>
      <c r="I1569" s="14"/>
      <c r="J1569" s="14"/>
      <c r="K1569" s="14"/>
      <c r="L1569" s="14"/>
      <c r="M1569" s="14"/>
      <c r="N1569" s="14"/>
      <c r="O1569" s="14"/>
      <c r="P1569" s="14"/>
      <c r="Q1569" s="14"/>
      <c r="R1569" s="14"/>
      <c r="S1569" s="14"/>
      <c r="T1569" s="14"/>
      <c r="U1569" s="14"/>
      <c r="V1569" s="14"/>
      <c r="W1569" s="14"/>
      <c r="X1569" s="14"/>
      <c r="Y1569" s="14"/>
      <c r="Z1569" s="14"/>
    </row>
    <row r="1570">
      <c r="A1570" s="106">
        <v>1569.0</v>
      </c>
      <c r="B1570" s="107" t="s">
        <v>5409</v>
      </c>
      <c r="C1570" s="107" t="s">
        <v>7017</v>
      </c>
      <c r="D1570" s="107" t="s">
        <v>4509</v>
      </c>
      <c r="E1570" s="36" t="s">
        <v>7018</v>
      </c>
      <c r="F1570" s="14"/>
      <c r="G1570" s="14"/>
      <c r="H1570" s="14"/>
      <c r="I1570" s="14"/>
      <c r="J1570" s="14"/>
      <c r="K1570" s="14"/>
      <c r="L1570" s="14"/>
      <c r="M1570" s="14"/>
      <c r="N1570" s="14"/>
      <c r="O1570" s="14"/>
      <c r="P1570" s="14"/>
      <c r="Q1570" s="14"/>
      <c r="R1570" s="14"/>
      <c r="S1570" s="14"/>
      <c r="T1570" s="14"/>
      <c r="U1570" s="14"/>
      <c r="V1570" s="14"/>
      <c r="W1570" s="14"/>
      <c r="X1570" s="14"/>
      <c r="Y1570" s="14"/>
      <c r="Z1570" s="14"/>
    </row>
    <row r="1571">
      <c r="A1571" s="106">
        <v>1570.0</v>
      </c>
      <c r="B1571" s="107" t="s">
        <v>5409</v>
      </c>
      <c r="C1571" s="107" t="s">
        <v>6487</v>
      </c>
      <c r="D1571" s="107" t="s">
        <v>4509</v>
      </c>
      <c r="E1571" s="36" t="s">
        <v>4287</v>
      </c>
      <c r="F1571" s="14"/>
      <c r="G1571" s="14"/>
      <c r="H1571" s="14"/>
      <c r="I1571" s="14"/>
      <c r="J1571" s="14"/>
      <c r="K1571" s="14"/>
      <c r="L1571" s="14"/>
      <c r="M1571" s="14"/>
      <c r="N1571" s="14"/>
      <c r="O1571" s="14"/>
      <c r="P1571" s="14"/>
      <c r="Q1571" s="14"/>
      <c r="R1571" s="14"/>
      <c r="S1571" s="14"/>
      <c r="T1571" s="14"/>
      <c r="U1571" s="14"/>
      <c r="V1571" s="14"/>
      <c r="W1571" s="14"/>
      <c r="X1571" s="14"/>
      <c r="Y1571" s="14"/>
      <c r="Z1571" s="14"/>
    </row>
    <row r="1572">
      <c r="A1572" s="106">
        <v>1571.0</v>
      </c>
      <c r="B1572" s="107" t="s">
        <v>5409</v>
      </c>
      <c r="C1572" s="107" t="s">
        <v>4849</v>
      </c>
      <c r="D1572" s="107" t="s">
        <v>4509</v>
      </c>
      <c r="E1572" s="36" t="s">
        <v>7019</v>
      </c>
      <c r="F1572" s="14"/>
      <c r="G1572" s="14"/>
      <c r="H1572" s="14"/>
      <c r="I1572" s="14"/>
      <c r="J1572" s="14"/>
      <c r="K1572" s="14"/>
      <c r="L1572" s="14"/>
      <c r="M1572" s="14"/>
      <c r="N1572" s="14"/>
      <c r="O1572" s="14"/>
      <c r="P1572" s="14"/>
      <c r="Q1572" s="14"/>
      <c r="R1572" s="14"/>
      <c r="S1572" s="14"/>
      <c r="T1572" s="14"/>
      <c r="U1572" s="14"/>
      <c r="V1572" s="14"/>
      <c r="W1572" s="14"/>
      <c r="X1572" s="14"/>
      <c r="Y1572" s="14"/>
      <c r="Z1572" s="14"/>
    </row>
    <row r="1573">
      <c r="A1573" s="106">
        <v>1572.0</v>
      </c>
      <c r="B1573" s="107" t="s">
        <v>5409</v>
      </c>
      <c r="C1573" s="107" t="s">
        <v>4686</v>
      </c>
      <c r="D1573" s="107" t="s">
        <v>4509</v>
      </c>
      <c r="E1573" s="36" t="s">
        <v>4288</v>
      </c>
      <c r="F1573" s="14"/>
      <c r="G1573" s="14"/>
      <c r="H1573" s="14"/>
      <c r="I1573" s="14"/>
      <c r="J1573" s="14"/>
      <c r="K1573" s="14"/>
      <c r="L1573" s="14"/>
      <c r="M1573" s="14"/>
      <c r="N1573" s="14"/>
      <c r="O1573" s="14"/>
      <c r="P1573" s="14"/>
      <c r="Q1573" s="14"/>
      <c r="R1573" s="14"/>
      <c r="S1573" s="14"/>
      <c r="T1573" s="14"/>
      <c r="U1573" s="14"/>
      <c r="V1573" s="14"/>
      <c r="W1573" s="14"/>
      <c r="X1573" s="14"/>
      <c r="Y1573" s="14"/>
      <c r="Z1573" s="14"/>
    </row>
    <row r="1574">
      <c r="A1574" s="106">
        <v>1573.0</v>
      </c>
      <c r="B1574" s="107" t="s">
        <v>5409</v>
      </c>
      <c r="C1574" s="107" t="s">
        <v>7020</v>
      </c>
      <c r="D1574" s="107" t="s">
        <v>4509</v>
      </c>
      <c r="E1574" s="36" t="s">
        <v>7021</v>
      </c>
      <c r="F1574" s="14"/>
      <c r="G1574" s="14"/>
      <c r="H1574" s="14"/>
      <c r="I1574" s="14"/>
      <c r="J1574" s="14"/>
      <c r="K1574" s="14"/>
      <c r="L1574" s="14"/>
      <c r="M1574" s="14"/>
      <c r="N1574" s="14"/>
      <c r="O1574" s="14"/>
      <c r="P1574" s="14"/>
      <c r="Q1574" s="14"/>
      <c r="R1574" s="14"/>
      <c r="S1574" s="14"/>
      <c r="T1574" s="14"/>
      <c r="U1574" s="14"/>
      <c r="V1574" s="14"/>
      <c r="W1574" s="14"/>
      <c r="X1574" s="14"/>
      <c r="Y1574" s="14"/>
      <c r="Z1574" s="14"/>
    </row>
    <row r="1575">
      <c r="A1575" s="106">
        <v>1574.0</v>
      </c>
      <c r="B1575" s="107" t="s">
        <v>5409</v>
      </c>
      <c r="C1575" s="107" t="s">
        <v>6169</v>
      </c>
      <c r="D1575" s="107" t="s">
        <v>4509</v>
      </c>
      <c r="E1575" s="36" t="s">
        <v>7022</v>
      </c>
      <c r="F1575" s="14"/>
      <c r="G1575" s="14"/>
      <c r="H1575" s="14"/>
      <c r="I1575" s="14"/>
      <c r="J1575" s="14"/>
      <c r="K1575" s="14"/>
      <c r="L1575" s="14"/>
      <c r="M1575" s="14"/>
      <c r="N1575" s="14"/>
      <c r="O1575" s="14"/>
      <c r="P1575" s="14"/>
      <c r="Q1575" s="14"/>
      <c r="R1575" s="14"/>
      <c r="S1575" s="14"/>
      <c r="T1575" s="14"/>
      <c r="U1575" s="14"/>
      <c r="V1575" s="14"/>
      <c r="W1575" s="14"/>
      <c r="X1575" s="14"/>
      <c r="Y1575" s="14"/>
      <c r="Z1575" s="14"/>
    </row>
    <row r="1576">
      <c r="A1576" s="106">
        <v>1575.0</v>
      </c>
      <c r="B1576" s="107" t="s">
        <v>5409</v>
      </c>
      <c r="C1576" s="107" t="s">
        <v>5752</v>
      </c>
      <c r="D1576" s="107" t="s">
        <v>4509</v>
      </c>
      <c r="E1576" s="36" t="s">
        <v>4289</v>
      </c>
      <c r="F1576" s="14"/>
      <c r="G1576" s="14"/>
      <c r="H1576" s="14"/>
      <c r="I1576" s="14"/>
      <c r="J1576" s="14"/>
      <c r="K1576" s="14"/>
      <c r="L1576" s="14"/>
      <c r="M1576" s="14"/>
      <c r="N1576" s="14"/>
      <c r="O1576" s="14"/>
      <c r="P1576" s="14"/>
      <c r="Q1576" s="14"/>
      <c r="R1576" s="14"/>
      <c r="S1576" s="14"/>
      <c r="T1576" s="14"/>
      <c r="U1576" s="14"/>
      <c r="V1576" s="14"/>
      <c r="W1576" s="14"/>
      <c r="X1576" s="14"/>
      <c r="Y1576" s="14"/>
      <c r="Z1576" s="14"/>
    </row>
    <row r="1577">
      <c r="A1577" s="106">
        <v>1576.0</v>
      </c>
      <c r="B1577" s="107" t="s">
        <v>5409</v>
      </c>
      <c r="C1577" s="107" t="s">
        <v>7023</v>
      </c>
      <c r="D1577" s="107" t="s">
        <v>4509</v>
      </c>
      <c r="E1577" s="36" t="s">
        <v>7024</v>
      </c>
      <c r="F1577" s="14"/>
      <c r="G1577" s="14"/>
      <c r="H1577" s="14"/>
      <c r="I1577" s="14"/>
      <c r="J1577" s="14"/>
      <c r="K1577" s="14"/>
      <c r="L1577" s="14"/>
      <c r="M1577" s="14"/>
      <c r="N1577" s="14"/>
      <c r="O1577" s="14"/>
      <c r="P1577" s="14"/>
      <c r="Q1577" s="14"/>
      <c r="R1577" s="14"/>
      <c r="S1577" s="14"/>
      <c r="T1577" s="14"/>
      <c r="U1577" s="14"/>
      <c r="V1577" s="14"/>
      <c r="W1577" s="14"/>
      <c r="X1577" s="14"/>
      <c r="Y1577" s="14"/>
      <c r="Z1577" s="14"/>
    </row>
    <row r="1578">
      <c r="A1578" s="106">
        <v>1577.0</v>
      </c>
      <c r="B1578" s="107" t="s">
        <v>5409</v>
      </c>
      <c r="C1578" s="107" t="s">
        <v>4525</v>
      </c>
      <c r="D1578" s="107" t="s">
        <v>4509</v>
      </c>
      <c r="E1578" s="36" t="s">
        <v>7025</v>
      </c>
      <c r="F1578" s="14"/>
      <c r="G1578" s="14"/>
      <c r="H1578" s="14"/>
      <c r="I1578" s="14"/>
      <c r="J1578" s="14"/>
      <c r="K1578" s="14"/>
      <c r="L1578" s="14"/>
      <c r="M1578" s="14"/>
      <c r="N1578" s="14"/>
      <c r="O1578" s="14"/>
      <c r="P1578" s="14"/>
      <c r="Q1578" s="14"/>
      <c r="R1578" s="14"/>
      <c r="S1578" s="14"/>
      <c r="T1578" s="14"/>
      <c r="U1578" s="14"/>
      <c r="V1578" s="14"/>
      <c r="W1578" s="14"/>
      <c r="X1578" s="14"/>
      <c r="Y1578" s="14"/>
      <c r="Z1578" s="14"/>
    </row>
    <row r="1579">
      <c r="A1579" s="106">
        <v>1578.0</v>
      </c>
      <c r="B1579" s="107" t="s">
        <v>5409</v>
      </c>
      <c r="C1579" s="107" t="s">
        <v>7026</v>
      </c>
      <c r="D1579" s="107" t="s">
        <v>4509</v>
      </c>
      <c r="E1579" s="36" t="s">
        <v>7027</v>
      </c>
      <c r="F1579" s="14"/>
      <c r="G1579" s="14"/>
      <c r="H1579" s="14"/>
      <c r="I1579" s="14"/>
      <c r="J1579" s="14"/>
      <c r="K1579" s="14"/>
      <c r="L1579" s="14"/>
      <c r="M1579" s="14"/>
      <c r="N1579" s="14"/>
      <c r="O1579" s="14"/>
      <c r="P1579" s="14"/>
      <c r="Q1579" s="14"/>
      <c r="R1579" s="14"/>
      <c r="S1579" s="14"/>
      <c r="T1579" s="14"/>
      <c r="U1579" s="14"/>
      <c r="V1579" s="14"/>
      <c r="W1579" s="14"/>
      <c r="X1579" s="14"/>
      <c r="Y1579" s="14"/>
      <c r="Z1579" s="14"/>
    </row>
    <row r="1580">
      <c r="A1580" s="106">
        <v>1579.0</v>
      </c>
      <c r="B1580" s="107" t="s">
        <v>5409</v>
      </c>
      <c r="C1580" s="107" t="s">
        <v>6487</v>
      </c>
      <c r="D1580" s="107" t="s">
        <v>4509</v>
      </c>
      <c r="E1580" s="36" t="s">
        <v>4291</v>
      </c>
      <c r="F1580" s="14"/>
      <c r="G1580" s="14"/>
      <c r="H1580" s="14"/>
      <c r="I1580" s="14"/>
      <c r="J1580" s="14"/>
      <c r="K1580" s="14"/>
      <c r="L1580" s="14"/>
      <c r="M1580" s="14"/>
      <c r="N1580" s="14"/>
      <c r="O1580" s="14"/>
      <c r="P1580" s="14"/>
      <c r="Q1580" s="14"/>
      <c r="R1580" s="14"/>
      <c r="S1580" s="14"/>
      <c r="T1580" s="14"/>
      <c r="U1580" s="14"/>
      <c r="V1580" s="14"/>
      <c r="W1580" s="14"/>
      <c r="X1580" s="14"/>
      <c r="Y1580" s="14"/>
      <c r="Z1580" s="14"/>
    </row>
    <row r="1581">
      <c r="A1581" s="106">
        <v>1580.0</v>
      </c>
      <c r="B1581" s="107" t="s">
        <v>5409</v>
      </c>
      <c r="C1581" s="107" t="s">
        <v>4947</v>
      </c>
      <c r="D1581" s="107" t="s">
        <v>4569</v>
      </c>
      <c r="E1581" s="36" t="s">
        <v>7028</v>
      </c>
      <c r="F1581" s="14"/>
      <c r="G1581" s="14"/>
      <c r="H1581" s="14"/>
      <c r="I1581" s="14"/>
      <c r="J1581" s="14"/>
      <c r="K1581" s="14"/>
      <c r="L1581" s="14"/>
      <c r="M1581" s="14"/>
      <c r="N1581" s="14"/>
      <c r="O1581" s="14"/>
      <c r="P1581" s="14"/>
      <c r="Q1581" s="14"/>
      <c r="R1581" s="14"/>
      <c r="S1581" s="14"/>
      <c r="T1581" s="14"/>
      <c r="U1581" s="14"/>
      <c r="V1581" s="14"/>
      <c r="W1581" s="14"/>
      <c r="X1581" s="14"/>
      <c r="Y1581" s="14"/>
      <c r="Z1581" s="14"/>
    </row>
    <row r="1582">
      <c r="A1582" s="106">
        <v>1581.0</v>
      </c>
      <c r="B1582" s="107" t="s">
        <v>5409</v>
      </c>
      <c r="C1582" s="107" t="s">
        <v>7029</v>
      </c>
      <c r="D1582" s="107" t="s">
        <v>4509</v>
      </c>
      <c r="E1582" s="36" t="s">
        <v>4292</v>
      </c>
      <c r="F1582" s="14"/>
      <c r="G1582" s="14"/>
      <c r="H1582" s="14"/>
      <c r="I1582" s="14"/>
      <c r="J1582" s="14"/>
      <c r="K1582" s="14"/>
      <c r="L1582" s="14"/>
      <c r="M1582" s="14"/>
      <c r="N1582" s="14"/>
      <c r="O1582" s="14"/>
      <c r="P1582" s="14"/>
      <c r="Q1582" s="14"/>
      <c r="R1582" s="14"/>
      <c r="S1582" s="14"/>
      <c r="T1582" s="14"/>
      <c r="U1582" s="14"/>
      <c r="V1582" s="14"/>
      <c r="W1582" s="14"/>
      <c r="X1582" s="14"/>
      <c r="Y1582" s="14"/>
      <c r="Z1582" s="14"/>
    </row>
    <row r="1583">
      <c r="A1583" s="106">
        <v>1582.0</v>
      </c>
      <c r="B1583" s="107" t="s">
        <v>5409</v>
      </c>
      <c r="C1583" s="107" t="s">
        <v>5609</v>
      </c>
      <c r="D1583" s="107" t="s">
        <v>4509</v>
      </c>
      <c r="E1583" s="36" t="s">
        <v>7030</v>
      </c>
      <c r="F1583" s="14"/>
      <c r="G1583" s="14"/>
      <c r="H1583" s="14"/>
      <c r="I1583" s="14"/>
      <c r="J1583" s="14"/>
      <c r="K1583" s="14"/>
      <c r="L1583" s="14"/>
      <c r="M1583" s="14"/>
      <c r="N1583" s="14"/>
      <c r="O1583" s="14"/>
      <c r="P1583" s="14"/>
      <c r="Q1583" s="14"/>
      <c r="R1583" s="14"/>
      <c r="S1583" s="14"/>
      <c r="T1583" s="14"/>
      <c r="U1583" s="14"/>
      <c r="V1583" s="14"/>
      <c r="W1583" s="14"/>
      <c r="X1583" s="14"/>
      <c r="Y1583" s="14"/>
      <c r="Z1583" s="14"/>
    </row>
    <row r="1584">
      <c r="A1584" s="106">
        <v>1583.0</v>
      </c>
      <c r="B1584" s="107" t="s">
        <v>5409</v>
      </c>
      <c r="C1584" s="107" t="s">
        <v>7031</v>
      </c>
      <c r="D1584" s="107" t="s">
        <v>4509</v>
      </c>
      <c r="E1584" s="36" t="s">
        <v>7032</v>
      </c>
      <c r="F1584" s="14"/>
      <c r="G1584" s="14"/>
      <c r="H1584" s="14"/>
      <c r="I1584" s="14"/>
      <c r="J1584" s="14"/>
      <c r="K1584" s="14"/>
      <c r="L1584" s="14"/>
      <c r="M1584" s="14"/>
      <c r="N1584" s="14"/>
      <c r="O1584" s="14"/>
      <c r="P1584" s="14"/>
      <c r="Q1584" s="14"/>
      <c r="R1584" s="14"/>
      <c r="S1584" s="14"/>
      <c r="T1584" s="14"/>
      <c r="U1584" s="14"/>
      <c r="V1584" s="14"/>
      <c r="W1584" s="14"/>
      <c r="X1584" s="14"/>
      <c r="Y1584" s="14"/>
      <c r="Z1584" s="14"/>
    </row>
    <row r="1585">
      <c r="A1585" s="106">
        <v>1584.0</v>
      </c>
      <c r="B1585" s="107" t="s">
        <v>5409</v>
      </c>
      <c r="C1585" s="107" t="s">
        <v>4897</v>
      </c>
      <c r="D1585" s="107" t="s">
        <v>4509</v>
      </c>
      <c r="E1585" s="36" t="s">
        <v>4293</v>
      </c>
      <c r="F1585" s="14"/>
      <c r="G1585" s="14"/>
      <c r="H1585" s="14"/>
      <c r="I1585" s="14"/>
      <c r="J1585" s="14"/>
      <c r="K1585" s="14"/>
      <c r="L1585" s="14"/>
      <c r="M1585" s="14"/>
      <c r="N1585" s="14"/>
      <c r="O1585" s="14"/>
      <c r="P1585" s="14"/>
      <c r="Q1585" s="14"/>
      <c r="R1585" s="14"/>
      <c r="S1585" s="14"/>
      <c r="T1585" s="14"/>
      <c r="U1585" s="14"/>
      <c r="V1585" s="14"/>
      <c r="W1585" s="14"/>
      <c r="X1585" s="14"/>
      <c r="Y1585" s="14"/>
      <c r="Z1585" s="14"/>
    </row>
    <row r="1586">
      <c r="A1586" s="106">
        <v>1585.0</v>
      </c>
      <c r="B1586" s="107" t="s">
        <v>5409</v>
      </c>
      <c r="C1586" s="107" t="s">
        <v>7033</v>
      </c>
      <c r="D1586" s="107" t="s">
        <v>4509</v>
      </c>
      <c r="E1586" s="36" t="s">
        <v>7034</v>
      </c>
      <c r="F1586" s="14"/>
      <c r="G1586" s="14"/>
      <c r="H1586" s="14"/>
      <c r="I1586" s="14"/>
      <c r="J1586" s="14"/>
      <c r="K1586" s="14"/>
      <c r="L1586" s="14"/>
      <c r="M1586" s="14"/>
      <c r="N1586" s="14"/>
      <c r="O1586" s="14"/>
      <c r="P1586" s="14"/>
      <c r="Q1586" s="14"/>
      <c r="R1586" s="14"/>
      <c r="S1586" s="14"/>
      <c r="T1586" s="14"/>
      <c r="U1586" s="14"/>
      <c r="V1586" s="14"/>
      <c r="W1586" s="14"/>
      <c r="X1586" s="14"/>
      <c r="Y1586" s="14"/>
      <c r="Z1586" s="14"/>
    </row>
    <row r="1587">
      <c r="A1587" s="106">
        <v>1586.0</v>
      </c>
      <c r="B1587" s="107" t="s">
        <v>5409</v>
      </c>
      <c r="C1587" s="107" t="s">
        <v>4895</v>
      </c>
      <c r="D1587" s="107" t="s">
        <v>4509</v>
      </c>
      <c r="E1587" s="36" t="s">
        <v>4294</v>
      </c>
      <c r="F1587" s="14"/>
      <c r="G1587" s="14"/>
      <c r="H1587" s="14"/>
      <c r="I1587" s="14"/>
      <c r="J1587" s="14"/>
      <c r="K1587" s="14"/>
      <c r="L1587" s="14"/>
      <c r="M1587" s="14"/>
      <c r="N1587" s="14"/>
      <c r="O1587" s="14"/>
      <c r="P1587" s="14"/>
      <c r="Q1587" s="14"/>
      <c r="R1587" s="14"/>
      <c r="S1587" s="14"/>
      <c r="T1587" s="14"/>
      <c r="U1587" s="14"/>
      <c r="V1587" s="14"/>
      <c r="W1587" s="14"/>
      <c r="X1587" s="14"/>
      <c r="Y1587" s="14"/>
      <c r="Z1587" s="14"/>
    </row>
    <row r="1588">
      <c r="A1588" s="106">
        <v>1587.0</v>
      </c>
      <c r="B1588" s="107" t="s">
        <v>5409</v>
      </c>
      <c r="C1588" s="107" t="s">
        <v>5891</v>
      </c>
      <c r="D1588" s="107" t="s">
        <v>4509</v>
      </c>
      <c r="E1588" s="36" t="s">
        <v>7035</v>
      </c>
      <c r="F1588" s="14"/>
      <c r="G1588" s="14"/>
      <c r="H1588" s="14"/>
      <c r="I1588" s="14"/>
      <c r="J1588" s="14"/>
      <c r="K1588" s="14"/>
      <c r="L1588" s="14"/>
      <c r="M1588" s="14"/>
      <c r="N1588" s="14"/>
      <c r="O1588" s="14"/>
      <c r="P1588" s="14"/>
      <c r="Q1588" s="14"/>
      <c r="R1588" s="14"/>
      <c r="S1588" s="14"/>
      <c r="T1588" s="14"/>
      <c r="U1588" s="14"/>
      <c r="V1588" s="14"/>
      <c r="W1588" s="14"/>
      <c r="X1588" s="14"/>
      <c r="Y1588" s="14"/>
      <c r="Z1588" s="14"/>
    </row>
    <row r="1589">
      <c r="A1589" s="106">
        <v>1588.0</v>
      </c>
      <c r="B1589" s="107" t="s">
        <v>5409</v>
      </c>
      <c r="C1589" s="107" t="s">
        <v>7036</v>
      </c>
      <c r="D1589" s="107" t="s">
        <v>4509</v>
      </c>
      <c r="E1589" s="36" t="s">
        <v>7037</v>
      </c>
      <c r="F1589" s="14"/>
      <c r="G1589" s="14"/>
      <c r="H1589" s="14"/>
      <c r="I1589" s="14"/>
      <c r="J1589" s="14"/>
      <c r="K1589" s="14"/>
      <c r="L1589" s="14"/>
      <c r="M1589" s="14"/>
      <c r="N1589" s="14"/>
      <c r="O1589" s="14"/>
      <c r="P1589" s="14"/>
      <c r="Q1589" s="14"/>
      <c r="R1589" s="14"/>
      <c r="S1589" s="14"/>
      <c r="T1589" s="14"/>
      <c r="U1589" s="14"/>
      <c r="V1589" s="14"/>
      <c r="W1589" s="14"/>
      <c r="X1589" s="14"/>
      <c r="Y1589" s="14"/>
      <c r="Z1589" s="14"/>
    </row>
    <row r="1590">
      <c r="A1590" s="106">
        <v>1589.0</v>
      </c>
      <c r="B1590" s="107" t="s">
        <v>5409</v>
      </c>
      <c r="C1590" s="107" t="s">
        <v>7038</v>
      </c>
      <c r="D1590" s="107" t="s">
        <v>4509</v>
      </c>
      <c r="E1590" s="36" t="s">
        <v>7039</v>
      </c>
      <c r="F1590" s="14"/>
      <c r="G1590" s="14"/>
      <c r="H1590" s="14"/>
      <c r="I1590" s="14"/>
      <c r="J1590" s="14"/>
      <c r="K1590" s="14"/>
      <c r="L1590" s="14"/>
      <c r="M1590" s="14"/>
      <c r="N1590" s="14"/>
      <c r="O1590" s="14"/>
      <c r="P1590" s="14"/>
      <c r="Q1590" s="14"/>
      <c r="R1590" s="14"/>
      <c r="S1590" s="14"/>
      <c r="T1590" s="14"/>
      <c r="U1590" s="14"/>
      <c r="V1590" s="14"/>
      <c r="W1590" s="14"/>
      <c r="X1590" s="14"/>
      <c r="Y1590" s="14"/>
      <c r="Z1590" s="14"/>
    </row>
    <row r="1591">
      <c r="A1591" s="106">
        <v>1590.0</v>
      </c>
      <c r="B1591" s="107" t="s">
        <v>5409</v>
      </c>
      <c r="C1591" s="107" t="s">
        <v>7040</v>
      </c>
      <c r="D1591" s="107" t="s">
        <v>4509</v>
      </c>
      <c r="E1591" s="36" t="s">
        <v>7041</v>
      </c>
      <c r="F1591" s="14"/>
      <c r="G1591" s="14"/>
      <c r="H1591" s="14"/>
      <c r="I1591" s="14"/>
      <c r="J1591" s="14"/>
      <c r="K1591" s="14"/>
      <c r="L1591" s="14"/>
      <c r="M1591" s="14"/>
      <c r="N1591" s="14"/>
      <c r="O1591" s="14"/>
      <c r="P1591" s="14"/>
      <c r="Q1591" s="14"/>
      <c r="R1591" s="14"/>
      <c r="S1591" s="14"/>
      <c r="T1591" s="14"/>
      <c r="U1591" s="14"/>
      <c r="V1591" s="14"/>
      <c r="W1591" s="14"/>
      <c r="X1591" s="14"/>
      <c r="Y1591" s="14"/>
      <c r="Z1591" s="14"/>
    </row>
    <row r="1592">
      <c r="A1592" s="106">
        <v>1591.0</v>
      </c>
      <c r="B1592" s="107" t="s">
        <v>5409</v>
      </c>
      <c r="C1592" s="107" t="s">
        <v>5210</v>
      </c>
      <c r="D1592" s="107" t="s">
        <v>4505</v>
      </c>
      <c r="E1592" s="36" t="s">
        <v>4295</v>
      </c>
      <c r="F1592" s="14"/>
      <c r="G1592" s="14"/>
      <c r="H1592" s="14"/>
      <c r="I1592" s="14"/>
      <c r="J1592" s="14"/>
      <c r="K1592" s="14"/>
      <c r="L1592" s="14"/>
      <c r="M1592" s="14"/>
      <c r="N1592" s="14"/>
      <c r="O1592" s="14"/>
      <c r="P1592" s="14"/>
      <c r="Q1592" s="14"/>
      <c r="R1592" s="14"/>
      <c r="S1592" s="14"/>
      <c r="T1592" s="14"/>
      <c r="U1592" s="14"/>
      <c r="V1592" s="14"/>
      <c r="W1592" s="14"/>
      <c r="X1592" s="14"/>
      <c r="Y1592" s="14"/>
      <c r="Z1592" s="14"/>
    </row>
    <row r="1593">
      <c r="A1593" s="106">
        <v>1592.0</v>
      </c>
      <c r="B1593" s="107" t="s">
        <v>5409</v>
      </c>
      <c r="C1593" s="107" t="s">
        <v>4723</v>
      </c>
      <c r="D1593" s="107" t="s">
        <v>4509</v>
      </c>
      <c r="E1593" s="36" t="s">
        <v>4296</v>
      </c>
      <c r="F1593" s="14"/>
      <c r="G1593" s="14"/>
      <c r="H1593" s="14"/>
      <c r="I1593" s="14"/>
      <c r="J1593" s="14"/>
      <c r="K1593" s="14"/>
      <c r="L1593" s="14"/>
      <c r="M1593" s="14"/>
      <c r="N1593" s="14"/>
      <c r="O1593" s="14"/>
      <c r="P1593" s="14"/>
      <c r="Q1593" s="14"/>
      <c r="R1593" s="14"/>
      <c r="S1593" s="14"/>
      <c r="T1593" s="14"/>
      <c r="U1593" s="14"/>
      <c r="V1593" s="14"/>
      <c r="W1593" s="14"/>
      <c r="X1593" s="14"/>
      <c r="Y1593" s="14"/>
      <c r="Z1593" s="14"/>
    </row>
    <row r="1594">
      <c r="A1594" s="106">
        <v>1593.0</v>
      </c>
      <c r="B1594" s="107" t="s">
        <v>5409</v>
      </c>
      <c r="C1594" s="107" t="s">
        <v>7042</v>
      </c>
      <c r="D1594" s="107" t="s">
        <v>4509</v>
      </c>
      <c r="E1594" s="36" t="s">
        <v>7043</v>
      </c>
      <c r="F1594" s="14"/>
      <c r="G1594" s="14"/>
      <c r="H1594" s="14"/>
      <c r="I1594" s="14"/>
      <c r="J1594" s="14"/>
      <c r="K1594" s="14"/>
      <c r="L1594" s="14"/>
      <c r="M1594" s="14"/>
      <c r="N1594" s="14"/>
      <c r="O1594" s="14"/>
      <c r="P1594" s="14"/>
      <c r="Q1594" s="14"/>
      <c r="R1594" s="14"/>
      <c r="S1594" s="14"/>
      <c r="T1594" s="14"/>
      <c r="U1594" s="14"/>
      <c r="V1594" s="14"/>
      <c r="W1594" s="14"/>
      <c r="X1594" s="14"/>
      <c r="Y1594" s="14"/>
      <c r="Z1594" s="14"/>
    </row>
    <row r="1595">
      <c r="A1595" s="106">
        <v>1594.0</v>
      </c>
      <c r="B1595" s="107" t="s">
        <v>5409</v>
      </c>
      <c r="C1595" s="107" t="s">
        <v>7044</v>
      </c>
      <c r="D1595" s="107" t="s">
        <v>4509</v>
      </c>
      <c r="E1595" s="36" t="s">
        <v>7045</v>
      </c>
      <c r="F1595" s="14"/>
      <c r="G1595" s="14"/>
      <c r="H1595" s="14"/>
      <c r="I1595" s="14"/>
      <c r="J1595" s="14"/>
      <c r="K1595" s="14"/>
      <c r="L1595" s="14"/>
      <c r="M1595" s="14"/>
      <c r="N1595" s="14"/>
      <c r="O1595" s="14"/>
      <c r="P1595" s="14"/>
      <c r="Q1595" s="14"/>
      <c r="R1595" s="14"/>
      <c r="S1595" s="14"/>
      <c r="T1595" s="14"/>
      <c r="U1595" s="14"/>
      <c r="V1595" s="14"/>
      <c r="W1595" s="14"/>
      <c r="X1595" s="14"/>
      <c r="Y1595" s="14"/>
      <c r="Z1595" s="14"/>
    </row>
    <row r="1596">
      <c r="A1596" s="106">
        <v>1595.0</v>
      </c>
      <c r="B1596" s="107" t="s">
        <v>5409</v>
      </c>
      <c r="C1596" s="107" t="s">
        <v>5162</v>
      </c>
      <c r="D1596" s="107" t="s">
        <v>4509</v>
      </c>
      <c r="E1596" s="36" t="s">
        <v>7046</v>
      </c>
      <c r="F1596" s="14"/>
      <c r="G1596" s="14"/>
      <c r="H1596" s="14"/>
      <c r="I1596" s="14"/>
      <c r="J1596" s="14"/>
      <c r="K1596" s="14"/>
      <c r="L1596" s="14"/>
      <c r="M1596" s="14"/>
      <c r="N1596" s="14"/>
      <c r="O1596" s="14"/>
      <c r="P1596" s="14"/>
      <c r="Q1596" s="14"/>
      <c r="R1596" s="14"/>
      <c r="S1596" s="14"/>
      <c r="T1596" s="14"/>
      <c r="U1596" s="14"/>
      <c r="V1596" s="14"/>
      <c r="W1596" s="14"/>
      <c r="X1596" s="14"/>
      <c r="Y1596" s="14"/>
      <c r="Z1596" s="14"/>
    </row>
    <row r="1597">
      <c r="A1597" s="106">
        <v>1596.0</v>
      </c>
      <c r="B1597" s="107" t="s">
        <v>5409</v>
      </c>
      <c r="C1597" s="107" t="s">
        <v>4947</v>
      </c>
      <c r="D1597" s="107" t="s">
        <v>4509</v>
      </c>
      <c r="E1597" s="36" t="s">
        <v>4297</v>
      </c>
      <c r="F1597" s="14"/>
      <c r="G1597" s="14"/>
      <c r="H1597" s="14"/>
      <c r="I1597" s="14"/>
      <c r="J1597" s="14"/>
      <c r="K1597" s="14"/>
      <c r="L1597" s="14"/>
      <c r="M1597" s="14"/>
      <c r="N1597" s="14"/>
      <c r="O1597" s="14"/>
      <c r="P1597" s="14"/>
      <c r="Q1597" s="14"/>
      <c r="R1597" s="14"/>
      <c r="S1597" s="14"/>
      <c r="T1597" s="14"/>
      <c r="U1597" s="14"/>
      <c r="V1597" s="14"/>
      <c r="W1597" s="14"/>
      <c r="X1597" s="14"/>
      <c r="Y1597" s="14"/>
      <c r="Z1597" s="14"/>
    </row>
    <row r="1598">
      <c r="A1598" s="106">
        <v>1597.0</v>
      </c>
      <c r="B1598" s="107" t="s">
        <v>5409</v>
      </c>
      <c r="C1598" s="107" t="s">
        <v>4596</v>
      </c>
      <c r="D1598" s="107" t="s">
        <v>4509</v>
      </c>
      <c r="E1598" s="36" t="s">
        <v>4298</v>
      </c>
      <c r="F1598" s="14"/>
      <c r="G1598" s="14"/>
      <c r="H1598" s="14"/>
      <c r="I1598" s="14"/>
      <c r="J1598" s="14"/>
      <c r="K1598" s="14"/>
      <c r="L1598" s="14"/>
      <c r="M1598" s="14"/>
      <c r="N1598" s="14"/>
      <c r="O1598" s="14"/>
      <c r="P1598" s="14"/>
      <c r="Q1598" s="14"/>
      <c r="R1598" s="14"/>
      <c r="S1598" s="14"/>
      <c r="T1598" s="14"/>
      <c r="U1598" s="14"/>
      <c r="V1598" s="14"/>
      <c r="W1598" s="14"/>
      <c r="X1598" s="14"/>
      <c r="Y1598" s="14"/>
      <c r="Z1598" s="14"/>
    </row>
    <row r="1599">
      <c r="A1599" s="106">
        <v>1598.0</v>
      </c>
      <c r="B1599" s="107" t="s">
        <v>5409</v>
      </c>
      <c r="C1599" s="107" t="s">
        <v>5325</v>
      </c>
      <c r="D1599" s="107" t="s">
        <v>4509</v>
      </c>
      <c r="E1599" s="36" t="s">
        <v>7047</v>
      </c>
      <c r="F1599" s="14"/>
      <c r="G1599" s="14"/>
      <c r="H1599" s="14"/>
      <c r="I1599" s="14"/>
      <c r="J1599" s="14"/>
      <c r="K1599" s="14"/>
      <c r="L1599" s="14"/>
      <c r="M1599" s="14"/>
      <c r="N1599" s="14"/>
      <c r="O1599" s="14"/>
      <c r="P1599" s="14"/>
      <c r="Q1599" s="14"/>
      <c r="R1599" s="14"/>
      <c r="S1599" s="14"/>
      <c r="T1599" s="14"/>
      <c r="U1599" s="14"/>
      <c r="V1599" s="14"/>
      <c r="W1599" s="14"/>
      <c r="X1599" s="14"/>
      <c r="Y1599" s="14"/>
      <c r="Z1599" s="14"/>
    </row>
    <row r="1600">
      <c r="A1600" s="106">
        <v>1599.0</v>
      </c>
      <c r="B1600" s="107" t="s">
        <v>5409</v>
      </c>
      <c r="C1600" s="107" t="s">
        <v>7048</v>
      </c>
      <c r="D1600" s="107" t="s">
        <v>4569</v>
      </c>
      <c r="E1600" s="36" t="s">
        <v>4299</v>
      </c>
      <c r="F1600" s="14"/>
      <c r="G1600" s="14"/>
      <c r="H1600" s="14"/>
      <c r="I1600" s="14"/>
      <c r="J1600" s="14"/>
      <c r="K1600" s="14"/>
      <c r="L1600" s="14"/>
      <c r="M1600" s="14"/>
      <c r="N1600" s="14"/>
      <c r="O1600" s="14"/>
      <c r="P1600" s="14"/>
      <c r="Q1600" s="14"/>
      <c r="R1600" s="14"/>
      <c r="S1600" s="14"/>
      <c r="T1600" s="14"/>
      <c r="U1600" s="14"/>
      <c r="V1600" s="14"/>
      <c r="W1600" s="14"/>
      <c r="X1600" s="14"/>
      <c r="Y1600" s="14"/>
      <c r="Z1600" s="14"/>
    </row>
    <row r="1601">
      <c r="A1601" s="106">
        <v>1600.0</v>
      </c>
      <c r="B1601" s="107" t="s">
        <v>5409</v>
      </c>
      <c r="C1601" s="107" t="s">
        <v>7049</v>
      </c>
      <c r="D1601" s="107" t="s">
        <v>4509</v>
      </c>
      <c r="E1601" s="36" t="s">
        <v>7050</v>
      </c>
      <c r="F1601" s="14"/>
      <c r="G1601" s="14"/>
      <c r="H1601" s="14"/>
      <c r="I1601" s="14"/>
      <c r="J1601" s="14"/>
      <c r="K1601" s="14"/>
      <c r="L1601" s="14"/>
      <c r="M1601" s="14"/>
      <c r="N1601" s="14"/>
      <c r="O1601" s="14"/>
      <c r="P1601" s="14"/>
      <c r="Q1601" s="14"/>
      <c r="R1601" s="14"/>
      <c r="S1601" s="14"/>
      <c r="T1601" s="14"/>
      <c r="U1601" s="14"/>
      <c r="V1601" s="14"/>
      <c r="W1601" s="14"/>
      <c r="X1601" s="14"/>
      <c r="Y1601" s="14"/>
      <c r="Z1601" s="14"/>
    </row>
    <row r="1602">
      <c r="A1602" s="106">
        <v>1601.0</v>
      </c>
      <c r="B1602" s="107" t="s">
        <v>5409</v>
      </c>
      <c r="C1602" s="107" t="s">
        <v>5749</v>
      </c>
      <c r="D1602" s="107" t="s">
        <v>4509</v>
      </c>
      <c r="E1602" s="36" t="s">
        <v>4301</v>
      </c>
      <c r="F1602" s="14"/>
      <c r="G1602" s="14"/>
      <c r="H1602" s="14"/>
      <c r="I1602" s="14"/>
      <c r="J1602" s="14"/>
      <c r="K1602" s="14"/>
      <c r="L1602" s="14"/>
      <c r="M1602" s="14"/>
      <c r="N1602" s="14"/>
      <c r="O1602" s="14"/>
      <c r="P1602" s="14"/>
      <c r="Q1602" s="14"/>
      <c r="R1602" s="14"/>
      <c r="S1602" s="14"/>
      <c r="T1602" s="14"/>
      <c r="U1602" s="14"/>
      <c r="V1602" s="14"/>
      <c r="W1602" s="14"/>
      <c r="X1602" s="14"/>
      <c r="Y1602" s="14"/>
      <c r="Z1602" s="14"/>
    </row>
    <row r="1603">
      <c r="A1603" s="106">
        <v>1602.0</v>
      </c>
      <c r="B1603" s="107" t="s">
        <v>5409</v>
      </c>
      <c r="C1603" s="107" t="s">
        <v>7051</v>
      </c>
      <c r="D1603" s="107" t="s">
        <v>4509</v>
      </c>
      <c r="E1603" s="36" t="s">
        <v>7052</v>
      </c>
      <c r="F1603" s="14"/>
      <c r="G1603" s="14"/>
      <c r="H1603" s="14"/>
      <c r="I1603" s="14"/>
      <c r="J1603" s="14"/>
      <c r="K1603" s="14"/>
      <c r="L1603" s="14"/>
      <c r="M1603" s="14"/>
      <c r="N1603" s="14"/>
      <c r="O1603" s="14"/>
      <c r="P1603" s="14"/>
      <c r="Q1603" s="14"/>
      <c r="R1603" s="14"/>
      <c r="S1603" s="14"/>
      <c r="T1603" s="14"/>
      <c r="U1603" s="14"/>
      <c r="V1603" s="14"/>
      <c r="W1603" s="14"/>
      <c r="X1603" s="14"/>
      <c r="Y1603" s="14"/>
      <c r="Z1603" s="14"/>
    </row>
    <row r="1604">
      <c r="A1604" s="106">
        <v>1603.0</v>
      </c>
      <c r="B1604" s="107" t="s">
        <v>5409</v>
      </c>
      <c r="C1604" s="107" t="s">
        <v>7053</v>
      </c>
      <c r="D1604" s="107" t="s">
        <v>4509</v>
      </c>
      <c r="E1604" s="36" t="s">
        <v>7054</v>
      </c>
      <c r="F1604" s="14"/>
      <c r="G1604" s="14"/>
      <c r="H1604" s="14"/>
      <c r="I1604" s="14"/>
      <c r="J1604" s="14"/>
      <c r="K1604" s="14"/>
      <c r="L1604" s="14"/>
      <c r="M1604" s="14"/>
      <c r="N1604" s="14"/>
      <c r="O1604" s="14"/>
      <c r="P1604" s="14"/>
      <c r="Q1604" s="14"/>
      <c r="R1604" s="14"/>
      <c r="S1604" s="14"/>
      <c r="T1604" s="14"/>
      <c r="U1604" s="14"/>
      <c r="V1604" s="14"/>
      <c r="W1604" s="14"/>
      <c r="X1604" s="14"/>
      <c r="Y1604" s="14"/>
      <c r="Z1604" s="14"/>
    </row>
    <row r="1605">
      <c r="A1605" s="106">
        <v>1604.0</v>
      </c>
      <c r="B1605" s="107" t="s">
        <v>5409</v>
      </c>
      <c r="C1605" s="107" t="s">
        <v>4694</v>
      </c>
      <c r="D1605" s="107" t="s">
        <v>4509</v>
      </c>
      <c r="E1605" s="36" t="s">
        <v>7055</v>
      </c>
      <c r="F1605" s="14"/>
      <c r="G1605" s="14"/>
      <c r="H1605" s="14"/>
      <c r="I1605" s="14"/>
      <c r="J1605" s="14"/>
      <c r="K1605" s="14"/>
      <c r="L1605" s="14"/>
      <c r="M1605" s="14"/>
      <c r="N1605" s="14"/>
      <c r="O1605" s="14"/>
      <c r="P1605" s="14"/>
      <c r="Q1605" s="14"/>
      <c r="R1605" s="14"/>
      <c r="S1605" s="14"/>
      <c r="T1605" s="14"/>
      <c r="U1605" s="14"/>
      <c r="V1605" s="14"/>
      <c r="W1605" s="14"/>
      <c r="X1605" s="14"/>
      <c r="Y1605" s="14"/>
      <c r="Z1605" s="14"/>
    </row>
    <row r="1606">
      <c r="A1606" s="106">
        <v>1605.0</v>
      </c>
      <c r="B1606" s="107" t="s">
        <v>5409</v>
      </c>
      <c r="C1606" s="107" t="s">
        <v>7056</v>
      </c>
      <c r="D1606" s="107" t="s">
        <v>4509</v>
      </c>
      <c r="E1606" s="36" t="s">
        <v>7057</v>
      </c>
      <c r="F1606" s="14"/>
      <c r="G1606" s="14"/>
      <c r="H1606" s="14"/>
      <c r="I1606" s="14"/>
      <c r="J1606" s="14"/>
      <c r="K1606" s="14"/>
      <c r="L1606" s="14"/>
      <c r="M1606" s="14"/>
      <c r="N1606" s="14"/>
      <c r="O1606" s="14"/>
      <c r="P1606" s="14"/>
      <c r="Q1606" s="14"/>
      <c r="R1606" s="14"/>
      <c r="S1606" s="14"/>
      <c r="T1606" s="14"/>
      <c r="U1606" s="14"/>
      <c r="V1606" s="14"/>
      <c r="W1606" s="14"/>
      <c r="X1606" s="14"/>
      <c r="Y1606" s="14"/>
      <c r="Z1606" s="14"/>
    </row>
    <row r="1607">
      <c r="A1607" s="106">
        <v>1606.0</v>
      </c>
      <c r="B1607" s="107" t="s">
        <v>5409</v>
      </c>
      <c r="C1607" s="107" t="s">
        <v>4796</v>
      </c>
      <c r="D1607" s="107" t="s">
        <v>4509</v>
      </c>
      <c r="E1607" s="36" t="s">
        <v>7058</v>
      </c>
      <c r="F1607" s="14"/>
      <c r="G1607" s="14"/>
      <c r="H1607" s="14"/>
      <c r="I1607" s="14"/>
      <c r="J1607" s="14"/>
      <c r="K1607" s="14"/>
      <c r="L1607" s="14"/>
      <c r="M1607" s="14"/>
      <c r="N1607" s="14"/>
      <c r="O1607" s="14"/>
      <c r="P1607" s="14"/>
      <c r="Q1607" s="14"/>
      <c r="R1607" s="14"/>
      <c r="S1607" s="14"/>
      <c r="T1607" s="14"/>
      <c r="U1607" s="14"/>
      <c r="V1607" s="14"/>
      <c r="W1607" s="14"/>
      <c r="X1607" s="14"/>
      <c r="Y1607" s="14"/>
      <c r="Z1607" s="14"/>
    </row>
    <row r="1608">
      <c r="A1608" s="106">
        <v>1607.0</v>
      </c>
      <c r="B1608" s="107" t="s">
        <v>5409</v>
      </c>
      <c r="C1608" s="107" t="s">
        <v>4536</v>
      </c>
      <c r="D1608" s="107" t="s">
        <v>4509</v>
      </c>
      <c r="E1608" s="36" t="s">
        <v>7059</v>
      </c>
      <c r="F1608" s="14"/>
      <c r="G1608" s="14"/>
      <c r="H1608" s="14"/>
      <c r="I1608" s="14"/>
      <c r="J1608" s="14"/>
      <c r="K1608" s="14"/>
      <c r="L1608" s="14"/>
      <c r="M1608" s="14"/>
      <c r="N1608" s="14"/>
      <c r="O1608" s="14"/>
      <c r="P1608" s="14"/>
      <c r="Q1608" s="14"/>
      <c r="R1608" s="14"/>
      <c r="S1608" s="14"/>
      <c r="T1608" s="14"/>
      <c r="U1608" s="14"/>
      <c r="V1608" s="14"/>
      <c r="W1608" s="14"/>
      <c r="X1608" s="14"/>
      <c r="Y1608" s="14"/>
      <c r="Z1608" s="14"/>
    </row>
    <row r="1609">
      <c r="A1609" s="106">
        <v>1608.0</v>
      </c>
      <c r="B1609" s="107" t="s">
        <v>5409</v>
      </c>
      <c r="C1609" s="107" t="s">
        <v>7060</v>
      </c>
      <c r="D1609" s="107" t="s">
        <v>4509</v>
      </c>
      <c r="E1609" s="36" t="s">
        <v>7061</v>
      </c>
      <c r="F1609" s="14"/>
      <c r="G1609" s="14"/>
      <c r="H1609" s="14"/>
      <c r="I1609" s="14"/>
      <c r="J1609" s="14"/>
      <c r="K1609" s="14"/>
      <c r="L1609" s="14"/>
      <c r="M1609" s="14"/>
      <c r="N1609" s="14"/>
      <c r="O1609" s="14"/>
      <c r="P1609" s="14"/>
      <c r="Q1609" s="14"/>
      <c r="R1609" s="14"/>
      <c r="S1609" s="14"/>
      <c r="T1609" s="14"/>
      <c r="U1609" s="14"/>
      <c r="V1609" s="14"/>
      <c r="W1609" s="14"/>
      <c r="X1609" s="14"/>
      <c r="Y1609" s="14"/>
      <c r="Z1609" s="14"/>
    </row>
    <row r="1610">
      <c r="A1610" s="106">
        <v>1609.0</v>
      </c>
      <c r="B1610" s="107" t="s">
        <v>5409</v>
      </c>
      <c r="C1610" s="107" t="s">
        <v>7062</v>
      </c>
      <c r="D1610" s="107" t="s">
        <v>4509</v>
      </c>
      <c r="E1610" s="36" t="s">
        <v>7063</v>
      </c>
      <c r="F1610" s="14"/>
      <c r="G1610" s="14"/>
      <c r="H1610" s="14"/>
      <c r="I1610" s="14"/>
      <c r="J1610" s="14"/>
      <c r="K1610" s="14"/>
      <c r="L1610" s="14"/>
      <c r="M1610" s="14"/>
      <c r="N1610" s="14"/>
      <c r="O1610" s="14"/>
      <c r="P1610" s="14"/>
      <c r="Q1610" s="14"/>
      <c r="R1610" s="14"/>
      <c r="S1610" s="14"/>
      <c r="T1610" s="14"/>
      <c r="U1610" s="14"/>
      <c r="V1610" s="14"/>
      <c r="W1610" s="14"/>
      <c r="X1610" s="14"/>
      <c r="Y1610" s="14"/>
      <c r="Z1610" s="14"/>
    </row>
    <row r="1611">
      <c r="A1611" s="106">
        <v>1610.0</v>
      </c>
      <c r="B1611" s="107" t="s">
        <v>5409</v>
      </c>
      <c r="C1611" s="107" t="s">
        <v>7064</v>
      </c>
      <c r="D1611" s="107" t="s">
        <v>4509</v>
      </c>
      <c r="E1611" s="36" t="s">
        <v>7065</v>
      </c>
      <c r="F1611" s="14"/>
      <c r="G1611" s="14"/>
      <c r="H1611" s="14"/>
      <c r="I1611" s="14"/>
      <c r="J1611" s="14"/>
      <c r="K1611" s="14"/>
      <c r="L1611" s="14"/>
      <c r="M1611" s="14"/>
      <c r="N1611" s="14"/>
      <c r="O1611" s="14"/>
      <c r="P1611" s="14"/>
      <c r="Q1611" s="14"/>
      <c r="R1611" s="14"/>
      <c r="S1611" s="14"/>
      <c r="T1611" s="14"/>
      <c r="U1611" s="14"/>
      <c r="V1611" s="14"/>
      <c r="W1611" s="14"/>
      <c r="X1611" s="14"/>
      <c r="Y1611" s="14"/>
      <c r="Z1611" s="14"/>
    </row>
    <row r="1612">
      <c r="A1612" s="106">
        <v>1611.0</v>
      </c>
      <c r="B1612" s="107" t="s">
        <v>5409</v>
      </c>
      <c r="C1612" s="107" t="s">
        <v>7066</v>
      </c>
      <c r="D1612" s="107" t="s">
        <v>4509</v>
      </c>
      <c r="E1612" s="36" t="s">
        <v>7067</v>
      </c>
      <c r="F1612" s="14"/>
      <c r="G1612" s="14"/>
      <c r="H1612" s="14"/>
      <c r="I1612" s="14"/>
      <c r="J1612" s="14"/>
      <c r="K1612" s="14"/>
      <c r="L1612" s="14"/>
      <c r="M1612" s="14"/>
      <c r="N1612" s="14"/>
      <c r="O1612" s="14"/>
      <c r="P1612" s="14"/>
      <c r="Q1612" s="14"/>
      <c r="R1612" s="14"/>
      <c r="S1612" s="14"/>
      <c r="T1612" s="14"/>
      <c r="U1612" s="14"/>
      <c r="V1612" s="14"/>
      <c r="W1612" s="14"/>
      <c r="X1612" s="14"/>
      <c r="Y1612" s="14"/>
      <c r="Z1612" s="14"/>
    </row>
    <row r="1613">
      <c r="A1613" s="106">
        <v>1612.0</v>
      </c>
      <c r="B1613" s="107" t="s">
        <v>5409</v>
      </c>
      <c r="C1613" s="107" t="s">
        <v>7068</v>
      </c>
      <c r="D1613" s="107" t="s">
        <v>4509</v>
      </c>
      <c r="E1613" s="36" t="s">
        <v>7069</v>
      </c>
      <c r="F1613" s="14"/>
      <c r="G1613" s="14"/>
      <c r="H1613" s="14"/>
      <c r="I1613" s="14"/>
      <c r="J1613" s="14"/>
      <c r="K1613" s="14"/>
      <c r="L1613" s="14"/>
      <c r="M1613" s="14"/>
      <c r="N1613" s="14"/>
      <c r="O1613" s="14"/>
      <c r="P1613" s="14"/>
      <c r="Q1613" s="14"/>
      <c r="R1613" s="14"/>
      <c r="S1613" s="14"/>
      <c r="T1613" s="14"/>
      <c r="U1613" s="14"/>
      <c r="V1613" s="14"/>
      <c r="W1613" s="14"/>
      <c r="X1613" s="14"/>
      <c r="Y1613" s="14"/>
      <c r="Z1613" s="14"/>
    </row>
    <row r="1614">
      <c r="A1614" s="106">
        <v>1613.0</v>
      </c>
      <c r="B1614" s="107" t="s">
        <v>5409</v>
      </c>
      <c r="C1614" s="107" t="s">
        <v>7070</v>
      </c>
      <c r="D1614" s="107" t="s">
        <v>4543</v>
      </c>
      <c r="E1614" s="36" t="s">
        <v>7071</v>
      </c>
      <c r="F1614" s="14"/>
      <c r="G1614" s="14"/>
      <c r="H1614" s="14"/>
      <c r="I1614" s="14"/>
      <c r="J1614" s="14"/>
      <c r="K1614" s="14"/>
      <c r="L1614" s="14"/>
      <c r="M1614" s="14"/>
      <c r="N1614" s="14"/>
      <c r="O1614" s="14"/>
      <c r="P1614" s="14"/>
      <c r="Q1614" s="14"/>
      <c r="R1614" s="14"/>
      <c r="S1614" s="14"/>
      <c r="T1614" s="14"/>
      <c r="U1614" s="14"/>
      <c r="V1614" s="14"/>
      <c r="W1614" s="14"/>
      <c r="X1614" s="14"/>
      <c r="Y1614" s="14"/>
      <c r="Z1614" s="14"/>
    </row>
    <row r="1615">
      <c r="A1615" s="106">
        <v>1614.0</v>
      </c>
      <c r="B1615" s="107" t="s">
        <v>5409</v>
      </c>
      <c r="C1615" s="107" t="s">
        <v>7072</v>
      </c>
      <c r="D1615" s="107" t="s">
        <v>4509</v>
      </c>
      <c r="E1615" s="36" t="s">
        <v>7073</v>
      </c>
      <c r="F1615" s="14"/>
      <c r="G1615" s="14"/>
      <c r="H1615" s="14"/>
      <c r="I1615" s="14"/>
      <c r="J1615" s="14"/>
      <c r="K1615" s="14"/>
      <c r="L1615" s="14"/>
      <c r="M1615" s="14"/>
      <c r="N1615" s="14"/>
      <c r="O1615" s="14"/>
      <c r="P1615" s="14"/>
      <c r="Q1615" s="14"/>
      <c r="R1615" s="14"/>
      <c r="S1615" s="14"/>
      <c r="T1615" s="14"/>
      <c r="U1615" s="14"/>
      <c r="V1615" s="14"/>
      <c r="W1615" s="14"/>
      <c r="X1615" s="14"/>
      <c r="Y1615" s="14"/>
      <c r="Z1615" s="14"/>
    </row>
    <row r="1616">
      <c r="A1616" s="106">
        <v>1615.0</v>
      </c>
      <c r="B1616" s="107" t="s">
        <v>5409</v>
      </c>
      <c r="C1616" s="107" t="s">
        <v>5525</v>
      </c>
      <c r="D1616" s="107" t="s">
        <v>4509</v>
      </c>
      <c r="E1616" s="36" t="s">
        <v>7074</v>
      </c>
      <c r="F1616" s="14"/>
      <c r="G1616" s="14"/>
      <c r="H1616" s="14"/>
      <c r="I1616" s="14"/>
      <c r="J1616" s="14"/>
      <c r="K1616" s="14"/>
      <c r="L1616" s="14"/>
      <c r="M1616" s="14"/>
      <c r="N1616" s="14"/>
      <c r="O1616" s="14"/>
      <c r="P1616" s="14"/>
      <c r="Q1616" s="14"/>
      <c r="R1616" s="14"/>
      <c r="S1616" s="14"/>
      <c r="T1616" s="14"/>
      <c r="U1616" s="14"/>
      <c r="V1616" s="14"/>
      <c r="W1616" s="14"/>
      <c r="X1616" s="14"/>
      <c r="Y1616" s="14"/>
      <c r="Z1616" s="14"/>
    </row>
    <row r="1617">
      <c r="A1617" s="106">
        <v>1616.0</v>
      </c>
      <c r="B1617" s="107" t="s">
        <v>5409</v>
      </c>
      <c r="C1617" s="107" t="s">
        <v>7075</v>
      </c>
      <c r="D1617" s="107" t="s">
        <v>4509</v>
      </c>
      <c r="E1617" s="36" t="s">
        <v>7076</v>
      </c>
      <c r="F1617" s="14"/>
      <c r="G1617" s="14"/>
      <c r="H1617" s="14"/>
      <c r="I1617" s="14"/>
      <c r="J1617" s="14"/>
      <c r="K1617" s="14"/>
      <c r="L1617" s="14"/>
      <c r="M1617" s="14"/>
      <c r="N1617" s="14"/>
      <c r="O1617" s="14"/>
      <c r="P1617" s="14"/>
      <c r="Q1617" s="14"/>
      <c r="R1617" s="14"/>
      <c r="S1617" s="14"/>
      <c r="T1617" s="14"/>
      <c r="U1617" s="14"/>
      <c r="V1617" s="14"/>
      <c r="W1617" s="14"/>
      <c r="X1617" s="14"/>
      <c r="Y1617" s="14"/>
      <c r="Z1617" s="14"/>
    </row>
    <row r="1618">
      <c r="A1618" s="106">
        <v>1617.0</v>
      </c>
      <c r="B1618" s="107" t="s">
        <v>5409</v>
      </c>
      <c r="C1618" s="107" t="s">
        <v>7077</v>
      </c>
      <c r="D1618" s="107" t="s">
        <v>4509</v>
      </c>
      <c r="E1618" s="36" t="s">
        <v>7078</v>
      </c>
      <c r="F1618" s="14"/>
      <c r="G1618" s="14"/>
      <c r="H1618" s="14"/>
      <c r="I1618" s="14"/>
      <c r="J1618" s="14"/>
      <c r="K1618" s="14"/>
      <c r="L1618" s="14"/>
      <c r="M1618" s="14"/>
      <c r="N1618" s="14"/>
      <c r="O1618" s="14"/>
      <c r="P1618" s="14"/>
      <c r="Q1618" s="14"/>
      <c r="R1618" s="14"/>
      <c r="S1618" s="14"/>
      <c r="T1618" s="14"/>
      <c r="U1618" s="14"/>
      <c r="V1618" s="14"/>
      <c r="W1618" s="14"/>
      <c r="X1618" s="14"/>
      <c r="Y1618" s="14"/>
      <c r="Z1618" s="14"/>
    </row>
    <row r="1619">
      <c r="A1619" s="106">
        <v>1618.0</v>
      </c>
      <c r="B1619" s="107" t="s">
        <v>5409</v>
      </c>
      <c r="C1619" s="107" t="s">
        <v>4597</v>
      </c>
      <c r="D1619" s="107" t="s">
        <v>4509</v>
      </c>
      <c r="E1619" s="36" t="s">
        <v>4302</v>
      </c>
      <c r="F1619" s="14"/>
      <c r="G1619" s="14"/>
      <c r="H1619" s="14"/>
      <c r="I1619" s="14"/>
      <c r="J1619" s="14"/>
      <c r="K1619" s="14"/>
      <c r="L1619" s="14"/>
      <c r="M1619" s="14"/>
      <c r="N1619" s="14"/>
      <c r="O1619" s="14"/>
      <c r="P1619" s="14"/>
      <c r="Q1619" s="14"/>
      <c r="R1619" s="14"/>
      <c r="S1619" s="14"/>
      <c r="T1619" s="14"/>
      <c r="U1619" s="14"/>
      <c r="V1619" s="14"/>
      <c r="W1619" s="14"/>
      <c r="X1619" s="14"/>
      <c r="Y1619" s="14"/>
      <c r="Z1619" s="14"/>
    </row>
    <row r="1620">
      <c r="A1620" s="106">
        <v>1619.0</v>
      </c>
      <c r="B1620" s="107" t="s">
        <v>5409</v>
      </c>
      <c r="C1620" s="107" t="s">
        <v>7079</v>
      </c>
      <c r="D1620" s="107" t="s">
        <v>4509</v>
      </c>
      <c r="E1620" s="36" t="s">
        <v>4303</v>
      </c>
      <c r="F1620" s="14"/>
      <c r="G1620" s="14"/>
      <c r="H1620" s="14"/>
      <c r="I1620" s="14"/>
      <c r="J1620" s="14"/>
      <c r="K1620" s="14"/>
      <c r="L1620" s="14"/>
      <c r="M1620" s="14"/>
      <c r="N1620" s="14"/>
      <c r="O1620" s="14"/>
      <c r="P1620" s="14"/>
      <c r="Q1620" s="14"/>
      <c r="R1620" s="14"/>
      <c r="S1620" s="14"/>
      <c r="T1620" s="14"/>
      <c r="U1620" s="14"/>
      <c r="V1620" s="14"/>
      <c r="W1620" s="14"/>
      <c r="X1620" s="14"/>
      <c r="Y1620" s="14"/>
      <c r="Z1620" s="14"/>
    </row>
    <row r="1621">
      <c r="A1621" s="106">
        <v>1620.0</v>
      </c>
      <c r="B1621" s="107" t="s">
        <v>5409</v>
      </c>
      <c r="C1621" s="107" t="s">
        <v>7080</v>
      </c>
      <c r="D1621" s="107" t="s">
        <v>4509</v>
      </c>
      <c r="E1621" s="36" t="s">
        <v>7081</v>
      </c>
      <c r="F1621" s="14"/>
      <c r="G1621" s="14"/>
      <c r="H1621" s="14"/>
      <c r="I1621" s="14"/>
      <c r="J1621" s="14"/>
      <c r="K1621" s="14"/>
      <c r="L1621" s="14"/>
      <c r="M1621" s="14"/>
      <c r="N1621" s="14"/>
      <c r="O1621" s="14"/>
      <c r="P1621" s="14"/>
      <c r="Q1621" s="14"/>
      <c r="R1621" s="14"/>
      <c r="S1621" s="14"/>
      <c r="T1621" s="14"/>
      <c r="U1621" s="14"/>
      <c r="V1621" s="14"/>
      <c r="W1621" s="14"/>
      <c r="X1621" s="14"/>
      <c r="Y1621" s="14"/>
      <c r="Z1621" s="14"/>
    </row>
    <row r="1622">
      <c r="A1622" s="106">
        <v>1621.0</v>
      </c>
      <c r="B1622" s="107" t="s">
        <v>5409</v>
      </c>
      <c r="C1622" s="107" t="s">
        <v>7082</v>
      </c>
      <c r="D1622" s="107" t="s">
        <v>4509</v>
      </c>
      <c r="E1622" s="36" t="s">
        <v>7083</v>
      </c>
      <c r="F1622" s="14"/>
      <c r="G1622" s="14"/>
      <c r="H1622" s="14"/>
      <c r="I1622" s="14"/>
      <c r="J1622" s="14"/>
      <c r="K1622" s="14"/>
      <c r="L1622" s="14"/>
      <c r="M1622" s="14"/>
      <c r="N1622" s="14"/>
      <c r="O1622" s="14"/>
      <c r="P1622" s="14"/>
      <c r="Q1622" s="14"/>
      <c r="R1622" s="14"/>
      <c r="S1622" s="14"/>
      <c r="T1622" s="14"/>
      <c r="U1622" s="14"/>
      <c r="V1622" s="14"/>
      <c r="W1622" s="14"/>
      <c r="X1622" s="14"/>
      <c r="Y1622" s="14"/>
      <c r="Z1622" s="14"/>
    </row>
    <row r="1623">
      <c r="A1623" s="106">
        <v>1622.0</v>
      </c>
      <c r="B1623" s="107" t="s">
        <v>5409</v>
      </c>
      <c r="C1623" s="107" t="s">
        <v>7084</v>
      </c>
      <c r="D1623" s="107" t="s">
        <v>4509</v>
      </c>
      <c r="E1623" s="36" t="s">
        <v>4304</v>
      </c>
      <c r="F1623" s="14"/>
      <c r="G1623" s="14"/>
      <c r="H1623" s="14"/>
      <c r="I1623" s="14"/>
      <c r="J1623" s="14"/>
      <c r="K1623" s="14"/>
      <c r="L1623" s="14"/>
      <c r="M1623" s="14"/>
      <c r="N1623" s="14"/>
      <c r="O1623" s="14"/>
      <c r="P1623" s="14"/>
      <c r="Q1623" s="14"/>
      <c r="R1623" s="14"/>
      <c r="S1623" s="14"/>
      <c r="T1623" s="14"/>
      <c r="U1623" s="14"/>
      <c r="V1623" s="14"/>
      <c r="W1623" s="14"/>
      <c r="X1623" s="14"/>
      <c r="Y1623" s="14"/>
      <c r="Z1623" s="14"/>
    </row>
    <row r="1624">
      <c r="A1624" s="106">
        <v>1623.0</v>
      </c>
      <c r="B1624" s="107" t="s">
        <v>5409</v>
      </c>
      <c r="C1624" s="107" t="s">
        <v>5432</v>
      </c>
      <c r="D1624" s="107" t="s">
        <v>4509</v>
      </c>
      <c r="E1624" s="36" t="s">
        <v>4305</v>
      </c>
      <c r="F1624" s="14"/>
      <c r="G1624" s="14"/>
      <c r="H1624" s="14"/>
      <c r="I1624" s="14"/>
      <c r="J1624" s="14"/>
      <c r="K1624" s="14"/>
      <c r="L1624" s="14"/>
      <c r="M1624" s="14"/>
      <c r="N1624" s="14"/>
      <c r="O1624" s="14"/>
      <c r="P1624" s="14"/>
      <c r="Q1624" s="14"/>
      <c r="R1624" s="14"/>
      <c r="S1624" s="14"/>
      <c r="T1624" s="14"/>
      <c r="U1624" s="14"/>
      <c r="V1624" s="14"/>
      <c r="W1624" s="14"/>
      <c r="X1624" s="14"/>
      <c r="Y1624" s="14"/>
      <c r="Z1624" s="14"/>
    </row>
    <row r="1625">
      <c r="A1625" s="106">
        <v>1624.0</v>
      </c>
      <c r="B1625" s="107" t="s">
        <v>5409</v>
      </c>
      <c r="C1625" s="107" t="s">
        <v>7085</v>
      </c>
      <c r="D1625" s="107" t="s">
        <v>4509</v>
      </c>
      <c r="E1625" s="36" t="s">
        <v>7086</v>
      </c>
      <c r="F1625" s="14"/>
      <c r="G1625" s="14"/>
      <c r="H1625" s="14"/>
      <c r="I1625" s="14"/>
      <c r="J1625" s="14"/>
      <c r="K1625" s="14"/>
      <c r="L1625" s="14"/>
      <c r="M1625" s="14"/>
      <c r="N1625" s="14"/>
      <c r="O1625" s="14"/>
      <c r="P1625" s="14"/>
      <c r="Q1625" s="14"/>
      <c r="R1625" s="14"/>
      <c r="S1625" s="14"/>
      <c r="T1625" s="14"/>
      <c r="U1625" s="14"/>
      <c r="V1625" s="14"/>
      <c r="W1625" s="14"/>
      <c r="X1625" s="14"/>
      <c r="Y1625" s="14"/>
      <c r="Z1625" s="14"/>
    </row>
    <row r="1626">
      <c r="A1626" s="106">
        <v>1625.0</v>
      </c>
      <c r="B1626" s="107" t="s">
        <v>5409</v>
      </c>
      <c r="C1626" s="107" t="s">
        <v>7087</v>
      </c>
      <c r="D1626" s="107" t="s">
        <v>4509</v>
      </c>
      <c r="E1626" s="36" t="s">
        <v>7088</v>
      </c>
      <c r="F1626" s="14"/>
      <c r="G1626" s="14"/>
      <c r="H1626" s="14"/>
      <c r="I1626" s="14"/>
      <c r="J1626" s="14"/>
      <c r="K1626" s="14"/>
      <c r="L1626" s="14"/>
      <c r="M1626" s="14"/>
      <c r="N1626" s="14"/>
      <c r="O1626" s="14"/>
      <c r="P1626" s="14"/>
      <c r="Q1626" s="14"/>
      <c r="R1626" s="14"/>
      <c r="S1626" s="14"/>
      <c r="T1626" s="14"/>
      <c r="U1626" s="14"/>
      <c r="V1626" s="14"/>
      <c r="W1626" s="14"/>
      <c r="X1626" s="14"/>
      <c r="Y1626" s="14"/>
      <c r="Z1626" s="14"/>
    </row>
    <row r="1627">
      <c r="A1627" s="106">
        <v>1626.0</v>
      </c>
      <c r="B1627" s="107" t="s">
        <v>5409</v>
      </c>
      <c r="C1627" s="107" t="s">
        <v>7089</v>
      </c>
      <c r="D1627" s="107" t="s">
        <v>4509</v>
      </c>
      <c r="E1627" s="36" t="s">
        <v>7090</v>
      </c>
      <c r="F1627" s="14"/>
      <c r="G1627" s="14"/>
      <c r="H1627" s="14"/>
      <c r="I1627" s="14"/>
      <c r="J1627" s="14"/>
      <c r="K1627" s="14"/>
      <c r="L1627" s="14"/>
      <c r="M1627" s="14"/>
      <c r="N1627" s="14"/>
      <c r="O1627" s="14"/>
      <c r="P1627" s="14"/>
      <c r="Q1627" s="14"/>
      <c r="R1627" s="14"/>
      <c r="S1627" s="14"/>
      <c r="T1627" s="14"/>
      <c r="U1627" s="14"/>
      <c r="V1627" s="14"/>
      <c r="W1627" s="14"/>
      <c r="X1627" s="14"/>
      <c r="Y1627" s="14"/>
      <c r="Z1627" s="14"/>
    </row>
    <row r="1628">
      <c r="A1628" s="106">
        <v>1627.0</v>
      </c>
      <c r="B1628" s="107" t="s">
        <v>5409</v>
      </c>
      <c r="C1628" s="107" t="s">
        <v>7091</v>
      </c>
      <c r="D1628" s="107" t="s">
        <v>4509</v>
      </c>
      <c r="E1628" s="36" t="s">
        <v>7092</v>
      </c>
      <c r="F1628" s="14"/>
      <c r="G1628" s="14"/>
      <c r="H1628" s="14"/>
      <c r="I1628" s="14"/>
      <c r="J1628" s="14"/>
      <c r="K1628" s="14"/>
      <c r="L1628" s="14"/>
      <c r="M1628" s="14"/>
      <c r="N1628" s="14"/>
      <c r="O1628" s="14"/>
      <c r="P1628" s="14"/>
      <c r="Q1628" s="14"/>
      <c r="R1628" s="14"/>
      <c r="S1628" s="14"/>
      <c r="T1628" s="14"/>
      <c r="U1628" s="14"/>
      <c r="V1628" s="14"/>
      <c r="W1628" s="14"/>
      <c r="X1628" s="14"/>
      <c r="Y1628" s="14"/>
      <c r="Z1628" s="14"/>
    </row>
    <row r="1629">
      <c r="A1629" s="106">
        <v>1628.0</v>
      </c>
      <c r="B1629" s="107" t="s">
        <v>5409</v>
      </c>
      <c r="C1629" s="107" t="s">
        <v>7093</v>
      </c>
      <c r="D1629" s="107" t="s">
        <v>4543</v>
      </c>
      <c r="E1629" s="36" t="s">
        <v>7094</v>
      </c>
      <c r="F1629" s="14"/>
      <c r="G1629" s="14"/>
      <c r="H1629" s="14"/>
      <c r="I1629" s="14"/>
      <c r="J1629" s="14"/>
      <c r="K1629" s="14"/>
      <c r="L1629" s="14"/>
      <c r="M1629" s="14"/>
      <c r="N1629" s="14"/>
      <c r="O1629" s="14"/>
      <c r="P1629" s="14"/>
      <c r="Q1629" s="14"/>
      <c r="R1629" s="14"/>
      <c r="S1629" s="14"/>
      <c r="T1629" s="14"/>
      <c r="U1629" s="14"/>
      <c r="V1629" s="14"/>
      <c r="W1629" s="14"/>
      <c r="X1629" s="14"/>
      <c r="Y1629" s="14"/>
      <c r="Z1629" s="14"/>
    </row>
    <row r="1630">
      <c r="A1630" s="106">
        <v>1629.0</v>
      </c>
      <c r="B1630" s="107" t="s">
        <v>5409</v>
      </c>
      <c r="C1630" s="107" t="s">
        <v>5325</v>
      </c>
      <c r="D1630" s="107" t="s">
        <v>4509</v>
      </c>
      <c r="E1630" s="36" t="s">
        <v>7095</v>
      </c>
      <c r="F1630" s="14"/>
      <c r="G1630" s="14"/>
      <c r="H1630" s="14"/>
      <c r="I1630" s="14"/>
      <c r="J1630" s="14"/>
      <c r="K1630" s="14"/>
      <c r="L1630" s="14"/>
      <c r="M1630" s="14"/>
      <c r="N1630" s="14"/>
      <c r="O1630" s="14"/>
      <c r="P1630" s="14"/>
      <c r="Q1630" s="14"/>
      <c r="R1630" s="14"/>
      <c r="S1630" s="14"/>
      <c r="T1630" s="14"/>
      <c r="U1630" s="14"/>
      <c r="V1630" s="14"/>
      <c r="W1630" s="14"/>
      <c r="X1630" s="14"/>
      <c r="Y1630" s="14"/>
      <c r="Z1630" s="14"/>
    </row>
    <row r="1631">
      <c r="A1631" s="106">
        <v>1630.0</v>
      </c>
      <c r="B1631" s="107" t="s">
        <v>5409</v>
      </c>
      <c r="C1631" s="107" t="s">
        <v>4824</v>
      </c>
      <c r="D1631" s="107" t="s">
        <v>4509</v>
      </c>
      <c r="E1631" s="36" t="s">
        <v>7096</v>
      </c>
      <c r="F1631" s="14"/>
      <c r="G1631" s="14"/>
      <c r="H1631" s="14"/>
      <c r="I1631" s="14"/>
      <c r="J1631" s="14"/>
      <c r="K1631" s="14"/>
      <c r="L1631" s="14"/>
      <c r="M1631" s="14"/>
      <c r="N1631" s="14"/>
      <c r="O1631" s="14"/>
      <c r="P1631" s="14"/>
      <c r="Q1631" s="14"/>
      <c r="R1631" s="14"/>
      <c r="S1631" s="14"/>
      <c r="T1631" s="14"/>
      <c r="U1631" s="14"/>
      <c r="V1631" s="14"/>
      <c r="W1631" s="14"/>
      <c r="X1631" s="14"/>
      <c r="Y1631" s="14"/>
      <c r="Z1631" s="14"/>
    </row>
    <row r="1632">
      <c r="A1632" s="106">
        <v>1631.0</v>
      </c>
      <c r="B1632" s="107" t="s">
        <v>5409</v>
      </c>
      <c r="C1632" s="107" t="s">
        <v>5086</v>
      </c>
      <c r="D1632" s="107" t="s">
        <v>4509</v>
      </c>
      <c r="E1632" s="36" t="s">
        <v>7097</v>
      </c>
      <c r="F1632" s="14"/>
      <c r="G1632" s="14"/>
      <c r="H1632" s="14"/>
      <c r="I1632" s="14"/>
      <c r="J1632" s="14"/>
      <c r="K1632" s="14"/>
      <c r="L1632" s="14"/>
      <c r="M1632" s="14"/>
      <c r="N1632" s="14"/>
      <c r="O1632" s="14"/>
      <c r="P1632" s="14"/>
      <c r="Q1632" s="14"/>
      <c r="R1632" s="14"/>
      <c r="S1632" s="14"/>
      <c r="T1632" s="14"/>
      <c r="U1632" s="14"/>
      <c r="V1632" s="14"/>
      <c r="W1632" s="14"/>
      <c r="X1632" s="14"/>
      <c r="Y1632" s="14"/>
      <c r="Z1632" s="14"/>
    </row>
    <row r="1633">
      <c r="A1633" s="106">
        <v>1632.0</v>
      </c>
      <c r="B1633" s="107" t="s">
        <v>5409</v>
      </c>
      <c r="C1633" s="107" t="s">
        <v>7098</v>
      </c>
      <c r="D1633" s="107" t="s">
        <v>4509</v>
      </c>
      <c r="E1633" s="36" t="s">
        <v>4306</v>
      </c>
      <c r="F1633" s="14"/>
      <c r="G1633" s="14"/>
      <c r="H1633" s="14"/>
      <c r="I1633" s="14"/>
      <c r="J1633" s="14"/>
      <c r="K1633" s="14"/>
      <c r="L1633" s="14"/>
      <c r="M1633" s="14"/>
      <c r="N1633" s="14"/>
      <c r="O1633" s="14"/>
      <c r="P1633" s="14"/>
      <c r="Q1633" s="14"/>
      <c r="R1633" s="14"/>
      <c r="S1633" s="14"/>
      <c r="T1633" s="14"/>
      <c r="U1633" s="14"/>
      <c r="V1633" s="14"/>
      <c r="W1633" s="14"/>
      <c r="X1633" s="14"/>
      <c r="Y1633" s="14"/>
      <c r="Z1633" s="14"/>
    </row>
    <row r="1634">
      <c r="A1634" s="106">
        <v>1633.0</v>
      </c>
      <c r="B1634" s="107" t="s">
        <v>5409</v>
      </c>
      <c r="C1634" s="107" t="s">
        <v>5199</v>
      </c>
      <c r="D1634" s="107" t="s">
        <v>4509</v>
      </c>
      <c r="E1634" s="36" t="s">
        <v>7099</v>
      </c>
      <c r="F1634" s="14"/>
      <c r="G1634" s="14"/>
      <c r="H1634" s="14"/>
      <c r="I1634" s="14"/>
      <c r="J1634" s="14"/>
      <c r="K1634" s="14"/>
      <c r="L1634" s="14"/>
      <c r="M1634" s="14"/>
      <c r="N1634" s="14"/>
      <c r="O1634" s="14"/>
      <c r="P1634" s="14"/>
      <c r="Q1634" s="14"/>
      <c r="R1634" s="14"/>
      <c r="S1634" s="14"/>
      <c r="T1634" s="14"/>
      <c r="U1634" s="14"/>
      <c r="V1634" s="14"/>
      <c r="W1634" s="14"/>
      <c r="X1634" s="14"/>
      <c r="Y1634" s="14"/>
      <c r="Z1634" s="14"/>
    </row>
    <row r="1635">
      <c r="A1635" s="106">
        <v>1634.0</v>
      </c>
      <c r="B1635" s="107" t="s">
        <v>5409</v>
      </c>
      <c r="C1635" s="107" t="s">
        <v>7100</v>
      </c>
      <c r="D1635" s="107" t="s">
        <v>4509</v>
      </c>
      <c r="E1635" s="36" t="s">
        <v>7101</v>
      </c>
      <c r="F1635" s="14"/>
      <c r="G1635" s="14"/>
      <c r="H1635" s="14"/>
      <c r="I1635" s="14"/>
      <c r="J1635" s="14"/>
      <c r="K1635" s="14"/>
      <c r="L1635" s="14"/>
      <c r="M1635" s="14"/>
      <c r="N1635" s="14"/>
      <c r="O1635" s="14"/>
      <c r="P1635" s="14"/>
      <c r="Q1635" s="14"/>
      <c r="R1635" s="14"/>
      <c r="S1635" s="14"/>
      <c r="T1635" s="14"/>
      <c r="U1635" s="14"/>
      <c r="V1635" s="14"/>
      <c r="W1635" s="14"/>
      <c r="X1635" s="14"/>
      <c r="Y1635" s="14"/>
      <c r="Z1635" s="14"/>
    </row>
    <row r="1636">
      <c r="A1636" s="106">
        <v>1635.0</v>
      </c>
      <c r="B1636" s="107" t="s">
        <v>5409</v>
      </c>
      <c r="C1636" s="107" t="s">
        <v>4899</v>
      </c>
      <c r="D1636" s="107" t="s">
        <v>4509</v>
      </c>
      <c r="E1636" s="36" t="s">
        <v>7102</v>
      </c>
      <c r="F1636" s="14"/>
      <c r="G1636" s="14"/>
      <c r="H1636" s="14"/>
      <c r="I1636" s="14"/>
      <c r="J1636" s="14"/>
      <c r="K1636" s="14"/>
      <c r="L1636" s="14"/>
      <c r="M1636" s="14"/>
      <c r="N1636" s="14"/>
      <c r="O1636" s="14"/>
      <c r="P1636" s="14"/>
      <c r="Q1636" s="14"/>
      <c r="R1636" s="14"/>
      <c r="S1636" s="14"/>
      <c r="T1636" s="14"/>
      <c r="U1636" s="14"/>
      <c r="V1636" s="14"/>
      <c r="W1636" s="14"/>
      <c r="X1636" s="14"/>
      <c r="Y1636" s="14"/>
      <c r="Z1636" s="14"/>
    </row>
    <row r="1637">
      <c r="A1637" s="106">
        <v>1636.0</v>
      </c>
      <c r="B1637" s="107" t="s">
        <v>5409</v>
      </c>
      <c r="C1637" s="107" t="s">
        <v>7103</v>
      </c>
      <c r="D1637" s="107" t="s">
        <v>4509</v>
      </c>
      <c r="E1637" s="36" t="s">
        <v>7104</v>
      </c>
      <c r="F1637" s="14"/>
      <c r="G1637" s="14"/>
      <c r="H1637" s="14"/>
      <c r="I1637" s="14"/>
      <c r="J1637" s="14"/>
      <c r="K1637" s="14"/>
      <c r="L1637" s="14"/>
      <c r="M1637" s="14"/>
      <c r="N1637" s="14"/>
      <c r="O1637" s="14"/>
      <c r="P1637" s="14"/>
      <c r="Q1637" s="14"/>
      <c r="R1637" s="14"/>
      <c r="S1637" s="14"/>
      <c r="T1637" s="14"/>
      <c r="U1637" s="14"/>
      <c r="V1637" s="14"/>
      <c r="W1637" s="14"/>
      <c r="X1637" s="14"/>
      <c r="Y1637" s="14"/>
      <c r="Z1637" s="14"/>
    </row>
    <row r="1638">
      <c r="A1638" s="106">
        <v>1637.0</v>
      </c>
      <c r="B1638" s="107" t="s">
        <v>5409</v>
      </c>
      <c r="C1638" s="107" t="s">
        <v>7105</v>
      </c>
      <c r="D1638" s="107" t="s">
        <v>4509</v>
      </c>
      <c r="E1638" s="36" t="s">
        <v>4307</v>
      </c>
      <c r="F1638" s="14"/>
      <c r="G1638" s="14"/>
      <c r="H1638" s="14"/>
      <c r="I1638" s="14"/>
      <c r="J1638" s="14"/>
      <c r="K1638" s="14"/>
      <c r="L1638" s="14"/>
      <c r="M1638" s="14"/>
      <c r="N1638" s="14"/>
      <c r="O1638" s="14"/>
      <c r="P1638" s="14"/>
      <c r="Q1638" s="14"/>
      <c r="R1638" s="14"/>
      <c r="S1638" s="14"/>
      <c r="T1638" s="14"/>
      <c r="U1638" s="14"/>
      <c r="V1638" s="14"/>
      <c r="W1638" s="14"/>
      <c r="X1638" s="14"/>
      <c r="Y1638" s="14"/>
      <c r="Z1638" s="14"/>
    </row>
    <row r="1639">
      <c r="A1639" s="106">
        <v>1638.0</v>
      </c>
      <c r="B1639" s="107" t="s">
        <v>5409</v>
      </c>
      <c r="C1639" s="107" t="s">
        <v>4541</v>
      </c>
      <c r="D1639" s="107" t="s">
        <v>4509</v>
      </c>
      <c r="E1639" s="36" t="s">
        <v>7106</v>
      </c>
      <c r="F1639" s="14"/>
      <c r="G1639" s="14"/>
      <c r="H1639" s="14"/>
      <c r="I1639" s="14"/>
      <c r="J1639" s="14"/>
      <c r="K1639" s="14"/>
      <c r="L1639" s="14"/>
      <c r="M1639" s="14"/>
      <c r="N1639" s="14"/>
      <c r="O1639" s="14"/>
      <c r="P1639" s="14"/>
      <c r="Q1639" s="14"/>
      <c r="R1639" s="14"/>
      <c r="S1639" s="14"/>
      <c r="T1639" s="14"/>
      <c r="U1639" s="14"/>
      <c r="V1639" s="14"/>
      <c r="W1639" s="14"/>
      <c r="X1639" s="14"/>
      <c r="Y1639" s="14"/>
      <c r="Z1639" s="14"/>
    </row>
    <row r="1640">
      <c r="A1640" s="106">
        <v>1639.0</v>
      </c>
      <c r="B1640" s="107" t="s">
        <v>5409</v>
      </c>
      <c r="C1640" s="107" t="s">
        <v>4947</v>
      </c>
      <c r="D1640" s="107" t="s">
        <v>4509</v>
      </c>
      <c r="E1640" s="36" t="s">
        <v>7107</v>
      </c>
      <c r="F1640" s="14"/>
      <c r="G1640" s="14"/>
      <c r="H1640" s="14"/>
      <c r="I1640" s="14"/>
      <c r="J1640" s="14"/>
      <c r="K1640" s="14"/>
      <c r="L1640" s="14"/>
      <c r="M1640" s="14"/>
      <c r="N1640" s="14"/>
      <c r="O1640" s="14"/>
      <c r="P1640" s="14"/>
      <c r="Q1640" s="14"/>
      <c r="R1640" s="14"/>
      <c r="S1640" s="14"/>
      <c r="T1640" s="14"/>
      <c r="U1640" s="14"/>
      <c r="V1640" s="14"/>
      <c r="W1640" s="14"/>
      <c r="X1640" s="14"/>
      <c r="Y1640" s="14"/>
      <c r="Z1640" s="14"/>
    </row>
    <row r="1641">
      <c r="A1641" s="106">
        <v>1640.0</v>
      </c>
      <c r="B1641" s="107" t="s">
        <v>5409</v>
      </c>
      <c r="C1641" s="107" t="s">
        <v>7108</v>
      </c>
      <c r="D1641" s="107" t="s">
        <v>4509</v>
      </c>
      <c r="E1641" s="36" t="s">
        <v>7109</v>
      </c>
      <c r="F1641" s="14"/>
      <c r="G1641" s="14"/>
      <c r="H1641" s="14"/>
      <c r="I1641" s="14"/>
      <c r="J1641" s="14"/>
      <c r="K1641" s="14"/>
      <c r="L1641" s="14"/>
      <c r="M1641" s="14"/>
      <c r="N1641" s="14"/>
      <c r="O1641" s="14"/>
      <c r="P1641" s="14"/>
      <c r="Q1641" s="14"/>
      <c r="R1641" s="14"/>
      <c r="S1641" s="14"/>
      <c r="T1641" s="14"/>
      <c r="U1641" s="14"/>
      <c r="V1641" s="14"/>
      <c r="W1641" s="14"/>
      <c r="X1641" s="14"/>
      <c r="Y1641" s="14"/>
      <c r="Z1641" s="14"/>
    </row>
    <row r="1642">
      <c r="A1642" s="106">
        <v>1641.0</v>
      </c>
      <c r="B1642" s="107" t="s">
        <v>5409</v>
      </c>
      <c r="C1642" s="107" t="s">
        <v>4504</v>
      </c>
      <c r="D1642" s="107" t="s">
        <v>4509</v>
      </c>
      <c r="E1642" s="36" t="s">
        <v>7110</v>
      </c>
      <c r="F1642" s="14"/>
      <c r="G1642" s="14"/>
      <c r="H1642" s="14"/>
      <c r="I1642" s="14"/>
      <c r="J1642" s="14"/>
      <c r="K1642" s="14"/>
      <c r="L1642" s="14"/>
      <c r="M1642" s="14"/>
      <c r="N1642" s="14"/>
      <c r="O1642" s="14"/>
      <c r="P1642" s="14"/>
      <c r="Q1642" s="14"/>
      <c r="R1642" s="14"/>
      <c r="S1642" s="14"/>
      <c r="T1642" s="14"/>
      <c r="U1642" s="14"/>
      <c r="V1642" s="14"/>
      <c r="W1642" s="14"/>
      <c r="X1642" s="14"/>
      <c r="Y1642" s="14"/>
      <c r="Z1642" s="14"/>
    </row>
    <row r="1643">
      <c r="A1643" s="106">
        <v>1642.0</v>
      </c>
      <c r="B1643" s="107" t="s">
        <v>5409</v>
      </c>
      <c r="C1643" s="107" t="s">
        <v>7111</v>
      </c>
      <c r="D1643" s="107" t="s">
        <v>4509</v>
      </c>
      <c r="E1643" s="36" t="s">
        <v>7112</v>
      </c>
      <c r="F1643" s="14"/>
      <c r="G1643" s="14"/>
      <c r="H1643" s="14"/>
      <c r="I1643" s="14"/>
      <c r="J1643" s="14"/>
      <c r="K1643" s="14"/>
      <c r="L1643" s="14"/>
      <c r="M1643" s="14"/>
      <c r="N1643" s="14"/>
      <c r="O1643" s="14"/>
      <c r="P1643" s="14"/>
      <c r="Q1643" s="14"/>
      <c r="R1643" s="14"/>
      <c r="S1643" s="14"/>
      <c r="T1643" s="14"/>
      <c r="U1643" s="14"/>
      <c r="V1643" s="14"/>
      <c r="W1643" s="14"/>
      <c r="X1643" s="14"/>
      <c r="Y1643" s="14"/>
      <c r="Z1643" s="14"/>
    </row>
    <row r="1644">
      <c r="A1644" s="106">
        <v>1643.0</v>
      </c>
      <c r="B1644" s="107" t="s">
        <v>5409</v>
      </c>
      <c r="C1644" s="107" t="s">
        <v>4665</v>
      </c>
      <c r="D1644" s="107" t="s">
        <v>4509</v>
      </c>
      <c r="E1644" s="36" t="s">
        <v>7113</v>
      </c>
      <c r="F1644" s="14"/>
      <c r="G1644" s="14"/>
      <c r="H1644" s="14"/>
      <c r="I1644" s="14"/>
      <c r="J1644" s="14"/>
      <c r="K1644" s="14"/>
      <c r="L1644" s="14"/>
      <c r="M1644" s="14"/>
      <c r="N1644" s="14"/>
      <c r="O1644" s="14"/>
      <c r="P1644" s="14"/>
      <c r="Q1644" s="14"/>
      <c r="R1644" s="14"/>
      <c r="S1644" s="14"/>
      <c r="T1644" s="14"/>
      <c r="U1644" s="14"/>
      <c r="V1644" s="14"/>
      <c r="W1644" s="14"/>
      <c r="X1644" s="14"/>
      <c r="Y1644" s="14"/>
      <c r="Z1644" s="14"/>
    </row>
    <row r="1645">
      <c r="A1645" s="106">
        <v>1644.0</v>
      </c>
      <c r="B1645" s="107" t="s">
        <v>5409</v>
      </c>
      <c r="C1645" s="107" t="s">
        <v>7114</v>
      </c>
      <c r="D1645" s="107" t="s">
        <v>4509</v>
      </c>
      <c r="E1645" s="36" t="s">
        <v>7115</v>
      </c>
      <c r="F1645" s="14"/>
      <c r="G1645" s="14"/>
      <c r="H1645" s="14"/>
      <c r="I1645" s="14"/>
      <c r="J1645" s="14"/>
      <c r="K1645" s="14"/>
      <c r="L1645" s="14"/>
      <c r="M1645" s="14"/>
      <c r="N1645" s="14"/>
      <c r="O1645" s="14"/>
      <c r="P1645" s="14"/>
      <c r="Q1645" s="14"/>
      <c r="R1645" s="14"/>
      <c r="S1645" s="14"/>
      <c r="T1645" s="14"/>
      <c r="U1645" s="14"/>
      <c r="V1645" s="14"/>
      <c r="W1645" s="14"/>
      <c r="X1645" s="14"/>
      <c r="Y1645" s="14"/>
      <c r="Z1645" s="14"/>
    </row>
    <row r="1646">
      <c r="A1646" s="106">
        <v>1645.0</v>
      </c>
      <c r="B1646" s="107" t="s">
        <v>5409</v>
      </c>
      <c r="C1646" s="107" t="s">
        <v>7116</v>
      </c>
      <c r="D1646" s="107" t="s">
        <v>4509</v>
      </c>
      <c r="E1646" s="36" t="s">
        <v>7117</v>
      </c>
      <c r="F1646" s="14"/>
      <c r="G1646" s="14"/>
      <c r="H1646" s="14"/>
      <c r="I1646" s="14"/>
      <c r="J1646" s="14"/>
      <c r="K1646" s="14"/>
      <c r="L1646" s="14"/>
      <c r="M1646" s="14"/>
      <c r="N1646" s="14"/>
      <c r="O1646" s="14"/>
      <c r="P1646" s="14"/>
      <c r="Q1646" s="14"/>
      <c r="R1646" s="14"/>
      <c r="S1646" s="14"/>
      <c r="T1646" s="14"/>
      <c r="U1646" s="14"/>
      <c r="V1646" s="14"/>
      <c r="W1646" s="14"/>
      <c r="X1646" s="14"/>
      <c r="Y1646" s="14"/>
      <c r="Z1646" s="14"/>
    </row>
    <row r="1647">
      <c r="A1647" s="106">
        <v>1646.0</v>
      </c>
      <c r="B1647" s="107" t="s">
        <v>5409</v>
      </c>
      <c r="C1647" s="107" t="s">
        <v>4603</v>
      </c>
      <c r="D1647" s="107" t="s">
        <v>4509</v>
      </c>
      <c r="E1647" s="36" t="s">
        <v>7118</v>
      </c>
      <c r="F1647" s="14"/>
      <c r="G1647" s="14"/>
      <c r="H1647" s="14"/>
      <c r="I1647" s="14"/>
      <c r="J1647" s="14"/>
      <c r="K1647" s="14"/>
      <c r="L1647" s="14"/>
      <c r="M1647" s="14"/>
      <c r="N1647" s="14"/>
      <c r="O1647" s="14"/>
      <c r="P1647" s="14"/>
      <c r="Q1647" s="14"/>
      <c r="R1647" s="14"/>
      <c r="S1647" s="14"/>
      <c r="T1647" s="14"/>
      <c r="U1647" s="14"/>
      <c r="V1647" s="14"/>
      <c r="W1647" s="14"/>
      <c r="X1647" s="14"/>
      <c r="Y1647" s="14"/>
      <c r="Z1647" s="14"/>
    </row>
    <row r="1648">
      <c r="A1648" s="106">
        <v>1647.0</v>
      </c>
      <c r="B1648" s="107" t="s">
        <v>5409</v>
      </c>
      <c r="C1648" s="107" t="s">
        <v>6172</v>
      </c>
      <c r="D1648" s="107" t="s">
        <v>4509</v>
      </c>
      <c r="E1648" s="36" t="s">
        <v>4308</v>
      </c>
      <c r="F1648" s="14"/>
      <c r="G1648" s="14"/>
      <c r="H1648" s="14"/>
      <c r="I1648" s="14"/>
      <c r="J1648" s="14"/>
      <c r="K1648" s="14"/>
      <c r="L1648" s="14"/>
      <c r="M1648" s="14"/>
      <c r="N1648" s="14"/>
      <c r="O1648" s="14"/>
      <c r="P1648" s="14"/>
      <c r="Q1648" s="14"/>
      <c r="R1648" s="14"/>
      <c r="S1648" s="14"/>
      <c r="T1648" s="14"/>
      <c r="U1648" s="14"/>
      <c r="V1648" s="14"/>
      <c r="W1648" s="14"/>
      <c r="X1648" s="14"/>
      <c r="Y1648" s="14"/>
      <c r="Z1648" s="14"/>
    </row>
    <row r="1649">
      <c r="A1649" s="106">
        <v>1648.0</v>
      </c>
      <c r="B1649" s="107" t="s">
        <v>7119</v>
      </c>
      <c r="C1649" s="107" t="s">
        <v>5442</v>
      </c>
      <c r="D1649" s="107" t="s">
        <v>4505</v>
      </c>
      <c r="E1649" s="36" t="s">
        <v>7120</v>
      </c>
      <c r="F1649" s="14"/>
      <c r="G1649" s="14"/>
      <c r="H1649" s="14"/>
      <c r="I1649" s="14"/>
      <c r="J1649" s="14"/>
      <c r="K1649" s="14"/>
      <c r="L1649" s="14"/>
      <c r="M1649" s="14"/>
      <c r="N1649" s="14"/>
      <c r="O1649" s="14"/>
      <c r="P1649" s="14"/>
      <c r="Q1649" s="14"/>
      <c r="R1649" s="14"/>
      <c r="S1649" s="14"/>
      <c r="T1649" s="14"/>
      <c r="U1649" s="14"/>
      <c r="V1649" s="14"/>
      <c r="W1649" s="14"/>
      <c r="X1649" s="14"/>
      <c r="Y1649" s="14"/>
      <c r="Z1649" s="14"/>
    </row>
    <row r="1650">
      <c r="A1650" s="106">
        <v>1649.0</v>
      </c>
      <c r="B1650" s="107" t="s">
        <v>7119</v>
      </c>
      <c r="C1650" s="107" t="s">
        <v>4677</v>
      </c>
      <c r="D1650" s="107" t="s">
        <v>4509</v>
      </c>
      <c r="E1650" s="36" t="s">
        <v>7121</v>
      </c>
      <c r="F1650" s="14"/>
      <c r="G1650" s="14"/>
      <c r="H1650" s="14"/>
      <c r="I1650" s="14"/>
      <c r="J1650" s="14"/>
      <c r="K1650" s="14"/>
      <c r="L1650" s="14"/>
      <c r="M1650" s="14"/>
      <c r="N1650" s="14"/>
      <c r="O1650" s="14"/>
      <c r="P1650" s="14"/>
      <c r="Q1650" s="14"/>
      <c r="R1650" s="14"/>
      <c r="S1650" s="14"/>
      <c r="T1650" s="14"/>
      <c r="U1650" s="14"/>
      <c r="V1650" s="14"/>
      <c r="W1650" s="14"/>
      <c r="X1650" s="14"/>
      <c r="Y1650" s="14"/>
      <c r="Z1650" s="14"/>
    </row>
    <row r="1651">
      <c r="A1651" s="106">
        <v>1650.0</v>
      </c>
      <c r="B1651" s="107" t="s">
        <v>7119</v>
      </c>
      <c r="C1651" s="107" t="s">
        <v>7122</v>
      </c>
      <c r="D1651" s="107" t="s">
        <v>4509</v>
      </c>
      <c r="E1651" s="36" t="s">
        <v>7123</v>
      </c>
      <c r="F1651" s="14"/>
      <c r="G1651" s="14"/>
      <c r="H1651" s="14"/>
      <c r="I1651" s="14"/>
      <c r="J1651" s="14"/>
      <c r="K1651" s="14"/>
      <c r="L1651" s="14"/>
      <c r="M1651" s="14"/>
      <c r="N1651" s="14"/>
      <c r="O1651" s="14"/>
      <c r="P1651" s="14"/>
      <c r="Q1651" s="14"/>
      <c r="R1651" s="14"/>
      <c r="S1651" s="14"/>
      <c r="T1651" s="14"/>
      <c r="U1651" s="14"/>
      <c r="V1651" s="14"/>
      <c r="W1651" s="14"/>
      <c r="X1651" s="14"/>
      <c r="Y1651" s="14"/>
      <c r="Z1651" s="14"/>
    </row>
    <row r="1652">
      <c r="A1652" s="106">
        <v>1651.0</v>
      </c>
      <c r="B1652" s="107" t="s">
        <v>7119</v>
      </c>
      <c r="C1652" s="107" t="s">
        <v>5925</v>
      </c>
      <c r="D1652" s="107" t="s">
        <v>4505</v>
      </c>
      <c r="E1652" s="36" t="s">
        <v>999</v>
      </c>
      <c r="F1652" s="14"/>
      <c r="G1652" s="14"/>
      <c r="H1652" s="14"/>
      <c r="I1652" s="14"/>
      <c r="J1652" s="14"/>
      <c r="K1652" s="14"/>
      <c r="L1652" s="14"/>
      <c r="M1652" s="14"/>
      <c r="N1652" s="14"/>
      <c r="O1652" s="14"/>
      <c r="P1652" s="14"/>
      <c r="Q1652" s="14"/>
      <c r="R1652" s="14"/>
      <c r="S1652" s="14"/>
      <c r="T1652" s="14"/>
      <c r="U1652" s="14"/>
      <c r="V1652" s="14"/>
      <c r="W1652" s="14"/>
      <c r="X1652" s="14"/>
      <c r="Y1652" s="14"/>
      <c r="Z1652" s="14"/>
    </row>
    <row r="1653">
      <c r="A1653" s="106">
        <v>1652.0</v>
      </c>
      <c r="B1653" s="107" t="s">
        <v>7119</v>
      </c>
      <c r="C1653" s="107" t="s">
        <v>4802</v>
      </c>
      <c r="D1653" s="107" t="s">
        <v>4509</v>
      </c>
      <c r="E1653" s="36" t="s">
        <v>7124</v>
      </c>
      <c r="F1653" s="14"/>
      <c r="G1653" s="14"/>
      <c r="H1653" s="14"/>
      <c r="I1653" s="14"/>
      <c r="J1653" s="14"/>
      <c r="K1653" s="14"/>
      <c r="L1653" s="14"/>
      <c r="M1653" s="14"/>
      <c r="N1653" s="14"/>
      <c r="O1653" s="14"/>
      <c r="P1653" s="14"/>
      <c r="Q1653" s="14"/>
      <c r="R1653" s="14"/>
      <c r="S1653" s="14"/>
      <c r="T1653" s="14"/>
      <c r="U1653" s="14"/>
      <c r="V1653" s="14"/>
      <c r="W1653" s="14"/>
      <c r="X1653" s="14"/>
      <c r="Y1653" s="14"/>
      <c r="Z1653" s="14"/>
    </row>
    <row r="1654">
      <c r="A1654" s="106">
        <v>1653.0</v>
      </c>
      <c r="B1654" s="107" t="s">
        <v>7119</v>
      </c>
      <c r="C1654" s="107" t="s">
        <v>7125</v>
      </c>
      <c r="D1654" s="107" t="s">
        <v>4505</v>
      </c>
      <c r="E1654" s="36" t="s">
        <v>7126</v>
      </c>
      <c r="F1654" s="14"/>
      <c r="G1654" s="14"/>
      <c r="H1654" s="14"/>
      <c r="I1654" s="14"/>
      <c r="J1654" s="14"/>
      <c r="K1654" s="14"/>
      <c r="L1654" s="14"/>
      <c r="M1654" s="14"/>
      <c r="N1654" s="14"/>
      <c r="O1654" s="14"/>
      <c r="P1654" s="14"/>
      <c r="Q1654" s="14"/>
      <c r="R1654" s="14"/>
      <c r="S1654" s="14"/>
      <c r="T1654" s="14"/>
      <c r="U1654" s="14"/>
      <c r="V1654" s="14"/>
      <c r="W1654" s="14"/>
      <c r="X1654" s="14"/>
      <c r="Y1654" s="14"/>
      <c r="Z1654" s="14"/>
    </row>
    <row r="1655">
      <c r="A1655" s="106">
        <v>1654.0</v>
      </c>
      <c r="B1655" s="107" t="s">
        <v>7119</v>
      </c>
      <c r="C1655" s="107" t="s">
        <v>4622</v>
      </c>
      <c r="D1655" s="107" t="s">
        <v>4509</v>
      </c>
      <c r="E1655" s="36" t="s">
        <v>7127</v>
      </c>
      <c r="F1655" s="14"/>
      <c r="G1655" s="14"/>
      <c r="H1655" s="14"/>
      <c r="I1655" s="14"/>
      <c r="J1655" s="14"/>
      <c r="K1655" s="14"/>
      <c r="L1655" s="14"/>
      <c r="M1655" s="14"/>
      <c r="N1655" s="14"/>
      <c r="O1655" s="14"/>
      <c r="P1655" s="14"/>
      <c r="Q1655" s="14"/>
      <c r="R1655" s="14"/>
      <c r="S1655" s="14"/>
      <c r="T1655" s="14"/>
      <c r="U1655" s="14"/>
      <c r="V1655" s="14"/>
      <c r="W1655" s="14"/>
      <c r="X1655" s="14"/>
      <c r="Y1655" s="14"/>
      <c r="Z1655" s="14"/>
    </row>
    <row r="1656">
      <c r="A1656" s="106">
        <v>1655.0</v>
      </c>
      <c r="B1656" s="107" t="s">
        <v>7119</v>
      </c>
      <c r="C1656" s="107" t="s">
        <v>7128</v>
      </c>
      <c r="D1656" s="107" t="s">
        <v>4509</v>
      </c>
      <c r="E1656" s="36" t="s">
        <v>938</v>
      </c>
      <c r="F1656" s="14"/>
      <c r="G1656" s="14"/>
      <c r="H1656" s="14"/>
      <c r="I1656" s="14"/>
      <c r="J1656" s="14"/>
      <c r="K1656" s="14"/>
      <c r="L1656" s="14"/>
      <c r="M1656" s="14"/>
      <c r="N1656" s="14"/>
      <c r="O1656" s="14"/>
      <c r="P1656" s="14"/>
      <c r="Q1656" s="14"/>
      <c r="R1656" s="14"/>
      <c r="S1656" s="14"/>
      <c r="T1656" s="14"/>
      <c r="U1656" s="14"/>
      <c r="V1656" s="14"/>
      <c r="W1656" s="14"/>
      <c r="X1656" s="14"/>
      <c r="Y1656" s="14"/>
      <c r="Z1656" s="14"/>
    </row>
    <row r="1657">
      <c r="A1657" s="106">
        <v>1656.0</v>
      </c>
      <c r="B1657" s="107" t="s">
        <v>7119</v>
      </c>
      <c r="C1657" s="107" t="s">
        <v>4530</v>
      </c>
      <c r="D1657" s="107" t="s">
        <v>4509</v>
      </c>
      <c r="E1657" s="36" t="s">
        <v>7129</v>
      </c>
      <c r="F1657" s="14"/>
      <c r="G1657" s="14"/>
      <c r="H1657" s="14"/>
      <c r="I1657" s="14"/>
      <c r="J1657" s="14"/>
      <c r="K1657" s="14"/>
      <c r="L1657" s="14"/>
      <c r="M1657" s="14"/>
      <c r="N1657" s="14"/>
      <c r="O1657" s="14"/>
      <c r="P1657" s="14"/>
      <c r="Q1657" s="14"/>
      <c r="R1657" s="14"/>
      <c r="S1657" s="14"/>
      <c r="T1657" s="14"/>
      <c r="U1657" s="14"/>
      <c r="V1657" s="14"/>
      <c r="W1657" s="14"/>
      <c r="X1657" s="14"/>
      <c r="Y1657" s="14"/>
      <c r="Z1657" s="14"/>
    </row>
    <row r="1658">
      <c r="A1658" s="106">
        <v>1657.0</v>
      </c>
      <c r="B1658" s="107" t="s">
        <v>7119</v>
      </c>
      <c r="C1658" s="107" t="s">
        <v>5953</v>
      </c>
      <c r="D1658" s="107" t="s">
        <v>4509</v>
      </c>
      <c r="E1658" s="36" t="s">
        <v>7130</v>
      </c>
      <c r="F1658" s="14"/>
      <c r="G1658" s="14"/>
      <c r="H1658" s="14"/>
      <c r="I1658" s="14"/>
      <c r="J1658" s="14"/>
      <c r="K1658" s="14"/>
      <c r="L1658" s="14"/>
      <c r="M1658" s="14"/>
      <c r="N1658" s="14"/>
      <c r="O1658" s="14"/>
      <c r="P1658" s="14"/>
      <c r="Q1658" s="14"/>
      <c r="R1658" s="14"/>
      <c r="S1658" s="14"/>
      <c r="T1658" s="14"/>
      <c r="U1658" s="14"/>
      <c r="V1658" s="14"/>
      <c r="W1658" s="14"/>
      <c r="X1658" s="14"/>
      <c r="Y1658" s="14"/>
      <c r="Z1658" s="14"/>
    </row>
    <row r="1659">
      <c r="A1659" s="106">
        <v>1658.0</v>
      </c>
      <c r="B1659" s="107" t="s">
        <v>7119</v>
      </c>
      <c r="C1659" s="107" t="s">
        <v>7131</v>
      </c>
      <c r="D1659" s="107" t="s">
        <v>4885</v>
      </c>
      <c r="E1659" s="36" t="s">
        <v>7132</v>
      </c>
      <c r="F1659" s="14"/>
      <c r="G1659" s="14"/>
      <c r="H1659" s="14"/>
      <c r="I1659" s="14"/>
      <c r="J1659" s="14"/>
      <c r="K1659" s="14"/>
      <c r="L1659" s="14"/>
      <c r="M1659" s="14"/>
      <c r="N1659" s="14"/>
      <c r="O1659" s="14"/>
      <c r="P1659" s="14"/>
      <c r="Q1659" s="14"/>
      <c r="R1659" s="14"/>
      <c r="S1659" s="14"/>
      <c r="T1659" s="14"/>
      <c r="U1659" s="14"/>
      <c r="V1659" s="14"/>
      <c r="W1659" s="14"/>
      <c r="X1659" s="14"/>
      <c r="Y1659" s="14"/>
      <c r="Z1659" s="14"/>
    </row>
    <row r="1660">
      <c r="A1660" s="106">
        <v>1659.0</v>
      </c>
      <c r="B1660" s="107" t="s">
        <v>7119</v>
      </c>
      <c r="C1660" s="107" t="s">
        <v>7133</v>
      </c>
      <c r="D1660" s="107" t="s">
        <v>4505</v>
      </c>
      <c r="E1660" s="36" t="s">
        <v>7134</v>
      </c>
      <c r="F1660" s="14"/>
      <c r="G1660" s="14"/>
      <c r="H1660" s="14"/>
      <c r="I1660" s="14"/>
      <c r="J1660" s="14"/>
      <c r="K1660" s="14"/>
      <c r="L1660" s="14"/>
      <c r="M1660" s="14"/>
      <c r="N1660" s="14"/>
      <c r="O1660" s="14"/>
      <c r="P1660" s="14"/>
      <c r="Q1660" s="14"/>
      <c r="R1660" s="14"/>
      <c r="S1660" s="14"/>
      <c r="T1660" s="14"/>
      <c r="U1660" s="14"/>
      <c r="V1660" s="14"/>
      <c r="W1660" s="14"/>
      <c r="X1660" s="14"/>
      <c r="Y1660" s="14"/>
      <c r="Z1660" s="14"/>
    </row>
    <row r="1661">
      <c r="A1661" s="106">
        <v>1660.0</v>
      </c>
      <c r="B1661" s="107" t="s">
        <v>7119</v>
      </c>
      <c r="C1661" s="107" t="s">
        <v>5210</v>
      </c>
      <c r="D1661" s="107" t="s">
        <v>4509</v>
      </c>
      <c r="E1661" s="36" t="s">
        <v>1025</v>
      </c>
      <c r="F1661" s="14"/>
      <c r="G1661" s="14"/>
      <c r="H1661" s="14"/>
      <c r="I1661" s="14"/>
      <c r="J1661" s="14"/>
      <c r="K1661" s="14"/>
      <c r="L1661" s="14"/>
      <c r="M1661" s="14"/>
      <c r="N1661" s="14"/>
      <c r="O1661" s="14"/>
      <c r="P1661" s="14"/>
      <c r="Q1661" s="14"/>
      <c r="R1661" s="14"/>
      <c r="S1661" s="14"/>
      <c r="T1661" s="14"/>
      <c r="U1661" s="14"/>
      <c r="V1661" s="14"/>
      <c r="W1661" s="14"/>
      <c r="X1661" s="14"/>
      <c r="Y1661" s="14"/>
      <c r="Z1661" s="14"/>
    </row>
    <row r="1662">
      <c r="A1662" s="106">
        <v>1661.0</v>
      </c>
      <c r="B1662" s="107" t="s">
        <v>7119</v>
      </c>
      <c r="C1662" s="107" t="s">
        <v>5625</v>
      </c>
      <c r="D1662" s="107" t="s">
        <v>4505</v>
      </c>
      <c r="E1662" s="36" t="s">
        <v>1025</v>
      </c>
      <c r="F1662" s="14"/>
      <c r="G1662" s="14"/>
      <c r="H1662" s="14"/>
      <c r="I1662" s="14"/>
      <c r="J1662" s="14"/>
      <c r="K1662" s="14"/>
      <c r="L1662" s="14"/>
      <c r="M1662" s="14"/>
      <c r="N1662" s="14"/>
      <c r="O1662" s="14"/>
      <c r="P1662" s="14"/>
      <c r="Q1662" s="14"/>
      <c r="R1662" s="14"/>
      <c r="S1662" s="14"/>
      <c r="T1662" s="14"/>
      <c r="U1662" s="14"/>
      <c r="V1662" s="14"/>
      <c r="W1662" s="14"/>
      <c r="X1662" s="14"/>
      <c r="Y1662" s="14"/>
      <c r="Z1662" s="14"/>
    </row>
    <row r="1663">
      <c r="A1663" s="106">
        <v>1662.0</v>
      </c>
      <c r="B1663" s="107" t="s">
        <v>7119</v>
      </c>
      <c r="C1663" s="107" t="s">
        <v>4976</v>
      </c>
      <c r="D1663" s="107" t="s">
        <v>4505</v>
      </c>
      <c r="E1663" s="36" t="s">
        <v>7135</v>
      </c>
      <c r="F1663" s="14"/>
      <c r="G1663" s="14"/>
      <c r="H1663" s="14"/>
      <c r="I1663" s="14"/>
      <c r="J1663" s="14"/>
      <c r="K1663" s="14"/>
      <c r="L1663" s="14"/>
      <c r="M1663" s="14"/>
      <c r="N1663" s="14"/>
      <c r="O1663" s="14"/>
      <c r="P1663" s="14"/>
      <c r="Q1663" s="14"/>
      <c r="R1663" s="14"/>
      <c r="S1663" s="14"/>
      <c r="T1663" s="14"/>
      <c r="U1663" s="14"/>
      <c r="V1663" s="14"/>
      <c r="W1663" s="14"/>
      <c r="X1663" s="14"/>
      <c r="Y1663" s="14"/>
      <c r="Z1663" s="14"/>
    </row>
    <row r="1664">
      <c r="A1664" s="106">
        <v>1663.0</v>
      </c>
      <c r="B1664" s="107" t="s">
        <v>7119</v>
      </c>
      <c r="C1664" s="107" t="s">
        <v>6632</v>
      </c>
      <c r="D1664" s="107" t="s">
        <v>4505</v>
      </c>
      <c r="E1664" s="36" t="s">
        <v>7136</v>
      </c>
      <c r="F1664" s="14"/>
      <c r="G1664" s="14"/>
      <c r="H1664" s="14"/>
      <c r="I1664" s="14"/>
      <c r="J1664" s="14"/>
      <c r="K1664" s="14"/>
      <c r="L1664" s="14"/>
      <c r="M1664" s="14"/>
      <c r="N1664" s="14"/>
      <c r="O1664" s="14"/>
      <c r="P1664" s="14"/>
      <c r="Q1664" s="14"/>
      <c r="R1664" s="14"/>
      <c r="S1664" s="14"/>
      <c r="T1664" s="14"/>
      <c r="U1664" s="14"/>
      <c r="V1664" s="14"/>
      <c r="W1664" s="14"/>
      <c r="X1664" s="14"/>
      <c r="Y1664" s="14"/>
      <c r="Z1664" s="14"/>
    </row>
    <row r="1665">
      <c r="A1665" s="106">
        <v>1664.0</v>
      </c>
      <c r="B1665" s="107" t="s">
        <v>7119</v>
      </c>
      <c r="C1665" s="107" t="s">
        <v>5197</v>
      </c>
      <c r="D1665" s="107" t="s">
        <v>4509</v>
      </c>
      <c r="E1665" s="36" t="s">
        <v>7137</v>
      </c>
      <c r="F1665" s="14"/>
      <c r="G1665" s="14"/>
      <c r="H1665" s="14"/>
      <c r="I1665" s="14"/>
      <c r="J1665" s="14"/>
      <c r="K1665" s="14"/>
      <c r="L1665" s="14"/>
      <c r="M1665" s="14"/>
      <c r="N1665" s="14"/>
      <c r="O1665" s="14"/>
      <c r="P1665" s="14"/>
      <c r="Q1665" s="14"/>
      <c r="R1665" s="14"/>
      <c r="S1665" s="14"/>
      <c r="T1665" s="14"/>
      <c r="U1665" s="14"/>
      <c r="V1665" s="14"/>
      <c r="W1665" s="14"/>
      <c r="X1665" s="14"/>
      <c r="Y1665" s="14"/>
      <c r="Z1665" s="14"/>
    </row>
    <row r="1666">
      <c r="A1666" s="106">
        <v>1665.0</v>
      </c>
      <c r="B1666" s="107" t="s">
        <v>7119</v>
      </c>
      <c r="C1666" s="107" t="s">
        <v>4830</v>
      </c>
      <c r="D1666" s="107" t="s">
        <v>4509</v>
      </c>
      <c r="E1666" s="36" t="s">
        <v>7138</v>
      </c>
      <c r="F1666" s="14"/>
      <c r="G1666" s="14"/>
      <c r="H1666" s="14"/>
      <c r="I1666" s="14"/>
      <c r="J1666" s="14"/>
      <c r="K1666" s="14"/>
      <c r="L1666" s="14"/>
      <c r="M1666" s="14"/>
      <c r="N1666" s="14"/>
      <c r="O1666" s="14"/>
      <c r="P1666" s="14"/>
      <c r="Q1666" s="14"/>
      <c r="R1666" s="14"/>
      <c r="S1666" s="14"/>
      <c r="T1666" s="14"/>
      <c r="U1666" s="14"/>
      <c r="V1666" s="14"/>
      <c r="W1666" s="14"/>
      <c r="X1666" s="14"/>
      <c r="Y1666" s="14"/>
      <c r="Z1666" s="14"/>
    </row>
    <row r="1667">
      <c r="A1667" s="106">
        <v>1666.0</v>
      </c>
      <c r="B1667" s="107" t="s">
        <v>7119</v>
      </c>
      <c r="C1667" s="107" t="s">
        <v>7139</v>
      </c>
      <c r="D1667" s="107" t="s">
        <v>4680</v>
      </c>
      <c r="E1667" s="36" t="s">
        <v>7140</v>
      </c>
      <c r="F1667" s="14"/>
      <c r="G1667" s="14"/>
      <c r="H1667" s="14"/>
      <c r="I1667" s="14"/>
      <c r="J1667" s="14"/>
      <c r="K1667" s="14"/>
      <c r="L1667" s="14"/>
      <c r="M1667" s="14"/>
      <c r="N1667" s="14"/>
      <c r="O1667" s="14"/>
      <c r="P1667" s="14"/>
      <c r="Q1667" s="14"/>
      <c r="R1667" s="14"/>
      <c r="S1667" s="14"/>
      <c r="T1667" s="14"/>
      <c r="U1667" s="14"/>
      <c r="V1667" s="14"/>
      <c r="W1667" s="14"/>
      <c r="X1667" s="14"/>
      <c r="Y1667" s="14"/>
      <c r="Z1667" s="14"/>
    </row>
    <row r="1668">
      <c r="A1668" s="106">
        <v>1667.0</v>
      </c>
      <c r="B1668" s="107" t="s">
        <v>7119</v>
      </c>
      <c r="C1668" s="107" t="s">
        <v>4558</v>
      </c>
      <c r="D1668" s="107" t="s">
        <v>4509</v>
      </c>
      <c r="E1668" s="36" t="s">
        <v>7141</v>
      </c>
      <c r="F1668" s="14"/>
      <c r="G1668" s="14"/>
      <c r="H1668" s="14"/>
      <c r="I1668" s="14"/>
      <c r="J1668" s="14"/>
      <c r="K1668" s="14"/>
      <c r="L1668" s="14"/>
      <c r="M1668" s="14"/>
      <c r="N1668" s="14"/>
      <c r="O1668" s="14"/>
      <c r="P1668" s="14"/>
      <c r="Q1668" s="14"/>
      <c r="R1668" s="14"/>
      <c r="S1668" s="14"/>
      <c r="T1668" s="14"/>
      <c r="U1668" s="14"/>
      <c r="V1668" s="14"/>
      <c r="W1668" s="14"/>
      <c r="X1668" s="14"/>
      <c r="Y1668" s="14"/>
      <c r="Z1668" s="14"/>
    </row>
    <row r="1669">
      <c r="A1669" s="106">
        <v>1668.0</v>
      </c>
      <c r="B1669" s="107" t="s">
        <v>7119</v>
      </c>
      <c r="C1669" s="107" t="s">
        <v>5990</v>
      </c>
      <c r="D1669" s="107" t="s">
        <v>5366</v>
      </c>
      <c r="E1669" s="36" t="s">
        <v>7142</v>
      </c>
      <c r="F1669" s="14"/>
      <c r="G1669" s="14"/>
      <c r="H1669" s="14"/>
      <c r="I1669" s="14"/>
      <c r="J1669" s="14"/>
      <c r="K1669" s="14"/>
      <c r="L1669" s="14"/>
      <c r="M1669" s="14"/>
      <c r="N1669" s="14"/>
      <c r="O1669" s="14"/>
      <c r="P1669" s="14"/>
      <c r="Q1669" s="14"/>
      <c r="R1669" s="14"/>
      <c r="S1669" s="14"/>
      <c r="T1669" s="14"/>
      <c r="U1669" s="14"/>
      <c r="V1669" s="14"/>
      <c r="W1669" s="14"/>
      <c r="X1669" s="14"/>
      <c r="Y1669" s="14"/>
      <c r="Z1669" s="14"/>
    </row>
    <row r="1670">
      <c r="A1670" s="106">
        <v>1669.0</v>
      </c>
      <c r="B1670" s="107" t="s">
        <v>7119</v>
      </c>
      <c r="C1670" s="107" t="s">
        <v>7143</v>
      </c>
      <c r="D1670" s="107" t="s">
        <v>4509</v>
      </c>
      <c r="E1670" s="36" t="s">
        <v>1093</v>
      </c>
      <c r="F1670" s="14"/>
      <c r="G1670" s="14"/>
      <c r="H1670" s="14"/>
      <c r="I1670" s="14"/>
      <c r="J1670" s="14"/>
      <c r="K1670" s="14"/>
      <c r="L1670" s="14"/>
      <c r="M1670" s="14"/>
      <c r="N1670" s="14"/>
      <c r="O1670" s="14"/>
      <c r="P1670" s="14"/>
      <c r="Q1670" s="14"/>
      <c r="R1670" s="14"/>
      <c r="S1670" s="14"/>
      <c r="T1670" s="14"/>
      <c r="U1670" s="14"/>
      <c r="V1670" s="14"/>
      <c r="W1670" s="14"/>
      <c r="X1670" s="14"/>
      <c r="Y1670" s="14"/>
      <c r="Z1670" s="14"/>
    </row>
    <row r="1671">
      <c r="A1671" s="106">
        <v>1670.0</v>
      </c>
      <c r="B1671" s="107" t="s">
        <v>7119</v>
      </c>
      <c r="C1671" s="107" t="s">
        <v>7144</v>
      </c>
      <c r="D1671" s="107" t="s">
        <v>4509</v>
      </c>
      <c r="E1671" s="36" t="s">
        <v>7145</v>
      </c>
      <c r="F1671" s="14"/>
      <c r="G1671" s="14"/>
      <c r="H1671" s="14"/>
      <c r="I1671" s="14"/>
      <c r="J1671" s="14"/>
      <c r="K1671" s="14"/>
      <c r="L1671" s="14"/>
      <c r="M1671" s="14"/>
      <c r="N1671" s="14"/>
      <c r="O1671" s="14"/>
      <c r="P1671" s="14"/>
      <c r="Q1671" s="14"/>
      <c r="R1671" s="14"/>
      <c r="S1671" s="14"/>
      <c r="T1671" s="14"/>
      <c r="U1671" s="14"/>
      <c r="V1671" s="14"/>
      <c r="W1671" s="14"/>
      <c r="X1671" s="14"/>
      <c r="Y1671" s="14"/>
      <c r="Z1671" s="14"/>
    </row>
    <row r="1672">
      <c r="A1672" s="106">
        <v>1671.0</v>
      </c>
      <c r="B1672" s="107" t="s">
        <v>7119</v>
      </c>
      <c r="C1672" s="107" t="s">
        <v>7146</v>
      </c>
      <c r="D1672" s="107" t="s">
        <v>4505</v>
      </c>
      <c r="E1672" s="36" t="s">
        <v>7147</v>
      </c>
      <c r="F1672" s="14"/>
      <c r="G1672" s="14"/>
      <c r="H1672" s="14"/>
      <c r="I1672" s="14"/>
      <c r="J1672" s="14"/>
      <c r="K1672" s="14"/>
      <c r="L1672" s="14"/>
      <c r="M1672" s="14"/>
      <c r="N1672" s="14"/>
      <c r="O1672" s="14"/>
      <c r="P1672" s="14"/>
      <c r="Q1672" s="14"/>
      <c r="R1672" s="14"/>
      <c r="S1672" s="14"/>
      <c r="T1672" s="14"/>
      <c r="U1672" s="14"/>
      <c r="V1672" s="14"/>
      <c r="W1672" s="14"/>
      <c r="X1672" s="14"/>
      <c r="Y1672" s="14"/>
      <c r="Z1672" s="14"/>
    </row>
    <row r="1673">
      <c r="A1673" s="106">
        <v>1672.0</v>
      </c>
      <c r="B1673" s="107" t="s">
        <v>7119</v>
      </c>
      <c r="C1673" s="107" t="s">
        <v>7148</v>
      </c>
      <c r="D1673" s="107" t="s">
        <v>4505</v>
      </c>
      <c r="E1673" s="36" t="s">
        <v>7149</v>
      </c>
      <c r="F1673" s="14"/>
      <c r="G1673" s="14"/>
      <c r="H1673" s="14"/>
      <c r="I1673" s="14"/>
      <c r="J1673" s="14"/>
      <c r="K1673" s="14"/>
      <c r="L1673" s="14"/>
      <c r="M1673" s="14"/>
      <c r="N1673" s="14"/>
      <c r="O1673" s="14"/>
      <c r="P1673" s="14"/>
      <c r="Q1673" s="14"/>
      <c r="R1673" s="14"/>
      <c r="S1673" s="14"/>
      <c r="T1673" s="14"/>
      <c r="U1673" s="14"/>
      <c r="V1673" s="14"/>
      <c r="W1673" s="14"/>
      <c r="X1673" s="14"/>
      <c r="Y1673" s="14"/>
      <c r="Z1673" s="14"/>
    </row>
    <row r="1674">
      <c r="A1674" s="106">
        <v>1673.0</v>
      </c>
      <c r="B1674" s="107" t="s">
        <v>7119</v>
      </c>
      <c r="C1674" s="107" t="s">
        <v>5110</v>
      </c>
      <c r="D1674" s="107" t="s">
        <v>4509</v>
      </c>
      <c r="E1674" s="36" t="s">
        <v>7150</v>
      </c>
      <c r="F1674" s="14"/>
      <c r="G1674" s="14"/>
      <c r="H1674" s="14"/>
      <c r="I1674" s="14"/>
      <c r="J1674" s="14"/>
      <c r="K1674" s="14"/>
      <c r="L1674" s="14"/>
      <c r="M1674" s="14"/>
      <c r="N1674" s="14"/>
      <c r="O1674" s="14"/>
      <c r="P1674" s="14"/>
      <c r="Q1674" s="14"/>
      <c r="R1674" s="14"/>
      <c r="S1674" s="14"/>
      <c r="T1674" s="14"/>
      <c r="U1674" s="14"/>
      <c r="V1674" s="14"/>
      <c r="W1674" s="14"/>
      <c r="X1674" s="14"/>
      <c r="Y1674" s="14"/>
      <c r="Z1674" s="14"/>
    </row>
    <row r="1675">
      <c r="A1675" s="106">
        <v>1674.0</v>
      </c>
      <c r="B1675" s="107" t="s">
        <v>7119</v>
      </c>
      <c r="C1675" s="107" t="s">
        <v>4521</v>
      </c>
      <c r="D1675" s="107" t="s">
        <v>4509</v>
      </c>
      <c r="E1675" s="36" t="s">
        <v>7151</v>
      </c>
      <c r="F1675" s="14"/>
      <c r="G1675" s="14"/>
      <c r="H1675" s="14"/>
      <c r="I1675" s="14"/>
      <c r="J1675" s="14"/>
      <c r="K1675" s="14"/>
      <c r="L1675" s="14"/>
      <c r="M1675" s="14"/>
      <c r="N1675" s="14"/>
      <c r="O1675" s="14"/>
      <c r="P1675" s="14"/>
      <c r="Q1675" s="14"/>
      <c r="R1675" s="14"/>
      <c r="S1675" s="14"/>
      <c r="T1675" s="14"/>
      <c r="U1675" s="14"/>
      <c r="V1675" s="14"/>
      <c r="W1675" s="14"/>
      <c r="X1675" s="14"/>
      <c r="Y1675" s="14"/>
      <c r="Z1675" s="14"/>
    </row>
    <row r="1676">
      <c r="A1676" s="106">
        <v>1675.0</v>
      </c>
      <c r="B1676" s="107" t="s">
        <v>7119</v>
      </c>
      <c r="C1676" s="107" t="s">
        <v>6897</v>
      </c>
      <c r="D1676" s="107" t="s">
        <v>4509</v>
      </c>
      <c r="E1676" s="36" t="s">
        <v>7150</v>
      </c>
      <c r="F1676" s="14"/>
      <c r="G1676" s="14"/>
      <c r="H1676" s="14"/>
      <c r="I1676" s="14"/>
      <c r="J1676" s="14"/>
      <c r="K1676" s="14"/>
      <c r="L1676" s="14"/>
      <c r="M1676" s="14"/>
      <c r="N1676" s="14"/>
      <c r="O1676" s="14"/>
      <c r="P1676" s="14"/>
      <c r="Q1676" s="14"/>
      <c r="R1676" s="14"/>
      <c r="S1676" s="14"/>
      <c r="T1676" s="14"/>
      <c r="U1676" s="14"/>
      <c r="V1676" s="14"/>
      <c r="W1676" s="14"/>
      <c r="X1676" s="14"/>
      <c r="Y1676" s="14"/>
      <c r="Z1676" s="14"/>
    </row>
    <row r="1677">
      <c r="A1677" s="106">
        <v>1676.0</v>
      </c>
      <c r="B1677" s="107" t="s">
        <v>7119</v>
      </c>
      <c r="C1677" s="107" t="s">
        <v>7152</v>
      </c>
      <c r="D1677" s="107" t="s">
        <v>4509</v>
      </c>
      <c r="E1677" s="36" t="s">
        <v>7153</v>
      </c>
      <c r="F1677" s="14"/>
      <c r="G1677" s="14"/>
      <c r="H1677" s="14"/>
      <c r="I1677" s="14"/>
      <c r="J1677" s="14"/>
      <c r="K1677" s="14"/>
      <c r="L1677" s="14"/>
      <c r="M1677" s="14"/>
      <c r="N1677" s="14"/>
      <c r="O1677" s="14"/>
      <c r="P1677" s="14"/>
      <c r="Q1677" s="14"/>
      <c r="R1677" s="14"/>
      <c r="S1677" s="14"/>
      <c r="T1677" s="14"/>
      <c r="U1677" s="14"/>
      <c r="V1677" s="14"/>
      <c r="W1677" s="14"/>
      <c r="X1677" s="14"/>
      <c r="Y1677" s="14"/>
      <c r="Z1677" s="14"/>
    </row>
    <row r="1678">
      <c r="A1678" s="106">
        <v>1677.0</v>
      </c>
      <c r="B1678" s="107" t="s">
        <v>7119</v>
      </c>
      <c r="C1678" s="107" t="s">
        <v>4895</v>
      </c>
      <c r="D1678" s="107" t="s">
        <v>4509</v>
      </c>
      <c r="E1678" s="36" t="s">
        <v>7154</v>
      </c>
      <c r="F1678" s="14"/>
      <c r="G1678" s="14"/>
      <c r="H1678" s="14"/>
      <c r="I1678" s="14"/>
      <c r="J1678" s="14"/>
      <c r="K1678" s="14"/>
      <c r="L1678" s="14"/>
      <c r="M1678" s="14"/>
      <c r="N1678" s="14"/>
      <c r="O1678" s="14"/>
      <c r="P1678" s="14"/>
      <c r="Q1678" s="14"/>
      <c r="R1678" s="14"/>
      <c r="S1678" s="14"/>
      <c r="T1678" s="14"/>
      <c r="U1678" s="14"/>
      <c r="V1678" s="14"/>
      <c r="W1678" s="14"/>
      <c r="X1678" s="14"/>
      <c r="Y1678" s="14"/>
      <c r="Z1678" s="14"/>
    </row>
    <row r="1679">
      <c r="A1679" s="106">
        <v>1678.0</v>
      </c>
      <c r="B1679" s="107" t="s">
        <v>7119</v>
      </c>
      <c r="C1679" s="107" t="s">
        <v>7155</v>
      </c>
      <c r="D1679" s="107" t="s">
        <v>4505</v>
      </c>
      <c r="E1679" s="36" t="s">
        <v>7156</v>
      </c>
      <c r="F1679" s="14"/>
      <c r="G1679" s="14"/>
      <c r="H1679" s="14"/>
      <c r="I1679" s="14"/>
      <c r="J1679" s="14"/>
      <c r="K1679" s="14"/>
      <c r="L1679" s="14"/>
      <c r="M1679" s="14"/>
      <c r="N1679" s="14"/>
      <c r="O1679" s="14"/>
      <c r="P1679" s="14"/>
      <c r="Q1679" s="14"/>
      <c r="R1679" s="14"/>
      <c r="S1679" s="14"/>
      <c r="T1679" s="14"/>
      <c r="U1679" s="14"/>
      <c r="V1679" s="14"/>
      <c r="W1679" s="14"/>
      <c r="X1679" s="14"/>
      <c r="Y1679" s="14"/>
      <c r="Z1679" s="14"/>
    </row>
    <row r="1680">
      <c r="A1680" s="106">
        <v>1679.0</v>
      </c>
      <c r="B1680" s="107" t="s">
        <v>7119</v>
      </c>
      <c r="C1680" s="107" t="s">
        <v>7157</v>
      </c>
      <c r="D1680" s="107" t="s">
        <v>4505</v>
      </c>
      <c r="E1680" s="36" t="s">
        <v>7158</v>
      </c>
      <c r="F1680" s="14"/>
      <c r="G1680" s="14"/>
      <c r="H1680" s="14"/>
      <c r="I1680" s="14"/>
      <c r="J1680" s="14"/>
      <c r="K1680" s="14"/>
      <c r="L1680" s="14"/>
      <c r="M1680" s="14"/>
      <c r="N1680" s="14"/>
      <c r="O1680" s="14"/>
      <c r="P1680" s="14"/>
      <c r="Q1680" s="14"/>
      <c r="R1680" s="14"/>
      <c r="S1680" s="14"/>
      <c r="T1680" s="14"/>
      <c r="U1680" s="14"/>
      <c r="V1680" s="14"/>
      <c r="W1680" s="14"/>
      <c r="X1680" s="14"/>
      <c r="Y1680" s="14"/>
      <c r="Z1680" s="14"/>
    </row>
    <row r="1681">
      <c r="A1681" s="106">
        <v>1680.0</v>
      </c>
      <c r="B1681" s="107" t="s">
        <v>7119</v>
      </c>
      <c r="C1681" s="107" t="s">
        <v>7159</v>
      </c>
      <c r="D1681" s="107" t="s">
        <v>4680</v>
      </c>
      <c r="E1681" s="36" t="s">
        <v>7160</v>
      </c>
      <c r="F1681" s="14"/>
      <c r="G1681" s="14"/>
      <c r="H1681" s="14"/>
      <c r="I1681" s="14"/>
      <c r="J1681" s="14"/>
      <c r="K1681" s="14"/>
      <c r="L1681" s="14"/>
      <c r="M1681" s="14"/>
      <c r="N1681" s="14"/>
      <c r="O1681" s="14"/>
      <c r="P1681" s="14"/>
      <c r="Q1681" s="14"/>
      <c r="R1681" s="14"/>
      <c r="S1681" s="14"/>
      <c r="T1681" s="14"/>
      <c r="U1681" s="14"/>
      <c r="V1681" s="14"/>
      <c r="W1681" s="14"/>
      <c r="X1681" s="14"/>
      <c r="Y1681" s="14"/>
      <c r="Z1681" s="14"/>
    </row>
    <row r="1682">
      <c r="A1682" s="106">
        <v>1681.0</v>
      </c>
      <c r="B1682" s="107" t="s">
        <v>7119</v>
      </c>
      <c r="C1682" s="107" t="s">
        <v>7161</v>
      </c>
      <c r="D1682" s="107" t="s">
        <v>4509</v>
      </c>
      <c r="E1682" s="36" t="s">
        <v>7162</v>
      </c>
      <c r="F1682" s="14"/>
      <c r="G1682" s="14"/>
      <c r="H1682" s="14"/>
      <c r="I1682" s="14"/>
      <c r="J1682" s="14"/>
      <c r="K1682" s="14"/>
      <c r="L1682" s="14"/>
      <c r="M1682" s="14"/>
      <c r="N1682" s="14"/>
      <c r="O1682" s="14"/>
      <c r="P1682" s="14"/>
      <c r="Q1682" s="14"/>
      <c r="R1682" s="14"/>
      <c r="S1682" s="14"/>
      <c r="T1682" s="14"/>
      <c r="U1682" s="14"/>
      <c r="V1682" s="14"/>
      <c r="W1682" s="14"/>
      <c r="X1682" s="14"/>
      <c r="Y1682" s="14"/>
      <c r="Z1682" s="14"/>
    </row>
    <row r="1683">
      <c r="A1683" s="106">
        <v>1682.0</v>
      </c>
      <c r="B1683" s="107" t="s">
        <v>7119</v>
      </c>
      <c r="C1683" s="107" t="s">
        <v>4812</v>
      </c>
      <c r="D1683" s="107" t="s">
        <v>4505</v>
      </c>
      <c r="E1683" s="36" t="s">
        <v>7163</v>
      </c>
      <c r="F1683" s="14"/>
      <c r="G1683" s="14"/>
      <c r="H1683" s="14"/>
      <c r="I1683" s="14"/>
      <c r="J1683" s="14"/>
      <c r="K1683" s="14"/>
      <c r="L1683" s="14"/>
      <c r="M1683" s="14"/>
      <c r="N1683" s="14"/>
      <c r="O1683" s="14"/>
      <c r="P1683" s="14"/>
      <c r="Q1683" s="14"/>
      <c r="R1683" s="14"/>
      <c r="S1683" s="14"/>
      <c r="T1683" s="14"/>
      <c r="U1683" s="14"/>
      <c r="V1683" s="14"/>
      <c r="W1683" s="14"/>
      <c r="X1683" s="14"/>
      <c r="Y1683" s="14"/>
      <c r="Z1683" s="14"/>
    </row>
    <row r="1684">
      <c r="A1684" s="106">
        <v>1683.0</v>
      </c>
      <c r="B1684" s="107" t="s">
        <v>7119</v>
      </c>
      <c r="C1684" s="107" t="s">
        <v>7164</v>
      </c>
      <c r="D1684" s="107" t="s">
        <v>4509</v>
      </c>
      <c r="E1684" s="36" t="s">
        <v>7165</v>
      </c>
      <c r="F1684" s="14"/>
      <c r="G1684" s="14"/>
      <c r="H1684" s="14"/>
      <c r="I1684" s="14"/>
      <c r="J1684" s="14"/>
      <c r="K1684" s="14"/>
      <c r="L1684" s="14"/>
      <c r="M1684" s="14"/>
      <c r="N1684" s="14"/>
      <c r="O1684" s="14"/>
      <c r="P1684" s="14"/>
      <c r="Q1684" s="14"/>
      <c r="R1684" s="14"/>
      <c r="S1684" s="14"/>
      <c r="T1684" s="14"/>
      <c r="U1684" s="14"/>
      <c r="V1684" s="14"/>
      <c r="W1684" s="14"/>
      <c r="X1684" s="14"/>
      <c r="Y1684" s="14"/>
      <c r="Z1684" s="14"/>
    </row>
    <row r="1685">
      <c r="A1685" s="106">
        <v>1684.0</v>
      </c>
      <c r="B1685" s="107" t="s">
        <v>7119</v>
      </c>
      <c r="C1685" s="107" t="s">
        <v>7166</v>
      </c>
      <c r="D1685" s="107" t="s">
        <v>4509</v>
      </c>
      <c r="E1685" s="36" t="s">
        <v>7167</v>
      </c>
      <c r="F1685" s="14"/>
      <c r="G1685" s="14"/>
      <c r="H1685" s="14"/>
      <c r="I1685" s="14"/>
      <c r="J1685" s="14"/>
      <c r="K1685" s="14"/>
      <c r="L1685" s="14"/>
      <c r="M1685" s="14"/>
      <c r="N1685" s="14"/>
      <c r="O1685" s="14"/>
      <c r="P1685" s="14"/>
      <c r="Q1685" s="14"/>
      <c r="R1685" s="14"/>
      <c r="S1685" s="14"/>
      <c r="T1685" s="14"/>
      <c r="U1685" s="14"/>
      <c r="V1685" s="14"/>
      <c r="W1685" s="14"/>
      <c r="X1685" s="14"/>
      <c r="Y1685" s="14"/>
      <c r="Z1685" s="14"/>
    </row>
    <row r="1686">
      <c r="A1686" s="106">
        <v>1685.0</v>
      </c>
      <c r="B1686" s="107" t="s">
        <v>7119</v>
      </c>
      <c r="C1686" s="107" t="s">
        <v>6258</v>
      </c>
      <c r="D1686" s="107" t="s">
        <v>4505</v>
      </c>
      <c r="E1686" s="36" t="s">
        <v>7168</v>
      </c>
      <c r="F1686" s="14"/>
      <c r="G1686" s="14"/>
      <c r="H1686" s="14"/>
      <c r="I1686" s="14"/>
      <c r="J1686" s="14"/>
      <c r="K1686" s="14"/>
      <c r="L1686" s="14"/>
      <c r="M1686" s="14"/>
      <c r="N1686" s="14"/>
      <c r="O1686" s="14"/>
      <c r="P1686" s="14"/>
      <c r="Q1686" s="14"/>
      <c r="R1686" s="14"/>
      <c r="S1686" s="14"/>
      <c r="T1686" s="14"/>
      <c r="U1686" s="14"/>
      <c r="V1686" s="14"/>
      <c r="W1686" s="14"/>
      <c r="X1686" s="14"/>
      <c r="Y1686" s="14"/>
      <c r="Z1686" s="14"/>
    </row>
    <row r="1687">
      <c r="A1687" s="106">
        <v>1686.0</v>
      </c>
      <c r="B1687" s="107" t="s">
        <v>7119</v>
      </c>
      <c r="C1687" s="107" t="s">
        <v>7040</v>
      </c>
      <c r="D1687" s="107" t="s">
        <v>4509</v>
      </c>
      <c r="E1687" s="36" t="s">
        <v>7163</v>
      </c>
      <c r="F1687" s="14"/>
      <c r="G1687" s="14"/>
      <c r="H1687" s="14"/>
      <c r="I1687" s="14"/>
      <c r="J1687" s="14"/>
      <c r="K1687" s="14"/>
      <c r="L1687" s="14"/>
      <c r="M1687" s="14"/>
      <c r="N1687" s="14"/>
      <c r="O1687" s="14"/>
      <c r="P1687" s="14"/>
      <c r="Q1687" s="14"/>
      <c r="R1687" s="14"/>
      <c r="S1687" s="14"/>
      <c r="T1687" s="14"/>
      <c r="U1687" s="14"/>
      <c r="V1687" s="14"/>
      <c r="W1687" s="14"/>
      <c r="X1687" s="14"/>
      <c r="Y1687" s="14"/>
      <c r="Z1687" s="14"/>
    </row>
    <row r="1688">
      <c r="A1688" s="106">
        <v>1687.0</v>
      </c>
      <c r="B1688" s="107" t="s">
        <v>7119</v>
      </c>
      <c r="C1688" s="107" t="s">
        <v>4593</v>
      </c>
      <c r="D1688" s="107" t="s">
        <v>4509</v>
      </c>
      <c r="E1688" s="36" t="s">
        <v>7163</v>
      </c>
      <c r="F1688" s="14"/>
      <c r="G1688" s="14"/>
      <c r="H1688" s="14"/>
      <c r="I1688" s="14"/>
      <c r="J1688" s="14"/>
      <c r="K1688" s="14"/>
      <c r="L1688" s="14"/>
      <c r="M1688" s="14"/>
      <c r="N1688" s="14"/>
      <c r="O1688" s="14"/>
      <c r="P1688" s="14"/>
      <c r="Q1688" s="14"/>
      <c r="R1688" s="14"/>
      <c r="S1688" s="14"/>
      <c r="T1688" s="14"/>
      <c r="U1688" s="14"/>
      <c r="V1688" s="14"/>
      <c r="W1688" s="14"/>
      <c r="X1688" s="14"/>
      <c r="Y1688" s="14"/>
      <c r="Z1688" s="14"/>
    </row>
    <row r="1689">
      <c r="A1689" s="106">
        <v>1688.0</v>
      </c>
      <c r="B1689" s="107" t="s">
        <v>7119</v>
      </c>
      <c r="C1689" s="107" t="s">
        <v>7169</v>
      </c>
      <c r="D1689" s="107" t="s">
        <v>4509</v>
      </c>
      <c r="E1689" s="36" t="s">
        <v>7170</v>
      </c>
      <c r="F1689" s="14"/>
      <c r="G1689" s="14"/>
      <c r="H1689" s="14"/>
      <c r="I1689" s="14"/>
      <c r="J1689" s="14"/>
      <c r="K1689" s="14"/>
      <c r="L1689" s="14"/>
      <c r="M1689" s="14"/>
      <c r="N1689" s="14"/>
      <c r="O1689" s="14"/>
      <c r="P1689" s="14"/>
      <c r="Q1689" s="14"/>
      <c r="R1689" s="14"/>
      <c r="S1689" s="14"/>
      <c r="T1689" s="14"/>
      <c r="U1689" s="14"/>
      <c r="V1689" s="14"/>
      <c r="W1689" s="14"/>
      <c r="X1689" s="14"/>
      <c r="Y1689" s="14"/>
      <c r="Z1689" s="14"/>
    </row>
    <row r="1690">
      <c r="A1690" s="106">
        <v>1689.0</v>
      </c>
      <c r="B1690" s="107" t="s">
        <v>7119</v>
      </c>
      <c r="C1690" s="107" t="s">
        <v>7171</v>
      </c>
      <c r="D1690" s="107" t="s">
        <v>5224</v>
      </c>
      <c r="E1690" s="36" t="s">
        <v>7172</v>
      </c>
      <c r="F1690" s="14"/>
      <c r="G1690" s="14"/>
      <c r="H1690" s="14"/>
      <c r="I1690" s="14"/>
      <c r="J1690" s="14"/>
      <c r="K1690" s="14"/>
      <c r="L1690" s="14"/>
      <c r="M1690" s="14"/>
      <c r="N1690" s="14"/>
      <c r="O1690" s="14"/>
      <c r="P1690" s="14"/>
      <c r="Q1690" s="14"/>
      <c r="R1690" s="14"/>
      <c r="S1690" s="14"/>
      <c r="T1690" s="14"/>
      <c r="U1690" s="14"/>
      <c r="V1690" s="14"/>
      <c r="W1690" s="14"/>
      <c r="X1690" s="14"/>
      <c r="Y1690" s="14"/>
      <c r="Z1690" s="14"/>
    </row>
    <row r="1691">
      <c r="A1691" s="106">
        <v>1690.0</v>
      </c>
      <c r="B1691" s="107" t="s">
        <v>7119</v>
      </c>
      <c r="C1691" s="107" t="s">
        <v>7173</v>
      </c>
      <c r="D1691" s="107" t="s">
        <v>4569</v>
      </c>
      <c r="E1691" s="36" t="s">
        <v>1061</v>
      </c>
      <c r="F1691" s="14"/>
      <c r="G1691" s="14"/>
      <c r="H1691" s="14"/>
      <c r="I1691" s="14"/>
      <c r="J1691" s="14"/>
      <c r="K1691" s="14"/>
      <c r="L1691" s="14"/>
      <c r="M1691" s="14"/>
      <c r="N1691" s="14"/>
      <c r="O1691" s="14"/>
      <c r="P1691" s="14"/>
      <c r="Q1691" s="14"/>
      <c r="R1691" s="14"/>
      <c r="S1691" s="14"/>
      <c r="T1691" s="14"/>
      <c r="U1691" s="14"/>
      <c r="V1691" s="14"/>
      <c r="W1691" s="14"/>
      <c r="X1691" s="14"/>
      <c r="Y1691" s="14"/>
      <c r="Z1691" s="14"/>
    </row>
    <row r="1692">
      <c r="A1692" s="106">
        <v>1691.0</v>
      </c>
      <c r="B1692" s="107" t="s">
        <v>7119</v>
      </c>
      <c r="C1692" s="107" t="s">
        <v>7174</v>
      </c>
      <c r="D1692" s="107" t="s">
        <v>4505</v>
      </c>
      <c r="E1692" s="36" t="s">
        <v>7150</v>
      </c>
      <c r="F1692" s="14"/>
      <c r="G1692" s="14"/>
      <c r="H1692" s="14"/>
      <c r="I1692" s="14"/>
      <c r="J1692" s="14"/>
      <c r="K1692" s="14"/>
      <c r="L1692" s="14"/>
      <c r="M1692" s="14"/>
      <c r="N1692" s="14"/>
      <c r="O1692" s="14"/>
      <c r="P1692" s="14"/>
      <c r="Q1692" s="14"/>
      <c r="R1692" s="14"/>
      <c r="S1692" s="14"/>
      <c r="T1692" s="14"/>
      <c r="U1692" s="14"/>
      <c r="V1692" s="14"/>
      <c r="W1692" s="14"/>
      <c r="X1692" s="14"/>
      <c r="Y1692" s="14"/>
      <c r="Z1692" s="14"/>
    </row>
    <row r="1693">
      <c r="A1693" s="106">
        <v>1692.0</v>
      </c>
      <c r="B1693" s="107" t="s">
        <v>7119</v>
      </c>
      <c r="C1693" s="107" t="s">
        <v>5749</v>
      </c>
      <c r="D1693" s="107" t="s">
        <v>4505</v>
      </c>
      <c r="E1693" s="36" t="s">
        <v>7150</v>
      </c>
      <c r="F1693" s="14"/>
      <c r="G1693" s="14"/>
      <c r="H1693" s="14"/>
      <c r="I1693" s="14"/>
      <c r="J1693" s="14"/>
      <c r="K1693" s="14"/>
      <c r="L1693" s="14"/>
      <c r="M1693" s="14"/>
      <c r="N1693" s="14"/>
      <c r="O1693" s="14"/>
      <c r="P1693" s="14"/>
      <c r="Q1693" s="14"/>
      <c r="R1693" s="14"/>
      <c r="S1693" s="14"/>
      <c r="T1693" s="14"/>
      <c r="U1693" s="14"/>
      <c r="V1693" s="14"/>
      <c r="W1693" s="14"/>
      <c r="X1693" s="14"/>
      <c r="Y1693" s="14"/>
      <c r="Z1693" s="14"/>
    </row>
    <row r="1694">
      <c r="A1694" s="106">
        <v>1693.0</v>
      </c>
      <c r="B1694" s="107" t="s">
        <v>7119</v>
      </c>
      <c r="C1694" s="107" t="s">
        <v>7175</v>
      </c>
      <c r="D1694" s="107" t="s">
        <v>4505</v>
      </c>
      <c r="E1694" s="36" t="s">
        <v>7176</v>
      </c>
      <c r="F1694" s="14"/>
      <c r="G1694" s="14"/>
      <c r="H1694" s="14"/>
      <c r="I1694" s="14"/>
      <c r="J1694" s="14"/>
      <c r="K1694" s="14"/>
      <c r="L1694" s="14"/>
      <c r="M1694" s="14"/>
      <c r="N1694" s="14"/>
      <c r="O1694" s="14"/>
      <c r="P1694" s="14"/>
      <c r="Q1694" s="14"/>
      <c r="R1694" s="14"/>
      <c r="S1694" s="14"/>
      <c r="T1694" s="14"/>
      <c r="U1694" s="14"/>
      <c r="V1694" s="14"/>
      <c r="W1694" s="14"/>
      <c r="X1694" s="14"/>
      <c r="Y1694" s="14"/>
      <c r="Z1694" s="14"/>
    </row>
    <row r="1695">
      <c r="A1695" s="106">
        <v>1694.0</v>
      </c>
      <c r="B1695" s="107" t="s">
        <v>7119</v>
      </c>
      <c r="C1695" s="107" t="s">
        <v>7177</v>
      </c>
      <c r="D1695" s="107" t="s">
        <v>4505</v>
      </c>
      <c r="E1695" s="36" t="s">
        <v>7178</v>
      </c>
      <c r="F1695" s="14"/>
      <c r="G1695" s="14"/>
      <c r="H1695" s="14"/>
      <c r="I1695" s="14"/>
      <c r="J1695" s="14"/>
      <c r="K1695" s="14"/>
      <c r="L1695" s="14"/>
      <c r="M1695" s="14"/>
      <c r="N1695" s="14"/>
      <c r="O1695" s="14"/>
      <c r="P1695" s="14"/>
      <c r="Q1695" s="14"/>
      <c r="R1695" s="14"/>
      <c r="S1695" s="14"/>
      <c r="T1695" s="14"/>
      <c r="U1695" s="14"/>
      <c r="V1695" s="14"/>
      <c r="W1695" s="14"/>
      <c r="X1695" s="14"/>
      <c r="Y1695" s="14"/>
      <c r="Z1695" s="14"/>
    </row>
    <row r="1696">
      <c r="A1696" s="106">
        <v>1695.0</v>
      </c>
      <c r="B1696" s="107" t="s">
        <v>7119</v>
      </c>
      <c r="C1696" s="107" t="s">
        <v>6020</v>
      </c>
      <c r="D1696" s="107" t="s">
        <v>4509</v>
      </c>
      <c r="E1696" s="36" t="s">
        <v>7179</v>
      </c>
      <c r="F1696" s="14"/>
      <c r="G1696" s="14"/>
      <c r="H1696" s="14"/>
      <c r="I1696" s="14"/>
      <c r="J1696" s="14"/>
      <c r="K1696" s="14"/>
      <c r="L1696" s="14"/>
      <c r="M1696" s="14"/>
      <c r="N1696" s="14"/>
      <c r="O1696" s="14"/>
      <c r="P1696" s="14"/>
      <c r="Q1696" s="14"/>
      <c r="R1696" s="14"/>
      <c r="S1696" s="14"/>
      <c r="T1696" s="14"/>
      <c r="U1696" s="14"/>
      <c r="V1696" s="14"/>
      <c r="W1696" s="14"/>
      <c r="X1696" s="14"/>
      <c r="Y1696" s="14"/>
      <c r="Z1696" s="14"/>
    </row>
    <row r="1697">
      <c r="A1697" s="106">
        <v>1696.0</v>
      </c>
      <c r="B1697" s="107" t="s">
        <v>7119</v>
      </c>
      <c r="C1697" s="107" t="s">
        <v>5562</v>
      </c>
      <c r="D1697" s="107" t="s">
        <v>4509</v>
      </c>
      <c r="E1697" s="36" t="s">
        <v>7180</v>
      </c>
      <c r="F1697" s="14"/>
      <c r="G1697" s="14"/>
      <c r="H1697" s="14"/>
      <c r="I1697" s="14"/>
      <c r="J1697" s="14"/>
      <c r="K1697" s="14"/>
      <c r="L1697" s="14"/>
      <c r="M1697" s="14"/>
      <c r="N1697" s="14"/>
      <c r="O1697" s="14"/>
      <c r="P1697" s="14"/>
      <c r="Q1697" s="14"/>
      <c r="R1697" s="14"/>
      <c r="S1697" s="14"/>
      <c r="T1697" s="14"/>
      <c r="U1697" s="14"/>
      <c r="V1697" s="14"/>
      <c r="W1697" s="14"/>
      <c r="X1697" s="14"/>
      <c r="Y1697" s="14"/>
      <c r="Z1697" s="14"/>
    </row>
    <row r="1698">
      <c r="A1698" s="106">
        <v>1697.0</v>
      </c>
      <c r="B1698" s="107" t="s">
        <v>7119</v>
      </c>
      <c r="C1698" s="107" t="s">
        <v>7082</v>
      </c>
      <c r="D1698" s="107" t="s">
        <v>4569</v>
      </c>
      <c r="E1698" s="36" t="s">
        <v>7181</v>
      </c>
      <c r="F1698" s="14"/>
      <c r="G1698" s="14"/>
      <c r="H1698" s="14"/>
      <c r="I1698" s="14"/>
      <c r="J1698" s="14"/>
      <c r="K1698" s="14"/>
      <c r="L1698" s="14"/>
      <c r="M1698" s="14"/>
      <c r="N1698" s="14"/>
      <c r="O1698" s="14"/>
      <c r="P1698" s="14"/>
      <c r="Q1698" s="14"/>
      <c r="R1698" s="14"/>
      <c r="S1698" s="14"/>
      <c r="T1698" s="14"/>
      <c r="U1698" s="14"/>
      <c r="V1698" s="14"/>
      <c r="W1698" s="14"/>
      <c r="X1698" s="14"/>
      <c r="Y1698" s="14"/>
      <c r="Z1698" s="14"/>
    </row>
    <row r="1699">
      <c r="A1699" s="106">
        <v>1698.0</v>
      </c>
      <c r="B1699" s="107" t="s">
        <v>7119</v>
      </c>
      <c r="C1699" s="107" t="s">
        <v>5210</v>
      </c>
      <c r="D1699" s="107" t="s">
        <v>4505</v>
      </c>
      <c r="E1699" s="36" t="s">
        <v>7182</v>
      </c>
      <c r="F1699" s="14"/>
      <c r="G1699" s="14"/>
      <c r="H1699" s="14"/>
      <c r="I1699" s="14"/>
      <c r="J1699" s="14"/>
      <c r="K1699" s="14"/>
      <c r="L1699" s="14"/>
      <c r="M1699" s="14"/>
      <c r="N1699" s="14"/>
      <c r="O1699" s="14"/>
      <c r="P1699" s="14"/>
      <c r="Q1699" s="14"/>
      <c r="R1699" s="14"/>
      <c r="S1699" s="14"/>
      <c r="T1699" s="14"/>
      <c r="U1699" s="14"/>
      <c r="V1699" s="14"/>
      <c r="W1699" s="14"/>
      <c r="X1699" s="14"/>
      <c r="Y1699" s="14"/>
      <c r="Z1699" s="14"/>
    </row>
    <row r="1700">
      <c r="A1700" s="106">
        <v>1699.0</v>
      </c>
      <c r="B1700" s="107" t="s">
        <v>7119</v>
      </c>
      <c r="C1700" s="107" t="s">
        <v>6099</v>
      </c>
      <c r="D1700" s="107" t="s">
        <v>4509</v>
      </c>
      <c r="E1700" s="36" t="s">
        <v>7183</v>
      </c>
      <c r="F1700" s="14"/>
      <c r="G1700" s="14"/>
      <c r="H1700" s="14"/>
      <c r="I1700" s="14"/>
      <c r="J1700" s="14"/>
      <c r="K1700" s="14"/>
      <c r="L1700" s="14"/>
      <c r="M1700" s="14"/>
      <c r="N1700" s="14"/>
      <c r="O1700" s="14"/>
      <c r="P1700" s="14"/>
      <c r="Q1700" s="14"/>
      <c r="R1700" s="14"/>
      <c r="S1700" s="14"/>
      <c r="T1700" s="14"/>
      <c r="U1700" s="14"/>
      <c r="V1700" s="14"/>
      <c r="W1700" s="14"/>
      <c r="X1700" s="14"/>
      <c r="Y1700" s="14"/>
      <c r="Z1700" s="14"/>
    </row>
    <row r="1701">
      <c r="A1701" s="106">
        <v>1700.0</v>
      </c>
      <c r="B1701" s="107" t="s">
        <v>7119</v>
      </c>
      <c r="C1701" s="107" t="s">
        <v>7184</v>
      </c>
      <c r="D1701" s="107" t="s">
        <v>4509</v>
      </c>
      <c r="E1701" s="36" t="s">
        <v>7185</v>
      </c>
      <c r="F1701" s="14"/>
      <c r="G1701" s="14"/>
      <c r="H1701" s="14"/>
      <c r="I1701" s="14"/>
      <c r="J1701" s="14"/>
      <c r="K1701" s="14"/>
      <c r="L1701" s="14"/>
      <c r="M1701" s="14"/>
      <c r="N1701" s="14"/>
      <c r="O1701" s="14"/>
      <c r="P1701" s="14"/>
      <c r="Q1701" s="14"/>
      <c r="R1701" s="14"/>
      <c r="S1701" s="14"/>
      <c r="T1701" s="14"/>
      <c r="U1701" s="14"/>
      <c r="V1701" s="14"/>
      <c r="W1701" s="14"/>
      <c r="X1701" s="14"/>
      <c r="Y1701" s="14"/>
      <c r="Z1701" s="14"/>
    </row>
    <row r="1702">
      <c r="A1702" s="106">
        <v>1701.0</v>
      </c>
      <c r="B1702" s="107" t="s">
        <v>7119</v>
      </c>
      <c r="C1702" s="107" t="s">
        <v>7186</v>
      </c>
      <c r="D1702" s="107" t="s">
        <v>4680</v>
      </c>
      <c r="E1702" s="36" t="s">
        <v>7187</v>
      </c>
      <c r="F1702" s="14"/>
      <c r="G1702" s="14"/>
      <c r="H1702" s="14"/>
      <c r="I1702" s="14"/>
      <c r="J1702" s="14"/>
      <c r="K1702" s="14"/>
      <c r="L1702" s="14"/>
      <c r="M1702" s="14"/>
      <c r="N1702" s="14"/>
      <c r="O1702" s="14"/>
      <c r="P1702" s="14"/>
      <c r="Q1702" s="14"/>
      <c r="R1702" s="14"/>
      <c r="S1702" s="14"/>
      <c r="T1702" s="14"/>
      <c r="U1702" s="14"/>
      <c r="V1702" s="14"/>
      <c r="W1702" s="14"/>
      <c r="X1702" s="14"/>
      <c r="Y1702" s="14"/>
      <c r="Z1702" s="14"/>
    </row>
    <row r="1703">
      <c r="A1703" s="106">
        <v>1702.0</v>
      </c>
      <c r="B1703" s="107" t="s">
        <v>7119</v>
      </c>
      <c r="C1703" s="107" t="s">
        <v>7188</v>
      </c>
      <c r="D1703" s="107" t="s">
        <v>4505</v>
      </c>
      <c r="E1703" s="36" t="s">
        <v>7189</v>
      </c>
      <c r="F1703" s="14"/>
      <c r="G1703" s="14"/>
      <c r="H1703" s="14"/>
      <c r="I1703" s="14"/>
      <c r="J1703" s="14"/>
      <c r="K1703" s="14"/>
      <c r="L1703" s="14"/>
      <c r="M1703" s="14"/>
      <c r="N1703" s="14"/>
      <c r="O1703" s="14"/>
      <c r="P1703" s="14"/>
      <c r="Q1703" s="14"/>
      <c r="R1703" s="14"/>
      <c r="S1703" s="14"/>
      <c r="T1703" s="14"/>
      <c r="U1703" s="14"/>
      <c r="V1703" s="14"/>
      <c r="W1703" s="14"/>
      <c r="X1703" s="14"/>
      <c r="Y1703" s="14"/>
      <c r="Z1703" s="14"/>
    </row>
    <row r="1704">
      <c r="A1704" s="106">
        <v>1703.0</v>
      </c>
      <c r="B1704" s="107" t="s">
        <v>7119</v>
      </c>
      <c r="C1704" s="107" t="s">
        <v>7190</v>
      </c>
      <c r="D1704" s="107" t="s">
        <v>4509</v>
      </c>
      <c r="E1704" s="36" t="s">
        <v>7191</v>
      </c>
      <c r="F1704" s="14"/>
      <c r="G1704" s="14"/>
      <c r="H1704" s="14"/>
      <c r="I1704" s="14"/>
      <c r="J1704" s="14"/>
      <c r="K1704" s="14"/>
      <c r="L1704" s="14"/>
      <c r="M1704" s="14"/>
      <c r="N1704" s="14"/>
      <c r="O1704" s="14"/>
      <c r="P1704" s="14"/>
      <c r="Q1704" s="14"/>
      <c r="R1704" s="14"/>
      <c r="S1704" s="14"/>
      <c r="T1704" s="14"/>
      <c r="U1704" s="14"/>
      <c r="V1704" s="14"/>
      <c r="W1704" s="14"/>
      <c r="X1704" s="14"/>
      <c r="Y1704" s="14"/>
      <c r="Z1704" s="14"/>
    </row>
    <row r="1705">
      <c r="A1705" s="106">
        <v>1704.0</v>
      </c>
      <c r="B1705" s="107" t="s">
        <v>7119</v>
      </c>
      <c r="C1705" s="107" t="s">
        <v>7192</v>
      </c>
      <c r="D1705" s="107" t="s">
        <v>4509</v>
      </c>
      <c r="E1705" s="36" t="s">
        <v>7193</v>
      </c>
      <c r="F1705" s="14"/>
      <c r="G1705" s="14"/>
      <c r="H1705" s="14"/>
      <c r="I1705" s="14"/>
      <c r="J1705" s="14"/>
      <c r="K1705" s="14"/>
      <c r="L1705" s="14"/>
      <c r="M1705" s="14"/>
      <c r="N1705" s="14"/>
      <c r="O1705" s="14"/>
      <c r="P1705" s="14"/>
      <c r="Q1705" s="14"/>
      <c r="R1705" s="14"/>
      <c r="S1705" s="14"/>
      <c r="T1705" s="14"/>
      <c r="U1705" s="14"/>
      <c r="V1705" s="14"/>
      <c r="W1705" s="14"/>
      <c r="X1705" s="14"/>
      <c r="Y1705" s="14"/>
      <c r="Z1705" s="14"/>
    </row>
    <row r="1706">
      <c r="A1706" s="106">
        <v>1705.0</v>
      </c>
      <c r="B1706" s="107" t="s">
        <v>7119</v>
      </c>
      <c r="C1706" s="107" t="s">
        <v>7194</v>
      </c>
      <c r="D1706" s="107" t="s">
        <v>4509</v>
      </c>
      <c r="E1706" s="36" t="s">
        <v>7195</v>
      </c>
      <c r="F1706" s="14"/>
      <c r="G1706" s="14"/>
      <c r="H1706" s="14"/>
      <c r="I1706" s="14"/>
      <c r="J1706" s="14"/>
      <c r="K1706" s="14"/>
      <c r="L1706" s="14"/>
      <c r="M1706" s="14"/>
      <c r="N1706" s="14"/>
      <c r="O1706" s="14"/>
      <c r="P1706" s="14"/>
      <c r="Q1706" s="14"/>
      <c r="R1706" s="14"/>
      <c r="S1706" s="14"/>
      <c r="T1706" s="14"/>
      <c r="U1706" s="14"/>
      <c r="V1706" s="14"/>
      <c r="W1706" s="14"/>
      <c r="X1706" s="14"/>
      <c r="Y1706" s="14"/>
      <c r="Z1706" s="14"/>
    </row>
    <row r="1707">
      <c r="A1707" s="106">
        <v>1706.0</v>
      </c>
      <c r="B1707" s="107" t="s">
        <v>7119</v>
      </c>
      <c r="C1707" s="107" t="s">
        <v>7196</v>
      </c>
      <c r="D1707" s="107" t="s">
        <v>4509</v>
      </c>
      <c r="E1707" s="36" t="s">
        <v>7197</v>
      </c>
      <c r="F1707" s="14"/>
      <c r="G1707" s="14"/>
      <c r="H1707" s="14"/>
      <c r="I1707" s="14"/>
      <c r="J1707" s="14"/>
      <c r="K1707" s="14"/>
      <c r="L1707" s="14"/>
      <c r="M1707" s="14"/>
      <c r="N1707" s="14"/>
      <c r="O1707" s="14"/>
      <c r="P1707" s="14"/>
      <c r="Q1707" s="14"/>
      <c r="R1707" s="14"/>
      <c r="S1707" s="14"/>
      <c r="T1707" s="14"/>
      <c r="U1707" s="14"/>
      <c r="V1707" s="14"/>
      <c r="W1707" s="14"/>
      <c r="X1707" s="14"/>
      <c r="Y1707" s="14"/>
      <c r="Z1707" s="14"/>
    </row>
    <row r="1708">
      <c r="A1708" s="106">
        <v>1707.0</v>
      </c>
      <c r="B1708" s="107" t="s">
        <v>7119</v>
      </c>
      <c r="C1708" s="107" t="s">
        <v>5557</v>
      </c>
      <c r="D1708" s="107" t="s">
        <v>4680</v>
      </c>
      <c r="E1708" s="36" t="s">
        <v>7198</v>
      </c>
      <c r="F1708" s="14"/>
      <c r="G1708" s="14"/>
      <c r="H1708" s="14"/>
      <c r="I1708" s="14"/>
      <c r="J1708" s="14"/>
      <c r="K1708" s="14"/>
      <c r="L1708" s="14"/>
      <c r="M1708" s="14"/>
      <c r="N1708" s="14"/>
      <c r="O1708" s="14"/>
      <c r="P1708" s="14"/>
      <c r="Q1708" s="14"/>
      <c r="R1708" s="14"/>
      <c r="S1708" s="14"/>
      <c r="T1708" s="14"/>
      <c r="U1708" s="14"/>
      <c r="V1708" s="14"/>
      <c r="W1708" s="14"/>
      <c r="X1708" s="14"/>
      <c r="Y1708" s="14"/>
      <c r="Z1708" s="14"/>
    </row>
    <row r="1709">
      <c r="A1709" s="106">
        <v>1708.0</v>
      </c>
      <c r="B1709" s="107" t="s">
        <v>7119</v>
      </c>
      <c r="C1709" s="107" t="s">
        <v>4899</v>
      </c>
      <c r="D1709" s="107" t="s">
        <v>5178</v>
      </c>
      <c r="E1709" s="36" t="s">
        <v>7199</v>
      </c>
      <c r="F1709" s="14"/>
      <c r="G1709" s="14"/>
      <c r="H1709" s="14"/>
      <c r="I1709" s="14"/>
      <c r="J1709" s="14"/>
      <c r="K1709" s="14"/>
      <c r="L1709" s="14"/>
      <c r="M1709" s="14"/>
      <c r="N1709" s="14"/>
      <c r="O1709" s="14"/>
      <c r="P1709" s="14"/>
      <c r="Q1709" s="14"/>
      <c r="R1709" s="14"/>
      <c r="S1709" s="14"/>
      <c r="T1709" s="14"/>
      <c r="U1709" s="14"/>
      <c r="V1709" s="14"/>
      <c r="W1709" s="14"/>
      <c r="X1709" s="14"/>
      <c r="Y1709" s="14"/>
      <c r="Z1709" s="14"/>
    </row>
    <row r="1710">
      <c r="A1710" s="106">
        <v>1709.0</v>
      </c>
      <c r="B1710" s="107" t="s">
        <v>7119</v>
      </c>
      <c r="C1710" s="107" t="s">
        <v>7200</v>
      </c>
      <c r="D1710" s="107" t="s">
        <v>4680</v>
      </c>
      <c r="E1710" s="36" t="s">
        <v>7201</v>
      </c>
      <c r="F1710" s="14"/>
      <c r="G1710" s="14"/>
      <c r="H1710" s="14"/>
      <c r="I1710" s="14"/>
      <c r="J1710" s="14"/>
      <c r="K1710" s="14"/>
      <c r="L1710" s="14"/>
      <c r="M1710" s="14"/>
      <c r="N1710" s="14"/>
      <c r="O1710" s="14"/>
      <c r="P1710" s="14"/>
      <c r="Q1710" s="14"/>
      <c r="R1710" s="14"/>
      <c r="S1710" s="14"/>
      <c r="T1710" s="14"/>
      <c r="U1710" s="14"/>
      <c r="V1710" s="14"/>
      <c r="W1710" s="14"/>
      <c r="X1710" s="14"/>
      <c r="Y1710" s="14"/>
      <c r="Z1710" s="14"/>
    </row>
    <row r="1711">
      <c r="A1711" s="106">
        <v>1710.0</v>
      </c>
      <c r="B1711" s="107" t="s">
        <v>7119</v>
      </c>
      <c r="C1711" s="107" t="s">
        <v>7202</v>
      </c>
      <c r="D1711" s="107" t="s">
        <v>4509</v>
      </c>
      <c r="E1711" s="36" t="s">
        <v>7203</v>
      </c>
      <c r="F1711" s="14"/>
      <c r="G1711" s="14"/>
      <c r="H1711" s="14"/>
      <c r="I1711" s="14"/>
      <c r="J1711" s="14"/>
      <c r="K1711" s="14"/>
      <c r="L1711" s="14"/>
      <c r="M1711" s="14"/>
      <c r="N1711" s="14"/>
      <c r="O1711" s="14"/>
      <c r="P1711" s="14"/>
      <c r="Q1711" s="14"/>
      <c r="R1711" s="14"/>
      <c r="S1711" s="14"/>
      <c r="T1711" s="14"/>
      <c r="U1711" s="14"/>
      <c r="V1711" s="14"/>
      <c r="W1711" s="14"/>
      <c r="X1711" s="14"/>
      <c r="Y1711" s="14"/>
      <c r="Z1711" s="14"/>
    </row>
    <row r="1712">
      <c r="A1712" s="106">
        <v>1711.0</v>
      </c>
      <c r="B1712" s="107" t="s">
        <v>7119</v>
      </c>
      <c r="C1712" s="107" t="s">
        <v>5090</v>
      </c>
      <c r="D1712" s="107" t="s">
        <v>4509</v>
      </c>
      <c r="E1712" s="36" t="s">
        <v>7204</v>
      </c>
      <c r="F1712" s="14"/>
      <c r="G1712" s="14"/>
      <c r="H1712" s="14"/>
      <c r="I1712" s="14"/>
      <c r="J1712" s="14"/>
      <c r="K1712" s="14"/>
      <c r="L1712" s="14"/>
      <c r="M1712" s="14"/>
      <c r="N1712" s="14"/>
      <c r="O1712" s="14"/>
      <c r="P1712" s="14"/>
      <c r="Q1712" s="14"/>
      <c r="R1712" s="14"/>
      <c r="S1712" s="14"/>
      <c r="T1712" s="14"/>
      <c r="U1712" s="14"/>
      <c r="V1712" s="14"/>
      <c r="W1712" s="14"/>
      <c r="X1712" s="14"/>
      <c r="Y1712" s="14"/>
      <c r="Z1712" s="14"/>
    </row>
    <row r="1713">
      <c r="A1713" s="106">
        <v>1712.0</v>
      </c>
      <c r="B1713" s="107" t="s">
        <v>7119</v>
      </c>
      <c r="C1713" s="107" t="s">
        <v>7205</v>
      </c>
      <c r="D1713" s="107" t="s">
        <v>5178</v>
      </c>
      <c r="E1713" s="36" t="s">
        <v>7206</v>
      </c>
      <c r="F1713" s="14"/>
      <c r="G1713" s="14"/>
      <c r="H1713" s="14"/>
      <c r="I1713" s="14"/>
      <c r="J1713" s="14"/>
      <c r="K1713" s="14"/>
      <c r="L1713" s="14"/>
      <c r="M1713" s="14"/>
      <c r="N1713" s="14"/>
      <c r="O1713" s="14"/>
      <c r="P1713" s="14"/>
      <c r="Q1713" s="14"/>
      <c r="R1713" s="14"/>
      <c r="S1713" s="14"/>
      <c r="T1713" s="14"/>
      <c r="U1713" s="14"/>
      <c r="V1713" s="14"/>
      <c r="W1713" s="14"/>
      <c r="X1713" s="14"/>
      <c r="Y1713" s="14"/>
      <c r="Z1713" s="14"/>
    </row>
    <row r="1714">
      <c r="A1714" s="106">
        <v>1713.0</v>
      </c>
      <c r="B1714" s="107" t="s">
        <v>7119</v>
      </c>
      <c r="C1714" s="107" t="s">
        <v>7207</v>
      </c>
      <c r="D1714" s="107" t="s">
        <v>4680</v>
      </c>
      <c r="E1714" s="36" t="s">
        <v>7208</v>
      </c>
      <c r="F1714" s="14"/>
      <c r="G1714" s="14"/>
      <c r="H1714" s="14"/>
      <c r="I1714" s="14"/>
      <c r="J1714" s="14"/>
      <c r="K1714" s="14"/>
      <c r="L1714" s="14"/>
      <c r="M1714" s="14"/>
      <c r="N1714" s="14"/>
      <c r="O1714" s="14"/>
      <c r="P1714" s="14"/>
      <c r="Q1714" s="14"/>
      <c r="R1714" s="14"/>
      <c r="S1714" s="14"/>
      <c r="T1714" s="14"/>
      <c r="U1714" s="14"/>
      <c r="V1714" s="14"/>
      <c r="W1714" s="14"/>
      <c r="X1714" s="14"/>
      <c r="Y1714" s="14"/>
      <c r="Z1714" s="14"/>
    </row>
    <row r="1715">
      <c r="A1715" s="106">
        <v>1714.0</v>
      </c>
      <c r="B1715" s="107" t="s">
        <v>7119</v>
      </c>
      <c r="C1715" s="107" t="s">
        <v>7209</v>
      </c>
      <c r="D1715" s="107" t="s">
        <v>5224</v>
      </c>
      <c r="E1715" s="36" t="s">
        <v>7210</v>
      </c>
      <c r="F1715" s="14"/>
      <c r="G1715" s="14"/>
      <c r="H1715" s="14"/>
      <c r="I1715" s="14"/>
      <c r="J1715" s="14"/>
      <c r="K1715" s="14"/>
      <c r="L1715" s="14"/>
      <c r="M1715" s="14"/>
      <c r="N1715" s="14"/>
      <c r="O1715" s="14"/>
      <c r="P1715" s="14"/>
      <c r="Q1715" s="14"/>
      <c r="R1715" s="14"/>
      <c r="S1715" s="14"/>
      <c r="T1715" s="14"/>
      <c r="U1715" s="14"/>
      <c r="V1715" s="14"/>
      <c r="W1715" s="14"/>
      <c r="X1715" s="14"/>
      <c r="Y1715" s="14"/>
      <c r="Z1715" s="14"/>
    </row>
    <row r="1716">
      <c r="A1716" s="106">
        <v>1715.0</v>
      </c>
      <c r="B1716" s="107" t="s">
        <v>7119</v>
      </c>
      <c r="C1716" s="107" t="s">
        <v>4692</v>
      </c>
      <c r="D1716" s="107" t="s">
        <v>4680</v>
      </c>
      <c r="E1716" s="36" t="s">
        <v>7211</v>
      </c>
      <c r="F1716" s="14"/>
      <c r="G1716" s="14"/>
      <c r="H1716" s="14"/>
      <c r="I1716" s="14"/>
      <c r="J1716" s="14"/>
      <c r="K1716" s="14"/>
      <c r="L1716" s="14"/>
      <c r="M1716" s="14"/>
      <c r="N1716" s="14"/>
      <c r="O1716" s="14"/>
      <c r="P1716" s="14"/>
      <c r="Q1716" s="14"/>
      <c r="R1716" s="14"/>
      <c r="S1716" s="14"/>
      <c r="T1716" s="14"/>
      <c r="U1716" s="14"/>
      <c r="V1716" s="14"/>
      <c r="W1716" s="14"/>
      <c r="X1716" s="14"/>
      <c r="Y1716" s="14"/>
      <c r="Z1716" s="14"/>
    </row>
    <row r="1717">
      <c r="A1717" s="106">
        <v>1716.0</v>
      </c>
      <c r="B1717" s="107" t="s">
        <v>7119</v>
      </c>
      <c r="C1717" s="107" t="s">
        <v>7212</v>
      </c>
      <c r="D1717" s="107" t="s">
        <v>4509</v>
      </c>
      <c r="E1717" s="36" t="s">
        <v>7213</v>
      </c>
      <c r="F1717" s="14"/>
      <c r="G1717" s="14"/>
      <c r="H1717" s="14"/>
      <c r="I1717" s="14"/>
      <c r="J1717" s="14"/>
      <c r="K1717" s="14"/>
      <c r="L1717" s="14"/>
      <c r="M1717" s="14"/>
      <c r="N1717" s="14"/>
      <c r="O1717" s="14"/>
      <c r="P1717" s="14"/>
      <c r="Q1717" s="14"/>
      <c r="R1717" s="14"/>
      <c r="S1717" s="14"/>
      <c r="T1717" s="14"/>
      <c r="U1717" s="14"/>
      <c r="V1717" s="14"/>
      <c r="W1717" s="14"/>
      <c r="X1717" s="14"/>
      <c r="Y1717" s="14"/>
      <c r="Z1717" s="14"/>
    </row>
    <row r="1718">
      <c r="A1718" s="106">
        <v>1717.0</v>
      </c>
      <c r="B1718" s="107" t="s">
        <v>7119</v>
      </c>
      <c r="C1718" s="107" t="s">
        <v>5057</v>
      </c>
      <c r="D1718" s="107" t="s">
        <v>4509</v>
      </c>
      <c r="E1718" s="36" t="s">
        <v>7214</v>
      </c>
      <c r="F1718" s="14"/>
      <c r="G1718" s="14"/>
      <c r="H1718" s="14"/>
      <c r="I1718" s="14"/>
      <c r="J1718" s="14"/>
      <c r="K1718" s="14"/>
      <c r="L1718" s="14"/>
      <c r="M1718" s="14"/>
      <c r="N1718" s="14"/>
      <c r="O1718" s="14"/>
      <c r="P1718" s="14"/>
      <c r="Q1718" s="14"/>
      <c r="R1718" s="14"/>
      <c r="S1718" s="14"/>
      <c r="T1718" s="14"/>
      <c r="U1718" s="14"/>
      <c r="V1718" s="14"/>
      <c r="W1718" s="14"/>
      <c r="X1718" s="14"/>
      <c r="Y1718" s="14"/>
      <c r="Z1718" s="14"/>
    </row>
    <row r="1719">
      <c r="A1719" s="106">
        <v>1718.0</v>
      </c>
      <c r="B1719" s="107" t="s">
        <v>7119</v>
      </c>
      <c r="C1719" s="107" t="s">
        <v>4937</v>
      </c>
      <c r="D1719" s="107" t="s">
        <v>5224</v>
      </c>
      <c r="E1719" s="36" t="s">
        <v>7215</v>
      </c>
      <c r="F1719" s="14"/>
      <c r="G1719" s="14"/>
      <c r="H1719" s="14"/>
      <c r="I1719" s="14"/>
      <c r="J1719" s="14"/>
      <c r="K1719" s="14"/>
      <c r="L1719" s="14"/>
      <c r="M1719" s="14"/>
      <c r="N1719" s="14"/>
      <c r="O1719" s="14"/>
      <c r="P1719" s="14"/>
      <c r="Q1719" s="14"/>
      <c r="R1719" s="14"/>
      <c r="S1719" s="14"/>
      <c r="T1719" s="14"/>
      <c r="U1719" s="14"/>
      <c r="V1719" s="14"/>
      <c r="W1719" s="14"/>
      <c r="X1719" s="14"/>
      <c r="Y1719" s="14"/>
      <c r="Z1719" s="14"/>
    </row>
    <row r="1720">
      <c r="A1720" s="106">
        <v>1719.0</v>
      </c>
      <c r="B1720" s="107" t="s">
        <v>7119</v>
      </c>
      <c r="C1720" s="107" t="s">
        <v>7216</v>
      </c>
      <c r="D1720" s="107" t="s">
        <v>4509</v>
      </c>
      <c r="E1720" s="36" t="s">
        <v>7217</v>
      </c>
      <c r="F1720" s="14"/>
      <c r="G1720" s="14"/>
      <c r="H1720" s="14"/>
      <c r="I1720" s="14"/>
      <c r="J1720" s="14"/>
      <c r="K1720" s="14"/>
      <c r="L1720" s="14"/>
      <c r="M1720" s="14"/>
      <c r="N1720" s="14"/>
      <c r="O1720" s="14"/>
      <c r="P1720" s="14"/>
      <c r="Q1720" s="14"/>
      <c r="R1720" s="14"/>
      <c r="S1720" s="14"/>
      <c r="T1720" s="14"/>
      <c r="U1720" s="14"/>
      <c r="V1720" s="14"/>
      <c r="W1720" s="14"/>
      <c r="X1720" s="14"/>
      <c r="Y1720" s="14"/>
      <c r="Z1720" s="14"/>
    </row>
    <row r="1721">
      <c r="A1721" s="106">
        <v>1720.0</v>
      </c>
      <c r="B1721" s="107" t="s">
        <v>7119</v>
      </c>
      <c r="C1721" s="107" t="s">
        <v>7218</v>
      </c>
      <c r="D1721" s="107" t="s">
        <v>4509</v>
      </c>
      <c r="E1721" s="36" t="s">
        <v>7219</v>
      </c>
      <c r="F1721" s="14"/>
      <c r="G1721" s="14"/>
      <c r="H1721" s="14"/>
      <c r="I1721" s="14"/>
      <c r="J1721" s="14"/>
      <c r="K1721" s="14"/>
      <c r="L1721" s="14"/>
      <c r="M1721" s="14"/>
      <c r="N1721" s="14"/>
      <c r="O1721" s="14"/>
      <c r="P1721" s="14"/>
      <c r="Q1721" s="14"/>
      <c r="R1721" s="14"/>
      <c r="S1721" s="14"/>
      <c r="T1721" s="14"/>
      <c r="U1721" s="14"/>
      <c r="V1721" s="14"/>
      <c r="W1721" s="14"/>
      <c r="X1721" s="14"/>
      <c r="Y1721" s="14"/>
      <c r="Z1721" s="14"/>
    </row>
    <row r="1722">
      <c r="A1722" s="106">
        <v>1721.0</v>
      </c>
      <c r="B1722" s="107" t="s">
        <v>7119</v>
      </c>
      <c r="C1722" s="107" t="s">
        <v>7082</v>
      </c>
      <c r="D1722" s="107" t="s">
        <v>4509</v>
      </c>
      <c r="E1722" s="36" t="s">
        <v>7220</v>
      </c>
      <c r="F1722" s="14"/>
      <c r="G1722" s="14"/>
      <c r="H1722" s="14"/>
      <c r="I1722" s="14"/>
      <c r="J1722" s="14"/>
      <c r="K1722" s="14"/>
      <c r="L1722" s="14"/>
      <c r="M1722" s="14"/>
      <c r="N1722" s="14"/>
      <c r="O1722" s="14"/>
      <c r="P1722" s="14"/>
      <c r="Q1722" s="14"/>
      <c r="R1722" s="14"/>
      <c r="S1722" s="14"/>
      <c r="T1722" s="14"/>
      <c r="U1722" s="14"/>
      <c r="V1722" s="14"/>
      <c r="W1722" s="14"/>
      <c r="X1722" s="14"/>
      <c r="Y1722" s="14"/>
      <c r="Z1722" s="14"/>
    </row>
    <row r="1723">
      <c r="A1723" s="106">
        <v>1722.0</v>
      </c>
      <c r="B1723" s="107" t="s">
        <v>7119</v>
      </c>
      <c r="C1723" s="107" t="s">
        <v>4992</v>
      </c>
      <c r="D1723" s="107" t="s">
        <v>4509</v>
      </c>
      <c r="E1723" s="36" t="s">
        <v>7221</v>
      </c>
      <c r="F1723" s="14"/>
      <c r="G1723" s="14"/>
      <c r="H1723" s="14"/>
      <c r="I1723" s="14"/>
      <c r="J1723" s="14"/>
      <c r="K1723" s="14"/>
      <c r="L1723" s="14"/>
      <c r="M1723" s="14"/>
      <c r="N1723" s="14"/>
      <c r="O1723" s="14"/>
      <c r="P1723" s="14"/>
      <c r="Q1723" s="14"/>
      <c r="R1723" s="14"/>
      <c r="S1723" s="14"/>
      <c r="T1723" s="14"/>
      <c r="U1723" s="14"/>
      <c r="V1723" s="14"/>
      <c r="W1723" s="14"/>
      <c r="X1723" s="14"/>
      <c r="Y1723" s="14"/>
      <c r="Z1723" s="14"/>
    </row>
    <row r="1724">
      <c r="A1724" s="106">
        <v>1723.0</v>
      </c>
      <c r="B1724" s="107" t="s">
        <v>7119</v>
      </c>
      <c r="C1724" s="107" t="s">
        <v>4579</v>
      </c>
      <c r="D1724" s="107" t="s">
        <v>4680</v>
      </c>
      <c r="E1724" s="36" t="s">
        <v>7222</v>
      </c>
      <c r="F1724" s="14"/>
      <c r="G1724" s="14"/>
      <c r="H1724" s="14"/>
      <c r="I1724" s="14"/>
      <c r="J1724" s="14"/>
      <c r="K1724" s="14"/>
      <c r="L1724" s="14"/>
      <c r="M1724" s="14"/>
      <c r="N1724" s="14"/>
      <c r="O1724" s="14"/>
      <c r="P1724" s="14"/>
      <c r="Q1724" s="14"/>
      <c r="R1724" s="14"/>
      <c r="S1724" s="14"/>
      <c r="T1724" s="14"/>
      <c r="U1724" s="14"/>
      <c r="V1724" s="14"/>
      <c r="W1724" s="14"/>
      <c r="X1724" s="14"/>
      <c r="Y1724" s="14"/>
      <c r="Z1724" s="14"/>
    </row>
    <row r="1725">
      <c r="A1725" s="106">
        <v>1724.0</v>
      </c>
      <c r="B1725" s="107" t="s">
        <v>7119</v>
      </c>
      <c r="C1725" s="107" t="s">
        <v>4519</v>
      </c>
      <c r="D1725" s="107" t="s">
        <v>4509</v>
      </c>
      <c r="E1725" s="36" t="s">
        <v>7223</v>
      </c>
      <c r="F1725" s="14"/>
      <c r="G1725" s="14"/>
      <c r="H1725" s="14"/>
      <c r="I1725" s="14"/>
      <c r="J1725" s="14"/>
      <c r="K1725" s="14"/>
      <c r="L1725" s="14"/>
      <c r="M1725" s="14"/>
      <c r="N1725" s="14"/>
      <c r="O1725" s="14"/>
      <c r="P1725" s="14"/>
      <c r="Q1725" s="14"/>
      <c r="R1725" s="14"/>
      <c r="S1725" s="14"/>
      <c r="T1725" s="14"/>
      <c r="U1725" s="14"/>
      <c r="V1725" s="14"/>
      <c r="W1725" s="14"/>
      <c r="X1725" s="14"/>
      <c r="Y1725" s="14"/>
      <c r="Z1725" s="14"/>
    </row>
    <row r="1726">
      <c r="A1726" s="106">
        <v>1725.0</v>
      </c>
      <c r="B1726" s="107" t="s">
        <v>7119</v>
      </c>
      <c r="C1726" s="107" t="s">
        <v>4897</v>
      </c>
      <c r="D1726" s="107" t="s">
        <v>4509</v>
      </c>
      <c r="E1726" s="36" t="s">
        <v>7224</v>
      </c>
      <c r="F1726" s="14"/>
      <c r="G1726" s="14"/>
      <c r="H1726" s="14"/>
      <c r="I1726" s="14"/>
      <c r="J1726" s="14"/>
      <c r="K1726" s="14"/>
      <c r="L1726" s="14"/>
      <c r="M1726" s="14"/>
      <c r="N1726" s="14"/>
      <c r="O1726" s="14"/>
      <c r="P1726" s="14"/>
      <c r="Q1726" s="14"/>
      <c r="R1726" s="14"/>
      <c r="S1726" s="14"/>
      <c r="T1726" s="14"/>
      <c r="U1726" s="14"/>
      <c r="V1726" s="14"/>
      <c r="W1726" s="14"/>
      <c r="X1726" s="14"/>
      <c r="Y1726" s="14"/>
      <c r="Z1726" s="14"/>
    </row>
    <row r="1727">
      <c r="A1727" s="106">
        <v>1726.0</v>
      </c>
      <c r="B1727" s="107" t="s">
        <v>7119</v>
      </c>
      <c r="C1727" s="107" t="s">
        <v>5871</v>
      </c>
      <c r="D1727" s="107" t="s">
        <v>4509</v>
      </c>
      <c r="E1727" s="36" t="s">
        <v>7225</v>
      </c>
      <c r="F1727" s="14"/>
      <c r="G1727" s="14"/>
      <c r="H1727" s="14"/>
      <c r="I1727" s="14"/>
      <c r="J1727" s="14"/>
      <c r="K1727" s="14"/>
      <c r="L1727" s="14"/>
      <c r="M1727" s="14"/>
      <c r="N1727" s="14"/>
      <c r="O1727" s="14"/>
      <c r="P1727" s="14"/>
      <c r="Q1727" s="14"/>
      <c r="R1727" s="14"/>
      <c r="S1727" s="14"/>
      <c r="T1727" s="14"/>
      <c r="U1727" s="14"/>
      <c r="V1727" s="14"/>
      <c r="W1727" s="14"/>
      <c r="X1727" s="14"/>
      <c r="Y1727" s="14"/>
      <c r="Z1727" s="14"/>
    </row>
    <row r="1728">
      <c r="A1728" s="106">
        <v>1727.0</v>
      </c>
      <c r="B1728" s="107" t="s">
        <v>7119</v>
      </c>
      <c r="C1728" s="107" t="s">
        <v>4536</v>
      </c>
      <c r="D1728" s="107" t="s">
        <v>4680</v>
      </c>
      <c r="E1728" s="36" t="s">
        <v>7226</v>
      </c>
      <c r="F1728" s="14"/>
      <c r="G1728" s="14"/>
      <c r="H1728" s="14"/>
      <c r="I1728" s="14"/>
      <c r="J1728" s="14"/>
      <c r="K1728" s="14"/>
      <c r="L1728" s="14"/>
      <c r="M1728" s="14"/>
      <c r="N1728" s="14"/>
      <c r="O1728" s="14"/>
      <c r="P1728" s="14"/>
      <c r="Q1728" s="14"/>
      <c r="R1728" s="14"/>
      <c r="S1728" s="14"/>
      <c r="T1728" s="14"/>
      <c r="U1728" s="14"/>
      <c r="V1728" s="14"/>
      <c r="W1728" s="14"/>
      <c r="X1728" s="14"/>
      <c r="Y1728" s="14"/>
      <c r="Z1728" s="14"/>
    </row>
    <row r="1729">
      <c r="A1729" s="106">
        <v>1728.0</v>
      </c>
      <c r="B1729" s="107" t="s">
        <v>7119</v>
      </c>
      <c r="C1729" s="107" t="s">
        <v>7227</v>
      </c>
      <c r="D1729" s="107" t="s">
        <v>4543</v>
      </c>
      <c r="E1729" s="36" t="s">
        <v>7228</v>
      </c>
      <c r="F1729" s="14"/>
      <c r="G1729" s="14"/>
      <c r="H1729" s="14"/>
      <c r="I1729" s="14"/>
      <c r="J1729" s="14"/>
      <c r="K1729" s="14"/>
      <c r="L1729" s="14"/>
      <c r="M1729" s="14"/>
      <c r="N1729" s="14"/>
      <c r="O1729" s="14"/>
      <c r="P1729" s="14"/>
      <c r="Q1729" s="14"/>
      <c r="R1729" s="14"/>
      <c r="S1729" s="14"/>
      <c r="T1729" s="14"/>
      <c r="U1729" s="14"/>
      <c r="V1729" s="14"/>
      <c r="W1729" s="14"/>
      <c r="X1729" s="14"/>
      <c r="Y1729" s="14"/>
      <c r="Z1729" s="14"/>
    </row>
    <row r="1730">
      <c r="A1730" s="106">
        <v>1729.0</v>
      </c>
      <c r="B1730" s="107" t="s">
        <v>7119</v>
      </c>
      <c r="C1730" s="107" t="s">
        <v>7229</v>
      </c>
      <c r="D1730" s="107" t="s">
        <v>4505</v>
      </c>
      <c r="E1730" s="36" t="s">
        <v>7230</v>
      </c>
      <c r="F1730" s="14"/>
      <c r="G1730" s="14"/>
      <c r="H1730" s="14"/>
      <c r="I1730" s="14"/>
      <c r="J1730" s="14"/>
      <c r="K1730" s="14"/>
      <c r="L1730" s="14"/>
      <c r="M1730" s="14"/>
      <c r="N1730" s="14"/>
      <c r="O1730" s="14"/>
      <c r="P1730" s="14"/>
      <c r="Q1730" s="14"/>
      <c r="R1730" s="14"/>
      <c r="S1730" s="14"/>
      <c r="T1730" s="14"/>
      <c r="U1730" s="14"/>
      <c r="V1730" s="14"/>
      <c r="W1730" s="14"/>
      <c r="X1730" s="14"/>
      <c r="Y1730" s="14"/>
      <c r="Z1730" s="14"/>
    </row>
    <row r="1731">
      <c r="A1731" s="106">
        <v>1730.0</v>
      </c>
      <c r="B1731" s="107" t="s">
        <v>7119</v>
      </c>
      <c r="C1731" s="107" t="s">
        <v>4753</v>
      </c>
      <c r="D1731" s="107" t="s">
        <v>4509</v>
      </c>
      <c r="E1731" s="36" t="s">
        <v>7231</v>
      </c>
      <c r="F1731" s="14"/>
      <c r="G1731" s="14"/>
      <c r="H1731" s="14"/>
      <c r="I1731" s="14"/>
      <c r="J1731" s="14"/>
      <c r="K1731" s="14"/>
      <c r="L1731" s="14"/>
      <c r="M1731" s="14"/>
      <c r="N1731" s="14"/>
      <c r="O1731" s="14"/>
      <c r="P1731" s="14"/>
      <c r="Q1731" s="14"/>
      <c r="R1731" s="14"/>
      <c r="S1731" s="14"/>
      <c r="T1731" s="14"/>
      <c r="U1731" s="14"/>
      <c r="V1731" s="14"/>
      <c r="W1731" s="14"/>
      <c r="X1731" s="14"/>
      <c r="Y1731" s="14"/>
      <c r="Z1731" s="14"/>
    </row>
    <row r="1732">
      <c r="A1732" s="106">
        <v>1731.0</v>
      </c>
      <c r="B1732" s="107" t="s">
        <v>7119</v>
      </c>
      <c r="C1732" s="107" t="s">
        <v>5702</v>
      </c>
      <c r="D1732" s="107" t="s">
        <v>4509</v>
      </c>
      <c r="E1732" s="36" t="s">
        <v>7232</v>
      </c>
      <c r="F1732" s="14"/>
      <c r="G1732" s="14"/>
      <c r="H1732" s="14"/>
      <c r="I1732" s="14"/>
      <c r="J1732" s="14"/>
      <c r="K1732" s="14"/>
      <c r="L1732" s="14"/>
      <c r="M1732" s="14"/>
      <c r="N1732" s="14"/>
      <c r="O1732" s="14"/>
      <c r="P1732" s="14"/>
      <c r="Q1732" s="14"/>
      <c r="R1732" s="14"/>
      <c r="S1732" s="14"/>
      <c r="T1732" s="14"/>
      <c r="U1732" s="14"/>
      <c r="V1732" s="14"/>
      <c r="W1732" s="14"/>
      <c r="X1732" s="14"/>
      <c r="Y1732" s="14"/>
      <c r="Z1732" s="14"/>
    </row>
    <row r="1733">
      <c r="A1733" s="106">
        <v>1732.0</v>
      </c>
      <c r="B1733" s="107" t="s">
        <v>7119</v>
      </c>
      <c r="C1733" s="107" t="s">
        <v>5478</v>
      </c>
      <c r="D1733" s="107" t="s">
        <v>4509</v>
      </c>
      <c r="E1733" s="36" t="s">
        <v>7233</v>
      </c>
      <c r="F1733" s="14"/>
      <c r="G1733" s="14"/>
      <c r="H1733" s="14"/>
      <c r="I1733" s="14"/>
      <c r="J1733" s="14"/>
      <c r="K1733" s="14"/>
      <c r="L1733" s="14"/>
      <c r="M1733" s="14"/>
      <c r="N1733" s="14"/>
      <c r="O1733" s="14"/>
      <c r="P1733" s="14"/>
      <c r="Q1733" s="14"/>
      <c r="R1733" s="14"/>
      <c r="S1733" s="14"/>
      <c r="T1733" s="14"/>
      <c r="U1733" s="14"/>
      <c r="V1733" s="14"/>
      <c r="W1733" s="14"/>
      <c r="X1733" s="14"/>
      <c r="Y1733" s="14"/>
      <c r="Z1733" s="14"/>
    </row>
    <row r="1734">
      <c r="A1734" s="106">
        <v>1733.0</v>
      </c>
      <c r="B1734" s="107" t="s">
        <v>7119</v>
      </c>
      <c r="C1734" s="107" t="s">
        <v>7234</v>
      </c>
      <c r="D1734" s="107" t="s">
        <v>4509</v>
      </c>
      <c r="E1734" s="36" t="s">
        <v>7235</v>
      </c>
      <c r="F1734" s="14"/>
      <c r="G1734" s="14"/>
      <c r="H1734" s="14"/>
      <c r="I1734" s="14"/>
      <c r="J1734" s="14"/>
      <c r="K1734" s="14"/>
      <c r="L1734" s="14"/>
      <c r="M1734" s="14"/>
      <c r="N1734" s="14"/>
      <c r="O1734" s="14"/>
      <c r="P1734" s="14"/>
      <c r="Q1734" s="14"/>
      <c r="R1734" s="14"/>
      <c r="S1734" s="14"/>
      <c r="T1734" s="14"/>
      <c r="U1734" s="14"/>
      <c r="V1734" s="14"/>
      <c r="W1734" s="14"/>
      <c r="X1734" s="14"/>
      <c r="Y1734" s="14"/>
      <c r="Z1734" s="14"/>
    </row>
    <row r="1735">
      <c r="A1735" s="106">
        <v>1734.0</v>
      </c>
      <c r="B1735" s="107" t="s">
        <v>7119</v>
      </c>
      <c r="C1735" s="107" t="s">
        <v>7236</v>
      </c>
      <c r="D1735" s="107" t="s">
        <v>4543</v>
      </c>
      <c r="E1735" s="36" t="s">
        <v>7237</v>
      </c>
      <c r="F1735" s="14"/>
      <c r="G1735" s="14"/>
      <c r="H1735" s="14"/>
      <c r="I1735" s="14"/>
      <c r="J1735" s="14"/>
      <c r="K1735" s="14"/>
      <c r="L1735" s="14"/>
      <c r="M1735" s="14"/>
      <c r="N1735" s="14"/>
      <c r="O1735" s="14"/>
      <c r="P1735" s="14"/>
      <c r="Q1735" s="14"/>
      <c r="R1735" s="14"/>
      <c r="S1735" s="14"/>
      <c r="T1735" s="14"/>
      <c r="U1735" s="14"/>
      <c r="V1735" s="14"/>
      <c r="W1735" s="14"/>
      <c r="X1735" s="14"/>
      <c r="Y1735" s="14"/>
      <c r="Z1735" s="14"/>
    </row>
    <row r="1736">
      <c r="A1736" s="106">
        <v>1735.0</v>
      </c>
      <c r="B1736" s="107" t="s">
        <v>7119</v>
      </c>
      <c r="C1736" s="107" t="s">
        <v>7238</v>
      </c>
      <c r="D1736" s="107" t="s">
        <v>4509</v>
      </c>
      <c r="E1736" s="36" t="s">
        <v>7239</v>
      </c>
      <c r="F1736" s="14"/>
      <c r="G1736" s="14"/>
      <c r="H1736" s="14"/>
      <c r="I1736" s="14"/>
      <c r="J1736" s="14"/>
      <c r="K1736" s="14"/>
      <c r="L1736" s="14"/>
      <c r="M1736" s="14"/>
      <c r="N1736" s="14"/>
      <c r="O1736" s="14"/>
      <c r="P1736" s="14"/>
      <c r="Q1736" s="14"/>
      <c r="R1736" s="14"/>
      <c r="S1736" s="14"/>
      <c r="T1736" s="14"/>
      <c r="U1736" s="14"/>
      <c r="V1736" s="14"/>
      <c r="W1736" s="14"/>
      <c r="X1736" s="14"/>
      <c r="Y1736" s="14"/>
      <c r="Z1736" s="14"/>
    </row>
    <row r="1737">
      <c r="A1737" s="106">
        <v>1736.0</v>
      </c>
      <c r="B1737" s="107" t="s">
        <v>7119</v>
      </c>
      <c r="C1737" s="107" t="s">
        <v>4692</v>
      </c>
      <c r="D1737" s="107" t="s">
        <v>4509</v>
      </c>
      <c r="E1737" s="36" t="s">
        <v>7240</v>
      </c>
      <c r="F1737" s="14"/>
      <c r="G1737" s="14"/>
      <c r="H1737" s="14"/>
      <c r="I1737" s="14"/>
      <c r="J1737" s="14"/>
      <c r="K1737" s="14"/>
      <c r="L1737" s="14"/>
      <c r="M1737" s="14"/>
      <c r="N1737" s="14"/>
      <c r="O1737" s="14"/>
      <c r="P1737" s="14"/>
      <c r="Q1737" s="14"/>
      <c r="R1737" s="14"/>
      <c r="S1737" s="14"/>
      <c r="T1737" s="14"/>
      <c r="U1737" s="14"/>
      <c r="V1737" s="14"/>
      <c r="W1737" s="14"/>
      <c r="X1737" s="14"/>
      <c r="Y1737" s="14"/>
      <c r="Z1737" s="14"/>
    </row>
    <row r="1738">
      <c r="A1738" s="106">
        <v>1737.0</v>
      </c>
      <c r="B1738" s="107" t="s">
        <v>7119</v>
      </c>
      <c r="C1738" s="107" t="s">
        <v>7241</v>
      </c>
      <c r="D1738" s="107" t="s">
        <v>4509</v>
      </c>
      <c r="E1738" s="36" t="s">
        <v>7242</v>
      </c>
      <c r="F1738" s="14"/>
      <c r="G1738" s="14"/>
      <c r="H1738" s="14"/>
      <c r="I1738" s="14"/>
      <c r="J1738" s="14"/>
      <c r="K1738" s="14"/>
      <c r="L1738" s="14"/>
      <c r="M1738" s="14"/>
      <c r="N1738" s="14"/>
      <c r="O1738" s="14"/>
      <c r="P1738" s="14"/>
      <c r="Q1738" s="14"/>
      <c r="R1738" s="14"/>
      <c r="S1738" s="14"/>
      <c r="T1738" s="14"/>
      <c r="U1738" s="14"/>
      <c r="V1738" s="14"/>
      <c r="W1738" s="14"/>
      <c r="X1738" s="14"/>
      <c r="Y1738" s="14"/>
      <c r="Z1738" s="14"/>
    </row>
    <row r="1739">
      <c r="A1739" s="106">
        <v>1738.0</v>
      </c>
      <c r="B1739" s="107" t="s">
        <v>7119</v>
      </c>
      <c r="C1739" s="107" t="s">
        <v>7243</v>
      </c>
      <c r="D1739" s="107" t="s">
        <v>4509</v>
      </c>
      <c r="E1739" s="36" t="s">
        <v>7244</v>
      </c>
      <c r="F1739" s="14"/>
      <c r="G1739" s="14"/>
      <c r="H1739" s="14"/>
      <c r="I1739" s="14"/>
      <c r="J1739" s="14"/>
      <c r="K1739" s="14"/>
      <c r="L1739" s="14"/>
      <c r="M1739" s="14"/>
      <c r="N1739" s="14"/>
      <c r="O1739" s="14"/>
      <c r="P1739" s="14"/>
      <c r="Q1739" s="14"/>
      <c r="R1739" s="14"/>
      <c r="S1739" s="14"/>
      <c r="T1739" s="14"/>
      <c r="U1739" s="14"/>
      <c r="V1739" s="14"/>
      <c r="W1739" s="14"/>
      <c r="X1739" s="14"/>
      <c r="Y1739" s="14"/>
      <c r="Z1739" s="14"/>
    </row>
    <row r="1740">
      <c r="A1740" s="106">
        <v>1739.0</v>
      </c>
      <c r="B1740" s="107" t="s">
        <v>7119</v>
      </c>
      <c r="C1740" s="107" t="s">
        <v>7245</v>
      </c>
      <c r="D1740" s="107" t="s">
        <v>4509</v>
      </c>
      <c r="E1740" s="36" t="s">
        <v>7246</v>
      </c>
      <c r="F1740" s="14"/>
      <c r="G1740" s="14"/>
      <c r="H1740" s="14"/>
      <c r="I1740" s="14"/>
      <c r="J1740" s="14"/>
      <c r="K1740" s="14"/>
      <c r="L1740" s="14"/>
      <c r="M1740" s="14"/>
      <c r="N1740" s="14"/>
      <c r="O1740" s="14"/>
      <c r="P1740" s="14"/>
      <c r="Q1740" s="14"/>
      <c r="R1740" s="14"/>
      <c r="S1740" s="14"/>
      <c r="T1740" s="14"/>
      <c r="U1740" s="14"/>
      <c r="V1740" s="14"/>
      <c r="W1740" s="14"/>
      <c r="X1740" s="14"/>
      <c r="Y1740" s="14"/>
      <c r="Z1740" s="14"/>
    </row>
    <row r="1741">
      <c r="A1741" s="106">
        <v>1740.0</v>
      </c>
      <c r="B1741" s="107" t="s">
        <v>7119</v>
      </c>
      <c r="C1741" s="107" t="s">
        <v>5661</v>
      </c>
      <c r="D1741" s="107" t="s">
        <v>4509</v>
      </c>
      <c r="E1741" s="36" t="s">
        <v>7247</v>
      </c>
      <c r="F1741" s="14"/>
      <c r="G1741" s="14"/>
      <c r="H1741" s="14"/>
      <c r="I1741" s="14"/>
      <c r="J1741" s="14"/>
      <c r="K1741" s="14"/>
      <c r="L1741" s="14"/>
      <c r="M1741" s="14"/>
      <c r="N1741" s="14"/>
      <c r="O1741" s="14"/>
      <c r="P1741" s="14"/>
      <c r="Q1741" s="14"/>
      <c r="R1741" s="14"/>
      <c r="S1741" s="14"/>
      <c r="T1741" s="14"/>
      <c r="U1741" s="14"/>
      <c r="V1741" s="14"/>
      <c r="W1741" s="14"/>
      <c r="X1741" s="14"/>
      <c r="Y1741" s="14"/>
      <c r="Z1741" s="14"/>
    </row>
    <row r="1742">
      <c r="A1742" s="106">
        <v>1741.0</v>
      </c>
      <c r="B1742" s="107" t="s">
        <v>7119</v>
      </c>
      <c r="C1742" s="107" t="s">
        <v>7248</v>
      </c>
      <c r="D1742" s="107" t="s">
        <v>4509</v>
      </c>
      <c r="E1742" s="36" t="s">
        <v>7249</v>
      </c>
      <c r="F1742" s="14"/>
      <c r="G1742" s="14"/>
      <c r="H1742" s="14"/>
      <c r="I1742" s="14"/>
      <c r="J1742" s="14"/>
      <c r="K1742" s="14"/>
      <c r="L1742" s="14"/>
      <c r="M1742" s="14"/>
      <c r="N1742" s="14"/>
      <c r="O1742" s="14"/>
      <c r="P1742" s="14"/>
      <c r="Q1742" s="14"/>
      <c r="R1742" s="14"/>
      <c r="S1742" s="14"/>
      <c r="T1742" s="14"/>
      <c r="U1742" s="14"/>
      <c r="V1742" s="14"/>
      <c r="W1742" s="14"/>
      <c r="X1742" s="14"/>
      <c r="Y1742" s="14"/>
      <c r="Z1742" s="14"/>
    </row>
    <row r="1743">
      <c r="A1743" s="106">
        <v>1742.0</v>
      </c>
      <c r="B1743" s="107" t="s">
        <v>7119</v>
      </c>
      <c r="C1743" s="107" t="s">
        <v>7250</v>
      </c>
      <c r="D1743" s="107" t="s">
        <v>4509</v>
      </c>
      <c r="E1743" s="36" t="s">
        <v>7251</v>
      </c>
      <c r="F1743" s="14"/>
      <c r="G1743" s="14"/>
      <c r="H1743" s="14"/>
      <c r="I1743" s="14"/>
      <c r="J1743" s="14"/>
      <c r="K1743" s="14"/>
      <c r="L1743" s="14"/>
      <c r="M1743" s="14"/>
      <c r="N1743" s="14"/>
      <c r="O1743" s="14"/>
      <c r="P1743" s="14"/>
      <c r="Q1743" s="14"/>
      <c r="R1743" s="14"/>
      <c r="S1743" s="14"/>
      <c r="T1743" s="14"/>
      <c r="U1743" s="14"/>
      <c r="V1743" s="14"/>
      <c r="W1743" s="14"/>
      <c r="X1743" s="14"/>
      <c r="Y1743" s="14"/>
      <c r="Z1743" s="14"/>
    </row>
    <row r="1744">
      <c r="A1744" s="106">
        <v>1743.0</v>
      </c>
      <c r="B1744" s="107" t="s">
        <v>7119</v>
      </c>
      <c r="C1744" s="107" t="s">
        <v>5117</v>
      </c>
      <c r="D1744" s="107" t="s">
        <v>4509</v>
      </c>
      <c r="E1744" s="36" t="s">
        <v>7249</v>
      </c>
      <c r="F1744" s="14"/>
      <c r="G1744" s="14"/>
      <c r="H1744" s="14"/>
      <c r="I1744" s="14"/>
      <c r="J1744" s="14"/>
      <c r="K1744" s="14"/>
      <c r="L1744" s="14"/>
      <c r="M1744" s="14"/>
      <c r="N1744" s="14"/>
      <c r="O1744" s="14"/>
      <c r="P1744" s="14"/>
      <c r="Q1744" s="14"/>
      <c r="R1744" s="14"/>
      <c r="S1744" s="14"/>
      <c r="T1744" s="14"/>
      <c r="U1744" s="14"/>
      <c r="V1744" s="14"/>
      <c r="W1744" s="14"/>
      <c r="X1744" s="14"/>
      <c r="Y1744" s="14"/>
      <c r="Z1744" s="14"/>
    </row>
    <row r="1745">
      <c r="A1745" s="106">
        <v>1744.0</v>
      </c>
      <c r="B1745" s="107" t="s">
        <v>7119</v>
      </c>
      <c r="C1745" s="107" t="s">
        <v>7252</v>
      </c>
      <c r="D1745" s="107" t="s">
        <v>4569</v>
      </c>
      <c r="E1745" s="36" t="s">
        <v>7253</v>
      </c>
      <c r="F1745" s="14"/>
      <c r="G1745" s="14"/>
      <c r="H1745" s="14"/>
      <c r="I1745" s="14"/>
      <c r="J1745" s="14"/>
      <c r="K1745" s="14"/>
      <c r="L1745" s="14"/>
      <c r="M1745" s="14"/>
      <c r="N1745" s="14"/>
      <c r="O1745" s="14"/>
      <c r="P1745" s="14"/>
      <c r="Q1745" s="14"/>
      <c r="R1745" s="14"/>
      <c r="S1745" s="14"/>
      <c r="T1745" s="14"/>
      <c r="U1745" s="14"/>
      <c r="V1745" s="14"/>
      <c r="W1745" s="14"/>
      <c r="X1745" s="14"/>
      <c r="Y1745" s="14"/>
      <c r="Z1745" s="14"/>
    </row>
    <row r="1746">
      <c r="A1746" s="106">
        <v>1745.0</v>
      </c>
      <c r="B1746" s="107" t="s">
        <v>7119</v>
      </c>
      <c r="C1746" s="107" t="s">
        <v>6630</v>
      </c>
      <c r="D1746" s="107" t="s">
        <v>4509</v>
      </c>
      <c r="E1746" s="36" t="s">
        <v>7254</v>
      </c>
      <c r="F1746" s="14"/>
      <c r="G1746" s="14"/>
      <c r="H1746" s="14"/>
      <c r="I1746" s="14"/>
      <c r="J1746" s="14"/>
      <c r="K1746" s="14"/>
      <c r="L1746" s="14"/>
      <c r="M1746" s="14"/>
      <c r="N1746" s="14"/>
      <c r="O1746" s="14"/>
      <c r="P1746" s="14"/>
      <c r="Q1746" s="14"/>
      <c r="R1746" s="14"/>
      <c r="S1746" s="14"/>
      <c r="T1746" s="14"/>
      <c r="U1746" s="14"/>
      <c r="V1746" s="14"/>
      <c r="W1746" s="14"/>
      <c r="X1746" s="14"/>
      <c r="Y1746" s="14"/>
      <c r="Z1746" s="14"/>
    </row>
    <row r="1747">
      <c r="A1747" s="106">
        <v>1746.0</v>
      </c>
      <c r="B1747" s="107" t="s">
        <v>7119</v>
      </c>
      <c r="C1747" s="107" t="s">
        <v>5110</v>
      </c>
      <c r="D1747" s="107" t="s">
        <v>4509</v>
      </c>
      <c r="E1747" s="36" t="s">
        <v>7255</v>
      </c>
      <c r="F1747" s="14"/>
      <c r="G1747" s="14"/>
      <c r="H1747" s="14"/>
      <c r="I1747" s="14"/>
      <c r="J1747" s="14"/>
      <c r="K1747" s="14"/>
      <c r="L1747" s="14"/>
      <c r="M1747" s="14"/>
      <c r="N1747" s="14"/>
      <c r="O1747" s="14"/>
      <c r="P1747" s="14"/>
      <c r="Q1747" s="14"/>
      <c r="R1747" s="14"/>
      <c r="S1747" s="14"/>
      <c r="T1747" s="14"/>
      <c r="U1747" s="14"/>
      <c r="V1747" s="14"/>
      <c r="W1747" s="14"/>
      <c r="X1747" s="14"/>
      <c r="Y1747" s="14"/>
      <c r="Z1747" s="14"/>
    </row>
    <row r="1748">
      <c r="A1748" s="106">
        <v>1747.0</v>
      </c>
      <c r="B1748" s="107" t="s">
        <v>7119</v>
      </c>
      <c r="C1748" s="107" t="s">
        <v>7256</v>
      </c>
      <c r="D1748" s="107" t="s">
        <v>4509</v>
      </c>
      <c r="E1748" s="36" t="s">
        <v>7257</v>
      </c>
      <c r="F1748" s="14"/>
      <c r="G1748" s="14"/>
      <c r="H1748" s="14"/>
      <c r="I1748" s="14"/>
      <c r="J1748" s="14"/>
      <c r="K1748" s="14"/>
      <c r="L1748" s="14"/>
      <c r="M1748" s="14"/>
      <c r="N1748" s="14"/>
      <c r="O1748" s="14"/>
      <c r="P1748" s="14"/>
      <c r="Q1748" s="14"/>
      <c r="R1748" s="14"/>
      <c r="S1748" s="14"/>
      <c r="T1748" s="14"/>
      <c r="U1748" s="14"/>
      <c r="V1748" s="14"/>
      <c r="W1748" s="14"/>
      <c r="X1748" s="14"/>
      <c r="Y1748" s="14"/>
      <c r="Z1748" s="14"/>
    </row>
    <row r="1749">
      <c r="A1749" s="106">
        <v>1748.0</v>
      </c>
      <c r="B1749" s="107" t="s">
        <v>7119</v>
      </c>
      <c r="C1749" s="107" t="s">
        <v>7258</v>
      </c>
      <c r="D1749" s="107" t="s">
        <v>4543</v>
      </c>
      <c r="E1749" s="36" t="s">
        <v>7259</v>
      </c>
      <c r="F1749" s="14"/>
      <c r="G1749" s="14"/>
      <c r="H1749" s="14"/>
      <c r="I1749" s="14"/>
      <c r="J1749" s="14"/>
      <c r="K1749" s="14"/>
      <c r="L1749" s="14"/>
      <c r="M1749" s="14"/>
      <c r="N1749" s="14"/>
      <c r="O1749" s="14"/>
      <c r="P1749" s="14"/>
      <c r="Q1749" s="14"/>
      <c r="R1749" s="14"/>
      <c r="S1749" s="14"/>
      <c r="T1749" s="14"/>
      <c r="U1749" s="14"/>
      <c r="V1749" s="14"/>
      <c r="W1749" s="14"/>
      <c r="X1749" s="14"/>
      <c r="Y1749" s="14"/>
      <c r="Z1749" s="14"/>
    </row>
    <row r="1750">
      <c r="A1750" s="106">
        <v>1749.0</v>
      </c>
      <c r="B1750" s="107" t="s">
        <v>7119</v>
      </c>
      <c r="C1750" s="107" t="s">
        <v>5381</v>
      </c>
      <c r="D1750" s="107" t="s">
        <v>4509</v>
      </c>
      <c r="E1750" s="36" t="s">
        <v>7260</v>
      </c>
      <c r="F1750" s="14"/>
      <c r="G1750" s="14"/>
      <c r="H1750" s="14"/>
      <c r="I1750" s="14"/>
      <c r="J1750" s="14"/>
      <c r="K1750" s="14"/>
      <c r="L1750" s="14"/>
      <c r="M1750" s="14"/>
      <c r="N1750" s="14"/>
      <c r="O1750" s="14"/>
      <c r="P1750" s="14"/>
      <c r="Q1750" s="14"/>
      <c r="R1750" s="14"/>
      <c r="S1750" s="14"/>
      <c r="T1750" s="14"/>
      <c r="U1750" s="14"/>
      <c r="V1750" s="14"/>
      <c r="W1750" s="14"/>
      <c r="X1750" s="14"/>
      <c r="Y1750" s="14"/>
      <c r="Z1750" s="14"/>
    </row>
    <row r="1751">
      <c r="A1751" s="106">
        <v>1750.0</v>
      </c>
      <c r="B1751" s="107" t="s">
        <v>7119</v>
      </c>
      <c r="C1751" s="107" t="s">
        <v>4826</v>
      </c>
      <c r="D1751" s="107" t="s">
        <v>4509</v>
      </c>
      <c r="E1751" s="36" t="s">
        <v>7261</v>
      </c>
      <c r="F1751" s="14"/>
      <c r="G1751" s="14"/>
      <c r="H1751" s="14"/>
      <c r="I1751" s="14"/>
      <c r="J1751" s="14"/>
      <c r="K1751" s="14"/>
      <c r="L1751" s="14"/>
      <c r="M1751" s="14"/>
      <c r="N1751" s="14"/>
      <c r="O1751" s="14"/>
      <c r="P1751" s="14"/>
      <c r="Q1751" s="14"/>
      <c r="R1751" s="14"/>
      <c r="S1751" s="14"/>
      <c r="T1751" s="14"/>
      <c r="U1751" s="14"/>
      <c r="V1751" s="14"/>
      <c r="W1751" s="14"/>
      <c r="X1751" s="14"/>
      <c r="Y1751" s="14"/>
      <c r="Z1751" s="14"/>
    </row>
    <row r="1752">
      <c r="A1752" s="106">
        <v>1751.0</v>
      </c>
      <c r="B1752" s="107" t="s">
        <v>7119</v>
      </c>
      <c r="C1752" s="107" t="s">
        <v>4616</v>
      </c>
      <c r="D1752" s="107" t="s">
        <v>4509</v>
      </c>
      <c r="E1752" s="36" t="s">
        <v>7262</v>
      </c>
      <c r="F1752" s="14"/>
      <c r="G1752" s="14"/>
      <c r="H1752" s="14"/>
      <c r="I1752" s="14"/>
      <c r="J1752" s="14"/>
      <c r="K1752" s="14"/>
      <c r="L1752" s="14"/>
      <c r="M1752" s="14"/>
      <c r="N1752" s="14"/>
      <c r="O1752" s="14"/>
      <c r="P1752" s="14"/>
      <c r="Q1752" s="14"/>
      <c r="R1752" s="14"/>
      <c r="S1752" s="14"/>
      <c r="T1752" s="14"/>
      <c r="U1752" s="14"/>
      <c r="V1752" s="14"/>
      <c r="W1752" s="14"/>
      <c r="X1752" s="14"/>
      <c r="Y1752" s="14"/>
      <c r="Z1752" s="14"/>
    </row>
    <row r="1753">
      <c r="A1753" s="106">
        <v>1752.0</v>
      </c>
      <c r="B1753" s="107" t="s">
        <v>7119</v>
      </c>
      <c r="C1753" s="107" t="s">
        <v>5478</v>
      </c>
      <c r="D1753" s="107" t="s">
        <v>4505</v>
      </c>
      <c r="E1753" s="36" t="s">
        <v>7263</v>
      </c>
      <c r="F1753" s="14"/>
      <c r="G1753" s="14"/>
      <c r="H1753" s="14"/>
      <c r="I1753" s="14"/>
      <c r="J1753" s="14"/>
      <c r="K1753" s="14"/>
      <c r="L1753" s="14"/>
      <c r="M1753" s="14"/>
      <c r="N1753" s="14"/>
      <c r="O1753" s="14"/>
      <c r="P1753" s="14"/>
      <c r="Q1753" s="14"/>
      <c r="R1753" s="14"/>
      <c r="S1753" s="14"/>
      <c r="T1753" s="14"/>
      <c r="U1753" s="14"/>
      <c r="V1753" s="14"/>
      <c r="W1753" s="14"/>
      <c r="X1753" s="14"/>
      <c r="Y1753" s="14"/>
      <c r="Z1753" s="14"/>
    </row>
    <row r="1754">
      <c r="A1754" s="106">
        <v>1753.0</v>
      </c>
      <c r="B1754" s="107" t="s">
        <v>7119</v>
      </c>
      <c r="C1754" s="107" t="s">
        <v>6099</v>
      </c>
      <c r="D1754" s="107" t="s">
        <v>4505</v>
      </c>
      <c r="E1754" s="36" t="s">
        <v>7264</v>
      </c>
      <c r="F1754" s="14"/>
      <c r="G1754" s="14"/>
      <c r="H1754" s="14"/>
      <c r="I1754" s="14"/>
      <c r="J1754" s="14"/>
      <c r="K1754" s="14"/>
      <c r="L1754" s="14"/>
      <c r="M1754" s="14"/>
      <c r="N1754" s="14"/>
      <c r="O1754" s="14"/>
      <c r="P1754" s="14"/>
      <c r="Q1754" s="14"/>
      <c r="R1754" s="14"/>
      <c r="S1754" s="14"/>
      <c r="T1754" s="14"/>
      <c r="U1754" s="14"/>
      <c r="V1754" s="14"/>
      <c r="W1754" s="14"/>
      <c r="X1754" s="14"/>
      <c r="Y1754" s="14"/>
      <c r="Z1754" s="14"/>
    </row>
    <row r="1755">
      <c r="A1755" s="106">
        <v>1754.0</v>
      </c>
      <c r="B1755" s="107" t="s">
        <v>7119</v>
      </c>
      <c r="C1755" s="107" t="s">
        <v>5749</v>
      </c>
      <c r="D1755" s="107" t="s">
        <v>4680</v>
      </c>
      <c r="E1755" s="36" t="s">
        <v>7265</v>
      </c>
      <c r="F1755" s="14"/>
      <c r="G1755" s="14"/>
      <c r="H1755" s="14"/>
      <c r="I1755" s="14"/>
      <c r="J1755" s="14"/>
      <c r="K1755" s="14"/>
      <c r="L1755" s="14"/>
      <c r="M1755" s="14"/>
      <c r="N1755" s="14"/>
      <c r="O1755" s="14"/>
      <c r="P1755" s="14"/>
      <c r="Q1755" s="14"/>
      <c r="R1755" s="14"/>
      <c r="S1755" s="14"/>
      <c r="T1755" s="14"/>
      <c r="U1755" s="14"/>
      <c r="V1755" s="14"/>
      <c r="W1755" s="14"/>
      <c r="X1755" s="14"/>
      <c r="Y1755" s="14"/>
      <c r="Z1755" s="14"/>
    </row>
    <row r="1756">
      <c r="A1756" s="106">
        <v>1755.0</v>
      </c>
      <c r="B1756" s="107" t="s">
        <v>7119</v>
      </c>
      <c r="C1756" s="107" t="s">
        <v>7266</v>
      </c>
      <c r="D1756" s="107" t="s">
        <v>4509</v>
      </c>
      <c r="E1756" s="36" t="s">
        <v>7267</v>
      </c>
      <c r="F1756" s="14"/>
      <c r="G1756" s="14"/>
      <c r="H1756" s="14"/>
      <c r="I1756" s="14"/>
      <c r="J1756" s="14"/>
      <c r="K1756" s="14"/>
      <c r="L1756" s="14"/>
      <c r="M1756" s="14"/>
      <c r="N1756" s="14"/>
      <c r="O1756" s="14"/>
      <c r="P1756" s="14"/>
      <c r="Q1756" s="14"/>
      <c r="R1756" s="14"/>
      <c r="S1756" s="14"/>
      <c r="T1756" s="14"/>
      <c r="U1756" s="14"/>
      <c r="V1756" s="14"/>
      <c r="W1756" s="14"/>
      <c r="X1756" s="14"/>
      <c r="Y1756" s="14"/>
      <c r="Z1756" s="14"/>
    </row>
    <row r="1757">
      <c r="A1757" s="106">
        <v>1756.0</v>
      </c>
      <c r="B1757" s="107" t="s">
        <v>7119</v>
      </c>
      <c r="C1757" s="107" t="s">
        <v>7268</v>
      </c>
      <c r="D1757" s="107" t="s">
        <v>4509</v>
      </c>
      <c r="E1757" s="36" t="s">
        <v>7269</v>
      </c>
      <c r="F1757" s="14"/>
      <c r="G1757" s="14"/>
      <c r="H1757" s="14"/>
      <c r="I1757" s="14"/>
      <c r="J1757" s="14"/>
      <c r="K1757" s="14"/>
      <c r="L1757" s="14"/>
      <c r="M1757" s="14"/>
      <c r="N1757" s="14"/>
      <c r="O1757" s="14"/>
      <c r="P1757" s="14"/>
      <c r="Q1757" s="14"/>
      <c r="R1757" s="14"/>
      <c r="S1757" s="14"/>
      <c r="T1757" s="14"/>
      <c r="U1757" s="14"/>
      <c r="V1757" s="14"/>
      <c r="W1757" s="14"/>
      <c r="X1757" s="14"/>
      <c r="Y1757" s="14"/>
      <c r="Z1757" s="14"/>
    </row>
    <row r="1758">
      <c r="A1758" s="106">
        <v>1757.0</v>
      </c>
      <c r="B1758" s="107" t="s">
        <v>7119</v>
      </c>
      <c r="C1758" s="107" t="s">
        <v>7270</v>
      </c>
      <c r="D1758" s="107" t="s">
        <v>4543</v>
      </c>
      <c r="E1758" s="36" t="s">
        <v>7271</v>
      </c>
      <c r="F1758" s="14"/>
      <c r="G1758" s="14"/>
      <c r="H1758" s="14"/>
      <c r="I1758" s="14"/>
      <c r="J1758" s="14"/>
      <c r="K1758" s="14"/>
      <c r="L1758" s="14"/>
      <c r="M1758" s="14"/>
      <c r="N1758" s="14"/>
      <c r="O1758" s="14"/>
      <c r="P1758" s="14"/>
      <c r="Q1758" s="14"/>
      <c r="R1758" s="14"/>
      <c r="S1758" s="14"/>
      <c r="T1758" s="14"/>
      <c r="U1758" s="14"/>
      <c r="V1758" s="14"/>
      <c r="W1758" s="14"/>
      <c r="X1758" s="14"/>
      <c r="Y1758" s="14"/>
      <c r="Z1758" s="14"/>
    </row>
    <row r="1759">
      <c r="A1759" s="106">
        <v>1758.0</v>
      </c>
      <c r="B1759" s="107" t="s">
        <v>7119</v>
      </c>
      <c r="C1759" s="107" t="s">
        <v>7272</v>
      </c>
      <c r="D1759" s="107" t="s">
        <v>4509</v>
      </c>
      <c r="E1759" s="36" t="s">
        <v>7273</v>
      </c>
      <c r="F1759" s="14"/>
      <c r="G1759" s="14"/>
      <c r="H1759" s="14"/>
      <c r="I1759" s="14"/>
      <c r="J1759" s="14"/>
      <c r="K1759" s="14"/>
      <c r="L1759" s="14"/>
      <c r="M1759" s="14"/>
      <c r="N1759" s="14"/>
      <c r="O1759" s="14"/>
      <c r="P1759" s="14"/>
      <c r="Q1759" s="14"/>
      <c r="R1759" s="14"/>
      <c r="S1759" s="14"/>
      <c r="T1759" s="14"/>
      <c r="U1759" s="14"/>
      <c r="V1759" s="14"/>
      <c r="W1759" s="14"/>
      <c r="X1759" s="14"/>
      <c r="Y1759" s="14"/>
      <c r="Z1759" s="14"/>
    </row>
    <row r="1760">
      <c r="A1760" s="106">
        <v>1759.0</v>
      </c>
      <c r="B1760" s="107" t="s">
        <v>7119</v>
      </c>
      <c r="C1760" s="107" t="s">
        <v>4895</v>
      </c>
      <c r="D1760" s="107" t="s">
        <v>4509</v>
      </c>
      <c r="E1760" s="36" t="s">
        <v>7269</v>
      </c>
      <c r="F1760" s="14"/>
      <c r="G1760" s="14"/>
      <c r="H1760" s="14"/>
      <c r="I1760" s="14"/>
      <c r="J1760" s="14"/>
      <c r="K1760" s="14"/>
      <c r="L1760" s="14"/>
      <c r="M1760" s="14"/>
      <c r="N1760" s="14"/>
      <c r="O1760" s="14"/>
      <c r="P1760" s="14"/>
      <c r="Q1760" s="14"/>
      <c r="R1760" s="14"/>
      <c r="S1760" s="14"/>
      <c r="T1760" s="14"/>
      <c r="U1760" s="14"/>
      <c r="V1760" s="14"/>
      <c r="W1760" s="14"/>
      <c r="X1760" s="14"/>
      <c r="Y1760" s="14"/>
      <c r="Z1760" s="14"/>
    </row>
    <row r="1761">
      <c r="A1761" s="106">
        <v>1760.0</v>
      </c>
      <c r="B1761" s="107" t="s">
        <v>7119</v>
      </c>
      <c r="C1761" s="107" t="s">
        <v>4525</v>
      </c>
      <c r="D1761" s="107" t="s">
        <v>5366</v>
      </c>
      <c r="E1761" s="36" t="s">
        <v>7269</v>
      </c>
      <c r="F1761" s="14"/>
      <c r="G1761" s="14"/>
      <c r="H1761" s="14"/>
      <c r="I1761" s="14"/>
      <c r="J1761" s="14"/>
      <c r="K1761" s="14"/>
      <c r="L1761" s="14"/>
      <c r="M1761" s="14"/>
      <c r="N1761" s="14"/>
      <c r="O1761" s="14"/>
      <c r="P1761" s="14"/>
      <c r="Q1761" s="14"/>
      <c r="R1761" s="14"/>
      <c r="S1761" s="14"/>
      <c r="T1761" s="14"/>
      <c r="U1761" s="14"/>
      <c r="V1761" s="14"/>
      <c r="W1761" s="14"/>
      <c r="X1761" s="14"/>
      <c r="Y1761" s="14"/>
      <c r="Z1761" s="14"/>
    </row>
    <row r="1762">
      <c r="A1762" s="106">
        <v>1761.0</v>
      </c>
      <c r="B1762" s="107" t="s">
        <v>7119</v>
      </c>
      <c r="C1762" s="107" t="s">
        <v>7274</v>
      </c>
      <c r="D1762" s="107" t="s">
        <v>4505</v>
      </c>
      <c r="E1762" s="36" t="s">
        <v>7275</v>
      </c>
      <c r="F1762" s="14"/>
      <c r="G1762" s="14"/>
      <c r="H1762" s="14"/>
      <c r="I1762" s="14"/>
      <c r="J1762" s="14"/>
      <c r="K1762" s="14"/>
      <c r="L1762" s="14"/>
      <c r="M1762" s="14"/>
      <c r="N1762" s="14"/>
      <c r="O1762" s="14"/>
      <c r="P1762" s="14"/>
      <c r="Q1762" s="14"/>
      <c r="R1762" s="14"/>
      <c r="S1762" s="14"/>
      <c r="T1762" s="14"/>
      <c r="U1762" s="14"/>
      <c r="V1762" s="14"/>
      <c r="W1762" s="14"/>
      <c r="X1762" s="14"/>
      <c r="Y1762" s="14"/>
      <c r="Z1762" s="14"/>
    </row>
    <row r="1763">
      <c r="A1763" s="106">
        <v>1762.0</v>
      </c>
      <c r="B1763" s="107" t="s">
        <v>7119</v>
      </c>
      <c r="C1763" s="107" t="s">
        <v>7276</v>
      </c>
      <c r="D1763" s="107" t="s">
        <v>5366</v>
      </c>
      <c r="E1763" s="36" t="s">
        <v>7275</v>
      </c>
      <c r="F1763" s="14"/>
      <c r="G1763" s="14"/>
      <c r="H1763" s="14"/>
      <c r="I1763" s="14"/>
      <c r="J1763" s="14"/>
      <c r="K1763" s="14"/>
      <c r="L1763" s="14"/>
      <c r="M1763" s="14"/>
      <c r="N1763" s="14"/>
      <c r="O1763" s="14"/>
      <c r="P1763" s="14"/>
      <c r="Q1763" s="14"/>
      <c r="R1763" s="14"/>
      <c r="S1763" s="14"/>
      <c r="T1763" s="14"/>
      <c r="U1763" s="14"/>
      <c r="V1763" s="14"/>
      <c r="W1763" s="14"/>
      <c r="X1763" s="14"/>
      <c r="Y1763" s="14"/>
      <c r="Z1763" s="14"/>
    </row>
    <row r="1764">
      <c r="A1764" s="106">
        <v>1763.0</v>
      </c>
      <c r="B1764" s="107" t="s">
        <v>7119</v>
      </c>
      <c r="C1764" s="107" t="s">
        <v>7277</v>
      </c>
      <c r="D1764" s="107" t="s">
        <v>4509</v>
      </c>
      <c r="E1764" s="36" t="s">
        <v>7278</v>
      </c>
      <c r="F1764" s="14"/>
      <c r="G1764" s="14"/>
      <c r="H1764" s="14"/>
      <c r="I1764" s="14"/>
      <c r="J1764" s="14"/>
      <c r="K1764" s="14"/>
      <c r="L1764" s="14"/>
      <c r="M1764" s="14"/>
      <c r="N1764" s="14"/>
      <c r="O1764" s="14"/>
      <c r="P1764" s="14"/>
      <c r="Q1764" s="14"/>
      <c r="R1764" s="14"/>
      <c r="S1764" s="14"/>
      <c r="T1764" s="14"/>
      <c r="U1764" s="14"/>
      <c r="V1764" s="14"/>
      <c r="W1764" s="14"/>
      <c r="X1764" s="14"/>
      <c r="Y1764" s="14"/>
      <c r="Z1764" s="14"/>
    </row>
    <row r="1765">
      <c r="A1765" s="106">
        <v>1764.0</v>
      </c>
      <c r="B1765" s="107" t="s">
        <v>7119</v>
      </c>
      <c r="C1765" s="107" t="s">
        <v>4593</v>
      </c>
      <c r="D1765" s="107" t="s">
        <v>4505</v>
      </c>
      <c r="E1765" s="36" t="s">
        <v>7269</v>
      </c>
      <c r="F1765" s="14"/>
      <c r="G1765" s="14"/>
      <c r="H1765" s="14"/>
      <c r="I1765" s="14"/>
      <c r="J1765" s="14"/>
      <c r="K1765" s="14"/>
      <c r="L1765" s="14"/>
      <c r="M1765" s="14"/>
      <c r="N1765" s="14"/>
      <c r="O1765" s="14"/>
      <c r="P1765" s="14"/>
      <c r="Q1765" s="14"/>
      <c r="R1765" s="14"/>
      <c r="S1765" s="14"/>
      <c r="T1765" s="14"/>
      <c r="U1765" s="14"/>
      <c r="V1765" s="14"/>
      <c r="W1765" s="14"/>
      <c r="X1765" s="14"/>
      <c r="Y1765" s="14"/>
      <c r="Z1765" s="14"/>
    </row>
    <row r="1766">
      <c r="A1766" s="106">
        <v>1765.0</v>
      </c>
      <c r="B1766" s="107" t="s">
        <v>7119</v>
      </c>
      <c r="C1766" s="107" t="s">
        <v>5090</v>
      </c>
      <c r="D1766" s="107" t="s">
        <v>4509</v>
      </c>
      <c r="E1766" s="36" t="s">
        <v>7279</v>
      </c>
      <c r="F1766" s="14"/>
      <c r="G1766" s="14"/>
      <c r="H1766" s="14"/>
      <c r="I1766" s="14"/>
      <c r="J1766" s="14"/>
      <c r="K1766" s="14"/>
      <c r="L1766" s="14"/>
      <c r="M1766" s="14"/>
      <c r="N1766" s="14"/>
      <c r="O1766" s="14"/>
      <c r="P1766" s="14"/>
      <c r="Q1766" s="14"/>
      <c r="R1766" s="14"/>
      <c r="S1766" s="14"/>
      <c r="T1766" s="14"/>
      <c r="U1766" s="14"/>
      <c r="V1766" s="14"/>
      <c r="W1766" s="14"/>
      <c r="X1766" s="14"/>
      <c r="Y1766" s="14"/>
      <c r="Z1766" s="14"/>
    </row>
    <row r="1767">
      <c r="A1767" s="106">
        <v>1766.0</v>
      </c>
      <c r="B1767" s="107" t="s">
        <v>7119</v>
      </c>
      <c r="C1767" s="107" t="s">
        <v>5395</v>
      </c>
      <c r="D1767" s="107" t="s">
        <v>4509</v>
      </c>
      <c r="E1767" s="36" t="s">
        <v>7275</v>
      </c>
      <c r="F1767" s="14"/>
      <c r="G1767" s="14"/>
      <c r="H1767" s="14"/>
      <c r="I1767" s="14"/>
      <c r="J1767" s="14"/>
      <c r="K1767" s="14"/>
      <c r="L1767" s="14"/>
      <c r="M1767" s="14"/>
      <c r="N1767" s="14"/>
      <c r="O1767" s="14"/>
      <c r="P1767" s="14"/>
      <c r="Q1767" s="14"/>
      <c r="R1767" s="14"/>
      <c r="S1767" s="14"/>
      <c r="T1767" s="14"/>
      <c r="U1767" s="14"/>
      <c r="V1767" s="14"/>
      <c r="W1767" s="14"/>
      <c r="X1767" s="14"/>
      <c r="Y1767" s="14"/>
      <c r="Z1767" s="14"/>
    </row>
    <row r="1768">
      <c r="A1768" s="106">
        <v>1767.0</v>
      </c>
      <c r="B1768" s="107" t="s">
        <v>7119</v>
      </c>
      <c r="C1768" s="107" t="s">
        <v>7280</v>
      </c>
      <c r="D1768" s="107" t="s">
        <v>4509</v>
      </c>
      <c r="E1768" s="36" t="s">
        <v>7281</v>
      </c>
      <c r="F1768" s="14"/>
      <c r="G1768" s="14"/>
      <c r="H1768" s="14"/>
      <c r="I1768" s="14"/>
      <c r="J1768" s="14"/>
      <c r="K1768" s="14"/>
      <c r="L1768" s="14"/>
      <c r="M1768" s="14"/>
      <c r="N1768" s="14"/>
      <c r="O1768" s="14"/>
      <c r="P1768" s="14"/>
      <c r="Q1768" s="14"/>
      <c r="R1768" s="14"/>
      <c r="S1768" s="14"/>
      <c r="T1768" s="14"/>
      <c r="U1768" s="14"/>
      <c r="V1768" s="14"/>
      <c r="W1768" s="14"/>
      <c r="X1768" s="14"/>
      <c r="Y1768" s="14"/>
      <c r="Z1768" s="14"/>
    </row>
    <row r="1769">
      <c r="A1769" s="106">
        <v>1768.0</v>
      </c>
      <c r="B1769" s="107" t="s">
        <v>7119</v>
      </c>
      <c r="C1769" s="107" t="s">
        <v>4530</v>
      </c>
      <c r="D1769" s="107" t="s">
        <v>4505</v>
      </c>
      <c r="E1769" s="36" t="s">
        <v>7282</v>
      </c>
      <c r="F1769" s="14"/>
      <c r="G1769" s="14"/>
      <c r="H1769" s="14"/>
      <c r="I1769" s="14"/>
      <c r="J1769" s="14"/>
      <c r="K1769" s="14"/>
      <c r="L1769" s="14"/>
      <c r="M1769" s="14"/>
      <c r="N1769" s="14"/>
      <c r="O1769" s="14"/>
      <c r="P1769" s="14"/>
      <c r="Q1769" s="14"/>
      <c r="R1769" s="14"/>
      <c r="S1769" s="14"/>
      <c r="T1769" s="14"/>
      <c r="U1769" s="14"/>
      <c r="V1769" s="14"/>
      <c r="W1769" s="14"/>
      <c r="X1769" s="14"/>
      <c r="Y1769" s="14"/>
      <c r="Z1769" s="14"/>
    </row>
    <row r="1770">
      <c r="A1770" s="106">
        <v>1769.0</v>
      </c>
      <c r="B1770" s="107" t="s">
        <v>7119</v>
      </c>
      <c r="C1770" s="107" t="s">
        <v>7283</v>
      </c>
      <c r="D1770" s="107" t="s">
        <v>4509</v>
      </c>
      <c r="E1770" s="36" t="s">
        <v>7284</v>
      </c>
      <c r="F1770" s="14"/>
      <c r="G1770" s="14"/>
      <c r="H1770" s="14"/>
      <c r="I1770" s="14"/>
      <c r="J1770" s="14"/>
      <c r="K1770" s="14"/>
      <c r="L1770" s="14"/>
      <c r="M1770" s="14"/>
      <c r="N1770" s="14"/>
      <c r="O1770" s="14"/>
      <c r="P1770" s="14"/>
      <c r="Q1770" s="14"/>
      <c r="R1770" s="14"/>
      <c r="S1770" s="14"/>
      <c r="T1770" s="14"/>
      <c r="U1770" s="14"/>
      <c r="V1770" s="14"/>
      <c r="W1770" s="14"/>
      <c r="X1770" s="14"/>
      <c r="Y1770" s="14"/>
      <c r="Z1770" s="14"/>
    </row>
    <row r="1771">
      <c r="A1771" s="106">
        <v>1770.0</v>
      </c>
      <c r="B1771" s="107" t="s">
        <v>7119</v>
      </c>
      <c r="C1771" s="107" t="s">
        <v>7285</v>
      </c>
      <c r="D1771" s="107" t="s">
        <v>4509</v>
      </c>
      <c r="E1771" s="36" t="s">
        <v>7286</v>
      </c>
      <c r="F1771" s="14"/>
      <c r="G1771" s="14"/>
      <c r="H1771" s="14"/>
      <c r="I1771" s="14"/>
      <c r="J1771" s="14"/>
      <c r="K1771" s="14"/>
      <c r="L1771" s="14"/>
      <c r="M1771" s="14"/>
      <c r="N1771" s="14"/>
      <c r="O1771" s="14"/>
      <c r="P1771" s="14"/>
      <c r="Q1771" s="14"/>
      <c r="R1771" s="14"/>
      <c r="S1771" s="14"/>
      <c r="T1771" s="14"/>
      <c r="U1771" s="14"/>
      <c r="V1771" s="14"/>
      <c r="W1771" s="14"/>
      <c r="X1771" s="14"/>
      <c r="Y1771" s="14"/>
      <c r="Z1771" s="14"/>
    </row>
    <row r="1772">
      <c r="A1772" s="106">
        <v>1771.0</v>
      </c>
      <c r="B1772" s="107" t="s">
        <v>7119</v>
      </c>
      <c r="C1772" s="107" t="s">
        <v>4845</v>
      </c>
      <c r="D1772" s="107" t="s">
        <v>4509</v>
      </c>
      <c r="E1772" s="36" t="s">
        <v>7287</v>
      </c>
      <c r="F1772" s="14"/>
      <c r="G1772" s="14"/>
      <c r="H1772" s="14"/>
      <c r="I1772" s="14"/>
      <c r="J1772" s="14"/>
      <c r="K1772" s="14"/>
      <c r="L1772" s="14"/>
      <c r="M1772" s="14"/>
      <c r="N1772" s="14"/>
      <c r="O1772" s="14"/>
      <c r="P1772" s="14"/>
      <c r="Q1772" s="14"/>
      <c r="R1772" s="14"/>
      <c r="S1772" s="14"/>
      <c r="T1772" s="14"/>
      <c r="U1772" s="14"/>
      <c r="V1772" s="14"/>
      <c r="W1772" s="14"/>
      <c r="X1772" s="14"/>
      <c r="Y1772" s="14"/>
      <c r="Z1772" s="14"/>
    </row>
    <row r="1773">
      <c r="A1773" s="106">
        <v>1772.0</v>
      </c>
      <c r="B1773" s="107" t="s">
        <v>7119</v>
      </c>
      <c r="C1773" s="107" t="s">
        <v>4541</v>
      </c>
      <c r="D1773" s="107" t="s">
        <v>4509</v>
      </c>
      <c r="E1773" s="36" t="s">
        <v>7288</v>
      </c>
      <c r="F1773" s="14"/>
      <c r="G1773" s="14"/>
      <c r="H1773" s="14"/>
      <c r="I1773" s="14"/>
      <c r="J1773" s="14"/>
      <c r="K1773" s="14"/>
      <c r="L1773" s="14"/>
      <c r="M1773" s="14"/>
      <c r="N1773" s="14"/>
      <c r="O1773" s="14"/>
      <c r="P1773" s="14"/>
      <c r="Q1773" s="14"/>
      <c r="R1773" s="14"/>
      <c r="S1773" s="14"/>
      <c r="T1773" s="14"/>
      <c r="U1773" s="14"/>
      <c r="V1773" s="14"/>
      <c r="W1773" s="14"/>
      <c r="X1773" s="14"/>
      <c r="Y1773" s="14"/>
      <c r="Z1773" s="14"/>
    </row>
    <row r="1774">
      <c r="A1774" s="106">
        <v>1773.0</v>
      </c>
      <c r="B1774" s="107" t="s">
        <v>7119</v>
      </c>
      <c r="C1774" s="107" t="s">
        <v>4909</v>
      </c>
      <c r="D1774" s="107" t="s">
        <v>4509</v>
      </c>
      <c r="E1774" s="36" t="s">
        <v>7289</v>
      </c>
      <c r="F1774" s="14"/>
      <c r="G1774" s="14"/>
      <c r="H1774" s="14"/>
      <c r="I1774" s="14"/>
      <c r="J1774" s="14"/>
      <c r="K1774" s="14"/>
      <c r="L1774" s="14"/>
      <c r="M1774" s="14"/>
      <c r="N1774" s="14"/>
      <c r="O1774" s="14"/>
      <c r="P1774" s="14"/>
      <c r="Q1774" s="14"/>
      <c r="R1774" s="14"/>
      <c r="S1774" s="14"/>
      <c r="T1774" s="14"/>
      <c r="U1774" s="14"/>
      <c r="V1774" s="14"/>
      <c r="W1774" s="14"/>
      <c r="X1774" s="14"/>
      <c r="Y1774" s="14"/>
      <c r="Z1774" s="14"/>
    </row>
    <row r="1775">
      <c r="A1775" s="106">
        <v>1774.0</v>
      </c>
      <c r="B1775" s="107" t="s">
        <v>7119</v>
      </c>
      <c r="C1775" s="107" t="s">
        <v>7290</v>
      </c>
      <c r="D1775" s="107" t="s">
        <v>5366</v>
      </c>
      <c r="E1775" s="36" t="s">
        <v>7269</v>
      </c>
      <c r="F1775" s="14"/>
      <c r="G1775" s="14"/>
      <c r="H1775" s="14"/>
      <c r="I1775" s="14"/>
      <c r="J1775" s="14"/>
      <c r="K1775" s="14"/>
      <c r="L1775" s="14"/>
      <c r="M1775" s="14"/>
      <c r="N1775" s="14"/>
      <c r="O1775" s="14"/>
      <c r="P1775" s="14"/>
      <c r="Q1775" s="14"/>
      <c r="R1775" s="14"/>
      <c r="S1775" s="14"/>
      <c r="T1775" s="14"/>
      <c r="U1775" s="14"/>
      <c r="V1775" s="14"/>
      <c r="W1775" s="14"/>
      <c r="X1775" s="14"/>
      <c r="Y1775" s="14"/>
      <c r="Z1775" s="14"/>
    </row>
    <row r="1776">
      <c r="A1776" s="106">
        <v>1775.0</v>
      </c>
      <c r="B1776" s="107" t="s">
        <v>7119</v>
      </c>
      <c r="C1776" s="107" t="s">
        <v>4566</v>
      </c>
      <c r="D1776" s="107" t="s">
        <v>4509</v>
      </c>
      <c r="E1776" s="36" t="s">
        <v>7291</v>
      </c>
      <c r="F1776" s="14"/>
      <c r="G1776" s="14"/>
      <c r="H1776" s="14"/>
      <c r="I1776" s="14"/>
      <c r="J1776" s="14"/>
      <c r="K1776" s="14"/>
      <c r="L1776" s="14"/>
      <c r="M1776" s="14"/>
      <c r="N1776" s="14"/>
      <c r="O1776" s="14"/>
      <c r="P1776" s="14"/>
      <c r="Q1776" s="14"/>
      <c r="R1776" s="14"/>
      <c r="S1776" s="14"/>
      <c r="T1776" s="14"/>
      <c r="U1776" s="14"/>
      <c r="V1776" s="14"/>
      <c r="W1776" s="14"/>
      <c r="X1776" s="14"/>
      <c r="Y1776" s="14"/>
      <c r="Z1776" s="14"/>
    </row>
    <row r="1777">
      <c r="A1777" s="106">
        <v>1776.0</v>
      </c>
      <c r="B1777" s="107" t="s">
        <v>7119</v>
      </c>
      <c r="C1777" s="107" t="s">
        <v>7292</v>
      </c>
      <c r="D1777" s="107" t="s">
        <v>4509</v>
      </c>
      <c r="E1777" s="36" t="s">
        <v>7293</v>
      </c>
      <c r="F1777" s="14"/>
      <c r="G1777" s="14"/>
      <c r="H1777" s="14"/>
      <c r="I1777" s="14"/>
      <c r="J1777" s="14"/>
      <c r="K1777" s="14"/>
      <c r="L1777" s="14"/>
      <c r="M1777" s="14"/>
      <c r="N1777" s="14"/>
      <c r="O1777" s="14"/>
      <c r="P1777" s="14"/>
      <c r="Q1777" s="14"/>
      <c r="R1777" s="14"/>
      <c r="S1777" s="14"/>
      <c r="T1777" s="14"/>
      <c r="U1777" s="14"/>
      <c r="V1777" s="14"/>
      <c r="W1777" s="14"/>
      <c r="X1777" s="14"/>
      <c r="Y1777" s="14"/>
      <c r="Z1777" s="14"/>
    </row>
    <row r="1778">
      <c r="A1778" s="106">
        <v>1777.0</v>
      </c>
      <c r="B1778" s="107" t="s">
        <v>7119</v>
      </c>
      <c r="C1778" s="107" t="s">
        <v>7294</v>
      </c>
      <c r="D1778" s="107" t="s">
        <v>4505</v>
      </c>
      <c r="E1778" s="36" t="s">
        <v>7295</v>
      </c>
      <c r="F1778" s="14"/>
      <c r="G1778" s="14"/>
      <c r="H1778" s="14"/>
      <c r="I1778" s="14"/>
      <c r="J1778" s="14"/>
      <c r="K1778" s="14"/>
      <c r="L1778" s="14"/>
      <c r="M1778" s="14"/>
      <c r="N1778" s="14"/>
      <c r="O1778" s="14"/>
      <c r="P1778" s="14"/>
      <c r="Q1778" s="14"/>
      <c r="R1778" s="14"/>
      <c r="S1778" s="14"/>
      <c r="T1778" s="14"/>
      <c r="U1778" s="14"/>
      <c r="V1778" s="14"/>
      <c r="W1778" s="14"/>
      <c r="X1778" s="14"/>
      <c r="Y1778" s="14"/>
      <c r="Z1778" s="14"/>
    </row>
    <row r="1779">
      <c r="A1779" s="106">
        <v>1778.0</v>
      </c>
      <c r="B1779" s="107" t="s">
        <v>7119</v>
      </c>
      <c r="C1779" s="107" t="s">
        <v>7296</v>
      </c>
      <c r="D1779" s="107" t="s">
        <v>4543</v>
      </c>
      <c r="E1779" s="36" t="s">
        <v>7297</v>
      </c>
      <c r="F1779" s="14"/>
      <c r="G1779" s="14"/>
      <c r="H1779" s="14"/>
      <c r="I1779" s="14"/>
      <c r="J1779" s="14"/>
      <c r="K1779" s="14"/>
      <c r="L1779" s="14"/>
      <c r="M1779" s="14"/>
      <c r="N1779" s="14"/>
      <c r="O1779" s="14"/>
      <c r="P1779" s="14"/>
      <c r="Q1779" s="14"/>
      <c r="R1779" s="14"/>
      <c r="S1779" s="14"/>
      <c r="T1779" s="14"/>
      <c r="U1779" s="14"/>
      <c r="V1779" s="14"/>
      <c r="W1779" s="14"/>
      <c r="X1779" s="14"/>
      <c r="Y1779" s="14"/>
      <c r="Z1779" s="14"/>
    </row>
    <row r="1780">
      <c r="A1780" s="106">
        <v>1779.0</v>
      </c>
      <c r="B1780" s="107" t="s">
        <v>7119</v>
      </c>
      <c r="C1780" s="107" t="s">
        <v>7298</v>
      </c>
      <c r="D1780" s="107" t="s">
        <v>4509</v>
      </c>
      <c r="E1780" s="36" t="s">
        <v>7299</v>
      </c>
      <c r="F1780" s="14"/>
      <c r="G1780" s="14"/>
      <c r="H1780" s="14"/>
      <c r="I1780" s="14"/>
      <c r="J1780" s="14"/>
      <c r="K1780" s="14"/>
      <c r="L1780" s="14"/>
      <c r="M1780" s="14"/>
      <c r="N1780" s="14"/>
      <c r="O1780" s="14"/>
      <c r="P1780" s="14"/>
      <c r="Q1780" s="14"/>
      <c r="R1780" s="14"/>
      <c r="S1780" s="14"/>
      <c r="T1780" s="14"/>
      <c r="U1780" s="14"/>
      <c r="V1780" s="14"/>
      <c r="W1780" s="14"/>
      <c r="X1780" s="14"/>
      <c r="Y1780" s="14"/>
      <c r="Z1780" s="14"/>
    </row>
    <row r="1781">
      <c r="A1781" s="106">
        <v>1780.0</v>
      </c>
      <c r="B1781" s="107" t="s">
        <v>7119</v>
      </c>
      <c r="C1781" s="107" t="s">
        <v>7300</v>
      </c>
      <c r="D1781" s="107" t="s">
        <v>4509</v>
      </c>
      <c r="E1781" s="36" t="s">
        <v>7301</v>
      </c>
      <c r="F1781" s="14"/>
      <c r="G1781" s="14"/>
      <c r="H1781" s="14"/>
      <c r="I1781" s="14"/>
      <c r="J1781" s="14"/>
      <c r="K1781" s="14"/>
      <c r="L1781" s="14"/>
      <c r="M1781" s="14"/>
      <c r="N1781" s="14"/>
      <c r="O1781" s="14"/>
      <c r="P1781" s="14"/>
      <c r="Q1781" s="14"/>
      <c r="R1781" s="14"/>
      <c r="S1781" s="14"/>
      <c r="T1781" s="14"/>
      <c r="U1781" s="14"/>
      <c r="V1781" s="14"/>
      <c r="W1781" s="14"/>
      <c r="X1781" s="14"/>
      <c r="Y1781" s="14"/>
      <c r="Z1781" s="14"/>
    </row>
    <row r="1782">
      <c r="A1782" s="106">
        <v>1781.0</v>
      </c>
      <c r="B1782" s="107" t="s">
        <v>7119</v>
      </c>
      <c r="C1782" s="107" t="s">
        <v>7302</v>
      </c>
      <c r="D1782" s="107" t="s">
        <v>4509</v>
      </c>
      <c r="E1782" s="36" t="s">
        <v>7303</v>
      </c>
      <c r="F1782" s="14"/>
      <c r="G1782" s="14"/>
      <c r="H1782" s="14"/>
      <c r="I1782" s="14"/>
      <c r="J1782" s="14"/>
      <c r="K1782" s="14"/>
      <c r="L1782" s="14"/>
      <c r="M1782" s="14"/>
      <c r="N1782" s="14"/>
      <c r="O1782" s="14"/>
      <c r="P1782" s="14"/>
      <c r="Q1782" s="14"/>
      <c r="R1782" s="14"/>
      <c r="S1782" s="14"/>
      <c r="T1782" s="14"/>
      <c r="U1782" s="14"/>
      <c r="V1782" s="14"/>
      <c r="W1782" s="14"/>
      <c r="X1782" s="14"/>
      <c r="Y1782" s="14"/>
      <c r="Z1782" s="14"/>
    </row>
    <row r="1783">
      <c r="A1783" s="106">
        <v>1782.0</v>
      </c>
      <c r="B1783" s="107" t="s">
        <v>7119</v>
      </c>
      <c r="C1783" s="107" t="s">
        <v>4567</v>
      </c>
      <c r="D1783" s="107" t="s">
        <v>4509</v>
      </c>
      <c r="E1783" s="36" t="s">
        <v>7304</v>
      </c>
      <c r="F1783" s="14"/>
      <c r="G1783" s="14"/>
      <c r="H1783" s="14"/>
      <c r="I1783" s="14"/>
      <c r="J1783" s="14"/>
      <c r="K1783" s="14"/>
      <c r="L1783" s="14"/>
      <c r="M1783" s="14"/>
      <c r="N1783" s="14"/>
      <c r="O1783" s="14"/>
      <c r="P1783" s="14"/>
      <c r="Q1783" s="14"/>
      <c r="R1783" s="14"/>
      <c r="S1783" s="14"/>
      <c r="T1783" s="14"/>
      <c r="U1783" s="14"/>
      <c r="V1783" s="14"/>
      <c r="W1783" s="14"/>
      <c r="X1783" s="14"/>
      <c r="Y1783" s="14"/>
      <c r="Z1783" s="14"/>
    </row>
    <row r="1784">
      <c r="A1784" s="106">
        <v>1783.0</v>
      </c>
      <c r="B1784" s="107" t="s">
        <v>7119</v>
      </c>
      <c r="C1784" s="107" t="s">
        <v>7305</v>
      </c>
      <c r="D1784" s="107" t="s">
        <v>4509</v>
      </c>
      <c r="E1784" s="36" t="s">
        <v>7306</v>
      </c>
      <c r="F1784" s="14"/>
      <c r="G1784" s="14"/>
      <c r="H1784" s="14"/>
      <c r="I1784" s="14"/>
      <c r="J1784" s="14"/>
      <c r="K1784" s="14"/>
      <c r="L1784" s="14"/>
      <c r="M1784" s="14"/>
      <c r="N1784" s="14"/>
      <c r="O1784" s="14"/>
      <c r="P1784" s="14"/>
      <c r="Q1784" s="14"/>
      <c r="R1784" s="14"/>
      <c r="S1784" s="14"/>
      <c r="T1784" s="14"/>
      <c r="U1784" s="14"/>
      <c r="V1784" s="14"/>
      <c r="W1784" s="14"/>
      <c r="X1784" s="14"/>
      <c r="Y1784" s="14"/>
      <c r="Z1784" s="14"/>
    </row>
    <row r="1785">
      <c r="A1785" s="106">
        <v>1784.0</v>
      </c>
      <c r="B1785" s="107" t="s">
        <v>7119</v>
      </c>
      <c r="C1785" s="107" t="s">
        <v>7307</v>
      </c>
      <c r="D1785" s="107" t="s">
        <v>4543</v>
      </c>
      <c r="E1785" s="36" t="s">
        <v>7308</v>
      </c>
      <c r="F1785" s="14"/>
      <c r="G1785" s="14"/>
      <c r="H1785" s="14"/>
      <c r="I1785" s="14"/>
      <c r="J1785" s="14"/>
      <c r="K1785" s="14"/>
      <c r="L1785" s="14"/>
      <c r="M1785" s="14"/>
      <c r="N1785" s="14"/>
      <c r="O1785" s="14"/>
      <c r="P1785" s="14"/>
      <c r="Q1785" s="14"/>
      <c r="R1785" s="14"/>
      <c r="S1785" s="14"/>
      <c r="T1785" s="14"/>
      <c r="U1785" s="14"/>
      <c r="V1785" s="14"/>
      <c r="W1785" s="14"/>
      <c r="X1785" s="14"/>
      <c r="Y1785" s="14"/>
      <c r="Z1785" s="14"/>
    </row>
    <row r="1786">
      <c r="A1786" s="106">
        <v>1785.0</v>
      </c>
      <c r="B1786" s="107" t="s">
        <v>7119</v>
      </c>
      <c r="C1786" s="107" t="s">
        <v>7309</v>
      </c>
      <c r="D1786" s="107" t="s">
        <v>4509</v>
      </c>
      <c r="E1786" s="36" t="s">
        <v>7310</v>
      </c>
      <c r="F1786" s="14"/>
      <c r="G1786" s="14"/>
      <c r="H1786" s="14"/>
      <c r="I1786" s="14"/>
      <c r="J1786" s="14"/>
      <c r="K1786" s="14"/>
      <c r="L1786" s="14"/>
      <c r="M1786" s="14"/>
      <c r="N1786" s="14"/>
      <c r="O1786" s="14"/>
      <c r="P1786" s="14"/>
      <c r="Q1786" s="14"/>
      <c r="R1786" s="14"/>
      <c r="S1786" s="14"/>
      <c r="T1786" s="14"/>
      <c r="U1786" s="14"/>
      <c r="V1786" s="14"/>
      <c r="W1786" s="14"/>
      <c r="X1786" s="14"/>
      <c r="Y1786" s="14"/>
      <c r="Z1786" s="14"/>
    </row>
    <row r="1787">
      <c r="A1787" s="106">
        <v>1786.0</v>
      </c>
      <c r="B1787" s="107" t="s">
        <v>7119</v>
      </c>
      <c r="C1787" s="107" t="s">
        <v>7311</v>
      </c>
      <c r="D1787" s="107" t="s">
        <v>4509</v>
      </c>
      <c r="E1787" s="36" t="s">
        <v>7312</v>
      </c>
      <c r="F1787" s="14"/>
      <c r="G1787" s="14"/>
      <c r="H1787" s="14"/>
      <c r="I1787" s="14"/>
      <c r="J1787" s="14"/>
      <c r="K1787" s="14"/>
      <c r="L1787" s="14"/>
      <c r="M1787" s="14"/>
      <c r="N1787" s="14"/>
      <c r="O1787" s="14"/>
      <c r="P1787" s="14"/>
      <c r="Q1787" s="14"/>
      <c r="R1787" s="14"/>
      <c r="S1787" s="14"/>
      <c r="T1787" s="14"/>
      <c r="U1787" s="14"/>
      <c r="V1787" s="14"/>
      <c r="W1787" s="14"/>
      <c r="X1787" s="14"/>
      <c r="Y1787" s="14"/>
      <c r="Z1787" s="14"/>
    </row>
    <row r="1788">
      <c r="A1788" s="106">
        <v>1787.0</v>
      </c>
      <c r="B1788" s="107" t="s">
        <v>7119</v>
      </c>
      <c r="C1788" s="107" t="s">
        <v>7313</v>
      </c>
      <c r="D1788" s="107" t="s">
        <v>4509</v>
      </c>
      <c r="E1788" s="36" t="s">
        <v>7314</v>
      </c>
      <c r="F1788" s="14"/>
      <c r="G1788" s="14"/>
      <c r="H1788" s="14"/>
      <c r="I1788" s="14"/>
      <c r="J1788" s="14"/>
      <c r="K1788" s="14"/>
      <c r="L1788" s="14"/>
      <c r="M1788" s="14"/>
      <c r="N1788" s="14"/>
      <c r="O1788" s="14"/>
      <c r="P1788" s="14"/>
      <c r="Q1788" s="14"/>
      <c r="R1788" s="14"/>
      <c r="S1788" s="14"/>
      <c r="T1788" s="14"/>
      <c r="U1788" s="14"/>
      <c r="V1788" s="14"/>
      <c r="W1788" s="14"/>
      <c r="X1788" s="14"/>
      <c r="Y1788" s="14"/>
      <c r="Z1788" s="14"/>
    </row>
    <row r="1789">
      <c r="A1789" s="106">
        <v>1788.0</v>
      </c>
      <c r="B1789" s="107" t="s">
        <v>7119</v>
      </c>
      <c r="C1789" s="107" t="s">
        <v>7315</v>
      </c>
      <c r="D1789" s="107" t="s">
        <v>4509</v>
      </c>
      <c r="E1789" s="36" t="s">
        <v>7316</v>
      </c>
      <c r="F1789" s="14"/>
      <c r="G1789" s="14"/>
      <c r="H1789" s="14"/>
      <c r="I1789" s="14"/>
      <c r="J1789" s="14"/>
      <c r="K1789" s="14"/>
      <c r="L1789" s="14"/>
      <c r="M1789" s="14"/>
      <c r="N1789" s="14"/>
      <c r="O1789" s="14"/>
      <c r="P1789" s="14"/>
      <c r="Q1789" s="14"/>
      <c r="R1789" s="14"/>
      <c r="S1789" s="14"/>
      <c r="T1789" s="14"/>
      <c r="U1789" s="14"/>
      <c r="V1789" s="14"/>
      <c r="W1789" s="14"/>
      <c r="X1789" s="14"/>
      <c r="Y1789" s="14"/>
      <c r="Z1789" s="14"/>
    </row>
    <row r="1790">
      <c r="A1790" s="106">
        <v>1789.0</v>
      </c>
      <c r="B1790" s="107" t="s">
        <v>7119</v>
      </c>
      <c r="C1790" s="107" t="s">
        <v>4937</v>
      </c>
      <c r="D1790" s="107" t="s">
        <v>4509</v>
      </c>
      <c r="E1790" s="36" t="s">
        <v>7317</v>
      </c>
      <c r="F1790" s="14"/>
      <c r="G1790" s="14"/>
      <c r="H1790" s="14"/>
      <c r="I1790" s="14"/>
      <c r="J1790" s="14"/>
      <c r="K1790" s="14"/>
      <c r="L1790" s="14"/>
      <c r="M1790" s="14"/>
      <c r="N1790" s="14"/>
      <c r="O1790" s="14"/>
      <c r="P1790" s="14"/>
      <c r="Q1790" s="14"/>
      <c r="R1790" s="14"/>
      <c r="S1790" s="14"/>
      <c r="T1790" s="14"/>
      <c r="U1790" s="14"/>
      <c r="V1790" s="14"/>
      <c r="W1790" s="14"/>
      <c r="X1790" s="14"/>
      <c r="Y1790" s="14"/>
      <c r="Z1790" s="14"/>
    </row>
    <row r="1791">
      <c r="A1791" s="106">
        <v>1790.0</v>
      </c>
      <c r="B1791" s="107" t="s">
        <v>7119</v>
      </c>
      <c r="C1791" s="107" t="s">
        <v>4614</v>
      </c>
      <c r="D1791" s="107" t="s">
        <v>4509</v>
      </c>
      <c r="E1791" s="36" t="s">
        <v>7318</v>
      </c>
      <c r="F1791" s="14"/>
      <c r="G1791" s="14"/>
      <c r="H1791" s="14"/>
      <c r="I1791" s="14"/>
      <c r="J1791" s="14"/>
      <c r="K1791" s="14"/>
      <c r="L1791" s="14"/>
      <c r="M1791" s="14"/>
      <c r="N1791" s="14"/>
      <c r="O1791" s="14"/>
      <c r="P1791" s="14"/>
      <c r="Q1791" s="14"/>
      <c r="R1791" s="14"/>
      <c r="S1791" s="14"/>
      <c r="T1791" s="14"/>
      <c r="U1791" s="14"/>
      <c r="V1791" s="14"/>
      <c r="W1791" s="14"/>
      <c r="X1791" s="14"/>
      <c r="Y1791" s="14"/>
      <c r="Z1791" s="14"/>
    </row>
    <row r="1792">
      <c r="A1792" s="106">
        <v>1791.0</v>
      </c>
      <c r="B1792" s="107" t="s">
        <v>7119</v>
      </c>
      <c r="C1792" s="107" t="s">
        <v>4694</v>
      </c>
      <c r="D1792" s="107" t="s">
        <v>4509</v>
      </c>
      <c r="E1792" s="36" t="s">
        <v>7319</v>
      </c>
      <c r="F1792" s="14"/>
      <c r="G1792" s="14"/>
      <c r="H1792" s="14"/>
      <c r="I1792" s="14"/>
      <c r="J1792" s="14"/>
      <c r="K1792" s="14"/>
      <c r="L1792" s="14"/>
      <c r="M1792" s="14"/>
      <c r="N1792" s="14"/>
      <c r="O1792" s="14"/>
      <c r="P1792" s="14"/>
      <c r="Q1792" s="14"/>
      <c r="R1792" s="14"/>
      <c r="S1792" s="14"/>
      <c r="T1792" s="14"/>
      <c r="U1792" s="14"/>
      <c r="V1792" s="14"/>
      <c r="W1792" s="14"/>
      <c r="X1792" s="14"/>
      <c r="Y1792" s="14"/>
      <c r="Z1792" s="14"/>
    </row>
    <row r="1793">
      <c r="A1793" s="106">
        <v>1792.0</v>
      </c>
      <c r="B1793" s="107" t="s">
        <v>7119</v>
      </c>
      <c r="C1793" s="107" t="s">
        <v>4665</v>
      </c>
      <c r="D1793" s="107" t="s">
        <v>4680</v>
      </c>
      <c r="E1793" s="36" t="s">
        <v>7320</v>
      </c>
      <c r="F1793" s="14"/>
      <c r="G1793" s="14"/>
      <c r="H1793" s="14"/>
      <c r="I1793" s="14"/>
      <c r="J1793" s="14"/>
      <c r="K1793" s="14"/>
      <c r="L1793" s="14"/>
      <c r="M1793" s="14"/>
      <c r="N1793" s="14"/>
      <c r="O1793" s="14"/>
      <c r="P1793" s="14"/>
      <c r="Q1793" s="14"/>
      <c r="R1793" s="14"/>
      <c r="S1793" s="14"/>
      <c r="T1793" s="14"/>
      <c r="U1793" s="14"/>
      <c r="V1793" s="14"/>
      <c r="W1793" s="14"/>
      <c r="X1793" s="14"/>
      <c r="Y1793" s="14"/>
      <c r="Z1793" s="14"/>
    </row>
    <row r="1794">
      <c r="A1794" s="106">
        <v>1793.0</v>
      </c>
      <c r="B1794" s="107" t="s">
        <v>7119</v>
      </c>
      <c r="C1794" s="107" t="s">
        <v>4515</v>
      </c>
      <c r="D1794" s="107" t="s">
        <v>4680</v>
      </c>
      <c r="E1794" s="36" t="s">
        <v>7321</v>
      </c>
      <c r="F1794" s="14"/>
      <c r="G1794" s="14"/>
      <c r="H1794" s="14"/>
      <c r="I1794" s="14"/>
      <c r="J1794" s="14"/>
      <c r="K1794" s="14"/>
      <c r="L1794" s="14"/>
      <c r="M1794" s="14"/>
      <c r="N1794" s="14"/>
      <c r="O1794" s="14"/>
      <c r="P1794" s="14"/>
      <c r="Q1794" s="14"/>
      <c r="R1794" s="14"/>
      <c r="S1794" s="14"/>
      <c r="T1794" s="14"/>
      <c r="U1794" s="14"/>
      <c r="V1794" s="14"/>
      <c r="W1794" s="14"/>
      <c r="X1794" s="14"/>
      <c r="Y1794" s="14"/>
      <c r="Z1794" s="14"/>
    </row>
    <row r="1795">
      <c r="A1795" s="106">
        <v>1794.0</v>
      </c>
      <c r="B1795" s="107" t="s">
        <v>7119</v>
      </c>
      <c r="C1795" s="107" t="s">
        <v>7322</v>
      </c>
      <c r="D1795" s="107" t="s">
        <v>4509</v>
      </c>
      <c r="E1795" s="36" t="s">
        <v>7323</v>
      </c>
      <c r="F1795" s="14"/>
      <c r="G1795" s="14"/>
      <c r="H1795" s="14"/>
      <c r="I1795" s="14"/>
      <c r="J1795" s="14"/>
      <c r="K1795" s="14"/>
      <c r="L1795" s="14"/>
      <c r="M1795" s="14"/>
      <c r="N1795" s="14"/>
      <c r="O1795" s="14"/>
      <c r="P1795" s="14"/>
      <c r="Q1795" s="14"/>
      <c r="R1795" s="14"/>
      <c r="S1795" s="14"/>
      <c r="T1795" s="14"/>
      <c r="U1795" s="14"/>
      <c r="V1795" s="14"/>
      <c r="W1795" s="14"/>
      <c r="X1795" s="14"/>
      <c r="Y1795" s="14"/>
      <c r="Z1795" s="14"/>
    </row>
    <row r="1796">
      <c r="A1796" s="106">
        <v>1795.0</v>
      </c>
      <c r="B1796" s="107" t="s">
        <v>7119</v>
      </c>
      <c r="C1796" s="107" t="s">
        <v>4937</v>
      </c>
      <c r="D1796" s="107" t="s">
        <v>4505</v>
      </c>
      <c r="E1796" s="36" t="s">
        <v>7324</v>
      </c>
      <c r="F1796" s="14"/>
      <c r="G1796" s="14"/>
      <c r="H1796" s="14"/>
      <c r="I1796" s="14"/>
      <c r="J1796" s="14"/>
      <c r="K1796" s="14"/>
      <c r="L1796" s="14"/>
      <c r="M1796" s="14"/>
      <c r="N1796" s="14"/>
      <c r="O1796" s="14"/>
      <c r="P1796" s="14"/>
      <c r="Q1796" s="14"/>
      <c r="R1796" s="14"/>
      <c r="S1796" s="14"/>
      <c r="T1796" s="14"/>
      <c r="U1796" s="14"/>
      <c r="V1796" s="14"/>
      <c r="W1796" s="14"/>
      <c r="X1796" s="14"/>
      <c r="Y1796" s="14"/>
      <c r="Z1796" s="14"/>
    </row>
    <row r="1797">
      <c r="A1797" s="106">
        <v>1796.0</v>
      </c>
      <c r="B1797" s="107" t="s">
        <v>7119</v>
      </c>
      <c r="C1797" s="107" t="s">
        <v>5884</v>
      </c>
      <c r="D1797" s="107" t="s">
        <v>5366</v>
      </c>
      <c r="E1797" s="36" t="s">
        <v>7325</v>
      </c>
      <c r="F1797" s="14"/>
      <c r="G1797" s="14"/>
      <c r="H1797" s="14"/>
      <c r="I1797" s="14"/>
      <c r="J1797" s="14"/>
      <c r="K1797" s="14"/>
      <c r="L1797" s="14"/>
      <c r="M1797" s="14"/>
      <c r="N1797" s="14"/>
      <c r="O1797" s="14"/>
      <c r="P1797" s="14"/>
      <c r="Q1797" s="14"/>
      <c r="R1797" s="14"/>
      <c r="S1797" s="14"/>
      <c r="T1797" s="14"/>
      <c r="U1797" s="14"/>
      <c r="V1797" s="14"/>
      <c r="W1797" s="14"/>
      <c r="X1797" s="14"/>
      <c r="Y1797" s="14"/>
      <c r="Z1797" s="14"/>
    </row>
    <row r="1798">
      <c r="A1798" s="106">
        <v>1797.0</v>
      </c>
      <c r="B1798" s="107" t="s">
        <v>7119</v>
      </c>
      <c r="C1798" s="107" t="s">
        <v>7082</v>
      </c>
      <c r="D1798" s="107" t="s">
        <v>4509</v>
      </c>
      <c r="E1798" s="36" t="s">
        <v>7326</v>
      </c>
      <c r="F1798" s="14"/>
      <c r="G1798" s="14"/>
      <c r="H1798" s="14"/>
      <c r="I1798" s="14"/>
      <c r="J1798" s="14"/>
      <c r="K1798" s="14"/>
      <c r="L1798" s="14"/>
      <c r="M1798" s="14"/>
      <c r="N1798" s="14"/>
      <c r="O1798" s="14"/>
      <c r="P1798" s="14"/>
      <c r="Q1798" s="14"/>
      <c r="R1798" s="14"/>
      <c r="S1798" s="14"/>
      <c r="T1798" s="14"/>
      <c r="U1798" s="14"/>
      <c r="V1798" s="14"/>
      <c r="W1798" s="14"/>
      <c r="X1798" s="14"/>
      <c r="Y1798" s="14"/>
      <c r="Z1798" s="14"/>
    </row>
    <row r="1799">
      <c r="A1799" s="106">
        <v>1798.0</v>
      </c>
      <c r="B1799" s="107" t="s">
        <v>7119</v>
      </c>
      <c r="C1799" s="107" t="s">
        <v>7327</v>
      </c>
      <c r="D1799" s="107" t="s">
        <v>4509</v>
      </c>
      <c r="E1799" s="36" t="s">
        <v>7328</v>
      </c>
      <c r="F1799" s="14"/>
      <c r="G1799" s="14"/>
      <c r="H1799" s="14"/>
      <c r="I1799" s="14"/>
      <c r="J1799" s="14"/>
      <c r="K1799" s="14"/>
      <c r="L1799" s="14"/>
      <c r="M1799" s="14"/>
      <c r="N1799" s="14"/>
      <c r="O1799" s="14"/>
      <c r="P1799" s="14"/>
      <c r="Q1799" s="14"/>
      <c r="R1799" s="14"/>
      <c r="S1799" s="14"/>
      <c r="T1799" s="14"/>
      <c r="U1799" s="14"/>
      <c r="V1799" s="14"/>
      <c r="W1799" s="14"/>
      <c r="X1799" s="14"/>
      <c r="Y1799" s="14"/>
      <c r="Z1799" s="14"/>
    </row>
    <row r="1800">
      <c r="A1800" s="106">
        <v>1799.0</v>
      </c>
      <c r="B1800" s="107" t="s">
        <v>7119</v>
      </c>
      <c r="C1800" s="107" t="s">
        <v>7329</v>
      </c>
      <c r="D1800" s="107" t="s">
        <v>4509</v>
      </c>
      <c r="E1800" s="36" t="s">
        <v>7330</v>
      </c>
      <c r="F1800" s="14"/>
      <c r="G1800" s="14"/>
      <c r="H1800" s="14"/>
      <c r="I1800" s="14"/>
      <c r="J1800" s="14"/>
      <c r="K1800" s="14"/>
      <c r="L1800" s="14"/>
      <c r="M1800" s="14"/>
      <c r="N1800" s="14"/>
      <c r="O1800" s="14"/>
      <c r="P1800" s="14"/>
      <c r="Q1800" s="14"/>
      <c r="R1800" s="14"/>
      <c r="S1800" s="14"/>
      <c r="T1800" s="14"/>
      <c r="U1800" s="14"/>
      <c r="V1800" s="14"/>
      <c r="W1800" s="14"/>
      <c r="X1800" s="14"/>
      <c r="Y1800" s="14"/>
      <c r="Z1800" s="14"/>
    </row>
    <row r="1801">
      <c r="A1801" s="106">
        <v>1800.0</v>
      </c>
      <c r="B1801" s="107" t="s">
        <v>7119</v>
      </c>
      <c r="C1801" s="107" t="s">
        <v>5871</v>
      </c>
      <c r="D1801" s="107" t="s">
        <v>4680</v>
      </c>
      <c r="E1801" s="36" t="s">
        <v>7331</v>
      </c>
      <c r="F1801" s="14"/>
      <c r="G1801" s="14"/>
      <c r="H1801" s="14"/>
      <c r="I1801" s="14"/>
      <c r="J1801" s="14"/>
      <c r="K1801" s="14"/>
      <c r="L1801" s="14"/>
      <c r="M1801" s="14"/>
      <c r="N1801" s="14"/>
      <c r="O1801" s="14"/>
      <c r="P1801" s="14"/>
      <c r="Q1801" s="14"/>
      <c r="R1801" s="14"/>
      <c r="S1801" s="14"/>
      <c r="T1801" s="14"/>
      <c r="U1801" s="14"/>
      <c r="V1801" s="14"/>
      <c r="W1801" s="14"/>
      <c r="X1801" s="14"/>
      <c r="Y1801" s="14"/>
      <c r="Z1801" s="14"/>
    </row>
    <row r="1802">
      <c r="A1802" s="106">
        <v>1801.0</v>
      </c>
      <c r="B1802" s="107" t="s">
        <v>7119</v>
      </c>
      <c r="C1802" s="107" t="s">
        <v>5625</v>
      </c>
      <c r="D1802" s="107" t="s">
        <v>4505</v>
      </c>
      <c r="E1802" s="36" t="s">
        <v>7332</v>
      </c>
      <c r="F1802" s="14"/>
      <c r="G1802" s="14"/>
      <c r="H1802" s="14"/>
      <c r="I1802" s="14"/>
      <c r="J1802" s="14"/>
      <c r="K1802" s="14"/>
      <c r="L1802" s="14"/>
      <c r="M1802" s="14"/>
      <c r="N1802" s="14"/>
      <c r="O1802" s="14"/>
      <c r="P1802" s="14"/>
      <c r="Q1802" s="14"/>
      <c r="R1802" s="14"/>
      <c r="S1802" s="14"/>
      <c r="T1802" s="14"/>
      <c r="U1802" s="14"/>
      <c r="V1802" s="14"/>
      <c r="W1802" s="14"/>
      <c r="X1802" s="14"/>
      <c r="Y1802" s="14"/>
      <c r="Z1802" s="14"/>
    </row>
    <row r="1803">
      <c r="A1803" s="106">
        <v>1802.0</v>
      </c>
      <c r="B1803" s="107" t="s">
        <v>7119</v>
      </c>
      <c r="C1803" s="107" t="s">
        <v>5381</v>
      </c>
      <c r="D1803" s="107" t="s">
        <v>4680</v>
      </c>
      <c r="E1803" s="36" t="s">
        <v>7333</v>
      </c>
      <c r="F1803" s="14"/>
      <c r="G1803" s="14"/>
      <c r="H1803" s="14"/>
      <c r="I1803" s="14"/>
      <c r="J1803" s="14"/>
      <c r="K1803" s="14"/>
      <c r="L1803" s="14"/>
      <c r="M1803" s="14"/>
      <c r="N1803" s="14"/>
      <c r="O1803" s="14"/>
      <c r="P1803" s="14"/>
      <c r="Q1803" s="14"/>
      <c r="R1803" s="14"/>
      <c r="S1803" s="14"/>
      <c r="T1803" s="14"/>
      <c r="U1803" s="14"/>
      <c r="V1803" s="14"/>
      <c r="W1803" s="14"/>
      <c r="X1803" s="14"/>
      <c r="Y1803" s="14"/>
      <c r="Z1803" s="14"/>
    </row>
    <row r="1804">
      <c r="A1804" s="106">
        <v>1803.0</v>
      </c>
      <c r="B1804" s="107" t="s">
        <v>7119</v>
      </c>
      <c r="C1804" s="107" t="s">
        <v>7334</v>
      </c>
      <c r="D1804" s="107" t="s">
        <v>4509</v>
      </c>
      <c r="E1804" s="36" t="s">
        <v>7335</v>
      </c>
      <c r="F1804" s="14"/>
      <c r="G1804" s="14"/>
      <c r="H1804" s="14"/>
      <c r="I1804" s="14"/>
      <c r="J1804" s="14"/>
      <c r="K1804" s="14"/>
      <c r="L1804" s="14"/>
      <c r="M1804" s="14"/>
      <c r="N1804" s="14"/>
      <c r="O1804" s="14"/>
      <c r="P1804" s="14"/>
      <c r="Q1804" s="14"/>
      <c r="R1804" s="14"/>
      <c r="S1804" s="14"/>
      <c r="T1804" s="14"/>
      <c r="U1804" s="14"/>
      <c r="V1804" s="14"/>
      <c r="W1804" s="14"/>
      <c r="X1804" s="14"/>
      <c r="Y1804" s="14"/>
      <c r="Z1804" s="14"/>
    </row>
    <row r="1805">
      <c r="A1805" s="106">
        <v>1804.0</v>
      </c>
      <c r="B1805" s="107" t="s">
        <v>7119</v>
      </c>
      <c r="C1805" s="107" t="s">
        <v>7336</v>
      </c>
      <c r="D1805" s="107" t="s">
        <v>4505</v>
      </c>
      <c r="E1805" s="36" t="s">
        <v>7337</v>
      </c>
      <c r="F1805" s="14"/>
      <c r="G1805" s="14"/>
      <c r="H1805" s="14"/>
      <c r="I1805" s="14"/>
      <c r="J1805" s="14"/>
      <c r="K1805" s="14"/>
      <c r="L1805" s="14"/>
      <c r="M1805" s="14"/>
      <c r="N1805" s="14"/>
      <c r="O1805" s="14"/>
      <c r="P1805" s="14"/>
      <c r="Q1805" s="14"/>
      <c r="R1805" s="14"/>
      <c r="S1805" s="14"/>
      <c r="T1805" s="14"/>
      <c r="U1805" s="14"/>
      <c r="V1805" s="14"/>
      <c r="W1805" s="14"/>
      <c r="X1805" s="14"/>
      <c r="Y1805" s="14"/>
      <c r="Z1805" s="14"/>
    </row>
    <row r="1806">
      <c r="A1806" s="106">
        <v>1805.0</v>
      </c>
      <c r="B1806" s="107" t="s">
        <v>7119</v>
      </c>
      <c r="C1806" s="107" t="s">
        <v>7338</v>
      </c>
      <c r="D1806" s="107" t="s">
        <v>4509</v>
      </c>
      <c r="E1806" s="36" t="s">
        <v>7339</v>
      </c>
      <c r="F1806" s="14"/>
      <c r="G1806" s="14"/>
      <c r="H1806" s="14"/>
      <c r="I1806" s="14"/>
      <c r="J1806" s="14"/>
      <c r="K1806" s="14"/>
      <c r="L1806" s="14"/>
      <c r="M1806" s="14"/>
      <c r="N1806" s="14"/>
      <c r="O1806" s="14"/>
      <c r="P1806" s="14"/>
      <c r="Q1806" s="14"/>
      <c r="R1806" s="14"/>
      <c r="S1806" s="14"/>
      <c r="T1806" s="14"/>
      <c r="U1806" s="14"/>
      <c r="V1806" s="14"/>
      <c r="W1806" s="14"/>
      <c r="X1806" s="14"/>
      <c r="Y1806" s="14"/>
      <c r="Z1806" s="14"/>
    </row>
    <row r="1807">
      <c r="A1807" s="106">
        <v>1806.0</v>
      </c>
      <c r="B1807" s="107" t="s">
        <v>7119</v>
      </c>
      <c r="C1807" s="107" t="s">
        <v>7340</v>
      </c>
      <c r="D1807" s="107" t="s">
        <v>4569</v>
      </c>
      <c r="E1807" s="36" t="s">
        <v>7341</v>
      </c>
      <c r="F1807" s="14"/>
      <c r="G1807" s="14"/>
      <c r="H1807" s="14"/>
      <c r="I1807" s="14"/>
      <c r="J1807" s="14"/>
      <c r="K1807" s="14"/>
      <c r="L1807" s="14"/>
      <c r="M1807" s="14"/>
      <c r="N1807" s="14"/>
      <c r="O1807" s="14"/>
      <c r="P1807" s="14"/>
      <c r="Q1807" s="14"/>
      <c r="R1807" s="14"/>
      <c r="S1807" s="14"/>
      <c r="T1807" s="14"/>
      <c r="U1807" s="14"/>
      <c r="V1807" s="14"/>
      <c r="W1807" s="14"/>
      <c r="X1807" s="14"/>
      <c r="Y1807" s="14"/>
      <c r="Z1807" s="14"/>
    </row>
    <row r="1808">
      <c r="A1808" s="106">
        <v>1807.0</v>
      </c>
      <c r="B1808" s="107" t="s">
        <v>7119</v>
      </c>
      <c r="C1808" s="107" t="s">
        <v>7342</v>
      </c>
      <c r="D1808" s="107" t="s">
        <v>4509</v>
      </c>
      <c r="E1808" s="36" t="s">
        <v>7343</v>
      </c>
      <c r="F1808" s="14"/>
      <c r="G1808" s="14"/>
      <c r="H1808" s="14"/>
      <c r="I1808" s="14"/>
      <c r="J1808" s="14"/>
      <c r="K1808" s="14"/>
      <c r="L1808" s="14"/>
      <c r="M1808" s="14"/>
      <c r="N1808" s="14"/>
      <c r="O1808" s="14"/>
      <c r="P1808" s="14"/>
      <c r="Q1808" s="14"/>
      <c r="R1808" s="14"/>
      <c r="S1808" s="14"/>
      <c r="T1808" s="14"/>
      <c r="U1808" s="14"/>
      <c r="V1808" s="14"/>
      <c r="W1808" s="14"/>
      <c r="X1808" s="14"/>
      <c r="Y1808" s="14"/>
      <c r="Z1808" s="14"/>
    </row>
    <row r="1809">
      <c r="A1809" s="106">
        <v>1808.0</v>
      </c>
      <c r="B1809" s="107" t="s">
        <v>7119</v>
      </c>
      <c r="C1809" s="107" t="s">
        <v>5130</v>
      </c>
      <c r="D1809" s="107" t="s">
        <v>4569</v>
      </c>
      <c r="E1809" s="36" t="s">
        <v>7344</v>
      </c>
      <c r="F1809" s="14"/>
      <c r="G1809" s="14"/>
      <c r="H1809" s="14"/>
      <c r="I1809" s="14"/>
      <c r="J1809" s="14"/>
      <c r="K1809" s="14"/>
      <c r="L1809" s="14"/>
      <c r="M1809" s="14"/>
      <c r="N1809" s="14"/>
      <c r="O1809" s="14"/>
      <c r="P1809" s="14"/>
      <c r="Q1809" s="14"/>
      <c r="R1809" s="14"/>
      <c r="S1809" s="14"/>
      <c r="T1809" s="14"/>
      <c r="U1809" s="14"/>
      <c r="V1809" s="14"/>
      <c r="W1809" s="14"/>
      <c r="X1809" s="14"/>
      <c r="Y1809" s="14"/>
      <c r="Z1809" s="14"/>
    </row>
    <row r="1810">
      <c r="A1810" s="106">
        <v>1809.0</v>
      </c>
      <c r="B1810" s="107" t="s">
        <v>7119</v>
      </c>
      <c r="C1810" s="107" t="s">
        <v>7345</v>
      </c>
      <c r="D1810" s="107" t="s">
        <v>4509</v>
      </c>
      <c r="E1810" s="36" t="s">
        <v>7346</v>
      </c>
      <c r="F1810" s="14"/>
      <c r="G1810" s="14"/>
      <c r="H1810" s="14"/>
      <c r="I1810" s="14"/>
      <c r="J1810" s="14"/>
      <c r="K1810" s="14"/>
      <c r="L1810" s="14"/>
      <c r="M1810" s="14"/>
      <c r="N1810" s="14"/>
      <c r="O1810" s="14"/>
      <c r="P1810" s="14"/>
      <c r="Q1810" s="14"/>
      <c r="R1810" s="14"/>
      <c r="S1810" s="14"/>
      <c r="T1810" s="14"/>
      <c r="U1810" s="14"/>
      <c r="V1810" s="14"/>
      <c r="W1810" s="14"/>
      <c r="X1810" s="14"/>
      <c r="Y1810" s="14"/>
      <c r="Z1810" s="14"/>
    </row>
    <row r="1811">
      <c r="A1811" s="106">
        <v>1810.0</v>
      </c>
      <c r="B1811" s="107" t="s">
        <v>7119</v>
      </c>
      <c r="C1811" s="107" t="s">
        <v>7347</v>
      </c>
      <c r="D1811" s="107" t="s">
        <v>4509</v>
      </c>
      <c r="E1811" s="36" t="s">
        <v>7348</v>
      </c>
      <c r="F1811" s="14"/>
      <c r="G1811" s="14"/>
      <c r="H1811" s="14"/>
      <c r="I1811" s="14"/>
      <c r="J1811" s="14"/>
      <c r="K1811" s="14"/>
      <c r="L1811" s="14"/>
      <c r="M1811" s="14"/>
      <c r="N1811" s="14"/>
      <c r="O1811" s="14"/>
      <c r="P1811" s="14"/>
      <c r="Q1811" s="14"/>
      <c r="R1811" s="14"/>
      <c r="S1811" s="14"/>
      <c r="T1811" s="14"/>
      <c r="U1811" s="14"/>
      <c r="V1811" s="14"/>
      <c r="W1811" s="14"/>
      <c r="X1811" s="14"/>
      <c r="Y1811" s="14"/>
      <c r="Z1811" s="14"/>
    </row>
    <row r="1812">
      <c r="A1812" s="106">
        <v>1811.0</v>
      </c>
      <c r="B1812" s="107" t="s">
        <v>7119</v>
      </c>
      <c r="C1812" s="107" t="s">
        <v>7349</v>
      </c>
      <c r="D1812" s="107" t="s">
        <v>4505</v>
      </c>
      <c r="E1812" s="36" t="s">
        <v>7350</v>
      </c>
      <c r="F1812" s="14"/>
      <c r="G1812" s="14"/>
      <c r="H1812" s="14"/>
      <c r="I1812" s="14"/>
      <c r="J1812" s="14"/>
      <c r="K1812" s="14"/>
      <c r="L1812" s="14"/>
      <c r="M1812" s="14"/>
      <c r="N1812" s="14"/>
      <c r="O1812" s="14"/>
      <c r="P1812" s="14"/>
      <c r="Q1812" s="14"/>
      <c r="R1812" s="14"/>
      <c r="S1812" s="14"/>
      <c r="T1812" s="14"/>
      <c r="U1812" s="14"/>
      <c r="V1812" s="14"/>
      <c r="W1812" s="14"/>
      <c r="X1812" s="14"/>
      <c r="Y1812" s="14"/>
      <c r="Z1812" s="14"/>
    </row>
    <row r="1813">
      <c r="A1813" s="106">
        <v>1812.0</v>
      </c>
      <c r="B1813" s="107" t="s">
        <v>7119</v>
      </c>
      <c r="C1813" s="107" t="s">
        <v>7351</v>
      </c>
      <c r="D1813" s="107" t="s">
        <v>4505</v>
      </c>
      <c r="E1813" s="36" t="s">
        <v>7352</v>
      </c>
      <c r="F1813" s="14"/>
      <c r="G1813" s="14"/>
      <c r="H1813" s="14"/>
      <c r="I1813" s="14"/>
      <c r="J1813" s="14"/>
      <c r="K1813" s="14"/>
      <c r="L1813" s="14"/>
      <c r="M1813" s="14"/>
      <c r="N1813" s="14"/>
      <c r="O1813" s="14"/>
      <c r="P1813" s="14"/>
      <c r="Q1813" s="14"/>
      <c r="R1813" s="14"/>
      <c r="S1813" s="14"/>
      <c r="T1813" s="14"/>
      <c r="U1813" s="14"/>
      <c r="V1813" s="14"/>
      <c r="W1813" s="14"/>
      <c r="X1813" s="14"/>
      <c r="Y1813" s="14"/>
      <c r="Z1813" s="14"/>
    </row>
    <row r="1814">
      <c r="A1814" s="106">
        <v>1813.0</v>
      </c>
      <c r="B1814" s="107" t="s">
        <v>7119</v>
      </c>
      <c r="C1814" s="107" t="s">
        <v>5057</v>
      </c>
      <c r="D1814" s="107" t="s">
        <v>4509</v>
      </c>
      <c r="E1814" s="36" t="s">
        <v>7353</v>
      </c>
      <c r="F1814" s="14"/>
      <c r="G1814" s="14"/>
      <c r="H1814" s="14"/>
      <c r="I1814" s="14"/>
      <c r="J1814" s="14"/>
      <c r="K1814" s="14"/>
      <c r="L1814" s="14"/>
      <c r="M1814" s="14"/>
      <c r="N1814" s="14"/>
      <c r="O1814" s="14"/>
      <c r="P1814" s="14"/>
      <c r="Q1814" s="14"/>
      <c r="R1814" s="14"/>
      <c r="S1814" s="14"/>
      <c r="T1814" s="14"/>
      <c r="U1814" s="14"/>
      <c r="V1814" s="14"/>
      <c r="W1814" s="14"/>
      <c r="X1814" s="14"/>
      <c r="Y1814" s="14"/>
      <c r="Z1814" s="14"/>
    </row>
    <row r="1815">
      <c r="A1815" s="106">
        <v>1814.0</v>
      </c>
      <c r="B1815" s="107" t="s">
        <v>7119</v>
      </c>
      <c r="C1815" s="107" t="s">
        <v>7354</v>
      </c>
      <c r="D1815" s="107" t="s">
        <v>4505</v>
      </c>
      <c r="E1815" s="36" t="s">
        <v>7355</v>
      </c>
      <c r="F1815" s="14"/>
      <c r="G1815" s="14"/>
      <c r="H1815" s="14"/>
      <c r="I1815" s="14"/>
      <c r="J1815" s="14"/>
      <c r="K1815" s="14"/>
      <c r="L1815" s="14"/>
      <c r="M1815" s="14"/>
      <c r="N1815" s="14"/>
      <c r="O1815" s="14"/>
      <c r="P1815" s="14"/>
      <c r="Q1815" s="14"/>
      <c r="R1815" s="14"/>
      <c r="S1815" s="14"/>
      <c r="T1815" s="14"/>
      <c r="U1815" s="14"/>
      <c r="V1815" s="14"/>
      <c r="W1815" s="14"/>
      <c r="X1815" s="14"/>
      <c r="Y1815" s="14"/>
      <c r="Z1815" s="14"/>
    </row>
    <row r="1816">
      <c r="A1816" s="106">
        <v>1815.0</v>
      </c>
      <c r="B1816" s="107" t="s">
        <v>7119</v>
      </c>
      <c r="C1816" s="107" t="s">
        <v>4753</v>
      </c>
      <c r="D1816" s="107" t="s">
        <v>4509</v>
      </c>
      <c r="E1816" s="36" t="s">
        <v>7356</v>
      </c>
      <c r="F1816" s="14"/>
      <c r="G1816" s="14"/>
      <c r="H1816" s="14"/>
      <c r="I1816" s="14"/>
      <c r="J1816" s="14"/>
      <c r="K1816" s="14"/>
      <c r="L1816" s="14"/>
      <c r="M1816" s="14"/>
      <c r="N1816" s="14"/>
      <c r="O1816" s="14"/>
      <c r="P1816" s="14"/>
      <c r="Q1816" s="14"/>
      <c r="R1816" s="14"/>
      <c r="S1816" s="14"/>
      <c r="T1816" s="14"/>
      <c r="U1816" s="14"/>
      <c r="V1816" s="14"/>
      <c r="W1816" s="14"/>
      <c r="X1816" s="14"/>
      <c r="Y1816" s="14"/>
      <c r="Z1816" s="14"/>
    </row>
    <row r="1817">
      <c r="A1817" s="106">
        <v>1816.0</v>
      </c>
      <c r="B1817" s="107" t="s">
        <v>7119</v>
      </c>
      <c r="C1817" s="107" t="s">
        <v>7357</v>
      </c>
      <c r="D1817" s="107" t="s">
        <v>4509</v>
      </c>
      <c r="E1817" s="36" t="s">
        <v>7358</v>
      </c>
      <c r="F1817" s="14"/>
      <c r="G1817" s="14"/>
      <c r="H1817" s="14"/>
      <c r="I1817" s="14"/>
      <c r="J1817" s="14"/>
      <c r="K1817" s="14"/>
      <c r="L1817" s="14"/>
      <c r="M1817" s="14"/>
      <c r="N1817" s="14"/>
      <c r="O1817" s="14"/>
      <c r="P1817" s="14"/>
      <c r="Q1817" s="14"/>
      <c r="R1817" s="14"/>
      <c r="S1817" s="14"/>
      <c r="T1817" s="14"/>
      <c r="U1817" s="14"/>
      <c r="V1817" s="14"/>
      <c r="W1817" s="14"/>
      <c r="X1817" s="14"/>
      <c r="Y1817" s="14"/>
      <c r="Z1817" s="14"/>
    </row>
    <row r="1818">
      <c r="A1818" s="106">
        <v>1817.0</v>
      </c>
      <c r="B1818" s="107" t="s">
        <v>7119</v>
      </c>
      <c r="C1818" s="107" t="s">
        <v>7359</v>
      </c>
      <c r="D1818" s="107" t="s">
        <v>4509</v>
      </c>
      <c r="E1818" s="36" t="s">
        <v>7360</v>
      </c>
      <c r="F1818" s="14"/>
      <c r="G1818" s="14"/>
      <c r="H1818" s="14"/>
      <c r="I1818" s="14"/>
      <c r="J1818" s="14"/>
      <c r="K1818" s="14"/>
      <c r="L1818" s="14"/>
      <c r="M1818" s="14"/>
      <c r="N1818" s="14"/>
      <c r="O1818" s="14"/>
      <c r="P1818" s="14"/>
      <c r="Q1818" s="14"/>
      <c r="R1818" s="14"/>
      <c r="S1818" s="14"/>
      <c r="T1818" s="14"/>
      <c r="U1818" s="14"/>
      <c r="V1818" s="14"/>
      <c r="W1818" s="14"/>
      <c r="X1818" s="14"/>
      <c r="Y1818" s="14"/>
      <c r="Z1818" s="14"/>
    </row>
    <row r="1819">
      <c r="A1819" s="106">
        <v>1818.0</v>
      </c>
      <c r="B1819" s="107" t="s">
        <v>7119</v>
      </c>
      <c r="C1819" s="107" t="s">
        <v>7361</v>
      </c>
      <c r="D1819" s="107" t="s">
        <v>4505</v>
      </c>
      <c r="E1819" s="36" t="s">
        <v>7362</v>
      </c>
      <c r="F1819" s="14"/>
      <c r="G1819" s="14"/>
      <c r="H1819" s="14"/>
      <c r="I1819" s="14"/>
      <c r="J1819" s="14"/>
      <c r="K1819" s="14"/>
      <c r="L1819" s="14"/>
      <c r="M1819" s="14"/>
      <c r="N1819" s="14"/>
      <c r="O1819" s="14"/>
      <c r="P1819" s="14"/>
      <c r="Q1819" s="14"/>
      <c r="R1819" s="14"/>
      <c r="S1819" s="14"/>
      <c r="T1819" s="14"/>
      <c r="U1819" s="14"/>
      <c r="V1819" s="14"/>
      <c r="W1819" s="14"/>
      <c r="X1819" s="14"/>
      <c r="Y1819" s="14"/>
      <c r="Z1819" s="14"/>
    </row>
    <row r="1820">
      <c r="A1820" s="106">
        <v>1819.0</v>
      </c>
      <c r="B1820" s="107" t="s">
        <v>7119</v>
      </c>
      <c r="C1820" s="107" t="s">
        <v>7363</v>
      </c>
      <c r="D1820" s="107" t="s">
        <v>4505</v>
      </c>
      <c r="E1820" s="36" t="s">
        <v>7364</v>
      </c>
      <c r="F1820" s="14"/>
      <c r="G1820" s="14"/>
      <c r="H1820" s="14"/>
      <c r="I1820" s="14"/>
      <c r="J1820" s="14"/>
      <c r="K1820" s="14"/>
      <c r="L1820" s="14"/>
      <c r="M1820" s="14"/>
      <c r="N1820" s="14"/>
      <c r="O1820" s="14"/>
      <c r="P1820" s="14"/>
      <c r="Q1820" s="14"/>
      <c r="R1820" s="14"/>
      <c r="S1820" s="14"/>
      <c r="T1820" s="14"/>
      <c r="U1820" s="14"/>
      <c r="V1820" s="14"/>
      <c r="W1820" s="14"/>
      <c r="X1820" s="14"/>
      <c r="Y1820" s="14"/>
      <c r="Z1820" s="14"/>
    </row>
    <row r="1821">
      <c r="A1821" s="106">
        <v>1820.0</v>
      </c>
      <c r="B1821" s="107" t="s">
        <v>7119</v>
      </c>
      <c r="C1821" s="107" t="s">
        <v>7365</v>
      </c>
      <c r="D1821" s="107" t="s">
        <v>4509</v>
      </c>
      <c r="E1821" s="36" t="s">
        <v>7366</v>
      </c>
      <c r="F1821" s="14"/>
      <c r="G1821" s="14"/>
      <c r="H1821" s="14"/>
      <c r="I1821" s="14"/>
      <c r="J1821" s="14"/>
      <c r="K1821" s="14"/>
      <c r="L1821" s="14"/>
      <c r="M1821" s="14"/>
      <c r="N1821" s="14"/>
      <c r="O1821" s="14"/>
      <c r="P1821" s="14"/>
      <c r="Q1821" s="14"/>
      <c r="R1821" s="14"/>
      <c r="S1821" s="14"/>
      <c r="T1821" s="14"/>
      <c r="U1821" s="14"/>
      <c r="V1821" s="14"/>
      <c r="W1821" s="14"/>
      <c r="X1821" s="14"/>
      <c r="Y1821" s="14"/>
      <c r="Z1821" s="14"/>
    </row>
    <row r="1822">
      <c r="A1822" s="106">
        <v>1821.0</v>
      </c>
      <c r="B1822" s="107" t="s">
        <v>7119</v>
      </c>
      <c r="C1822" s="107" t="s">
        <v>7367</v>
      </c>
      <c r="D1822" s="107" t="s">
        <v>4505</v>
      </c>
      <c r="E1822" s="36" t="s">
        <v>7368</v>
      </c>
      <c r="F1822" s="14"/>
      <c r="G1822" s="14"/>
      <c r="H1822" s="14"/>
      <c r="I1822" s="14"/>
      <c r="J1822" s="14"/>
      <c r="K1822" s="14"/>
      <c r="L1822" s="14"/>
      <c r="M1822" s="14"/>
      <c r="N1822" s="14"/>
      <c r="O1822" s="14"/>
      <c r="P1822" s="14"/>
      <c r="Q1822" s="14"/>
      <c r="R1822" s="14"/>
      <c r="S1822" s="14"/>
      <c r="T1822" s="14"/>
      <c r="U1822" s="14"/>
      <c r="V1822" s="14"/>
      <c r="W1822" s="14"/>
      <c r="X1822" s="14"/>
      <c r="Y1822" s="14"/>
      <c r="Z1822" s="14"/>
    </row>
    <row r="1823">
      <c r="A1823" s="106">
        <v>1822.0</v>
      </c>
      <c r="B1823" s="107" t="s">
        <v>7119</v>
      </c>
      <c r="C1823" s="107" t="s">
        <v>4692</v>
      </c>
      <c r="D1823" s="107" t="s">
        <v>4569</v>
      </c>
      <c r="E1823" s="36" t="s">
        <v>7369</v>
      </c>
      <c r="F1823" s="14"/>
      <c r="G1823" s="14"/>
      <c r="H1823" s="14"/>
      <c r="I1823" s="14"/>
      <c r="J1823" s="14"/>
      <c r="K1823" s="14"/>
      <c r="L1823" s="14"/>
      <c r="M1823" s="14"/>
      <c r="N1823" s="14"/>
      <c r="O1823" s="14"/>
      <c r="P1823" s="14"/>
      <c r="Q1823" s="14"/>
      <c r="R1823" s="14"/>
      <c r="S1823" s="14"/>
      <c r="T1823" s="14"/>
      <c r="U1823" s="14"/>
      <c r="V1823" s="14"/>
      <c r="W1823" s="14"/>
      <c r="X1823" s="14"/>
      <c r="Y1823" s="14"/>
      <c r="Z1823" s="14"/>
    </row>
    <row r="1824">
      <c r="A1824" s="106">
        <v>1823.0</v>
      </c>
      <c r="B1824" s="107" t="s">
        <v>7119</v>
      </c>
      <c r="C1824" s="107" t="s">
        <v>5925</v>
      </c>
      <c r="D1824" s="107" t="s">
        <v>4505</v>
      </c>
      <c r="E1824" s="36" t="s">
        <v>7370</v>
      </c>
      <c r="F1824" s="14"/>
      <c r="G1824" s="14"/>
      <c r="H1824" s="14"/>
      <c r="I1824" s="14"/>
      <c r="J1824" s="14"/>
      <c r="K1824" s="14"/>
      <c r="L1824" s="14"/>
      <c r="M1824" s="14"/>
      <c r="N1824" s="14"/>
      <c r="O1824" s="14"/>
      <c r="P1824" s="14"/>
      <c r="Q1824" s="14"/>
      <c r="R1824" s="14"/>
      <c r="S1824" s="14"/>
      <c r="T1824" s="14"/>
      <c r="U1824" s="14"/>
      <c r="V1824" s="14"/>
      <c r="W1824" s="14"/>
      <c r="X1824" s="14"/>
      <c r="Y1824" s="14"/>
      <c r="Z1824" s="14"/>
    </row>
    <row r="1825">
      <c r="A1825" s="106">
        <v>1824.0</v>
      </c>
      <c r="B1825" s="107" t="s">
        <v>7119</v>
      </c>
      <c r="C1825" s="107" t="s">
        <v>7371</v>
      </c>
      <c r="D1825" s="107" t="s">
        <v>4569</v>
      </c>
      <c r="E1825" s="36" t="s">
        <v>7372</v>
      </c>
      <c r="F1825" s="14"/>
      <c r="G1825" s="14"/>
      <c r="H1825" s="14"/>
      <c r="I1825" s="14"/>
      <c r="J1825" s="14"/>
      <c r="K1825" s="14"/>
      <c r="L1825" s="14"/>
      <c r="M1825" s="14"/>
      <c r="N1825" s="14"/>
      <c r="O1825" s="14"/>
      <c r="P1825" s="14"/>
      <c r="Q1825" s="14"/>
      <c r="R1825" s="14"/>
      <c r="S1825" s="14"/>
      <c r="T1825" s="14"/>
      <c r="U1825" s="14"/>
      <c r="V1825" s="14"/>
      <c r="W1825" s="14"/>
      <c r="X1825" s="14"/>
      <c r="Y1825" s="14"/>
      <c r="Z1825" s="14"/>
    </row>
    <row r="1826">
      <c r="A1826" s="106">
        <v>1825.0</v>
      </c>
      <c r="B1826" s="107" t="s">
        <v>7119</v>
      </c>
      <c r="C1826" s="107" t="s">
        <v>4579</v>
      </c>
      <c r="D1826" s="107" t="s">
        <v>4509</v>
      </c>
      <c r="E1826" s="36" t="s">
        <v>7373</v>
      </c>
      <c r="F1826" s="14"/>
      <c r="G1826" s="14"/>
      <c r="H1826" s="14"/>
      <c r="I1826" s="14"/>
      <c r="J1826" s="14"/>
      <c r="K1826" s="14"/>
      <c r="L1826" s="14"/>
      <c r="M1826" s="14"/>
      <c r="N1826" s="14"/>
      <c r="O1826" s="14"/>
      <c r="P1826" s="14"/>
      <c r="Q1826" s="14"/>
      <c r="R1826" s="14"/>
      <c r="S1826" s="14"/>
      <c r="T1826" s="14"/>
      <c r="U1826" s="14"/>
      <c r="V1826" s="14"/>
      <c r="W1826" s="14"/>
      <c r="X1826" s="14"/>
      <c r="Y1826" s="14"/>
      <c r="Z1826" s="14"/>
    </row>
    <row r="1827">
      <c r="A1827" s="106">
        <v>1826.0</v>
      </c>
      <c r="B1827" s="107" t="s">
        <v>7119</v>
      </c>
      <c r="C1827" s="107" t="s">
        <v>4541</v>
      </c>
      <c r="D1827" s="107" t="s">
        <v>4509</v>
      </c>
      <c r="E1827" s="36" t="s">
        <v>7374</v>
      </c>
      <c r="F1827" s="14"/>
      <c r="G1827" s="14"/>
      <c r="H1827" s="14"/>
      <c r="I1827" s="14"/>
      <c r="J1827" s="14"/>
      <c r="K1827" s="14"/>
      <c r="L1827" s="14"/>
      <c r="M1827" s="14"/>
      <c r="N1827" s="14"/>
      <c r="O1827" s="14"/>
      <c r="P1827" s="14"/>
      <c r="Q1827" s="14"/>
      <c r="R1827" s="14"/>
      <c r="S1827" s="14"/>
      <c r="T1827" s="14"/>
      <c r="U1827" s="14"/>
      <c r="V1827" s="14"/>
      <c r="W1827" s="14"/>
      <c r="X1827" s="14"/>
      <c r="Y1827" s="14"/>
      <c r="Z1827" s="14"/>
    </row>
    <row r="1828">
      <c r="A1828" s="106">
        <v>1827.0</v>
      </c>
      <c r="B1828" s="107" t="s">
        <v>7119</v>
      </c>
      <c r="C1828" s="107" t="s">
        <v>4878</v>
      </c>
      <c r="D1828" s="107" t="s">
        <v>4509</v>
      </c>
      <c r="E1828" s="36" t="s">
        <v>7375</v>
      </c>
      <c r="F1828" s="14"/>
      <c r="G1828" s="14"/>
      <c r="H1828" s="14"/>
      <c r="I1828" s="14"/>
      <c r="J1828" s="14"/>
      <c r="K1828" s="14"/>
      <c r="L1828" s="14"/>
      <c r="M1828" s="14"/>
      <c r="N1828" s="14"/>
      <c r="O1828" s="14"/>
      <c r="P1828" s="14"/>
      <c r="Q1828" s="14"/>
      <c r="R1828" s="14"/>
      <c r="S1828" s="14"/>
      <c r="T1828" s="14"/>
      <c r="U1828" s="14"/>
      <c r="V1828" s="14"/>
      <c r="W1828" s="14"/>
      <c r="X1828" s="14"/>
      <c r="Y1828" s="14"/>
      <c r="Z1828" s="14"/>
    </row>
    <row r="1829">
      <c r="A1829" s="106">
        <v>1828.0</v>
      </c>
      <c r="B1829" s="107" t="s">
        <v>7119</v>
      </c>
      <c r="C1829" s="107" t="s">
        <v>5110</v>
      </c>
      <c r="D1829" s="107" t="s">
        <v>4509</v>
      </c>
      <c r="E1829" s="36" t="s">
        <v>7376</v>
      </c>
      <c r="F1829" s="14"/>
      <c r="G1829" s="14"/>
      <c r="H1829" s="14"/>
      <c r="I1829" s="14"/>
      <c r="J1829" s="14"/>
      <c r="K1829" s="14"/>
      <c r="L1829" s="14"/>
      <c r="M1829" s="14"/>
      <c r="N1829" s="14"/>
      <c r="O1829" s="14"/>
      <c r="P1829" s="14"/>
      <c r="Q1829" s="14"/>
      <c r="R1829" s="14"/>
      <c r="S1829" s="14"/>
      <c r="T1829" s="14"/>
      <c r="U1829" s="14"/>
      <c r="V1829" s="14"/>
      <c r="W1829" s="14"/>
      <c r="X1829" s="14"/>
      <c r="Y1829" s="14"/>
      <c r="Z1829" s="14"/>
    </row>
    <row r="1830">
      <c r="A1830" s="106">
        <v>1829.0</v>
      </c>
      <c r="B1830" s="107" t="s">
        <v>7119</v>
      </c>
      <c r="C1830" s="107" t="s">
        <v>7377</v>
      </c>
      <c r="D1830" s="107" t="s">
        <v>4509</v>
      </c>
      <c r="E1830" s="36" t="s">
        <v>7378</v>
      </c>
      <c r="F1830" s="14"/>
      <c r="G1830" s="14"/>
      <c r="H1830" s="14"/>
      <c r="I1830" s="14"/>
      <c r="J1830" s="14"/>
      <c r="K1830" s="14"/>
      <c r="L1830" s="14"/>
      <c r="M1830" s="14"/>
      <c r="N1830" s="14"/>
      <c r="O1830" s="14"/>
      <c r="P1830" s="14"/>
      <c r="Q1830" s="14"/>
      <c r="R1830" s="14"/>
      <c r="S1830" s="14"/>
      <c r="T1830" s="14"/>
      <c r="U1830" s="14"/>
      <c r="V1830" s="14"/>
      <c r="W1830" s="14"/>
      <c r="X1830" s="14"/>
      <c r="Y1830" s="14"/>
      <c r="Z1830" s="14"/>
    </row>
    <row r="1831">
      <c r="A1831" s="106">
        <v>1830.0</v>
      </c>
      <c r="B1831" s="107" t="s">
        <v>7119</v>
      </c>
      <c r="C1831" s="107" t="s">
        <v>5857</v>
      </c>
      <c r="D1831" s="107" t="s">
        <v>4509</v>
      </c>
      <c r="E1831" s="36" t="s">
        <v>7379</v>
      </c>
      <c r="F1831" s="14"/>
      <c r="G1831" s="14"/>
      <c r="H1831" s="14"/>
      <c r="I1831" s="14"/>
      <c r="J1831" s="14"/>
      <c r="K1831" s="14"/>
      <c r="L1831" s="14"/>
      <c r="M1831" s="14"/>
      <c r="N1831" s="14"/>
      <c r="O1831" s="14"/>
      <c r="P1831" s="14"/>
      <c r="Q1831" s="14"/>
      <c r="R1831" s="14"/>
      <c r="S1831" s="14"/>
      <c r="T1831" s="14"/>
      <c r="U1831" s="14"/>
      <c r="V1831" s="14"/>
      <c r="W1831" s="14"/>
      <c r="X1831" s="14"/>
      <c r="Y1831" s="14"/>
      <c r="Z1831" s="14"/>
    </row>
    <row r="1832">
      <c r="A1832" s="106">
        <v>1831.0</v>
      </c>
      <c r="B1832" s="107" t="s">
        <v>7119</v>
      </c>
      <c r="C1832" s="107" t="s">
        <v>7380</v>
      </c>
      <c r="D1832" s="107" t="s">
        <v>4509</v>
      </c>
      <c r="E1832" s="36" t="s">
        <v>7381</v>
      </c>
      <c r="F1832" s="14"/>
      <c r="G1832" s="14"/>
      <c r="H1832" s="14"/>
      <c r="I1832" s="14"/>
      <c r="J1832" s="14"/>
      <c r="K1832" s="14"/>
      <c r="L1832" s="14"/>
      <c r="M1832" s="14"/>
      <c r="N1832" s="14"/>
      <c r="O1832" s="14"/>
      <c r="P1832" s="14"/>
      <c r="Q1832" s="14"/>
      <c r="R1832" s="14"/>
      <c r="S1832" s="14"/>
      <c r="T1832" s="14"/>
      <c r="U1832" s="14"/>
      <c r="V1832" s="14"/>
      <c r="W1832" s="14"/>
      <c r="X1832" s="14"/>
      <c r="Y1832" s="14"/>
      <c r="Z1832" s="14"/>
    </row>
    <row r="1833">
      <c r="A1833" s="106">
        <v>1832.0</v>
      </c>
      <c r="B1833" s="107" t="s">
        <v>7119</v>
      </c>
      <c r="C1833" s="107" t="s">
        <v>7382</v>
      </c>
      <c r="D1833" s="107" t="s">
        <v>4569</v>
      </c>
      <c r="E1833" s="36" t="s">
        <v>7383</v>
      </c>
      <c r="F1833" s="14"/>
      <c r="G1833" s="14"/>
      <c r="H1833" s="14"/>
      <c r="I1833" s="14"/>
      <c r="J1833" s="14"/>
      <c r="K1833" s="14"/>
      <c r="L1833" s="14"/>
      <c r="M1833" s="14"/>
      <c r="N1833" s="14"/>
      <c r="O1833" s="14"/>
      <c r="P1833" s="14"/>
      <c r="Q1833" s="14"/>
      <c r="R1833" s="14"/>
      <c r="S1833" s="14"/>
      <c r="T1833" s="14"/>
      <c r="U1833" s="14"/>
      <c r="V1833" s="14"/>
      <c r="W1833" s="14"/>
      <c r="X1833" s="14"/>
      <c r="Y1833" s="14"/>
      <c r="Z1833" s="14"/>
    </row>
    <row r="1834">
      <c r="A1834" s="106">
        <v>1833.0</v>
      </c>
      <c r="B1834" s="107" t="s">
        <v>7119</v>
      </c>
      <c r="C1834" s="107" t="s">
        <v>7384</v>
      </c>
      <c r="D1834" s="107" t="s">
        <v>4505</v>
      </c>
      <c r="E1834" s="36" t="s">
        <v>7385</v>
      </c>
      <c r="F1834" s="14"/>
      <c r="G1834" s="14"/>
      <c r="H1834" s="14"/>
      <c r="I1834" s="14"/>
      <c r="J1834" s="14"/>
      <c r="K1834" s="14"/>
      <c r="L1834" s="14"/>
      <c r="M1834" s="14"/>
      <c r="N1834" s="14"/>
      <c r="O1834" s="14"/>
      <c r="P1834" s="14"/>
      <c r="Q1834" s="14"/>
      <c r="R1834" s="14"/>
      <c r="S1834" s="14"/>
      <c r="T1834" s="14"/>
      <c r="U1834" s="14"/>
      <c r="V1834" s="14"/>
      <c r="W1834" s="14"/>
      <c r="X1834" s="14"/>
      <c r="Y1834" s="14"/>
      <c r="Z1834" s="14"/>
    </row>
    <row r="1835">
      <c r="A1835" s="106">
        <v>1834.0</v>
      </c>
      <c r="B1835" s="107" t="s">
        <v>7119</v>
      </c>
      <c r="C1835" s="107" t="s">
        <v>7386</v>
      </c>
      <c r="D1835" s="107" t="s">
        <v>4509</v>
      </c>
      <c r="E1835" s="36" t="s">
        <v>7387</v>
      </c>
      <c r="F1835" s="14"/>
      <c r="G1835" s="14"/>
      <c r="H1835" s="14"/>
      <c r="I1835" s="14"/>
      <c r="J1835" s="14"/>
      <c r="K1835" s="14"/>
      <c r="L1835" s="14"/>
      <c r="M1835" s="14"/>
      <c r="N1835" s="14"/>
      <c r="O1835" s="14"/>
      <c r="P1835" s="14"/>
      <c r="Q1835" s="14"/>
      <c r="R1835" s="14"/>
      <c r="S1835" s="14"/>
      <c r="T1835" s="14"/>
      <c r="U1835" s="14"/>
      <c r="V1835" s="14"/>
      <c r="W1835" s="14"/>
      <c r="X1835" s="14"/>
      <c r="Y1835" s="14"/>
      <c r="Z1835" s="14"/>
    </row>
    <row r="1836">
      <c r="A1836" s="106">
        <v>1835.0</v>
      </c>
      <c r="B1836" s="107" t="s">
        <v>7119</v>
      </c>
      <c r="C1836" s="107" t="s">
        <v>5625</v>
      </c>
      <c r="D1836" s="107" t="s">
        <v>4505</v>
      </c>
      <c r="E1836" s="36" t="s">
        <v>7388</v>
      </c>
      <c r="F1836" s="14"/>
      <c r="G1836" s="14"/>
      <c r="H1836" s="14"/>
      <c r="I1836" s="14"/>
      <c r="J1836" s="14"/>
      <c r="K1836" s="14"/>
      <c r="L1836" s="14"/>
      <c r="M1836" s="14"/>
      <c r="N1836" s="14"/>
      <c r="O1836" s="14"/>
      <c r="P1836" s="14"/>
      <c r="Q1836" s="14"/>
      <c r="R1836" s="14"/>
      <c r="S1836" s="14"/>
      <c r="T1836" s="14"/>
      <c r="U1836" s="14"/>
      <c r="V1836" s="14"/>
      <c r="W1836" s="14"/>
      <c r="X1836" s="14"/>
      <c r="Y1836" s="14"/>
      <c r="Z1836" s="14"/>
    </row>
    <row r="1837">
      <c r="A1837" s="106">
        <v>1836.0</v>
      </c>
      <c r="B1837" s="107" t="s">
        <v>7119</v>
      </c>
      <c r="C1837" s="107" t="s">
        <v>5508</v>
      </c>
      <c r="D1837" s="107" t="s">
        <v>4509</v>
      </c>
      <c r="E1837" s="36" t="s">
        <v>7389</v>
      </c>
      <c r="F1837" s="14"/>
      <c r="G1837" s="14"/>
      <c r="H1837" s="14"/>
      <c r="I1837" s="14"/>
      <c r="J1837" s="14"/>
      <c r="K1837" s="14"/>
      <c r="L1837" s="14"/>
      <c r="M1837" s="14"/>
      <c r="N1837" s="14"/>
      <c r="O1837" s="14"/>
      <c r="P1837" s="14"/>
      <c r="Q1837" s="14"/>
      <c r="R1837" s="14"/>
      <c r="S1837" s="14"/>
      <c r="T1837" s="14"/>
      <c r="U1837" s="14"/>
      <c r="V1837" s="14"/>
      <c r="W1837" s="14"/>
      <c r="X1837" s="14"/>
      <c r="Y1837" s="14"/>
      <c r="Z1837" s="14"/>
    </row>
    <row r="1838">
      <c r="A1838" s="106">
        <v>1837.0</v>
      </c>
      <c r="B1838" s="107" t="s">
        <v>7119</v>
      </c>
      <c r="C1838" s="107" t="s">
        <v>7390</v>
      </c>
      <c r="D1838" s="107" t="s">
        <v>5224</v>
      </c>
      <c r="E1838" s="36" t="s">
        <v>7391</v>
      </c>
      <c r="F1838" s="14"/>
      <c r="G1838" s="14"/>
      <c r="H1838" s="14"/>
      <c r="I1838" s="14"/>
      <c r="J1838" s="14"/>
      <c r="K1838" s="14"/>
      <c r="L1838" s="14"/>
      <c r="M1838" s="14"/>
      <c r="N1838" s="14"/>
      <c r="O1838" s="14"/>
      <c r="P1838" s="14"/>
      <c r="Q1838" s="14"/>
      <c r="R1838" s="14"/>
      <c r="S1838" s="14"/>
      <c r="T1838" s="14"/>
      <c r="U1838" s="14"/>
      <c r="V1838" s="14"/>
      <c r="W1838" s="14"/>
      <c r="X1838" s="14"/>
      <c r="Y1838" s="14"/>
      <c r="Z1838" s="14"/>
    </row>
    <row r="1839">
      <c r="A1839" s="106">
        <v>1838.0</v>
      </c>
      <c r="B1839" s="107" t="s">
        <v>7119</v>
      </c>
      <c r="C1839" s="107" t="s">
        <v>7392</v>
      </c>
      <c r="D1839" s="107" t="s">
        <v>4680</v>
      </c>
      <c r="E1839" s="36" t="s">
        <v>7393</v>
      </c>
      <c r="F1839" s="14"/>
      <c r="G1839" s="14"/>
      <c r="H1839" s="14"/>
      <c r="I1839" s="14"/>
      <c r="J1839" s="14"/>
      <c r="K1839" s="14"/>
      <c r="L1839" s="14"/>
      <c r="M1839" s="14"/>
      <c r="N1839" s="14"/>
      <c r="O1839" s="14"/>
      <c r="P1839" s="14"/>
      <c r="Q1839" s="14"/>
      <c r="R1839" s="14"/>
      <c r="S1839" s="14"/>
      <c r="T1839" s="14"/>
      <c r="U1839" s="14"/>
      <c r="V1839" s="14"/>
      <c r="W1839" s="14"/>
      <c r="X1839" s="14"/>
      <c r="Y1839" s="14"/>
      <c r="Z1839" s="14"/>
    </row>
    <row r="1840">
      <c r="A1840" s="106">
        <v>1839.0</v>
      </c>
      <c r="B1840" s="107" t="s">
        <v>7119</v>
      </c>
      <c r="C1840" s="107" t="s">
        <v>7394</v>
      </c>
      <c r="D1840" s="107" t="s">
        <v>4505</v>
      </c>
      <c r="E1840" s="36" t="s">
        <v>7395</v>
      </c>
      <c r="F1840" s="14"/>
      <c r="G1840" s="14"/>
      <c r="H1840" s="14"/>
      <c r="I1840" s="14"/>
      <c r="J1840" s="14"/>
      <c r="K1840" s="14"/>
      <c r="L1840" s="14"/>
      <c r="M1840" s="14"/>
      <c r="N1840" s="14"/>
      <c r="O1840" s="14"/>
      <c r="P1840" s="14"/>
      <c r="Q1840" s="14"/>
      <c r="R1840" s="14"/>
      <c r="S1840" s="14"/>
      <c r="T1840" s="14"/>
      <c r="U1840" s="14"/>
      <c r="V1840" s="14"/>
      <c r="W1840" s="14"/>
      <c r="X1840" s="14"/>
      <c r="Y1840" s="14"/>
      <c r="Z1840" s="14"/>
    </row>
    <row r="1841">
      <c r="A1841" s="106">
        <v>1840.0</v>
      </c>
      <c r="B1841" s="107" t="s">
        <v>7119</v>
      </c>
      <c r="C1841" s="107" t="s">
        <v>7396</v>
      </c>
      <c r="D1841" s="107" t="s">
        <v>4509</v>
      </c>
      <c r="E1841" s="36" t="s">
        <v>7397</v>
      </c>
      <c r="F1841" s="14"/>
      <c r="G1841" s="14"/>
      <c r="H1841" s="14"/>
      <c r="I1841" s="14"/>
      <c r="J1841" s="14"/>
      <c r="K1841" s="14"/>
      <c r="L1841" s="14"/>
      <c r="M1841" s="14"/>
      <c r="N1841" s="14"/>
      <c r="O1841" s="14"/>
      <c r="P1841" s="14"/>
      <c r="Q1841" s="14"/>
      <c r="R1841" s="14"/>
      <c r="S1841" s="14"/>
      <c r="T1841" s="14"/>
      <c r="U1841" s="14"/>
      <c r="V1841" s="14"/>
      <c r="W1841" s="14"/>
      <c r="X1841" s="14"/>
      <c r="Y1841" s="14"/>
      <c r="Z1841" s="14"/>
    </row>
    <row r="1842">
      <c r="A1842" s="106">
        <v>1841.0</v>
      </c>
      <c r="B1842" s="107" t="s">
        <v>7119</v>
      </c>
      <c r="C1842" s="107" t="s">
        <v>5381</v>
      </c>
      <c r="D1842" s="107" t="s">
        <v>4505</v>
      </c>
      <c r="E1842" s="36" t="s">
        <v>7398</v>
      </c>
      <c r="F1842" s="14"/>
      <c r="G1842" s="14"/>
      <c r="H1842" s="14"/>
      <c r="I1842" s="14"/>
      <c r="J1842" s="14"/>
      <c r="K1842" s="14"/>
      <c r="L1842" s="14"/>
      <c r="M1842" s="14"/>
      <c r="N1842" s="14"/>
      <c r="O1842" s="14"/>
      <c r="P1842" s="14"/>
      <c r="Q1842" s="14"/>
      <c r="R1842" s="14"/>
      <c r="S1842" s="14"/>
      <c r="T1842" s="14"/>
      <c r="U1842" s="14"/>
      <c r="V1842" s="14"/>
      <c r="W1842" s="14"/>
      <c r="X1842" s="14"/>
      <c r="Y1842" s="14"/>
      <c r="Z1842" s="14"/>
    </row>
    <row r="1843">
      <c r="A1843" s="106">
        <v>1842.0</v>
      </c>
      <c r="B1843" s="107" t="s">
        <v>7119</v>
      </c>
      <c r="C1843" s="107" t="s">
        <v>7399</v>
      </c>
      <c r="D1843" s="107" t="s">
        <v>4505</v>
      </c>
      <c r="E1843" s="36" t="s">
        <v>7400</v>
      </c>
      <c r="F1843" s="14"/>
      <c r="G1843" s="14"/>
      <c r="H1843" s="14"/>
      <c r="I1843" s="14"/>
      <c r="J1843" s="14"/>
      <c r="K1843" s="14"/>
      <c r="L1843" s="14"/>
      <c r="M1843" s="14"/>
      <c r="N1843" s="14"/>
      <c r="O1843" s="14"/>
      <c r="P1843" s="14"/>
      <c r="Q1843" s="14"/>
      <c r="R1843" s="14"/>
      <c r="S1843" s="14"/>
      <c r="T1843" s="14"/>
      <c r="U1843" s="14"/>
      <c r="V1843" s="14"/>
      <c r="W1843" s="14"/>
      <c r="X1843" s="14"/>
      <c r="Y1843" s="14"/>
      <c r="Z1843" s="14"/>
    </row>
    <row r="1844">
      <c r="A1844" s="106">
        <v>1843.0</v>
      </c>
      <c r="B1844" s="107" t="s">
        <v>7119</v>
      </c>
      <c r="C1844" s="107" t="s">
        <v>7401</v>
      </c>
      <c r="D1844" s="107" t="s">
        <v>4680</v>
      </c>
      <c r="E1844" s="36" t="s">
        <v>7402</v>
      </c>
      <c r="F1844" s="14"/>
      <c r="G1844" s="14"/>
      <c r="H1844" s="14"/>
      <c r="I1844" s="14"/>
      <c r="J1844" s="14"/>
      <c r="K1844" s="14"/>
      <c r="L1844" s="14"/>
      <c r="M1844" s="14"/>
      <c r="N1844" s="14"/>
      <c r="O1844" s="14"/>
      <c r="P1844" s="14"/>
      <c r="Q1844" s="14"/>
      <c r="R1844" s="14"/>
      <c r="S1844" s="14"/>
      <c r="T1844" s="14"/>
      <c r="U1844" s="14"/>
      <c r="V1844" s="14"/>
      <c r="W1844" s="14"/>
      <c r="X1844" s="14"/>
      <c r="Y1844" s="14"/>
      <c r="Z1844" s="14"/>
    </row>
    <row r="1845">
      <c r="A1845" s="106">
        <v>1844.0</v>
      </c>
      <c r="B1845" s="107" t="s">
        <v>7119</v>
      </c>
      <c r="C1845" s="107" t="s">
        <v>7403</v>
      </c>
      <c r="D1845" s="107" t="s">
        <v>4509</v>
      </c>
      <c r="E1845" s="36" t="s">
        <v>7404</v>
      </c>
      <c r="F1845" s="14"/>
      <c r="G1845" s="14"/>
      <c r="H1845" s="14"/>
      <c r="I1845" s="14"/>
      <c r="J1845" s="14"/>
      <c r="K1845" s="14"/>
      <c r="L1845" s="14"/>
      <c r="M1845" s="14"/>
      <c r="N1845" s="14"/>
      <c r="O1845" s="14"/>
      <c r="P1845" s="14"/>
      <c r="Q1845" s="14"/>
      <c r="R1845" s="14"/>
      <c r="S1845" s="14"/>
      <c r="T1845" s="14"/>
      <c r="U1845" s="14"/>
      <c r="V1845" s="14"/>
      <c r="W1845" s="14"/>
      <c r="X1845" s="14"/>
      <c r="Y1845" s="14"/>
      <c r="Z1845" s="14"/>
    </row>
    <row r="1846">
      <c r="A1846" s="106">
        <v>1845.0</v>
      </c>
      <c r="B1846" s="107" t="s">
        <v>7119</v>
      </c>
      <c r="C1846" s="107" t="s">
        <v>7405</v>
      </c>
      <c r="D1846" s="107" t="s">
        <v>4509</v>
      </c>
      <c r="E1846" s="36" t="s">
        <v>7406</v>
      </c>
      <c r="F1846" s="14"/>
      <c r="G1846" s="14"/>
      <c r="H1846" s="14"/>
      <c r="I1846" s="14"/>
      <c r="J1846" s="14"/>
      <c r="K1846" s="14"/>
      <c r="L1846" s="14"/>
      <c r="M1846" s="14"/>
      <c r="N1846" s="14"/>
      <c r="O1846" s="14"/>
      <c r="P1846" s="14"/>
      <c r="Q1846" s="14"/>
      <c r="R1846" s="14"/>
      <c r="S1846" s="14"/>
      <c r="T1846" s="14"/>
      <c r="U1846" s="14"/>
      <c r="V1846" s="14"/>
      <c r="W1846" s="14"/>
      <c r="X1846" s="14"/>
      <c r="Y1846" s="14"/>
      <c r="Z1846" s="14"/>
    </row>
    <row r="1847">
      <c r="A1847" s="106">
        <v>1846.0</v>
      </c>
      <c r="B1847" s="107" t="s">
        <v>7119</v>
      </c>
      <c r="C1847" s="107" t="s">
        <v>5521</v>
      </c>
      <c r="D1847" s="107" t="s">
        <v>4509</v>
      </c>
      <c r="E1847" s="36" t="s">
        <v>7407</v>
      </c>
      <c r="F1847" s="14"/>
      <c r="G1847" s="14"/>
      <c r="H1847" s="14"/>
      <c r="I1847" s="14"/>
      <c r="J1847" s="14"/>
      <c r="K1847" s="14"/>
      <c r="L1847" s="14"/>
      <c r="M1847" s="14"/>
      <c r="N1847" s="14"/>
      <c r="O1847" s="14"/>
      <c r="P1847" s="14"/>
      <c r="Q1847" s="14"/>
      <c r="R1847" s="14"/>
      <c r="S1847" s="14"/>
      <c r="T1847" s="14"/>
      <c r="U1847" s="14"/>
      <c r="V1847" s="14"/>
      <c r="W1847" s="14"/>
      <c r="X1847" s="14"/>
      <c r="Y1847" s="14"/>
      <c r="Z1847" s="14"/>
    </row>
    <row r="1848">
      <c r="A1848" s="106">
        <v>1847.0</v>
      </c>
      <c r="B1848" s="107" t="s">
        <v>7119</v>
      </c>
      <c r="C1848" s="107" t="s">
        <v>7408</v>
      </c>
      <c r="D1848" s="107" t="s">
        <v>4509</v>
      </c>
      <c r="E1848" s="36" t="s">
        <v>7409</v>
      </c>
      <c r="F1848" s="14"/>
      <c r="G1848" s="14"/>
      <c r="H1848" s="14"/>
      <c r="I1848" s="14"/>
      <c r="J1848" s="14"/>
      <c r="K1848" s="14"/>
      <c r="L1848" s="14"/>
      <c r="M1848" s="14"/>
      <c r="N1848" s="14"/>
      <c r="O1848" s="14"/>
      <c r="P1848" s="14"/>
      <c r="Q1848" s="14"/>
      <c r="R1848" s="14"/>
      <c r="S1848" s="14"/>
      <c r="T1848" s="14"/>
      <c r="U1848" s="14"/>
      <c r="V1848" s="14"/>
      <c r="W1848" s="14"/>
      <c r="X1848" s="14"/>
      <c r="Y1848" s="14"/>
      <c r="Z1848" s="14"/>
    </row>
    <row r="1849">
      <c r="A1849" s="106">
        <v>1848.0</v>
      </c>
      <c r="B1849" s="107" t="s">
        <v>7119</v>
      </c>
      <c r="C1849" s="107" t="s">
        <v>6362</v>
      </c>
      <c r="D1849" s="107" t="s">
        <v>4509</v>
      </c>
      <c r="E1849" s="36" t="s">
        <v>7410</v>
      </c>
      <c r="F1849" s="14"/>
      <c r="G1849" s="14"/>
      <c r="H1849" s="14"/>
      <c r="I1849" s="14"/>
      <c r="J1849" s="14"/>
      <c r="K1849" s="14"/>
      <c r="L1849" s="14"/>
      <c r="M1849" s="14"/>
      <c r="N1849" s="14"/>
      <c r="O1849" s="14"/>
      <c r="P1849" s="14"/>
      <c r="Q1849" s="14"/>
      <c r="R1849" s="14"/>
      <c r="S1849" s="14"/>
      <c r="T1849" s="14"/>
      <c r="U1849" s="14"/>
      <c r="V1849" s="14"/>
      <c r="W1849" s="14"/>
      <c r="X1849" s="14"/>
      <c r="Y1849" s="14"/>
      <c r="Z1849" s="14"/>
    </row>
    <row r="1850">
      <c r="A1850" s="106">
        <v>1849.0</v>
      </c>
      <c r="B1850" s="107" t="s">
        <v>7119</v>
      </c>
      <c r="C1850" s="107" t="s">
        <v>7411</v>
      </c>
      <c r="D1850" s="107" t="s">
        <v>4543</v>
      </c>
      <c r="E1850" s="36" t="s">
        <v>7412</v>
      </c>
      <c r="F1850" s="14"/>
      <c r="G1850" s="14"/>
      <c r="H1850" s="14"/>
      <c r="I1850" s="14"/>
      <c r="J1850" s="14"/>
      <c r="K1850" s="14"/>
      <c r="L1850" s="14"/>
      <c r="M1850" s="14"/>
      <c r="N1850" s="14"/>
      <c r="O1850" s="14"/>
      <c r="P1850" s="14"/>
      <c r="Q1850" s="14"/>
      <c r="R1850" s="14"/>
      <c r="S1850" s="14"/>
      <c r="T1850" s="14"/>
      <c r="U1850" s="14"/>
      <c r="V1850" s="14"/>
      <c r="W1850" s="14"/>
      <c r="X1850" s="14"/>
      <c r="Y1850" s="14"/>
      <c r="Z1850" s="14"/>
    </row>
    <row r="1851">
      <c r="A1851" s="106">
        <v>1850.0</v>
      </c>
      <c r="B1851" s="107" t="s">
        <v>7119</v>
      </c>
      <c r="C1851" s="107" t="s">
        <v>7413</v>
      </c>
      <c r="D1851" s="107" t="s">
        <v>4569</v>
      </c>
      <c r="E1851" s="36" t="s">
        <v>7414</v>
      </c>
      <c r="F1851" s="14"/>
      <c r="G1851" s="14"/>
      <c r="H1851" s="14"/>
      <c r="I1851" s="14"/>
      <c r="J1851" s="14"/>
      <c r="K1851" s="14"/>
      <c r="L1851" s="14"/>
      <c r="M1851" s="14"/>
      <c r="N1851" s="14"/>
      <c r="O1851" s="14"/>
      <c r="P1851" s="14"/>
      <c r="Q1851" s="14"/>
      <c r="R1851" s="14"/>
      <c r="S1851" s="14"/>
      <c r="T1851" s="14"/>
      <c r="U1851" s="14"/>
      <c r="V1851" s="14"/>
      <c r="W1851" s="14"/>
      <c r="X1851" s="14"/>
      <c r="Y1851" s="14"/>
      <c r="Z1851" s="14"/>
    </row>
    <row r="1852">
      <c r="A1852" s="106">
        <v>1851.0</v>
      </c>
      <c r="B1852" s="107" t="s">
        <v>7119</v>
      </c>
      <c r="C1852" s="107" t="s">
        <v>4614</v>
      </c>
      <c r="D1852" s="107" t="s">
        <v>4509</v>
      </c>
      <c r="E1852" s="36" t="s">
        <v>7415</v>
      </c>
      <c r="F1852" s="14"/>
      <c r="G1852" s="14"/>
      <c r="H1852" s="14"/>
      <c r="I1852" s="14"/>
      <c r="J1852" s="14"/>
      <c r="K1852" s="14"/>
      <c r="L1852" s="14"/>
      <c r="M1852" s="14"/>
      <c r="N1852" s="14"/>
      <c r="O1852" s="14"/>
      <c r="P1852" s="14"/>
      <c r="Q1852" s="14"/>
      <c r="R1852" s="14"/>
      <c r="S1852" s="14"/>
      <c r="T1852" s="14"/>
      <c r="U1852" s="14"/>
      <c r="V1852" s="14"/>
      <c r="W1852" s="14"/>
      <c r="X1852" s="14"/>
      <c r="Y1852" s="14"/>
      <c r="Z1852" s="14"/>
    </row>
    <row r="1853">
      <c r="A1853" s="106">
        <v>1852.0</v>
      </c>
      <c r="B1853" s="107" t="s">
        <v>7119</v>
      </c>
      <c r="C1853" s="107" t="s">
        <v>7416</v>
      </c>
      <c r="D1853" s="107" t="s">
        <v>4885</v>
      </c>
      <c r="E1853" s="36" t="s">
        <v>7417</v>
      </c>
      <c r="F1853" s="14"/>
      <c r="G1853" s="14"/>
      <c r="H1853" s="14"/>
      <c r="I1853" s="14"/>
      <c r="J1853" s="14"/>
      <c r="K1853" s="14"/>
      <c r="L1853" s="14"/>
      <c r="M1853" s="14"/>
      <c r="N1853" s="14"/>
      <c r="O1853" s="14"/>
      <c r="P1853" s="14"/>
      <c r="Q1853" s="14"/>
      <c r="R1853" s="14"/>
      <c r="S1853" s="14"/>
      <c r="T1853" s="14"/>
      <c r="U1853" s="14"/>
      <c r="V1853" s="14"/>
      <c r="W1853" s="14"/>
      <c r="X1853" s="14"/>
      <c r="Y1853" s="14"/>
      <c r="Z1853" s="14"/>
    </row>
    <row r="1854">
      <c r="A1854" s="106">
        <v>1853.0</v>
      </c>
      <c r="B1854" s="107" t="s">
        <v>7119</v>
      </c>
      <c r="C1854" s="107" t="s">
        <v>7418</v>
      </c>
      <c r="D1854" s="107" t="s">
        <v>4509</v>
      </c>
      <c r="E1854" s="36" t="s">
        <v>7419</v>
      </c>
      <c r="F1854" s="14"/>
      <c r="G1854" s="14"/>
      <c r="H1854" s="14"/>
      <c r="I1854" s="14"/>
      <c r="J1854" s="14"/>
      <c r="K1854" s="14"/>
      <c r="L1854" s="14"/>
      <c r="M1854" s="14"/>
      <c r="N1854" s="14"/>
      <c r="O1854" s="14"/>
      <c r="P1854" s="14"/>
      <c r="Q1854" s="14"/>
      <c r="R1854" s="14"/>
      <c r="S1854" s="14"/>
      <c r="T1854" s="14"/>
      <c r="U1854" s="14"/>
      <c r="V1854" s="14"/>
      <c r="W1854" s="14"/>
      <c r="X1854" s="14"/>
      <c r="Y1854" s="14"/>
      <c r="Z1854" s="14"/>
    </row>
    <row r="1855">
      <c r="A1855" s="106">
        <v>1854.0</v>
      </c>
      <c r="B1855" s="107" t="s">
        <v>7119</v>
      </c>
      <c r="C1855" s="107" t="s">
        <v>4622</v>
      </c>
      <c r="D1855" s="107" t="s">
        <v>4509</v>
      </c>
      <c r="E1855" s="36" t="s">
        <v>7420</v>
      </c>
      <c r="F1855" s="14"/>
      <c r="G1855" s="14"/>
      <c r="H1855" s="14"/>
      <c r="I1855" s="14"/>
      <c r="J1855" s="14"/>
      <c r="K1855" s="14"/>
      <c r="L1855" s="14"/>
      <c r="M1855" s="14"/>
      <c r="N1855" s="14"/>
      <c r="O1855" s="14"/>
      <c r="P1855" s="14"/>
      <c r="Q1855" s="14"/>
      <c r="R1855" s="14"/>
      <c r="S1855" s="14"/>
      <c r="T1855" s="14"/>
      <c r="U1855" s="14"/>
      <c r="V1855" s="14"/>
      <c r="W1855" s="14"/>
      <c r="X1855" s="14"/>
      <c r="Y1855" s="14"/>
      <c r="Z1855" s="14"/>
    </row>
    <row r="1856">
      <c r="A1856" s="106">
        <v>1855.0</v>
      </c>
      <c r="B1856" s="107" t="s">
        <v>7119</v>
      </c>
      <c r="C1856" s="107" t="s">
        <v>5460</v>
      </c>
      <c r="D1856" s="107" t="s">
        <v>4509</v>
      </c>
      <c r="E1856" s="36" t="s">
        <v>7421</v>
      </c>
      <c r="F1856" s="14"/>
      <c r="G1856" s="14"/>
      <c r="H1856" s="14"/>
      <c r="I1856" s="14"/>
      <c r="J1856" s="14"/>
      <c r="K1856" s="14"/>
      <c r="L1856" s="14"/>
      <c r="M1856" s="14"/>
      <c r="N1856" s="14"/>
      <c r="O1856" s="14"/>
      <c r="P1856" s="14"/>
      <c r="Q1856" s="14"/>
      <c r="R1856" s="14"/>
      <c r="S1856" s="14"/>
      <c r="T1856" s="14"/>
      <c r="U1856" s="14"/>
      <c r="V1856" s="14"/>
      <c r="W1856" s="14"/>
      <c r="X1856" s="14"/>
      <c r="Y1856" s="14"/>
      <c r="Z1856" s="14"/>
    </row>
    <row r="1857">
      <c r="A1857" s="106">
        <v>1856.0</v>
      </c>
      <c r="B1857" s="107" t="s">
        <v>7119</v>
      </c>
      <c r="C1857" s="107" t="s">
        <v>4771</v>
      </c>
      <c r="D1857" s="107" t="s">
        <v>4505</v>
      </c>
      <c r="E1857" s="36" t="s">
        <v>7422</v>
      </c>
      <c r="F1857" s="14"/>
      <c r="G1857" s="14"/>
      <c r="H1857" s="14"/>
      <c r="I1857" s="14"/>
      <c r="J1857" s="14"/>
      <c r="K1857" s="14"/>
      <c r="L1857" s="14"/>
      <c r="M1857" s="14"/>
      <c r="N1857" s="14"/>
      <c r="O1857" s="14"/>
      <c r="P1857" s="14"/>
      <c r="Q1857" s="14"/>
      <c r="R1857" s="14"/>
      <c r="S1857" s="14"/>
      <c r="T1857" s="14"/>
      <c r="U1857" s="14"/>
      <c r="V1857" s="14"/>
      <c r="W1857" s="14"/>
      <c r="X1857" s="14"/>
      <c r="Y1857" s="14"/>
      <c r="Z1857" s="14"/>
    </row>
    <row r="1858">
      <c r="A1858" s="106">
        <v>1857.0</v>
      </c>
      <c r="B1858" s="107" t="s">
        <v>7119</v>
      </c>
      <c r="C1858" s="107" t="s">
        <v>7423</v>
      </c>
      <c r="D1858" s="107" t="s">
        <v>4505</v>
      </c>
      <c r="E1858" s="36" t="s">
        <v>7424</v>
      </c>
      <c r="F1858" s="14"/>
      <c r="G1858" s="14"/>
      <c r="H1858" s="14"/>
      <c r="I1858" s="14"/>
      <c r="J1858" s="14"/>
      <c r="K1858" s="14"/>
      <c r="L1858" s="14"/>
      <c r="M1858" s="14"/>
      <c r="N1858" s="14"/>
      <c r="O1858" s="14"/>
      <c r="P1858" s="14"/>
      <c r="Q1858" s="14"/>
      <c r="R1858" s="14"/>
      <c r="S1858" s="14"/>
      <c r="T1858" s="14"/>
      <c r="U1858" s="14"/>
      <c r="V1858" s="14"/>
      <c r="W1858" s="14"/>
      <c r="X1858" s="14"/>
      <c r="Y1858" s="14"/>
      <c r="Z1858" s="14"/>
    </row>
    <row r="1859">
      <c r="A1859" s="106">
        <v>1858.0</v>
      </c>
      <c r="B1859" s="107" t="s">
        <v>7119</v>
      </c>
      <c r="C1859" s="107" t="s">
        <v>7425</v>
      </c>
      <c r="D1859" s="107" t="s">
        <v>4543</v>
      </c>
      <c r="E1859" s="36" t="s">
        <v>7426</v>
      </c>
      <c r="F1859" s="14"/>
      <c r="G1859" s="14"/>
      <c r="H1859" s="14"/>
      <c r="I1859" s="14"/>
      <c r="J1859" s="14"/>
      <c r="K1859" s="14"/>
      <c r="L1859" s="14"/>
      <c r="M1859" s="14"/>
      <c r="N1859" s="14"/>
      <c r="O1859" s="14"/>
      <c r="P1859" s="14"/>
      <c r="Q1859" s="14"/>
      <c r="R1859" s="14"/>
      <c r="S1859" s="14"/>
      <c r="T1859" s="14"/>
      <c r="U1859" s="14"/>
      <c r="V1859" s="14"/>
      <c r="W1859" s="14"/>
      <c r="X1859" s="14"/>
      <c r="Y1859" s="14"/>
      <c r="Z1859" s="14"/>
    </row>
    <row r="1860">
      <c r="A1860" s="106">
        <v>1859.0</v>
      </c>
      <c r="B1860" s="107" t="s">
        <v>7119</v>
      </c>
      <c r="C1860" s="107" t="s">
        <v>4866</v>
      </c>
      <c r="D1860" s="107" t="s">
        <v>4509</v>
      </c>
      <c r="E1860" s="36" t="s">
        <v>7427</v>
      </c>
      <c r="F1860" s="14"/>
      <c r="G1860" s="14"/>
      <c r="H1860" s="14"/>
      <c r="I1860" s="14"/>
      <c r="J1860" s="14"/>
      <c r="K1860" s="14"/>
      <c r="L1860" s="14"/>
      <c r="M1860" s="14"/>
      <c r="N1860" s="14"/>
      <c r="O1860" s="14"/>
      <c r="P1860" s="14"/>
      <c r="Q1860" s="14"/>
      <c r="R1860" s="14"/>
      <c r="S1860" s="14"/>
      <c r="T1860" s="14"/>
      <c r="U1860" s="14"/>
      <c r="V1860" s="14"/>
      <c r="W1860" s="14"/>
      <c r="X1860" s="14"/>
      <c r="Y1860" s="14"/>
      <c r="Z1860" s="14"/>
    </row>
    <row r="1861">
      <c r="A1861" s="106">
        <v>1860.0</v>
      </c>
      <c r="B1861" s="107" t="s">
        <v>7119</v>
      </c>
      <c r="C1861" s="107" t="s">
        <v>6617</v>
      </c>
      <c r="D1861" s="107" t="s">
        <v>4543</v>
      </c>
      <c r="E1861" s="36" t="s">
        <v>7428</v>
      </c>
      <c r="F1861" s="14"/>
      <c r="G1861" s="14"/>
      <c r="H1861" s="14"/>
      <c r="I1861" s="14"/>
      <c r="J1861" s="14"/>
      <c r="K1861" s="14"/>
      <c r="L1861" s="14"/>
      <c r="M1861" s="14"/>
      <c r="N1861" s="14"/>
      <c r="O1861" s="14"/>
      <c r="P1861" s="14"/>
      <c r="Q1861" s="14"/>
      <c r="R1861" s="14"/>
      <c r="S1861" s="14"/>
      <c r="T1861" s="14"/>
      <c r="U1861" s="14"/>
      <c r="V1861" s="14"/>
      <c r="W1861" s="14"/>
      <c r="X1861" s="14"/>
      <c r="Y1861" s="14"/>
      <c r="Z1861" s="14"/>
    </row>
    <row r="1862">
      <c r="A1862" s="106">
        <v>1861.0</v>
      </c>
      <c r="B1862" s="107" t="s">
        <v>7119</v>
      </c>
      <c r="C1862" s="107" t="s">
        <v>7429</v>
      </c>
      <c r="D1862" s="107" t="s">
        <v>5224</v>
      </c>
      <c r="E1862" s="36" t="s">
        <v>7430</v>
      </c>
      <c r="F1862" s="14"/>
      <c r="G1862" s="14"/>
      <c r="H1862" s="14"/>
      <c r="I1862" s="14"/>
      <c r="J1862" s="14"/>
      <c r="K1862" s="14"/>
      <c r="L1862" s="14"/>
      <c r="M1862" s="14"/>
      <c r="N1862" s="14"/>
      <c r="O1862" s="14"/>
      <c r="P1862" s="14"/>
      <c r="Q1862" s="14"/>
      <c r="R1862" s="14"/>
      <c r="S1862" s="14"/>
      <c r="T1862" s="14"/>
      <c r="U1862" s="14"/>
      <c r="V1862" s="14"/>
      <c r="W1862" s="14"/>
      <c r="X1862" s="14"/>
      <c r="Y1862" s="14"/>
      <c r="Z1862" s="14"/>
    </row>
    <row r="1863">
      <c r="A1863" s="106">
        <v>1862.0</v>
      </c>
      <c r="B1863" s="107" t="s">
        <v>7119</v>
      </c>
      <c r="C1863" s="107" t="s">
        <v>7431</v>
      </c>
      <c r="D1863" s="107" t="s">
        <v>4505</v>
      </c>
      <c r="E1863" s="36" t="s">
        <v>7432</v>
      </c>
      <c r="F1863" s="14"/>
      <c r="G1863" s="14"/>
      <c r="H1863" s="14"/>
      <c r="I1863" s="14"/>
      <c r="J1863" s="14"/>
      <c r="K1863" s="14"/>
      <c r="L1863" s="14"/>
      <c r="M1863" s="14"/>
      <c r="N1863" s="14"/>
      <c r="O1863" s="14"/>
      <c r="P1863" s="14"/>
      <c r="Q1863" s="14"/>
      <c r="R1863" s="14"/>
      <c r="S1863" s="14"/>
      <c r="T1863" s="14"/>
      <c r="U1863" s="14"/>
      <c r="V1863" s="14"/>
      <c r="W1863" s="14"/>
      <c r="X1863" s="14"/>
      <c r="Y1863" s="14"/>
      <c r="Z1863" s="14"/>
    </row>
    <row r="1864">
      <c r="A1864" s="106">
        <v>1863.0</v>
      </c>
      <c r="B1864" s="107" t="s">
        <v>7119</v>
      </c>
      <c r="C1864" s="107" t="s">
        <v>4541</v>
      </c>
      <c r="D1864" s="107" t="s">
        <v>4509</v>
      </c>
      <c r="E1864" s="36" t="s">
        <v>7433</v>
      </c>
      <c r="F1864" s="14"/>
      <c r="G1864" s="14"/>
      <c r="H1864" s="14"/>
      <c r="I1864" s="14"/>
      <c r="J1864" s="14"/>
      <c r="K1864" s="14"/>
      <c r="L1864" s="14"/>
      <c r="M1864" s="14"/>
      <c r="N1864" s="14"/>
      <c r="O1864" s="14"/>
      <c r="P1864" s="14"/>
      <c r="Q1864" s="14"/>
      <c r="R1864" s="14"/>
      <c r="S1864" s="14"/>
      <c r="T1864" s="14"/>
      <c r="U1864" s="14"/>
      <c r="V1864" s="14"/>
      <c r="W1864" s="14"/>
      <c r="X1864" s="14"/>
      <c r="Y1864" s="14"/>
      <c r="Z1864" s="14"/>
    </row>
    <row r="1865">
      <c r="A1865" s="106">
        <v>1864.0</v>
      </c>
      <c r="B1865" s="107" t="s">
        <v>7119</v>
      </c>
      <c r="C1865" s="107" t="s">
        <v>4620</v>
      </c>
      <c r="D1865" s="107" t="s">
        <v>4509</v>
      </c>
      <c r="E1865" s="36" t="s">
        <v>7434</v>
      </c>
      <c r="F1865" s="14"/>
      <c r="G1865" s="14"/>
      <c r="H1865" s="14"/>
      <c r="I1865" s="14"/>
      <c r="J1865" s="14"/>
      <c r="K1865" s="14"/>
      <c r="L1865" s="14"/>
      <c r="M1865" s="14"/>
      <c r="N1865" s="14"/>
      <c r="O1865" s="14"/>
      <c r="P1865" s="14"/>
      <c r="Q1865" s="14"/>
      <c r="R1865" s="14"/>
      <c r="S1865" s="14"/>
      <c r="T1865" s="14"/>
      <c r="U1865" s="14"/>
      <c r="V1865" s="14"/>
      <c r="W1865" s="14"/>
      <c r="X1865" s="14"/>
      <c r="Y1865" s="14"/>
      <c r="Z1865" s="14"/>
    </row>
    <row r="1866">
      <c r="A1866" s="106">
        <v>1865.0</v>
      </c>
      <c r="B1866" s="107" t="s">
        <v>7119</v>
      </c>
      <c r="C1866" s="107" t="s">
        <v>7435</v>
      </c>
      <c r="D1866" s="107" t="s">
        <v>4509</v>
      </c>
      <c r="E1866" s="36" t="s">
        <v>7436</v>
      </c>
      <c r="F1866" s="14"/>
      <c r="G1866" s="14"/>
      <c r="H1866" s="14"/>
      <c r="I1866" s="14"/>
      <c r="J1866" s="14"/>
      <c r="K1866" s="14"/>
      <c r="L1866" s="14"/>
      <c r="M1866" s="14"/>
      <c r="N1866" s="14"/>
      <c r="O1866" s="14"/>
      <c r="P1866" s="14"/>
      <c r="Q1866" s="14"/>
      <c r="R1866" s="14"/>
      <c r="S1866" s="14"/>
      <c r="T1866" s="14"/>
      <c r="U1866" s="14"/>
      <c r="V1866" s="14"/>
      <c r="W1866" s="14"/>
      <c r="X1866" s="14"/>
      <c r="Y1866" s="14"/>
      <c r="Z1866" s="14"/>
    </row>
    <row r="1867">
      <c r="A1867" s="106">
        <v>1866.0</v>
      </c>
      <c r="B1867" s="107" t="s">
        <v>7119</v>
      </c>
      <c r="C1867" s="107" t="s">
        <v>4530</v>
      </c>
      <c r="D1867" s="107" t="s">
        <v>4509</v>
      </c>
      <c r="E1867" s="36" t="s">
        <v>7437</v>
      </c>
      <c r="F1867" s="14"/>
      <c r="G1867" s="14"/>
      <c r="H1867" s="14"/>
      <c r="I1867" s="14"/>
      <c r="J1867" s="14"/>
      <c r="K1867" s="14"/>
      <c r="L1867" s="14"/>
      <c r="M1867" s="14"/>
      <c r="N1867" s="14"/>
      <c r="O1867" s="14"/>
      <c r="P1867" s="14"/>
      <c r="Q1867" s="14"/>
      <c r="R1867" s="14"/>
      <c r="S1867" s="14"/>
      <c r="T1867" s="14"/>
      <c r="U1867" s="14"/>
      <c r="V1867" s="14"/>
      <c r="W1867" s="14"/>
      <c r="X1867" s="14"/>
      <c r="Y1867" s="14"/>
      <c r="Z1867" s="14"/>
    </row>
    <row r="1868">
      <c r="A1868" s="106">
        <v>1867.0</v>
      </c>
      <c r="B1868" s="107" t="s">
        <v>7119</v>
      </c>
      <c r="C1868" s="107" t="s">
        <v>7438</v>
      </c>
      <c r="D1868" s="107" t="s">
        <v>4509</v>
      </c>
      <c r="E1868" s="36" t="s">
        <v>7439</v>
      </c>
      <c r="F1868" s="14"/>
      <c r="G1868" s="14"/>
      <c r="H1868" s="14"/>
      <c r="I1868" s="14"/>
      <c r="J1868" s="14"/>
      <c r="K1868" s="14"/>
      <c r="L1868" s="14"/>
      <c r="M1868" s="14"/>
      <c r="N1868" s="14"/>
      <c r="O1868" s="14"/>
      <c r="P1868" s="14"/>
      <c r="Q1868" s="14"/>
      <c r="R1868" s="14"/>
      <c r="S1868" s="14"/>
      <c r="T1868" s="14"/>
      <c r="U1868" s="14"/>
      <c r="V1868" s="14"/>
      <c r="W1868" s="14"/>
      <c r="X1868" s="14"/>
      <c r="Y1868" s="14"/>
      <c r="Z1868" s="14"/>
    </row>
    <row r="1869">
      <c r="A1869" s="106">
        <v>1868.0</v>
      </c>
      <c r="B1869" s="107" t="s">
        <v>7119</v>
      </c>
      <c r="C1869" s="107" t="s">
        <v>7440</v>
      </c>
      <c r="D1869" s="107" t="s">
        <v>4569</v>
      </c>
      <c r="E1869" s="36" t="s">
        <v>7441</v>
      </c>
      <c r="F1869" s="14"/>
      <c r="G1869" s="14"/>
      <c r="H1869" s="14"/>
      <c r="I1869" s="14"/>
      <c r="J1869" s="14"/>
      <c r="K1869" s="14"/>
      <c r="L1869" s="14"/>
      <c r="M1869" s="14"/>
      <c r="N1869" s="14"/>
      <c r="O1869" s="14"/>
      <c r="P1869" s="14"/>
      <c r="Q1869" s="14"/>
      <c r="R1869" s="14"/>
      <c r="S1869" s="14"/>
      <c r="T1869" s="14"/>
      <c r="U1869" s="14"/>
      <c r="V1869" s="14"/>
      <c r="W1869" s="14"/>
      <c r="X1869" s="14"/>
      <c r="Y1869" s="14"/>
      <c r="Z1869" s="14"/>
    </row>
    <row r="1870">
      <c r="A1870" s="106">
        <v>1869.0</v>
      </c>
      <c r="B1870" s="107" t="s">
        <v>7119</v>
      </c>
      <c r="C1870" s="107" t="s">
        <v>4521</v>
      </c>
      <c r="D1870" s="107" t="s">
        <v>4680</v>
      </c>
      <c r="E1870" s="36" t="s">
        <v>7442</v>
      </c>
      <c r="F1870" s="14"/>
      <c r="G1870" s="14"/>
      <c r="H1870" s="14"/>
      <c r="I1870" s="14"/>
      <c r="J1870" s="14"/>
      <c r="K1870" s="14"/>
      <c r="L1870" s="14"/>
      <c r="M1870" s="14"/>
      <c r="N1870" s="14"/>
      <c r="O1870" s="14"/>
      <c r="P1870" s="14"/>
      <c r="Q1870" s="14"/>
      <c r="R1870" s="14"/>
      <c r="S1870" s="14"/>
      <c r="T1870" s="14"/>
      <c r="U1870" s="14"/>
      <c r="V1870" s="14"/>
      <c r="W1870" s="14"/>
      <c r="X1870" s="14"/>
      <c r="Y1870" s="14"/>
      <c r="Z1870" s="14"/>
    </row>
    <row r="1871">
      <c r="A1871" s="106">
        <v>1870.0</v>
      </c>
      <c r="B1871" s="107" t="s">
        <v>7119</v>
      </c>
      <c r="C1871" s="107" t="s">
        <v>5080</v>
      </c>
      <c r="D1871" s="107" t="s">
        <v>4509</v>
      </c>
      <c r="E1871" s="36" t="s">
        <v>7443</v>
      </c>
      <c r="F1871" s="14"/>
      <c r="G1871" s="14"/>
      <c r="H1871" s="14"/>
      <c r="I1871" s="14"/>
      <c r="J1871" s="14"/>
      <c r="K1871" s="14"/>
      <c r="L1871" s="14"/>
      <c r="M1871" s="14"/>
      <c r="N1871" s="14"/>
      <c r="O1871" s="14"/>
      <c r="P1871" s="14"/>
      <c r="Q1871" s="14"/>
      <c r="R1871" s="14"/>
      <c r="S1871" s="14"/>
      <c r="T1871" s="14"/>
      <c r="U1871" s="14"/>
      <c r="V1871" s="14"/>
      <c r="W1871" s="14"/>
      <c r="X1871" s="14"/>
      <c r="Y1871" s="14"/>
      <c r="Z1871" s="14"/>
    </row>
    <row r="1872">
      <c r="A1872" s="106">
        <v>1871.0</v>
      </c>
      <c r="B1872" s="107" t="s">
        <v>7119</v>
      </c>
      <c r="C1872" s="107" t="s">
        <v>5130</v>
      </c>
      <c r="D1872" s="107" t="s">
        <v>4680</v>
      </c>
      <c r="E1872" s="36" t="s">
        <v>7444</v>
      </c>
      <c r="F1872" s="14"/>
      <c r="G1872" s="14"/>
      <c r="H1872" s="14"/>
      <c r="I1872" s="14"/>
      <c r="J1872" s="14"/>
      <c r="K1872" s="14"/>
      <c r="L1872" s="14"/>
      <c r="M1872" s="14"/>
      <c r="N1872" s="14"/>
      <c r="O1872" s="14"/>
      <c r="P1872" s="14"/>
      <c r="Q1872" s="14"/>
      <c r="R1872" s="14"/>
      <c r="S1872" s="14"/>
      <c r="T1872" s="14"/>
      <c r="U1872" s="14"/>
      <c r="V1872" s="14"/>
      <c r="W1872" s="14"/>
      <c r="X1872" s="14"/>
      <c r="Y1872" s="14"/>
      <c r="Z1872" s="14"/>
    </row>
    <row r="1873">
      <c r="A1873" s="106">
        <v>1872.0</v>
      </c>
      <c r="B1873" s="107" t="s">
        <v>7119</v>
      </c>
      <c r="C1873" s="107" t="s">
        <v>7445</v>
      </c>
      <c r="D1873" s="107" t="s">
        <v>4509</v>
      </c>
      <c r="E1873" s="36" t="s">
        <v>7446</v>
      </c>
      <c r="F1873" s="14"/>
      <c r="G1873" s="14"/>
      <c r="H1873" s="14"/>
      <c r="I1873" s="14"/>
      <c r="J1873" s="14"/>
      <c r="K1873" s="14"/>
      <c r="L1873" s="14"/>
      <c r="M1873" s="14"/>
      <c r="N1873" s="14"/>
      <c r="O1873" s="14"/>
      <c r="P1873" s="14"/>
      <c r="Q1873" s="14"/>
      <c r="R1873" s="14"/>
      <c r="S1873" s="14"/>
      <c r="T1873" s="14"/>
      <c r="U1873" s="14"/>
      <c r="V1873" s="14"/>
      <c r="W1873" s="14"/>
      <c r="X1873" s="14"/>
      <c r="Y1873" s="14"/>
      <c r="Z1873" s="14"/>
    </row>
    <row r="1874">
      <c r="A1874" s="106">
        <v>1873.0</v>
      </c>
      <c r="B1874" s="107" t="s">
        <v>7119</v>
      </c>
      <c r="C1874" s="107" t="s">
        <v>7447</v>
      </c>
      <c r="D1874" s="107" t="s">
        <v>4509</v>
      </c>
      <c r="E1874" s="36" t="s">
        <v>7448</v>
      </c>
      <c r="F1874" s="14"/>
      <c r="G1874" s="14"/>
      <c r="H1874" s="14"/>
      <c r="I1874" s="14"/>
      <c r="J1874" s="14"/>
      <c r="K1874" s="14"/>
      <c r="L1874" s="14"/>
      <c r="M1874" s="14"/>
      <c r="N1874" s="14"/>
      <c r="O1874" s="14"/>
      <c r="P1874" s="14"/>
      <c r="Q1874" s="14"/>
      <c r="R1874" s="14"/>
      <c r="S1874" s="14"/>
      <c r="T1874" s="14"/>
      <c r="U1874" s="14"/>
      <c r="V1874" s="14"/>
      <c r="W1874" s="14"/>
      <c r="X1874" s="14"/>
      <c r="Y1874" s="14"/>
      <c r="Z1874" s="14"/>
    </row>
    <row r="1875">
      <c r="A1875" s="106">
        <v>1874.0</v>
      </c>
      <c r="B1875" s="107" t="s">
        <v>7119</v>
      </c>
      <c r="C1875" s="107" t="s">
        <v>7449</v>
      </c>
      <c r="D1875" s="107" t="s">
        <v>4509</v>
      </c>
      <c r="E1875" s="36" t="s">
        <v>7450</v>
      </c>
      <c r="F1875" s="14"/>
      <c r="G1875" s="14"/>
      <c r="H1875" s="14"/>
      <c r="I1875" s="14"/>
      <c r="J1875" s="14"/>
      <c r="K1875" s="14"/>
      <c r="L1875" s="14"/>
      <c r="M1875" s="14"/>
      <c r="N1875" s="14"/>
      <c r="O1875" s="14"/>
      <c r="P1875" s="14"/>
      <c r="Q1875" s="14"/>
      <c r="R1875" s="14"/>
      <c r="S1875" s="14"/>
      <c r="T1875" s="14"/>
      <c r="U1875" s="14"/>
      <c r="V1875" s="14"/>
      <c r="W1875" s="14"/>
      <c r="X1875" s="14"/>
      <c r="Y1875" s="14"/>
      <c r="Z1875" s="14"/>
    </row>
    <row r="1876">
      <c r="A1876" s="106">
        <v>1875.0</v>
      </c>
      <c r="B1876" s="107" t="s">
        <v>7119</v>
      </c>
      <c r="C1876" s="107" t="s">
        <v>5102</v>
      </c>
      <c r="D1876" s="107" t="s">
        <v>4505</v>
      </c>
      <c r="E1876" s="36" t="s">
        <v>7451</v>
      </c>
      <c r="F1876" s="14"/>
      <c r="G1876" s="14"/>
      <c r="H1876" s="14"/>
      <c r="I1876" s="14"/>
      <c r="J1876" s="14"/>
      <c r="K1876" s="14"/>
      <c r="L1876" s="14"/>
      <c r="M1876" s="14"/>
      <c r="N1876" s="14"/>
      <c r="O1876" s="14"/>
      <c r="P1876" s="14"/>
      <c r="Q1876" s="14"/>
      <c r="R1876" s="14"/>
      <c r="S1876" s="14"/>
      <c r="T1876" s="14"/>
      <c r="U1876" s="14"/>
      <c r="V1876" s="14"/>
      <c r="W1876" s="14"/>
      <c r="X1876" s="14"/>
      <c r="Y1876" s="14"/>
      <c r="Z1876" s="14"/>
    </row>
    <row r="1877">
      <c r="A1877" s="106">
        <v>1876.0</v>
      </c>
      <c r="B1877" s="107" t="s">
        <v>7119</v>
      </c>
      <c r="C1877" s="107" t="s">
        <v>7452</v>
      </c>
      <c r="D1877" s="107" t="s">
        <v>4505</v>
      </c>
      <c r="E1877" s="36" t="s">
        <v>7453</v>
      </c>
      <c r="F1877" s="14"/>
      <c r="G1877" s="14"/>
      <c r="H1877" s="14"/>
      <c r="I1877" s="14"/>
      <c r="J1877" s="14"/>
      <c r="K1877" s="14"/>
      <c r="L1877" s="14"/>
      <c r="M1877" s="14"/>
      <c r="N1877" s="14"/>
      <c r="O1877" s="14"/>
      <c r="P1877" s="14"/>
      <c r="Q1877" s="14"/>
      <c r="R1877" s="14"/>
      <c r="S1877" s="14"/>
      <c r="T1877" s="14"/>
      <c r="U1877" s="14"/>
      <c r="V1877" s="14"/>
      <c r="W1877" s="14"/>
      <c r="X1877" s="14"/>
      <c r="Y1877" s="14"/>
      <c r="Z1877" s="14"/>
    </row>
    <row r="1878">
      <c r="A1878" s="106">
        <v>1877.0</v>
      </c>
      <c r="B1878" s="107" t="s">
        <v>7119</v>
      </c>
      <c r="C1878" s="107" t="s">
        <v>5653</v>
      </c>
      <c r="D1878" s="107" t="s">
        <v>4509</v>
      </c>
      <c r="E1878" s="36" t="s">
        <v>7454</v>
      </c>
      <c r="F1878" s="14"/>
      <c r="G1878" s="14"/>
      <c r="H1878" s="14"/>
      <c r="I1878" s="14"/>
      <c r="J1878" s="14"/>
      <c r="K1878" s="14"/>
      <c r="L1878" s="14"/>
      <c r="M1878" s="14"/>
      <c r="N1878" s="14"/>
      <c r="O1878" s="14"/>
      <c r="P1878" s="14"/>
      <c r="Q1878" s="14"/>
      <c r="R1878" s="14"/>
      <c r="S1878" s="14"/>
      <c r="T1878" s="14"/>
      <c r="U1878" s="14"/>
      <c r="V1878" s="14"/>
      <c r="W1878" s="14"/>
      <c r="X1878" s="14"/>
      <c r="Y1878" s="14"/>
      <c r="Z1878" s="14"/>
    </row>
    <row r="1879">
      <c r="A1879" s="106">
        <v>1878.0</v>
      </c>
      <c r="B1879" s="107" t="s">
        <v>7119</v>
      </c>
      <c r="C1879" s="107" t="s">
        <v>7418</v>
      </c>
      <c r="D1879" s="107" t="s">
        <v>4509</v>
      </c>
      <c r="E1879" s="36" t="s">
        <v>7455</v>
      </c>
      <c r="F1879" s="14"/>
      <c r="G1879" s="14"/>
      <c r="H1879" s="14"/>
      <c r="I1879" s="14"/>
      <c r="J1879" s="14"/>
      <c r="K1879" s="14"/>
      <c r="L1879" s="14"/>
      <c r="M1879" s="14"/>
      <c r="N1879" s="14"/>
      <c r="O1879" s="14"/>
      <c r="P1879" s="14"/>
      <c r="Q1879" s="14"/>
      <c r="R1879" s="14"/>
      <c r="S1879" s="14"/>
      <c r="T1879" s="14"/>
      <c r="U1879" s="14"/>
      <c r="V1879" s="14"/>
      <c r="W1879" s="14"/>
      <c r="X1879" s="14"/>
      <c r="Y1879" s="14"/>
      <c r="Z1879" s="14"/>
    </row>
    <row r="1880">
      <c r="A1880" s="106">
        <v>1879.0</v>
      </c>
      <c r="B1880" s="107" t="s">
        <v>7119</v>
      </c>
      <c r="C1880" s="107" t="s">
        <v>4692</v>
      </c>
      <c r="D1880" s="107" t="s">
        <v>4509</v>
      </c>
      <c r="E1880" s="36" t="s">
        <v>7456</v>
      </c>
      <c r="F1880" s="14"/>
      <c r="G1880" s="14"/>
      <c r="H1880" s="14"/>
      <c r="I1880" s="14"/>
      <c r="J1880" s="14"/>
      <c r="K1880" s="14"/>
      <c r="L1880" s="14"/>
      <c r="M1880" s="14"/>
      <c r="N1880" s="14"/>
      <c r="O1880" s="14"/>
      <c r="P1880" s="14"/>
      <c r="Q1880" s="14"/>
      <c r="R1880" s="14"/>
      <c r="S1880" s="14"/>
      <c r="T1880" s="14"/>
      <c r="U1880" s="14"/>
      <c r="V1880" s="14"/>
      <c r="W1880" s="14"/>
      <c r="X1880" s="14"/>
      <c r="Y1880" s="14"/>
      <c r="Z1880" s="14"/>
    </row>
    <row r="1881">
      <c r="A1881" s="106">
        <v>1880.0</v>
      </c>
      <c r="B1881" s="107" t="s">
        <v>7119</v>
      </c>
      <c r="C1881" s="107" t="s">
        <v>4567</v>
      </c>
      <c r="D1881" s="107" t="s">
        <v>4509</v>
      </c>
      <c r="E1881" s="36" t="s">
        <v>7457</v>
      </c>
      <c r="F1881" s="14"/>
      <c r="G1881" s="14"/>
      <c r="H1881" s="14"/>
      <c r="I1881" s="14"/>
      <c r="J1881" s="14"/>
      <c r="K1881" s="14"/>
      <c r="L1881" s="14"/>
      <c r="M1881" s="14"/>
      <c r="N1881" s="14"/>
      <c r="O1881" s="14"/>
      <c r="P1881" s="14"/>
      <c r="Q1881" s="14"/>
      <c r="R1881" s="14"/>
      <c r="S1881" s="14"/>
      <c r="T1881" s="14"/>
      <c r="U1881" s="14"/>
      <c r="V1881" s="14"/>
      <c r="W1881" s="14"/>
      <c r="X1881" s="14"/>
      <c r="Y1881" s="14"/>
      <c r="Z1881" s="14"/>
    </row>
    <row r="1882">
      <c r="A1882" s="106">
        <v>1881.0</v>
      </c>
      <c r="B1882" s="107" t="s">
        <v>7119</v>
      </c>
      <c r="C1882" s="107" t="s">
        <v>7458</v>
      </c>
      <c r="D1882" s="107" t="s">
        <v>4509</v>
      </c>
      <c r="E1882" s="36" t="s">
        <v>7459</v>
      </c>
      <c r="F1882" s="14"/>
      <c r="G1882" s="14"/>
      <c r="H1882" s="14"/>
      <c r="I1882" s="14"/>
      <c r="J1882" s="14"/>
      <c r="K1882" s="14"/>
      <c r="L1882" s="14"/>
      <c r="M1882" s="14"/>
      <c r="N1882" s="14"/>
      <c r="O1882" s="14"/>
      <c r="P1882" s="14"/>
      <c r="Q1882" s="14"/>
      <c r="R1882" s="14"/>
      <c r="S1882" s="14"/>
      <c r="T1882" s="14"/>
      <c r="U1882" s="14"/>
      <c r="V1882" s="14"/>
      <c r="W1882" s="14"/>
      <c r="X1882" s="14"/>
      <c r="Y1882" s="14"/>
      <c r="Z1882" s="14"/>
    </row>
    <row r="1883">
      <c r="A1883" s="106">
        <v>1882.0</v>
      </c>
      <c r="B1883" s="107" t="s">
        <v>7119</v>
      </c>
      <c r="C1883" s="107" t="s">
        <v>7460</v>
      </c>
      <c r="D1883" s="107" t="s">
        <v>4543</v>
      </c>
      <c r="E1883" s="36" t="s">
        <v>7461</v>
      </c>
      <c r="F1883" s="14"/>
      <c r="G1883" s="14"/>
      <c r="H1883" s="14"/>
      <c r="I1883" s="14"/>
      <c r="J1883" s="14"/>
      <c r="K1883" s="14"/>
      <c r="L1883" s="14"/>
      <c r="M1883" s="14"/>
      <c r="N1883" s="14"/>
      <c r="O1883" s="14"/>
      <c r="P1883" s="14"/>
      <c r="Q1883" s="14"/>
      <c r="R1883" s="14"/>
      <c r="S1883" s="14"/>
      <c r="T1883" s="14"/>
      <c r="U1883" s="14"/>
      <c r="V1883" s="14"/>
      <c r="W1883" s="14"/>
      <c r="X1883" s="14"/>
      <c r="Y1883" s="14"/>
      <c r="Z1883" s="14"/>
    </row>
    <row r="1884">
      <c r="A1884" s="106">
        <v>1883.0</v>
      </c>
      <c r="B1884" s="107" t="s">
        <v>7119</v>
      </c>
      <c r="C1884" s="107" t="s">
        <v>4895</v>
      </c>
      <c r="D1884" s="107" t="s">
        <v>4569</v>
      </c>
      <c r="E1884" s="36" t="s">
        <v>7462</v>
      </c>
      <c r="F1884" s="14"/>
      <c r="G1884" s="14"/>
      <c r="H1884" s="14"/>
      <c r="I1884" s="14"/>
      <c r="J1884" s="14"/>
      <c r="K1884" s="14"/>
      <c r="L1884" s="14"/>
      <c r="M1884" s="14"/>
      <c r="N1884" s="14"/>
      <c r="O1884" s="14"/>
      <c r="P1884" s="14"/>
      <c r="Q1884" s="14"/>
      <c r="R1884" s="14"/>
      <c r="S1884" s="14"/>
      <c r="T1884" s="14"/>
      <c r="U1884" s="14"/>
      <c r="V1884" s="14"/>
      <c r="W1884" s="14"/>
      <c r="X1884" s="14"/>
      <c r="Y1884" s="14"/>
      <c r="Z1884" s="14"/>
    </row>
    <row r="1885">
      <c r="A1885" s="106">
        <v>1884.0</v>
      </c>
      <c r="B1885" s="107" t="s">
        <v>7119</v>
      </c>
      <c r="C1885" s="107" t="s">
        <v>7023</v>
      </c>
      <c r="D1885" s="107" t="s">
        <v>4509</v>
      </c>
      <c r="E1885" s="36" t="s">
        <v>7463</v>
      </c>
      <c r="F1885" s="14"/>
      <c r="G1885" s="14"/>
      <c r="H1885" s="14"/>
      <c r="I1885" s="14"/>
      <c r="J1885" s="14"/>
      <c r="K1885" s="14"/>
      <c r="L1885" s="14"/>
      <c r="M1885" s="14"/>
      <c r="N1885" s="14"/>
      <c r="O1885" s="14"/>
      <c r="P1885" s="14"/>
      <c r="Q1885" s="14"/>
      <c r="R1885" s="14"/>
      <c r="S1885" s="14"/>
      <c r="T1885" s="14"/>
      <c r="U1885" s="14"/>
      <c r="V1885" s="14"/>
      <c r="W1885" s="14"/>
      <c r="X1885" s="14"/>
      <c r="Y1885" s="14"/>
      <c r="Z1885" s="14"/>
    </row>
    <row r="1886">
      <c r="A1886" s="106">
        <v>1885.0</v>
      </c>
      <c r="B1886" s="107" t="s">
        <v>7119</v>
      </c>
      <c r="C1886" s="107" t="s">
        <v>4845</v>
      </c>
      <c r="D1886" s="107" t="s">
        <v>4509</v>
      </c>
      <c r="E1886" s="36" t="s">
        <v>7464</v>
      </c>
      <c r="F1886" s="14"/>
      <c r="G1886" s="14"/>
      <c r="H1886" s="14"/>
      <c r="I1886" s="14"/>
      <c r="J1886" s="14"/>
      <c r="K1886" s="14"/>
      <c r="L1886" s="14"/>
      <c r="M1886" s="14"/>
      <c r="N1886" s="14"/>
      <c r="O1886" s="14"/>
      <c r="P1886" s="14"/>
      <c r="Q1886" s="14"/>
      <c r="R1886" s="14"/>
      <c r="S1886" s="14"/>
      <c r="T1886" s="14"/>
      <c r="U1886" s="14"/>
      <c r="V1886" s="14"/>
      <c r="W1886" s="14"/>
      <c r="X1886" s="14"/>
      <c r="Y1886" s="14"/>
      <c r="Z1886" s="14"/>
    </row>
    <row r="1887">
      <c r="A1887" s="106">
        <v>1886.0</v>
      </c>
      <c r="B1887" s="107" t="s">
        <v>7119</v>
      </c>
      <c r="C1887" s="107" t="s">
        <v>4786</v>
      </c>
      <c r="D1887" s="107" t="s">
        <v>4509</v>
      </c>
      <c r="E1887" s="36" t="s">
        <v>7465</v>
      </c>
      <c r="F1887" s="14"/>
      <c r="G1887" s="14"/>
      <c r="H1887" s="14"/>
      <c r="I1887" s="14"/>
      <c r="J1887" s="14"/>
      <c r="K1887" s="14"/>
      <c r="L1887" s="14"/>
      <c r="M1887" s="14"/>
      <c r="N1887" s="14"/>
      <c r="O1887" s="14"/>
      <c r="P1887" s="14"/>
      <c r="Q1887" s="14"/>
      <c r="R1887" s="14"/>
      <c r="S1887" s="14"/>
      <c r="T1887" s="14"/>
      <c r="U1887" s="14"/>
      <c r="V1887" s="14"/>
      <c r="W1887" s="14"/>
      <c r="X1887" s="14"/>
      <c r="Y1887" s="14"/>
      <c r="Z1887" s="14"/>
    </row>
    <row r="1888">
      <c r="A1888" s="106">
        <v>1887.0</v>
      </c>
      <c r="B1888" s="107" t="s">
        <v>7119</v>
      </c>
      <c r="C1888" s="107" t="s">
        <v>5381</v>
      </c>
      <c r="D1888" s="107" t="s">
        <v>4509</v>
      </c>
      <c r="E1888" s="36" t="s">
        <v>7466</v>
      </c>
      <c r="F1888" s="14"/>
      <c r="G1888" s="14"/>
      <c r="H1888" s="14"/>
      <c r="I1888" s="14"/>
      <c r="J1888" s="14"/>
      <c r="K1888" s="14"/>
      <c r="L1888" s="14"/>
      <c r="M1888" s="14"/>
      <c r="N1888" s="14"/>
      <c r="O1888" s="14"/>
      <c r="P1888" s="14"/>
      <c r="Q1888" s="14"/>
      <c r="R1888" s="14"/>
      <c r="S1888" s="14"/>
      <c r="T1888" s="14"/>
      <c r="U1888" s="14"/>
      <c r="V1888" s="14"/>
      <c r="W1888" s="14"/>
      <c r="X1888" s="14"/>
      <c r="Y1888" s="14"/>
      <c r="Z1888" s="14"/>
    </row>
    <row r="1889">
      <c r="A1889" s="106">
        <v>1888.0</v>
      </c>
      <c r="B1889" s="107" t="s">
        <v>7119</v>
      </c>
      <c r="C1889" s="107" t="s">
        <v>4530</v>
      </c>
      <c r="D1889" s="107" t="s">
        <v>4509</v>
      </c>
      <c r="E1889" s="36" t="s">
        <v>7467</v>
      </c>
      <c r="F1889" s="14"/>
      <c r="G1889" s="14"/>
      <c r="H1889" s="14"/>
      <c r="I1889" s="14"/>
      <c r="J1889" s="14"/>
      <c r="K1889" s="14"/>
      <c r="L1889" s="14"/>
      <c r="M1889" s="14"/>
      <c r="N1889" s="14"/>
      <c r="O1889" s="14"/>
      <c r="P1889" s="14"/>
      <c r="Q1889" s="14"/>
      <c r="R1889" s="14"/>
      <c r="S1889" s="14"/>
      <c r="T1889" s="14"/>
      <c r="U1889" s="14"/>
      <c r="V1889" s="14"/>
      <c r="W1889" s="14"/>
      <c r="X1889" s="14"/>
      <c r="Y1889" s="14"/>
      <c r="Z1889" s="14"/>
    </row>
    <row r="1890">
      <c r="A1890" s="106">
        <v>1889.0</v>
      </c>
      <c r="B1890" s="107" t="s">
        <v>7119</v>
      </c>
      <c r="C1890" s="107" t="s">
        <v>7468</v>
      </c>
      <c r="D1890" s="107" t="s">
        <v>4509</v>
      </c>
      <c r="E1890" s="36" t="s">
        <v>7469</v>
      </c>
      <c r="F1890" s="14"/>
      <c r="G1890" s="14"/>
      <c r="H1890" s="14"/>
      <c r="I1890" s="14"/>
      <c r="J1890" s="14"/>
      <c r="K1890" s="14"/>
      <c r="L1890" s="14"/>
      <c r="M1890" s="14"/>
      <c r="N1890" s="14"/>
      <c r="O1890" s="14"/>
      <c r="P1890" s="14"/>
      <c r="Q1890" s="14"/>
      <c r="R1890" s="14"/>
      <c r="S1890" s="14"/>
      <c r="T1890" s="14"/>
      <c r="U1890" s="14"/>
      <c r="V1890" s="14"/>
      <c r="W1890" s="14"/>
      <c r="X1890" s="14"/>
      <c r="Y1890" s="14"/>
      <c r="Z1890" s="14"/>
    </row>
    <row r="1891">
      <c r="A1891" s="106">
        <v>1890.0</v>
      </c>
      <c r="B1891" s="107" t="s">
        <v>7119</v>
      </c>
      <c r="C1891" s="107" t="s">
        <v>7470</v>
      </c>
      <c r="D1891" s="107" t="s">
        <v>4509</v>
      </c>
      <c r="E1891" s="36" t="s">
        <v>7471</v>
      </c>
      <c r="F1891" s="14"/>
      <c r="G1891" s="14"/>
      <c r="H1891" s="14"/>
      <c r="I1891" s="14"/>
      <c r="J1891" s="14"/>
      <c r="K1891" s="14"/>
      <c r="L1891" s="14"/>
      <c r="M1891" s="14"/>
      <c r="N1891" s="14"/>
      <c r="O1891" s="14"/>
      <c r="P1891" s="14"/>
      <c r="Q1891" s="14"/>
      <c r="R1891" s="14"/>
      <c r="S1891" s="14"/>
      <c r="T1891" s="14"/>
      <c r="U1891" s="14"/>
      <c r="V1891" s="14"/>
      <c r="W1891" s="14"/>
      <c r="X1891" s="14"/>
      <c r="Y1891" s="14"/>
      <c r="Z1891" s="14"/>
    </row>
    <row r="1892">
      <c r="A1892" s="106">
        <v>1891.0</v>
      </c>
      <c r="B1892" s="107" t="s">
        <v>7119</v>
      </c>
      <c r="C1892" s="107" t="s">
        <v>7472</v>
      </c>
      <c r="D1892" s="107" t="s">
        <v>4509</v>
      </c>
      <c r="E1892" s="36" t="s">
        <v>7473</v>
      </c>
      <c r="F1892" s="14"/>
      <c r="G1892" s="14"/>
      <c r="H1892" s="14"/>
      <c r="I1892" s="14"/>
      <c r="J1892" s="14"/>
      <c r="K1892" s="14"/>
      <c r="L1892" s="14"/>
      <c r="M1892" s="14"/>
      <c r="N1892" s="14"/>
      <c r="O1892" s="14"/>
      <c r="P1892" s="14"/>
      <c r="Q1892" s="14"/>
      <c r="R1892" s="14"/>
      <c r="S1892" s="14"/>
      <c r="T1892" s="14"/>
      <c r="U1892" s="14"/>
      <c r="V1892" s="14"/>
      <c r="W1892" s="14"/>
      <c r="X1892" s="14"/>
      <c r="Y1892" s="14"/>
      <c r="Z1892" s="14"/>
    </row>
    <row r="1893">
      <c r="A1893" s="106">
        <v>1892.0</v>
      </c>
      <c r="B1893" s="107" t="s">
        <v>7119</v>
      </c>
      <c r="C1893" s="107" t="s">
        <v>7474</v>
      </c>
      <c r="D1893" s="107" t="s">
        <v>4509</v>
      </c>
      <c r="E1893" s="36" t="s">
        <v>7475</v>
      </c>
      <c r="F1893" s="14"/>
      <c r="G1893" s="14"/>
      <c r="H1893" s="14"/>
      <c r="I1893" s="14"/>
      <c r="J1893" s="14"/>
      <c r="K1893" s="14"/>
      <c r="L1893" s="14"/>
      <c r="M1893" s="14"/>
      <c r="N1893" s="14"/>
      <c r="O1893" s="14"/>
      <c r="P1893" s="14"/>
      <c r="Q1893" s="14"/>
      <c r="R1893" s="14"/>
      <c r="S1893" s="14"/>
      <c r="T1893" s="14"/>
      <c r="U1893" s="14"/>
      <c r="V1893" s="14"/>
      <c r="W1893" s="14"/>
      <c r="X1893" s="14"/>
      <c r="Y1893" s="14"/>
      <c r="Z1893" s="14"/>
    </row>
    <row r="1894">
      <c r="A1894" s="106">
        <v>1893.0</v>
      </c>
      <c r="B1894" s="107" t="s">
        <v>7119</v>
      </c>
      <c r="C1894" s="107" t="s">
        <v>7476</v>
      </c>
      <c r="D1894" s="107" t="s">
        <v>4509</v>
      </c>
      <c r="E1894" s="36" t="s">
        <v>7477</v>
      </c>
      <c r="F1894" s="14"/>
      <c r="G1894" s="14"/>
      <c r="H1894" s="14"/>
      <c r="I1894" s="14"/>
      <c r="J1894" s="14"/>
      <c r="K1894" s="14"/>
      <c r="L1894" s="14"/>
      <c r="M1894" s="14"/>
      <c r="N1894" s="14"/>
      <c r="O1894" s="14"/>
      <c r="P1894" s="14"/>
      <c r="Q1894" s="14"/>
      <c r="R1894" s="14"/>
      <c r="S1894" s="14"/>
      <c r="T1894" s="14"/>
      <c r="U1894" s="14"/>
      <c r="V1894" s="14"/>
      <c r="W1894" s="14"/>
      <c r="X1894" s="14"/>
      <c r="Y1894" s="14"/>
      <c r="Z1894" s="14"/>
    </row>
    <row r="1895">
      <c r="A1895" s="106">
        <v>1894.0</v>
      </c>
      <c r="B1895" s="107" t="s">
        <v>7119</v>
      </c>
      <c r="C1895" s="107" t="s">
        <v>7478</v>
      </c>
      <c r="D1895" s="107" t="s">
        <v>4680</v>
      </c>
      <c r="E1895" s="36" t="s">
        <v>7479</v>
      </c>
      <c r="F1895" s="14"/>
      <c r="G1895" s="14"/>
      <c r="H1895" s="14"/>
      <c r="I1895" s="14"/>
      <c r="J1895" s="14"/>
      <c r="K1895" s="14"/>
      <c r="L1895" s="14"/>
      <c r="M1895" s="14"/>
      <c r="N1895" s="14"/>
      <c r="O1895" s="14"/>
      <c r="P1895" s="14"/>
      <c r="Q1895" s="14"/>
      <c r="R1895" s="14"/>
      <c r="S1895" s="14"/>
      <c r="T1895" s="14"/>
      <c r="U1895" s="14"/>
      <c r="V1895" s="14"/>
      <c r="W1895" s="14"/>
      <c r="X1895" s="14"/>
      <c r="Y1895" s="14"/>
      <c r="Z1895" s="14"/>
    </row>
    <row r="1896">
      <c r="A1896" s="106">
        <v>1895.0</v>
      </c>
      <c r="B1896" s="107" t="s">
        <v>7119</v>
      </c>
      <c r="C1896" s="107" t="s">
        <v>7480</v>
      </c>
      <c r="D1896" s="107" t="s">
        <v>4509</v>
      </c>
      <c r="E1896" s="36" t="s">
        <v>7481</v>
      </c>
      <c r="F1896" s="14"/>
      <c r="G1896" s="14"/>
      <c r="H1896" s="14"/>
      <c r="I1896" s="14"/>
      <c r="J1896" s="14"/>
      <c r="K1896" s="14"/>
      <c r="L1896" s="14"/>
      <c r="M1896" s="14"/>
      <c r="N1896" s="14"/>
      <c r="O1896" s="14"/>
      <c r="P1896" s="14"/>
      <c r="Q1896" s="14"/>
      <c r="R1896" s="14"/>
      <c r="S1896" s="14"/>
      <c r="T1896" s="14"/>
      <c r="U1896" s="14"/>
      <c r="V1896" s="14"/>
      <c r="W1896" s="14"/>
      <c r="X1896" s="14"/>
      <c r="Y1896" s="14"/>
      <c r="Z1896" s="14"/>
    </row>
    <row r="1897">
      <c r="A1897" s="106">
        <v>1896.0</v>
      </c>
      <c r="B1897" s="107" t="s">
        <v>7119</v>
      </c>
      <c r="C1897" s="107" t="s">
        <v>7482</v>
      </c>
      <c r="D1897" s="107" t="s">
        <v>4509</v>
      </c>
      <c r="E1897" s="36" t="s">
        <v>7483</v>
      </c>
      <c r="F1897" s="14"/>
      <c r="G1897" s="14"/>
      <c r="H1897" s="14"/>
      <c r="I1897" s="14"/>
      <c r="J1897" s="14"/>
      <c r="K1897" s="14"/>
      <c r="L1897" s="14"/>
      <c r="M1897" s="14"/>
      <c r="N1897" s="14"/>
      <c r="O1897" s="14"/>
      <c r="P1897" s="14"/>
      <c r="Q1897" s="14"/>
      <c r="R1897" s="14"/>
      <c r="S1897" s="14"/>
      <c r="T1897" s="14"/>
      <c r="U1897" s="14"/>
      <c r="V1897" s="14"/>
      <c r="W1897" s="14"/>
      <c r="X1897" s="14"/>
      <c r="Y1897" s="14"/>
      <c r="Z1897" s="14"/>
    </row>
    <row r="1898">
      <c r="A1898" s="106">
        <v>1897.0</v>
      </c>
      <c r="B1898" s="107" t="s">
        <v>7119</v>
      </c>
      <c r="C1898" s="107" t="s">
        <v>4830</v>
      </c>
      <c r="D1898" s="107" t="s">
        <v>4509</v>
      </c>
      <c r="E1898" s="36" t="s">
        <v>7484</v>
      </c>
      <c r="F1898" s="14"/>
      <c r="G1898" s="14"/>
      <c r="H1898" s="14"/>
      <c r="I1898" s="14"/>
      <c r="J1898" s="14"/>
      <c r="K1898" s="14"/>
      <c r="L1898" s="14"/>
      <c r="M1898" s="14"/>
      <c r="N1898" s="14"/>
      <c r="O1898" s="14"/>
      <c r="P1898" s="14"/>
      <c r="Q1898" s="14"/>
      <c r="R1898" s="14"/>
      <c r="S1898" s="14"/>
      <c r="T1898" s="14"/>
      <c r="U1898" s="14"/>
      <c r="V1898" s="14"/>
      <c r="W1898" s="14"/>
      <c r="X1898" s="14"/>
      <c r="Y1898" s="14"/>
      <c r="Z1898" s="14"/>
    </row>
    <row r="1899">
      <c r="A1899" s="106">
        <v>1898.0</v>
      </c>
      <c r="B1899" s="107" t="s">
        <v>7119</v>
      </c>
      <c r="C1899" s="107" t="s">
        <v>4749</v>
      </c>
      <c r="D1899" s="107" t="s">
        <v>4509</v>
      </c>
      <c r="E1899" s="36" t="s">
        <v>7485</v>
      </c>
      <c r="F1899" s="14"/>
      <c r="G1899" s="14"/>
      <c r="H1899" s="14"/>
      <c r="I1899" s="14"/>
      <c r="J1899" s="14"/>
      <c r="K1899" s="14"/>
      <c r="L1899" s="14"/>
      <c r="M1899" s="14"/>
      <c r="N1899" s="14"/>
      <c r="O1899" s="14"/>
      <c r="P1899" s="14"/>
      <c r="Q1899" s="14"/>
      <c r="R1899" s="14"/>
      <c r="S1899" s="14"/>
      <c r="T1899" s="14"/>
      <c r="U1899" s="14"/>
      <c r="V1899" s="14"/>
      <c r="W1899" s="14"/>
      <c r="X1899" s="14"/>
      <c r="Y1899" s="14"/>
      <c r="Z1899" s="14"/>
    </row>
    <row r="1900">
      <c r="A1900" s="106">
        <v>1899.0</v>
      </c>
      <c r="B1900" s="107" t="s">
        <v>7119</v>
      </c>
      <c r="C1900" s="107" t="s">
        <v>7486</v>
      </c>
      <c r="D1900" s="107" t="s">
        <v>4505</v>
      </c>
      <c r="E1900" s="36" t="s">
        <v>7487</v>
      </c>
      <c r="F1900" s="14"/>
      <c r="G1900" s="14"/>
      <c r="H1900" s="14"/>
      <c r="I1900" s="14"/>
      <c r="J1900" s="14"/>
      <c r="K1900" s="14"/>
      <c r="L1900" s="14"/>
      <c r="M1900" s="14"/>
      <c r="N1900" s="14"/>
      <c r="O1900" s="14"/>
      <c r="P1900" s="14"/>
      <c r="Q1900" s="14"/>
      <c r="R1900" s="14"/>
      <c r="S1900" s="14"/>
      <c r="T1900" s="14"/>
      <c r="U1900" s="14"/>
      <c r="V1900" s="14"/>
      <c r="W1900" s="14"/>
      <c r="X1900" s="14"/>
      <c r="Y1900" s="14"/>
      <c r="Z1900" s="14"/>
    </row>
    <row r="1901">
      <c r="A1901" s="106">
        <v>1900.0</v>
      </c>
      <c r="B1901" s="107" t="s">
        <v>7119</v>
      </c>
      <c r="C1901" s="107" t="s">
        <v>4659</v>
      </c>
      <c r="D1901" s="107" t="s">
        <v>4509</v>
      </c>
      <c r="E1901" s="36" t="s">
        <v>7488</v>
      </c>
      <c r="F1901" s="14"/>
      <c r="G1901" s="14"/>
      <c r="H1901" s="14"/>
      <c r="I1901" s="14"/>
      <c r="J1901" s="14"/>
      <c r="K1901" s="14"/>
      <c r="L1901" s="14"/>
      <c r="M1901" s="14"/>
      <c r="N1901" s="14"/>
      <c r="O1901" s="14"/>
      <c r="P1901" s="14"/>
      <c r="Q1901" s="14"/>
      <c r="R1901" s="14"/>
      <c r="S1901" s="14"/>
      <c r="T1901" s="14"/>
      <c r="U1901" s="14"/>
      <c r="V1901" s="14"/>
      <c r="W1901" s="14"/>
      <c r="X1901" s="14"/>
      <c r="Y1901" s="14"/>
      <c r="Z1901" s="14"/>
    </row>
    <row r="1902">
      <c r="A1902" s="106">
        <v>1901.0</v>
      </c>
      <c r="B1902" s="107" t="s">
        <v>7119</v>
      </c>
      <c r="C1902" s="107" t="s">
        <v>7489</v>
      </c>
      <c r="D1902" s="107" t="s">
        <v>4509</v>
      </c>
      <c r="E1902" s="36" t="s">
        <v>7490</v>
      </c>
      <c r="F1902" s="14"/>
      <c r="G1902" s="14"/>
      <c r="H1902" s="14"/>
      <c r="I1902" s="14"/>
      <c r="J1902" s="14"/>
      <c r="K1902" s="14"/>
      <c r="L1902" s="14"/>
      <c r="M1902" s="14"/>
      <c r="N1902" s="14"/>
      <c r="O1902" s="14"/>
      <c r="P1902" s="14"/>
      <c r="Q1902" s="14"/>
      <c r="R1902" s="14"/>
      <c r="S1902" s="14"/>
      <c r="T1902" s="14"/>
      <c r="U1902" s="14"/>
      <c r="V1902" s="14"/>
      <c r="W1902" s="14"/>
      <c r="X1902" s="14"/>
      <c r="Y1902" s="14"/>
      <c r="Z1902" s="14"/>
    </row>
    <row r="1903">
      <c r="A1903" s="106">
        <v>1902.0</v>
      </c>
      <c r="B1903" s="107" t="s">
        <v>7119</v>
      </c>
      <c r="C1903" s="107" t="s">
        <v>4933</v>
      </c>
      <c r="D1903" s="107" t="s">
        <v>4509</v>
      </c>
      <c r="E1903" s="36" t="s">
        <v>7491</v>
      </c>
      <c r="F1903" s="14"/>
      <c r="G1903" s="14"/>
      <c r="H1903" s="14"/>
      <c r="I1903" s="14"/>
      <c r="J1903" s="14"/>
      <c r="K1903" s="14"/>
      <c r="L1903" s="14"/>
      <c r="M1903" s="14"/>
      <c r="N1903" s="14"/>
      <c r="O1903" s="14"/>
      <c r="P1903" s="14"/>
      <c r="Q1903" s="14"/>
      <c r="R1903" s="14"/>
      <c r="S1903" s="14"/>
      <c r="T1903" s="14"/>
      <c r="U1903" s="14"/>
      <c r="V1903" s="14"/>
      <c r="W1903" s="14"/>
      <c r="X1903" s="14"/>
      <c r="Y1903" s="14"/>
      <c r="Z1903" s="14"/>
    </row>
    <row r="1904">
      <c r="A1904" s="106">
        <v>1903.0</v>
      </c>
      <c r="B1904" s="107" t="s">
        <v>7119</v>
      </c>
      <c r="C1904" s="107" t="s">
        <v>5050</v>
      </c>
      <c r="D1904" s="107" t="s">
        <v>4505</v>
      </c>
      <c r="E1904" s="36" t="s">
        <v>7492</v>
      </c>
      <c r="F1904" s="14"/>
      <c r="G1904" s="14"/>
      <c r="H1904" s="14"/>
      <c r="I1904" s="14"/>
      <c r="J1904" s="14"/>
      <c r="K1904" s="14"/>
      <c r="L1904" s="14"/>
      <c r="M1904" s="14"/>
      <c r="N1904" s="14"/>
      <c r="O1904" s="14"/>
      <c r="P1904" s="14"/>
      <c r="Q1904" s="14"/>
      <c r="R1904" s="14"/>
      <c r="S1904" s="14"/>
      <c r="T1904" s="14"/>
      <c r="U1904" s="14"/>
      <c r="V1904" s="14"/>
      <c r="W1904" s="14"/>
      <c r="X1904" s="14"/>
      <c r="Y1904" s="14"/>
      <c r="Z1904" s="14"/>
    </row>
    <row r="1905">
      <c r="A1905" s="106">
        <v>1904.0</v>
      </c>
      <c r="B1905" s="107" t="s">
        <v>7119</v>
      </c>
      <c r="C1905" s="107" t="s">
        <v>4950</v>
      </c>
      <c r="D1905" s="107" t="s">
        <v>4509</v>
      </c>
      <c r="E1905" s="36" t="s">
        <v>7493</v>
      </c>
      <c r="F1905" s="14"/>
      <c r="G1905" s="14"/>
      <c r="H1905" s="14"/>
      <c r="I1905" s="14"/>
      <c r="J1905" s="14"/>
      <c r="K1905" s="14"/>
      <c r="L1905" s="14"/>
      <c r="M1905" s="14"/>
      <c r="N1905" s="14"/>
      <c r="O1905" s="14"/>
      <c r="P1905" s="14"/>
      <c r="Q1905" s="14"/>
      <c r="R1905" s="14"/>
      <c r="S1905" s="14"/>
      <c r="T1905" s="14"/>
      <c r="U1905" s="14"/>
      <c r="V1905" s="14"/>
      <c r="W1905" s="14"/>
      <c r="X1905" s="14"/>
      <c r="Y1905" s="14"/>
      <c r="Z1905" s="14"/>
    </row>
    <row r="1906">
      <c r="A1906" s="106">
        <v>1905.0</v>
      </c>
      <c r="B1906" s="107" t="s">
        <v>7119</v>
      </c>
      <c r="C1906" s="107" t="s">
        <v>6663</v>
      </c>
      <c r="D1906" s="107" t="s">
        <v>4509</v>
      </c>
      <c r="E1906" s="36" t="s">
        <v>7494</v>
      </c>
      <c r="F1906" s="14"/>
      <c r="G1906" s="14"/>
      <c r="H1906" s="14"/>
      <c r="I1906" s="14"/>
      <c r="J1906" s="14"/>
      <c r="K1906" s="14"/>
      <c r="L1906" s="14"/>
      <c r="M1906" s="14"/>
      <c r="N1906" s="14"/>
      <c r="O1906" s="14"/>
      <c r="P1906" s="14"/>
      <c r="Q1906" s="14"/>
      <c r="R1906" s="14"/>
      <c r="S1906" s="14"/>
      <c r="T1906" s="14"/>
      <c r="U1906" s="14"/>
      <c r="V1906" s="14"/>
      <c r="W1906" s="14"/>
      <c r="X1906" s="14"/>
      <c r="Y1906" s="14"/>
      <c r="Z1906" s="14"/>
    </row>
    <row r="1907">
      <c r="A1907" s="106">
        <v>1906.0</v>
      </c>
      <c r="B1907" s="107" t="s">
        <v>7119</v>
      </c>
      <c r="C1907" s="107" t="s">
        <v>4692</v>
      </c>
      <c r="D1907" s="107" t="s">
        <v>4509</v>
      </c>
      <c r="E1907" s="36" t="s">
        <v>7483</v>
      </c>
      <c r="F1907" s="14"/>
      <c r="G1907" s="14"/>
      <c r="H1907" s="14"/>
      <c r="I1907" s="14"/>
      <c r="J1907" s="14"/>
      <c r="K1907" s="14"/>
      <c r="L1907" s="14"/>
      <c r="M1907" s="14"/>
      <c r="N1907" s="14"/>
      <c r="O1907" s="14"/>
      <c r="P1907" s="14"/>
      <c r="Q1907" s="14"/>
      <c r="R1907" s="14"/>
      <c r="S1907" s="14"/>
      <c r="T1907" s="14"/>
      <c r="U1907" s="14"/>
      <c r="V1907" s="14"/>
      <c r="W1907" s="14"/>
      <c r="X1907" s="14"/>
      <c r="Y1907" s="14"/>
      <c r="Z1907" s="14"/>
    </row>
    <row r="1908">
      <c r="A1908" s="106">
        <v>1907.0</v>
      </c>
      <c r="B1908" s="107" t="s">
        <v>7119</v>
      </c>
      <c r="C1908" s="107" t="s">
        <v>4534</v>
      </c>
      <c r="D1908" s="107" t="s">
        <v>4509</v>
      </c>
      <c r="E1908" s="36" t="s">
        <v>7495</v>
      </c>
      <c r="F1908" s="14"/>
      <c r="G1908" s="14"/>
      <c r="H1908" s="14"/>
      <c r="I1908" s="14"/>
      <c r="J1908" s="14"/>
      <c r="K1908" s="14"/>
      <c r="L1908" s="14"/>
      <c r="M1908" s="14"/>
      <c r="N1908" s="14"/>
      <c r="O1908" s="14"/>
      <c r="P1908" s="14"/>
      <c r="Q1908" s="14"/>
      <c r="R1908" s="14"/>
      <c r="S1908" s="14"/>
      <c r="T1908" s="14"/>
      <c r="U1908" s="14"/>
      <c r="V1908" s="14"/>
      <c r="W1908" s="14"/>
      <c r="X1908" s="14"/>
      <c r="Y1908" s="14"/>
      <c r="Z1908" s="14"/>
    </row>
    <row r="1909">
      <c r="A1909" s="106">
        <v>1908.0</v>
      </c>
      <c r="B1909" s="107" t="s">
        <v>7119</v>
      </c>
      <c r="C1909" s="107" t="s">
        <v>7496</v>
      </c>
      <c r="D1909" s="107" t="s">
        <v>4509</v>
      </c>
      <c r="E1909" s="36" t="s">
        <v>7497</v>
      </c>
      <c r="F1909" s="14"/>
      <c r="G1909" s="14"/>
      <c r="H1909" s="14"/>
      <c r="I1909" s="14"/>
      <c r="J1909" s="14"/>
      <c r="K1909" s="14"/>
      <c r="L1909" s="14"/>
      <c r="M1909" s="14"/>
      <c r="N1909" s="14"/>
      <c r="O1909" s="14"/>
      <c r="P1909" s="14"/>
      <c r="Q1909" s="14"/>
      <c r="R1909" s="14"/>
      <c r="S1909" s="14"/>
      <c r="T1909" s="14"/>
      <c r="U1909" s="14"/>
      <c r="V1909" s="14"/>
      <c r="W1909" s="14"/>
      <c r="X1909" s="14"/>
      <c r="Y1909" s="14"/>
      <c r="Z1909" s="14"/>
    </row>
    <row r="1910">
      <c r="A1910" s="106">
        <v>1909.0</v>
      </c>
      <c r="B1910" s="107" t="s">
        <v>7119</v>
      </c>
      <c r="C1910" s="107" t="s">
        <v>4530</v>
      </c>
      <c r="D1910" s="107" t="s">
        <v>4509</v>
      </c>
      <c r="E1910" s="36" t="s">
        <v>7498</v>
      </c>
      <c r="F1910" s="14"/>
      <c r="G1910" s="14"/>
      <c r="H1910" s="14"/>
      <c r="I1910" s="14"/>
      <c r="J1910" s="14"/>
      <c r="K1910" s="14"/>
      <c r="L1910" s="14"/>
      <c r="M1910" s="14"/>
      <c r="N1910" s="14"/>
      <c r="O1910" s="14"/>
      <c r="P1910" s="14"/>
      <c r="Q1910" s="14"/>
      <c r="R1910" s="14"/>
      <c r="S1910" s="14"/>
      <c r="T1910" s="14"/>
      <c r="U1910" s="14"/>
      <c r="V1910" s="14"/>
      <c r="W1910" s="14"/>
      <c r="X1910" s="14"/>
      <c r="Y1910" s="14"/>
      <c r="Z1910" s="14"/>
    </row>
    <row r="1911">
      <c r="A1911" s="106">
        <v>1910.0</v>
      </c>
      <c r="B1911" s="107" t="s">
        <v>7119</v>
      </c>
      <c r="C1911" s="107" t="s">
        <v>7499</v>
      </c>
      <c r="D1911" s="107" t="s">
        <v>4509</v>
      </c>
      <c r="E1911" s="36" t="s">
        <v>7500</v>
      </c>
      <c r="F1911" s="14"/>
      <c r="G1911" s="14"/>
      <c r="H1911" s="14"/>
      <c r="I1911" s="14"/>
      <c r="J1911" s="14"/>
      <c r="K1911" s="14"/>
      <c r="L1911" s="14"/>
      <c r="M1911" s="14"/>
      <c r="N1911" s="14"/>
      <c r="O1911" s="14"/>
      <c r="P1911" s="14"/>
      <c r="Q1911" s="14"/>
      <c r="R1911" s="14"/>
      <c r="S1911" s="14"/>
      <c r="T1911" s="14"/>
      <c r="U1911" s="14"/>
      <c r="V1911" s="14"/>
      <c r="W1911" s="14"/>
      <c r="X1911" s="14"/>
      <c r="Y1911" s="14"/>
      <c r="Z1911" s="14"/>
    </row>
    <row r="1912">
      <c r="A1912" s="106">
        <v>1911.0</v>
      </c>
      <c r="B1912" s="107" t="s">
        <v>7119</v>
      </c>
      <c r="C1912" s="107" t="s">
        <v>7501</v>
      </c>
      <c r="D1912" s="107" t="s">
        <v>4885</v>
      </c>
      <c r="E1912" s="36" t="s">
        <v>7502</v>
      </c>
      <c r="F1912" s="14"/>
      <c r="G1912" s="14"/>
      <c r="H1912" s="14"/>
      <c r="I1912" s="14"/>
      <c r="J1912" s="14"/>
      <c r="K1912" s="14"/>
      <c r="L1912" s="14"/>
      <c r="M1912" s="14"/>
      <c r="N1912" s="14"/>
      <c r="O1912" s="14"/>
      <c r="P1912" s="14"/>
      <c r="Q1912" s="14"/>
      <c r="R1912" s="14"/>
      <c r="S1912" s="14"/>
      <c r="T1912" s="14"/>
      <c r="U1912" s="14"/>
      <c r="V1912" s="14"/>
      <c r="W1912" s="14"/>
      <c r="X1912" s="14"/>
      <c r="Y1912" s="14"/>
      <c r="Z1912" s="14"/>
    </row>
    <row r="1913">
      <c r="A1913" s="106">
        <v>1912.0</v>
      </c>
      <c r="B1913" s="107" t="s">
        <v>7119</v>
      </c>
      <c r="C1913" s="107" t="s">
        <v>7503</v>
      </c>
      <c r="D1913" s="107" t="s">
        <v>4509</v>
      </c>
      <c r="E1913" s="36" t="s">
        <v>7504</v>
      </c>
      <c r="F1913" s="14"/>
      <c r="G1913" s="14"/>
      <c r="H1913" s="14"/>
      <c r="I1913" s="14"/>
      <c r="J1913" s="14"/>
      <c r="K1913" s="14"/>
      <c r="L1913" s="14"/>
      <c r="M1913" s="14"/>
      <c r="N1913" s="14"/>
      <c r="O1913" s="14"/>
      <c r="P1913" s="14"/>
      <c r="Q1913" s="14"/>
      <c r="R1913" s="14"/>
      <c r="S1913" s="14"/>
      <c r="T1913" s="14"/>
      <c r="U1913" s="14"/>
      <c r="V1913" s="14"/>
      <c r="W1913" s="14"/>
      <c r="X1913" s="14"/>
      <c r="Y1913" s="14"/>
      <c r="Z1913" s="14"/>
    </row>
    <row r="1914">
      <c r="A1914" s="106">
        <v>1913.0</v>
      </c>
      <c r="B1914" s="107" t="s">
        <v>7119</v>
      </c>
      <c r="C1914" s="107" t="s">
        <v>7505</v>
      </c>
      <c r="D1914" s="107" t="s">
        <v>4505</v>
      </c>
      <c r="E1914" s="36" t="s">
        <v>7506</v>
      </c>
      <c r="F1914" s="14"/>
      <c r="G1914" s="14"/>
      <c r="H1914" s="14"/>
      <c r="I1914" s="14"/>
      <c r="J1914" s="14"/>
      <c r="K1914" s="14"/>
      <c r="L1914" s="14"/>
      <c r="M1914" s="14"/>
      <c r="N1914" s="14"/>
      <c r="O1914" s="14"/>
      <c r="P1914" s="14"/>
      <c r="Q1914" s="14"/>
      <c r="R1914" s="14"/>
      <c r="S1914" s="14"/>
      <c r="T1914" s="14"/>
      <c r="U1914" s="14"/>
      <c r="V1914" s="14"/>
      <c r="W1914" s="14"/>
      <c r="X1914" s="14"/>
      <c r="Y1914" s="14"/>
      <c r="Z1914" s="14"/>
    </row>
    <row r="1915">
      <c r="A1915" s="106">
        <v>1914.0</v>
      </c>
      <c r="B1915" s="107" t="s">
        <v>7119</v>
      </c>
      <c r="C1915" s="107" t="s">
        <v>5086</v>
      </c>
      <c r="D1915" s="107" t="s">
        <v>4509</v>
      </c>
      <c r="E1915" s="36" t="s">
        <v>7507</v>
      </c>
      <c r="F1915" s="14"/>
      <c r="G1915" s="14"/>
      <c r="H1915" s="14"/>
      <c r="I1915" s="14"/>
      <c r="J1915" s="14"/>
      <c r="K1915" s="14"/>
      <c r="L1915" s="14"/>
      <c r="M1915" s="14"/>
      <c r="N1915" s="14"/>
      <c r="O1915" s="14"/>
      <c r="P1915" s="14"/>
      <c r="Q1915" s="14"/>
      <c r="R1915" s="14"/>
      <c r="S1915" s="14"/>
      <c r="T1915" s="14"/>
      <c r="U1915" s="14"/>
      <c r="V1915" s="14"/>
      <c r="W1915" s="14"/>
      <c r="X1915" s="14"/>
      <c r="Y1915" s="14"/>
      <c r="Z1915" s="14"/>
    </row>
    <row r="1916">
      <c r="A1916" s="106">
        <v>1915.0</v>
      </c>
      <c r="B1916" s="107" t="s">
        <v>7119</v>
      </c>
      <c r="C1916" s="107" t="s">
        <v>4520</v>
      </c>
      <c r="D1916" s="107" t="s">
        <v>4509</v>
      </c>
      <c r="E1916" s="36" t="s">
        <v>7508</v>
      </c>
      <c r="F1916" s="14"/>
      <c r="G1916" s="14"/>
      <c r="H1916" s="14"/>
      <c r="I1916" s="14"/>
      <c r="J1916" s="14"/>
      <c r="K1916" s="14"/>
      <c r="L1916" s="14"/>
      <c r="M1916" s="14"/>
      <c r="N1916" s="14"/>
      <c r="O1916" s="14"/>
      <c r="P1916" s="14"/>
      <c r="Q1916" s="14"/>
      <c r="R1916" s="14"/>
      <c r="S1916" s="14"/>
      <c r="T1916" s="14"/>
      <c r="U1916" s="14"/>
      <c r="V1916" s="14"/>
      <c r="W1916" s="14"/>
      <c r="X1916" s="14"/>
      <c r="Y1916" s="14"/>
      <c r="Z1916" s="14"/>
    </row>
    <row r="1917">
      <c r="A1917" s="106">
        <v>1916.0</v>
      </c>
      <c r="B1917" s="107" t="s">
        <v>7119</v>
      </c>
      <c r="C1917" s="107" t="s">
        <v>7509</v>
      </c>
      <c r="D1917" s="107" t="s">
        <v>4509</v>
      </c>
      <c r="E1917" s="36" t="s">
        <v>7510</v>
      </c>
      <c r="F1917" s="14"/>
      <c r="G1917" s="14"/>
      <c r="H1917" s="14"/>
      <c r="I1917" s="14"/>
      <c r="J1917" s="14"/>
      <c r="K1917" s="14"/>
      <c r="L1917" s="14"/>
      <c r="M1917" s="14"/>
      <c r="N1917" s="14"/>
      <c r="O1917" s="14"/>
      <c r="P1917" s="14"/>
      <c r="Q1917" s="14"/>
      <c r="R1917" s="14"/>
      <c r="S1917" s="14"/>
      <c r="T1917" s="14"/>
      <c r="U1917" s="14"/>
      <c r="V1917" s="14"/>
      <c r="W1917" s="14"/>
      <c r="X1917" s="14"/>
      <c r="Y1917" s="14"/>
      <c r="Z1917" s="14"/>
    </row>
    <row r="1918">
      <c r="A1918" s="106">
        <v>1917.0</v>
      </c>
      <c r="B1918" s="107" t="s">
        <v>7119</v>
      </c>
      <c r="C1918" s="107" t="s">
        <v>7511</v>
      </c>
      <c r="D1918" s="107" t="s">
        <v>4505</v>
      </c>
      <c r="E1918" s="36" t="s">
        <v>7512</v>
      </c>
      <c r="F1918" s="14"/>
      <c r="G1918" s="14"/>
      <c r="H1918" s="14"/>
      <c r="I1918" s="14"/>
      <c r="J1918" s="14"/>
      <c r="K1918" s="14"/>
      <c r="L1918" s="14"/>
      <c r="M1918" s="14"/>
      <c r="N1918" s="14"/>
      <c r="O1918" s="14"/>
      <c r="P1918" s="14"/>
      <c r="Q1918" s="14"/>
      <c r="R1918" s="14"/>
      <c r="S1918" s="14"/>
      <c r="T1918" s="14"/>
      <c r="U1918" s="14"/>
      <c r="V1918" s="14"/>
      <c r="W1918" s="14"/>
      <c r="X1918" s="14"/>
      <c r="Y1918" s="14"/>
      <c r="Z1918" s="14"/>
    </row>
    <row r="1919">
      <c r="A1919" s="106">
        <v>1918.0</v>
      </c>
      <c r="B1919" s="107" t="s">
        <v>7119</v>
      </c>
      <c r="C1919" s="107" t="s">
        <v>6843</v>
      </c>
      <c r="D1919" s="107" t="s">
        <v>4505</v>
      </c>
      <c r="E1919" s="36" t="s">
        <v>7513</v>
      </c>
      <c r="F1919" s="14"/>
      <c r="G1919" s="14"/>
      <c r="H1919" s="14"/>
      <c r="I1919" s="14"/>
      <c r="J1919" s="14"/>
      <c r="K1919" s="14"/>
      <c r="L1919" s="14"/>
      <c r="M1919" s="14"/>
      <c r="N1919" s="14"/>
      <c r="O1919" s="14"/>
      <c r="P1919" s="14"/>
      <c r="Q1919" s="14"/>
      <c r="R1919" s="14"/>
      <c r="S1919" s="14"/>
      <c r="T1919" s="14"/>
      <c r="U1919" s="14"/>
      <c r="V1919" s="14"/>
      <c r="W1919" s="14"/>
      <c r="X1919" s="14"/>
      <c r="Y1919" s="14"/>
      <c r="Z1919" s="14"/>
    </row>
    <row r="1920">
      <c r="A1920" s="106">
        <v>1919.0</v>
      </c>
      <c r="B1920" s="107" t="s">
        <v>7119</v>
      </c>
      <c r="C1920" s="107" t="s">
        <v>5379</v>
      </c>
      <c r="D1920" s="107" t="s">
        <v>4509</v>
      </c>
      <c r="E1920" s="36" t="s">
        <v>7514</v>
      </c>
      <c r="F1920" s="14"/>
      <c r="G1920" s="14"/>
      <c r="H1920" s="14"/>
      <c r="I1920" s="14"/>
      <c r="J1920" s="14"/>
      <c r="K1920" s="14"/>
      <c r="L1920" s="14"/>
      <c r="M1920" s="14"/>
      <c r="N1920" s="14"/>
      <c r="O1920" s="14"/>
      <c r="P1920" s="14"/>
      <c r="Q1920" s="14"/>
      <c r="R1920" s="14"/>
      <c r="S1920" s="14"/>
      <c r="T1920" s="14"/>
      <c r="U1920" s="14"/>
      <c r="V1920" s="14"/>
      <c r="W1920" s="14"/>
      <c r="X1920" s="14"/>
      <c r="Y1920" s="14"/>
      <c r="Z1920" s="14"/>
    </row>
    <row r="1921">
      <c r="A1921" s="106">
        <v>1920.0</v>
      </c>
      <c r="B1921" s="107" t="s">
        <v>7119</v>
      </c>
      <c r="C1921" s="107" t="s">
        <v>7515</v>
      </c>
      <c r="D1921" s="107" t="s">
        <v>4505</v>
      </c>
      <c r="E1921" s="36" t="s">
        <v>7516</v>
      </c>
      <c r="F1921" s="14"/>
      <c r="G1921" s="14"/>
      <c r="H1921" s="14"/>
      <c r="I1921" s="14"/>
      <c r="J1921" s="14"/>
      <c r="K1921" s="14"/>
      <c r="L1921" s="14"/>
      <c r="M1921" s="14"/>
      <c r="N1921" s="14"/>
      <c r="O1921" s="14"/>
      <c r="P1921" s="14"/>
      <c r="Q1921" s="14"/>
      <c r="R1921" s="14"/>
      <c r="S1921" s="14"/>
      <c r="T1921" s="14"/>
      <c r="U1921" s="14"/>
      <c r="V1921" s="14"/>
      <c r="W1921" s="14"/>
      <c r="X1921" s="14"/>
      <c r="Y1921" s="14"/>
      <c r="Z1921" s="14"/>
    </row>
    <row r="1922">
      <c r="A1922" s="106">
        <v>1921.0</v>
      </c>
      <c r="B1922" s="107" t="s">
        <v>7119</v>
      </c>
      <c r="C1922" s="107" t="s">
        <v>5460</v>
      </c>
      <c r="D1922" s="107" t="s">
        <v>4885</v>
      </c>
      <c r="E1922" s="36" t="s">
        <v>7517</v>
      </c>
      <c r="F1922" s="14"/>
      <c r="G1922" s="14"/>
      <c r="H1922" s="14"/>
      <c r="I1922" s="14"/>
      <c r="J1922" s="14"/>
      <c r="K1922" s="14"/>
      <c r="L1922" s="14"/>
      <c r="M1922" s="14"/>
      <c r="N1922" s="14"/>
      <c r="O1922" s="14"/>
      <c r="P1922" s="14"/>
      <c r="Q1922" s="14"/>
      <c r="R1922" s="14"/>
      <c r="S1922" s="14"/>
      <c r="T1922" s="14"/>
      <c r="U1922" s="14"/>
      <c r="V1922" s="14"/>
      <c r="W1922" s="14"/>
      <c r="X1922" s="14"/>
      <c r="Y1922" s="14"/>
      <c r="Z1922" s="14"/>
    </row>
    <row r="1923">
      <c r="A1923" s="106">
        <v>1922.0</v>
      </c>
      <c r="B1923" s="107" t="s">
        <v>7119</v>
      </c>
      <c r="C1923" s="107" t="s">
        <v>7518</v>
      </c>
      <c r="D1923" s="107" t="s">
        <v>4509</v>
      </c>
      <c r="E1923" s="36" t="s">
        <v>7519</v>
      </c>
      <c r="F1923" s="14"/>
      <c r="G1923" s="14"/>
      <c r="H1923" s="14"/>
      <c r="I1923" s="14"/>
      <c r="J1923" s="14"/>
      <c r="K1923" s="14"/>
      <c r="L1923" s="14"/>
      <c r="M1923" s="14"/>
      <c r="N1923" s="14"/>
      <c r="O1923" s="14"/>
      <c r="P1923" s="14"/>
      <c r="Q1923" s="14"/>
      <c r="R1923" s="14"/>
      <c r="S1923" s="14"/>
      <c r="T1923" s="14"/>
      <c r="U1923" s="14"/>
      <c r="V1923" s="14"/>
      <c r="W1923" s="14"/>
      <c r="X1923" s="14"/>
      <c r="Y1923" s="14"/>
      <c r="Z1923" s="14"/>
    </row>
    <row r="1924">
      <c r="A1924" s="106">
        <v>1923.0</v>
      </c>
      <c r="B1924" s="107" t="s">
        <v>7119</v>
      </c>
      <c r="C1924" s="107" t="s">
        <v>4530</v>
      </c>
      <c r="D1924" s="107" t="s">
        <v>4509</v>
      </c>
      <c r="E1924" s="36" t="s">
        <v>7520</v>
      </c>
      <c r="F1924" s="14"/>
      <c r="G1924" s="14"/>
      <c r="H1924" s="14"/>
      <c r="I1924" s="14"/>
      <c r="J1924" s="14"/>
      <c r="K1924" s="14"/>
      <c r="L1924" s="14"/>
      <c r="M1924" s="14"/>
      <c r="N1924" s="14"/>
      <c r="O1924" s="14"/>
      <c r="P1924" s="14"/>
      <c r="Q1924" s="14"/>
      <c r="R1924" s="14"/>
      <c r="S1924" s="14"/>
      <c r="T1924" s="14"/>
      <c r="U1924" s="14"/>
      <c r="V1924" s="14"/>
      <c r="W1924" s="14"/>
      <c r="X1924" s="14"/>
      <c r="Y1924" s="14"/>
      <c r="Z1924" s="14"/>
    </row>
    <row r="1925">
      <c r="A1925" s="106">
        <v>1924.0</v>
      </c>
      <c r="B1925" s="107" t="s">
        <v>7119</v>
      </c>
      <c r="C1925" s="107" t="s">
        <v>7357</v>
      </c>
      <c r="D1925" s="107" t="s">
        <v>4505</v>
      </c>
      <c r="E1925" s="36" t="s">
        <v>7521</v>
      </c>
      <c r="F1925" s="14"/>
      <c r="G1925" s="14"/>
      <c r="H1925" s="14"/>
      <c r="I1925" s="14"/>
      <c r="J1925" s="14"/>
      <c r="K1925" s="14"/>
      <c r="L1925" s="14"/>
      <c r="M1925" s="14"/>
      <c r="N1925" s="14"/>
      <c r="O1925" s="14"/>
      <c r="P1925" s="14"/>
      <c r="Q1925" s="14"/>
      <c r="R1925" s="14"/>
      <c r="S1925" s="14"/>
      <c r="T1925" s="14"/>
      <c r="U1925" s="14"/>
      <c r="V1925" s="14"/>
      <c r="W1925" s="14"/>
      <c r="X1925" s="14"/>
      <c r="Y1925" s="14"/>
      <c r="Z1925" s="14"/>
    </row>
    <row r="1926">
      <c r="A1926" s="106">
        <v>1925.0</v>
      </c>
      <c r="B1926" s="107" t="s">
        <v>7119</v>
      </c>
      <c r="C1926" s="107" t="s">
        <v>7522</v>
      </c>
      <c r="D1926" s="107" t="s">
        <v>4509</v>
      </c>
      <c r="E1926" s="36" t="s">
        <v>7523</v>
      </c>
      <c r="F1926" s="14"/>
      <c r="G1926" s="14"/>
      <c r="H1926" s="14"/>
      <c r="I1926" s="14"/>
      <c r="J1926" s="14"/>
      <c r="K1926" s="14"/>
      <c r="L1926" s="14"/>
      <c r="M1926" s="14"/>
      <c r="N1926" s="14"/>
      <c r="O1926" s="14"/>
      <c r="P1926" s="14"/>
      <c r="Q1926" s="14"/>
      <c r="R1926" s="14"/>
      <c r="S1926" s="14"/>
      <c r="T1926" s="14"/>
      <c r="U1926" s="14"/>
      <c r="V1926" s="14"/>
      <c r="W1926" s="14"/>
      <c r="X1926" s="14"/>
      <c r="Y1926" s="14"/>
      <c r="Z1926" s="14"/>
    </row>
    <row r="1927">
      <c r="A1927" s="106">
        <v>1926.0</v>
      </c>
      <c r="B1927" s="107" t="s">
        <v>7119</v>
      </c>
      <c r="C1927" s="107" t="s">
        <v>6615</v>
      </c>
      <c r="D1927" s="107" t="s">
        <v>4509</v>
      </c>
      <c r="E1927" s="36" t="s">
        <v>7524</v>
      </c>
      <c r="F1927" s="14"/>
      <c r="G1927" s="14"/>
      <c r="H1927" s="14"/>
      <c r="I1927" s="14"/>
      <c r="J1927" s="14"/>
      <c r="K1927" s="14"/>
      <c r="L1927" s="14"/>
      <c r="M1927" s="14"/>
      <c r="N1927" s="14"/>
      <c r="O1927" s="14"/>
      <c r="P1927" s="14"/>
      <c r="Q1927" s="14"/>
      <c r="R1927" s="14"/>
      <c r="S1927" s="14"/>
      <c r="T1927" s="14"/>
      <c r="U1927" s="14"/>
      <c r="V1927" s="14"/>
      <c r="W1927" s="14"/>
      <c r="X1927" s="14"/>
      <c r="Y1927" s="14"/>
      <c r="Z1927" s="14"/>
    </row>
    <row r="1928">
      <c r="A1928" s="106">
        <v>1927.0</v>
      </c>
      <c r="B1928" s="107" t="s">
        <v>7119</v>
      </c>
      <c r="C1928" s="107" t="s">
        <v>7525</v>
      </c>
      <c r="D1928" s="107" t="s">
        <v>4509</v>
      </c>
      <c r="E1928" s="36" t="s">
        <v>7526</v>
      </c>
      <c r="F1928" s="14"/>
      <c r="G1928" s="14"/>
      <c r="H1928" s="14"/>
      <c r="I1928" s="14"/>
      <c r="J1928" s="14"/>
      <c r="K1928" s="14"/>
      <c r="L1928" s="14"/>
      <c r="M1928" s="14"/>
      <c r="N1928" s="14"/>
      <c r="O1928" s="14"/>
      <c r="P1928" s="14"/>
      <c r="Q1928" s="14"/>
      <c r="R1928" s="14"/>
      <c r="S1928" s="14"/>
      <c r="T1928" s="14"/>
      <c r="U1928" s="14"/>
      <c r="V1928" s="14"/>
      <c r="W1928" s="14"/>
      <c r="X1928" s="14"/>
      <c r="Y1928" s="14"/>
      <c r="Z1928" s="14"/>
    </row>
    <row r="1929">
      <c r="A1929" s="106">
        <v>1928.0</v>
      </c>
      <c r="B1929" s="107" t="s">
        <v>7119</v>
      </c>
      <c r="C1929" s="107" t="s">
        <v>7527</v>
      </c>
      <c r="D1929" s="107" t="s">
        <v>4885</v>
      </c>
      <c r="E1929" s="36" t="s">
        <v>7528</v>
      </c>
      <c r="F1929" s="14"/>
      <c r="G1929" s="14"/>
      <c r="H1929" s="14"/>
      <c r="I1929" s="14"/>
      <c r="J1929" s="14"/>
      <c r="K1929" s="14"/>
      <c r="L1929" s="14"/>
      <c r="M1929" s="14"/>
      <c r="N1929" s="14"/>
      <c r="O1929" s="14"/>
      <c r="P1929" s="14"/>
      <c r="Q1929" s="14"/>
      <c r="R1929" s="14"/>
      <c r="S1929" s="14"/>
      <c r="T1929" s="14"/>
      <c r="U1929" s="14"/>
      <c r="V1929" s="14"/>
      <c r="W1929" s="14"/>
      <c r="X1929" s="14"/>
      <c r="Y1929" s="14"/>
      <c r="Z1929" s="14"/>
    </row>
    <row r="1930">
      <c r="A1930" s="106">
        <v>1929.0</v>
      </c>
      <c r="B1930" s="107" t="s">
        <v>7119</v>
      </c>
      <c r="C1930" s="107" t="s">
        <v>7529</v>
      </c>
      <c r="D1930" s="107" t="s">
        <v>4509</v>
      </c>
      <c r="E1930" s="36" t="s">
        <v>7530</v>
      </c>
      <c r="F1930" s="14"/>
      <c r="G1930" s="14"/>
      <c r="H1930" s="14"/>
      <c r="I1930" s="14"/>
      <c r="J1930" s="14"/>
      <c r="K1930" s="14"/>
      <c r="L1930" s="14"/>
      <c r="M1930" s="14"/>
      <c r="N1930" s="14"/>
      <c r="O1930" s="14"/>
      <c r="P1930" s="14"/>
      <c r="Q1930" s="14"/>
      <c r="R1930" s="14"/>
      <c r="S1930" s="14"/>
      <c r="T1930" s="14"/>
      <c r="U1930" s="14"/>
      <c r="V1930" s="14"/>
      <c r="W1930" s="14"/>
      <c r="X1930" s="14"/>
      <c r="Y1930" s="14"/>
      <c r="Z1930" s="14"/>
    </row>
    <row r="1931">
      <c r="A1931" s="106">
        <v>1930.0</v>
      </c>
      <c r="B1931" s="107" t="s">
        <v>7119</v>
      </c>
      <c r="C1931" s="107" t="s">
        <v>7531</v>
      </c>
      <c r="D1931" s="107" t="s">
        <v>4885</v>
      </c>
      <c r="E1931" s="36" t="s">
        <v>7532</v>
      </c>
      <c r="F1931" s="14"/>
      <c r="G1931" s="14"/>
      <c r="H1931" s="14"/>
      <c r="I1931" s="14"/>
      <c r="J1931" s="14"/>
      <c r="K1931" s="14"/>
      <c r="L1931" s="14"/>
      <c r="M1931" s="14"/>
      <c r="N1931" s="14"/>
      <c r="O1931" s="14"/>
      <c r="P1931" s="14"/>
      <c r="Q1931" s="14"/>
      <c r="R1931" s="14"/>
      <c r="S1931" s="14"/>
      <c r="T1931" s="14"/>
      <c r="U1931" s="14"/>
      <c r="V1931" s="14"/>
      <c r="W1931" s="14"/>
      <c r="X1931" s="14"/>
      <c r="Y1931" s="14"/>
      <c r="Z1931" s="14"/>
    </row>
    <row r="1932">
      <c r="A1932" s="106">
        <v>1931.0</v>
      </c>
      <c r="B1932" s="107" t="s">
        <v>7119</v>
      </c>
      <c r="C1932" s="107" t="s">
        <v>7533</v>
      </c>
      <c r="D1932" s="107" t="s">
        <v>4509</v>
      </c>
      <c r="E1932" s="36" t="s">
        <v>7534</v>
      </c>
      <c r="F1932" s="14"/>
      <c r="G1932" s="14"/>
      <c r="H1932" s="14"/>
      <c r="I1932" s="14"/>
      <c r="J1932" s="14"/>
      <c r="K1932" s="14"/>
      <c r="L1932" s="14"/>
      <c r="M1932" s="14"/>
      <c r="N1932" s="14"/>
      <c r="O1932" s="14"/>
      <c r="P1932" s="14"/>
      <c r="Q1932" s="14"/>
      <c r="R1932" s="14"/>
      <c r="S1932" s="14"/>
      <c r="T1932" s="14"/>
      <c r="U1932" s="14"/>
      <c r="V1932" s="14"/>
      <c r="W1932" s="14"/>
      <c r="X1932" s="14"/>
      <c r="Y1932" s="14"/>
      <c r="Z1932" s="14"/>
    </row>
    <row r="1933">
      <c r="A1933" s="106">
        <v>1932.0</v>
      </c>
      <c r="B1933" s="107" t="s">
        <v>7119</v>
      </c>
      <c r="C1933" s="107" t="s">
        <v>5690</v>
      </c>
      <c r="D1933" s="107" t="s">
        <v>4509</v>
      </c>
      <c r="E1933" s="36" t="s">
        <v>7535</v>
      </c>
      <c r="F1933" s="14"/>
      <c r="G1933" s="14"/>
      <c r="H1933" s="14"/>
      <c r="I1933" s="14"/>
      <c r="J1933" s="14"/>
      <c r="K1933" s="14"/>
      <c r="L1933" s="14"/>
      <c r="M1933" s="14"/>
      <c r="N1933" s="14"/>
      <c r="O1933" s="14"/>
      <c r="P1933" s="14"/>
      <c r="Q1933" s="14"/>
      <c r="R1933" s="14"/>
      <c r="S1933" s="14"/>
      <c r="T1933" s="14"/>
      <c r="U1933" s="14"/>
      <c r="V1933" s="14"/>
      <c r="W1933" s="14"/>
      <c r="X1933" s="14"/>
      <c r="Y1933" s="14"/>
      <c r="Z1933" s="14"/>
    </row>
    <row r="1934">
      <c r="A1934" s="106">
        <v>1933.0</v>
      </c>
      <c r="B1934" s="107" t="s">
        <v>7119</v>
      </c>
      <c r="C1934" s="107" t="s">
        <v>7536</v>
      </c>
      <c r="D1934" s="107" t="s">
        <v>4509</v>
      </c>
      <c r="E1934" s="36" t="s">
        <v>7537</v>
      </c>
      <c r="F1934" s="14"/>
      <c r="G1934" s="14"/>
      <c r="H1934" s="14"/>
      <c r="I1934" s="14"/>
      <c r="J1934" s="14"/>
      <c r="K1934" s="14"/>
      <c r="L1934" s="14"/>
      <c r="M1934" s="14"/>
      <c r="N1934" s="14"/>
      <c r="O1934" s="14"/>
      <c r="P1934" s="14"/>
      <c r="Q1934" s="14"/>
      <c r="R1934" s="14"/>
      <c r="S1934" s="14"/>
      <c r="T1934" s="14"/>
      <c r="U1934" s="14"/>
      <c r="V1934" s="14"/>
      <c r="W1934" s="14"/>
      <c r="X1934" s="14"/>
      <c r="Y1934" s="14"/>
      <c r="Z1934" s="14"/>
    </row>
    <row r="1935">
      <c r="A1935" s="106">
        <v>1934.0</v>
      </c>
      <c r="B1935" s="107" t="s">
        <v>7119</v>
      </c>
      <c r="C1935" s="107" t="s">
        <v>4741</v>
      </c>
      <c r="D1935" s="107" t="s">
        <v>4505</v>
      </c>
      <c r="E1935" s="36" t="s">
        <v>7538</v>
      </c>
      <c r="F1935" s="14"/>
      <c r="G1935" s="14"/>
      <c r="H1935" s="14"/>
      <c r="I1935" s="14"/>
      <c r="J1935" s="14"/>
      <c r="K1935" s="14"/>
      <c r="L1935" s="14"/>
      <c r="M1935" s="14"/>
      <c r="N1935" s="14"/>
      <c r="O1935" s="14"/>
      <c r="P1935" s="14"/>
      <c r="Q1935" s="14"/>
      <c r="R1935" s="14"/>
      <c r="S1935" s="14"/>
      <c r="T1935" s="14"/>
      <c r="U1935" s="14"/>
      <c r="V1935" s="14"/>
      <c r="W1935" s="14"/>
      <c r="X1935" s="14"/>
      <c r="Y1935" s="14"/>
      <c r="Z1935" s="14"/>
    </row>
    <row r="1936">
      <c r="A1936" s="106">
        <v>1935.0</v>
      </c>
      <c r="B1936" s="107" t="s">
        <v>7119</v>
      </c>
      <c r="C1936" s="107" t="s">
        <v>5635</v>
      </c>
      <c r="D1936" s="107" t="s">
        <v>4509</v>
      </c>
      <c r="E1936" s="36" t="s">
        <v>7539</v>
      </c>
      <c r="F1936" s="14"/>
      <c r="G1936" s="14"/>
      <c r="H1936" s="14"/>
      <c r="I1936" s="14"/>
      <c r="J1936" s="14"/>
      <c r="K1936" s="14"/>
      <c r="L1936" s="14"/>
      <c r="M1936" s="14"/>
      <c r="N1936" s="14"/>
      <c r="O1936" s="14"/>
      <c r="P1936" s="14"/>
      <c r="Q1936" s="14"/>
      <c r="R1936" s="14"/>
      <c r="S1936" s="14"/>
      <c r="T1936" s="14"/>
      <c r="U1936" s="14"/>
      <c r="V1936" s="14"/>
      <c r="W1936" s="14"/>
      <c r="X1936" s="14"/>
      <c r="Y1936" s="14"/>
      <c r="Z1936" s="14"/>
    </row>
    <row r="1937">
      <c r="A1937" s="106">
        <v>1936.0</v>
      </c>
      <c r="B1937" s="107" t="s">
        <v>7119</v>
      </c>
      <c r="C1937" s="107" t="s">
        <v>7540</v>
      </c>
      <c r="D1937" s="107" t="s">
        <v>4505</v>
      </c>
      <c r="E1937" s="36" t="s">
        <v>7541</v>
      </c>
      <c r="F1937" s="14"/>
      <c r="G1937" s="14"/>
      <c r="H1937" s="14"/>
      <c r="I1937" s="14"/>
      <c r="J1937" s="14"/>
      <c r="K1937" s="14"/>
      <c r="L1937" s="14"/>
      <c r="M1937" s="14"/>
      <c r="N1937" s="14"/>
      <c r="O1937" s="14"/>
      <c r="P1937" s="14"/>
      <c r="Q1937" s="14"/>
      <c r="R1937" s="14"/>
      <c r="S1937" s="14"/>
      <c r="T1937" s="14"/>
      <c r="U1937" s="14"/>
      <c r="V1937" s="14"/>
      <c r="W1937" s="14"/>
      <c r="X1937" s="14"/>
      <c r="Y1937" s="14"/>
      <c r="Z1937" s="14"/>
    </row>
    <row r="1938">
      <c r="A1938" s="106">
        <v>1937.0</v>
      </c>
      <c r="B1938" s="107" t="s">
        <v>7119</v>
      </c>
      <c r="C1938" s="107" t="s">
        <v>7542</v>
      </c>
      <c r="D1938" s="107" t="s">
        <v>4509</v>
      </c>
      <c r="E1938" s="36" t="s">
        <v>7543</v>
      </c>
      <c r="F1938" s="14"/>
      <c r="G1938" s="14"/>
      <c r="H1938" s="14"/>
      <c r="I1938" s="14"/>
      <c r="J1938" s="14"/>
      <c r="K1938" s="14"/>
      <c r="L1938" s="14"/>
      <c r="M1938" s="14"/>
      <c r="N1938" s="14"/>
      <c r="O1938" s="14"/>
      <c r="P1938" s="14"/>
      <c r="Q1938" s="14"/>
      <c r="R1938" s="14"/>
      <c r="S1938" s="14"/>
      <c r="T1938" s="14"/>
      <c r="U1938" s="14"/>
      <c r="V1938" s="14"/>
      <c r="W1938" s="14"/>
      <c r="X1938" s="14"/>
      <c r="Y1938" s="14"/>
      <c r="Z1938" s="14"/>
    </row>
    <row r="1939">
      <c r="A1939" s="106">
        <v>1938.0</v>
      </c>
      <c r="B1939" s="107" t="s">
        <v>7119</v>
      </c>
      <c r="C1939" s="107" t="s">
        <v>7544</v>
      </c>
      <c r="D1939" s="107" t="s">
        <v>4509</v>
      </c>
      <c r="E1939" s="36" t="s">
        <v>7545</v>
      </c>
      <c r="F1939" s="14"/>
      <c r="G1939" s="14"/>
      <c r="H1939" s="14"/>
      <c r="I1939" s="14"/>
      <c r="J1939" s="14"/>
      <c r="K1939" s="14"/>
      <c r="L1939" s="14"/>
      <c r="M1939" s="14"/>
      <c r="N1939" s="14"/>
      <c r="O1939" s="14"/>
      <c r="P1939" s="14"/>
      <c r="Q1939" s="14"/>
      <c r="R1939" s="14"/>
      <c r="S1939" s="14"/>
      <c r="T1939" s="14"/>
      <c r="U1939" s="14"/>
      <c r="V1939" s="14"/>
      <c r="W1939" s="14"/>
      <c r="X1939" s="14"/>
      <c r="Y1939" s="14"/>
      <c r="Z1939" s="14"/>
    </row>
    <row r="1940">
      <c r="A1940" s="106">
        <v>1939.0</v>
      </c>
      <c r="B1940" s="107" t="s">
        <v>7119</v>
      </c>
      <c r="C1940" s="107" t="s">
        <v>7546</v>
      </c>
      <c r="D1940" s="107" t="s">
        <v>4509</v>
      </c>
      <c r="E1940" s="36" t="s">
        <v>7547</v>
      </c>
      <c r="F1940" s="14"/>
      <c r="G1940" s="14"/>
      <c r="H1940" s="14"/>
      <c r="I1940" s="14"/>
      <c r="J1940" s="14"/>
      <c r="K1940" s="14"/>
      <c r="L1940" s="14"/>
      <c r="M1940" s="14"/>
      <c r="N1940" s="14"/>
      <c r="O1940" s="14"/>
      <c r="P1940" s="14"/>
      <c r="Q1940" s="14"/>
      <c r="R1940" s="14"/>
      <c r="S1940" s="14"/>
      <c r="T1940" s="14"/>
      <c r="U1940" s="14"/>
      <c r="V1940" s="14"/>
      <c r="W1940" s="14"/>
      <c r="X1940" s="14"/>
      <c r="Y1940" s="14"/>
      <c r="Z1940" s="14"/>
    </row>
    <row r="1941">
      <c r="A1941" s="106">
        <v>1940.0</v>
      </c>
      <c r="B1941" s="107" t="s">
        <v>7119</v>
      </c>
      <c r="C1941" s="107" t="s">
        <v>7548</v>
      </c>
      <c r="D1941" s="107" t="s">
        <v>4505</v>
      </c>
      <c r="E1941" s="36" t="s">
        <v>7549</v>
      </c>
      <c r="F1941" s="14"/>
      <c r="G1941" s="14"/>
      <c r="H1941" s="14"/>
      <c r="I1941" s="14"/>
      <c r="J1941" s="14"/>
      <c r="K1941" s="14"/>
      <c r="L1941" s="14"/>
      <c r="M1941" s="14"/>
      <c r="N1941" s="14"/>
      <c r="O1941" s="14"/>
      <c r="P1941" s="14"/>
      <c r="Q1941" s="14"/>
      <c r="R1941" s="14"/>
      <c r="S1941" s="14"/>
      <c r="T1941" s="14"/>
      <c r="U1941" s="14"/>
      <c r="V1941" s="14"/>
      <c r="W1941" s="14"/>
      <c r="X1941" s="14"/>
      <c r="Y1941" s="14"/>
      <c r="Z1941" s="14"/>
    </row>
    <row r="1942">
      <c r="A1942" s="106">
        <v>1941.0</v>
      </c>
      <c r="B1942" s="107" t="s">
        <v>7119</v>
      </c>
      <c r="C1942" s="107" t="s">
        <v>5148</v>
      </c>
      <c r="D1942" s="107" t="s">
        <v>4509</v>
      </c>
      <c r="E1942" s="36" t="s">
        <v>7550</v>
      </c>
      <c r="F1942" s="14"/>
      <c r="G1942" s="14"/>
      <c r="H1942" s="14"/>
      <c r="I1942" s="14"/>
      <c r="J1942" s="14"/>
      <c r="K1942" s="14"/>
      <c r="L1942" s="14"/>
      <c r="M1942" s="14"/>
      <c r="N1942" s="14"/>
      <c r="O1942" s="14"/>
      <c r="P1942" s="14"/>
      <c r="Q1942" s="14"/>
      <c r="R1942" s="14"/>
      <c r="S1942" s="14"/>
      <c r="T1942" s="14"/>
      <c r="U1942" s="14"/>
      <c r="V1942" s="14"/>
      <c r="W1942" s="14"/>
      <c r="X1942" s="14"/>
      <c r="Y1942" s="14"/>
      <c r="Z1942" s="14"/>
    </row>
    <row r="1943">
      <c r="A1943" s="106">
        <v>1942.0</v>
      </c>
      <c r="B1943" s="107" t="s">
        <v>7119</v>
      </c>
      <c r="C1943" s="107" t="s">
        <v>7551</v>
      </c>
      <c r="D1943" s="107" t="s">
        <v>4509</v>
      </c>
      <c r="E1943" s="36" t="s">
        <v>7552</v>
      </c>
      <c r="F1943" s="14"/>
      <c r="G1943" s="14"/>
      <c r="H1943" s="14"/>
      <c r="I1943" s="14"/>
      <c r="J1943" s="14"/>
      <c r="K1943" s="14"/>
      <c r="L1943" s="14"/>
      <c r="M1943" s="14"/>
      <c r="N1943" s="14"/>
      <c r="O1943" s="14"/>
      <c r="P1943" s="14"/>
      <c r="Q1943" s="14"/>
      <c r="R1943" s="14"/>
      <c r="S1943" s="14"/>
      <c r="T1943" s="14"/>
      <c r="U1943" s="14"/>
      <c r="V1943" s="14"/>
      <c r="W1943" s="14"/>
      <c r="X1943" s="14"/>
      <c r="Y1943" s="14"/>
      <c r="Z1943" s="14"/>
    </row>
    <row r="1944">
      <c r="A1944" s="106">
        <v>1943.0</v>
      </c>
      <c r="B1944" s="107" t="s">
        <v>7119</v>
      </c>
      <c r="C1944" s="107" t="s">
        <v>7553</v>
      </c>
      <c r="D1944" s="107" t="s">
        <v>4509</v>
      </c>
      <c r="E1944" s="36" t="s">
        <v>7554</v>
      </c>
      <c r="F1944" s="14"/>
      <c r="G1944" s="14"/>
      <c r="H1944" s="14"/>
      <c r="I1944" s="14"/>
      <c r="J1944" s="14"/>
      <c r="K1944" s="14"/>
      <c r="L1944" s="14"/>
      <c r="M1944" s="14"/>
      <c r="N1944" s="14"/>
      <c r="O1944" s="14"/>
      <c r="P1944" s="14"/>
      <c r="Q1944" s="14"/>
      <c r="R1944" s="14"/>
      <c r="S1944" s="14"/>
      <c r="T1944" s="14"/>
      <c r="U1944" s="14"/>
      <c r="V1944" s="14"/>
      <c r="W1944" s="14"/>
      <c r="X1944" s="14"/>
      <c r="Y1944" s="14"/>
      <c r="Z1944" s="14"/>
    </row>
    <row r="1945">
      <c r="A1945" s="106">
        <v>1944.0</v>
      </c>
      <c r="B1945" s="107" t="s">
        <v>7119</v>
      </c>
      <c r="C1945" s="107" t="s">
        <v>7555</v>
      </c>
      <c r="D1945" s="107" t="s">
        <v>4509</v>
      </c>
      <c r="E1945" s="36" t="s">
        <v>7556</v>
      </c>
      <c r="F1945" s="14"/>
      <c r="G1945" s="14"/>
      <c r="H1945" s="14"/>
      <c r="I1945" s="14"/>
      <c r="J1945" s="14"/>
      <c r="K1945" s="14"/>
      <c r="L1945" s="14"/>
      <c r="M1945" s="14"/>
      <c r="N1945" s="14"/>
      <c r="O1945" s="14"/>
      <c r="P1945" s="14"/>
      <c r="Q1945" s="14"/>
      <c r="R1945" s="14"/>
      <c r="S1945" s="14"/>
      <c r="T1945" s="14"/>
      <c r="U1945" s="14"/>
      <c r="V1945" s="14"/>
      <c r="W1945" s="14"/>
      <c r="X1945" s="14"/>
      <c r="Y1945" s="14"/>
      <c r="Z1945" s="14"/>
    </row>
    <row r="1946">
      <c r="A1946" s="106">
        <v>1945.0</v>
      </c>
      <c r="B1946" s="107" t="s">
        <v>7119</v>
      </c>
      <c r="C1946" s="107" t="s">
        <v>7557</v>
      </c>
      <c r="D1946" s="107" t="s">
        <v>4505</v>
      </c>
      <c r="E1946" s="36" t="s">
        <v>7558</v>
      </c>
      <c r="F1946" s="14"/>
      <c r="G1946" s="14"/>
      <c r="H1946" s="14"/>
      <c r="I1946" s="14"/>
      <c r="J1946" s="14"/>
      <c r="K1946" s="14"/>
      <c r="L1946" s="14"/>
      <c r="M1946" s="14"/>
      <c r="N1946" s="14"/>
      <c r="O1946" s="14"/>
      <c r="P1946" s="14"/>
      <c r="Q1946" s="14"/>
      <c r="R1946" s="14"/>
      <c r="S1946" s="14"/>
      <c r="T1946" s="14"/>
      <c r="U1946" s="14"/>
      <c r="V1946" s="14"/>
      <c r="W1946" s="14"/>
      <c r="X1946" s="14"/>
      <c r="Y1946" s="14"/>
      <c r="Z1946" s="14"/>
    </row>
    <row r="1947">
      <c r="A1947" s="106">
        <v>1946.0</v>
      </c>
      <c r="B1947" s="107" t="s">
        <v>7119</v>
      </c>
      <c r="C1947" s="107" t="s">
        <v>4529</v>
      </c>
      <c r="D1947" s="107" t="s">
        <v>4509</v>
      </c>
      <c r="E1947" s="36" t="s">
        <v>7559</v>
      </c>
      <c r="F1947" s="14"/>
      <c r="G1947" s="14"/>
      <c r="H1947" s="14"/>
      <c r="I1947" s="14"/>
      <c r="J1947" s="14"/>
      <c r="K1947" s="14"/>
      <c r="L1947" s="14"/>
      <c r="M1947" s="14"/>
      <c r="N1947" s="14"/>
      <c r="O1947" s="14"/>
      <c r="P1947" s="14"/>
      <c r="Q1947" s="14"/>
      <c r="R1947" s="14"/>
      <c r="S1947" s="14"/>
      <c r="T1947" s="14"/>
      <c r="U1947" s="14"/>
      <c r="V1947" s="14"/>
      <c r="W1947" s="14"/>
      <c r="X1947" s="14"/>
      <c r="Y1947" s="14"/>
      <c r="Z1947" s="14"/>
    </row>
    <row r="1948">
      <c r="A1948" s="106">
        <v>1947.0</v>
      </c>
      <c r="B1948" s="107" t="s">
        <v>7119</v>
      </c>
      <c r="C1948" s="107" t="s">
        <v>7560</v>
      </c>
      <c r="D1948" s="107" t="s">
        <v>4509</v>
      </c>
      <c r="E1948" s="36" t="s">
        <v>7561</v>
      </c>
      <c r="F1948" s="14"/>
      <c r="G1948" s="14"/>
      <c r="H1948" s="14"/>
      <c r="I1948" s="14"/>
      <c r="J1948" s="14"/>
      <c r="K1948" s="14"/>
      <c r="L1948" s="14"/>
      <c r="M1948" s="14"/>
      <c r="N1948" s="14"/>
      <c r="O1948" s="14"/>
      <c r="P1948" s="14"/>
      <c r="Q1948" s="14"/>
      <c r="R1948" s="14"/>
      <c r="S1948" s="14"/>
      <c r="T1948" s="14"/>
      <c r="U1948" s="14"/>
      <c r="V1948" s="14"/>
      <c r="W1948" s="14"/>
      <c r="X1948" s="14"/>
      <c r="Y1948" s="14"/>
      <c r="Z1948" s="14"/>
    </row>
    <row r="1949">
      <c r="A1949" s="106">
        <v>1948.0</v>
      </c>
      <c r="B1949" s="107" t="s">
        <v>7119</v>
      </c>
      <c r="C1949" s="107" t="s">
        <v>7562</v>
      </c>
      <c r="D1949" s="107" t="s">
        <v>5366</v>
      </c>
      <c r="E1949" s="36" t="s">
        <v>7563</v>
      </c>
      <c r="F1949" s="14"/>
      <c r="G1949" s="14"/>
      <c r="H1949" s="14"/>
      <c r="I1949" s="14"/>
      <c r="J1949" s="14"/>
      <c r="K1949" s="14"/>
      <c r="L1949" s="14"/>
      <c r="M1949" s="14"/>
      <c r="N1949" s="14"/>
      <c r="O1949" s="14"/>
      <c r="P1949" s="14"/>
      <c r="Q1949" s="14"/>
      <c r="R1949" s="14"/>
      <c r="S1949" s="14"/>
      <c r="T1949" s="14"/>
      <c r="U1949" s="14"/>
      <c r="V1949" s="14"/>
      <c r="W1949" s="14"/>
      <c r="X1949" s="14"/>
      <c r="Y1949" s="14"/>
      <c r="Z1949" s="14"/>
    </row>
    <row r="1950">
      <c r="A1950" s="106">
        <v>1949.0</v>
      </c>
      <c r="B1950" s="107" t="s">
        <v>7119</v>
      </c>
      <c r="C1950" s="107" t="s">
        <v>4558</v>
      </c>
      <c r="D1950" s="107" t="s">
        <v>4509</v>
      </c>
      <c r="E1950" s="36" t="s">
        <v>7564</v>
      </c>
      <c r="F1950" s="14"/>
      <c r="G1950" s="14"/>
      <c r="H1950" s="14"/>
      <c r="I1950" s="14"/>
      <c r="J1950" s="14"/>
      <c r="K1950" s="14"/>
      <c r="L1950" s="14"/>
      <c r="M1950" s="14"/>
      <c r="N1950" s="14"/>
      <c r="O1950" s="14"/>
      <c r="P1950" s="14"/>
      <c r="Q1950" s="14"/>
      <c r="R1950" s="14"/>
      <c r="S1950" s="14"/>
      <c r="T1950" s="14"/>
      <c r="U1950" s="14"/>
      <c r="V1950" s="14"/>
      <c r="W1950" s="14"/>
      <c r="X1950" s="14"/>
      <c r="Y1950" s="14"/>
      <c r="Z1950" s="14"/>
    </row>
    <row r="1951">
      <c r="A1951" s="106">
        <v>1950.0</v>
      </c>
      <c r="B1951" s="107" t="s">
        <v>7119</v>
      </c>
      <c r="C1951" s="107" t="s">
        <v>7565</v>
      </c>
      <c r="D1951" s="107" t="s">
        <v>5366</v>
      </c>
      <c r="E1951" s="36" t="s">
        <v>7566</v>
      </c>
      <c r="F1951" s="14"/>
      <c r="G1951" s="14"/>
      <c r="H1951" s="14"/>
      <c r="I1951" s="14"/>
      <c r="J1951" s="14"/>
      <c r="K1951" s="14"/>
      <c r="L1951" s="14"/>
      <c r="M1951" s="14"/>
      <c r="N1951" s="14"/>
      <c r="O1951" s="14"/>
      <c r="P1951" s="14"/>
      <c r="Q1951" s="14"/>
      <c r="R1951" s="14"/>
      <c r="S1951" s="14"/>
      <c r="T1951" s="14"/>
      <c r="U1951" s="14"/>
      <c r="V1951" s="14"/>
      <c r="W1951" s="14"/>
      <c r="X1951" s="14"/>
      <c r="Y1951" s="14"/>
      <c r="Z1951" s="14"/>
    </row>
    <row r="1952">
      <c r="A1952" s="106">
        <v>1951.0</v>
      </c>
      <c r="B1952" s="107" t="s">
        <v>7119</v>
      </c>
      <c r="C1952" s="107" t="s">
        <v>7567</v>
      </c>
      <c r="D1952" s="107" t="s">
        <v>5366</v>
      </c>
      <c r="E1952" s="36" t="s">
        <v>7568</v>
      </c>
      <c r="F1952" s="14"/>
      <c r="G1952" s="14"/>
      <c r="H1952" s="14"/>
      <c r="I1952" s="14"/>
      <c r="J1952" s="14"/>
      <c r="K1952" s="14"/>
      <c r="L1952" s="14"/>
      <c r="M1952" s="14"/>
      <c r="N1952" s="14"/>
      <c r="O1952" s="14"/>
      <c r="P1952" s="14"/>
      <c r="Q1952" s="14"/>
      <c r="R1952" s="14"/>
      <c r="S1952" s="14"/>
      <c r="T1952" s="14"/>
      <c r="U1952" s="14"/>
      <c r="V1952" s="14"/>
      <c r="W1952" s="14"/>
      <c r="X1952" s="14"/>
      <c r="Y1952" s="14"/>
      <c r="Z1952" s="14"/>
    </row>
    <row r="1953">
      <c r="A1953" s="106">
        <v>1952.0</v>
      </c>
      <c r="B1953" s="107" t="s">
        <v>7119</v>
      </c>
      <c r="C1953" s="107" t="s">
        <v>5645</v>
      </c>
      <c r="D1953" s="107" t="s">
        <v>4509</v>
      </c>
      <c r="E1953" s="36" t="s">
        <v>7569</v>
      </c>
      <c r="F1953" s="14"/>
      <c r="G1953" s="14"/>
      <c r="H1953" s="14"/>
      <c r="I1953" s="14"/>
      <c r="J1953" s="14"/>
      <c r="K1953" s="14"/>
      <c r="L1953" s="14"/>
      <c r="M1953" s="14"/>
      <c r="N1953" s="14"/>
      <c r="O1953" s="14"/>
      <c r="P1953" s="14"/>
      <c r="Q1953" s="14"/>
      <c r="R1953" s="14"/>
      <c r="S1953" s="14"/>
      <c r="T1953" s="14"/>
      <c r="U1953" s="14"/>
      <c r="V1953" s="14"/>
      <c r="W1953" s="14"/>
      <c r="X1953" s="14"/>
      <c r="Y1953" s="14"/>
      <c r="Z1953" s="14"/>
    </row>
    <row r="1954">
      <c r="A1954" s="106">
        <v>1953.0</v>
      </c>
      <c r="B1954" s="107" t="s">
        <v>7119</v>
      </c>
      <c r="C1954" s="107" t="s">
        <v>5341</v>
      </c>
      <c r="D1954" s="107" t="s">
        <v>4509</v>
      </c>
      <c r="E1954" s="36" t="s">
        <v>7570</v>
      </c>
      <c r="F1954" s="14"/>
      <c r="G1954" s="14"/>
      <c r="H1954" s="14"/>
      <c r="I1954" s="14"/>
      <c r="J1954" s="14"/>
      <c r="K1954" s="14"/>
      <c r="L1954" s="14"/>
      <c r="M1954" s="14"/>
      <c r="N1954" s="14"/>
      <c r="O1954" s="14"/>
      <c r="P1954" s="14"/>
      <c r="Q1954" s="14"/>
      <c r="R1954" s="14"/>
      <c r="S1954" s="14"/>
      <c r="T1954" s="14"/>
      <c r="U1954" s="14"/>
      <c r="V1954" s="14"/>
      <c r="W1954" s="14"/>
      <c r="X1954" s="14"/>
      <c r="Y1954" s="14"/>
      <c r="Z1954" s="14"/>
    </row>
    <row r="1955">
      <c r="A1955" s="106">
        <v>1954.0</v>
      </c>
      <c r="B1955" s="107" t="s">
        <v>7119</v>
      </c>
      <c r="C1955" s="107" t="s">
        <v>6472</v>
      </c>
      <c r="D1955" s="107" t="s">
        <v>4509</v>
      </c>
      <c r="E1955" s="36" t="s">
        <v>7571</v>
      </c>
      <c r="F1955" s="14"/>
      <c r="G1955" s="14"/>
      <c r="H1955" s="14"/>
      <c r="I1955" s="14"/>
      <c r="J1955" s="14"/>
      <c r="K1955" s="14"/>
      <c r="L1955" s="14"/>
      <c r="M1955" s="14"/>
      <c r="N1955" s="14"/>
      <c r="O1955" s="14"/>
      <c r="P1955" s="14"/>
      <c r="Q1955" s="14"/>
      <c r="R1955" s="14"/>
      <c r="S1955" s="14"/>
      <c r="T1955" s="14"/>
      <c r="U1955" s="14"/>
      <c r="V1955" s="14"/>
      <c r="W1955" s="14"/>
      <c r="X1955" s="14"/>
      <c r="Y1955" s="14"/>
      <c r="Z1955" s="14"/>
    </row>
    <row r="1956">
      <c r="A1956" s="106">
        <v>1955.0</v>
      </c>
      <c r="B1956" s="107" t="s">
        <v>7119</v>
      </c>
      <c r="C1956" s="107" t="s">
        <v>7572</v>
      </c>
      <c r="D1956" s="107" t="s">
        <v>4509</v>
      </c>
      <c r="E1956" s="36" t="s">
        <v>7573</v>
      </c>
      <c r="F1956" s="14"/>
      <c r="G1956" s="14"/>
      <c r="H1956" s="14"/>
      <c r="I1956" s="14"/>
      <c r="J1956" s="14"/>
      <c r="K1956" s="14"/>
      <c r="L1956" s="14"/>
      <c r="M1956" s="14"/>
      <c r="N1956" s="14"/>
      <c r="O1956" s="14"/>
      <c r="P1956" s="14"/>
      <c r="Q1956" s="14"/>
      <c r="R1956" s="14"/>
      <c r="S1956" s="14"/>
      <c r="T1956" s="14"/>
      <c r="U1956" s="14"/>
      <c r="V1956" s="14"/>
      <c r="W1956" s="14"/>
      <c r="X1956" s="14"/>
      <c r="Y1956" s="14"/>
      <c r="Z1956" s="14"/>
    </row>
    <row r="1957">
      <c r="A1957" s="106">
        <v>1956.0</v>
      </c>
      <c r="B1957" s="107" t="s">
        <v>7119</v>
      </c>
      <c r="C1957" s="107" t="s">
        <v>7574</v>
      </c>
      <c r="D1957" s="107" t="s">
        <v>4509</v>
      </c>
      <c r="E1957" s="36" t="s">
        <v>7575</v>
      </c>
      <c r="F1957" s="14"/>
      <c r="G1957" s="14"/>
      <c r="H1957" s="14"/>
      <c r="I1957" s="14"/>
      <c r="J1957" s="14"/>
      <c r="K1957" s="14"/>
      <c r="L1957" s="14"/>
      <c r="M1957" s="14"/>
      <c r="N1957" s="14"/>
      <c r="O1957" s="14"/>
      <c r="P1957" s="14"/>
      <c r="Q1957" s="14"/>
      <c r="R1957" s="14"/>
      <c r="S1957" s="14"/>
      <c r="T1957" s="14"/>
      <c r="U1957" s="14"/>
      <c r="V1957" s="14"/>
      <c r="W1957" s="14"/>
      <c r="X1957" s="14"/>
      <c r="Y1957" s="14"/>
      <c r="Z1957" s="14"/>
    </row>
    <row r="1958">
      <c r="A1958" s="106">
        <v>1957.0</v>
      </c>
      <c r="B1958" s="107" t="s">
        <v>7119</v>
      </c>
      <c r="C1958" s="107" t="s">
        <v>7576</v>
      </c>
      <c r="D1958" s="107" t="s">
        <v>4509</v>
      </c>
      <c r="E1958" s="36" t="s">
        <v>7577</v>
      </c>
      <c r="F1958" s="14"/>
      <c r="G1958" s="14"/>
      <c r="H1958" s="14"/>
      <c r="I1958" s="14"/>
      <c r="J1958" s="14"/>
      <c r="K1958" s="14"/>
      <c r="L1958" s="14"/>
      <c r="M1958" s="14"/>
      <c r="N1958" s="14"/>
      <c r="O1958" s="14"/>
      <c r="P1958" s="14"/>
      <c r="Q1958" s="14"/>
      <c r="R1958" s="14"/>
      <c r="S1958" s="14"/>
      <c r="T1958" s="14"/>
      <c r="U1958" s="14"/>
      <c r="V1958" s="14"/>
      <c r="W1958" s="14"/>
      <c r="X1958" s="14"/>
      <c r="Y1958" s="14"/>
      <c r="Z1958" s="14"/>
    </row>
    <row r="1959">
      <c r="A1959" s="106">
        <v>1958.0</v>
      </c>
      <c r="B1959" s="107" t="s">
        <v>7119</v>
      </c>
      <c r="C1959" s="107" t="s">
        <v>7578</v>
      </c>
      <c r="D1959" s="107" t="s">
        <v>4509</v>
      </c>
      <c r="E1959" s="36" t="s">
        <v>7579</v>
      </c>
      <c r="F1959" s="14"/>
      <c r="G1959" s="14"/>
      <c r="H1959" s="14"/>
      <c r="I1959" s="14"/>
      <c r="J1959" s="14"/>
      <c r="K1959" s="14"/>
      <c r="L1959" s="14"/>
      <c r="M1959" s="14"/>
      <c r="N1959" s="14"/>
      <c r="O1959" s="14"/>
      <c r="P1959" s="14"/>
      <c r="Q1959" s="14"/>
      <c r="R1959" s="14"/>
      <c r="S1959" s="14"/>
      <c r="T1959" s="14"/>
      <c r="U1959" s="14"/>
      <c r="V1959" s="14"/>
      <c r="W1959" s="14"/>
      <c r="X1959" s="14"/>
      <c r="Y1959" s="14"/>
      <c r="Z1959" s="14"/>
    </row>
    <row r="1960">
      <c r="A1960" s="106">
        <v>1959.0</v>
      </c>
      <c r="B1960" s="107" t="s">
        <v>7119</v>
      </c>
      <c r="C1960" s="107" t="s">
        <v>7580</v>
      </c>
      <c r="D1960" s="107" t="s">
        <v>4509</v>
      </c>
      <c r="E1960" s="36" t="s">
        <v>7581</v>
      </c>
      <c r="F1960" s="14"/>
      <c r="G1960" s="14"/>
      <c r="H1960" s="14"/>
      <c r="I1960" s="14"/>
      <c r="J1960" s="14"/>
      <c r="K1960" s="14"/>
      <c r="L1960" s="14"/>
      <c r="M1960" s="14"/>
      <c r="N1960" s="14"/>
      <c r="O1960" s="14"/>
      <c r="P1960" s="14"/>
      <c r="Q1960" s="14"/>
      <c r="R1960" s="14"/>
      <c r="S1960" s="14"/>
      <c r="T1960" s="14"/>
      <c r="U1960" s="14"/>
      <c r="V1960" s="14"/>
      <c r="W1960" s="14"/>
      <c r="X1960" s="14"/>
      <c r="Y1960" s="14"/>
      <c r="Z1960" s="14"/>
    </row>
    <row r="1961">
      <c r="A1961" s="106">
        <v>1960.0</v>
      </c>
      <c r="B1961" s="107" t="s">
        <v>7119</v>
      </c>
      <c r="C1961" s="107" t="s">
        <v>5908</v>
      </c>
      <c r="D1961" s="107" t="s">
        <v>4509</v>
      </c>
      <c r="E1961" s="36" t="s">
        <v>7582</v>
      </c>
      <c r="F1961" s="14"/>
      <c r="G1961" s="14"/>
      <c r="H1961" s="14"/>
      <c r="I1961" s="14"/>
      <c r="J1961" s="14"/>
      <c r="K1961" s="14"/>
      <c r="L1961" s="14"/>
      <c r="M1961" s="14"/>
      <c r="N1961" s="14"/>
      <c r="O1961" s="14"/>
      <c r="P1961" s="14"/>
      <c r="Q1961" s="14"/>
      <c r="R1961" s="14"/>
      <c r="S1961" s="14"/>
      <c r="T1961" s="14"/>
      <c r="U1961" s="14"/>
      <c r="V1961" s="14"/>
      <c r="W1961" s="14"/>
      <c r="X1961" s="14"/>
      <c r="Y1961" s="14"/>
      <c r="Z1961" s="14"/>
    </row>
    <row r="1962">
      <c r="A1962" s="106">
        <v>1961.0</v>
      </c>
      <c r="B1962" s="107" t="s">
        <v>7119</v>
      </c>
      <c r="C1962" s="107" t="s">
        <v>7583</v>
      </c>
      <c r="D1962" s="107" t="s">
        <v>4509</v>
      </c>
      <c r="E1962" s="36" t="s">
        <v>7584</v>
      </c>
      <c r="F1962" s="14"/>
      <c r="G1962" s="14"/>
      <c r="H1962" s="14"/>
      <c r="I1962" s="14"/>
      <c r="J1962" s="14"/>
      <c r="K1962" s="14"/>
      <c r="L1962" s="14"/>
      <c r="M1962" s="14"/>
      <c r="N1962" s="14"/>
      <c r="O1962" s="14"/>
      <c r="P1962" s="14"/>
      <c r="Q1962" s="14"/>
      <c r="R1962" s="14"/>
      <c r="S1962" s="14"/>
      <c r="T1962" s="14"/>
      <c r="U1962" s="14"/>
      <c r="V1962" s="14"/>
      <c r="W1962" s="14"/>
      <c r="X1962" s="14"/>
      <c r="Y1962" s="14"/>
      <c r="Z1962" s="14"/>
    </row>
    <row r="1963">
      <c r="A1963" s="106">
        <v>1962.0</v>
      </c>
      <c r="B1963" s="107" t="s">
        <v>7119</v>
      </c>
      <c r="C1963" s="107" t="s">
        <v>7280</v>
      </c>
      <c r="D1963" s="107" t="s">
        <v>4509</v>
      </c>
      <c r="E1963" s="36" t="s">
        <v>7585</v>
      </c>
      <c r="F1963" s="14"/>
      <c r="G1963" s="14"/>
      <c r="H1963" s="14"/>
      <c r="I1963" s="14"/>
      <c r="J1963" s="14"/>
      <c r="K1963" s="14"/>
      <c r="L1963" s="14"/>
      <c r="M1963" s="14"/>
      <c r="N1963" s="14"/>
      <c r="O1963" s="14"/>
      <c r="P1963" s="14"/>
      <c r="Q1963" s="14"/>
      <c r="R1963" s="14"/>
      <c r="S1963" s="14"/>
      <c r="T1963" s="14"/>
      <c r="U1963" s="14"/>
      <c r="V1963" s="14"/>
      <c r="W1963" s="14"/>
      <c r="X1963" s="14"/>
      <c r="Y1963" s="14"/>
      <c r="Z1963" s="14"/>
    </row>
    <row r="1964">
      <c r="A1964" s="106">
        <v>1963.0</v>
      </c>
      <c r="B1964" s="107" t="s">
        <v>7119</v>
      </c>
      <c r="C1964" s="107" t="s">
        <v>4566</v>
      </c>
      <c r="D1964" s="107" t="s">
        <v>4509</v>
      </c>
      <c r="E1964" s="36" t="s">
        <v>7586</v>
      </c>
      <c r="F1964" s="14"/>
      <c r="G1964" s="14"/>
      <c r="H1964" s="14"/>
      <c r="I1964" s="14"/>
      <c r="J1964" s="14"/>
      <c r="K1964" s="14"/>
      <c r="L1964" s="14"/>
      <c r="M1964" s="14"/>
      <c r="N1964" s="14"/>
      <c r="O1964" s="14"/>
      <c r="P1964" s="14"/>
      <c r="Q1964" s="14"/>
      <c r="R1964" s="14"/>
      <c r="S1964" s="14"/>
      <c r="T1964" s="14"/>
      <c r="U1964" s="14"/>
      <c r="V1964" s="14"/>
      <c r="W1964" s="14"/>
      <c r="X1964" s="14"/>
      <c r="Y1964" s="14"/>
      <c r="Z1964" s="14"/>
    </row>
    <row r="1965">
      <c r="A1965" s="106">
        <v>1964.0</v>
      </c>
      <c r="B1965" s="107" t="s">
        <v>7119</v>
      </c>
      <c r="C1965" s="107" t="s">
        <v>7587</v>
      </c>
      <c r="D1965" s="107" t="s">
        <v>4509</v>
      </c>
      <c r="E1965" s="36" t="s">
        <v>7588</v>
      </c>
      <c r="F1965" s="14"/>
      <c r="G1965" s="14"/>
      <c r="H1965" s="14"/>
      <c r="I1965" s="14"/>
      <c r="J1965" s="14"/>
      <c r="K1965" s="14"/>
      <c r="L1965" s="14"/>
      <c r="M1965" s="14"/>
      <c r="N1965" s="14"/>
      <c r="O1965" s="14"/>
      <c r="P1965" s="14"/>
      <c r="Q1965" s="14"/>
      <c r="R1965" s="14"/>
      <c r="S1965" s="14"/>
      <c r="T1965" s="14"/>
      <c r="U1965" s="14"/>
      <c r="V1965" s="14"/>
      <c r="W1965" s="14"/>
      <c r="X1965" s="14"/>
      <c r="Y1965" s="14"/>
      <c r="Z1965" s="14"/>
    </row>
    <row r="1966">
      <c r="A1966" s="106">
        <v>1965.0</v>
      </c>
      <c r="B1966" s="107" t="s">
        <v>7119</v>
      </c>
      <c r="C1966" s="107" t="s">
        <v>7589</v>
      </c>
      <c r="D1966" s="107" t="s">
        <v>4509</v>
      </c>
      <c r="E1966" s="36" t="s">
        <v>7590</v>
      </c>
      <c r="F1966" s="14"/>
      <c r="G1966" s="14"/>
      <c r="H1966" s="14"/>
      <c r="I1966" s="14"/>
      <c r="J1966" s="14"/>
      <c r="K1966" s="14"/>
      <c r="L1966" s="14"/>
      <c r="M1966" s="14"/>
      <c r="N1966" s="14"/>
      <c r="O1966" s="14"/>
      <c r="P1966" s="14"/>
      <c r="Q1966" s="14"/>
      <c r="R1966" s="14"/>
      <c r="S1966" s="14"/>
      <c r="T1966" s="14"/>
      <c r="U1966" s="14"/>
      <c r="V1966" s="14"/>
      <c r="W1966" s="14"/>
      <c r="X1966" s="14"/>
      <c r="Y1966" s="14"/>
      <c r="Z1966" s="14"/>
    </row>
    <row r="1967">
      <c r="A1967" s="106">
        <v>1966.0</v>
      </c>
      <c r="B1967" s="107" t="s">
        <v>7119</v>
      </c>
      <c r="C1967" s="107" t="s">
        <v>5226</v>
      </c>
      <c r="D1967" s="107" t="s">
        <v>4509</v>
      </c>
      <c r="E1967" s="36" t="s">
        <v>7591</v>
      </c>
      <c r="F1967" s="14"/>
      <c r="G1967" s="14"/>
      <c r="H1967" s="14"/>
      <c r="I1967" s="14"/>
      <c r="J1967" s="14"/>
      <c r="K1967" s="14"/>
      <c r="L1967" s="14"/>
      <c r="M1967" s="14"/>
      <c r="N1967" s="14"/>
      <c r="O1967" s="14"/>
      <c r="P1967" s="14"/>
      <c r="Q1967" s="14"/>
      <c r="R1967" s="14"/>
      <c r="S1967" s="14"/>
      <c r="T1967" s="14"/>
      <c r="U1967" s="14"/>
      <c r="V1967" s="14"/>
      <c r="W1967" s="14"/>
      <c r="X1967" s="14"/>
      <c r="Y1967" s="14"/>
      <c r="Z1967" s="14"/>
    </row>
    <row r="1968">
      <c r="A1968" s="106">
        <v>1967.0</v>
      </c>
      <c r="B1968" s="107" t="s">
        <v>7119</v>
      </c>
      <c r="C1968" s="107" t="s">
        <v>7592</v>
      </c>
      <c r="D1968" s="107" t="s">
        <v>4509</v>
      </c>
      <c r="E1968" s="36" t="s">
        <v>7593</v>
      </c>
      <c r="F1968" s="14"/>
      <c r="G1968" s="14"/>
      <c r="H1968" s="14"/>
      <c r="I1968" s="14"/>
      <c r="J1968" s="14"/>
      <c r="K1968" s="14"/>
      <c r="L1968" s="14"/>
      <c r="M1968" s="14"/>
      <c r="N1968" s="14"/>
      <c r="O1968" s="14"/>
      <c r="P1968" s="14"/>
      <c r="Q1968" s="14"/>
      <c r="R1968" s="14"/>
      <c r="S1968" s="14"/>
      <c r="T1968" s="14"/>
      <c r="U1968" s="14"/>
      <c r="V1968" s="14"/>
      <c r="W1968" s="14"/>
      <c r="X1968" s="14"/>
      <c r="Y1968" s="14"/>
      <c r="Z1968" s="14"/>
    </row>
    <row r="1969">
      <c r="A1969" s="106">
        <v>1968.0</v>
      </c>
      <c r="B1969" s="107" t="s">
        <v>7119</v>
      </c>
      <c r="C1969" s="107" t="s">
        <v>5464</v>
      </c>
      <c r="D1969" s="107" t="s">
        <v>4509</v>
      </c>
      <c r="E1969" s="36" t="s">
        <v>7594</v>
      </c>
      <c r="F1969" s="14"/>
      <c r="G1969" s="14"/>
      <c r="H1969" s="14"/>
      <c r="I1969" s="14"/>
      <c r="J1969" s="14"/>
      <c r="K1969" s="14"/>
      <c r="L1969" s="14"/>
      <c r="M1969" s="14"/>
      <c r="N1969" s="14"/>
      <c r="O1969" s="14"/>
      <c r="P1969" s="14"/>
      <c r="Q1969" s="14"/>
      <c r="R1969" s="14"/>
      <c r="S1969" s="14"/>
      <c r="T1969" s="14"/>
      <c r="U1969" s="14"/>
      <c r="V1969" s="14"/>
      <c r="W1969" s="14"/>
      <c r="X1969" s="14"/>
      <c r="Y1969" s="14"/>
      <c r="Z1969" s="14"/>
    </row>
    <row r="1970">
      <c r="A1970" s="106">
        <v>1969.0</v>
      </c>
      <c r="B1970" s="107" t="s">
        <v>7119</v>
      </c>
      <c r="C1970" s="107" t="s">
        <v>7595</v>
      </c>
      <c r="D1970" s="107" t="s">
        <v>4509</v>
      </c>
      <c r="E1970" s="36" t="s">
        <v>7596</v>
      </c>
      <c r="F1970" s="14"/>
      <c r="G1970" s="14"/>
      <c r="H1970" s="14"/>
      <c r="I1970" s="14"/>
      <c r="J1970" s="14"/>
      <c r="K1970" s="14"/>
      <c r="L1970" s="14"/>
      <c r="M1970" s="14"/>
      <c r="N1970" s="14"/>
      <c r="O1970" s="14"/>
      <c r="P1970" s="14"/>
      <c r="Q1970" s="14"/>
      <c r="R1970" s="14"/>
      <c r="S1970" s="14"/>
      <c r="T1970" s="14"/>
      <c r="U1970" s="14"/>
      <c r="V1970" s="14"/>
      <c r="W1970" s="14"/>
      <c r="X1970" s="14"/>
      <c r="Y1970" s="14"/>
      <c r="Z1970" s="14"/>
    </row>
    <row r="1971">
      <c r="A1971" s="106">
        <v>1970.0</v>
      </c>
      <c r="B1971" s="107" t="s">
        <v>7119</v>
      </c>
      <c r="C1971" s="107" t="s">
        <v>7597</v>
      </c>
      <c r="D1971" s="107" t="s">
        <v>4509</v>
      </c>
      <c r="E1971" s="36" t="s">
        <v>7598</v>
      </c>
      <c r="F1971" s="14"/>
      <c r="G1971" s="14"/>
      <c r="H1971" s="14"/>
      <c r="I1971" s="14"/>
      <c r="J1971" s="14"/>
      <c r="K1971" s="14"/>
      <c r="L1971" s="14"/>
      <c r="M1971" s="14"/>
      <c r="N1971" s="14"/>
      <c r="O1971" s="14"/>
      <c r="P1971" s="14"/>
      <c r="Q1971" s="14"/>
      <c r="R1971" s="14"/>
      <c r="S1971" s="14"/>
      <c r="T1971" s="14"/>
      <c r="U1971" s="14"/>
      <c r="V1971" s="14"/>
      <c r="W1971" s="14"/>
      <c r="X1971" s="14"/>
      <c r="Y1971" s="14"/>
      <c r="Z1971" s="14"/>
    </row>
    <row r="1972">
      <c r="A1972" s="106">
        <v>1971.0</v>
      </c>
      <c r="B1972" s="107" t="s">
        <v>7119</v>
      </c>
      <c r="C1972" s="107" t="s">
        <v>4982</v>
      </c>
      <c r="D1972" s="107" t="s">
        <v>4509</v>
      </c>
      <c r="E1972" s="36" t="s">
        <v>7599</v>
      </c>
      <c r="F1972" s="14"/>
      <c r="G1972" s="14"/>
      <c r="H1972" s="14"/>
      <c r="I1972" s="14"/>
      <c r="J1972" s="14"/>
      <c r="K1972" s="14"/>
      <c r="L1972" s="14"/>
      <c r="M1972" s="14"/>
      <c r="N1972" s="14"/>
      <c r="O1972" s="14"/>
      <c r="P1972" s="14"/>
      <c r="Q1972" s="14"/>
      <c r="R1972" s="14"/>
      <c r="S1972" s="14"/>
      <c r="T1972" s="14"/>
      <c r="U1972" s="14"/>
      <c r="V1972" s="14"/>
      <c r="W1972" s="14"/>
      <c r="X1972" s="14"/>
      <c r="Y1972" s="14"/>
      <c r="Z1972" s="14"/>
    </row>
    <row r="1973">
      <c r="A1973" s="106">
        <v>1972.0</v>
      </c>
      <c r="B1973" s="107" t="s">
        <v>7119</v>
      </c>
      <c r="C1973" s="107" t="s">
        <v>4586</v>
      </c>
      <c r="D1973" s="107" t="s">
        <v>4509</v>
      </c>
      <c r="E1973" s="36" t="s">
        <v>7600</v>
      </c>
      <c r="F1973" s="14"/>
      <c r="G1973" s="14"/>
      <c r="H1973" s="14"/>
      <c r="I1973" s="14"/>
      <c r="J1973" s="14"/>
      <c r="K1973" s="14"/>
      <c r="L1973" s="14"/>
      <c r="M1973" s="14"/>
      <c r="N1973" s="14"/>
      <c r="O1973" s="14"/>
      <c r="P1973" s="14"/>
      <c r="Q1973" s="14"/>
      <c r="R1973" s="14"/>
      <c r="S1973" s="14"/>
      <c r="T1973" s="14"/>
      <c r="U1973" s="14"/>
      <c r="V1973" s="14"/>
      <c r="W1973" s="14"/>
      <c r="X1973" s="14"/>
      <c r="Y1973" s="14"/>
      <c r="Z1973" s="14"/>
    </row>
    <row r="1974">
      <c r="A1974" s="106">
        <v>1973.0</v>
      </c>
      <c r="B1974" s="107" t="s">
        <v>7119</v>
      </c>
      <c r="C1974" s="107" t="s">
        <v>6454</v>
      </c>
      <c r="D1974" s="107" t="s">
        <v>4509</v>
      </c>
      <c r="E1974" s="36" t="s">
        <v>7601</v>
      </c>
      <c r="F1974" s="14"/>
      <c r="G1974" s="14"/>
      <c r="H1974" s="14"/>
      <c r="I1974" s="14"/>
      <c r="J1974" s="14"/>
      <c r="K1974" s="14"/>
      <c r="L1974" s="14"/>
      <c r="M1974" s="14"/>
      <c r="N1974" s="14"/>
      <c r="O1974" s="14"/>
      <c r="P1974" s="14"/>
      <c r="Q1974" s="14"/>
      <c r="R1974" s="14"/>
      <c r="S1974" s="14"/>
      <c r="T1974" s="14"/>
      <c r="U1974" s="14"/>
      <c r="V1974" s="14"/>
      <c r="W1974" s="14"/>
      <c r="X1974" s="14"/>
      <c r="Y1974" s="14"/>
      <c r="Z1974" s="14"/>
    </row>
    <row r="1975">
      <c r="A1975" s="106">
        <v>1974.0</v>
      </c>
      <c r="B1975" s="107" t="s">
        <v>7119</v>
      </c>
      <c r="C1975" s="107" t="s">
        <v>4554</v>
      </c>
      <c r="D1975" s="107" t="s">
        <v>5224</v>
      </c>
      <c r="E1975" s="36" t="s">
        <v>7602</v>
      </c>
      <c r="F1975" s="14"/>
      <c r="G1975" s="14"/>
      <c r="H1975" s="14"/>
      <c r="I1975" s="14"/>
      <c r="J1975" s="14"/>
      <c r="K1975" s="14"/>
      <c r="L1975" s="14"/>
      <c r="M1975" s="14"/>
      <c r="N1975" s="14"/>
      <c r="O1975" s="14"/>
      <c r="P1975" s="14"/>
      <c r="Q1975" s="14"/>
      <c r="R1975" s="14"/>
      <c r="S1975" s="14"/>
      <c r="T1975" s="14"/>
      <c r="U1975" s="14"/>
      <c r="V1975" s="14"/>
      <c r="W1975" s="14"/>
      <c r="X1975" s="14"/>
      <c r="Y1975" s="14"/>
      <c r="Z1975" s="14"/>
    </row>
    <row r="1976">
      <c r="A1976" s="106">
        <v>1975.0</v>
      </c>
      <c r="B1976" s="107" t="s">
        <v>7119</v>
      </c>
      <c r="C1976" s="107" t="s">
        <v>4530</v>
      </c>
      <c r="D1976" s="107" t="s">
        <v>4569</v>
      </c>
      <c r="E1976" s="36" t="s">
        <v>7603</v>
      </c>
      <c r="F1976" s="14"/>
      <c r="G1976" s="14"/>
      <c r="H1976" s="14"/>
      <c r="I1976" s="14"/>
      <c r="J1976" s="14"/>
      <c r="K1976" s="14"/>
      <c r="L1976" s="14"/>
      <c r="M1976" s="14"/>
      <c r="N1976" s="14"/>
      <c r="O1976" s="14"/>
      <c r="P1976" s="14"/>
      <c r="Q1976" s="14"/>
      <c r="R1976" s="14"/>
      <c r="S1976" s="14"/>
      <c r="T1976" s="14"/>
      <c r="U1976" s="14"/>
      <c r="V1976" s="14"/>
      <c r="W1976" s="14"/>
      <c r="X1976" s="14"/>
      <c r="Y1976" s="14"/>
      <c r="Z1976" s="14"/>
    </row>
    <row r="1977">
      <c r="A1977" s="106">
        <v>1976.0</v>
      </c>
      <c r="B1977" s="107" t="s">
        <v>7119</v>
      </c>
      <c r="C1977" s="107" t="s">
        <v>7604</v>
      </c>
      <c r="D1977" s="107" t="s">
        <v>4505</v>
      </c>
      <c r="E1977" s="36" t="s">
        <v>7605</v>
      </c>
      <c r="F1977" s="14"/>
      <c r="G1977" s="14"/>
      <c r="H1977" s="14"/>
      <c r="I1977" s="14"/>
      <c r="J1977" s="14"/>
      <c r="K1977" s="14"/>
      <c r="L1977" s="14"/>
      <c r="M1977" s="14"/>
      <c r="N1977" s="14"/>
      <c r="O1977" s="14"/>
      <c r="P1977" s="14"/>
      <c r="Q1977" s="14"/>
      <c r="R1977" s="14"/>
      <c r="S1977" s="14"/>
      <c r="T1977" s="14"/>
      <c r="U1977" s="14"/>
      <c r="V1977" s="14"/>
      <c r="W1977" s="14"/>
      <c r="X1977" s="14"/>
      <c r="Y1977" s="14"/>
      <c r="Z1977" s="14"/>
    </row>
    <row r="1978">
      <c r="A1978" s="106">
        <v>1977.0</v>
      </c>
      <c r="B1978" s="107" t="s">
        <v>7119</v>
      </c>
      <c r="C1978" s="107" t="s">
        <v>5462</v>
      </c>
      <c r="D1978" s="107" t="s">
        <v>4543</v>
      </c>
      <c r="E1978" s="36" t="s">
        <v>7606</v>
      </c>
      <c r="F1978" s="14"/>
      <c r="G1978" s="14"/>
      <c r="H1978" s="14"/>
      <c r="I1978" s="14"/>
      <c r="J1978" s="14"/>
      <c r="K1978" s="14"/>
      <c r="L1978" s="14"/>
      <c r="M1978" s="14"/>
      <c r="N1978" s="14"/>
      <c r="O1978" s="14"/>
      <c r="P1978" s="14"/>
      <c r="Q1978" s="14"/>
      <c r="R1978" s="14"/>
      <c r="S1978" s="14"/>
      <c r="T1978" s="14"/>
      <c r="U1978" s="14"/>
      <c r="V1978" s="14"/>
      <c r="W1978" s="14"/>
      <c r="X1978" s="14"/>
      <c r="Y1978" s="14"/>
      <c r="Z1978" s="14"/>
    </row>
    <row r="1979">
      <c r="A1979" s="106">
        <v>1978.0</v>
      </c>
      <c r="B1979" s="107" t="s">
        <v>7119</v>
      </c>
      <c r="C1979" s="107" t="s">
        <v>7607</v>
      </c>
      <c r="D1979" s="107" t="s">
        <v>4509</v>
      </c>
      <c r="E1979" s="36" t="s">
        <v>7608</v>
      </c>
      <c r="F1979" s="14"/>
      <c r="G1979" s="14"/>
      <c r="H1979" s="14"/>
      <c r="I1979" s="14"/>
      <c r="J1979" s="14"/>
      <c r="K1979" s="14"/>
      <c r="L1979" s="14"/>
      <c r="M1979" s="14"/>
      <c r="N1979" s="14"/>
      <c r="O1979" s="14"/>
      <c r="P1979" s="14"/>
      <c r="Q1979" s="14"/>
      <c r="R1979" s="14"/>
      <c r="S1979" s="14"/>
      <c r="T1979" s="14"/>
      <c r="U1979" s="14"/>
      <c r="V1979" s="14"/>
      <c r="W1979" s="14"/>
      <c r="X1979" s="14"/>
      <c r="Y1979" s="14"/>
      <c r="Z1979" s="14"/>
    </row>
    <row r="1980">
      <c r="A1980" s="106">
        <v>1979.0</v>
      </c>
      <c r="B1980" s="107" t="s">
        <v>7119</v>
      </c>
      <c r="C1980" s="107" t="s">
        <v>4622</v>
      </c>
      <c r="D1980" s="107" t="s">
        <v>4509</v>
      </c>
      <c r="E1980" s="36" t="s">
        <v>7609</v>
      </c>
      <c r="F1980" s="14"/>
      <c r="G1980" s="14"/>
      <c r="H1980" s="14"/>
      <c r="I1980" s="14"/>
      <c r="J1980" s="14"/>
      <c r="K1980" s="14"/>
      <c r="L1980" s="14"/>
      <c r="M1980" s="14"/>
      <c r="N1980" s="14"/>
      <c r="O1980" s="14"/>
      <c r="P1980" s="14"/>
      <c r="Q1980" s="14"/>
      <c r="R1980" s="14"/>
      <c r="S1980" s="14"/>
      <c r="T1980" s="14"/>
      <c r="U1980" s="14"/>
      <c r="V1980" s="14"/>
      <c r="W1980" s="14"/>
      <c r="X1980" s="14"/>
      <c r="Y1980" s="14"/>
      <c r="Z1980" s="14"/>
    </row>
    <row r="1981">
      <c r="A1981" s="106">
        <v>1980.0</v>
      </c>
      <c r="B1981" s="107" t="s">
        <v>7119</v>
      </c>
      <c r="C1981" s="107" t="s">
        <v>7610</v>
      </c>
      <c r="D1981" s="107" t="s">
        <v>4505</v>
      </c>
      <c r="E1981" s="36" t="s">
        <v>7611</v>
      </c>
      <c r="F1981" s="14"/>
      <c r="G1981" s="14"/>
      <c r="H1981" s="14"/>
      <c r="I1981" s="14"/>
      <c r="J1981" s="14"/>
      <c r="K1981" s="14"/>
      <c r="L1981" s="14"/>
      <c r="M1981" s="14"/>
      <c r="N1981" s="14"/>
      <c r="O1981" s="14"/>
      <c r="P1981" s="14"/>
      <c r="Q1981" s="14"/>
      <c r="R1981" s="14"/>
      <c r="S1981" s="14"/>
      <c r="T1981" s="14"/>
      <c r="U1981" s="14"/>
      <c r="V1981" s="14"/>
      <c r="W1981" s="14"/>
      <c r="X1981" s="14"/>
      <c r="Y1981" s="14"/>
      <c r="Z1981" s="14"/>
    </row>
    <row r="1982">
      <c r="A1982" s="106">
        <v>1981.0</v>
      </c>
      <c r="B1982" s="107" t="s">
        <v>7119</v>
      </c>
      <c r="C1982" s="107" t="s">
        <v>7612</v>
      </c>
      <c r="D1982" s="107" t="s">
        <v>4509</v>
      </c>
      <c r="E1982" s="36" t="s">
        <v>7613</v>
      </c>
      <c r="F1982" s="14"/>
      <c r="G1982" s="14"/>
      <c r="H1982" s="14"/>
      <c r="I1982" s="14"/>
      <c r="J1982" s="14"/>
      <c r="K1982" s="14"/>
      <c r="L1982" s="14"/>
      <c r="M1982" s="14"/>
      <c r="N1982" s="14"/>
      <c r="O1982" s="14"/>
      <c r="P1982" s="14"/>
      <c r="Q1982" s="14"/>
      <c r="R1982" s="14"/>
      <c r="S1982" s="14"/>
      <c r="T1982" s="14"/>
      <c r="U1982" s="14"/>
      <c r="V1982" s="14"/>
      <c r="W1982" s="14"/>
      <c r="X1982" s="14"/>
      <c r="Y1982" s="14"/>
      <c r="Z1982" s="14"/>
    </row>
    <row r="1983">
      <c r="A1983" s="106">
        <v>1982.0</v>
      </c>
      <c r="B1983" s="107" t="s">
        <v>7119</v>
      </c>
      <c r="C1983" s="107" t="s">
        <v>7614</v>
      </c>
      <c r="D1983" s="107" t="s">
        <v>5366</v>
      </c>
      <c r="E1983" s="36" t="s">
        <v>7615</v>
      </c>
      <c r="F1983" s="14"/>
      <c r="G1983" s="14"/>
      <c r="H1983" s="14"/>
      <c r="I1983" s="14"/>
      <c r="J1983" s="14"/>
      <c r="K1983" s="14"/>
      <c r="L1983" s="14"/>
      <c r="M1983" s="14"/>
      <c r="N1983" s="14"/>
      <c r="O1983" s="14"/>
      <c r="P1983" s="14"/>
      <c r="Q1983" s="14"/>
      <c r="R1983" s="14"/>
      <c r="S1983" s="14"/>
      <c r="T1983" s="14"/>
      <c r="U1983" s="14"/>
      <c r="V1983" s="14"/>
      <c r="W1983" s="14"/>
      <c r="X1983" s="14"/>
      <c r="Y1983" s="14"/>
      <c r="Z1983" s="14"/>
    </row>
    <row r="1984">
      <c r="A1984" s="106">
        <v>1983.0</v>
      </c>
      <c r="B1984" s="107" t="s">
        <v>7119</v>
      </c>
      <c r="C1984" s="107" t="s">
        <v>7616</v>
      </c>
      <c r="D1984" s="107" t="s">
        <v>4505</v>
      </c>
      <c r="E1984" s="36" t="s">
        <v>7617</v>
      </c>
      <c r="F1984" s="14"/>
      <c r="G1984" s="14"/>
      <c r="H1984" s="14"/>
      <c r="I1984" s="14"/>
      <c r="J1984" s="14"/>
      <c r="K1984" s="14"/>
      <c r="L1984" s="14"/>
      <c r="M1984" s="14"/>
      <c r="N1984" s="14"/>
      <c r="O1984" s="14"/>
      <c r="P1984" s="14"/>
      <c r="Q1984" s="14"/>
      <c r="R1984" s="14"/>
      <c r="S1984" s="14"/>
      <c r="T1984" s="14"/>
      <c r="U1984" s="14"/>
      <c r="V1984" s="14"/>
      <c r="W1984" s="14"/>
      <c r="X1984" s="14"/>
      <c r="Y1984" s="14"/>
      <c r="Z1984" s="14"/>
    </row>
    <row r="1985">
      <c r="A1985" s="106">
        <v>1984.0</v>
      </c>
      <c r="B1985" s="107" t="s">
        <v>7119</v>
      </c>
      <c r="C1985" s="107" t="s">
        <v>7618</v>
      </c>
      <c r="D1985" s="107" t="s">
        <v>4509</v>
      </c>
      <c r="E1985" s="36" t="s">
        <v>7619</v>
      </c>
      <c r="F1985" s="14"/>
      <c r="G1985" s="14"/>
      <c r="H1985" s="14"/>
      <c r="I1985" s="14"/>
      <c r="J1985" s="14"/>
      <c r="K1985" s="14"/>
      <c r="L1985" s="14"/>
      <c r="M1985" s="14"/>
      <c r="N1985" s="14"/>
      <c r="O1985" s="14"/>
      <c r="P1985" s="14"/>
      <c r="Q1985" s="14"/>
      <c r="R1985" s="14"/>
      <c r="S1985" s="14"/>
      <c r="T1985" s="14"/>
      <c r="U1985" s="14"/>
      <c r="V1985" s="14"/>
      <c r="W1985" s="14"/>
      <c r="X1985" s="14"/>
      <c r="Y1985" s="14"/>
      <c r="Z1985" s="14"/>
    </row>
    <row r="1986">
      <c r="A1986" s="106">
        <v>1985.0</v>
      </c>
      <c r="B1986" s="107" t="s">
        <v>7119</v>
      </c>
      <c r="C1986" s="107" t="s">
        <v>7620</v>
      </c>
      <c r="D1986" s="107" t="s">
        <v>5366</v>
      </c>
      <c r="E1986" s="36" t="s">
        <v>7621</v>
      </c>
      <c r="F1986" s="14"/>
      <c r="G1986" s="14"/>
      <c r="H1986" s="14"/>
      <c r="I1986" s="14"/>
      <c r="J1986" s="14"/>
      <c r="K1986" s="14"/>
      <c r="L1986" s="14"/>
      <c r="M1986" s="14"/>
      <c r="N1986" s="14"/>
      <c r="O1986" s="14"/>
      <c r="P1986" s="14"/>
      <c r="Q1986" s="14"/>
      <c r="R1986" s="14"/>
      <c r="S1986" s="14"/>
      <c r="T1986" s="14"/>
      <c r="U1986" s="14"/>
      <c r="V1986" s="14"/>
      <c r="W1986" s="14"/>
      <c r="X1986" s="14"/>
      <c r="Y1986" s="14"/>
      <c r="Z1986" s="14"/>
    </row>
    <row r="1987">
      <c r="A1987" s="106">
        <v>1986.0</v>
      </c>
      <c r="B1987" s="107" t="s">
        <v>7119</v>
      </c>
      <c r="C1987" s="107" t="s">
        <v>4571</v>
      </c>
      <c r="D1987" s="107" t="s">
        <v>4509</v>
      </c>
      <c r="E1987" s="36" t="s">
        <v>7622</v>
      </c>
      <c r="F1987" s="14"/>
      <c r="G1987" s="14"/>
      <c r="H1987" s="14"/>
      <c r="I1987" s="14"/>
      <c r="J1987" s="14"/>
      <c r="K1987" s="14"/>
      <c r="L1987" s="14"/>
      <c r="M1987" s="14"/>
      <c r="N1987" s="14"/>
      <c r="O1987" s="14"/>
      <c r="P1987" s="14"/>
      <c r="Q1987" s="14"/>
      <c r="R1987" s="14"/>
      <c r="S1987" s="14"/>
      <c r="T1987" s="14"/>
      <c r="U1987" s="14"/>
      <c r="V1987" s="14"/>
      <c r="W1987" s="14"/>
      <c r="X1987" s="14"/>
      <c r="Y1987" s="14"/>
      <c r="Z1987" s="14"/>
    </row>
    <row r="1988">
      <c r="A1988" s="106">
        <v>1987.0</v>
      </c>
      <c r="B1988" s="107" t="s">
        <v>7119</v>
      </c>
      <c r="C1988" s="107" t="s">
        <v>7623</v>
      </c>
      <c r="D1988" s="107" t="s">
        <v>4509</v>
      </c>
      <c r="E1988" s="36" t="s">
        <v>7624</v>
      </c>
      <c r="F1988" s="14"/>
      <c r="G1988" s="14"/>
      <c r="H1988" s="14"/>
      <c r="I1988" s="14"/>
      <c r="J1988" s="14"/>
      <c r="K1988" s="14"/>
      <c r="L1988" s="14"/>
      <c r="M1988" s="14"/>
      <c r="N1988" s="14"/>
      <c r="O1988" s="14"/>
      <c r="P1988" s="14"/>
      <c r="Q1988" s="14"/>
      <c r="R1988" s="14"/>
      <c r="S1988" s="14"/>
      <c r="T1988" s="14"/>
      <c r="U1988" s="14"/>
      <c r="V1988" s="14"/>
      <c r="W1988" s="14"/>
      <c r="X1988" s="14"/>
      <c r="Y1988" s="14"/>
      <c r="Z1988" s="14"/>
    </row>
    <row r="1989">
      <c r="A1989" s="106">
        <v>1988.0</v>
      </c>
      <c r="B1989" s="107" t="s">
        <v>7119</v>
      </c>
      <c r="C1989" s="107" t="s">
        <v>7625</v>
      </c>
      <c r="D1989" s="107" t="s">
        <v>4505</v>
      </c>
      <c r="E1989" s="36" t="s">
        <v>7626</v>
      </c>
      <c r="F1989" s="14"/>
      <c r="G1989" s="14"/>
      <c r="H1989" s="14"/>
      <c r="I1989" s="14"/>
      <c r="J1989" s="14"/>
      <c r="K1989" s="14"/>
      <c r="L1989" s="14"/>
      <c r="M1989" s="14"/>
      <c r="N1989" s="14"/>
      <c r="O1989" s="14"/>
      <c r="P1989" s="14"/>
      <c r="Q1989" s="14"/>
      <c r="R1989" s="14"/>
      <c r="S1989" s="14"/>
      <c r="T1989" s="14"/>
      <c r="U1989" s="14"/>
      <c r="V1989" s="14"/>
      <c r="W1989" s="14"/>
      <c r="X1989" s="14"/>
      <c r="Y1989" s="14"/>
      <c r="Z1989" s="14"/>
    </row>
    <row r="1990">
      <c r="A1990" s="106">
        <v>1989.0</v>
      </c>
      <c r="B1990" s="107" t="s">
        <v>7119</v>
      </c>
      <c r="C1990" s="107" t="s">
        <v>7627</v>
      </c>
      <c r="D1990" s="107" t="s">
        <v>4509</v>
      </c>
      <c r="E1990" s="36" t="s">
        <v>7628</v>
      </c>
      <c r="F1990" s="14"/>
      <c r="G1990" s="14"/>
      <c r="H1990" s="14"/>
      <c r="I1990" s="14"/>
      <c r="J1990" s="14"/>
      <c r="K1990" s="14"/>
      <c r="L1990" s="14"/>
      <c r="M1990" s="14"/>
      <c r="N1990" s="14"/>
      <c r="O1990" s="14"/>
      <c r="P1990" s="14"/>
      <c r="Q1990" s="14"/>
      <c r="R1990" s="14"/>
      <c r="S1990" s="14"/>
      <c r="T1990" s="14"/>
      <c r="U1990" s="14"/>
      <c r="V1990" s="14"/>
      <c r="W1990" s="14"/>
      <c r="X1990" s="14"/>
      <c r="Y1990" s="14"/>
      <c r="Z1990" s="14"/>
    </row>
    <row r="1991">
      <c r="A1991" s="106">
        <v>1990.0</v>
      </c>
      <c r="B1991" s="107" t="s">
        <v>7119</v>
      </c>
      <c r="C1991" s="107" t="s">
        <v>4541</v>
      </c>
      <c r="D1991" s="107" t="s">
        <v>4509</v>
      </c>
      <c r="E1991" s="36" t="s">
        <v>7629</v>
      </c>
      <c r="F1991" s="14"/>
      <c r="G1991" s="14"/>
      <c r="H1991" s="14"/>
      <c r="I1991" s="14"/>
      <c r="J1991" s="14"/>
      <c r="K1991" s="14"/>
      <c r="L1991" s="14"/>
      <c r="M1991" s="14"/>
      <c r="N1991" s="14"/>
      <c r="O1991" s="14"/>
      <c r="P1991" s="14"/>
      <c r="Q1991" s="14"/>
      <c r="R1991" s="14"/>
      <c r="S1991" s="14"/>
      <c r="T1991" s="14"/>
      <c r="U1991" s="14"/>
      <c r="V1991" s="14"/>
      <c r="W1991" s="14"/>
      <c r="X1991" s="14"/>
      <c r="Y1991" s="14"/>
      <c r="Z1991" s="14"/>
    </row>
    <row r="1992">
      <c r="A1992" s="106">
        <v>1991.0</v>
      </c>
      <c r="B1992" s="107" t="s">
        <v>7119</v>
      </c>
      <c r="C1992" s="107" t="s">
        <v>5232</v>
      </c>
      <c r="D1992" s="107" t="s">
        <v>4509</v>
      </c>
      <c r="E1992" s="36" t="s">
        <v>7630</v>
      </c>
      <c r="F1992" s="14"/>
      <c r="G1992" s="14"/>
      <c r="H1992" s="14"/>
      <c r="I1992" s="14"/>
      <c r="J1992" s="14"/>
      <c r="K1992" s="14"/>
      <c r="L1992" s="14"/>
      <c r="M1992" s="14"/>
      <c r="N1992" s="14"/>
      <c r="O1992" s="14"/>
      <c r="P1992" s="14"/>
      <c r="Q1992" s="14"/>
      <c r="R1992" s="14"/>
      <c r="S1992" s="14"/>
      <c r="T1992" s="14"/>
      <c r="U1992" s="14"/>
      <c r="V1992" s="14"/>
      <c r="W1992" s="14"/>
      <c r="X1992" s="14"/>
      <c r="Y1992" s="14"/>
      <c r="Z1992" s="14"/>
    </row>
    <row r="1993">
      <c r="A1993" s="106">
        <v>1992.0</v>
      </c>
      <c r="B1993" s="107" t="s">
        <v>7119</v>
      </c>
      <c r="C1993" s="107" t="s">
        <v>4782</v>
      </c>
      <c r="D1993" s="107" t="s">
        <v>4509</v>
      </c>
      <c r="E1993" s="36" t="s">
        <v>7631</v>
      </c>
      <c r="F1993" s="14"/>
      <c r="G1993" s="14"/>
      <c r="H1993" s="14"/>
      <c r="I1993" s="14"/>
      <c r="J1993" s="14"/>
      <c r="K1993" s="14"/>
      <c r="L1993" s="14"/>
      <c r="M1993" s="14"/>
      <c r="N1993" s="14"/>
      <c r="O1993" s="14"/>
      <c r="P1993" s="14"/>
      <c r="Q1993" s="14"/>
      <c r="R1993" s="14"/>
      <c r="S1993" s="14"/>
      <c r="T1993" s="14"/>
      <c r="U1993" s="14"/>
      <c r="V1993" s="14"/>
      <c r="W1993" s="14"/>
      <c r="X1993" s="14"/>
      <c r="Y1993" s="14"/>
      <c r="Z1993" s="14"/>
    </row>
    <row r="1994">
      <c r="A1994" s="106">
        <v>1993.0</v>
      </c>
      <c r="B1994" s="107" t="s">
        <v>7119</v>
      </c>
      <c r="C1994" s="107" t="s">
        <v>4593</v>
      </c>
      <c r="D1994" s="107" t="s">
        <v>4505</v>
      </c>
      <c r="E1994" s="36" t="s">
        <v>7632</v>
      </c>
      <c r="F1994" s="14"/>
      <c r="G1994" s="14"/>
      <c r="H1994" s="14"/>
      <c r="I1994" s="14"/>
      <c r="J1994" s="14"/>
      <c r="K1994" s="14"/>
      <c r="L1994" s="14"/>
      <c r="M1994" s="14"/>
      <c r="N1994" s="14"/>
      <c r="O1994" s="14"/>
      <c r="P1994" s="14"/>
      <c r="Q1994" s="14"/>
      <c r="R1994" s="14"/>
      <c r="S1994" s="14"/>
      <c r="T1994" s="14"/>
      <c r="U1994" s="14"/>
      <c r="V1994" s="14"/>
      <c r="W1994" s="14"/>
      <c r="X1994" s="14"/>
      <c r="Y1994" s="14"/>
      <c r="Z1994" s="14"/>
    </row>
    <row r="1995">
      <c r="A1995" s="106">
        <v>1994.0</v>
      </c>
      <c r="B1995" s="107" t="s">
        <v>7119</v>
      </c>
      <c r="C1995" s="107" t="s">
        <v>7633</v>
      </c>
      <c r="D1995" s="107" t="s">
        <v>4509</v>
      </c>
      <c r="E1995" s="36" t="s">
        <v>7634</v>
      </c>
      <c r="F1995" s="14"/>
      <c r="G1995" s="14"/>
      <c r="H1995" s="14"/>
      <c r="I1995" s="14"/>
      <c r="J1995" s="14"/>
      <c r="K1995" s="14"/>
      <c r="L1995" s="14"/>
      <c r="M1995" s="14"/>
      <c r="N1995" s="14"/>
      <c r="O1995" s="14"/>
      <c r="P1995" s="14"/>
      <c r="Q1995" s="14"/>
      <c r="R1995" s="14"/>
      <c r="S1995" s="14"/>
      <c r="T1995" s="14"/>
      <c r="U1995" s="14"/>
      <c r="V1995" s="14"/>
      <c r="W1995" s="14"/>
      <c r="X1995" s="14"/>
      <c r="Y1995" s="14"/>
      <c r="Z1995" s="14"/>
    </row>
    <row r="1996">
      <c r="A1996" s="106">
        <v>1995.0</v>
      </c>
      <c r="B1996" s="107" t="s">
        <v>7119</v>
      </c>
      <c r="C1996" s="107" t="s">
        <v>4976</v>
      </c>
      <c r="D1996" s="107" t="s">
        <v>4680</v>
      </c>
      <c r="E1996" s="36" t="s">
        <v>7635</v>
      </c>
      <c r="F1996" s="14"/>
      <c r="G1996" s="14"/>
      <c r="H1996" s="14"/>
      <c r="I1996" s="14"/>
      <c r="J1996" s="14"/>
      <c r="K1996" s="14"/>
      <c r="L1996" s="14"/>
      <c r="M1996" s="14"/>
      <c r="N1996" s="14"/>
      <c r="O1996" s="14"/>
      <c r="P1996" s="14"/>
      <c r="Q1996" s="14"/>
      <c r="R1996" s="14"/>
      <c r="S1996" s="14"/>
      <c r="T1996" s="14"/>
      <c r="U1996" s="14"/>
      <c r="V1996" s="14"/>
      <c r="W1996" s="14"/>
      <c r="X1996" s="14"/>
      <c r="Y1996" s="14"/>
      <c r="Z1996" s="14"/>
    </row>
    <row r="1997">
      <c r="A1997" s="106">
        <v>1996.0</v>
      </c>
      <c r="B1997" s="107" t="s">
        <v>7119</v>
      </c>
      <c r="C1997" s="107" t="s">
        <v>7636</v>
      </c>
      <c r="D1997" s="107" t="s">
        <v>4509</v>
      </c>
      <c r="E1997" s="36" t="s">
        <v>7637</v>
      </c>
      <c r="F1997" s="14"/>
      <c r="G1997" s="14"/>
      <c r="H1997" s="14"/>
      <c r="I1997" s="14"/>
      <c r="J1997" s="14"/>
      <c r="K1997" s="14"/>
      <c r="L1997" s="14"/>
      <c r="M1997" s="14"/>
      <c r="N1997" s="14"/>
      <c r="O1997" s="14"/>
      <c r="P1997" s="14"/>
      <c r="Q1997" s="14"/>
      <c r="R1997" s="14"/>
      <c r="S1997" s="14"/>
      <c r="T1997" s="14"/>
      <c r="U1997" s="14"/>
      <c r="V1997" s="14"/>
      <c r="W1997" s="14"/>
      <c r="X1997" s="14"/>
      <c r="Y1997" s="14"/>
      <c r="Z1997" s="14"/>
    </row>
    <row r="1998">
      <c r="A1998" s="106">
        <v>1997.0</v>
      </c>
      <c r="B1998" s="107" t="s">
        <v>7119</v>
      </c>
      <c r="C1998" s="107" t="s">
        <v>5029</v>
      </c>
      <c r="D1998" s="107" t="s">
        <v>4509</v>
      </c>
      <c r="E1998" s="36" t="s">
        <v>7638</v>
      </c>
      <c r="F1998" s="14"/>
      <c r="G1998" s="14"/>
      <c r="H1998" s="14"/>
      <c r="I1998" s="14"/>
      <c r="J1998" s="14"/>
      <c r="K1998" s="14"/>
      <c r="L1998" s="14"/>
      <c r="M1998" s="14"/>
      <c r="N1998" s="14"/>
      <c r="O1998" s="14"/>
      <c r="P1998" s="14"/>
      <c r="Q1998" s="14"/>
      <c r="R1998" s="14"/>
      <c r="S1998" s="14"/>
      <c r="T1998" s="14"/>
      <c r="U1998" s="14"/>
      <c r="V1998" s="14"/>
      <c r="W1998" s="14"/>
      <c r="X1998" s="14"/>
      <c r="Y1998" s="14"/>
      <c r="Z1998" s="14"/>
    </row>
    <row r="1999">
      <c r="A1999" s="106">
        <v>1998.0</v>
      </c>
      <c r="B1999" s="107" t="s">
        <v>7119</v>
      </c>
      <c r="C1999" s="107" t="s">
        <v>7639</v>
      </c>
      <c r="D1999" s="107" t="s">
        <v>4509</v>
      </c>
      <c r="E1999" s="36" t="s">
        <v>7640</v>
      </c>
      <c r="F1999" s="14"/>
      <c r="G1999" s="14"/>
      <c r="H1999" s="14"/>
      <c r="I1999" s="14"/>
      <c r="J1999" s="14"/>
      <c r="K1999" s="14"/>
      <c r="L1999" s="14"/>
      <c r="M1999" s="14"/>
      <c r="N1999" s="14"/>
      <c r="O1999" s="14"/>
      <c r="P1999" s="14"/>
      <c r="Q1999" s="14"/>
      <c r="R1999" s="14"/>
      <c r="S1999" s="14"/>
      <c r="T1999" s="14"/>
      <c r="U1999" s="14"/>
      <c r="V1999" s="14"/>
      <c r="W1999" s="14"/>
      <c r="X1999" s="14"/>
      <c r="Y1999" s="14"/>
      <c r="Z1999" s="14"/>
    </row>
    <row r="2000">
      <c r="A2000" s="106">
        <v>1999.0</v>
      </c>
      <c r="B2000" s="107" t="s">
        <v>7119</v>
      </c>
      <c r="C2000" s="107" t="s">
        <v>6036</v>
      </c>
      <c r="D2000" s="107" t="s">
        <v>4509</v>
      </c>
      <c r="E2000" s="36" t="s">
        <v>7641</v>
      </c>
      <c r="F2000" s="14"/>
      <c r="G2000" s="14"/>
      <c r="H2000" s="14"/>
      <c r="I2000" s="14"/>
      <c r="J2000" s="14"/>
      <c r="K2000" s="14"/>
      <c r="L2000" s="14"/>
      <c r="M2000" s="14"/>
      <c r="N2000" s="14"/>
      <c r="O2000" s="14"/>
      <c r="P2000" s="14"/>
      <c r="Q2000" s="14"/>
      <c r="R2000" s="14"/>
      <c r="S2000" s="14"/>
      <c r="T2000" s="14"/>
      <c r="U2000" s="14"/>
      <c r="V2000" s="14"/>
      <c r="W2000" s="14"/>
      <c r="X2000" s="14"/>
      <c r="Y2000" s="14"/>
      <c r="Z2000" s="14"/>
    </row>
    <row r="2001">
      <c r="A2001" s="106">
        <v>2000.0</v>
      </c>
      <c r="B2001" s="107" t="s">
        <v>7119</v>
      </c>
      <c r="C2001" s="107" t="s">
        <v>7642</v>
      </c>
      <c r="D2001" s="107" t="s">
        <v>4885</v>
      </c>
      <c r="E2001" s="36" t="s">
        <v>7643</v>
      </c>
      <c r="F2001" s="14"/>
      <c r="G2001" s="14"/>
      <c r="H2001" s="14"/>
      <c r="I2001" s="14"/>
      <c r="J2001" s="14"/>
      <c r="K2001" s="14"/>
      <c r="L2001" s="14"/>
      <c r="M2001" s="14"/>
      <c r="N2001" s="14"/>
      <c r="O2001" s="14"/>
      <c r="P2001" s="14"/>
      <c r="Q2001" s="14"/>
      <c r="R2001" s="14"/>
      <c r="S2001" s="14"/>
      <c r="T2001" s="14"/>
      <c r="U2001" s="14"/>
      <c r="V2001" s="14"/>
      <c r="W2001" s="14"/>
      <c r="X2001" s="14"/>
      <c r="Y2001" s="14"/>
      <c r="Z2001" s="14"/>
    </row>
    <row r="2002">
      <c r="A2002" s="106">
        <v>2001.0</v>
      </c>
      <c r="B2002" s="107" t="s">
        <v>7119</v>
      </c>
      <c r="C2002" s="107" t="s">
        <v>7644</v>
      </c>
      <c r="D2002" s="107" t="s">
        <v>4509</v>
      </c>
      <c r="E2002" s="36" t="s">
        <v>7645</v>
      </c>
      <c r="F2002" s="14"/>
      <c r="G2002" s="14"/>
      <c r="H2002" s="14"/>
      <c r="I2002" s="14"/>
      <c r="J2002" s="14"/>
      <c r="K2002" s="14"/>
      <c r="L2002" s="14"/>
      <c r="M2002" s="14"/>
      <c r="N2002" s="14"/>
      <c r="O2002" s="14"/>
      <c r="P2002" s="14"/>
      <c r="Q2002" s="14"/>
      <c r="R2002" s="14"/>
      <c r="S2002" s="14"/>
      <c r="T2002" s="14"/>
      <c r="U2002" s="14"/>
      <c r="V2002" s="14"/>
      <c r="W2002" s="14"/>
      <c r="X2002" s="14"/>
      <c r="Y2002" s="14"/>
      <c r="Z2002" s="14"/>
    </row>
    <row r="2003">
      <c r="A2003" s="106">
        <v>2002.0</v>
      </c>
      <c r="B2003" s="107" t="s">
        <v>7119</v>
      </c>
      <c r="C2003" s="107" t="s">
        <v>7646</v>
      </c>
      <c r="D2003" s="107" t="s">
        <v>4509</v>
      </c>
      <c r="E2003" s="36" t="s">
        <v>7647</v>
      </c>
      <c r="F2003" s="14"/>
      <c r="G2003" s="14"/>
      <c r="H2003" s="14"/>
      <c r="I2003" s="14"/>
      <c r="J2003" s="14"/>
      <c r="K2003" s="14"/>
      <c r="L2003" s="14"/>
      <c r="M2003" s="14"/>
      <c r="N2003" s="14"/>
      <c r="O2003" s="14"/>
      <c r="P2003" s="14"/>
      <c r="Q2003" s="14"/>
      <c r="R2003" s="14"/>
      <c r="S2003" s="14"/>
      <c r="T2003" s="14"/>
      <c r="U2003" s="14"/>
      <c r="V2003" s="14"/>
      <c r="W2003" s="14"/>
      <c r="X2003" s="14"/>
      <c r="Y2003" s="14"/>
      <c r="Z2003" s="14"/>
    </row>
    <row r="2004">
      <c r="A2004" s="106">
        <v>2003.0</v>
      </c>
      <c r="B2004" s="107" t="s">
        <v>7119</v>
      </c>
      <c r="C2004" s="107" t="s">
        <v>4541</v>
      </c>
      <c r="D2004" s="107" t="s">
        <v>4505</v>
      </c>
      <c r="E2004" s="36" t="s">
        <v>7648</v>
      </c>
      <c r="F2004" s="14"/>
      <c r="G2004" s="14"/>
      <c r="H2004" s="14"/>
      <c r="I2004" s="14"/>
      <c r="J2004" s="14"/>
      <c r="K2004" s="14"/>
      <c r="L2004" s="14"/>
      <c r="M2004" s="14"/>
      <c r="N2004" s="14"/>
      <c r="O2004" s="14"/>
      <c r="P2004" s="14"/>
      <c r="Q2004" s="14"/>
      <c r="R2004" s="14"/>
      <c r="S2004" s="14"/>
      <c r="T2004" s="14"/>
      <c r="U2004" s="14"/>
      <c r="V2004" s="14"/>
      <c r="W2004" s="14"/>
      <c r="X2004" s="14"/>
      <c r="Y2004" s="14"/>
      <c r="Z2004" s="14"/>
    </row>
    <row r="2005">
      <c r="A2005" s="106">
        <v>2004.0</v>
      </c>
      <c r="B2005" s="107" t="s">
        <v>7119</v>
      </c>
      <c r="C2005" s="107" t="s">
        <v>6142</v>
      </c>
      <c r="D2005" s="107" t="s">
        <v>4680</v>
      </c>
      <c r="E2005" s="36" t="s">
        <v>7649</v>
      </c>
      <c r="F2005" s="14"/>
      <c r="G2005" s="14"/>
      <c r="H2005" s="14"/>
      <c r="I2005" s="14"/>
      <c r="J2005" s="14"/>
      <c r="K2005" s="14"/>
      <c r="L2005" s="14"/>
      <c r="M2005" s="14"/>
      <c r="N2005" s="14"/>
      <c r="O2005" s="14"/>
      <c r="P2005" s="14"/>
      <c r="Q2005" s="14"/>
      <c r="R2005" s="14"/>
      <c r="S2005" s="14"/>
      <c r="T2005" s="14"/>
      <c r="U2005" s="14"/>
      <c r="V2005" s="14"/>
      <c r="W2005" s="14"/>
      <c r="X2005" s="14"/>
      <c r="Y2005" s="14"/>
      <c r="Z2005" s="14"/>
    </row>
    <row r="2006">
      <c r="A2006" s="106">
        <v>2005.0</v>
      </c>
      <c r="B2006" s="107" t="s">
        <v>7119</v>
      </c>
      <c r="C2006" s="107" t="s">
        <v>6624</v>
      </c>
      <c r="D2006" s="107" t="s">
        <v>4509</v>
      </c>
      <c r="E2006" s="36" t="s">
        <v>7650</v>
      </c>
      <c r="F2006" s="14"/>
      <c r="G2006" s="14"/>
      <c r="H2006" s="14"/>
      <c r="I2006" s="14"/>
      <c r="J2006" s="14"/>
      <c r="K2006" s="14"/>
      <c r="L2006" s="14"/>
      <c r="M2006" s="14"/>
      <c r="N2006" s="14"/>
      <c r="O2006" s="14"/>
      <c r="P2006" s="14"/>
      <c r="Q2006" s="14"/>
      <c r="R2006" s="14"/>
      <c r="S2006" s="14"/>
      <c r="T2006" s="14"/>
      <c r="U2006" s="14"/>
      <c r="V2006" s="14"/>
      <c r="W2006" s="14"/>
      <c r="X2006" s="14"/>
      <c r="Y2006" s="14"/>
      <c r="Z2006" s="14"/>
    </row>
    <row r="2007">
      <c r="A2007" s="106">
        <v>2006.0</v>
      </c>
      <c r="B2007" s="107" t="s">
        <v>7119</v>
      </c>
      <c r="C2007" s="107" t="s">
        <v>6886</v>
      </c>
      <c r="D2007" s="107" t="s">
        <v>4509</v>
      </c>
      <c r="E2007" s="36" t="s">
        <v>7651</v>
      </c>
      <c r="F2007" s="14"/>
      <c r="G2007" s="14"/>
      <c r="H2007" s="14"/>
      <c r="I2007" s="14"/>
      <c r="J2007" s="14"/>
      <c r="K2007" s="14"/>
      <c r="L2007" s="14"/>
      <c r="M2007" s="14"/>
      <c r="N2007" s="14"/>
      <c r="O2007" s="14"/>
      <c r="P2007" s="14"/>
      <c r="Q2007" s="14"/>
      <c r="R2007" s="14"/>
      <c r="S2007" s="14"/>
      <c r="T2007" s="14"/>
      <c r="U2007" s="14"/>
      <c r="V2007" s="14"/>
      <c r="W2007" s="14"/>
      <c r="X2007" s="14"/>
      <c r="Y2007" s="14"/>
      <c r="Z2007" s="14"/>
    </row>
    <row r="2008">
      <c r="A2008" s="106">
        <v>2007.0</v>
      </c>
      <c r="B2008" s="107" t="s">
        <v>7119</v>
      </c>
      <c r="C2008" s="107" t="s">
        <v>7652</v>
      </c>
      <c r="D2008" s="107" t="s">
        <v>4509</v>
      </c>
      <c r="E2008" s="36" t="s">
        <v>7653</v>
      </c>
      <c r="F2008" s="14"/>
      <c r="G2008" s="14"/>
      <c r="H2008" s="14"/>
      <c r="I2008" s="14"/>
      <c r="J2008" s="14"/>
      <c r="K2008" s="14"/>
      <c r="L2008" s="14"/>
      <c r="M2008" s="14"/>
      <c r="N2008" s="14"/>
      <c r="O2008" s="14"/>
      <c r="P2008" s="14"/>
      <c r="Q2008" s="14"/>
      <c r="R2008" s="14"/>
      <c r="S2008" s="14"/>
      <c r="T2008" s="14"/>
      <c r="U2008" s="14"/>
      <c r="V2008" s="14"/>
      <c r="W2008" s="14"/>
      <c r="X2008" s="14"/>
      <c r="Y2008" s="14"/>
      <c r="Z2008" s="14"/>
    </row>
    <row r="2009">
      <c r="A2009" s="106">
        <v>2008.0</v>
      </c>
      <c r="B2009" s="107" t="s">
        <v>7119</v>
      </c>
      <c r="C2009" s="107" t="s">
        <v>7654</v>
      </c>
      <c r="D2009" s="107" t="s">
        <v>4509</v>
      </c>
      <c r="E2009" s="36" t="s">
        <v>7655</v>
      </c>
      <c r="F2009" s="14"/>
      <c r="G2009" s="14"/>
      <c r="H2009" s="14"/>
      <c r="I2009" s="14"/>
      <c r="J2009" s="14"/>
      <c r="K2009" s="14"/>
      <c r="L2009" s="14"/>
      <c r="M2009" s="14"/>
      <c r="N2009" s="14"/>
      <c r="O2009" s="14"/>
      <c r="P2009" s="14"/>
      <c r="Q2009" s="14"/>
      <c r="R2009" s="14"/>
      <c r="S2009" s="14"/>
      <c r="T2009" s="14"/>
      <c r="U2009" s="14"/>
      <c r="V2009" s="14"/>
      <c r="W2009" s="14"/>
      <c r="X2009" s="14"/>
      <c r="Y2009" s="14"/>
      <c r="Z2009" s="14"/>
    </row>
    <row r="2010">
      <c r="A2010" s="106">
        <v>2009.0</v>
      </c>
      <c r="B2010" s="107" t="s">
        <v>7119</v>
      </c>
      <c r="C2010" s="107" t="s">
        <v>4586</v>
      </c>
      <c r="D2010" s="107" t="s">
        <v>4509</v>
      </c>
      <c r="E2010" s="36" t="s">
        <v>7656</v>
      </c>
      <c r="F2010" s="14"/>
      <c r="G2010" s="14"/>
      <c r="H2010" s="14"/>
      <c r="I2010" s="14"/>
      <c r="J2010" s="14"/>
      <c r="K2010" s="14"/>
      <c r="L2010" s="14"/>
      <c r="M2010" s="14"/>
      <c r="N2010" s="14"/>
      <c r="O2010" s="14"/>
      <c r="P2010" s="14"/>
      <c r="Q2010" s="14"/>
      <c r="R2010" s="14"/>
      <c r="S2010" s="14"/>
      <c r="T2010" s="14"/>
      <c r="U2010" s="14"/>
      <c r="V2010" s="14"/>
      <c r="W2010" s="14"/>
      <c r="X2010" s="14"/>
      <c r="Y2010" s="14"/>
      <c r="Z2010" s="14"/>
    </row>
    <row r="2011">
      <c r="A2011" s="106">
        <v>2010.0</v>
      </c>
      <c r="B2011" s="107" t="s">
        <v>7119</v>
      </c>
      <c r="C2011" s="107" t="s">
        <v>5130</v>
      </c>
      <c r="D2011" s="107" t="s">
        <v>4509</v>
      </c>
      <c r="E2011" s="36" t="s">
        <v>7657</v>
      </c>
      <c r="F2011" s="14"/>
      <c r="G2011" s="14"/>
      <c r="H2011" s="14"/>
      <c r="I2011" s="14"/>
      <c r="J2011" s="14"/>
      <c r="K2011" s="14"/>
      <c r="L2011" s="14"/>
      <c r="M2011" s="14"/>
      <c r="N2011" s="14"/>
      <c r="O2011" s="14"/>
      <c r="P2011" s="14"/>
      <c r="Q2011" s="14"/>
      <c r="R2011" s="14"/>
      <c r="S2011" s="14"/>
      <c r="T2011" s="14"/>
      <c r="U2011" s="14"/>
      <c r="V2011" s="14"/>
      <c r="W2011" s="14"/>
      <c r="X2011" s="14"/>
      <c r="Y2011" s="14"/>
      <c r="Z2011" s="14"/>
    </row>
    <row r="2012">
      <c r="A2012" s="106">
        <v>2011.0</v>
      </c>
      <c r="B2012" s="107" t="s">
        <v>7119</v>
      </c>
      <c r="C2012" s="107" t="s">
        <v>4982</v>
      </c>
      <c r="D2012" s="107" t="s">
        <v>4509</v>
      </c>
      <c r="E2012" s="36" t="s">
        <v>7658</v>
      </c>
      <c r="F2012" s="14"/>
      <c r="G2012" s="14"/>
      <c r="H2012" s="14"/>
      <c r="I2012" s="14"/>
      <c r="J2012" s="14"/>
      <c r="K2012" s="14"/>
      <c r="L2012" s="14"/>
      <c r="M2012" s="14"/>
      <c r="N2012" s="14"/>
      <c r="O2012" s="14"/>
      <c r="P2012" s="14"/>
      <c r="Q2012" s="14"/>
      <c r="R2012" s="14"/>
      <c r="S2012" s="14"/>
      <c r="T2012" s="14"/>
      <c r="U2012" s="14"/>
      <c r="V2012" s="14"/>
      <c r="W2012" s="14"/>
      <c r="X2012" s="14"/>
      <c r="Y2012" s="14"/>
      <c r="Z2012" s="14"/>
    </row>
    <row r="2013">
      <c r="A2013" s="106">
        <v>2012.0</v>
      </c>
      <c r="B2013" s="107" t="s">
        <v>7119</v>
      </c>
      <c r="C2013" s="107" t="s">
        <v>5635</v>
      </c>
      <c r="D2013" s="107" t="s">
        <v>4509</v>
      </c>
      <c r="E2013" s="36" t="s">
        <v>7659</v>
      </c>
      <c r="F2013" s="14"/>
      <c r="G2013" s="14"/>
      <c r="H2013" s="14"/>
      <c r="I2013" s="14"/>
      <c r="J2013" s="14"/>
      <c r="K2013" s="14"/>
      <c r="L2013" s="14"/>
      <c r="M2013" s="14"/>
      <c r="N2013" s="14"/>
      <c r="O2013" s="14"/>
      <c r="P2013" s="14"/>
      <c r="Q2013" s="14"/>
      <c r="R2013" s="14"/>
      <c r="S2013" s="14"/>
      <c r="T2013" s="14"/>
      <c r="U2013" s="14"/>
      <c r="V2013" s="14"/>
      <c r="W2013" s="14"/>
      <c r="X2013" s="14"/>
      <c r="Y2013" s="14"/>
      <c r="Z2013" s="14"/>
    </row>
    <row r="2014">
      <c r="A2014" s="106">
        <v>2013.0</v>
      </c>
      <c r="B2014" s="107" t="s">
        <v>7119</v>
      </c>
      <c r="C2014" s="107" t="s">
        <v>7660</v>
      </c>
      <c r="D2014" s="107" t="s">
        <v>4509</v>
      </c>
      <c r="E2014" s="36" t="s">
        <v>7661</v>
      </c>
      <c r="F2014" s="14"/>
      <c r="G2014" s="14"/>
      <c r="H2014" s="14"/>
      <c r="I2014" s="14"/>
      <c r="J2014" s="14"/>
      <c r="K2014" s="14"/>
      <c r="L2014" s="14"/>
      <c r="M2014" s="14"/>
      <c r="N2014" s="14"/>
      <c r="O2014" s="14"/>
      <c r="P2014" s="14"/>
      <c r="Q2014" s="14"/>
      <c r="R2014" s="14"/>
      <c r="S2014" s="14"/>
      <c r="T2014" s="14"/>
      <c r="U2014" s="14"/>
      <c r="V2014" s="14"/>
      <c r="W2014" s="14"/>
      <c r="X2014" s="14"/>
      <c r="Y2014" s="14"/>
      <c r="Z2014" s="14"/>
    </row>
    <row r="2015">
      <c r="A2015" s="106">
        <v>2014.0</v>
      </c>
      <c r="B2015" s="107" t="s">
        <v>7119</v>
      </c>
      <c r="C2015" s="107" t="s">
        <v>7662</v>
      </c>
      <c r="D2015" s="107" t="s">
        <v>4509</v>
      </c>
      <c r="E2015" s="36" t="s">
        <v>7663</v>
      </c>
      <c r="F2015" s="14"/>
      <c r="G2015" s="14"/>
      <c r="H2015" s="14"/>
      <c r="I2015" s="14"/>
      <c r="J2015" s="14"/>
      <c r="K2015" s="14"/>
      <c r="L2015" s="14"/>
      <c r="M2015" s="14"/>
      <c r="N2015" s="14"/>
      <c r="O2015" s="14"/>
      <c r="P2015" s="14"/>
      <c r="Q2015" s="14"/>
      <c r="R2015" s="14"/>
      <c r="S2015" s="14"/>
      <c r="T2015" s="14"/>
      <c r="U2015" s="14"/>
      <c r="V2015" s="14"/>
      <c r="W2015" s="14"/>
      <c r="X2015" s="14"/>
      <c r="Y2015" s="14"/>
      <c r="Z2015" s="14"/>
    </row>
    <row r="2016">
      <c r="A2016" s="106">
        <v>2015.0</v>
      </c>
      <c r="B2016" s="107" t="s">
        <v>7119</v>
      </c>
      <c r="C2016" s="107" t="s">
        <v>7664</v>
      </c>
      <c r="D2016" s="107" t="s">
        <v>4509</v>
      </c>
      <c r="E2016" s="36" t="s">
        <v>7665</v>
      </c>
      <c r="F2016" s="14"/>
      <c r="G2016" s="14"/>
      <c r="H2016" s="14"/>
      <c r="I2016" s="14"/>
      <c r="J2016" s="14"/>
      <c r="K2016" s="14"/>
      <c r="L2016" s="14"/>
      <c r="M2016" s="14"/>
      <c r="N2016" s="14"/>
      <c r="O2016" s="14"/>
      <c r="P2016" s="14"/>
      <c r="Q2016" s="14"/>
      <c r="R2016" s="14"/>
      <c r="S2016" s="14"/>
      <c r="T2016" s="14"/>
      <c r="U2016" s="14"/>
      <c r="V2016" s="14"/>
      <c r="W2016" s="14"/>
      <c r="X2016" s="14"/>
      <c r="Y2016" s="14"/>
      <c r="Z2016" s="14"/>
    </row>
    <row r="2017">
      <c r="A2017" s="106">
        <v>2016.0</v>
      </c>
      <c r="B2017" s="107" t="s">
        <v>7119</v>
      </c>
      <c r="C2017" s="107" t="s">
        <v>4521</v>
      </c>
      <c r="D2017" s="107" t="s">
        <v>4509</v>
      </c>
      <c r="E2017" s="36" t="s">
        <v>7666</v>
      </c>
      <c r="F2017" s="14"/>
      <c r="G2017" s="14"/>
      <c r="H2017" s="14"/>
      <c r="I2017" s="14"/>
      <c r="J2017" s="14"/>
      <c r="K2017" s="14"/>
      <c r="L2017" s="14"/>
      <c r="M2017" s="14"/>
      <c r="N2017" s="14"/>
      <c r="O2017" s="14"/>
      <c r="P2017" s="14"/>
      <c r="Q2017" s="14"/>
      <c r="R2017" s="14"/>
      <c r="S2017" s="14"/>
      <c r="T2017" s="14"/>
      <c r="U2017" s="14"/>
      <c r="V2017" s="14"/>
      <c r="W2017" s="14"/>
      <c r="X2017" s="14"/>
      <c r="Y2017" s="14"/>
      <c r="Z2017" s="14"/>
    </row>
    <row r="2018">
      <c r="A2018" s="106">
        <v>2017.0</v>
      </c>
      <c r="B2018" s="107" t="s">
        <v>7119</v>
      </c>
      <c r="C2018" s="107" t="s">
        <v>4541</v>
      </c>
      <c r="D2018" s="107" t="s">
        <v>4509</v>
      </c>
      <c r="E2018" s="36" t="s">
        <v>7667</v>
      </c>
      <c r="F2018" s="14"/>
      <c r="G2018" s="14"/>
      <c r="H2018" s="14"/>
      <c r="I2018" s="14"/>
      <c r="J2018" s="14"/>
      <c r="K2018" s="14"/>
      <c r="L2018" s="14"/>
      <c r="M2018" s="14"/>
      <c r="N2018" s="14"/>
      <c r="O2018" s="14"/>
      <c r="P2018" s="14"/>
      <c r="Q2018" s="14"/>
      <c r="R2018" s="14"/>
      <c r="S2018" s="14"/>
      <c r="T2018" s="14"/>
      <c r="U2018" s="14"/>
      <c r="V2018" s="14"/>
      <c r="W2018" s="14"/>
      <c r="X2018" s="14"/>
      <c r="Y2018" s="14"/>
      <c r="Z2018" s="14"/>
    </row>
    <row r="2019">
      <c r="A2019" s="106">
        <v>2018.0</v>
      </c>
      <c r="B2019" s="107" t="s">
        <v>7119</v>
      </c>
      <c r="C2019" s="107" t="s">
        <v>7668</v>
      </c>
      <c r="D2019" s="107" t="s">
        <v>4509</v>
      </c>
      <c r="E2019" s="36" t="s">
        <v>7669</v>
      </c>
      <c r="F2019" s="14"/>
      <c r="G2019" s="14"/>
      <c r="H2019" s="14"/>
      <c r="I2019" s="14"/>
      <c r="J2019" s="14"/>
      <c r="K2019" s="14"/>
      <c r="L2019" s="14"/>
      <c r="M2019" s="14"/>
      <c r="N2019" s="14"/>
      <c r="O2019" s="14"/>
      <c r="P2019" s="14"/>
      <c r="Q2019" s="14"/>
      <c r="R2019" s="14"/>
      <c r="S2019" s="14"/>
      <c r="T2019" s="14"/>
      <c r="U2019" s="14"/>
      <c r="V2019" s="14"/>
      <c r="W2019" s="14"/>
      <c r="X2019" s="14"/>
      <c r="Y2019" s="14"/>
      <c r="Z2019" s="14"/>
    </row>
    <row r="2020">
      <c r="A2020" s="106">
        <v>2019.0</v>
      </c>
      <c r="B2020" s="107" t="s">
        <v>7119</v>
      </c>
      <c r="C2020" s="107" t="s">
        <v>4521</v>
      </c>
      <c r="D2020" s="107" t="s">
        <v>4509</v>
      </c>
      <c r="E2020" s="36" t="s">
        <v>7670</v>
      </c>
      <c r="F2020" s="14"/>
      <c r="G2020" s="14"/>
      <c r="H2020" s="14"/>
      <c r="I2020" s="14"/>
      <c r="J2020" s="14"/>
      <c r="K2020" s="14"/>
      <c r="L2020" s="14"/>
      <c r="M2020" s="14"/>
      <c r="N2020" s="14"/>
      <c r="O2020" s="14"/>
      <c r="P2020" s="14"/>
      <c r="Q2020" s="14"/>
      <c r="R2020" s="14"/>
      <c r="S2020" s="14"/>
      <c r="T2020" s="14"/>
      <c r="U2020" s="14"/>
      <c r="V2020" s="14"/>
      <c r="W2020" s="14"/>
      <c r="X2020" s="14"/>
      <c r="Y2020" s="14"/>
      <c r="Z2020" s="14"/>
    </row>
    <row r="2021">
      <c r="A2021" s="106">
        <v>2020.0</v>
      </c>
      <c r="B2021" s="107" t="s">
        <v>7119</v>
      </c>
      <c r="C2021" s="107" t="s">
        <v>7671</v>
      </c>
      <c r="D2021" s="107" t="s">
        <v>4505</v>
      </c>
      <c r="E2021" s="36" t="s">
        <v>7672</v>
      </c>
      <c r="F2021" s="14"/>
      <c r="G2021" s="14"/>
      <c r="H2021" s="14"/>
      <c r="I2021" s="14"/>
      <c r="J2021" s="14"/>
      <c r="K2021" s="14"/>
      <c r="L2021" s="14"/>
      <c r="M2021" s="14"/>
      <c r="N2021" s="14"/>
      <c r="O2021" s="14"/>
      <c r="P2021" s="14"/>
      <c r="Q2021" s="14"/>
      <c r="R2021" s="14"/>
      <c r="S2021" s="14"/>
      <c r="T2021" s="14"/>
      <c r="U2021" s="14"/>
      <c r="V2021" s="14"/>
      <c r="W2021" s="14"/>
      <c r="X2021" s="14"/>
      <c r="Y2021" s="14"/>
      <c r="Z2021" s="14"/>
    </row>
    <row r="2022">
      <c r="A2022" s="106">
        <v>2021.0</v>
      </c>
      <c r="B2022" s="107" t="s">
        <v>7119</v>
      </c>
      <c r="C2022" s="107" t="s">
        <v>7673</v>
      </c>
      <c r="D2022" s="107" t="s">
        <v>4569</v>
      </c>
      <c r="E2022" s="36" t="s">
        <v>7674</v>
      </c>
      <c r="F2022" s="14"/>
      <c r="G2022" s="14"/>
      <c r="H2022" s="14"/>
      <c r="I2022" s="14"/>
      <c r="J2022" s="14"/>
      <c r="K2022" s="14"/>
      <c r="L2022" s="14"/>
      <c r="M2022" s="14"/>
      <c r="N2022" s="14"/>
      <c r="O2022" s="14"/>
      <c r="P2022" s="14"/>
      <c r="Q2022" s="14"/>
      <c r="R2022" s="14"/>
      <c r="S2022" s="14"/>
      <c r="T2022" s="14"/>
      <c r="U2022" s="14"/>
      <c r="V2022" s="14"/>
      <c r="W2022" s="14"/>
      <c r="X2022" s="14"/>
      <c r="Y2022" s="14"/>
      <c r="Z2022" s="14"/>
    </row>
    <row r="2023">
      <c r="A2023" s="106">
        <v>2022.0</v>
      </c>
      <c r="B2023" s="107" t="s">
        <v>7119</v>
      </c>
      <c r="C2023" s="107" t="s">
        <v>5562</v>
      </c>
      <c r="D2023" s="107" t="s">
        <v>4505</v>
      </c>
      <c r="E2023" s="36" t="s">
        <v>7675</v>
      </c>
      <c r="F2023" s="14"/>
      <c r="G2023" s="14"/>
      <c r="H2023" s="14"/>
      <c r="I2023" s="14"/>
      <c r="J2023" s="14"/>
      <c r="K2023" s="14"/>
      <c r="L2023" s="14"/>
      <c r="M2023" s="14"/>
      <c r="N2023" s="14"/>
      <c r="O2023" s="14"/>
      <c r="P2023" s="14"/>
      <c r="Q2023" s="14"/>
      <c r="R2023" s="14"/>
      <c r="S2023" s="14"/>
      <c r="T2023" s="14"/>
      <c r="U2023" s="14"/>
      <c r="V2023" s="14"/>
      <c r="W2023" s="14"/>
      <c r="X2023" s="14"/>
      <c r="Y2023" s="14"/>
      <c r="Z2023" s="14"/>
    </row>
    <row r="2024">
      <c r="A2024" s="106">
        <v>2023.0</v>
      </c>
      <c r="B2024" s="107" t="s">
        <v>7119</v>
      </c>
      <c r="C2024" s="107" t="s">
        <v>6897</v>
      </c>
      <c r="D2024" s="107" t="s">
        <v>4509</v>
      </c>
      <c r="E2024" s="36" t="s">
        <v>7676</v>
      </c>
      <c r="F2024" s="14"/>
      <c r="G2024" s="14"/>
      <c r="H2024" s="14"/>
      <c r="I2024" s="14"/>
      <c r="J2024" s="14"/>
      <c r="K2024" s="14"/>
      <c r="L2024" s="14"/>
      <c r="M2024" s="14"/>
      <c r="N2024" s="14"/>
      <c r="O2024" s="14"/>
      <c r="P2024" s="14"/>
      <c r="Q2024" s="14"/>
      <c r="R2024" s="14"/>
      <c r="S2024" s="14"/>
      <c r="T2024" s="14"/>
      <c r="U2024" s="14"/>
      <c r="V2024" s="14"/>
      <c r="W2024" s="14"/>
      <c r="X2024" s="14"/>
      <c r="Y2024" s="14"/>
      <c r="Z2024" s="14"/>
    </row>
    <row r="2025">
      <c r="A2025" s="106">
        <v>2024.0</v>
      </c>
      <c r="B2025" s="107" t="s">
        <v>7119</v>
      </c>
      <c r="C2025" s="107" t="s">
        <v>7677</v>
      </c>
      <c r="D2025" s="107" t="s">
        <v>4509</v>
      </c>
      <c r="E2025" s="36" t="s">
        <v>7678</v>
      </c>
      <c r="F2025" s="14"/>
      <c r="G2025" s="14"/>
      <c r="H2025" s="14"/>
      <c r="I2025" s="14"/>
      <c r="J2025" s="14"/>
      <c r="K2025" s="14"/>
      <c r="L2025" s="14"/>
      <c r="M2025" s="14"/>
      <c r="N2025" s="14"/>
      <c r="O2025" s="14"/>
      <c r="P2025" s="14"/>
      <c r="Q2025" s="14"/>
      <c r="R2025" s="14"/>
      <c r="S2025" s="14"/>
      <c r="T2025" s="14"/>
      <c r="U2025" s="14"/>
      <c r="V2025" s="14"/>
      <c r="W2025" s="14"/>
      <c r="X2025" s="14"/>
      <c r="Y2025" s="14"/>
      <c r="Z2025" s="14"/>
    </row>
    <row r="2026">
      <c r="A2026" s="106">
        <v>2025.0</v>
      </c>
      <c r="B2026" s="107" t="s">
        <v>7119</v>
      </c>
      <c r="C2026" s="107" t="s">
        <v>5442</v>
      </c>
      <c r="D2026" s="107" t="s">
        <v>4505</v>
      </c>
      <c r="E2026" s="36" t="s">
        <v>7679</v>
      </c>
      <c r="F2026" s="14"/>
      <c r="G2026" s="14"/>
      <c r="H2026" s="14"/>
      <c r="I2026" s="14"/>
      <c r="J2026" s="14"/>
      <c r="K2026" s="14"/>
      <c r="L2026" s="14"/>
      <c r="M2026" s="14"/>
      <c r="N2026" s="14"/>
      <c r="O2026" s="14"/>
      <c r="P2026" s="14"/>
      <c r="Q2026" s="14"/>
      <c r="R2026" s="14"/>
      <c r="S2026" s="14"/>
      <c r="T2026" s="14"/>
      <c r="U2026" s="14"/>
      <c r="V2026" s="14"/>
      <c r="W2026" s="14"/>
      <c r="X2026" s="14"/>
      <c r="Y2026" s="14"/>
      <c r="Z2026" s="14"/>
    </row>
    <row r="2027">
      <c r="A2027" s="106">
        <v>2026.0</v>
      </c>
      <c r="B2027" s="107" t="s">
        <v>7119</v>
      </c>
      <c r="C2027" s="107" t="s">
        <v>7680</v>
      </c>
      <c r="D2027" s="107" t="s">
        <v>4509</v>
      </c>
      <c r="E2027" s="36" t="s">
        <v>7681</v>
      </c>
      <c r="F2027" s="14"/>
      <c r="G2027" s="14"/>
      <c r="H2027" s="14"/>
      <c r="I2027" s="14"/>
      <c r="J2027" s="14"/>
      <c r="K2027" s="14"/>
      <c r="L2027" s="14"/>
      <c r="M2027" s="14"/>
      <c r="N2027" s="14"/>
      <c r="O2027" s="14"/>
      <c r="P2027" s="14"/>
      <c r="Q2027" s="14"/>
      <c r="R2027" s="14"/>
      <c r="S2027" s="14"/>
      <c r="T2027" s="14"/>
      <c r="U2027" s="14"/>
      <c r="V2027" s="14"/>
      <c r="W2027" s="14"/>
      <c r="X2027" s="14"/>
      <c r="Y2027" s="14"/>
      <c r="Z2027" s="14"/>
    </row>
    <row r="2028">
      <c r="A2028" s="106">
        <v>2027.0</v>
      </c>
      <c r="B2028" s="107" t="s">
        <v>7119</v>
      </c>
      <c r="C2028" s="107" t="s">
        <v>7682</v>
      </c>
      <c r="D2028" s="107" t="s">
        <v>4509</v>
      </c>
      <c r="E2028" s="36" t="s">
        <v>7683</v>
      </c>
      <c r="F2028" s="14"/>
      <c r="G2028" s="14"/>
      <c r="H2028" s="14"/>
      <c r="I2028" s="14"/>
      <c r="J2028" s="14"/>
      <c r="K2028" s="14"/>
      <c r="L2028" s="14"/>
      <c r="M2028" s="14"/>
      <c r="N2028" s="14"/>
      <c r="O2028" s="14"/>
      <c r="P2028" s="14"/>
      <c r="Q2028" s="14"/>
      <c r="R2028" s="14"/>
      <c r="S2028" s="14"/>
      <c r="T2028" s="14"/>
      <c r="U2028" s="14"/>
      <c r="V2028" s="14"/>
      <c r="W2028" s="14"/>
      <c r="X2028" s="14"/>
      <c r="Y2028" s="14"/>
      <c r="Z2028" s="14"/>
    </row>
    <row r="2029">
      <c r="A2029" s="106">
        <v>2028.0</v>
      </c>
      <c r="B2029" s="107" t="s">
        <v>7119</v>
      </c>
      <c r="C2029" s="107" t="s">
        <v>6332</v>
      </c>
      <c r="D2029" s="107" t="s">
        <v>4509</v>
      </c>
      <c r="E2029" s="36" t="s">
        <v>7684</v>
      </c>
      <c r="F2029" s="14"/>
      <c r="G2029" s="14"/>
      <c r="H2029" s="14"/>
      <c r="I2029" s="14"/>
      <c r="J2029" s="14"/>
      <c r="K2029" s="14"/>
      <c r="L2029" s="14"/>
      <c r="M2029" s="14"/>
      <c r="N2029" s="14"/>
      <c r="O2029" s="14"/>
      <c r="P2029" s="14"/>
      <c r="Q2029" s="14"/>
      <c r="R2029" s="14"/>
      <c r="S2029" s="14"/>
      <c r="T2029" s="14"/>
      <c r="U2029" s="14"/>
      <c r="V2029" s="14"/>
      <c r="W2029" s="14"/>
      <c r="X2029" s="14"/>
      <c r="Y2029" s="14"/>
      <c r="Z2029" s="14"/>
    </row>
    <row r="2030">
      <c r="A2030" s="106">
        <v>2029.0</v>
      </c>
      <c r="B2030" s="107" t="s">
        <v>7119</v>
      </c>
      <c r="C2030" s="107" t="s">
        <v>7685</v>
      </c>
      <c r="D2030" s="107" t="s">
        <v>4509</v>
      </c>
      <c r="E2030" s="36" t="s">
        <v>7686</v>
      </c>
      <c r="F2030" s="14"/>
      <c r="G2030" s="14"/>
      <c r="H2030" s="14"/>
      <c r="I2030" s="14"/>
      <c r="J2030" s="14"/>
      <c r="K2030" s="14"/>
      <c r="L2030" s="14"/>
      <c r="M2030" s="14"/>
      <c r="N2030" s="14"/>
      <c r="O2030" s="14"/>
      <c r="P2030" s="14"/>
      <c r="Q2030" s="14"/>
      <c r="R2030" s="14"/>
      <c r="S2030" s="14"/>
      <c r="T2030" s="14"/>
      <c r="U2030" s="14"/>
      <c r="V2030" s="14"/>
      <c r="W2030" s="14"/>
      <c r="X2030" s="14"/>
      <c r="Y2030" s="14"/>
      <c r="Z2030" s="14"/>
    </row>
    <row r="2031">
      <c r="A2031" s="106">
        <v>2030.0</v>
      </c>
      <c r="B2031" s="107" t="s">
        <v>7119</v>
      </c>
      <c r="C2031" s="107" t="s">
        <v>7687</v>
      </c>
      <c r="D2031" s="107" t="s">
        <v>4505</v>
      </c>
      <c r="E2031" s="36" t="s">
        <v>7688</v>
      </c>
      <c r="F2031" s="14"/>
      <c r="G2031" s="14"/>
      <c r="H2031" s="14"/>
      <c r="I2031" s="14"/>
      <c r="J2031" s="14"/>
      <c r="K2031" s="14"/>
      <c r="L2031" s="14"/>
      <c r="M2031" s="14"/>
      <c r="N2031" s="14"/>
      <c r="O2031" s="14"/>
      <c r="P2031" s="14"/>
      <c r="Q2031" s="14"/>
      <c r="R2031" s="14"/>
      <c r="S2031" s="14"/>
      <c r="T2031" s="14"/>
      <c r="U2031" s="14"/>
      <c r="V2031" s="14"/>
      <c r="W2031" s="14"/>
      <c r="X2031" s="14"/>
      <c r="Y2031" s="14"/>
      <c r="Z2031" s="14"/>
    </row>
    <row r="2032">
      <c r="A2032" s="106">
        <v>2031.0</v>
      </c>
      <c r="B2032" s="107" t="s">
        <v>7119</v>
      </c>
      <c r="C2032" s="107" t="s">
        <v>4682</v>
      </c>
      <c r="D2032" s="107" t="s">
        <v>4509</v>
      </c>
      <c r="E2032" s="36" t="s">
        <v>805</v>
      </c>
      <c r="F2032" s="14"/>
      <c r="G2032" s="14"/>
      <c r="H2032" s="14"/>
      <c r="I2032" s="14"/>
      <c r="J2032" s="14"/>
      <c r="K2032" s="14"/>
      <c r="L2032" s="14"/>
      <c r="M2032" s="14"/>
      <c r="N2032" s="14"/>
      <c r="O2032" s="14"/>
      <c r="P2032" s="14"/>
      <c r="Q2032" s="14"/>
      <c r="R2032" s="14"/>
      <c r="S2032" s="14"/>
      <c r="T2032" s="14"/>
      <c r="U2032" s="14"/>
      <c r="V2032" s="14"/>
      <c r="W2032" s="14"/>
      <c r="X2032" s="14"/>
      <c r="Y2032" s="14"/>
      <c r="Z2032" s="14"/>
    </row>
    <row r="2033">
      <c r="A2033" s="106">
        <v>2032.0</v>
      </c>
      <c r="B2033" s="107" t="s">
        <v>7119</v>
      </c>
      <c r="C2033" s="107" t="s">
        <v>7689</v>
      </c>
      <c r="D2033" s="107" t="s">
        <v>4509</v>
      </c>
      <c r="E2033" s="36" t="s">
        <v>7690</v>
      </c>
      <c r="F2033" s="14"/>
      <c r="G2033" s="14"/>
      <c r="H2033" s="14"/>
      <c r="I2033" s="14"/>
      <c r="J2033" s="14"/>
      <c r="K2033" s="14"/>
      <c r="L2033" s="14"/>
      <c r="M2033" s="14"/>
      <c r="N2033" s="14"/>
      <c r="O2033" s="14"/>
      <c r="P2033" s="14"/>
      <c r="Q2033" s="14"/>
      <c r="R2033" s="14"/>
      <c r="S2033" s="14"/>
      <c r="T2033" s="14"/>
      <c r="U2033" s="14"/>
      <c r="V2033" s="14"/>
      <c r="W2033" s="14"/>
      <c r="X2033" s="14"/>
      <c r="Y2033" s="14"/>
      <c r="Z2033" s="14"/>
    </row>
    <row r="2034">
      <c r="A2034" s="106">
        <v>2033.0</v>
      </c>
      <c r="B2034" s="107" t="s">
        <v>7119</v>
      </c>
      <c r="C2034" s="107" t="s">
        <v>7691</v>
      </c>
      <c r="D2034" s="107" t="s">
        <v>5224</v>
      </c>
      <c r="E2034" s="36" t="s">
        <v>7692</v>
      </c>
      <c r="F2034" s="14"/>
      <c r="G2034" s="14"/>
      <c r="H2034" s="14"/>
      <c r="I2034" s="14"/>
      <c r="J2034" s="14"/>
      <c r="K2034" s="14"/>
      <c r="L2034" s="14"/>
      <c r="M2034" s="14"/>
      <c r="N2034" s="14"/>
      <c r="O2034" s="14"/>
      <c r="P2034" s="14"/>
      <c r="Q2034" s="14"/>
      <c r="R2034" s="14"/>
      <c r="S2034" s="14"/>
      <c r="T2034" s="14"/>
      <c r="U2034" s="14"/>
      <c r="V2034" s="14"/>
      <c r="W2034" s="14"/>
      <c r="X2034" s="14"/>
      <c r="Y2034" s="14"/>
      <c r="Z2034" s="14"/>
    </row>
    <row r="2035">
      <c r="A2035" s="106">
        <v>2034.0</v>
      </c>
      <c r="B2035" s="107" t="s">
        <v>7119</v>
      </c>
      <c r="C2035" s="107" t="s">
        <v>7693</v>
      </c>
      <c r="D2035" s="107" t="s">
        <v>4509</v>
      </c>
      <c r="E2035" s="36" t="s">
        <v>7694</v>
      </c>
      <c r="F2035" s="14"/>
      <c r="G2035" s="14"/>
      <c r="H2035" s="14"/>
      <c r="I2035" s="14"/>
      <c r="J2035" s="14"/>
      <c r="K2035" s="14"/>
      <c r="L2035" s="14"/>
      <c r="M2035" s="14"/>
      <c r="N2035" s="14"/>
      <c r="O2035" s="14"/>
      <c r="P2035" s="14"/>
      <c r="Q2035" s="14"/>
      <c r="R2035" s="14"/>
      <c r="S2035" s="14"/>
      <c r="T2035" s="14"/>
      <c r="U2035" s="14"/>
      <c r="V2035" s="14"/>
      <c r="W2035" s="14"/>
      <c r="X2035" s="14"/>
      <c r="Y2035" s="14"/>
      <c r="Z2035" s="14"/>
    </row>
    <row r="2036">
      <c r="A2036" s="106">
        <v>2035.0</v>
      </c>
      <c r="B2036" s="107" t="s">
        <v>7119</v>
      </c>
      <c r="C2036" s="107" t="s">
        <v>7695</v>
      </c>
      <c r="D2036" s="107" t="s">
        <v>4885</v>
      </c>
      <c r="E2036" s="36" t="s">
        <v>7696</v>
      </c>
      <c r="F2036" s="14"/>
      <c r="G2036" s="14"/>
      <c r="H2036" s="14"/>
      <c r="I2036" s="14"/>
      <c r="J2036" s="14"/>
      <c r="K2036" s="14"/>
      <c r="L2036" s="14"/>
      <c r="M2036" s="14"/>
      <c r="N2036" s="14"/>
      <c r="O2036" s="14"/>
      <c r="P2036" s="14"/>
      <c r="Q2036" s="14"/>
      <c r="R2036" s="14"/>
      <c r="S2036" s="14"/>
      <c r="T2036" s="14"/>
      <c r="U2036" s="14"/>
      <c r="V2036" s="14"/>
      <c r="W2036" s="14"/>
      <c r="X2036" s="14"/>
      <c r="Y2036" s="14"/>
      <c r="Z2036" s="14"/>
    </row>
    <row r="2037">
      <c r="A2037" s="106">
        <v>2036.0</v>
      </c>
      <c r="B2037" s="107" t="s">
        <v>7119</v>
      </c>
      <c r="C2037" s="107" t="s">
        <v>5124</v>
      </c>
      <c r="D2037" s="107" t="s">
        <v>4509</v>
      </c>
      <c r="E2037" s="36" t="s">
        <v>7697</v>
      </c>
      <c r="F2037" s="14"/>
      <c r="G2037" s="14"/>
      <c r="H2037" s="14"/>
      <c r="I2037" s="14"/>
      <c r="J2037" s="14"/>
      <c r="K2037" s="14"/>
      <c r="L2037" s="14"/>
      <c r="M2037" s="14"/>
      <c r="N2037" s="14"/>
      <c r="O2037" s="14"/>
      <c r="P2037" s="14"/>
      <c r="Q2037" s="14"/>
      <c r="R2037" s="14"/>
      <c r="S2037" s="14"/>
      <c r="T2037" s="14"/>
      <c r="U2037" s="14"/>
      <c r="V2037" s="14"/>
      <c r="W2037" s="14"/>
      <c r="X2037" s="14"/>
      <c r="Y2037" s="14"/>
      <c r="Z2037" s="14"/>
    </row>
    <row r="2038">
      <c r="A2038" s="106">
        <v>2037.0</v>
      </c>
      <c r="B2038" s="107" t="s">
        <v>7119</v>
      </c>
      <c r="C2038" s="107" t="s">
        <v>7698</v>
      </c>
      <c r="D2038" s="107" t="s">
        <v>4509</v>
      </c>
      <c r="E2038" s="36" t="s">
        <v>7699</v>
      </c>
      <c r="F2038" s="14"/>
      <c r="G2038" s="14"/>
      <c r="H2038" s="14"/>
      <c r="I2038" s="14"/>
      <c r="J2038" s="14"/>
      <c r="K2038" s="14"/>
      <c r="L2038" s="14"/>
      <c r="M2038" s="14"/>
      <c r="N2038" s="14"/>
      <c r="O2038" s="14"/>
      <c r="P2038" s="14"/>
      <c r="Q2038" s="14"/>
      <c r="R2038" s="14"/>
      <c r="S2038" s="14"/>
      <c r="T2038" s="14"/>
      <c r="U2038" s="14"/>
      <c r="V2038" s="14"/>
      <c r="W2038" s="14"/>
      <c r="X2038" s="14"/>
      <c r="Y2038" s="14"/>
      <c r="Z2038" s="14"/>
    </row>
    <row r="2039">
      <c r="A2039" s="106">
        <v>2038.0</v>
      </c>
      <c r="B2039" s="107" t="s">
        <v>7119</v>
      </c>
      <c r="C2039" s="107" t="s">
        <v>6142</v>
      </c>
      <c r="D2039" s="107" t="s">
        <v>4509</v>
      </c>
      <c r="E2039" s="36" t="s">
        <v>7700</v>
      </c>
      <c r="F2039" s="14"/>
      <c r="G2039" s="14"/>
      <c r="H2039" s="14"/>
      <c r="I2039" s="14"/>
      <c r="J2039" s="14"/>
      <c r="K2039" s="14"/>
      <c r="L2039" s="14"/>
      <c r="M2039" s="14"/>
      <c r="N2039" s="14"/>
      <c r="O2039" s="14"/>
      <c r="P2039" s="14"/>
      <c r="Q2039" s="14"/>
      <c r="R2039" s="14"/>
      <c r="S2039" s="14"/>
      <c r="T2039" s="14"/>
      <c r="U2039" s="14"/>
      <c r="V2039" s="14"/>
      <c r="W2039" s="14"/>
      <c r="X2039" s="14"/>
      <c r="Y2039" s="14"/>
      <c r="Z2039" s="14"/>
    </row>
    <row r="2040">
      <c r="A2040" s="106">
        <v>2039.0</v>
      </c>
      <c r="B2040" s="107" t="s">
        <v>7119</v>
      </c>
      <c r="C2040" s="107" t="s">
        <v>7701</v>
      </c>
      <c r="D2040" s="107" t="s">
        <v>4505</v>
      </c>
      <c r="E2040" s="36" t="s">
        <v>7702</v>
      </c>
      <c r="F2040" s="14"/>
      <c r="G2040" s="14"/>
      <c r="H2040" s="14"/>
      <c r="I2040" s="14"/>
      <c r="J2040" s="14"/>
      <c r="K2040" s="14"/>
      <c r="L2040" s="14"/>
      <c r="M2040" s="14"/>
      <c r="N2040" s="14"/>
      <c r="O2040" s="14"/>
      <c r="P2040" s="14"/>
      <c r="Q2040" s="14"/>
      <c r="R2040" s="14"/>
      <c r="S2040" s="14"/>
      <c r="T2040" s="14"/>
      <c r="U2040" s="14"/>
      <c r="V2040" s="14"/>
      <c r="W2040" s="14"/>
      <c r="X2040" s="14"/>
      <c r="Y2040" s="14"/>
      <c r="Z2040" s="14"/>
    </row>
    <row r="2041">
      <c r="A2041" s="106">
        <v>2040.0</v>
      </c>
      <c r="B2041" s="107" t="s">
        <v>7119</v>
      </c>
      <c r="C2041" s="107" t="s">
        <v>7703</v>
      </c>
      <c r="D2041" s="107" t="s">
        <v>4505</v>
      </c>
      <c r="E2041" s="36" t="s">
        <v>7704</v>
      </c>
      <c r="F2041" s="14"/>
      <c r="G2041" s="14"/>
      <c r="H2041" s="14"/>
      <c r="I2041" s="14"/>
      <c r="J2041" s="14"/>
      <c r="K2041" s="14"/>
      <c r="L2041" s="14"/>
      <c r="M2041" s="14"/>
      <c r="N2041" s="14"/>
      <c r="O2041" s="14"/>
      <c r="P2041" s="14"/>
      <c r="Q2041" s="14"/>
      <c r="R2041" s="14"/>
      <c r="S2041" s="14"/>
      <c r="T2041" s="14"/>
      <c r="U2041" s="14"/>
      <c r="V2041" s="14"/>
      <c r="W2041" s="14"/>
      <c r="X2041" s="14"/>
      <c r="Y2041" s="14"/>
      <c r="Z2041" s="14"/>
    </row>
    <row r="2042">
      <c r="A2042" s="106">
        <v>2041.0</v>
      </c>
      <c r="B2042" s="107" t="s">
        <v>7119</v>
      </c>
      <c r="C2042" s="107" t="s">
        <v>7618</v>
      </c>
      <c r="D2042" s="107" t="s">
        <v>4509</v>
      </c>
      <c r="E2042" s="36" t="s">
        <v>7705</v>
      </c>
      <c r="F2042" s="14"/>
      <c r="G2042" s="14"/>
      <c r="H2042" s="14"/>
      <c r="I2042" s="14"/>
      <c r="J2042" s="14"/>
      <c r="K2042" s="14"/>
      <c r="L2042" s="14"/>
      <c r="M2042" s="14"/>
      <c r="N2042" s="14"/>
      <c r="O2042" s="14"/>
      <c r="P2042" s="14"/>
      <c r="Q2042" s="14"/>
      <c r="R2042" s="14"/>
      <c r="S2042" s="14"/>
      <c r="T2042" s="14"/>
      <c r="U2042" s="14"/>
      <c r="V2042" s="14"/>
      <c r="W2042" s="14"/>
      <c r="X2042" s="14"/>
      <c r="Y2042" s="14"/>
      <c r="Z2042" s="14"/>
    </row>
    <row r="2043">
      <c r="A2043" s="106">
        <v>2042.0</v>
      </c>
      <c r="B2043" s="107" t="s">
        <v>7119</v>
      </c>
      <c r="C2043" s="107" t="s">
        <v>4515</v>
      </c>
      <c r="D2043" s="107" t="s">
        <v>4509</v>
      </c>
      <c r="E2043" s="36" t="s">
        <v>7706</v>
      </c>
      <c r="F2043" s="14"/>
      <c r="G2043" s="14"/>
      <c r="H2043" s="14"/>
      <c r="I2043" s="14"/>
      <c r="J2043" s="14"/>
      <c r="K2043" s="14"/>
      <c r="L2043" s="14"/>
      <c r="M2043" s="14"/>
      <c r="N2043" s="14"/>
      <c r="O2043" s="14"/>
      <c r="P2043" s="14"/>
      <c r="Q2043" s="14"/>
      <c r="R2043" s="14"/>
      <c r="S2043" s="14"/>
      <c r="T2043" s="14"/>
      <c r="U2043" s="14"/>
      <c r="V2043" s="14"/>
      <c r="W2043" s="14"/>
      <c r="X2043" s="14"/>
      <c r="Y2043" s="14"/>
      <c r="Z2043" s="14"/>
    </row>
    <row r="2044">
      <c r="A2044" s="106">
        <v>2043.0</v>
      </c>
      <c r="B2044" s="107" t="s">
        <v>7119</v>
      </c>
      <c r="C2044" s="107" t="s">
        <v>4579</v>
      </c>
      <c r="D2044" s="107" t="s">
        <v>4509</v>
      </c>
      <c r="E2044" s="36" t="s">
        <v>7707</v>
      </c>
      <c r="F2044" s="14"/>
      <c r="G2044" s="14"/>
      <c r="H2044" s="14"/>
      <c r="I2044" s="14"/>
      <c r="J2044" s="14"/>
      <c r="K2044" s="14"/>
      <c r="L2044" s="14"/>
      <c r="M2044" s="14"/>
      <c r="N2044" s="14"/>
      <c r="O2044" s="14"/>
      <c r="P2044" s="14"/>
      <c r="Q2044" s="14"/>
      <c r="R2044" s="14"/>
      <c r="S2044" s="14"/>
      <c r="T2044" s="14"/>
      <c r="U2044" s="14"/>
      <c r="V2044" s="14"/>
      <c r="W2044" s="14"/>
      <c r="X2044" s="14"/>
      <c r="Y2044" s="14"/>
      <c r="Z2044" s="14"/>
    </row>
    <row r="2045">
      <c r="A2045" s="106">
        <v>2044.0</v>
      </c>
      <c r="B2045" s="107" t="s">
        <v>7119</v>
      </c>
      <c r="C2045" s="107" t="s">
        <v>4558</v>
      </c>
      <c r="D2045" s="107" t="s">
        <v>4509</v>
      </c>
      <c r="E2045" s="36" t="s">
        <v>7708</v>
      </c>
      <c r="F2045" s="14"/>
      <c r="G2045" s="14"/>
      <c r="H2045" s="14"/>
      <c r="I2045" s="14"/>
      <c r="J2045" s="14"/>
      <c r="K2045" s="14"/>
      <c r="L2045" s="14"/>
      <c r="M2045" s="14"/>
      <c r="N2045" s="14"/>
      <c r="O2045" s="14"/>
      <c r="P2045" s="14"/>
      <c r="Q2045" s="14"/>
      <c r="R2045" s="14"/>
      <c r="S2045" s="14"/>
      <c r="T2045" s="14"/>
      <c r="U2045" s="14"/>
      <c r="V2045" s="14"/>
      <c r="W2045" s="14"/>
      <c r="X2045" s="14"/>
      <c r="Y2045" s="14"/>
      <c r="Z2045" s="14"/>
    </row>
    <row r="2046">
      <c r="A2046" s="106">
        <v>2045.0</v>
      </c>
      <c r="B2046" s="107" t="s">
        <v>7119</v>
      </c>
      <c r="C2046" s="107" t="s">
        <v>4571</v>
      </c>
      <c r="D2046" s="107" t="s">
        <v>4509</v>
      </c>
      <c r="E2046" s="36" t="s">
        <v>7709</v>
      </c>
      <c r="F2046" s="14"/>
      <c r="G2046" s="14"/>
      <c r="H2046" s="14"/>
      <c r="I2046" s="14"/>
      <c r="J2046" s="14"/>
      <c r="K2046" s="14"/>
      <c r="L2046" s="14"/>
      <c r="M2046" s="14"/>
      <c r="N2046" s="14"/>
      <c r="O2046" s="14"/>
      <c r="P2046" s="14"/>
      <c r="Q2046" s="14"/>
      <c r="R2046" s="14"/>
      <c r="S2046" s="14"/>
      <c r="T2046" s="14"/>
      <c r="U2046" s="14"/>
      <c r="V2046" s="14"/>
      <c r="W2046" s="14"/>
      <c r="X2046" s="14"/>
      <c r="Y2046" s="14"/>
      <c r="Z2046" s="14"/>
    </row>
    <row r="2047">
      <c r="A2047" s="106">
        <v>2046.0</v>
      </c>
      <c r="B2047" s="107" t="s">
        <v>7119</v>
      </c>
      <c r="C2047" s="107" t="s">
        <v>4593</v>
      </c>
      <c r="D2047" s="107" t="s">
        <v>5366</v>
      </c>
      <c r="E2047" s="36" t="s">
        <v>7710</v>
      </c>
      <c r="F2047" s="14"/>
      <c r="G2047" s="14"/>
      <c r="H2047" s="14"/>
      <c r="I2047" s="14"/>
      <c r="J2047" s="14"/>
      <c r="K2047" s="14"/>
      <c r="L2047" s="14"/>
      <c r="M2047" s="14"/>
      <c r="N2047" s="14"/>
      <c r="O2047" s="14"/>
      <c r="P2047" s="14"/>
      <c r="Q2047" s="14"/>
      <c r="R2047" s="14"/>
      <c r="S2047" s="14"/>
      <c r="T2047" s="14"/>
      <c r="U2047" s="14"/>
      <c r="V2047" s="14"/>
      <c r="W2047" s="14"/>
      <c r="X2047" s="14"/>
      <c r="Y2047" s="14"/>
      <c r="Z2047" s="14"/>
    </row>
    <row r="2048">
      <c r="A2048" s="106">
        <v>2047.0</v>
      </c>
      <c r="B2048" s="107" t="s">
        <v>7119</v>
      </c>
      <c r="C2048" s="107" t="s">
        <v>7711</v>
      </c>
      <c r="D2048" s="107" t="s">
        <v>4509</v>
      </c>
      <c r="E2048" s="36" t="s">
        <v>7712</v>
      </c>
      <c r="F2048" s="14"/>
      <c r="G2048" s="14"/>
      <c r="H2048" s="14"/>
      <c r="I2048" s="14"/>
      <c r="J2048" s="14"/>
      <c r="K2048" s="14"/>
      <c r="L2048" s="14"/>
      <c r="M2048" s="14"/>
      <c r="N2048" s="14"/>
      <c r="O2048" s="14"/>
      <c r="P2048" s="14"/>
      <c r="Q2048" s="14"/>
      <c r="R2048" s="14"/>
      <c r="S2048" s="14"/>
      <c r="T2048" s="14"/>
      <c r="U2048" s="14"/>
      <c r="V2048" s="14"/>
      <c r="W2048" s="14"/>
      <c r="X2048" s="14"/>
      <c r="Y2048" s="14"/>
      <c r="Z2048" s="14"/>
    </row>
    <row r="2049">
      <c r="A2049" s="106">
        <v>2048.0</v>
      </c>
      <c r="B2049" s="107" t="s">
        <v>7119</v>
      </c>
      <c r="C2049" s="107" t="s">
        <v>4535</v>
      </c>
      <c r="D2049" s="107" t="s">
        <v>4509</v>
      </c>
      <c r="E2049" s="36" t="s">
        <v>7713</v>
      </c>
      <c r="F2049" s="14"/>
      <c r="G2049" s="14"/>
      <c r="H2049" s="14"/>
      <c r="I2049" s="14"/>
      <c r="J2049" s="14"/>
      <c r="K2049" s="14"/>
      <c r="L2049" s="14"/>
      <c r="M2049" s="14"/>
      <c r="N2049" s="14"/>
      <c r="O2049" s="14"/>
      <c r="P2049" s="14"/>
      <c r="Q2049" s="14"/>
      <c r="R2049" s="14"/>
      <c r="S2049" s="14"/>
      <c r="T2049" s="14"/>
      <c r="U2049" s="14"/>
      <c r="V2049" s="14"/>
      <c r="W2049" s="14"/>
      <c r="X2049" s="14"/>
      <c r="Y2049" s="14"/>
      <c r="Z2049" s="14"/>
    </row>
    <row r="2050">
      <c r="A2050" s="106">
        <v>2049.0</v>
      </c>
      <c r="B2050" s="107" t="s">
        <v>7119</v>
      </c>
      <c r="C2050" s="107" t="s">
        <v>7714</v>
      </c>
      <c r="D2050" s="107" t="s">
        <v>4509</v>
      </c>
      <c r="E2050" s="36" t="s">
        <v>7715</v>
      </c>
      <c r="F2050" s="14"/>
      <c r="G2050" s="14"/>
      <c r="H2050" s="14"/>
      <c r="I2050" s="14"/>
      <c r="J2050" s="14"/>
      <c r="K2050" s="14"/>
      <c r="L2050" s="14"/>
      <c r="M2050" s="14"/>
      <c r="N2050" s="14"/>
      <c r="O2050" s="14"/>
      <c r="P2050" s="14"/>
      <c r="Q2050" s="14"/>
      <c r="R2050" s="14"/>
      <c r="S2050" s="14"/>
      <c r="T2050" s="14"/>
      <c r="U2050" s="14"/>
      <c r="V2050" s="14"/>
      <c r="W2050" s="14"/>
      <c r="X2050" s="14"/>
      <c r="Y2050" s="14"/>
      <c r="Z2050" s="14"/>
    </row>
    <row r="2051">
      <c r="A2051" s="106">
        <v>2050.0</v>
      </c>
      <c r="B2051" s="107" t="s">
        <v>7119</v>
      </c>
      <c r="C2051" s="107" t="s">
        <v>7716</v>
      </c>
      <c r="D2051" s="107" t="s">
        <v>4509</v>
      </c>
      <c r="E2051" s="36" t="s">
        <v>7717</v>
      </c>
      <c r="F2051" s="14"/>
      <c r="G2051" s="14"/>
      <c r="H2051" s="14"/>
      <c r="I2051" s="14"/>
      <c r="J2051" s="14"/>
      <c r="K2051" s="14"/>
      <c r="L2051" s="14"/>
      <c r="M2051" s="14"/>
      <c r="N2051" s="14"/>
      <c r="O2051" s="14"/>
      <c r="P2051" s="14"/>
      <c r="Q2051" s="14"/>
      <c r="R2051" s="14"/>
      <c r="S2051" s="14"/>
      <c r="T2051" s="14"/>
      <c r="U2051" s="14"/>
      <c r="V2051" s="14"/>
      <c r="W2051" s="14"/>
      <c r="X2051" s="14"/>
      <c r="Y2051" s="14"/>
      <c r="Z2051" s="14"/>
    </row>
    <row r="2052">
      <c r="A2052" s="106">
        <v>2051.0</v>
      </c>
      <c r="B2052" s="107" t="s">
        <v>7119</v>
      </c>
      <c r="C2052" s="107" t="s">
        <v>6647</v>
      </c>
      <c r="D2052" s="107" t="s">
        <v>4509</v>
      </c>
      <c r="E2052" s="36" t="s">
        <v>7718</v>
      </c>
      <c r="F2052" s="14"/>
      <c r="G2052" s="14"/>
      <c r="H2052" s="14"/>
      <c r="I2052" s="14"/>
      <c r="J2052" s="14"/>
      <c r="K2052" s="14"/>
      <c r="L2052" s="14"/>
      <c r="M2052" s="14"/>
      <c r="N2052" s="14"/>
      <c r="O2052" s="14"/>
      <c r="P2052" s="14"/>
      <c r="Q2052" s="14"/>
      <c r="R2052" s="14"/>
      <c r="S2052" s="14"/>
      <c r="T2052" s="14"/>
      <c r="U2052" s="14"/>
      <c r="V2052" s="14"/>
      <c r="W2052" s="14"/>
      <c r="X2052" s="14"/>
      <c r="Y2052" s="14"/>
      <c r="Z2052" s="14"/>
    </row>
    <row r="2053">
      <c r="A2053" s="106">
        <v>2052.0</v>
      </c>
      <c r="B2053" s="107" t="s">
        <v>7119</v>
      </c>
      <c r="C2053" s="107" t="s">
        <v>7719</v>
      </c>
      <c r="D2053" s="107" t="s">
        <v>4509</v>
      </c>
      <c r="E2053" s="36" t="s">
        <v>7720</v>
      </c>
      <c r="F2053" s="14"/>
      <c r="G2053" s="14"/>
      <c r="H2053" s="14"/>
      <c r="I2053" s="14"/>
      <c r="J2053" s="14"/>
      <c r="K2053" s="14"/>
      <c r="L2053" s="14"/>
      <c r="M2053" s="14"/>
      <c r="N2053" s="14"/>
      <c r="O2053" s="14"/>
      <c r="P2053" s="14"/>
      <c r="Q2053" s="14"/>
      <c r="R2053" s="14"/>
      <c r="S2053" s="14"/>
      <c r="T2053" s="14"/>
      <c r="U2053" s="14"/>
      <c r="V2053" s="14"/>
      <c r="W2053" s="14"/>
      <c r="X2053" s="14"/>
      <c r="Y2053" s="14"/>
      <c r="Z2053" s="14"/>
    </row>
    <row r="2054">
      <c r="A2054" s="106">
        <v>2053.0</v>
      </c>
      <c r="B2054" s="107" t="s">
        <v>7119</v>
      </c>
      <c r="C2054" s="107" t="s">
        <v>4530</v>
      </c>
      <c r="D2054" s="107" t="s">
        <v>4505</v>
      </c>
      <c r="E2054" s="36" t="s">
        <v>7721</v>
      </c>
      <c r="F2054" s="14"/>
      <c r="G2054" s="14"/>
      <c r="H2054" s="14"/>
      <c r="I2054" s="14"/>
      <c r="J2054" s="14"/>
      <c r="K2054" s="14"/>
      <c r="L2054" s="14"/>
      <c r="M2054" s="14"/>
      <c r="N2054" s="14"/>
      <c r="O2054" s="14"/>
      <c r="P2054" s="14"/>
      <c r="Q2054" s="14"/>
      <c r="R2054" s="14"/>
      <c r="S2054" s="14"/>
      <c r="T2054" s="14"/>
      <c r="U2054" s="14"/>
      <c r="V2054" s="14"/>
      <c r="W2054" s="14"/>
      <c r="X2054" s="14"/>
      <c r="Y2054" s="14"/>
      <c r="Z2054" s="14"/>
    </row>
    <row r="2055">
      <c r="A2055" s="106">
        <v>2054.0</v>
      </c>
      <c r="B2055" s="107" t="s">
        <v>7119</v>
      </c>
      <c r="C2055" s="107" t="s">
        <v>7572</v>
      </c>
      <c r="D2055" s="107" t="s">
        <v>4680</v>
      </c>
      <c r="E2055" s="36" t="s">
        <v>7722</v>
      </c>
      <c r="F2055" s="14"/>
      <c r="G2055" s="14"/>
      <c r="H2055" s="14"/>
      <c r="I2055" s="14"/>
      <c r="J2055" s="14"/>
      <c r="K2055" s="14"/>
      <c r="L2055" s="14"/>
      <c r="M2055" s="14"/>
      <c r="N2055" s="14"/>
      <c r="O2055" s="14"/>
      <c r="P2055" s="14"/>
      <c r="Q2055" s="14"/>
      <c r="R2055" s="14"/>
      <c r="S2055" s="14"/>
      <c r="T2055" s="14"/>
      <c r="U2055" s="14"/>
      <c r="V2055" s="14"/>
      <c r="W2055" s="14"/>
      <c r="X2055" s="14"/>
      <c r="Y2055" s="14"/>
      <c r="Z2055" s="14"/>
    </row>
    <row r="2056">
      <c r="A2056" s="106">
        <v>2055.0</v>
      </c>
      <c r="B2056" s="107" t="s">
        <v>7119</v>
      </c>
      <c r="C2056" s="107" t="s">
        <v>7723</v>
      </c>
      <c r="D2056" s="107" t="s">
        <v>4509</v>
      </c>
      <c r="E2056" s="36" t="s">
        <v>7724</v>
      </c>
      <c r="F2056" s="14"/>
      <c r="G2056" s="14"/>
      <c r="H2056" s="14"/>
      <c r="I2056" s="14"/>
      <c r="J2056" s="14"/>
      <c r="K2056" s="14"/>
      <c r="L2056" s="14"/>
      <c r="M2056" s="14"/>
      <c r="N2056" s="14"/>
      <c r="O2056" s="14"/>
      <c r="P2056" s="14"/>
      <c r="Q2056" s="14"/>
      <c r="R2056" s="14"/>
      <c r="S2056" s="14"/>
      <c r="T2056" s="14"/>
      <c r="U2056" s="14"/>
      <c r="V2056" s="14"/>
      <c r="W2056" s="14"/>
      <c r="X2056" s="14"/>
      <c r="Y2056" s="14"/>
      <c r="Z2056" s="14"/>
    </row>
    <row r="2057">
      <c r="A2057" s="106">
        <v>2056.0</v>
      </c>
      <c r="B2057" s="107" t="s">
        <v>7119</v>
      </c>
      <c r="C2057" s="107" t="s">
        <v>5057</v>
      </c>
      <c r="D2057" s="107" t="s">
        <v>4509</v>
      </c>
      <c r="E2057" s="36" t="s">
        <v>7725</v>
      </c>
      <c r="F2057" s="14"/>
      <c r="G2057" s="14"/>
      <c r="H2057" s="14"/>
      <c r="I2057" s="14"/>
      <c r="J2057" s="14"/>
      <c r="K2057" s="14"/>
      <c r="L2057" s="14"/>
      <c r="M2057" s="14"/>
      <c r="N2057" s="14"/>
      <c r="O2057" s="14"/>
      <c r="P2057" s="14"/>
      <c r="Q2057" s="14"/>
      <c r="R2057" s="14"/>
      <c r="S2057" s="14"/>
      <c r="T2057" s="14"/>
      <c r="U2057" s="14"/>
      <c r="V2057" s="14"/>
      <c r="W2057" s="14"/>
      <c r="X2057" s="14"/>
      <c r="Y2057" s="14"/>
      <c r="Z2057" s="14"/>
    </row>
    <row r="2058">
      <c r="A2058" s="106">
        <v>2057.0</v>
      </c>
      <c r="B2058" s="107" t="s">
        <v>7119</v>
      </c>
      <c r="C2058" s="107" t="s">
        <v>5908</v>
      </c>
      <c r="D2058" s="107" t="s">
        <v>4509</v>
      </c>
      <c r="E2058" s="36" t="s">
        <v>7726</v>
      </c>
      <c r="F2058" s="14"/>
      <c r="G2058" s="14"/>
      <c r="H2058" s="14"/>
      <c r="I2058" s="14"/>
      <c r="J2058" s="14"/>
      <c r="K2058" s="14"/>
      <c r="L2058" s="14"/>
      <c r="M2058" s="14"/>
      <c r="N2058" s="14"/>
      <c r="O2058" s="14"/>
      <c r="P2058" s="14"/>
      <c r="Q2058" s="14"/>
      <c r="R2058" s="14"/>
      <c r="S2058" s="14"/>
      <c r="T2058" s="14"/>
      <c r="U2058" s="14"/>
      <c r="V2058" s="14"/>
      <c r="W2058" s="14"/>
      <c r="X2058" s="14"/>
      <c r="Y2058" s="14"/>
      <c r="Z2058" s="14"/>
    </row>
    <row r="2059">
      <c r="A2059" s="106">
        <v>2058.0</v>
      </c>
      <c r="B2059" s="107" t="s">
        <v>7119</v>
      </c>
      <c r="C2059" s="107" t="s">
        <v>7727</v>
      </c>
      <c r="D2059" s="107" t="s">
        <v>4509</v>
      </c>
      <c r="E2059" s="36" t="s">
        <v>7728</v>
      </c>
      <c r="F2059" s="14"/>
      <c r="G2059" s="14"/>
      <c r="H2059" s="14"/>
      <c r="I2059" s="14"/>
      <c r="J2059" s="14"/>
      <c r="K2059" s="14"/>
      <c r="L2059" s="14"/>
      <c r="M2059" s="14"/>
      <c r="N2059" s="14"/>
      <c r="O2059" s="14"/>
      <c r="P2059" s="14"/>
      <c r="Q2059" s="14"/>
      <c r="R2059" s="14"/>
      <c r="S2059" s="14"/>
      <c r="T2059" s="14"/>
      <c r="U2059" s="14"/>
      <c r="V2059" s="14"/>
      <c r="W2059" s="14"/>
      <c r="X2059" s="14"/>
      <c r="Y2059" s="14"/>
      <c r="Z2059" s="14"/>
    </row>
    <row r="2060">
      <c r="A2060" s="106">
        <v>2059.0</v>
      </c>
      <c r="B2060" s="107" t="s">
        <v>7119</v>
      </c>
      <c r="C2060" s="107" t="s">
        <v>5395</v>
      </c>
      <c r="D2060" s="107" t="s">
        <v>4505</v>
      </c>
      <c r="E2060" s="36" t="s">
        <v>7729</v>
      </c>
      <c r="F2060" s="14"/>
      <c r="G2060" s="14"/>
      <c r="H2060" s="14"/>
      <c r="I2060" s="14"/>
      <c r="J2060" s="14"/>
      <c r="K2060" s="14"/>
      <c r="L2060" s="14"/>
      <c r="M2060" s="14"/>
      <c r="N2060" s="14"/>
      <c r="O2060" s="14"/>
      <c r="P2060" s="14"/>
      <c r="Q2060" s="14"/>
      <c r="R2060" s="14"/>
      <c r="S2060" s="14"/>
      <c r="T2060" s="14"/>
      <c r="U2060" s="14"/>
      <c r="V2060" s="14"/>
      <c r="W2060" s="14"/>
      <c r="X2060" s="14"/>
      <c r="Y2060" s="14"/>
      <c r="Z2060" s="14"/>
    </row>
    <row r="2061">
      <c r="A2061" s="106">
        <v>2060.0</v>
      </c>
      <c r="B2061" s="107" t="s">
        <v>7119</v>
      </c>
      <c r="C2061" s="107" t="s">
        <v>7730</v>
      </c>
      <c r="D2061" s="107" t="s">
        <v>4509</v>
      </c>
      <c r="E2061" s="36" t="s">
        <v>7731</v>
      </c>
      <c r="F2061" s="14"/>
      <c r="G2061" s="14"/>
      <c r="H2061" s="14"/>
      <c r="I2061" s="14"/>
      <c r="J2061" s="14"/>
      <c r="K2061" s="14"/>
      <c r="L2061" s="14"/>
      <c r="M2061" s="14"/>
      <c r="N2061" s="14"/>
      <c r="O2061" s="14"/>
      <c r="P2061" s="14"/>
      <c r="Q2061" s="14"/>
      <c r="R2061" s="14"/>
      <c r="S2061" s="14"/>
      <c r="T2061" s="14"/>
      <c r="U2061" s="14"/>
      <c r="V2061" s="14"/>
      <c r="W2061" s="14"/>
      <c r="X2061" s="14"/>
      <c r="Y2061" s="14"/>
      <c r="Z2061" s="14"/>
    </row>
    <row r="2062">
      <c r="A2062" s="106">
        <v>2061.0</v>
      </c>
      <c r="B2062" s="107" t="s">
        <v>7119</v>
      </c>
      <c r="C2062" s="107" t="s">
        <v>4982</v>
      </c>
      <c r="D2062" s="107" t="s">
        <v>4509</v>
      </c>
      <c r="E2062" s="36" t="s">
        <v>7732</v>
      </c>
      <c r="F2062" s="14"/>
      <c r="G2062" s="14"/>
      <c r="H2062" s="14"/>
      <c r="I2062" s="14"/>
      <c r="J2062" s="14"/>
      <c r="K2062" s="14"/>
      <c r="L2062" s="14"/>
      <c r="M2062" s="14"/>
      <c r="N2062" s="14"/>
      <c r="O2062" s="14"/>
      <c r="P2062" s="14"/>
      <c r="Q2062" s="14"/>
      <c r="R2062" s="14"/>
      <c r="S2062" s="14"/>
      <c r="T2062" s="14"/>
      <c r="U2062" s="14"/>
      <c r="V2062" s="14"/>
      <c r="W2062" s="14"/>
      <c r="X2062" s="14"/>
      <c r="Y2062" s="14"/>
      <c r="Z2062" s="14"/>
    </row>
    <row r="2063">
      <c r="A2063" s="106">
        <v>2062.0</v>
      </c>
      <c r="B2063" s="107" t="s">
        <v>7119</v>
      </c>
      <c r="C2063" s="107" t="s">
        <v>7733</v>
      </c>
      <c r="D2063" s="107" t="s">
        <v>4509</v>
      </c>
      <c r="E2063" s="36" t="s">
        <v>7734</v>
      </c>
      <c r="F2063" s="14"/>
      <c r="G2063" s="14"/>
      <c r="H2063" s="14"/>
      <c r="I2063" s="14"/>
      <c r="J2063" s="14"/>
      <c r="K2063" s="14"/>
      <c r="L2063" s="14"/>
      <c r="M2063" s="14"/>
      <c r="N2063" s="14"/>
      <c r="O2063" s="14"/>
      <c r="P2063" s="14"/>
      <c r="Q2063" s="14"/>
      <c r="R2063" s="14"/>
      <c r="S2063" s="14"/>
      <c r="T2063" s="14"/>
      <c r="U2063" s="14"/>
      <c r="V2063" s="14"/>
      <c r="W2063" s="14"/>
      <c r="X2063" s="14"/>
      <c r="Y2063" s="14"/>
      <c r="Z2063" s="14"/>
    </row>
    <row r="2064">
      <c r="A2064" s="106">
        <v>2063.0</v>
      </c>
      <c r="B2064" s="107" t="s">
        <v>7119</v>
      </c>
      <c r="C2064" s="107" t="s">
        <v>5719</v>
      </c>
      <c r="D2064" s="107" t="s">
        <v>4509</v>
      </c>
      <c r="E2064" s="36" t="s">
        <v>7735</v>
      </c>
      <c r="F2064" s="14"/>
      <c r="G2064" s="14"/>
      <c r="H2064" s="14"/>
      <c r="I2064" s="14"/>
      <c r="J2064" s="14"/>
      <c r="K2064" s="14"/>
      <c r="L2064" s="14"/>
      <c r="M2064" s="14"/>
      <c r="N2064" s="14"/>
      <c r="O2064" s="14"/>
      <c r="P2064" s="14"/>
      <c r="Q2064" s="14"/>
      <c r="R2064" s="14"/>
      <c r="S2064" s="14"/>
      <c r="T2064" s="14"/>
      <c r="U2064" s="14"/>
      <c r="V2064" s="14"/>
      <c r="W2064" s="14"/>
      <c r="X2064" s="14"/>
      <c r="Y2064" s="14"/>
      <c r="Z2064" s="14"/>
    </row>
    <row r="2065">
      <c r="A2065" s="106">
        <v>2064.0</v>
      </c>
      <c r="B2065" s="107" t="s">
        <v>7119</v>
      </c>
      <c r="C2065" s="107" t="s">
        <v>4976</v>
      </c>
      <c r="D2065" s="107" t="s">
        <v>4509</v>
      </c>
      <c r="E2065" s="36" t="s">
        <v>7736</v>
      </c>
      <c r="F2065" s="14"/>
      <c r="G2065" s="14"/>
      <c r="H2065" s="14"/>
      <c r="I2065" s="14"/>
      <c r="J2065" s="14"/>
      <c r="K2065" s="14"/>
      <c r="L2065" s="14"/>
      <c r="M2065" s="14"/>
      <c r="N2065" s="14"/>
      <c r="O2065" s="14"/>
      <c r="P2065" s="14"/>
      <c r="Q2065" s="14"/>
      <c r="R2065" s="14"/>
      <c r="S2065" s="14"/>
      <c r="T2065" s="14"/>
      <c r="U2065" s="14"/>
      <c r="V2065" s="14"/>
      <c r="W2065" s="14"/>
      <c r="X2065" s="14"/>
      <c r="Y2065" s="14"/>
      <c r="Z2065" s="14"/>
    </row>
    <row r="2066">
      <c r="A2066" s="106">
        <v>2065.0</v>
      </c>
      <c r="B2066" s="107" t="s">
        <v>7119</v>
      </c>
      <c r="C2066" s="107" t="s">
        <v>6995</v>
      </c>
      <c r="D2066" s="107" t="s">
        <v>4505</v>
      </c>
      <c r="E2066" s="36" t="s">
        <v>7737</v>
      </c>
      <c r="F2066" s="14"/>
      <c r="G2066" s="14"/>
      <c r="H2066" s="14"/>
      <c r="I2066" s="14"/>
      <c r="J2066" s="14"/>
      <c r="K2066" s="14"/>
      <c r="L2066" s="14"/>
      <c r="M2066" s="14"/>
      <c r="N2066" s="14"/>
      <c r="O2066" s="14"/>
      <c r="P2066" s="14"/>
      <c r="Q2066" s="14"/>
      <c r="R2066" s="14"/>
      <c r="S2066" s="14"/>
      <c r="T2066" s="14"/>
      <c r="U2066" s="14"/>
      <c r="V2066" s="14"/>
      <c r="W2066" s="14"/>
      <c r="X2066" s="14"/>
      <c r="Y2066" s="14"/>
      <c r="Z2066" s="14"/>
    </row>
    <row r="2067">
      <c r="A2067" s="106">
        <v>2066.0</v>
      </c>
      <c r="B2067" s="107" t="s">
        <v>7119</v>
      </c>
      <c r="C2067" s="107" t="s">
        <v>7738</v>
      </c>
      <c r="D2067" s="107" t="s">
        <v>4505</v>
      </c>
      <c r="E2067" s="36" t="s">
        <v>7739</v>
      </c>
      <c r="F2067" s="14"/>
      <c r="G2067" s="14"/>
      <c r="H2067" s="14"/>
      <c r="I2067" s="14"/>
      <c r="J2067" s="14"/>
      <c r="K2067" s="14"/>
      <c r="L2067" s="14"/>
      <c r="M2067" s="14"/>
      <c r="N2067" s="14"/>
      <c r="O2067" s="14"/>
      <c r="P2067" s="14"/>
      <c r="Q2067" s="14"/>
      <c r="R2067" s="14"/>
      <c r="S2067" s="14"/>
      <c r="T2067" s="14"/>
      <c r="U2067" s="14"/>
      <c r="V2067" s="14"/>
      <c r="W2067" s="14"/>
      <c r="X2067" s="14"/>
      <c r="Y2067" s="14"/>
      <c r="Z2067" s="14"/>
    </row>
    <row r="2068">
      <c r="A2068" s="106">
        <v>2067.0</v>
      </c>
      <c r="B2068" s="107" t="s">
        <v>7119</v>
      </c>
      <c r="C2068" s="107" t="s">
        <v>4743</v>
      </c>
      <c r="D2068" s="107" t="s">
        <v>4505</v>
      </c>
      <c r="E2068" s="36" t="s">
        <v>7740</v>
      </c>
      <c r="F2068" s="14"/>
      <c r="G2068" s="14"/>
      <c r="H2068" s="14"/>
      <c r="I2068" s="14"/>
      <c r="J2068" s="14"/>
      <c r="K2068" s="14"/>
      <c r="L2068" s="14"/>
      <c r="M2068" s="14"/>
      <c r="N2068" s="14"/>
      <c r="O2068" s="14"/>
      <c r="P2068" s="14"/>
      <c r="Q2068" s="14"/>
      <c r="R2068" s="14"/>
      <c r="S2068" s="14"/>
      <c r="T2068" s="14"/>
      <c r="U2068" s="14"/>
      <c r="V2068" s="14"/>
      <c r="W2068" s="14"/>
      <c r="X2068" s="14"/>
      <c r="Y2068" s="14"/>
      <c r="Z2068" s="14"/>
    </row>
    <row r="2069">
      <c r="A2069" s="106">
        <v>2068.0</v>
      </c>
      <c r="B2069" s="107" t="s">
        <v>7119</v>
      </c>
      <c r="C2069" s="107" t="s">
        <v>7741</v>
      </c>
      <c r="D2069" s="107" t="s">
        <v>4509</v>
      </c>
      <c r="E2069" s="36" t="s">
        <v>7742</v>
      </c>
      <c r="F2069" s="14"/>
      <c r="G2069" s="14"/>
      <c r="H2069" s="14"/>
      <c r="I2069" s="14"/>
      <c r="J2069" s="14"/>
      <c r="K2069" s="14"/>
      <c r="L2069" s="14"/>
      <c r="M2069" s="14"/>
      <c r="N2069" s="14"/>
      <c r="O2069" s="14"/>
      <c r="P2069" s="14"/>
      <c r="Q2069" s="14"/>
      <c r="R2069" s="14"/>
      <c r="S2069" s="14"/>
      <c r="T2069" s="14"/>
      <c r="U2069" s="14"/>
      <c r="V2069" s="14"/>
      <c r="W2069" s="14"/>
      <c r="X2069" s="14"/>
      <c r="Y2069" s="14"/>
      <c r="Z2069" s="14"/>
    </row>
    <row r="2070">
      <c r="A2070" s="106">
        <v>2069.0</v>
      </c>
      <c r="B2070" s="107" t="s">
        <v>7119</v>
      </c>
      <c r="C2070" s="107" t="s">
        <v>7743</v>
      </c>
      <c r="D2070" s="107" t="s">
        <v>4509</v>
      </c>
      <c r="E2070" s="36" t="s">
        <v>7744</v>
      </c>
      <c r="F2070" s="14"/>
      <c r="G2070" s="14"/>
      <c r="H2070" s="14"/>
      <c r="I2070" s="14"/>
      <c r="J2070" s="14"/>
      <c r="K2070" s="14"/>
      <c r="L2070" s="14"/>
      <c r="M2070" s="14"/>
      <c r="N2070" s="14"/>
      <c r="O2070" s="14"/>
      <c r="P2070" s="14"/>
      <c r="Q2070" s="14"/>
      <c r="R2070" s="14"/>
      <c r="S2070" s="14"/>
      <c r="T2070" s="14"/>
      <c r="U2070" s="14"/>
      <c r="V2070" s="14"/>
      <c r="W2070" s="14"/>
      <c r="X2070" s="14"/>
      <c r="Y2070" s="14"/>
      <c r="Z2070" s="14"/>
    </row>
    <row r="2071">
      <c r="A2071" s="106">
        <v>2070.0</v>
      </c>
      <c r="B2071" s="107" t="s">
        <v>7119</v>
      </c>
      <c r="C2071" s="107" t="s">
        <v>7745</v>
      </c>
      <c r="D2071" s="107" t="s">
        <v>4509</v>
      </c>
      <c r="E2071" s="36" t="s">
        <v>7746</v>
      </c>
      <c r="F2071" s="14"/>
      <c r="G2071" s="14"/>
      <c r="H2071" s="14"/>
      <c r="I2071" s="14"/>
      <c r="J2071" s="14"/>
      <c r="K2071" s="14"/>
      <c r="L2071" s="14"/>
      <c r="M2071" s="14"/>
      <c r="N2071" s="14"/>
      <c r="O2071" s="14"/>
      <c r="P2071" s="14"/>
      <c r="Q2071" s="14"/>
      <c r="R2071" s="14"/>
      <c r="S2071" s="14"/>
      <c r="T2071" s="14"/>
      <c r="U2071" s="14"/>
      <c r="V2071" s="14"/>
      <c r="W2071" s="14"/>
      <c r="X2071" s="14"/>
      <c r="Y2071" s="14"/>
      <c r="Z2071" s="14"/>
    </row>
    <row r="2072">
      <c r="A2072" s="106">
        <v>2071.0</v>
      </c>
      <c r="B2072" s="107" t="s">
        <v>7119</v>
      </c>
      <c r="C2072" s="107" t="s">
        <v>5162</v>
      </c>
      <c r="D2072" s="107" t="s">
        <v>4509</v>
      </c>
      <c r="E2072" s="36" t="s">
        <v>7747</v>
      </c>
      <c r="F2072" s="14"/>
      <c r="G2072" s="14"/>
      <c r="H2072" s="14"/>
      <c r="I2072" s="14"/>
      <c r="J2072" s="14"/>
      <c r="K2072" s="14"/>
      <c r="L2072" s="14"/>
      <c r="M2072" s="14"/>
      <c r="N2072" s="14"/>
      <c r="O2072" s="14"/>
      <c r="P2072" s="14"/>
      <c r="Q2072" s="14"/>
      <c r="R2072" s="14"/>
      <c r="S2072" s="14"/>
      <c r="T2072" s="14"/>
      <c r="U2072" s="14"/>
      <c r="V2072" s="14"/>
      <c r="W2072" s="14"/>
      <c r="X2072" s="14"/>
      <c r="Y2072" s="14"/>
      <c r="Z2072" s="14"/>
    </row>
    <row r="2073">
      <c r="A2073" s="106">
        <v>2072.0</v>
      </c>
      <c r="B2073" s="107" t="s">
        <v>7119</v>
      </c>
      <c r="C2073" s="107" t="s">
        <v>5457</v>
      </c>
      <c r="D2073" s="107" t="s">
        <v>4509</v>
      </c>
      <c r="E2073" s="36" t="s">
        <v>7748</v>
      </c>
      <c r="F2073" s="14"/>
      <c r="G2073" s="14"/>
      <c r="H2073" s="14"/>
      <c r="I2073" s="14"/>
      <c r="J2073" s="14"/>
      <c r="K2073" s="14"/>
      <c r="L2073" s="14"/>
      <c r="M2073" s="14"/>
      <c r="N2073" s="14"/>
      <c r="O2073" s="14"/>
      <c r="P2073" s="14"/>
      <c r="Q2073" s="14"/>
      <c r="R2073" s="14"/>
      <c r="S2073" s="14"/>
      <c r="T2073" s="14"/>
      <c r="U2073" s="14"/>
      <c r="V2073" s="14"/>
      <c r="W2073" s="14"/>
      <c r="X2073" s="14"/>
      <c r="Y2073" s="14"/>
      <c r="Z2073" s="14"/>
    </row>
    <row r="2074">
      <c r="A2074" s="106">
        <v>2073.0</v>
      </c>
      <c r="B2074" s="107" t="s">
        <v>7119</v>
      </c>
      <c r="C2074" s="107" t="s">
        <v>5197</v>
      </c>
      <c r="D2074" s="107" t="s">
        <v>4509</v>
      </c>
      <c r="E2074" s="36" t="s">
        <v>7749</v>
      </c>
      <c r="F2074" s="14"/>
      <c r="G2074" s="14"/>
      <c r="H2074" s="14"/>
      <c r="I2074" s="14"/>
      <c r="J2074" s="14"/>
      <c r="K2074" s="14"/>
      <c r="L2074" s="14"/>
      <c r="M2074" s="14"/>
      <c r="N2074" s="14"/>
      <c r="O2074" s="14"/>
      <c r="P2074" s="14"/>
      <c r="Q2074" s="14"/>
      <c r="R2074" s="14"/>
      <c r="S2074" s="14"/>
      <c r="T2074" s="14"/>
      <c r="U2074" s="14"/>
      <c r="V2074" s="14"/>
      <c r="W2074" s="14"/>
      <c r="X2074" s="14"/>
      <c r="Y2074" s="14"/>
      <c r="Z2074" s="14"/>
    </row>
    <row r="2075">
      <c r="A2075" s="106">
        <v>2074.0</v>
      </c>
      <c r="B2075" s="107" t="s">
        <v>7119</v>
      </c>
      <c r="C2075" s="107" t="s">
        <v>7125</v>
      </c>
      <c r="D2075" s="107" t="s">
        <v>4509</v>
      </c>
      <c r="E2075" s="36" t="s">
        <v>7750</v>
      </c>
      <c r="F2075" s="14"/>
      <c r="G2075" s="14"/>
      <c r="H2075" s="14"/>
      <c r="I2075" s="14"/>
      <c r="J2075" s="14"/>
      <c r="K2075" s="14"/>
      <c r="L2075" s="14"/>
      <c r="M2075" s="14"/>
      <c r="N2075" s="14"/>
      <c r="O2075" s="14"/>
      <c r="P2075" s="14"/>
      <c r="Q2075" s="14"/>
      <c r="R2075" s="14"/>
      <c r="S2075" s="14"/>
      <c r="T2075" s="14"/>
      <c r="U2075" s="14"/>
      <c r="V2075" s="14"/>
      <c r="W2075" s="14"/>
      <c r="X2075" s="14"/>
      <c r="Y2075" s="14"/>
      <c r="Z2075" s="14"/>
    </row>
    <row r="2076">
      <c r="A2076" s="106">
        <v>2075.0</v>
      </c>
      <c r="B2076" s="107" t="s">
        <v>7119</v>
      </c>
      <c r="C2076" s="107" t="s">
        <v>4816</v>
      </c>
      <c r="D2076" s="107" t="s">
        <v>4509</v>
      </c>
      <c r="E2076" s="36" t="s">
        <v>7751</v>
      </c>
      <c r="F2076" s="14"/>
      <c r="G2076" s="14"/>
      <c r="H2076" s="14"/>
      <c r="I2076" s="14"/>
      <c r="J2076" s="14"/>
      <c r="K2076" s="14"/>
      <c r="L2076" s="14"/>
      <c r="M2076" s="14"/>
      <c r="N2076" s="14"/>
      <c r="O2076" s="14"/>
      <c r="P2076" s="14"/>
      <c r="Q2076" s="14"/>
      <c r="R2076" s="14"/>
      <c r="S2076" s="14"/>
      <c r="T2076" s="14"/>
      <c r="U2076" s="14"/>
      <c r="V2076" s="14"/>
      <c r="W2076" s="14"/>
      <c r="X2076" s="14"/>
      <c r="Y2076" s="14"/>
      <c r="Z2076" s="14"/>
    </row>
    <row r="2077">
      <c r="A2077" s="106">
        <v>2076.0</v>
      </c>
      <c r="B2077" s="107" t="s">
        <v>7119</v>
      </c>
      <c r="C2077" s="107" t="s">
        <v>7752</v>
      </c>
      <c r="D2077" s="107" t="s">
        <v>4509</v>
      </c>
      <c r="E2077" s="36" t="s">
        <v>7753</v>
      </c>
      <c r="F2077" s="14"/>
      <c r="G2077" s="14"/>
      <c r="H2077" s="14"/>
      <c r="I2077" s="14"/>
      <c r="J2077" s="14"/>
      <c r="K2077" s="14"/>
      <c r="L2077" s="14"/>
      <c r="M2077" s="14"/>
      <c r="N2077" s="14"/>
      <c r="O2077" s="14"/>
      <c r="P2077" s="14"/>
      <c r="Q2077" s="14"/>
      <c r="R2077" s="14"/>
      <c r="S2077" s="14"/>
      <c r="T2077" s="14"/>
      <c r="U2077" s="14"/>
      <c r="V2077" s="14"/>
      <c r="W2077" s="14"/>
      <c r="X2077" s="14"/>
      <c r="Y2077" s="14"/>
      <c r="Z2077" s="14"/>
    </row>
    <row r="2078">
      <c r="A2078" s="106">
        <v>2077.0</v>
      </c>
      <c r="B2078" s="107" t="s">
        <v>7119</v>
      </c>
      <c r="C2078" s="107" t="s">
        <v>7754</v>
      </c>
      <c r="D2078" s="107" t="s">
        <v>4509</v>
      </c>
      <c r="E2078" s="36" t="s">
        <v>7755</v>
      </c>
      <c r="F2078" s="14"/>
      <c r="G2078" s="14"/>
      <c r="H2078" s="14"/>
      <c r="I2078" s="14"/>
      <c r="J2078" s="14"/>
      <c r="K2078" s="14"/>
      <c r="L2078" s="14"/>
      <c r="M2078" s="14"/>
      <c r="N2078" s="14"/>
      <c r="O2078" s="14"/>
      <c r="P2078" s="14"/>
      <c r="Q2078" s="14"/>
      <c r="R2078" s="14"/>
      <c r="S2078" s="14"/>
      <c r="T2078" s="14"/>
      <c r="U2078" s="14"/>
      <c r="V2078" s="14"/>
      <c r="W2078" s="14"/>
      <c r="X2078" s="14"/>
      <c r="Y2078" s="14"/>
      <c r="Z2078" s="14"/>
    </row>
    <row r="2079">
      <c r="A2079" s="106">
        <v>2078.0</v>
      </c>
      <c r="B2079" s="107" t="s">
        <v>7119</v>
      </c>
      <c r="C2079" s="107" t="s">
        <v>4912</v>
      </c>
      <c r="D2079" s="107" t="s">
        <v>4509</v>
      </c>
      <c r="E2079" s="36" t="s">
        <v>7756</v>
      </c>
      <c r="F2079" s="14"/>
      <c r="G2079" s="14"/>
      <c r="H2079" s="14"/>
      <c r="I2079" s="14"/>
      <c r="J2079" s="14"/>
      <c r="K2079" s="14"/>
      <c r="L2079" s="14"/>
      <c r="M2079" s="14"/>
      <c r="N2079" s="14"/>
      <c r="O2079" s="14"/>
      <c r="P2079" s="14"/>
      <c r="Q2079" s="14"/>
      <c r="R2079" s="14"/>
      <c r="S2079" s="14"/>
      <c r="T2079" s="14"/>
      <c r="U2079" s="14"/>
      <c r="V2079" s="14"/>
      <c r="W2079" s="14"/>
      <c r="X2079" s="14"/>
      <c r="Y2079" s="14"/>
      <c r="Z2079" s="14"/>
    </row>
    <row r="2080">
      <c r="A2080" s="106">
        <v>2079.0</v>
      </c>
      <c r="B2080" s="107" t="s">
        <v>7119</v>
      </c>
      <c r="C2080" s="107" t="s">
        <v>4528</v>
      </c>
      <c r="D2080" s="107" t="s">
        <v>4509</v>
      </c>
      <c r="E2080" s="36" t="s">
        <v>7757</v>
      </c>
      <c r="F2080" s="14"/>
      <c r="G2080" s="14"/>
      <c r="H2080" s="14"/>
      <c r="I2080" s="14"/>
      <c r="J2080" s="14"/>
      <c r="K2080" s="14"/>
      <c r="L2080" s="14"/>
      <c r="M2080" s="14"/>
      <c r="N2080" s="14"/>
      <c r="O2080" s="14"/>
      <c r="P2080" s="14"/>
      <c r="Q2080" s="14"/>
      <c r="R2080" s="14"/>
      <c r="S2080" s="14"/>
      <c r="T2080" s="14"/>
      <c r="U2080" s="14"/>
      <c r="V2080" s="14"/>
      <c r="W2080" s="14"/>
      <c r="X2080" s="14"/>
      <c r="Y2080" s="14"/>
      <c r="Z2080" s="14"/>
    </row>
    <row r="2081">
      <c r="A2081" s="106">
        <v>2080.0</v>
      </c>
      <c r="B2081" s="107" t="s">
        <v>7119</v>
      </c>
      <c r="C2081" s="107" t="s">
        <v>7758</v>
      </c>
      <c r="D2081" s="107" t="s">
        <v>4509</v>
      </c>
      <c r="E2081" s="36" t="s">
        <v>7759</v>
      </c>
      <c r="F2081" s="14"/>
      <c r="G2081" s="14"/>
      <c r="H2081" s="14"/>
      <c r="I2081" s="14"/>
      <c r="J2081" s="14"/>
      <c r="K2081" s="14"/>
      <c r="L2081" s="14"/>
      <c r="M2081" s="14"/>
      <c r="N2081" s="14"/>
      <c r="O2081" s="14"/>
      <c r="P2081" s="14"/>
      <c r="Q2081" s="14"/>
      <c r="R2081" s="14"/>
      <c r="S2081" s="14"/>
      <c r="T2081" s="14"/>
      <c r="U2081" s="14"/>
      <c r="V2081" s="14"/>
      <c r="W2081" s="14"/>
      <c r="X2081" s="14"/>
      <c r="Y2081" s="14"/>
      <c r="Z2081" s="14"/>
    </row>
    <row r="2082">
      <c r="A2082" s="106">
        <v>2081.0</v>
      </c>
      <c r="B2082" s="107" t="s">
        <v>7119</v>
      </c>
      <c r="C2082" s="107" t="s">
        <v>4536</v>
      </c>
      <c r="D2082" s="107" t="s">
        <v>4509</v>
      </c>
      <c r="E2082" s="36" t="s">
        <v>7760</v>
      </c>
      <c r="F2082" s="14"/>
      <c r="G2082" s="14"/>
      <c r="H2082" s="14"/>
      <c r="I2082" s="14"/>
      <c r="J2082" s="14"/>
      <c r="K2082" s="14"/>
      <c r="L2082" s="14"/>
      <c r="M2082" s="14"/>
      <c r="N2082" s="14"/>
      <c r="O2082" s="14"/>
      <c r="P2082" s="14"/>
      <c r="Q2082" s="14"/>
      <c r="R2082" s="14"/>
      <c r="S2082" s="14"/>
      <c r="T2082" s="14"/>
      <c r="U2082" s="14"/>
      <c r="V2082" s="14"/>
      <c r="W2082" s="14"/>
      <c r="X2082" s="14"/>
      <c r="Y2082" s="14"/>
      <c r="Z2082" s="14"/>
    </row>
    <row r="2083">
      <c r="A2083" s="106">
        <v>2082.0</v>
      </c>
      <c r="B2083" s="107" t="s">
        <v>7119</v>
      </c>
      <c r="C2083" s="107" t="s">
        <v>6239</v>
      </c>
      <c r="D2083" s="107" t="s">
        <v>4509</v>
      </c>
      <c r="E2083" s="36" t="s">
        <v>7761</v>
      </c>
      <c r="F2083" s="14"/>
      <c r="G2083" s="14"/>
      <c r="H2083" s="14"/>
      <c r="I2083" s="14"/>
      <c r="J2083" s="14"/>
      <c r="K2083" s="14"/>
      <c r="L2083" s="14"/>
      <c r="M2083" s="14"/>
      <c r="N2083" s="14"/>
      <c r="O2083" s="14"/>
      <c r="P2083" s="14"/>
      <c r="Q2083" s="14"/>
      <c r="R2083" s="14"/>
      <c r="S2083" s="14"/>
      <c r="T2083" s="14"/>
      <c r="U2083" s="14"/>
      <c r="V2083" s="14"/>
      <c r="W2083" s="14"/>
      <c r="X2083" s="14"/>
      <c r="Y2083" s="14"/>
      <c r="Z2083" s="14"/>
    </row>
    <row r="2084">
      <c r="A2084" s="106">
        <v>2083.0</v>
      </c>
      <c r="B2084" s="107" t="s">
        <v>7119</v>
      </c>
      <c r="C2084" s="107" t="s">
        <v>7762</v>
      </c>
      <c r="D2084" s="107" t="s">
        <v>4509</v>
      </c>
      <c r="E2084" s="36" t="s">
        <v>7763</v>
      </c>
      <c r="F2084" s="14"/>
      <c r="G2084" s="14"/>
      <c r="H2084" s="14"/>
      <c r="I2084" s="14"/>
      <c r="J2084" s="14"/>
      <c r="K2084" s="14"/>
      <c r="L2084" s="14"/>
      <c r="M2084" s="14"/>
      <c r="N2084" s="14"/>
      <c r="O2084" s="14"/>
      <c r="P2084" s="14"/>
      <c r="Q2084" s="14"/>
      <c r="R2084" s="14"/>
      <c r="S2084" s="14"/>
      <c r="T2084" s="14"/>
      <c r="U2084" s="14"/>
      <c r="V2084" s="14"/>
      <c r="W2084" s="14"/>
      <c r="X2084" s="14"/>
      <c r="Y2084" s="14"/>
      <c r="Z2084" s="14"/>
    </row>
    <row r="2085">
      <c r="A2085" s="106">
        <v>2084.0</v>
      </c>
      <c r="B2085" s="107" t="s">
        <v>7119</v>
      </c>
      <c r="C2085" s="107" t="s">
        <v>4620</v>
      </c>
      <c r="D2085" s="107" t="s">
        <v>4509</v>
      </c>
      <c r="E2085" s="36" t="s">
        <v>7764</v>
      </c>
      <c r="F2085" s="14"/>
      <c r="G2085" s="14"/>
      <c r="H2085" s="14"/>
      <c r="I2085" s="14"/>
      <c r="J2085" s="14"/>
      <c r="K2085" s="14"/>
      <c r="L2085" s="14"/>
      <c r="M2085" s="14"/>
      <c r="N2085" s="14"/>
      <c r="O2085" s="14"/>
      <c r="P2085" s="14"/>
      <c r="Q2085" s="14"/>
      <c r="R2085" s="14"/>
      <c r="S2085" s="14"/>
      <c r="T2085" s="14"/>
      <c r="U2085" s="14"/>
      <c r="V2085" s="14"/>
      <c r="W2085" s="14"/>
      <c r="X2085" s="14"/>
      <c r="Y2085" s="14"/>
      <c r="Z2085" s="14"/>
    </row>
    <row r="2086">
      <c r="A2086" s="106">
        <v>2085.0</v>
      </c>
      <c r="B2086" s="107" t="s">
        <v>7119</v>
      </c>
      <c r="C2086" s="107" t="s">
        <v>7048</v>
      </c>
      <c r="D2086" s="107" t="s">
        <v>4509</v>
      </c>
      <c r="E2086" s="36" t="s">
        <v>7765</v>
      </c>
      <c r="F2086" s="14"/>
      <c r="G2086" s="14"/>
      <c r="H2086" s="14"/>
      <c r="I2086" s="14"/>
      <c r="J2086" s="14"/>
      <c r="K2086" s="14"/>
      <c r="L2086" s="14"/>
      <c r="M2086" s="14"/>
      <c r="N2086" s="14"/>
      <c r="O2086" s="14"/>
      <c r="P2086" s="14"/>
      <c r="Q2086" s="14"/>
      <c r="R2086" s="14"/>
      <c r="S2086" s="14"/>
      <c r="T2086" s="14"/>
      <c r="U2086" s="14"/>
      <c r="V2086" s="14"/>
      <c r="W2086" s="14"/>
      <c r="X2086" s="14"/>
      <c r="Y2086" s="14"/>
      <c r="Z2086" s="14"/>
    </row>
    <row r="2087">
      <c r="A2087" s="106">
        <v>2086.0</v>
      </c>
      <c r="B2087" s="107" t="s">
        <v>7119</v>
      </c>
      <c r="C2087" s="107" t="s">
        <v>4692</v>
      </c>
      <c r="D2087" s="107" t="s">
        <v>4509</v>
      </c>
      <c r="E2087" s="36" t="s">
        <v>7766</v>
      </c>
      <c r="F2087" s="14"/>
      <c r="G2087" s="14"/>
      <c r="H2087" s="14"/>
      <c r="I2087" s="14"/>
      <c r="J2087" s="14"/>
      <c r="K2087" s="14"/>
      <c r="L2087" s="14"/>
      <c r="M2087" s="14"/>
      <c r="N2087" s="14"/>
      <c r="O2087" s="14"/>
      <c r="P2087" s="14"/>
      <c r="Q2087" s="14"/>
      <c r="R2087" s="14"/>
      <c r="S2087" s="14"/>
      <c r="T2087" s="14"/>
      <c r="U2087" s="14"/>
      <c r="V2087" s="14"/>
      <c r="W2087" s="14"/>
      <c r="X2087" s="14"/>
      <c r="Y2087" s="14"/>
      <c r="Z2087" s="14"/>
    </row>
    <row r="2088">
      <c r="A2088" s="106">
        <v>2087.0</v>
      </c>
      <c r="B2088" s="107" t="s">
        <v>7119</v>
      </c>
      <c r="C2088" s="107" t="s">
        <v>7767</v>
      </c>
      <c r="D2088" s="107" t="s">
        <v>4509</v>
      </c>
      <c r="E2088" s="36" t="s">
        <v>7768</v>
      </c>
      <c r="F2088" s="14"/>
      <c r="G2088" s="14"/>
      <c r="H2088" s="14"/>
      <c r="I2088" s="14"/>
      <c r="J2088" s="14"/>
      <c r="K2088" s="14"/>
      <c r="L2088" s="14"/>
      <c r="M2088" s="14"/>
      <c r="N2088" s="14"/>
      <c r="O2088" s="14"/>
      <c r="P2088" s="14"/>
      <c r="Q2088" s="14"/>
      <c r="R2088" s="14"/>
      <c r="S2088" s="14"/>
      <c r="T2088" s="14"/>
      <c r="U2088" s="14"/>
      <c r="V2088" s="14"/>
      <c r="W2088" s="14"/>
      <c r="X2088" s="14"/>
      <c r="Y2088" s="14"/>
      <c r="Z2088" s="14"/>
    </row>
    <row r="2089">
      <c r="A2089" s="106">
        <v>2088.0</v>
      </c>
      <c r="B2089" s="107" t="s">
        <v>7119</v>
      </c>
      <c r="C2089" s="107" t="s">
        <v>6509</v>
      </c>
      <c r="D2089" s="107" t="s">
        <v>4509</v>
      </c>
      <c r="E2089" s="36" t="s">
        <v>7769</v>
      </c>
      <c r="F2089" s="14"/>
      <c r="G2089" s="14"/>
      <c r="H2089" s="14"/>
      <c r="I2089" s="14"/>
      <c r="J2089" s="14"/>
      <c r="K2089" s="14"/>
      <c r="L2089" s="14"/>
      <c r="M2089" s="14"/>
      <c r="N2089" s="14"/>
      <c r="O2089" s="14"/>
      <c r="P2089" s="14"/>
      <c r="Q2089" s="14"/>
      <c r="R2089" s="14"/>
      <c r="S2089" s="14"/>
      <c r="T2089" s="14"/>
      <c r="U2089" s="14"/>
      <c r="V2089" s="14"/>
      <c r="W2089" s="14"/>
      <c r="X2089" s="14"/>
      <c r="Y2089" s="14"/>
      <c r="Z2089" s="14"/>
    </row>
    <row r="2090">
      <c r="A2090" s="106">
        <v>2089.0</v>
      </c>
      <c r="B2090" s="107" t="s">
        <v>7119</v>
      </c>
      <c r="C2090" s="107" t="s">
        <v>7770</v>
      </c>
      <c r="D2090" s="107" t="s">
        <v>4509</v>
      </c>
      <c r="E2090" s="36" t="s">
        <v>7771</v>
      </c>
      <c r="F2090" s="14"/>
      <c r="G2090" s="14"/>
      <c r="H2090" s="14"/>
      <c r="I2090" s="14"/>
      <c r="J2090" s="14"/>
      <c r="K2090" s="14"/>
      <c r="L2090" s="14"/>
      <c r="M2090" s="14"/>
      <c r="N2090" s="14"/>
      <c r="O2090" s="14"/>
      <c r="P2090" s="14"/>
      <c r="Q2090" s="14"/>
      <c r="R2090" s="14"/>
      <c r="S2090" s="14"/>
      <c r="T2090" s="14"/>
      <c r="U2090" s="14"/>
      <c r="V2090" s="14"/>
      <c r="W2090" s="14"/>
      <c r="X2090" s="14"/>
      <c r="Y2090" s="14"/>
      <c r="Z2090" s="14"/>
    </row>
    <row r="2091">
      <c r="A2091" s="106">
        <v>2090.0</v>
      </c>
      <c r="B2091" s="107" t="s">
        <v>7119</v>
      </c>
      <c r="C2091" s="107" t="s">
        <v>7772</v>
      </c>
      <c r="D2091" s="107" t="s">
        <v>4509</v>
      </c>
      <c r="E2091" s="36" t="s">
        <v>7773</v>
      </c>
      <c r="F2091" s="14"/>
      <c r="G2091" s="14"/>
      <c r="H2091" s="14"/>
      <c r="I2091" s="14"/>
      <c r="J2091" s="14"/>
      <c r="K2091" s="14"/>
      <c r="L2091" s="14"/>
      <c r="M2091" s="14"/>
      <c r="N2091" s="14"/>
      <c r="O2091" s="14"/>
      <c r="P2091" s="14"/>
      <c r="Q2091" s="14"/>
      <c r="R2091" s="14"/>
      <c r="S2091" s="14"/>
      <c r="T2091" s="14"/>
      <c r="U2091" s="14"/>
      <c r="V2091" s="14"/>
      <c r="W2091" s="14"/>
      <c r="X2091" s="14"/>
      <c r="Y2091" s="14"/>
      <c r="Z2091" s="14"/>
    </row>
    <row r="2092">
      <c r="A2092" s="106">
        <v>2091.0</v>
      </c>
      <c r="B2092" s="107" t="s">
        <v>7119</v>
      </c>
      <c r="C2092" s="107" t="s">
        <v>7774</v>
      </c>
      <c r="D2092" s="107" t="s">
        <v>4505</v>
      </c>
      <c r="E2092" s="36" t="s">
        <v>7775</v>
      </c>
      <c r="F2092" s="14"/>
      <c r="G2092" s="14"/>
      <c r="H2092" s="14"/>
      <c r="I2092" s="14"/>
      <c r="J2092" s="14"/>
      <c r="K2092" s="14"/>
      <c r="L2092" s="14"/>
      <c r="M2092" s="14"/>
      <c r="N2092" s="14"/>
      <c r="O2092" s="14"/>
      <c r="P2092" s="14"/>
      <c r="Q2092" s="14"/>
      <c r="R2092" s="14"/>
      <c r="S2092" s="14"/>
      <c r="T2092" s="14"/>
      <c r="U2092" s="14"/>
      <c r="V2092" s="14"/>
      <c r="W2092" s="14"/>
      <c r="X2092" s="14"/>
      <c r="Y2092" s="14"/>
      <c r="Z2092" s="14"/>
    </row>
    <row r="2093">
      <c r="A2093" s="106">
        <v>2092.0</v>
      </c>
      <c r="B2093" s="107" t="s">
        <v>7119</v>
      </c>
      <c r="C2093" s="107" t="s">
        <v>7682</v>
      </c>
      <c r="D2093" s="107" t="s">
        <v>4509</v>
      </c>
      <c r="E2093" s="36" t="s">
        <v>7776</v>
      </c>
      <c r="F2093" s="14"/>
      <c r="G2093" s="14"/>
      <c r="H2093" s="14"/>
      <c r="I2093" s="14"/>
      <c r="J2093" s="14"/>
      <c r="K2093" s="14"/>
      <c r="L2093" s="14"/>
      <c r="M2093" s="14"/>
      <c r="N2093" s="14"/>
      <c r="O2093" s="14"/>
      <c r="P2093" s="14"/>
      <c r="Q2093" s="14"/>
      <c r="R2093" s="14"/>
      <c r="S2093" s="14"/>
      <c r="T2093" s="14"/>
      <c r="U2093" s="14"/>
      <c r="V2093" s="14"/>
      <c r="W2093" s="14"/>
      <c r="X2093" s="14"/>
      <c r="Y2093" s="14"/>
      <c r="Z2093" s="14"/>
    </row>
    <row r="2094">
      <c r="A2094" s="106">
        <v>2093.0</v>
      </c>
      <c r="B2094" s="107" t="s">
        <v>7119</v>
      </c>
      <c r="C2094" s="107" t="s">
        <v>4673</v>
      </c>
      <c r="D2094" s="107" t="s">
        <v>4505</v>
      </c>
      <c r="E2094" s="36" t="s">
        <v>7777</v>
      </c>
      <c r="F2094" s="14"/>
      <c r="G2094" s="14"/>
      <c r="H2094" s="14"/>
      <c r="I2094" s="14"/>
      <c r="J2094" s="14"/>
      <c r="K2094" s="14"/>
      <c r="L2094" s="14"/>
      <c r="M2094" s="14"/>
      <c r="N2094" s="14"/>
      <c r="O2094" s="14"/>
      <c r="P2094" s="14"/>
      <c r="Q2094" s="14"/>
      <c r="R2094" s="14"/>
      <c r="S2094" s="14"/>
      <c r="T2094" s="14"/>
      <c r="U2094" s="14"/>
      <c r="V2094" s="14"/>
      <c r="W2094" s="14"/>
      <c r="X2094" s="14"/>
      <c r="Y2094" s="14"/>
      <c r="Z2094" s="14"/>
    </row>
    <row r="2095">
      <c r="A2095" s="106">
        <v>2094.0</v>
      </c>
      <c r="B2095" s="107" t="s">
        <v>7119</v>
      </c>
      <c r="C2095" s="107" t="s">
        <v>7778</v>
      </c>
      <c r="D2095" s="107" t="s">
        <v>4509</v>
      </c>
      <c r="E2095" s="36" t="s">
        <v>7779</v>
      </c>
      <c r="F2095" s="14"/>
      <c r="G2095" s="14"/>
      <c r="H2095" s="14"/>
      <c r="I2095" s="14"/>
      <c r="J2095" s="14"/>
      <c r="K2095" s="14"/>
      <c r="L2095" s="14"/>
      <c r="M2095" s="14"/>
      <c r="N2095" s="14"/>
      <c r="O2095" s="14"/>
      <c r="P2095" s="14"/>
      <c r="Q2095" s="14"/>
      <c r="R2095" s="14"/>
      <c r="S2095" s="14"/>
      <c r="T2095" s="14"/>
      <c r="U2095" s="14"/>
      <c r="V2095" s="14"/>
      <c r="W2095" s="14"/>
      <c r="X2095" s="14"/>
      <c r="Y2095" s="14"/>
      <c r="Z2095" s="14"/>
    </row>
    <row r="2096">
      <c r="A2096" s="106">
        <v>2095.0</v>
      </c>
      <c r="B2096" s="107" t="s">
        <v>7119</v>
      </c>
      <c r="C2096" s="107" t="s">
        <v>4588</v>
      </c>
      <c r="D2096" s="107" t="s">
        <v>5224</v>
      </c>
      <c r="E2096" s="36" t="s">
        <v>7780</v>
      </c>
      <c r="F2096" s="14"/>
      <c r="G2096" s="14"/>
      <c r="H2096" s="14"/>
      <c r="I2096" s="14"/>
      <c r="J2096" s="14"/>
      <c r="K2096" s="14"/>
      <c r="L2096" s="14"/>
      <c r="M2096" s="14"/>
      <c r="N2096" s="14"/>
      <c r="O2096" s="14"/>
      <c r="P2096" s="14"/>
      <c r="Q2096" s="14"/>
      <c r="R2096" s="14"/>
      <c r="S2096" s="14"/>
      <c r="T2096" s="14"/>
      <c r="U2096" s="14"/>
      <c r="V2096" s="14"/>
      <c r="W2096" s="14"/>
      <c r="X2096" s="14"/>
      <c r="Y2096" s="14"/>
      <c r="Z2096" s="14"/>
    </row>
    <row r="2097">
      <c r="A2097" s="106">
        <v>2096.0</v>
      </c>
      <c r="B2097" s="107" t="s">
        <v>7119</v>
      </c>
      <c r="C2097" s="107" t="s">
        <v>7781</v>
      </c>
      <c r="D2097" s="107" t="s">
        <v>4509</v>
      </c>
      <c r="E2097" s="36" t="s">
        <v>7782</v>
      </c>
      <c r="F2097" s="14"/>
      <c r="G2097" s="14"/>
      <c r="H2097" s="14"/>
      <c r="I2097" s="14"/>
      <c r="J2097" s="14"/>
      <c r="K2097" s="14"/>
      <c r="L2097" s="14"/>
      <c r="M2097" s="14"/>
      <c r="N2097" s="14"/>
      <c r="O2097" s="14"/>
      <c r="P2097" s="14"/>
      <c r="Q2097" s="14"/>
      <c r="R2097" s="14"/>
      <c r="S2097" s="14"/>
      <c r="T2097" s="14"/>
      <c r="U2097" s="14"/>
      <c r="V2097" s="14"/>
      <c r="W2097" s="14"/>
      <c r="X2097" s="14"/>
      <c r="Y2097" s="14"/>
      <c r="Z2097" s="14"/>
    </row>
    <row r="2098">
      <c r="A2098" s="106">
        <v>2097.0</v>
      </c>
      <c r="B2098" s="107" t="s">
        <v>7119</v>
      </c>
      <c r="C2098" s="107" t="s">
        <v>7296</v>
      </c>
      <c r="D2098" s="107" t="s">
        <v>5178</v>
      </c>
      <c r="E2098" s="36" t="s">
        <v>7783</v>
      </c>
      <c r="F2098" s="14"/>
      <c r="G2098" s="14"/>
      <c r="H2098" s="14"/>
      <c r="I2098" s="14"/>
      <c r="J2098" s="14"/>
      <c r="K2098" s="14"/>
      <c r="L2098" s="14"/>
      <c r="M2098" s="14"/>
      <c r="N2098" s="14"/>
      <c r="O2098" s="14"/>
      <c r="P2098" s="14"/>
      <c r="Q2098" s="14"/>
      <c r="R2098" s="14"/>
      <c r="S2098" s="14"/>
      <c r="T2098" s="14"/>
      <c r="U2098" s="14"/>
      <c r="V2098" s="14"/>
      <c r="W2098" s="14"/>
      <c r="X2098" s="14"/>
      <c r="Y2098" s="14"/>
      <c r="Z2098" s="14"/>
    </row>
    <row r="2099">
      <c r="A2099" s="106">
        <v>2098.0</v>
      </c>
      <c r="B2099" s="107" t="s">
        <v>7119</v>
      </c>
      <c r="C2099" s="107" t="s">
        <v>4541</v>
      </c>
      <c r="D2099" s="107" t="s">
        <v>4509</v>
      </c>
      <c r="E2099" s="36" t="s">
        <v>7784</v>
      </c>
      <c r="F2099" s="14"/>
      <c r="G2099" s="14"/>
      <c r="H2099" s="14"/>
      <c r="I2099" s="14"/>
      <c r="J2099" s="14"/>
      <c r="K2099" s="14"/>
      <c r="L2099" s="14"/>
      <c r="M2099" s="14"/>
      <c r="N2099" s="14"/>
      <c r="O2099" s="14"/>
      <c r="P2099" s="14"/>
      <c r="Q2099" s="14"/>
      <c r="R2099" s="14"/>
      <c r="S2099" s="14"/>
      <c r="T2099" s="14"/>
      <c r="U2099" s="14"/>
      <c r="V2099" s="14"/>
      <c r="W2099" s="14"/>
      <c r="X2099" s="14"/>
      <c r="Y2099" s="14"/>
      <c r="Z2099" s="14"/>
    </row>
    <row r="2100">
      <c r="A2100" s="106">
        <v>2099.0</v>
      </c>
      <c r="B2100" s="107" t="s">
        <v>7119</v>
      </c>
      <c r="C2100" s="107" t="s">
        <v>4899</v>
      </c>
      <c r="D2100" s="107" t="s">
        <v>4509</v>
      </c>
      <c r="E2100" s="36" t="s">
        <v>7785</v>
      </c>
      <c r="F2100" s="14"/>
      <c r="G2100" s="14"/>
      <c r="H2100" s="14"/>
      <c r="I2100" s="14"/>
      <c r="J2100" s="14"/>
      <c r="K2100" s="14"/>
      <c r="L2100" s="14"/>
      <c r="M2100" s="14"/>
      <c r="N2100" s="14"/>
      <c r="O2100" s="14"/>
      <c r="P2100" s="14"/>
      <c r="Q2100" s="14"/>
      <c r="R2100" s="14"/>
      <c r="S2100" s="14"/>
      <c r="T2100" s="14"/>
      <c r="U2100" s="14"/>
      <c r="V2100" s="14"/>
      <c r="W2100" s="14"/>
      <c r="X2100" s="14"/>
      <c r="Y2100" s="14"/>
      <c r="Z2100" s="14"/>
    </row>
    <row r="2101">
      <c r="A2101" s="106">
        <v>2100.0</v>
      </c>
      <c r="B2101" s="107" t="s">
        <v>7119</v>
      </c>
      <c r="C2101" s="107" t="s">
        <v>6362</v>
      </c>
      <c r="D2101" s="107" t="s">
        <v>4509</v>
      </c>
      <c r="E2101" s="36" t="s">
        <v>7786</v>
      </c>
      <c r="F2101" s="14"/>
      <c r="G2101" s="14"/>
      <c r="H2101" s="14"/>
      <c r="I2101" s="14"/>
      <c r="J2101" s="14"/>
      <c r="K2101" s="14"/>
      <c r="L2101" s="14"/>
      <c r="M2101" s="14"/>
      <c r="N2101" s="14"/>
      <c r="O2101" s="14"/>
      <c r="P2101" s="14"/>
      <c r="Q2101" s="14"/>
      <c r="R2101" s="14"/>
      <c r="S2101" s="14"/>
      <c r="T2101" s="14"/>
      <c r="U2101" s="14"/>
      <c r="V2101" s="14"/>
      <c r="W2101" s="14"/>
      <c r="X2101" s="14"/>
      <c r="Y2101" s="14"/>
      <c r="Z2101" s="14"/>
    </row>
    <row r="2102">
      <c r="A2102" s="106">
        <v>2101.0</v>
      </c>
      <c r="B2102" s="107" t="s">
        <v>7119</v>
      </c>
      <c r="C2102" s="107" t="s">
        <v>7787</v>
      </c>
      <c r="D2102" s="107" t="s">
        <v>4509</v>
      </c>
      <c r="E2102" s="36" t="s">
        <v>7788</v>
      </c>
      <c r="F2102" s="14"/>
      <c r="G2102" s="14"/>
      <c r="H2102" s="14"/>
      <c r="I2102" s="14"/>
      <c r="J2102" s="14"/>
      <c r="K2102" s="14"/>
      <c r="L2102" s="14"/>
      <c r="M2102" s="14"/>
      <c r="N2102" s="14"/>
      <c r="O2102" s="14"/>
      <c r="P2102" s="14"/>
      <c r="Q2102" s="14"/>
      <c r="R2102" s="14"/>
      <c r="S2102" s="14"/>
      <c r="T2102" s="14"/>
      <c r="U2102" s="14"/>
      <c r="V2102" s="14"/>
      <c r="W2102" s="14"/>
      <c r="X2102" s="14"/>
      <c r="Y2102" s="14"/>
      <c r="Z2102" s="14"/>
    </row>
    <row r="2103">
      <c r="A2103" s="106">
        <v>2102.0</v>
      </c>
      <c r="B2103" s="107" t="s">
        <v>7119</v>
      </c>
      <c r="C2103" s="107" t="s">
        <v>7789</v>
      </c>
      <c r="D2103" s="107" t="s">
        <v>4509</v>
      </c>
      <c r="E2103" s="36" t="s">
        <v>7790</v>
      </c>
      <c r="F2103" s="14"/>
      <c r="G2103" s="14"/>
      <c r="H2103" s="14"/>
      <c r="I2103" s="14"/>
      <c r="J2103" s="14"/>
      <c r="K2103" s="14"/>
      <c r="L2103" s="14"/>
      <c r="M2103" s="14"/>
      <c r="N2103" s="14"/>
      <c r="O2103" s="14"/>
      <c r="P2103" s="14"/>
      <c r="Q2103" s="14"/>
      <c r="R2103" s="14"/>
      <c r="S2103" s="14"/>
      <c r="T2103" s="14"/>
      <c r="U2103" s="14"/>
      <c r="V2103" s="14"/>
      <c r="W2103" s="14"/>
      <c r="X2103" s="14"/>
      <c r="Y2103" s="14"/>
      <c r="Z2103" s="14"/>
    </row>
    <row r="2104">
      <c r="A2104" s="106">
        <v>2103.0</v>
      </c>
      <c r="B2104" s="107" t="s">
        <v>7119</v>
      </c>
      <c r="C2104" s="107" t="s">
        <v>7791</v>
      </c>
      <c r="D2104" s="107" t="s">
        <v>4509</v>
      </c>
      <c r="E2104" s="36" t="s">
        <v>7792</v>
      </c>
      <c r="F2104" s="14"/>
      <c r="G2104" s="14"/>
      <c r="H2104" s="14"/>
      <c r="I2104" s="14"/>
      <c r="J2104" s="14"/>
      <c r="K2104" s="14"/>
      <c r="L2104" s="14"/>
      <c r="M2104" s="14"/>
      <c r="N2104" s="14"/>
      <c r="O2104" s="14"/>
      <c r="P2104" s="14"/>
      <c r="Q2104" s="14"/>
      <c r="R2104" s="14"/>
      <c r="S2104" s="14"/>
      <c r="T2104" s="14"/>
      <c r="U2104" s="14"/>
      <c r="V2104" s="14"/>
      <c r="W2104" s="14"/>
      <c r="X2104" s="14"/>
      <c r="Y2104" s="14"/>
      <c r="Z2104" s="14"/>
    </row>
    <row r="2105">
      <c r="A2105" s="106">
        <v>2104.0</v>
      </c>
      <c r="B2105" s="107" t="s">
        <v>7119</v>
      </c>
      <c r="C2105" s="107" t="s">
        <v>7793</v>
      </c>
      <c r="D2105" s="107" t="s">
        <v>4509</v>
      </c>
      <c r="E2105" s="36" t="s">
        <v>7794</v>
      </c>
      <c r="F2105" s="14"/>
      <c r="G2105" s="14"/>
      <c r="H2105" s="14"/>
      <c r="I2105" s="14"/>
      <c r="J2105" s="14"/>
      <c r="K2105" s="14"/>
      <c r="L2105" s="14"/>
      <c r="M2105" s="14"/>
      <c r="N2105" s="14"/>
      <c r="O2105" s="14"/>
      <c r="P2105" s="14"/>
      <c r="Q2105" s="14"/>
      <c r="R2105" s="14"/>
      <c r="S2105" s="14"/>
      <c r="T2105" s="14"/>
      <c r="U2105" s="14"/>
      <c r="V2105" s="14"/>
      <c r="W2105" s="14"/>
      <c r="X2105" s="14"/>
      <c r="Y2105" s="14"/>
      <c r="Z2105" s="14"/>
    </row>
    <row r="2106">
      <c r="A2106" s="106">
        <v>2105.0</v>
      </c>
      <c r="B2106" s="107" t="s">
        <v>7119</v>
      </c>
      <c r="C2106" s="107" t="s">
        <v>5162</v>
      </c>
      <c r="D2106" s="107" t="s">
        <v>4505</v>
      </c>
      <c r="E2106" s="36" t="s">
        <v>7795</v>
      </c>
      <c r="F2106" s="14"/>
      <c r="G2106" s="14"/>
      <c r="H2106" s="14"/>
      <c r="I2106" s="14"/>
      <c r="J2106" s="14"/>
      <c r="K2106" s="14"/>
      <c r="L2106" s="14"/>
      <c r="M2106" s="14"/>
      <c r="N2106" s="14"/>
      <c r="O2106" s="14"/>
      <c r="P2106" s="14"/>
      <c r="Q2106" s="14"/>
      <c r="R2106" s="14"/>
      <c r="S2106" s="14"/>
      <c r="T2106" s="14"/>
      <c r="U2106" s="14"/>
      <c r="V2106" s="14"/>
      <c r="W2106" s="14"/>
      <c r="X2106" s="14"/>
      <c r="Y2106" s="14"/>
      <c r="Z2106" s="14"/>
    </row>
    <row r="2107">
      <c r="A2107" s="106">
        <v>2106.0</v>
      </c>
      <c r="B2107" s="107" t="s">
        <v>7119</v>
      </c>
      <c r="C2107" s="107" t="s">
        <v>5381</v>
      </c>
      <c r="D2107" s="107" t="s">
        <v>4509</v>
      </c>
      <c r="E2107" s="36" t="s">
        <v>7796</v>
      </c>
      <c r="F2107" s="14"/>
      <c r="G2107" s="14"/>
      <c r="H2107" s="14"/>
      <c r="I2107" s="14"/>
      <c r="J2107" s="14"/>
      <c r="K2107" s="14"/>
      <c r="L2107" s="14"/>
      <c r="M2107" s="14"/>
      <c r="N2107" s="14"/>
      <c r="O2107" s="14"/>
      <c r="P2107" s="14"/>
      <c r="Q2107" s="14"/>
      <c r="R2107" s="14"/>
      <c r="S2107" s="14"/>
      <c r="T2107" s="14"/>
      <c r="U2107" s="14"/>
      <c r="V2107" s="14"/>
      <c r="W2107" s="14"/>
      <c r="X2107" s="14"/>
      <c r="Y2107" s="14"/>
      <c r="Z2107" s="14"/>
    </row>
    <row r="2108">
      <c r="A2108" s="106">
        <v>2107.0</v>
      </c>
      <c r="B2108" s="107" t="s">
        <v>7119</v>
      </c>
      <c r="C2108" s="107" t="s">
        <v>4529</v>
      </c>
      <c r="D2108" s="107" t="s">
        <v>4680</v>
      </c>
      <c r="F2108" s="14"/>
      <c r="G2108" s="14"/>
      <c r="H2108" s="14"/>
      <c r="I2108" s="14"/>
      <c r="J2108" s="14"/>
      <c r="K2108" s="14"/>
      <c r="L2108" s="14"/>
      <c r="M2108" s="14"/>
      <c r="N2108" s="14"/>
      <c r="O2108" s="14"/>
      <c r="P2108" s="14"/>
      <c r="Q2108" s="14"/>
      <c r="R2108" s="14"/>
      <c r="S2108" s="14"/>
      <c r="T2108" s="14"/>
      <c r="U2108" s="14"/>
      <c r="V2108" s="14"/>
      <c r="W2108" s="14"/>
      <c r="X2108" s="14"/>
      <c r="Y2108" s="14"/>
      <c r="Z2108" s="14"/>
    </row>
    <row r="2109">
      <c r="A2109" s="106">
        <v>2108.0</v>
      </c>
      <c r="B2109" s="107" t="s">
        <v>7119</v>
      </c>
      <c r="C2109" s="107" t="s">
        <v>7797</v>
      </c>
      <c r="D2109" s="107" t="s">
        <v>4509</v>
      </c>
      <c r="E2109" s="36" t="s">
        <v>7798</v>
      </c>
      <c r="F2109" s="14"/>
      <c r="G2109" s="14"/>
      <c r="H2109" s="14"/>
      <c r="I2109" s="14"/>
      <c r="J2109" s="14"/>
      <c r="K2109" s="14"/>
      <c r="L2109" s="14"/>
      <c r="M2109" s="14"/>
      <c r="N2109" s="14"/>
      <c r="O2109" s="14"/>
      <c r="P2109" s="14"/>
      <c r="Q2109" s="14"/>
      <c r="R2109" s="14"/>
      <c r="S2109" s="14"/>
      <c r="T2109" s="14"/>
      <c r="U2109" s="14"/>
      <c r="V2109" s="14"/>
      <c r="W2109" s="14"/>
      <c r="X2109" s="14"/>
      <c r="Y2109" s="14"/>
      <c r="Z2109" s="14"/>
    </row>
    <row r="2110">
      <c r="A2110" s="106">
        <v>2109.0</v>
      </c>
      <c r="B2110" s="107" t="s">
        <v>7119</v>
      </c>
      <c r="C2110" s="107" t="s">
        <v>6889</v>
      </c>
      <c r="D2110" s="107" t="s">
        <v>4509</v>
      </c>
      <c r="E2110" s="36" t="s">
        <v>7799</v>
      </c>
      <c r="F2110" s="14"/>
      <c r="G2110" s="14"/>
      <c r="H2110" s="14"/>
      <c r="I2110" s="14"/>
      <c r="J2110" s="14"/>
      <c r="K2110" s="14"/>
      <c r="L2110" s="14"/>
      <c r="M2110" s="14"/>
      <c r="N2110" s="14"/>
      <c r="O2110" s="14"/>
      <c r="P2110" s="14"/>
      <c r="Q2110" s="14"/>
      <c r="R2110" s="14"/>
      <c r="S2110" s="14"/>
      <c r="T2110" s="14"/>
      <c r="U2110" s="14"/>
      <c r="V2110" s="14"/>
      <c r="W2110" s="14"/>
      <c r="X2110" s="14"/>
      <c r="Y2110" s="14"/>
      <c r="Z2110" s="14"/>
    </row>
    <row r="2111">
      <c r="A2111" s="106">
        <v>2110.0</v>
      </c>
      <c r="B2111" s="107" t="s">
        <v>7119</v>
      </c>
      <c r="C2111" s="107" t="s">
        <v>5086</v>
      </c>
      <c r="D2111" s="107" t="s">
        <v>4509</v>
      </c>
      <c r="E2111" s="36" t="s">
        <v>7800</v>
      </c>
      <c r="F2111" s="14"/>
      <c r="G2111" s="14"/>
      <c r="H2111" s="14"/>
      <c r="I2111" s="14"/>
      <c r="J2111" s="14"/>
      <c r="K2111" s="14"/>
      <c r="L2111" s="14"/>
      <c r="M2111" s="14"/>
      <c r="N2111" s="14"/>
      <c r="O2111" s="14"/>
      <c r="P2111" s="14"/>
      <c r="Q2111" s="14"/>
      <c r="R2111" s="14"/>
      <c r="S2111" s="14"/>
      <c r="T2111" s="14"/>
      <c r="U2111" s="14"/>
      <c r="V2111" s="14"/>
      <c r="W2111" s="14"/>
      <c r="X2111" s="14"/>
      <c r="Y2111" s="14"/>
      <c r="Z2111" s="14"/>
    </row>
    <row r="2112">
      <c r="A2112" s="106">
        <v>2111.0</v>
      </c>
      <c r="B2112" s="107" t="s">
        <v>7119</v>
      </c>
      <c r="C2112" s="107" t="s">
        <v>5609</v>
      </c>
      <c r="D2112" s="107" t="s">
        <v>4509</v>
      </c>
      <c r="E2112" s="36" t="s">
        <v>7801</v>
      </c>
      <c r="F2112" s="14"/>
      <c r="G2112" s="14"/>
      <c r="H2112" s="14"/>
      <c r="I2112" s="14"/>
      <c r="J2112" s="14"/>
      <c r="K2112" s="14"/>
      <c r="L2112" s="14"/>
      <c r="M2112" s="14"/>
      <c r="N2112" s="14"/>
      <c r="O2112" s="14"/>
      <c r="P2112" s="14"/>
      <c r="Q2112" s="14"/>
      <c r="R2112" s="14"/>
      <c r="S2112" s="14"/>
      <c r="T2112" s="14"/>
      <c r="U2112" s="14"/>
      <c r="V2112" s="14"/>
      <c r="W2112" s="14"/>
      <c r="X2112" s="14"/>
      <c r="Y2112" s="14"/>
      <c r="Z2112" s="14"/>
    </row>
    <row r="2113">
      <c r="A2113" s="106">
        <v>2112.0</v>
      </c>
      <c r="B2113" s="107" t="s">
        <v>7119</v>
      </c>
      <c r="C2113" s="107" t="s">
        <v>7218</v>
      </c>
      <c r="D2113" s="107" t="s">
        <v>4505</v>
      </c>
      <c r="E2113" s="36" t="s">
        <v>7802</v>
      </c>
      <c r="F2113" s="14"/>
      <c r="G2113" s="14"/>
      <c r="H2113" s="14"/>
      <c r="I2113" s="14"/>
      <c r="J2113" s="14"/>
      <c r="K2113" s="14"/>
      <c r="L2113" s="14"/>
      <c r="M2113" s="14"/>
      <c r="N2113" s="14"/>
      <c r="O2113" s="14"/>
      <c r="P2113" s="14"/>
      <c r="Q2113" s="14"/>
      <c r="R2113" s="14"/>
      <c r="S2113" s="14"/>
      <c r="T2113" s="14"/>
      <c r="U2113" s="14"/>
      <c r="V2113" s="14"/>
      <c r="W2113" s="14"/>
      <c r="X2113" s="14"/>
      <c r="Y2113" s="14"/>
      <c r="Z2113" s="14"/>
    </row>
    <row r="2114">
      <c r="A2114" s="106">
        <v>2113.0</v>
      </c>
      <c r="B2114" s="107" t="s">
        <v>7119</v>
      </c>
      <c r="C2114" s="107" t="s">
        <v>4812</v>
      </c>
      <c r="D2114" s="107" t="s">
        <v>4509</v>
      </c>
      <c r="E2114" s="36" t="s">
        <v>7803</v>
      </c>
      <c r="F2114" s="14"/>
      <c r="G2114" s="14"/>
      <c r="H2114" s="14"/>
      <c r="I2114" s="14"/>
      <c r="J2114" s="14"/>
      <c r="K2114" s="14"/>
      <c r="L2114" s="14"/>
      <c r="M2114" s="14"/>
      <c r="N2114" s="14"/>
      <c r="O2114" s="14"/>
      <c r="P2114" s="14"/>
      <c r="Q2114" s="14"/>
      <c r="R2114" s="14"/>
      <c r="S2114" s="14"/>
      <c r="T2114" s="14"/>
      <c r="U2114" s="14"/>
      <c r="V2114" s="14"/>
      <c r="W2114" s="14"/>
      <c r="X2114" s="14"/>
      <c r="Y2114" s="14"/>
      <c r="Z2114" s="14"/>
    </row>
    <row r="2115">
      <c r="A2115" s="106">
        <v>2114.0</v>
      </c>
      <c r="B2115" s="107" t="s">
        <v>7119</v>
      </c>
      <c r="C2115" s="107" t="s">
        <v>7804</v>
      </c>
      <c r="D2115" s="107" t="s">
        <v>4509</v>
      </c>
      <c r="E2115" s="36" t="s">
        <v>7805</v>
      </c>
      <c r="F2115" s="14"/>
      <c r="G2115" s="14"/>
      <c r="H2115" s="14"/>
      <c r="I2115" s="14"/>
      <c r="J2115" s="14"/>
      <c r="K2115" s="14"/>
      <c r="L2115" s="14"/>
      <c r="M2115" s="14"/>
      <c r="N2115" s="14"/>
      <c r="O2115" s="14"/>
      <c r="P2115" s="14"/>
      <c r="Q2115" s="14"/>
      <c r="R2115" s="14"/>
      <c r="S2115" s="14"/>
      <c r="T2115" s="14"/>
      <c r="U2115" s="14"/>
      <c r="V2115" s="14"/>
      <c r="W2115" s="14"/>
      <c r="X2115" s="14"/>
      <c r="Y2115" s="14"/>
      <c r="Z2115" s="14"/>
    </row>
    <row r="2116">
      <c r="A2116" s="106">
        <v>2115.0</v>
      </c>
      <c r="B2116" s="107" t="s">
        <v>7119</v>
      </c>
      <c r="C2116" s="107" t="s">
        <v>5341</v>
      </c>
      <c r="D2116" s="107" t="s">
        <v>4509</v>
      </c>
      <c r="E2116" s="36" t="s">
        <v>7806</v>
      </c>
      <c r="F2116" s="14"/>
      <c r="G2116" s="14"/>
      <c r="H2116" s="14"/>
      <c r="I2116" s="14"/>
      <c r="J2116" s="14"/>
      <c r="K2116" s="14"/>
      <c r="L2116" s="14"/>
      <c r="M2116" s="14"/>
      <c r="N2116" s="14"/>
      <c r="O2116" s="14"/>
      <c r="P2116" s="14"/>
      <c r="Q2116" s="14"/>
      <c r="R2116" s="14"/>
      <c r="S2116" s="14"/>
      <c r="T2116" s="14"/>
      <c r="U2116" s="14"/>
      <c r="V2116" s="14"/>
      <c r="W2116" s="14"/>
      <c r="X2116" s="14"/>
      <c r="Y2116" s="14"/>
      <c r="Z2116" s="14"/>
    </row>
    <row r="2117">
      <c r="A2117" s="106">
        <v>2116.0</v>
      </c>
      <c r="B2117" s="107" t="s">
        <v>7119</v>
      </c>
      <c r="C2117" s="107" t="s">
        <v>7807</v>
      </c>
      <c r="D2117" s="107" t="s">
        <v>4509</v>
      </c>
      <c r="E2117" s="36" t="s">
        <v>7808</v>
      </c>
      <c r="F2117" s="14"/>
      <c r="G2117" s="14"/>
      <c r="H2117" s="14"/>
      <c r="I2117" s="14"/>
      <c r="J2117" s="14"/>
      <c r="K2117" s="14"/>
      <c r="L2117" s="14"/>
      <c r="M2117" s="14"/>
      <c r="N2117" s="14"/>
      <c r="O2117" s="14"/>
      <c r="P2117" s="14"/>
      <c r="Q2117" s="14"/>
      <c r="R2117" s="14"/>
      <c r="S2117" s="14"/>
      <c r="T2117" s="14"/>
      <c r="U2117" s="14"/>
      <c r="V2117" s="14"/>
      <c r="W2117" s="14"/>
      <c r="X2117" s="14"/>
      <c r="Y2117" s="14"/>
      <c r="Z2117" s="14"/>
    </row>
    <row r="2118">
      <c r="A2118" s="106">
        <v>2117.0</v>
      </c>
      <c r="B2118" s="107" t="s">
        <v>7119</v>
      </c>
      <c r="C2118" s="107" t="s">
        <v>7809</v>
      </c>
      <c r="D2118" s="107" t="s">
        <v>4509</v>
      </c>
      <c r="E2118" s="36" t="s">
        <v>7810</v>
      </c>
      <c r="F2118" s="14"/>
      <c r="G2118" s="14"/>
      <c r="H2118" s="14"/>
      <c r="I2118" s="14"/>
      <c r="J2118" s="14"/>
      <c r="K2118" s="14"/>
      <c r="L2118" s="14"/>
      <c r="M2118" s="14"/>
      <c r="N2118" s="14"/>
      <c r="O2118" s="14"/>
      <c r="P2118" s="14"/>
      <c r="Q2118" s="14"/>
      <c r="R2118" s="14"/>
      <c r="S2118" s="14"/>
      <c r="T2118" s="14"/>
      <c r="U2118" s="14"/>
      <c r="V2118" s="14"/>
      <c r="W2118" s="14"/>
      <c r="X2118" s="14"/>
      <c r="Y2118" s="14"/>
      <c r="Z2118" s="14"/>
    </row>
    <row r="2119">
      <c r="A2119" s="106">
        <v>2118.0</v>
      </c>
      <c r="B2119" s="107" t="s">
        <v>7119</v>
      </c>
      <c r="C2119" s="107" t="s">
        <v>7811</v>
      </c>
      <c r="D2119" s="107" t="s">
        <v>4509</v>
      </c>
      <c r="E2119" s="36" t="s">
        <v>7812</v>
      </c>
      <c r="F2119" s="14"/>
      <c r="G2119" s="14"/>
      <c r="H2119" s="14"/>
      <c r="I2119" s="14"/>
      <c r="J2119" s="14"/>
      <c r="K2119" s="14"/>
      <c r="L2119" s="14"/>
      <c r="M2119" s="14"/>
      <c r="N2119" s="14"/>
      <c r="O2119" s="14"/>
      <c r="P2119" s="14"/>
      <c r="Q2119" s="14"/>
      <c r="R2119" s="14"/>
      <c r="S2119" s="14"/>
      <c r="T2119" s="14"/>
      <c r="U2119" s="14"/>
      <c r="V2119" s="14"/>
      <c r="W2119" s="14"/>
      <c r="X2119" s="14"/>
      <c r="Y2119" s="14"/>
      <c r="Z2119" s="14"/>
    </row>
    <row r="2120">
      <c r="A2120" s="106">
        <v>2119.0</v>
      </c>
      <c r="B2120" s="107" t="s">
        <v>7119</v>
      </c>
      <c r="C2120" s="107" t="s">
        <v>4558</v>
      </c>
      <c r="D2120" s="107" t="s">
        <v>4509</v>
      </c>
      <c r="E2120" s="36" t="s">
        <v>7813</v>
      </c>
      <c r="F2120" s="14"/>
      <c r="G2120" s="14"/>
      <c r="H2120" s="14"/>
      <c r="I2120" s="14"/>
      <c r="J2120" s="14"/>
      <c r="K2120" s="14"/>
      <c r="L2120" s="14"/>
      <c r="M2120" s="14"/>
      <c r="N2120" s="14"/>
      <c r="O2120" s="14"/>
      <c r="P2120" s="14"/>
      <c r="Q2120" s="14"/>
      <c r="R2120" s="14"/>
      <c r="S2120" s="14"/>
      <c r="T2120" s="14"/>
      <c r="U2120" s="14"/>
      <c r="V2120" s="14"/>
      <c r="W2120" s="14"/>
      <c r="X2120" s="14"/>
      <c r="Y2120" s="14"/>
      <c r="Z2120" s="14"/>
    </row>
    <row r="2121">
      <c r="A2121" s="106">
        <v>2120.0</v>
      </c>
      <c r="B2121" s="107" t="s">
        <v>7119</v>
      </c>
      <c r="C2121" s="107" t="s">
        <v>4530</v>
      </c>
      <c r="D2121" s="107" t="s">
        <v>4509</v>
      </c>
      <c r="E2121" s="36" t="s">
        <v>7814</v>
      </c>
      <c r="F2121" s="14"/>
      <c r="G2121" s="14"/>
      <c r="H2121" s="14"/>
      <c r="I2121" s="14"/>
      <c r="J2121" s="14"/>
      <c r="K2121" s="14"/>
      <c r="L2121" s="14"/>
      <c r="M2121" s="14"/>
      <c r="N2121" s="14"/>
      <c r="O2121" s="14"/>
      <c r="P2121" s="14"/>
      <c r="Q2121" s="14"/>
      <c r="R2121" s="14"/>
      <c r="S2121" s="14"/>
      <c r="T2121" s="14"/>
      <c r="U2121" s="14"/>
      <c r="V2121" s="14"/>
      <c r="W2121" s="14"/>
      <c r="X2121" s="14"/>
      <c r="Y2121" s="14"/>
      <c r="Z2121" s="14"/>
    </row>
    <row r="2122">
      <c r="A2122" s="106">
        <v>2121.0</v>
      </c>
      <c r="B2122" s="107" t="s">
        <v>7119</v>
      </c>
      <c r="C2122" s="107" t="s">
        <v>7815</v>
      </c>
      <c r="D2122" s="107" t="s">
        <v>4509</v>
      </c>
      <c r="E2122" s="36" t="s">
        <v>7816</v>
      </c>
      <c r="F2122" s="14"/>
      <c r="G2122" s="14"/>
      <c r="H2122" s="14"/>
      <c r="I2122" s="14"/>
      <c r="J2122" s="14"/>
      <c r="K2122" s="14"/>
      <c r="L2122" s="14"/>
      <c r="M2122" s="14"/>
      <c r="N2122" s="14"/>
      <c r="O2122" s="14"/>
      <c r="P2122" s="14"/>
      <c r="Q2122" s="14"/>
      <c r="R2122" s="14"/>
      <c r="S2122" s="14"/>
      <c r="T2122" s="14"/>
      <c r="U2122" s="14"/>
      <c r="V2122" s="14"/>
      <c r="W2122" s="14"/>
      <c r="X2122" s="14"/>
      <c r="Y2122" s="14"/>
      <c r="Z2122" s="14"/>
    </row>
    <row r="2123">
      <c r="A2123" s="106">
        <v>2122.0</v>
      </c>
      <c r="B2123" s="107" t="s">
        <v>7119</v>
      </c>
      <c r="C2123" s="107" t="s">
        <v>4622</v>
      </c>
      <c r="D2123" s="107" t="s">
        <v>4509</v>
      </c>
      <c r="E2123" s="36" t="s">
        <v>7817</v>
      </c>
      <c r="F2123" s="14"/>
      <c r="G2123" s="14"/>
      <c r="H2123" s="14"/>
      <c r="I2123" s="14"/>
      <c r="J2123" s="14"/>
      <c r="K2123" s="14"/>
      <c r="L2123" s="14"/>
      <c r="M2123" s="14"/>
      <c r="N2123" s="14"/>
      <c r="O2123" s="14"/>
      <c r="P2123" s="14"/>
      <c r="Q2123" s="14"/>
      <c r="R2123" s="14"/>
      <c r="S2123" s="14"/>
      <c r="T2123" s="14"/>
      <c r="U2123" s="14"/>
      <c r="V2123" s="14"/>
      <c r="W2123" s="14"/>
      <c r="X2123" s="14"/>
      <c r="Y2123" s="14"/>
      <c r="Z2123" s="14"/>
    </row>
    <row r="2124">
      <c r="A2124" s="106">
        <v>2123.0</v>
      </c>
      <c r="B2124" s="107" t="s">
        <v>7119</v>
      </c>
      <c r="C2124" s="107" t="s">
        <v>5057</v>
      </c>
      <c r="D2124" s="107" t="s">
        <v>4505</v>
      </c>
      <c r="E2124" s="36" t="s">
        <v>7818</v>
      </c>
      <c r="F2124" s="14"/>
      <c r="G2124" s="14"/>
      <c r="H2124" s="14"/>
      <c r="I2124" s="14"/>
      <c r="J2124" s="14"/>
      <c r="K2124" s="14"/>
      <c r="L2124" s="14"/>
      <c r="M2124" s="14"/>
      <c r="N2124" s="14"/>
      <c r="O2124" s="14"/>
      <c r="P2124" s="14"/>
      <c r="Q2124" s="14"/>
      <c r="R2124" s="14"/>
      <c r="S2124" s="14"/>
      <c r="T2124" s="14"/>
      <c r="U2124" s="14"/>
      <c r="V2124" s="14"/>
      <c r="W2124" s="14"/>
      <c r="X2124" s="14"/>
      <c r="Y2124" s="14"/>
      <c r="Z2124" s="14"/>
    </row>
    <row r="2125">
      <c r="A2125" s="106">
        <v>2124.0</v>
      </c>
      <c r="B2125" s="107" t="s">
        <v>7119</v>
      </c>
      <c r="C2125" s="107" t="s">
        <v>4673</v>
      </c>
      <c r="D2125" s="107" t="s">
        <v>4509</v>
      </c>
      <c r="E2125" s="36" t="s">
        <v>7819</v>
      </c>
      <c r="F2125" s="14"/>
      <c r="G2125" s="14"/>
      <c r="H2125" s="14"/>
      <c r="I2125" s="14"/>
      <c r="J2125" s="14"/>
      <c r="K2125" s="14"/>
      <c r="L2125" s="14"/>
      <c r="M2125" s="14"/>
      <c r="N2125" s="14"/>
      <c r="O2125" s="14"/>
      <c r="P2125" s="14"/>
      <c r="Q2125" s="14"/>
      <c r="R2125" s="14"/>
      <c r="S2125" s="14"/>
      <c r="T2125" s="14"/>
      <c r="U2125" s="14"/>
      <c r="V2125" s="14"/>
      <c r="W2125" s="14"/>
      <c r="X2125" s="14"/>
      <c r="Y2125" s="14"/>
      <c r="Z2125" s="14"/>
    </row>
    <row r="2126">
      <c r="A2126" s="106">
        <v>2125.0</v>
      </c>
      <c r="B2126" s="107" t="s">
        <v>7119</v>
      </c>
      <c r="C2126" s="107" t="s">
        <v>5721</v>
      </c>
      <c r="D2126" s="107" t="s">
        <v>4509</v>
      </c>
      <c r="E2126" s="36" t="s">
        <v>7820</v>
      </c>
      <c r="F2126" s="14"/>
      <c r="G2126" s="14"/>
      <c r="H2126" s="14"/>
      <c r="I2126" s="14"/>
      <c r="J2126" s="14"/>
      <c r="K2126" s="14"/>
      <c r="L2126" s="14"/>
      <c r="M2126" s="14"/>
      <c r="N2126" s="14"/>
      <c r="O2126" s="14"/>
      <c r="P2126" s="14"/>
      <c r="Q2126" s="14"/>
      <c r="R2126" s="14"/>
      <c r="S2126" s="14"/>
      <c r="T2126" s="14"/>
      <c r="U2126" s="14"/>
      <c r="V2126" s="14"/>
      <c r="W2126" s="14"/>
      <c r="X2126" s="14"/>
      <c r="Y2126" s="14"/>
      <c r="Z2126" s="14"/>
    </row>
    <row r="2127">
      <c r="A2127" s="106">
        <v>2126.0</v>
      </c>
      <c r="B2127" s="107" t="s">
        <v>7119</v>
      </c>
      <c r="C2127" s="107" t="s">
        <v>7821</v>
      </c>
      <c r="D2127" s="107" t="s">
        <v>4509</v>
      </c>
      <c r="E2127" s="36" t="s">
        <v>7822</v>
      </c>
      <c r="F2127" s="14"/>
      <c r="G2127" s="14"/>
      <c r="H2127" s="14"/>
      <c r="I2127" s="14"/>
      <c r="J2127" s="14"/>
      <c r="K2127" s="14"/>
      <c r="L2127" s="14"/>
      <c r="M2127" s="14"/>
      <c r="N2127" s="14"/>
      <c r="O2127" s="14"/>
      <c r="P2127" s="14"/>
      <c r="Q2127" s="14"/>
      <c r="R2127" s="14"/>
      <c r="S2127" s="14"/>
      <c r="T2127" s="14"/>
      <c r="U2127" s="14"/>
      <c r="V2127" s="14"/>
      <c r="W2127" s="14"/>
      <c r="X2127" s="14"/>
      <c r="Y2127" s="14"/>
      <c r="Z2127" s="14"/>
    </row>
    <row r="2128">
      <c r="A2128" s="106">
        <v>2127.0</v>
      </c>
      <c r="B2128" s="107" t="s">
        <v>7119</v>
      </c>
      <c r="C2128" s="107" t="s">
        <v>7823</v>
      </c>
      <c r="D2128" s="107" t="s">
        <v>4505</v>
      </c>
      <c r="E2128" s="36" t="s">
        <v>7824</v>
      </c>
      <c r="F2128" s="14"/>
      <c r="G2128" s="14"/>
      <c r="H2128" s="14"/>
      <c r="I2128" s="14"/>
      <c r="J2128" s="14"/>
      <c r="K2128" s="14"/>
      <c r="L2128" s="14"/>
      <c r="M2128" s="14"/>
      <c r="N2128" s="14"/>
      <c r="O2128" s="14"/>
      <c r="P2128" s="14"/>
      <c r="Q2128" s="14"/>
      <c r="R2128" s="14"/>
      <c r="S2128" s="14"/>
      <c r="T2128" s="14"/>
      <c r="U2128" s="14"/>
      <c r="V2128" s="14"/>
      <c r="W2128" s="14"/>
      <c r="X2128" s="14"/>
      <c r="Y2128" s="14"/>
      <c r="Z2128" s="14"/>
    </row>
    <row r="2129">
      <c r="A2129" s="106">
        <v>2128.0</v>
      </c>
      <c r="B2129" s="107" t="s">
        <v>7119</v>
      </c>
      <c r="C2129" s="107" t="s">
        <v>7825</v>
      </c>
      <c r="D2129" s="107" t="s">
        <v>4680</v>
      </c>
      <c r="E2129" s="36" t="s">
        <v>7826</v>
      </c>
      <c r="F2129" s="14"/>
      <c r="G2129" s="14"/>
      <c r="H2129" s="14"/>
      <c r="I2129" s="14"/>
      <c r="J2129" s="14"/>
      <c r="K2129" s="14"/>
      <c r="L2129" s="14"/>
      <c r="M2129" s="14"/>
      <c r="N2129" s="14"/>
      <c r="O2129" s="14"/>
      <c r="P2129" s="14"/>
      <c r="Q2129" s="14"/>
      <c r="R2129" s="14"/>
      <c r="S2129" s="14"/>
      <c r="T2129" s="14"/>
      <c r="U2129" s="14"/>
      <c r="V2129" s="14"/>
      <c r="W2129" s="14"/>
      <c r="X2129" s="14"/>
      <c r="Y2129" s="14"/>
      <c r="Z2129" s="14"/>
    </row>
    <row r="2130">
      <c r="A2130" s="106">
        <v>2129.0</v>
      </c>
      <c r="B2130" s="107" t="s">
        <v>7119</v>
      </c>
      <c r="C2130" s="107" t="s">
        <v>6362</v>
      </c>
      <c r="D2130" s="107" t="s">
        <v>4509</v>
      </c>
      <c r="E2130" s="36" t="s">
        <v>7827</v>
      </c>
      <c r="F2130" s="14"/>
      <c r="G2130" s="14"/>
      <c r="H2130" s="14"/>
      <c r="I2130" s="14"/>
      <c r="J2130" s="14"/>
      <c r="K2130" s="14"/>
      <c r="L2130" s="14"/>
      <c r="M2130" s="14"/>
      <c r="N2130" s="14"/>
      <c r="O2130" s="14"/>
      <c r="P2130" s="14"/>
      <c r="Q2130" s="14"/>
      <c r="R2130" s="14"/>
      <c r="S2130" s="14"/>
      <c r="T2130" s="14"/>
      <c r="U2130" s="14"/>
      <c r="V2130" s="14"/>
      <c r="W2130" s="14"/>
      <c r="X2130" s="14"/>
      <c r="Y2130" s="14"/>
      <c r="Z2130" s="14"/>
    </row>
    <row r="2131">
      <c r="A2131" s="106">
        <v>2130.0</v>
      </c>
      <c r="B2131" s="107" t="s">
        <v>7119</v>
      </c>
      <c r="C2131" s="107" t="s">
        <v>7828</v>
      </c>
      <c r="D2131" s="107" t="s">
        <v>4509</v>
      </c>
      <c r="E2131" s="36" t="s">
        <v>7829</v>
      </c>
      <c r="F2131" s="14"/>
      <c r="G2131" s="14"/>
      <c r="H2131" s="14"/>
      <c r="I2131" s="14"/>
      <c r="J2131" s="14"/>
      <c r="K2131" s="14"/>
      <c r="L2131" s="14"/>
      <c r="M2131" s="14"/>
      <c r="N2131" s="14"/>
      <c r="O2131" s="14"/>
      <c r="P2131" s="14"/>
      <c r="Q2131" s="14"/>
      <c r="R2131" s="14"/>
      <c r="S2131" s="14"/>
      <c r="T2131" s="14"/>
      <c r="U2131" s="14"/>
      <c r="V2131" s="14"/>
      <c r="W2131" s="14"/>
      <c r="X2131" s="14"/>
      <c r="Y2131" s="14"/>
      <c r="Z2131" s="14"/>
    </row>
    <row r="2132">
      <c r="A2132" s="106">
        <v>2131.0</v>
      </c>
      <c r="B2132" s="107" t="s">
        <v>7119</v>
      </c>
      <c r="C2132" s="107" t="s">
        <v>7830</v>
      </c>
      <c r="D2132" s="107" t="s">
        <v>4505</v>
      </c>
      <c r="E2132" s="36" t="s">
        <v>7831</v>
      </c>
      <c r="F2132" s="14"/>
      <c r="G2132" s="14"/>
      <c r="H2132" s="14"/>
      <c r="I2132" s="14"/>
      <c r="J2132" s="14"/>
      <c r="K2132" s="14"/>
      <c r="L2132" s="14"/>
      <c r="M2132" s="14"/>
      <c r="N2132" s="14"/>
      <c r="O2132" s="14"/>
      <c r="P2132" s="14"/>
      <c r="Q2132" s="14"/>
      <c r="R2132" s="14"/>
      <c r="S2132" s="14"/>
      <c r="T2132" s="14"/>
      <c r="U2132" s="14"/>
      <c r="V2132" s="14"/>
      <c r="W2132" s="14"/>
      <c r="X2132" s="14"/>
      <c r="Y2132" s="14"/>
      <c r="Z2132" s="14"/>
    </row>
    <row r="2133">
      <c r="A2133" s="106">
        <v>2132.0</v>
      </c>
      <c r="B2133" s="107" t="s">
        <v>7119</v>
      </c>
      <c r="C2133" s="107" t="s">
        <v>7832</v>
      </c>
      <c r="D2133" s="107" t="s">
        <v>4509</v>
      </c>
      <c r="E2133" s="36" t="s">
        <v>7833</v>
      </c>
      <c r="F2133" s="14"/>
      <c r="G2133" s="14"/>
      <c r="H2133" s="14"/>
      <c r="I2133" s="14"/>
      <c r="J2133" s="14"/>
      <c r="K2133" s="14"/>
      <c r="L2133" s="14"/>
      <c r="M2133" s="14"/>
      <c r="N2133" s="14"/>
      <c r="O2133" s="14"/>
      <c r="P2133" s="14"/>
      <c r="Q2133" s="14"/>
      <c r="R2133" s="14"/>
      <c r="S2133" s="14"/>
      <c r="T2133" s="14"/>
      <c r="U2133" s="14"/>
      <c r="V2133" s="14"/>
      <c r="W2133" s="14"/>
      <c r="X2133" s="14"/>
      <c r="Y2133" s="14"/>
      <c r="Z2133" s="14"/>
    </row>
    <row r="2134">
      <c r="A2134" s="106">
        <v>2133.0</v>
      </c>
      <c r="B2134" s="107" t="s">
        <v>7119</v>
      </c>
      <c r="C2134" s="107" t="s">
        <v>7834</v>
      </c>
      <c r="D2134" s="107" t="s">
        <v>4505</v>
      </c>
      <c r="E2134" s="36" t="s">
        <v>7835</v>
      </c>
      <c r="F2134" s="14"/>
      <c r="G2134" s="14"/>
      <c r="H2134" s="14"/>
      <c r="I2134" s="14"/>
      <c r="J2134" s="14"/>
      <c r="K2134" s="14"/>
      <c r="L2134" s="14"/>
      <c r="M2134" s="14"/>
      <c r="N2134" s="14"/>
      <c r="O2134" s="14"/>
      <c r="P2134" s="14"/>
      <c r="Q2134" s="14"/>
      <c r="R2134" s="14"/>
      <c r="S2134" s="14"/>
      <c r="T2134" s="14"/>
      <c r="U2134" s="14"/>
      <c r="V2134" s="14"/>
      <c r="W2134" s="14"/>
      <c r="X2134" s="14"/>
      <c r="Y2134" s="14"/>
      <c r="Z2134" s="14"/>
    </row>
    <row r="2135">
      <c r="A2135" s="106">
        <v>2134.0</v>
      </c>
      <c r="B2135" s="107" t="s">
        <v>7119</v>
      </c>
      <c r="C2135" s="107" t="s">
        <v>4982</v>
      </c>
      <c r="D2135" s="107" t="s">
        <v>4509</v>
      </c>
      <c r="E2135" s="36" t="s">
        <v>7836</v>
      </c>
      <c r="F2135" s="14"/>
      <c r="G2135" s="14"/>
      <c r="H2135" s="14"/>
      <c r="I2135" s="14"/>
      <c r="J2135" s="14"/>
      <c r="K2135" s="14"/>
      <c r="L2135" s="14"/>
      <c r="M2135" s="14"/>
      <c r="N2135" s="14"/>
      <c r="O2135" s="14"/>
      <c r="P2135" s="14"/>
      <c r="Q2135" s="14"/>
      <c r="R2135" s="14"/>
      <c r="S2135" s="14"/>
      <c r="T2135" s="14"/>
      <c r="U2135" s="14"/>
      <c r="V2135" s="14"/>
      <c r="W2135" s="14"/>
      <c r="X2135" s="14"/>
      <c r="Y2135" s="14"/>
      <c r="Z2135" s="14"/>
    </row>
    <row r="2136">
      <c r="A2136" s="106">
        <v>2135.0</v>
      </c>
      <c r="B2136" s="107" t="s">
        <v>7119</v>
      </c>
      <c r="C2136" s="107" t="s">
        <v>7837</v>
      </c>
      <c r="D2136" s="107" t="s">
        <v>4509</v>
      </c>
      <c r="E2136" s="36" t="s">
        <v>7838</v>
      </c>
      <c r="F2136" s="14"/>
      <c r="G2136" s="14"/>
      <c r="H2136" s="14"/>
      <c r="I2136" s="14"/>
      <c r="J2136" s="14"/>
      <c r="K2136" s="14"/>
      <c r="L2136" s="14"/>
      <c r="M2136" s="14"/>
      <c r="N2136" s="14"/>
      <c r="O2136" s="14"/>
      <c r="P2136" s="14"/>
      <c r="Q2136" s="14"/>
      <c r="R2136" s="14"/>
      <c r="S2136" s="14"/>
      <c r="T2136" s="14"/>
      <c r="U2136" s="14"/>
      <c r="V2136" s="14"/>
      <c r="W2136" s="14"/>
      <c r="X2136" s="14"/>
      <c r="Y2136" s="14"/>
      <c r="Z2136" s="14"/>
    </row>
    <row r="2137">
      <c r="A2137" s="106">
        <v>2136.0</v>
      </c>
      <c r="B2137" s="107" t="s">
        <v>7119</v>
      </c>
      <c r="C2137" s="107" t="s">
        <v>7839</v>
      </c>
      <c r="D2137" s="107" t="s">
        <v>4509</v>
      </c>
      <c r="E2137" s="36" t="s">
        <v>7840</v>
      </c>
      <c r="F2137" s="14"/>
      <c r="G2137" s="14"/>
      <c r="H2137" s="14"/>
      <c r="I2137" s="14"/>
      <c r="J2137" s="14"/>
      <c r="K2137" s="14"/>
      <c r="L2137" s="14"/>
      <c r="M2137" s="14"/>
      <c r="N2137" s="14"/>
      <c r="O2137" s="14"/>
      <c r="P2137" s="14"/>
      <c r="Q2137" s="14"/>
      <c r="R2137" s="14"/>
      <c r="S2137" s="14"/>
      <c r="T2137" s="14"/>
      <c r="U2137" s="14"/>
      <c r="V2137" s="14"/>
      <c r="W2137" s="14"/>
      <c r="X2137" s="14"/>
      <c r="Y2137" s="14"/>
      <c r="Z2137" s="14"/>
    </row>
    <row r="2138">
      <c r="A2138" s="106">
        <v>2137.0</v>
      </c>
      <c r="B2138" s="107" t="s">
        <v>7119</v>
      </c>
      <c r="C2138" s="107" t="s">
        <v>4545</v>
      </c>
      <c r="D2138" s="107" t="s">
        <v>4509</v>
      </c>
      <c r="E2138" s="36" t="s">
        <v>7841</v>
      </c>
      <c r="F2138" s="14"/>
      <c r="G2138" s="14"/>
      <c r="H2138" s="14"/>
      <c r="I2138" s="14"/>
      <c r="J2138" s="14"/>
      <c r="K2138" s="14"/>
      <c r="L2138" s="14"/>
      <c r="M2138" s="14"/>
      <c r="N2138" s="14"/>
      <c r="O2138" s="14"/>
      <c r="P2138" s="14"/>
      <c r="Q2138" s="14"/>
      <c r="R2138" s="14"/>
      <c r="S2138" s="14"/>
      <c r="T2138" s="14"/>
      <c r="U2138" s="14"/>
      <c r="V2138" s="14"/>
      <c r="W2138" s="14"/>
      <c r="X2138" s="14"/>
      <c r="Y2138" s="14"/>
      <c r="Z2138" s="14"/>
    </row>
    <row r="2139">
      <c r="A2139" s="106">
        <v>2138.0</v>
      </c>
      <c r="B2139" s="107" t="s">
        <v>7119</v>
      </c>
      <c r="C2139" s="107" t="s">
        <v>5352</v>
      </c>
      <c r="D2139" s="107" t="s">
        <v>4509</v>
      </c>
      <c r="E2139" s="36" t="s">
        <v>7842</v>
      </c>
      <c r="F2139" s="14"/>
      <c r="G2139" s="14"/>
      <c r="H2139" s="14"/>
      <c r="I2139" s="14"/>
      <c r="J2139" s="14"/>
      <c r="K2139" s="14"/>
      <c r="L2139" s="14"/>
      <c r="M2139" s="14"/>
      <c r="N2139" s="14"/>
      <c r="O2139" s="14"/>
      <c r="P2139" s="14"/>
      <c r="Q2139" s="14"/>
      <c r="R2139" s="14"/>
      <c r="S2139" s="14"/>
      <c r="T2139" s="14"/>
      <c r="U2139" s="14"/>
      <c r="V2139" s="14"/>
      <c r="W2139" s="14"/>
      <c r="X2139" s="14"/>
      <c r="Y2139" s="14"/>
      <c r="Z2139" s="14"/>
    </row>
    <row r="2140">
      <c r="A2140" s="106">
        <v>2139.0</v>
      </c>
      <c r="B2140" s="107" t="s">
        <v>7119</v>
      </c>
      <c r="C2140" s="107" t="s">
        <v>5162</v>
      </c>
      <c r="D2140" s="107" t="s">
        <v>4680</v>
      </c>
      <c r="E2140" s="36" t="s">
        <v>7843</v>
      </c>
      <c r="F2140" s="14"/>
      <c r="G2140" s="14"/>
      <c r="H2140" s="14"/>
      <c r="I2140" s="14"/>
      <c r="J2140" s="14"/>
      <c r="K2140" s="14"/>
      <c r="L2140" s="14"/>
      <c r="M2140" s="14"/>
      <c r="N2140" s="14"/>
      <c r="O2140" s="14"/>
      <c r="P2140" s="14"/>
      <c r="Q2140" s="14"/>
      <c r="R2140" s="14"/>
      <c r="S2140" s="14"/>
      <c r="T2140" s="14"/>
      <c r="U2140" s="14"/>
      <c r="V2140" s="14"/>
      <c r="W2140" s="14"/>
      <c r="X2140" s="14"/>
      <c r="Y2140" s="14"/>
      <c r="Z2140" s="14"/>
    </row>
    <row r="2141">
      <c r="A2141" s="106">
        <v>2140.0</v>
      </c>
      <c r="B2141" s="107" t="s">
        <v>7119</v>
      </c>
      <c r="C2141" s="107" t="s">
        <v>7844</v>
      </c>
      <c r="D2141" s="107" t="s">
        <v>4509</v>
      </c>
      <c r="E2141" s="36" t="s">
        <v>7845</v>
      </c>
      <c r="F2141" s="14"/>
      <c r="G2141" s="14"/>
      <c r="H2141" s="14"/>
      <c r="I2141" s="14"/>
      <c r="J2141" s="14"/>
      <c r="K2141" s="14"/>
      <c r="L2141" s="14"/>
      <c r="M2141" s="14"/>
      <c r="N2141" s="14"/>
      <c r="O2141" s="14"/>
      <c r="P2141" s="14"/>
      <c r="Q2141" s="14"/>
      <c r="R2141" s="14"/>
      <c r="S2141" s="14"/>
      <c r="T2141" s="14"/>
      <c r="U2141" s="14"/>
      <c r="V2141" s="14"/>
      <c r="W2141" s="14"/>
      <c r="X2141" s="14"/>
      <c r="Y2141" s="14"/>
      <c r="Z2141" s="14"/>
    </row>
    <row r="2142">
      <c r="A2142" s="106">
        <v>2141.0</v>
      </c>
      <c r="B2142" s="107" t="s">
        <v>7119</v>
      </c>
      <c r="C2142" s="107" t="s">
        <v>7846</v>
      </c>
      <c r="D2142" s="107" t="s">
        <v>4885</v>
      </c>
      <c r="E2142" s="36" t="s">
        <v>4309</v>
      </c>
      <c r="F2142" s="14"/>
      <c r="G2142" s="14"/>
      <c r="H2142" s="14"/>
      <c r="I2142" s="14"/>
      <c r="J2142" s="14"/>
      <c r="K2142" s="14"/>
      <c r="L2142" s="14"/>
      <c r="M2142" s="14"/>
      <c r="N2142" s="14"/>
      <c r="O2142" s="14"/>
      <c r="P2142" s="14"/>
      <c r="Q2142" s="14"/>
      <c r="R2142" s="14"/>
      <c r="S2142" s="14"/>
      <c r="T2142" s="14"/>
      <c r="U2142" s="14"/>
      <c r="V2142" s="14"/>
      <c r="W2142" s="14"/>
      <c r="X2142" s="14"/>
      <c r="Y2142" s="14"/>
      <c r="Z2142" s="14"/>
    </row>
    <row r="2143">
      <c r="A2143" s="106">
        <v>2142.0</v>
      </c>
      <c r="B2143" s="107" t="s">
        <v>7119</v>
      </c>
      <c r="C2143" s="107" t="s">
        <v>5207</v>
      </c>
      <c r="D2143" s="107" t="s">
        <v>4509</v>
      </c>
      <c r="E2143" s="36" t="s">
        <v>7847</v>
      </c>
      <c r="F2143" s="14"/>
      <c r="G2143" s="14"/>
      <c r="H2143" s="14"/>
      <c r="I2143" s="14"/>
      <c r="J2143" s="14"/>
      <c r="K2143" s="14"/>
      <c r="L2143" s="14"/>
      <c r="M2143" s="14"/>
      <c r="N2143" s="14"/>
      <c r="O2143" s="14"/>
      <c r="P2143" s="14"/>
      <c r="Q2143" s="14"/>
      <c r="R2143" s="14"/>
      <c r="S2143" s="14"/>
      <c r="T2143" s="14"/>
      <c r="U2143" s="14"/>
      <c r="V2143" s="14"/>
      <c r="W2143" s="14"/>
      <c r="X2143" s="14"/>
      <c r="Y2143" s="14"/>
      <c r="Z2143" s="14"/>
    </row>
    <row r="2144">
      <c r="A2144" s="106">
        <v>2143.0</v>
      </c>
      <c r="B2144" s="107" t="s">
        <v>7119</v>
      </c>
      <c r="C2144" s="107" t="s">
        <v>7848</v>
      </c>
      <c r="D2144" s="107" t="s">
        <v>4509</v>
      </c>
      <c r="E2144" s="36" t="s">
        <v>7849</v>
      </c>
      <c r="F2144" s="14"/>
      <c r="G2144" s="14"/>
      <c r="H2144" s="14"/>
      <c r="I2144" s="14"/>
      <c r="J2144" s="14"/>
      <c r="K2144" s="14"/>
      <c r="L2144" s="14"/>
      <c r="M2144" s="14"/>
      <c r="N2144" s="14"/>
      <c r="O2144" s="14"/>
      <c r="P2144" s="14"/>
      <c r="Q2144" s="14"/>
      <c r="R2144" s="14"/>
      <c r="S2144" s="14"/>
      <c r="T2144" s="14"/>
      <c r="U2144" s="14"/>
      <c r="V2144" s="14"/>
      <c r="W2144" s="14"/>
      <c r="X2144" s="14"/>
      <c r="Y2144" s="14"/>
      <c r="Z2144" s="14"/>
    </row>
    <row r="2145">
      <c r="A2145" s="106">
        <v>2144.0</v>
      </c>
      <c r="B2145" s="107" t="s">
        <v>7119</v>
      </c>
      <c r="C2145" s="107" t="s">
        <v>4562</v>
      </c>
      <c r="D2145" s="107" t="s">
        <v>4569</v>
      </c>
      <c r="E2145" s="36" t="s">
        <v>7850</v>
      </c>
      <c r="F2145" s="14"/>
      <c r="G2145" s="14"/>
      <c r="H2145" s="14"/>
      <c r="I2145" s="14"/>
      <c r="J2145" s="14"/>
      <c r="K2145" s="14"/>
      <c r="L2145" s="14"/>
      <c r="M2145" s="14"/>
      <c r="N2145" s="14"/>
      <c r="O2145" s="14"/>
      <c r="P2145" s="14"/>
      <c r="Q2145" s="14"/>
      <c r="R2145" s="14"/>
      <c r="S2145" s="14"/>
      <c r="T2145" s="14"/>
      <c r="U2145" s="14"/>
      <c r="V2145" s="14"/>
      <c r="W2145" s="14"/>
      <c r="X2145" s="14"/>
      <c r="Y2145" s="14"/>
      <c r="Z2145" s="14"/>
    </row>
    <row r="2146">
      <c r="A2146" s="106">
        <v>2145.0</v>
      </c>
      <c r="B2146" s="107" t="s">
        <v>7119</v>
      </c>
      <c r="C2146" s="107" t="s">
        <v>7851</v>
      </c>
      <c r="D2146" s="107" t="s">
        <v>4509</v>
      </c>
      <c r="E2146" s="36" t="s">
        <v>7852</v>
      </c>
      <c r="F2146" s="14"/>
      <c r="G2146" s="14"/>
      <c r="H2146" s="14"/>
      <c r="I2146" s="14"/>
      <c r="J2146" s="14"/>
      <c r="K2146" s="14"/>
      <c r="L2146" s="14"/>
      <c r="M2146" s="14"/>
      <c r="N2146" s="14"/>
      <c r="O2146" s="14"/>
      <c r="P2146" s="14"/>
      <c r="Q2146" s="14"/>
      <c r="R2146" s="14"/>
      <c r="S2146" s="14"/>
      <c r="T2146" s="14"/>
      <c r="U2146" s="14"/>
      <c r="V2146" s="14"/>
      <c r="W2146" s="14"/>
      <c r="X2146" s="14"/>
      <c r="Y2146" s="14"/>
      <c r="Z2146" s="14"/>
    </row>
    <row r="2147">
      <c r="A2147" s="106">
        <v>2146.0</v>
      </c>
      <c r="B2147" s="107" t="s">
        <v>7119</v>
      </c>
      <c r="C2147" s="107" t="s">
        <v>7853</v>
      </c>
      <c r="D2147" s="107" t="s">
        <v>4509</v>
      </c>
      <c r="E2147" s="36" t="s">
        <v>7854</v>
      </c>
      <c r="F2147" s="14"/>
      <c r="G2147" s="14"/>
      <c r="H2147" s="14"/>
      <c r="I2147" s="14"/>
      <c r="J2147" s="14"/>
      <c r="K2147" s="14"/>
      <c r="L2147" s="14"/>
      <c r="M2147" s="14"/>
      <c r="N2147" s="14"/>
      <c r="O2147" s="14"/>
      <c r="P2147" s="14"/>
      <c r="Q2147" s="14"/>
      <c r="R2147" s="14"/>
      <c r="S2147" s="14"/>
      <c r="T2147" s="14"/>
      <c r="U2147" s="14"/>
      <c r="V2147" s="14"/>
      <c r="W2147" s="14"/>
      <c r="X2147" s="14"/>
      <c r="Y2147" s="14"/>
      <c r="Z2147" s="14"/>
    </row>
    <row r="2148">
      <c r="A2148" s="106">
        <v>2147.0</v>
      </c>
      <c r="B2148" s="107" t="s">
        <v>7119</v>
      </c>
      <c r="C2148" s="107" t="s">
        <v>7855</v>
      </c>
      <c r="D2148" s="107" t="s">
        <v>4509</v>
      </c>
      <c r="E2148" s="36" t="s">
        <v>7856</v>
      </c>
      <c r="F2148" s="14"/>
      <c r="G2148" s="14"/>
      <c r="H2148" s="14"/>
      <c r="I2148" s="14"/>
      <c r="J2148" s="14"/>
      <c r="K2148" s="14"/>
      <c r="L2148" s="14"/>
      <c r="M2148" s="14"/>
      <c r="N2148" s="14"/>
      <c r="O2148" s="14"/>
      <c r="P2148" s="14"/>
      <c r="Q2148" s="14"/>
      <c r="R2148" s="14"/>
      <c r="S2148" s="14"/>
      <c r="T2148" s="14"/>
      <c r="U2148" s="14"/>
      <c r="V2148" s="14"/>
      <c r="W2148" s="14"/>
      <c r="X2148" s="14"/>
      <c r="Y2148" s="14"/>
      <c r="Z2148" s="14"/>
    </row>
    <row r="2149">
      <c r="A2149" s="106">
        <v>2148.0</v>
      </c>
      <c r="B2149" s="107" t="s">
        <v>7119</v>
      </c>
      <c r="C2149" s="107" t="s">
        <v>7857</v>
      </c>
      <c r="D2149" s="107" t="s">
        <v>4543</v>
      </c>
      <c r="E2149" s="36" t="s">
        <v>7858</v>
      </c>
      <c r="F2149" s="14"/>
      <c r="G2149" s="14"/>
      <c r="H2149" s="14"/>
      <c r="I2149" s="14"/>
      <c r="J2149" s="14"/>
      <c r="K2149" s="14"/>
      <c r="L2149" s="14"/>
      <c r="M2149" s="14"/>
      <c r="N2149" s="14"/>
      <c r="O2149" s="14"/>
      <c r="P2149" s="14"/>
      <c r="Q2149" s="14"/>
      <c r="R2149" s="14"/>
      <c r="S2149" s="14"/>
      <c r="T2149" s="14"/>
      <c r="U2149" s="14"/>
      <c r="V2149" s="14"/>
      <c r="W2149" s="14"/>
      <c r="X2149" s="14"/>
      <c r="Y2149" s="14"/>
      <c r="Z2149" s="14"/>
    </row>
    <row r="2150">
      <c r="A2150" s="106">
        <v>2149.0</v>
      </c>
      <c r="B2150" s="107" t="s">
        <v>7119</v>
      </c>
      <c r="C2150" s="107" t="s">
        <v>5460</v>
      </c>
      <c r="D2150" s="107" t="s">
        <v>4509</v>
      </c>
      <c r="E2150" s="36" t="s">
        <v>7859</v>
      </c>
      <c r="F2150" s="14"/>
      <c r="G2150" s="14"/>
      <c r="H2150" s="14"/>
      <c r="I2150" s="14"/>
      <c r="J2150" s="14"/>
      <c r="K2150" s="14"/>
      <c r="L2150" s="14"/>
      <c r="M2150" s="14"/>
      <c r="N2150" s="14"/>
      <c r="O2150" s="14"/>
      <c r="P2150" s="14"/>
      <c r="Q2150" s="14"/>
      <c r="R2150" s="14"/>
      <c r="S2150" s="14"/>
      <c r="T2150" s="14"/>
      <c r="U2150" s="14"/>
      <c r="V2150" s="14"/>
      <c r="W2150" s="14"/>
      <c r="X2150" s="14"/>
      <c r="Y2150" s="14"/>
      <c r="Z2150" s="14"/>
    </row>
    <row r="2151">
      <c r="A2151" s="106">
        <v>2150.0</v>
      </c>
      <c r="B2151" s="107" t="s">
        <v>7119</v>
      </c>
      <c r="C2151" s="107" t="s">
        <v>6059</v>
      </c>
      <c r="D2151" s="107" t="s">
        <v>4509</v>
      </c>
      <c r="E2151" s="36" t="s">
        <v>7860</v>
      </c>
      <c r="F2151" s="14"/>
      <c r="G2151" s="14"/>
      <c r="H2151" s="14"/>
      <c r="I2151" s="14"/>
      <c r="J2151" s="14"/>
      <c r="K2151" s="14"/>
      <c r="L2151" s="14"/>
      <c r="M2151" s="14"/>
      <c r="N2151" s="14"/>
      <c r="O2151" s="14"/>
      <c r="P2151" s="14"/>
      <c r="Q2151" s="14"/>
      <c r="R2151" s="14"/>
      <c r="S2151" s="14"/>
      <c r="T2151" s="14"/>
      <c r="U2151" s="14"/>
      <c r="V2151" s="14"/>
      <c r="W2151" s="14"/>
      <c r="X2151" s="14"/>
      <c r="Y2151" s="14"/>
      <c r="Z2151" s="14"/>
    </row>
    <row r="2152">
      <c r="A2152" s="106">
        <v>2151.0</v>
      </c>
      <c r="B2152" s="107" t="s">
        <v>7119</v>
      </c>
      <c r="C2152" s="107" t="s">
        <v>5199</v>
      </c>
      <c r="D2152" s="107" t="s">
        <v>4509</v>
      </c>
      <c r="E2152" s="36" t="s">
        <v>7861</v>
      </c>
      <c r="F2152" s="14"/>
      <c r="G2152" s="14"/>
      <c r="H2152" s="14"/>
      <c r="I2152" s="14"/>
      <c r="J2152" s="14"/>
      <c r="K2152" s="14"/>
      <c r="L2152" s="14"/>
      <c r="M2152" s="14"/>
      <c r="N2152" s="14"/>
      <c r="O2152" s="14"/>
      <c r="P2152" s="14"/>
      <c r="Q2152" s="14"/>
      <c r="R2152" s="14"/>
      <c r="S2152" s="14"/>
      <c r="T2152" s="14"/>
      <c r="U2152" s="14"/>
      <c r="V2152" s="14"/>
      <c r="W2152" s="14"/>
      <c r="X2152" s="14"/>
      <c r="Y2152" s="14"/>
      <c r="Z2152" s="14"/>
    </row>
    <row r="2153">
      <c r="A2153" s="106">
        <v>2152.0</v>
      </c>
      <c r="B2153" s="107" t="s">
        <v>7119</v>
      </c>
      <c r="C2153" s="107" t="s">
        <v>7862</v>
      </c>
      <c r="D2153" s="107" t="s">
        <v>4543</v>
      </c>
      <c r="E2153" s="36" t="s">
        <v>7863</v>
      </c>
      <c r="F2153" s="14"/>
      <c r="G2153" s="14"/>
      <c r="H2153" s="14"/>
      <c r="I2153" s="14"/>
      <c r="J2153" s="14"/>
      <c r="K2153" s="14"/>
      <c r="L2153" s="14"/>
      <c r="M2153" s="14"/>
      <c r="N2153" s="14"/>
      <c r="O2153" s="14"/>
      <c r="P2153" s="14"/>
      <c r="Q2153" s="14"/>
      <c r="R2153" s="14"/>
      <c r="S2153" s="14"/>
      <c r="T2153" s="14"/>
      <c r="U2153" s="14"/>
      <c r="V2153" s="14"/>
      <c r="W2153" s="14"/>
      <c r="X2153" s="14"/>
      <c r="Y2153" s="14"/>
      <c r="Z2153" s="14"/>
    </row>
    <row r="2154">
      <c r="A2154" s="106">
        <v>2153.0</v>
      </c>
      <c r="B2154" s="107" t="s">
        <v>7119</v>
      </c>
      <c r="C2154" s="107" t="s">
        <v>7864</v>
      </c>
      <c r="D2154" s="107" t="s">
        <v>4505</v>
      </c>
      <c r="E2154" s="36" t="s">
        <v>7865</v>
      </c>
      <c r="F2154" s="14"/>
      <c r="G2154" s="14"/>
      <c r="H2154" s="14"/>
      <c r="I2154" s="14"/>
      <c r="J2154" s="14"/>
      <c r="K2154" s="14"/>
      <c r="L2154" s="14"/>
      <c r="M2154" s="14"/>
      <c r="N2154" s="14"/>
      <c r="O2154" s="14"/>
      <c r="P2154" s="14"/>
      <c r="Q2154" s="14"/>
      <c r="R2154" s="14"/>
      <c r="S2154" s="14"/>
      <c r="T2154" s="14"/>
      <c r="U2154" s="14"/>
      <c r="V2154" s="14"/>
      <c r="W2154" s="14"/>
      <c r="X2154" s="14"/>
      <c r="Y2154" s="14"/>
      <c r="Z2154" s="14"/>
    </row>
    <row r="2155">
      <c r="A2155" s="106">
        <v>2154.0</v>
      </c>
      <c r="B2155" s="107" t="s">
        <v>7119</v>
      </c>
      <c r="C2155" s="107" t="s">
        <v>5023</v>
      </c>
      <c r="D2155" s="107" t="s">
        <v>4509</v>
      </c>
      <c r="E2155" s="36" t="s">
        <v>7866</v>
      </c>
      <c r="F2155" s="14"/>
      <c r="G2155" s="14"/>
      <c r="H2155" s="14"/>
      <c r="I2155" s="14"/>
      <c r="J2155" s="14"/>
      <c r="K2155" s="14"/>
      <c r="L2155" s="14"/>
      <c r="M2155" s="14"/>
      <c r="N2155" s="14"/>
      <c r="O2155" s="14"/>
      <c r="P2155" s="14"/>
      <c r="Q2155" s="14"/>
      <c r="R2155" s="14"/>
      <c r="S2155" s="14"/>
      <c r="T2155" s="14"/>
      <c r="U2155" s="14"/>
      <c r="V2155" s="14"/>
      <c r="W2155" s="14"/>
      <c r="X2155" s="14"/>
      <c r="Y2155" s="14"/>
      <c r="Z2155" s="14"/>
    </row>
    <row r="2156">
      <c r="A2156" s="106">
        <v>2155.0</v>
      </c>
      <c r="B2156" s="107" t="s">
        <v>7119</v>
      </c>
      <c r="C2156" s="107" t="s">
        <v>4706</v>
      </c>
      <c r="D2156" s="107" t="s">
        <v>4505</v>
      </c>
      <c r="E2156" s="36" t="s">
        <v>7867</v>
      </c>
      <c r="F2156" s="14"/>
      <c r="G2156" s="14"/>
      <c r="H2156" s="14"/>
      <c r="I2156" s="14"/>
      <c r="J2156" s="14"/>
      <c r="K2156" s="14"/>
      <c r="L2156" s="14"/>
      <c r="M2156" s="14"/>
      <c r="N2156" s="14"/>
      <c r="O2156" s="14"/>
      <c r="P2156" s="14"/>
      <c r="Q2156" s="14"/>
      <c r="R2156" s="14"/>
      <c r="S2156" s="14"/>
      <c r="T2156" s="14"/>
      <c r="U2156" s="14"/>
      <c r="V2156" s="14"/>
      <c r="W2156" s="14"/>
      <c r="X2156" s="14"/>
      <c r="Y2156" s="14"/>
      <c r="Z2156" s="14"/>
    </row>
    <row r="2157">
      <c r="A2157" s="106">
        <v>2156.0</v>
      </c>
      <c r="B2157" s="107" t="s">
        <v>7119</v>
      </c>
      <c r="C2157" s="107" t="s">
        <v>7868</v>
      </c>
      <c r="D2157" s="107" t="s">
        <v>4509</v>
      </c>
      <c r="E2157" s="36" t="s">
        <v>7869</v>
      </c>
      <c r="F2157" s="14"/>
      <c r="G2157" s="14"/>
      <c r="H2157" s="14"/>
      <c r="I2157" s="14"/>
      <c r="J2157" s="14"/>
      <c r="K2157" s="14"/>
      <c r="L2157" s="14"/>
      <c r="M2157" s="14"/>
      <c r="N2157" s="14"/>
      <c r="O2157" s="14"/>
      <c r="P2157" s="14"/>
      <c r="Q2157" s="14"/>
      <c r="R2157" s="14"/>
      <c r="S2157" s="14"/>
      <c r="T2157" s="14"/>
      <c r="U2157" s="14"/>
      <c r="V2157" s="14"/>
      <c r="W2157" s="14"/>
      <c r="X2157" s="14"/>
      <c r="Y2157" s="14"/>
      <c r="Z2157" s="14"/>
    </row>
    <row r="2158">
      <c r="A2158" s="106">
        <v>2157.0</v>
      </c>
      <c r="B2158" s="107" t="s">
        <v>7119</v>
      </c>
      <c r="C2158" s="107" t="s">
        <v>7870</v>
      </c>
      <c r="D2158" s="107" t="s">
        <v>4509</v>
      </c>
      <c r="E2158" s="36" t="s">
        <v>7871</v>
      </c>
      <c r="F2158" s="14"/>
      <c r="G2158" s="14"/>
      <c r="H2158" s="14"/>
      <c r="I2158" s="14"/>
      <c r="J2158" s="14"/>
      <c r="K2158" s="14"/>
      <c r="L2158" s="14"/>
      <c r="M2158" s="14"/>
      <c r="N2158" s="14"/>
      <c r="O2158" s="14"/>
      <c r="P2158" s="14"/>
      <c r="Q2158" s="14"/>
      <c r="R2158" s="14"/>
      <c r="S2158" s="14"/>
      <c r="T2158" s="14"/>
      <c r="U2158" s="14"/>
      <c r="V2158" s="14"/>
      <c r="W2158" s="14"/>
      <c r="X2158" s="14"/>
      <c r="Y2158" s="14"/>
      <c r="Z2158" s="14"/>
    </row>
    <row r="2159">
      <c r="A2159" s="106">
        <v>2158.0</v>
      </c>
      <c r="B2159" s="107" t="s">
        <v>7119</v>
      </c>
      <c r="C2159" s="107" t="s">
        <v>7872</v>
      </c>
      <c r="D2159" s="107" t="s">
        <v>4509</v>
      </c>
      <c r="E2159" s="36" t="s">
        <v>7873</v>
      </c>
      <c r="F2159" s="14"/>
      <c r="G2159" s="14"/>
      <c r="H2159" s="14"/>
      <c r="I2159" s="14"/>
      <c r="J2159" s="14"/>
      <c r="K2159" s="14"/>
      <c r="L2159" s="14"/>
      <c r="M2159" s="14"/>
      <c r="N2159" s="14"/>
      <c r="O2159" s="14"/>
      <c r="P2159" s="14"/>
      <c r="Q2159" s="14"/>
      <c r="R2159" s="14"/>
      <c r="S2159" s="14"/>
      <c r="T2159" s="14"/>
      <c r="U2159" s="14"/>
      <c r="V2159" s="14"/>
      <c r="W2159" s="14"/>
      <c r="X2159" s="14"/>
      <c r="Y2159" s="14"/>
      <c r="Z2159" s="14"/>
    </row>
    <row r="2160">
      <c r="A2160" s="106">
        <v>2159.0</v>
      </c>
      <c r="B2160" s="107" t="s">
        <v>7119</v>
      </c>
      <c r="C2160" s="107" t="s">
        <v>4830</v>
      </c>
      <c r="D2160" s="107" t="s">
        <v>4509</v>
      </c>
      <c r="E2160" s="36" t="s">
        <v>7874</v>
      </c>
      <c r="F2160" s="14"/>
      <c r="G2160" s="14"/>
      <c r="H2160" s="14"/>
      <c r="I2160" s="14"/>
      <c r="J2160" s="14"/>
      <c r="K2160" s="14"/>
      <c r="L2160" s="14"/>
      <c r="M2160" s="14"/>
      <c r="N2160" s="14"/>
      <c r="O2160" s="14"/>
      <c r="P2160" s="14"/>
      <c r="Q2160" s="14"/>
      <c r="R2160" s="14"/>
      <c r="S2160" s="14"/>
      <c r="T2160" s="14"/>
      <c r="U2160" s="14"/>
      <c r="V2160" s="14"/>
      <c r="W2160" s="14"/>
      <c r="X2160" s="14"/>
      <c r="Y2160" s="14"/>
      <c r="Z2160" s="14"/>
    </row>
    <row r="2161">
      <c r="A2161" s="106">
        <v>2160.0</v>
      </c>
      <c r="B2161" s="107" t="s">
        <v>7119</v>
      </c>
      <c r="C2161" s="107" t="s">
        <v>7875</v>
      </c>
      <c r="D2161" s="107" t="s">
        <v>4509</v>
      </c>
      <c r="E2161" s="36" t="s">
        <v>7876</v>
      </c>
      <c r="F2161" s="14"/>
      <c r="G2161" s="14"/>
      <c r="H2161" s="14"/>
      <c r="I2161" s="14"/>
      <c r="J2161" s="14"/>
      <c r="K2161" s="14"/>
      <c r="L2161" s="14"/>
      <c r="M2161" s="14"/>
      <c r="N2161" s="14"/>
      <c r="O2161" s="14"/>
      <c r="P2161" s="14"/>
      <c r="Q2161" s="14"/>
      <c r="R2161" s="14"/>
      <c r="S2161" s="14"/>
      <c r="T2161" s="14"/>
      <c r="U2161" s="14"/>
      <c r="V2161" s="14"/>
      <c r="W2161" s="14"/>
      <c r="X2161" s="14"/>
      <c r="Y2161" s="14"/>
      <c r="Z2161" s="14"/>
    </row>
    <row r="2162">
      <c r="A2162" s="106">
        <v>2161.0</v>
      </c>
      <c r="B2162" s="107" t="s">
        <v>7119</v>
      </c>
      <c r="C2162" s="107" t="s">
        <v>7877</v>
      </c>
      <c r="D2162" s="107" t="s">
        <v>4505</v>
      </c>
      <c r="E2162" s="36" t="s">
        <v>7878</v>
      </c>
      <c r="F2162" s="14"/>
      <c r="G2162" s="14"/>
      <c r="H2162" s="14"/>
      <c r="I2162" s="14"/>
      <c r="J2162" s="14"/>
      <c r="K2162" s="14"/>
      <c r="L2162" s="14"/>
      <c r="M2162" s="14"/>
      <c r="N2162" s="14"/>
      <c r="O2162" s="14"/>
      <c r="P2162" s="14"/>
      <c r="Q2162" s="14"/>
      <c r="R2162" s="14"/>
      <c r="S2162" s="14"/>
      <c r="T2162" s="14"/>
      <c r="U2162" s="14"/>
      <c r="V2162" s="14"/>
      <c r="W2162" s="14"/>
      <c r="X2162" s="14"/>
      <c r="Y2162" s="14"/>
      <c r="Z2162" s="14"/>
    </row>
    <row r="2163">
      <c r="A2163" s="106">
        <v>2162.0</v>
      </c>
      <c r="B2163" s="107" t="s">
        <v>7119</v>
      </c>
      <c r="C2163" s="107" t="s">
        <v>4735</v>
      </c>
      <c r="D2163" s="107" t="s">
        <v>4509</v>
      </c>
      <c r="E2163" s="36" t="s">
        <v>7879</v>
      </c>
      <c r="F2163" s="14"/>
      <c r="G2163" s="14"/>
      <c r="H2163" s="14"/>
      <c r="I2163" s="14"/>
      <c r="J2163" s="14"/>
      <c r="K2163" s="14"/>
      <c r="L2163" s="14"/>
      <c r="M2163" s="14"/>
      <c r="N2163" s="14"/>
      <c r="O2163" s="14"/>
      <c r="P2163" s="14"/>
      <c r="Q2163" s="14"/>
      <c r="R2163" s="14"/>
      <c r="S2163" s="14"/>
      <c r="T2163" s="14"/>
      <c r="U2163" s="14"/>
      <c r="V2163" s="14"/>
      <c r="W2163" s="14"/>
      <c r="X2163" s="14"/>
      <c r="Y2163" s="14"/>
      <c r="Z2163" s="14"/>
    </row>
    <row r="2164">
      <c r="A2164" s="106">
        <v>2163.0</v>
      </c>
      <c r="B2164" s="107" t="s">
        <v>7119</v>
      </c>
      <c r="C2164" s="107" t="s">
        <v>4541</v>
      </c>
      <c r="D2164" s="107" t="s">
        <v>4509</v>
      </c>
      <c r="E2164" s="36" t="s">
        <v>7880</v>
      </c>
      <c r="F2164" s="14"/>
      <c r="G2164" s="14"/>
      <c r="H2164" s="14"/>
      <c r="I2164" s="14"/>
      <c r="J2164" s="14"/>
      <c r="K2164" s="14"/>
      <c r="L2164" s="14"/>
      <c r="M2164" s="14"/>
      <c r="N2164" s="14"/>
      <c r="O2164" s="14"/>
      <c r="P2164" s="14"/>
      <c r="Q2164" s="14"/>
      <c r="R2164" s="14"/>
      <c r="S2164" s="14"/>
      <c r="T2164" s="14"/>
      <c r="U2164" s="14"/>
      <c r="V2164" s="14"/>
      <c r="W2164" s="14"/>
      <c r="X2164" s="14"/>
      <c r="Y2164" s="14"/>
      <c r="Z2164" s="14"/>
    </row>
    <row r="2165">
      <c r="A2165" s="106">
        <v>2164.0</v>
      </c>
      <c r="B2165" s="107" t="s">
        <v>7119</v>
      </c>
      <c r="C2165" s="107" t="s">
        <v>7881</v>
      </c>
      <c r="D2165" s="107" t="s">
        <v>4509</v>
      </c>
      <c r="E2165" s="36" t="s">
        <v>7882</v>
      </c>
      <c r="F2165" s="14"/>
      <c r="G2165" s="14"/>
      <c r="H2165" s="14"/>
      <c r="I2165" s="14"/>
      <c r="J2165" s="14"/>
      <c r="K2165" s="14"/>
      <c r="L2165" s="14"/>
      <c r="M2165" s="14"/>
      <c r="N2165" s="14"/>
      <c r="O2165" s="14"/>
      <c r="P2165" s="14"/>
      <c r="Q2165" s="14"/>
      <c r="R2165" s="14"/>
      <c r="S2165" s="14"/>
      <c r="T2165" s="14"/>
      <c r="U2165" s="14"/>
      <c r="V2165" s="14"/>
      <c r="W2165" s="14"/>
      <c r="X2165" s="14"/>
      <c r="Y2165" s="14"/>
      <c r="Z2165" s="14"/>
    </row>
    <row r="2166">
      <c r="A2166" s="106">
        <v>2165.0</v>
      </c>
      <c r="B2166" s="107" t="s">
        <v>7119</v>
      </c>
      <c r="C2166" s="107" t="s">
        <v>6729</v>
      </c>
      <c r="D2166" s="107" t="s">
        <v>4509</v>
      </c>
      <c r="E2166" s="36" t="s">
        <v>7883</v>
      </c>
      <c r="F2166" s="14"/>
      <c r="G2166" s="14"/>
      <c r="H2166" s="14"/>
      <c r="I2166" s="14"/>
      <c r="J2166" s="14"/>
      <c r="K2166" s="14"/>
      <c r="L2166" s="14"/>
      <c r="M2166" s="14"/>
      <c r="N2166" s="14"/>
      <c r="O2166" s="14"/>
      <c r="P2166" s="14"/>
      <c r="Q2166" s="14"/>
      <c r="R2166" s="14"/>
      <c r="S2166" s="14"/>
      <c r="T2166" s="14"/>
      <c r="U2166" s="14"/>
      <c r="V2166" s="14"/>
      <c r="W2166" s="14"/>
      <c r="X2166" s="14"/>
      <c r="Y2166" s="14"/>
      <c r="Z2166" s="14"/>
    </row>
    <row r="2167">
      <c r="A2167" s="106">
        <v>2166.0</v>
      </c>
      <c r="B2167" s="107" t="s">
        <v>7119</v>
      </c>
      <c r="C2167" s="107" t="s">
        <v>4558</v>
      </c>
      <c r="D2167" s="107" t="s">
        <v>4509</v>
      </c>
      <c r="E2167" s="36" t="s">
        <v>978</v>
      </c>
      <c r="F2167" s="14"/>
      <c r="G2167" s="14"/>
      <c r="H2167" s="14"/>
      <c r="I2167" s="14"/>
      <c r="J2167" s="14"/>
      <c r="K2167" s="14"/>
      <c r="L2167" s="14"/>
      <c r="M2167" s="14"/>
      <c r="N2167" s="14"/>
      <c r="O2167" s="14"/>
      <c r="P2167" s="14"/>
      <c r="Q2167" s="14"/>
      <c r="R2167" s="14"/>
      <c r="S2167" s="14"/>
      <c r="T2167" s="14"/>
      <c r="U2167" s="14"/>
      <c r="V2167" s="14"/>
      <c r="W2167" s="14"/>
      <c r="X2167" s="14"/>
      <c r="Y2167" s="14"/>
      <c r="Z2167" s="14"/>
    </row>
    <row r="2168">
      <c r="A2168" s="106">
        <v>2167.0</v>
      </c>
      <c r="B2168" s="107" t="s">
        <v>7119</v>
      </c>
      <c r="C2168" s="107" t="s">
        <v>7884</v>
      </c>
      <c r="D2168" s="107" t="s">
        <v>4569</v>
      </c>
      <c r="E2168" s="36" t="s">
        <v>7885</v>
      </c>
      <c r="F2168" s="14"/>
      <c r="G2168" s="14"/>
      <c r="H2168" s="14"/>
      <c r="I2168" s="14"/>
      <c r="J2168" s="14"/>
      <c r="K2168" s="14"/>
      <c r="L2168" s="14"/>
      <c r="M2168" s="14"/>
      <c r="N2168" s="14"/>
      <c r="O2168" s="14"/>
      <c r="P2168" s="14"/>
      <c r="Q2168" s="14"/>
      <c r="R2168" s="14"/>
      <c r="S2168" s="14"/>
      <c r="T2168" s="14"/>
      <c r="U2168" s="14"/>
      <c r="V2168" s="14"/>
      <c r="W2168" s="14"/>
      <c r="X2168" s="14"/>
      <c r="Y2168" s="14"/>
      <c r="Z2168" s="14"/>
    </row>
    <row r="2169">
      <c r="A2169" s="106">
        <v>2168.0</v>
      </c>
      <c r="B2169" s="107" t="s">
        <v>7119</v>
      </c>
      <c r="C2169" s="107" t="s">
        <v>7886</v>
      </c>
      <c r="D2169" s="107" t="s">
        <v>4509</v>
      </c>
      <c r="E2169" s="36" t="s">
        <v>7887</v>
      </c>
      <c r="F2169" s="14"/>
      <c r="G2169" s="14"/>
      <c r="H2169" s="14"/>
      <c r="I2169" s="14"/>
      <c r="J2169" s="14"/>
      <c r="K2169" s="14"/>
      <c r="L2169" s="14"/>
      <c r="M2169" s="14"/>
      <c r="N2169" s="14"/>
      <c r="O2169" s="14"/>
      <c r="P2169" s="14"/>
      <c r="Q2169" s="14"/>
      <c r="R2169" s="14"/>
      <c r="S2169" s="14"/>
      <c r="T2169" s="14"/>
      <c r="U2169" s="14"/>
      <c r="V2169" s="14"/>
      <c r="W2169" s="14"/>
      <c r="X2169" s="14"/>
      <c r="Y2169" s="14"/>
      <c r="Z2169" s="14"/>
    </row>
    <row r="2170">
      <c r="A2170" s="106">
        <v>2169.0</v>
      </c>
      <c r="B2170" s="107" t="s">
        <v>7119</v>
      </c>
      <c r="C2170" s="107" t="s">
        <v>6438</v>
      </c>
      <c r="D2170" s="107" t="s">
        <v>4509</v>
      </c>
      <c r="E2170" s="36" t="s">
        <v>7888</v>
      </c>
      <c r="F2170" s="14"/>
      <c r="G2170" s="14"/>
      <c r="H2170" s="14"/>
      <c r="I2170" s="14"/>
      <c r="J2170" s="14"/>
      <c r="K2170" s="14"/>
      <c r="L2170" s="14"/>
      <c r="M2170" s="14"/>
      <c r="N2170" s="14"/>
      <c r="O2170" s="14"/>
      <c r="P2170" s="14"/>
      <c r="Q2170" s="14"/>
      <c r="R2170" s="14"/>
      <c r="S2170" s="14"/>
      <c r="T2170" s="14"/>
      <c r="U2170" s="14"/>
      <c r="V2170" s="14"/>
      <c r="W2170" s="14"/>
      <c r="X2170" s="14"/>
      <c r="Y2170" s="14"/>
      <c r="Z2170" s="14"/>
    </row>
    <row r="2171">
      <c r="A2171" s="106">
        <v>2170.0</v>
      </c>
      <c r="B2171" s="107" t="s">
        <v>7119</v>
      </c>
      <c r="C2171" s="107" t="s">
        <v>7889</v>
      </c>
      <c r="D2171" s="107" t="s">
        <v>4509</v>
      </c>
      <c r="E2171" s="36" t="s">
        <v>7890</v>
      </c>
      <c r="F2171" s="14"/>
      <c r="G2171" s="14"/>
      <c r="H2171" s="14"/>
      <c r="I2171" s="14"/>
      <c r="J2171" s="14"/>
      <c r="K2171" s="14"/>
      <c r="L2171" s="14"/>
      <c r="M2171" s="14"/>
      <c r="N2171" s="14"/>
      <c r="O2171" s="14"/>
      <c r="P2171" s="14"/>
      <c r="Q2171" s="14"/>
      <c r="R2171" s="14"/>
      <c r="S2171" s="14"/>
      <c r="T2171" s="14"/>
      <c r="U2171" s="14"/>
      <c r="V2171" s="14"/>
      <c r="W2171" s="14"/>
      <c r="X2171" s="14"/>
      <c r="Y2171" s="14"/>
      <c r="Z2171" s="14"/>
    </row>
    <row r="2172">
      <c r="A2172" s="106">
        <v>2171.0</v>
      </c>
      <c r="B2172" s="107" t="s">
        <v>7119</v>
      </c>
      <c r="C2172" s="107" t="s">
        <v>7891</v>
      </c>
      <c r="D2172" s="107" t="s">
        <v>4505</v>
      </c>
      <c r="E2172" s="36" t="s">
        <v>7892</v>
      </c>
      <c r="F2172" s="14"/>
      <c r="G2172" s="14"/>
      <c r="H2172" s="14"/>
      <c r="I2172" s="14"/>
      <c r="J2172" s="14"/>
      <c r="K2172" s="14"/>
      <c r="L2172" s="14"/>
      <c r="M2172" s="14"/>
      <c r="N2172" s="14"/>
      <c r="O2172" s="14"/>
      <c r="P2172" s="14"/>
      <c r="Q2172" s="14"/>
      <c r="R2172" s="14"/>
      <c r="S2172" s="14"/>
      <c r="T2172" s="14"/>
      <c r="U2172" s="14"/>
      <c r="V2172" s="14"/>
      <c r="W2172" s="14"/>
      <c r="X2172" s="14"/>
      <c r="Y2172" s="14"/>
      <c r="Z2172" s="14"/>
    </row>
    <row r="2173">
      <c r="A2173" s="106">
        <v>2172.0</v>
      </c>
      <c r="B2173" s="107" t="s">
        <v>7119</v>
      </c>
      <c r="C2173" s="107" t="s">
        <v>5236</v>
      </c>
      <c r="D2173" s="107" t="s">
        <v>4509</v>
      </c>
      <c r="E2173" s="36" t="s">
        <v>7893</v>
      </c>
      <c r="F2173" s="14"/>
      <c r="G2173" s="14"/>
      <c r="H2173" s="14"/>
      <c r="I2173" s="14"/>
      <c r="J2173" s="14"/>
      <c r="K2173" s="14"/>
      <c r="L2173" s="14"/>
      <c r="M2173" s="14"/>
      <c r="N2173" s="14"/>
      <c r="O2173" s="14"/>
      <c r="P2173" s="14"/>
      <c r="Q2173" s="14"/>
      <c r="R2173" s="14"/>
      <c r="S2173" s="14"/>
      <c r="T2173" s="14"/>
      <c r="U2173" s="14"/>
      <c r="V2173" s="14"/>
      <c r="W2173" s="14"/>
      <c r="X2173" s="14"/>
      <c r="Y2173" s="14"/>
      <c r="Z2173" s="14"/>
    </row>
    <row r="2174">
      <c r="A2174" s="106">
        <v>2173.0</v>
      </c>
      <c r="B2174" s="107" t="s">
        <v>7119</v>
      </c>
      <c r="C2174" s="107" t="s">
        <v>5199</v>
      </c>
      <c r="D2174" s="107" t="s">
        <v>4509</v>
      </c>
      <c r="E2174" s="36" t="s">
        <v>7894</v>
      </c>
      <c r="F2174" s="14"/>
      <c r="G2174" s="14"/>
      <c r="H2174" s="14"/>
      <c r="I2174" s="14"/>
      <c r="J2174" s="14"/>
      <c r="K2174" s="14"/>
      <c r="L2174" s="14"/>
      <c r="M2174" s="14"/>
      <c r="N2174" s="14"/>
      <c r="O2174" s="14"/>
      <c r="P2174" s="14"/>
      <c r="Q2174" s="14"/>
      <c r="R2174" s="14"/>
      <c r="S2174" s="14"/>
      <c r="T2174" s="14"/>
      <c r="U2174" s="14"/>
      <c r="V2174" s="14"/>
      <c r="W2174" s="14"/>
      <c r="X2174" s="14"/>
      <c r="Y2174" s="14"/>
      <c r="Z2174" s="14"/>
    </row>
    <row r="2175">
      <c r="A2175" s="106">
        <v>2174.0</v>
      </c>
      <c r="B2175" s="107" t="s">
        <v>7119</v>
      </c>
      <c r="C2175" s="107" t="s">
        <v>7895</v>
      </c>
      <c r="D2175" s="107" t="s">
        <v>4509</v>
      </c>
      <c r="E2175" s="36" t="s">
        <v>7896</v>
      </c>
      <c r="F2175" s="14"/>
      <c r="G2175" s="14"/>
      <c r="H2175" s="14"/>
      <c r="I2175" s="14"/>
      <c r="J2175" s="14"/>
      <c r="K2175" s="14"/>
      <c r="L2175" s="14"/>
      <c r="M2175" s="14"/>
      <c r="N2175" s="14"/>
      <c r="O2175" s="14"/>
      <c r="P2175" s="14"/>
      <c r="Q2175" s="14"/>
      <c r="R2175" s="14"/>
      <c r="S2175" s="14"/>
      <c r="T2175" s="14"/>
      <c r="U2175" s="14"/>
      <c r="V2175" s="14"/>
      <c r="W2175" s="14"/>
      <c r="X2175" s="14"/>
      <c r="Y2175" s="14"/>
      <c r="Z2175" s="14"/>
    </row>
    <row r="2176">
      <c r="A2176" s="106">
        <v>2175.0</v>
      </c>
      <c r="B2176" s="107" t="s">
        <v>7119</v>
      </c>
      <c r="C2176" s="107" t="s">
        <v>5096</v>
      </c>
      <c r="D2176" s="107" t="s">
        <v>4509</v>
      </c>
      <c r="E2176" s="36" t="s">
        <v>7897</v>
      </c>
      <c r="F2176" s="14"/>
      <c r="G2176" s="14"/>
      <c r="H2176" s="14"/>
      <c r="I2176" s="14"/>
      <c r="J2176" s="14"/>
      <c r="K2176" s="14"/>
      <c r="L2176" s="14"/>
      <c r="M2176" s="14"/>
      <c r="N2176" s="14"/>
      <c r="O2176" s="14"/>
      <c r="P2176" s="14"/>
      <c r="Q2176" s="14"/>
      <c r="R2176" s="14"/>
      <c r="S2176" s="14"/>
      <c r="T2176" s="14"/>
      <c r="U2176" s="14"/>
      <c r="V2176" s="14"/>
      <c r="W2176" s="14"/>
      <c r="X2176" s="14"/>
      <c r="Y2176" s="14"/>
      <c r="Z2176" s="14"/>
    </row>
    <row r="2177">
      <c r="A2177" s="106">
        <v>2176.0</v>
      </c>
      <c r="B2177" s="107" t="s">
        <v>7119</v>
      </c>
      <c r="C2177" s="107" t="s">
        <v>7898</v>
      </c>
      <c r="D2177" s="107" t="s">
        <v>4509</v>
      </c>
      <c r="E2177" s="36" t="s">
        <v>7899</v>
      </c>
      <c r="F2177" s="14"/>
      <c r="G2177" s="14"/>
      <c r="H2177" s="14"/>
      <c r="I2177" s="14"/>
      <c r="J2177" s="14"/>
      <c r="K2177" s="14"/>
      <c r="L2177" s="14"/>
      <c r="M2177" s="14"/>
      <c r="N2177" s="14"/>
      <c r="O2177" s="14"/>
      <c r="P2177" s="14"/>
      <c r="Q2177" s="14"/>
      <c r="R2177" s="14"/>
      <c r="S2177" s="14"/>
      <c r="T2177" s="14"/>
      <c r="U2177" s="14"/>
      <c r="V2177" s="14"/>
      <c r="W2177" s="14"/>
      <c r="X2177" s="14"/>
      <c r="Y2177" s="14"/>
      <c r="Z2177" s="14"/>
    </row>
    <row r="2178">
      <c r="A2178" s="106">
        <v>2177.0</v>
      </c>
      <c r="B2178" s="107" t="s">
        <v>7119</v>
      </c>
      <c r="C2178" s="107" t="s">
        <v>7900</v>
      </c>
      <c r="D2178" s="107" t="s">
        <v>4509</v>
      </c>
      <c r="E2178" s="36" t="s">
        <v>7901</v>
      </c>
      <c r="F2178" s="14"/>
      <c r="G2178" s="14"/>
      <c r="H2178" s="14"/>
      <c r="I2178" s="14"/>
      <c r="J2178" s="14"/>
      <c r="K2178" s="14"/>
      <c r="L2178" s="14"/>
      <c r="M2178" s="14"/>
      <c r="N2178" s="14"/>
      <c r="O2178" s="14"/>
      <c r="P2178" s="14"/>
      <c r="Q2178" s="14"/>
      <c r="R2178" s="14"/>
      <c r="S2178" s="14"/>
      <c r="T2178" s="14"/>
      <c r="U2178" s="14"/>
      <c r="V2178" s="14"/>
      <c r="W2178" s="14"/>
      <c r="X2178" s="14"/>
      <c r="Y2178" s="14"/>
      <c r="Z2178" s="14"/>
    </row>
    <row r="2179">
      <c r="A2179" s="106">
        <v>2178.0</v>
      </c>
      <c r="B2179" s="107" t="s">
        <v>7119</v>
      </c>
      <c r="C2179" s="107" t="s">
        <v>7902</v>
      </c>
      <c r="D2179" s="107" t="s">
        <v>4509</v>
      </c>
      <c r="E2179" s="36" t="s">
        <v>978</v>
      </c>
      <c r="F2179" s="14"/>
      <c r="G2179" s="14"/>
      <c r="H2179" s="14"/>
      <c r="I2179" s="14"/>
      <c r="J2179" s="14"/>
      <c r="K2179" s="14"/>
      <c r="L2179" s="14"/>
      <c r="M2179" s="14"/>
      <c r="N2179" s="14"/>
      <c r="O2179" s="14"/>
      <c r="P2179" s="14"/>
      <c r="Q2179" s="14"/>
      <c r="R2179" s="14"/>
      <c r="S2179" s="14"/>
      <c r="T2179" s="14"/>
      <c r="U2179" s="14"/>
      <c r="V2179" s="14"/>
      <c r="W2179" s="14"/>
      <c r="X2179" s="14"/>
      <c r="Y2179" s="14"/>
      <c r="Z2179" s="14"/>
    </row>
    <row r="2180">
      <c r="A2180" s="106">
        <v>2179.0</v>
      </c>
      <c r="B2180" s="107" t="s">
        <v>7119</v>
      </c>
      <c r="C2180" s="107" t="s">
        <v>7903</v>
      </c>
      <c r="D2180" s="107" t="s">
        <v>4505</v>
      </c>
      <c r="E2180" s="36" t="s">
        <v>7904</v>
      </c>
      <c r="F2180" s="14"/>
      <c r="G2180" s="14"/>
      <c r="H2180" s="14"/>
      <c r="I2180" s="14"/>
      <c r="J2180" s="14"/>
      <c r="K2180" s="14"/>
      <c r="L2180" s="14"/>
      <c r="M2180" s="14"/>
      <c r="N2180" s="14"/>
      <c r="O2180" s="14"/>
      <c r="P2180" s="14"/>
      <c r="Q2180" s="14"/>
      <c r="R2180" s="14"/>
      <c r="S2180" s="14"/>
      <c r="T2180" s="14"/>
      <c r="U2180" s="14"/>
      <c r="V2180" s="14"/>
      <c r="W2180" s="14"/>
      <c r="X2180" s="14"/>
      <c r="Y2180" s="14"/>
      <c r="Z2180" s="14"/>
    </row>
    <row r="2181">
      <c r="A2181" s="106">
        <v>2180.0</v>
      </c>
      <c r="B2181" s="107" t="s">
        <v>7119</v>
      </c>
      <c r="C2181" s="107" t="s">
        <v>7905</v>
      </c>
      <c r="D2181" s="107" t="s">
        <v>4509</v>
      </c>
      <c r="E2181" s="36" t="s">
        <v>7906</v>
      </c>
      <c r="F2181" s="14"/>
      <c r="G2181" s="14"/>
      <c r="H2181" s="14"/>
      <c r="I2181" s="14"/>
      <c r="J2181" s="14"/>
      <c r="K2181" s="14"/>
      <c r="L2181" s="14"/>
      <c r="M2181" s="14"/>
      <c r="N2181" s="14"/>
      <c r="O2181" s="14"/>
      <c r="P2181" s="14"/>
      <c r="Q2181" s="14"/>
      <c r="R2181" s="14"/>
      <c r="S2181" s="14"/>
      <c r="T2181" s="14"/>
      <c r="U2181" s="14"/>
      <c r="V2181" s="14"/>
      <c r="W2181" s="14"/>
      <c r="X2181" s="14"/>
      <c r="Y2181" s="14"/>
      <c r="Z2181" s="14"/>
    </row>
    <row r="2182">
      <c r="A2182" s="106">
        <v>2181.0</v>
      </c>
      <c r="B2182" s="107" t="s">
        <v>7119</v>
      </c>
      <c r="C2182" s="107" t="s">
        <v>4536</v>
      </c>
      <c r="D2182" s="107" t="s">
        <v>4509</v>
      </c>
      <c r="E2182" s="36" t="s">
        <v>7907</v>
      </c>
      <c r="F2182" s="14"/>
      <c r="G2182" s="14"/>
      <c r="H2182" s="14"/>
      <c r="I2182" s="14"/>
      <c r="J2182" s="14"/>
      <c r="K2182" s="14"/>
      <c r="L2182" s="14"/>
      <c r="M2182" s="14"/>
      <c r="N2182" s="14"/>
      <c r="O2182" s="14"/>
      <c r="P2182" s="14"/>
      <c r="Q2182" s="14"/>
      <c r="R2182" s="14"/>
      <c r="S2182" s="14"/>
      <c r="T2182" s="14"/>
      <c r="U2182" s="14"/>
      <c r="V2182" s="14"/>
      <c r="W2182" s="14"/>
      <c r="X2182" s="14"/>
      <c r="Y2182" s="14"/>
      <c r="Z2182" s="14"/>
    </row>
    <row r="2183">
      <c r="A2183" s="106">
        <v>2182.0</v>
      </c>
      <c r="B2183" s="107" t="s">
        <v>7119</v>
      </c>
      <c r="C2183" s="107" t="s">
        <v>4962</v>
      </c>
      <c r="D2183" s="107" t="s">
        <v>4509</v>
      </c>
      <c r="E2183" s="36" t="s">
        <v>7908</v>
      </c>
      <c r="F2183" s="14"/>
      <c r="G2183" s="14"/>
      <c r="H2183" s="14"/>
      <c r="I2183" s="14"/>
      <c r="J2183" s="14"/>
      <c r="K2183" s="14"/>
      <c r="L2183" s="14"/>
      <c r="M2183" s="14"/>
      <c r="N2183" s="14"/>
      <c r="O2183" s="14"/>
      <c r="P2183" s="14"/>
      <c r="Q2183" s="14"/>
      <c r="R2183" s="14"/>
      <c r="S2183" s="14"/>
      <c r="T2183" s="14"/>
      <c r="U2183" s="14"/>
      <c r="V2183" s="14"/>
      <c r="W2183" s="14"/>
      <c r="X2183" s="14"/>
      <c r="Y2183" s="14"/>
      <c r="Z2183" s="14"/>
    </row>
    <row r="2184">
      <c r="A2184" s="106">
        <v>2183.0</v>
      </c>
      <c r="B2184" s="107" t="s">
        <v>7119</v>
      </c>
      <c r="C2184" s="107" t="s">
        <v>7909</v>
      </c>
      <c r="D2184" s="107" t="s">
        <v>4509</v>
      </c>
      <c r="E2184" s="36" t="s">
        <v>7910</v>
      </c>
      <c r="F2184" s="14"/>
      <c r="G2184" s="14"/>
      <c r="H2184" s="14"/>
      <c r="I2184" s="14"/>
      <c r="J2184" s="14"/>
      <c r="K2184" s="14"/>
      <c r="L2184" s="14"/>
      <c r="M2184" s="14"/>
      <c r="N2184" s="14"/>
      <c r="O2184" s="14"/>
      <c r="P2184" s="14"/>
      <c r="Q2184" s="14"/>
      <c r="R2184" s="14"/>
      <c r="S2184" s="14"/>
      <c r="T2184" s="14"/>
      <c r="U2184" s="14"/>
      <c r="V2184" s="14"/>
      <c r="W2184" s="14"/>
      <c r="X2184" s="14"/>
      <c r="Y2184" s="14"/>
      <c r="Z2184" s="14"/>
    </row>
    <row r="2185">
      <c r="A2185" s="106">
        <v>2184.0</v>
      </c>
      <c r="B2185" s="107" t="s">
        <v>7119</v>
      </c>
      <c r="C2185" s="107" t="s">
        <v>4530</v>
      </c>
      <c r="D2185" s="107" t="s">
        <v>4509</v>
      </c>
      <c r="E2185" s="36" t="s">
        <v>7911</v>
      </c>
      <c r="F2185" s="14"/>
      <c r="G2185" s="14"/>
      <c r="H2185" s="14"/>
      <c r="I2185" s="14"/>
      <c r="J2185" s="14"/>
      <c r="K2185" s="14"/>
      <c r="L2185" s="14"/>
      <c r="M2185" s="14"/>
      <c r="N2185" s="14"/>
      <c r="O2185" s="14"/>
      <c r="P2185" s="14"/>
      <c r="Q2185" s="14"/>
      <c r="R2185" s="14"/>
      <c r="S2185" s="14"/>
      <c r="T2185" s="14"/>
      <c r="U2185" s="14"/>
      <c r="V2185" s="14"/>
      <c r="W2185" s="14"/>
      <c r="X2185" s="14"/>
      <c r="Y2185" s="14"/>
      <c r="Z2185" s="14"/>
    </row>
    <row r="2186">
      <c r="A2186" s="106">
        <v>2185.0</v>
      </c>
      <c r="B2186" s="107" t="s">
        <v>7119</v>
      </c>
      <c r="C2186" s="107" t="s">
        <v>7912</v>
      </c>
      <c r="D2186" s="107" t="s">
        <v>4569</v>
      </c>
      <c r="E2186" s="36" t="s">
        <v>7913</v>
      </c>
      <c r="F2186" s="14"/>
      <c r="G2186" s="14"/>
      <c r="H2186" s="14"/>
      <c r="I2186" s="14"/>
      <c r="J2186" s="14"/>
      <c r="K2186" s="14"/>
      <c r="L2186" s="14"/>
      <c r="M2186" s="14"/>
      <c r="N2186" s="14"/>
      <c r="O2186" s="14"/>
      <c r="P2186" s="14"/>
      <c r="Q2186" s="14"/>
      <c r="R2186" s="14"/>
      <c r="S2186" s="14"/>
      <c r="T2186" s="14"/>
      <c r="U2186" s="14"/>
      <c r="V2186" s="14"/>
      <c r="W2186" s="14"/>
      <c r="X2186" s="14"/>
      <c r="Y2186" s="14"/>
      <c r="Z2186" s="14"/>
    </row>
    <row r="2187">
      <c r="A2187" s="106">
        <v>2186.0</v>
      </c>
      <c r="B2187" s="107" t="s">
        <v>7119</v>
      </c>
      <c r="C2187" s="107" t="s">
        <v>7914</v>
      </c>
      <c r="D2187" s="107" t="s">
        <v>4509</v>
      </c>
      <c r="E2187" s="36" t="s">
        <v>978</v>
      </c>
      <c r="F2187" s="14"/>
      <c r="G2187" s="14"/>
      <c r="H2187" s="14"/>
      <c r="I2187" s="14"/>
      <c r="J2187" s="14"/>
      <c r="K2187" s="14"/>
      <c r="L2187" s="14"/>
      <c r="M2187" s="14"/>
      <c r="N2187" s="14"/>
      <c r="O2187" s="14"/>
      <c r="P2187" s="14"/>
      <c r="Q2187" s="14"/>
      <c r="R2187" s="14"/>
      <c r="S2187" s="14"/>
      <c r="T2187" s="14"/>
      <c r="U2187" s="14"/>
      <c r="V2187" s="14"/>
      <c r="W2187" s="14"/>
      <c r="X2187" s="14"/>
      <c r="Y2187" s="14"/>
      <c r="Z2187" s="14"/>
    </row>
    <row r="2188">
      <c r="A2188" s="106">
        <v>2187.0</v>
      </c>
      <c r="B2188" s="107" t="s">
        <v>7119</v>
      </c>
      <c r="C2188" s="107" t="s">
        <v>7144</v>
      </c>
      <c r="D2188" s="107" t="s">
        <v>4509</v>
      </c>
      <c r="E2188" s="36" t="s">
        <v>7915</v>
      </c>
      <c r="F2188" s="14"/>
      <c r="G2188" s="14"/>
      <c r="H2188" s="14"/>
      <c r="I2188" s="14"/>
      <c r="J2188" s="14"/>
      <c r="K2188" s="14"/>
      <c r="L2188" s="14"/>
      <c r="M2188" s="14"/>
      <c r="N2188" s="14"/>
      <c r="O2188" s="14"/>
      <c r="P2188" s="14"/>
      <c r="Q2188" s="14"/>
      <c r="R2188" s="14"/>
      <c r="S2188" s="14"/>
      <c r="T2188" s="14"/>
      <c r="U2188" s="14"/>
      <c r="V2188" s="14"/>
      <c r="W2188" s="14"/>
      <c r="X2188" s="14"/>
      <c r="Y2188" s="14"/>
      <c r="Z2188" s="14"/>
    </row>
    <row r="2189">
      <c r="A2189" s="106">
        <v>2188.0</v>
      </c>
      <c r="B2189" s="107" t="s">
        <v>7119</v>
      </c>
      <c r="C2189" s="107" t="s">
        <v>4520</v>
      </c>
      <c r="D2189" s="107" t="s">
        <v>4509</v>
      </c>
      <c r="E2189" s="36" t="s">
        <v>7916</v>
      </c>
      <c r="F2189" s="14"/>
      <c r="G2189" s="14"/>
      <c r="H2189" s="14"/>
      <c r="I2189" s="14"/>
      <c r="J2189" s="14"/>
      <c r="K2189" s="14"/>
      <c r="L2189" s="14"/>
      <c r="M2189" s="14"/>
      <c r="N2189" s="14"/>
      <c r="O2189" s="14"/>
      <c r="P2189" s="14"/>
      <c r="Q2189" s="14"/>
      <c r="R2189" s="14"/>
      <c r="S2189" s="14"/>
      <c r="T2189" s="14"/>
      <c r="U2189" s="14"/>
      <c r="V2189" s="14"/>
      <c r="W2189" s="14"/>
      <c r="X2189" s="14"/>
      <c r="Y2189" s="14"/>
      <c r="Z2189" s="14"/>
    </row>
    <row r="2190">
      <c r="A2190" s="106">
        <v>2189.0</v>
      </c>
      <c r="B2190" s="107" t="s">
        <v>7119</v>
      </c>
      <c r="C2190" s="107" t="s">
        <v>4694</v>
      </c>
      <c r="D2190" s="107" t="s">
        <v>4509</v>
      </c>
      <c r="E2190" s="36" t="s">
        <v>7917</v>
      </c>
      <c r="F2190" s="14"/>
      <c r="G2190" s="14"/>
      <c r="H2190" s="14"/>
      <c r="I2190" s="14"/>
      <c r="J2190" s="14"/>
      <c r="K2190" s="14"/>
      <c r="L2190" s="14"/>
      <c r="M2190" s="14"/>
      <c r="N2190" s="14"/>
      <c r="O2190" s="14"/>
      <c r="P2190" s="14"/>
      <c r="Q2190" s="14"/>
      <c r="R2190" s="14"/>
      <c r="S2190" s="14"/>
      <c r="T2190" s="14"/>
      <c r="U2190" s="14"/>
      <c r="V2190" s="14"/>
      <c r="W2190" s="14"/>
      <c r="X2190" s="14"/>
      <c r="Y2190" s="14"/>
      <c r="Z2190" s="14"/>
    </row>
    <row r="2191">
      <c r="A2191" s="106">
        <v>2190.0</v>
      </c>
      <c r="B2191" s="107" t="s">
        <v>7119</v>
      </c>
      <c r="C2191" s="107" t="s">
        <v>7918</v>
      </c>
      <c r="D2191" s="107" t="s">
        <v>4509</v>
      </c>
      <c r="E2191" s="36" t="s">
        <v>7919</v>
      </c>
      <c r="F2191" s="14"/>
      <c r="G2191" s="14"/>
      <c r="H2191" s="14"/>
      <c r="I2191" s="14"/>
      <c r="J2191" s="14"/>
      <c r="K2191" s="14"/>
      <c r="L2191" s="14"/>
      <c r="M2191" s="14"/>
      <c r="N2191" s="14"/>
      <c r="O2191" s="14"/>
      <c r="P2191" s="14"/>
      <c r="Q2191" s="14"/>
      <c r="R2191" s="14"/>
      <c r="S2191" s="14"/>
      <c r="T2191" s="14"/>
      <c r="U2191" s="14"/>
      <c r="V2191" s="14"/>
      <c r="W2191" s="14"/>
      <c r="X2191" s="14"/>
      <c r="Y2191" s="14"/>
      <c r="Z2191" s="14"/>
    </row>
    <row r="2192">
      <c r="A2192" s="106">
        <v>2191.0</v>
      </c>
      <c r="B2192" s="107" t="s">
        <v>7119</v>
      </c>
      <c r="C2192" s="107" t="s">
        <v>4677</v>
      </c>
      <c r="D2192" s="107" t="s">
        <v>4509</v>
      </c>
      <c r="E2192" s="36" t="s">
        <v>7920</v>
      </c>
      <c r="F2192" s="14"/>
      <c r="G2192" s="14"/>
      <c r="H2192" s="14"/>
      <c r="I2192" s="14"/>
      <c r="J2192" s="14"/>
      <c r="K2192" s="14"/>
      <c r="L2192" s="14"/>
      <c r="M2192" s="14"/>
      <c r="N2192" s="14"/>
      <c r="O2192" s="14"/>
      <c r="P2192" s="14"/>
      <c r="Q2192" s="14"/>
      <c r="R2192" s="14"/>
      <c r="S2192" s="14"/>
      <c r="T2192" s="14"/>
      <c r="U2192" s="14"/>
      <c r="V2192" s="14"/>
      <c r="W2192" s="14"/>
      <c r="X2192" s="14"/>
      <c r="Y2192" s="14"/>
      <c r="Z2192" s="14"/>
    </row>
    <row r="2193">
      <c r="A2193" s="106">
        <v>2192.0</v>
      </c>
      <c r="B2193" s="107" t="s">
        <v>7119</v>
      </c>
      <c r="C2193" s="107" t="s">
        <v>5464</v>
      </c>
      <c r="D2193" s="107" t="s">
        <v>4509</v>
      </c>
      <c r="E2193" s="36" t="s">
        <v>7921</v>
      </c>
      <c r="F2193" s="14"/>
      <c r="G2193" s="14"/>
      <c r="H2193" s="14"/>
      <c r="I2193" s="14"/>
      <c r="J2193" s="14"/>
      <c r="K2193" s="14"/>
      <c r="L2193" s="14"/>
      <c r="M2193" s="14"/>
      <c r="N2193" s="14"/>
      <c r="O2193" s="14"/>
      <c r="P2193" s="14"/>
      <c r="Q2193" s="14"/>
      <c r="R2193" s="14"/>
      <c r="S2193" s="14"/>
      <c r="T2193" s="14"/>
      <c r="U2193" s="14"/>
      <c r="V2193" s="14"/>
      <c r="W2193" s="14"/>
      <c r="X2193" s="14"/>
      <c r="Y2193" s="14"/>
      <c r="Z2193" s="14"/>
    </row>
    <row r="2194">
      <c r="A2194" s="106">
        <v>2193.0</v>
      </c>
      <c r="B2194" s="107" t="s">
        <v>7119</v>
      </c>
      <c r="C2194" s="107" t="s">
        <v>4586</v>
      </c>
      <c r="D2194" s="107" t="s">
        <v>4509</v>
      </c>
      <c r="E2194" s="36" t="s">
        <v>7922</v>
      </c>
      <c r="F2194" s="14"/>
      <c r="G2194" s="14"/>
      <c r="H2194" s="14"/>
      <c r="I2194" s="14"/>
      <c r="J2194" s="14"/>
      <c r="K2194" s="14"/>
      <c r="L2194" s="14"/>
      <c r="M2194" s="14"/>
      <c r="N2194" s="14"/>
      <c r="O2194" s="14"/>
      <c r="P2194" s="14"/>
      <c r="Q2194" s="14"/>
      <c r="R2194" s="14"/>
      <c r="S2194" s="14"/>
      <c r="T2194" s="14"/>
      <c r="U2194" s="14"/>
      <c r="V2194" s="14"/>
      <c r="W2194" s="14"/>
      <c r="X2194" s="14"/>
      <c r="Y2194" s="14"/>
      <c r="Z2194" s="14"/>
    </row>
    <row r="2195">
      <c r="A2195" s="106">
        <v>2194.0</v>
      </c>
      <c r="B2195" s="107" t="s">
        <v>7119</v>
      </c>
      <c r="C2195" s="107" t="s">
        <v>5609</v>
      </c>
      <c r="D2195" s="107" t="s">
        <v>4509</v>
      </c>
      <c r="E2195" s="36" t="s">
        <v>7923</v>
      </c>
      <c r="F2195" s="14"/>
      <c r="G2195" s="14"/>
      <c r="H2195" s="14"/>
      <c r="I2195" s="14"/>
      <c r="J2195" s="14"/>
      <c r="K2195" s="14"/>
      <c r="L2195" s="14"/>
      <c r="M2195" s="14"/>
      <c r="N2195" s="14"/>
      <c r="O2195" s="14"/>
      <c r="P2195" s="14"/>
      <c r="Q2195" s="14"/>
      <c r="R2195" s="14"/>
      <c r="S2195" s="14"/>
      <c r="T2195" s="14"/>
      <c r="U2195" s="14"/>
      <c r="V2195" s="14"/>
      <c r="W2195" s="14"/>
      <c r="X2195" s="14"/>
      <c r="Y2195" s="14"/>
      <c r="Z2195" s="14"/>
    </row>
    <row r="2196">
      <c r="A2196" s="106">
        <v>2195.0</v>
      </c>
      <c r="B2196" s="107" t="s">
        <v>7119</v>
      </c>
      <c r="C2196" s="107" t="s">
        <v>7924</v>
      </c>
      <c r="D2196" s="107" t="s">
        <v>4509</v>
      </c>
      <c r="E2196" s="36" t="s">
        <v>7925</v>
      </c>
      <c r="F2196" s="14"/>
      <c r="G2196" s="14"/>
      <c r="H2196" s="14"/>
      <c r="I2196" s="14"/>
      <c r="J2196" s="14"/>
      <c r="K2196" s="14"/>
      <c r="L2196" s="14"/>
      <c r="M2196" s="14"/>
      <c r="N2196" s="14"/>
      <c r="O2196" s="14"/>
      <c r="P2196" s="14"/>
      <c r="Q2196" s="14"/>
      <c r="R2196" s="14"/>
      <c r="S2196" s="14"/>
      <c r="T2196" s="14"/>
      <c r="U2196" s="14"/>
      <c r="V2196" s="14"/>
      <c r="W2196" s="14"/>
      <c r="X2196" s="14"/>
      <c r="Y2196" s="14"/>
      <c r="Z2196" s="14"/>
    </row>
    <row r="2197">
      <c r="A2197" s="106">
        <v>2196.0</v>
      </c>
      <c r="B2197" s="107" t="s">
        <v>7119</v>
      </c>
      <c r="C2197" s="107" t="s">
        <v>6661</v>
      </c>
      <c r="D2197" s="107" t="s">
        <v>4505</v>
      </c>
      <c r="E2197" s="36" t="s">
        <v>7926</v>
      </c>
      <c r="F2197" s="14"/>
      <c r="G2197" s="14"/>
      <c r="H2197" s="14"/>
      <c r="I2197" s="14"/>
      <c r="J2197" s="14"/>
      <c r="K2197" s="14"/>
      <c r="L2197" s="14"/>
      <c r="M2197" s="14"/>
      <c r="N2197" s="14"/>
      <c r="O2197" s="14"/>
      <c r="P2197" s="14"/>
      <c r="Q2197" s="14"/>
      <c r="R2197" s="14"/>
      <c r="S2197" s="14"/>
      <c r="T2197" s="14"/>
      <c r="U2197" s="14"/>
      <c r="V2197" s="14"/>
      <c r="W2197" s="14"/>
      <c r="X2197" s="14"/>
      <c r="Y2197" s="14"/>
      <c r="Z2197" s="14"/>
    </row>
    <row r="2198">
      <c r="A2198" s="106">
        <v>2197.0</v>
      </c>
      <c r="B2198" s="107" t="s">
        <v>7119</v>
      </c>
      <c r="C2198" s="107" t="s">
        <v>7927</v>
      </c>
      <c r="D2198" s="107" t="s">
        <v>4509</v>
      </c>
      <c r="E2198" s="36" t="s">
        <v>7928</v>
      </c>
      <c r="F2198" s="14"/>
      <c r="G2198" s="14"/>
      <c r="H2198" s="14"/>
      <c r="I2198" s="14"/>
      <c r="J2198" s="14"/>
      <c r="K2198" s="14"/>
      <c r="L2198" s="14"/>
      <c r="M2198" s="14"/>
      <c r="N2198" s="14"/>
      <c r="O2198" s="14"/>
      <c r="P2198" s="14"/>
      <c r="Q2198" s="14"/>
      <c r="R2198" s="14"/>
      <c r="S2198" s="14"/>
      <c r="T2198" s="14"/>
      <c r="U2198" s="14"/>
      <c r="V2198" s="14"/>
      <c r="W2198" s="14"/>
      <c r="X2198" s="14"/>
      <c r="Y2198" s="14"/>
      <c r="Z2198" s="14"/>
    </row>
    <row r="2199">
      <c r="A2199" s="106">
        <v>2198.0</v>
      </c>
      <c r="B2199" s="107" t="s">
        <v>7119</v>
      </c>
      <c r="C2199" s="107" t="s">
        <v>7929</v>
      </c>
      <c r="D2199" s="107" t="s">
        <v>4509</v>
      </c>
      <c r="E2199" s="36" t="s">
        <v>7930</v>
      </c>
      <c r="F2199" s="14"/>
      <c r="G2199" s="14"/>
      <c r="H2199" s="14"/>
      <c r="I2199" s="14"/>
      <c r="J2199" s="14"/>
      <c r="K2199" s="14"/>
      <c r="L2199" s="14"/>
      <c r="M2199" s="14"/>
      <c r="N2199" s="14"/>
      <c r="O2199" s="14"/>
      <c r="P2199" s="14"/>
      <c r="Q2199" s="14"/>
      <c r="R2199" s="14"/>
      <c r="S2199" s="14"/>
      <c r="T2199" s="14"/>
      <c r="U2199" s="14"/>
      <c r="V2199" s="14"/>
      <c r="W2199" s="14"/>
      <c r="X2199" s="14"/>
      <c r="Y2199" s="14"/>
      <c r="Z2199" s="14"/>
    </row>
    <row r="2200">
      <c r="A2200" s="106">
        <v>2199.0</v>
      </c>
      <c r="B2200" s="107" t="s">
        <v>7119</v>
      </c>
      <c r="C2200" s="107" t="s">
        <v>6487</v>
      </c>
      <c r="D2200" s="107" t="s">
        <v>4505</v>
      </c>
      <c r="E2200" s="36" t="s">
        <v>7931</v>
      </c>
      <c r="F2200" s="14"/>
      <c r="G2200" s="14"/>
      <c r="H2200" s="14"/>
      <c r="I2200" s="14"/>
      <c r="J2200" s="14"/>
      <c r="K2200" s="14"/>
      <c r="L2200" s="14"/>
      <c r="M2200" s="14"/>
      <c r="N2200" s="14"/>
      <c r="O2200" s="14"/>
      <c r="P2200" s="14"/>
      <c r="Q2200" s="14"/>
      <c r="R2200" s="14"/>
      <c r="S2200" s="14"/>
      <c r="T2200" s="14"/>
      <c r="U2200" s="14"/>
      <c r="V2200" s="14"/>
      <c r="W2200" s="14"/>
      <c r="X2200" s="14"/>
      <c r="Y2200" s="14"/>
      <c r="Z2200" s="14"/>
    </row>
    <row r="2201">
      <c r="A2201" s="106">
        <v>2200.0</v>
      </c>
      <c r="B2201" s="107" t="s">
        <v>7119</v>
      </c>
      <c r="C2201" s="107" t="s">
        <v>7932</v>
      </c>
      <c r="D2201" s="107" t="s">
        <v>4509</v>
      </c>
      <c r="E2201" s="36" t="s">
        <v>7933</v>
      </c>
      <c r="F2201" s="14"/>
      <c r="G2201" s="14"/>
      <c r="H2201" s="14"/>
      <c r="I2201" s="14"/>
      <c r="J2201" s="14"/>
      <c r="K2201" s="14"/>
      <c r="L2201" s="14"/>
      <c r="M2201" s="14"/>
      <c r="N2201" s="14"/>
      <c r="O2201" s="14"/>
      <c r="P2201" s="14"/>
      <c r="Q2201" s="14"/>
      <c r="R2201" s="14"/>
      <c r="S2201" s="14"/>
      <c r="T2201" s="14"/>
      <c r="U2201" s="14"/>
      <c r="V2201" s="14"/>
      <c r="W2201" s="14"/>
      <c r="X2201" s="14"/>
      <c r="Y2201" s="14"/>
      <c r="Z2201" s="14"/>
    </row>
    <row r="2202">
      <c r="A2202" s="106">
        <v>2201.0</v>
      </c>
      <c r="B2202" s="107" t="s">
        <v>7119</v>
      </c>
      <c r="C2202" s="107" t="s">
        <v>5110</v>
      </c>
      <c r="D2202" s="107" t="s">
        <v>5366</v>
      </c>
      <c r="E2202" s="36" t="s">
        <v>7934</v>
      </c>
      <c r="F2202" s="14"/>
      <c r="G2202" s="14"/>
      <c r="H2202" s="14"/>
      <c r="I2202" s="14"/>
      <c r="J2202" s="14"/>
      <c r="K2202" s="14"/>
      <c r="L2202" s="14"/>
      <c r="M2202" s="14"/>
      <c r="N2202" s="14"/>
      <c r="O2202" s="14"/>
      <c r="P2202" s="14"/>
      <c r="Q2202" s="14"/>
      <c r="R2202" s="14"/>
      <c r="S2202" s="14"/>
      <c r="T2202" s="14"/>
      <c r="U2202" s="14"/>
      <c r="V2202" s="14"/>
      <c r="W2202" s="14"/>
      <c r="X2202" s="14"/>
      <c r="Y2202" s="14"/>
      <c r="Z2202" s="14"/>
    </row>
    <row r="2203">
      <c r="A2203" s="106">
        <v>2202.0</v>
      </c>
      <c r="B2203" s="107" t="s">
        <v>7119</v>
      </c>
      <c r="C2203" s="107" t="s">
        <v>7935</v>
      </c>
      <c r="D2203" s="107" t="s">
        <v>4569</v>
      </c>
      <c r="E2203" s="36" t="s">
        <v>7936</v>
      </c>
      <c r="F2203" s="14"/>
      <c r="G2203" s="14"/>
      <c r="H2203" s="14"/>
      <c r="I2203" s="14"/>
      <c r="J2203" s="14"/>
      <c r="K2203" s="14"/>
      <c r="L2203" s="14"/>
      <c r="M2203" s="14"/>
      <c r="N2203" s="14"/>
      <c r="O2203" s="14"/>
      <c r="P2203" s="14"/>
      <c r="Q2203" s="14"/>
      <c r="R2203" s="14"/>
      <c r="S2203" s="14"/>
      <c r="T2203" s="14"/>
      <c r="U2203" s="14"/>
      <c r="V2203" s="14"/>
      <c r="W2203" s="14"/>
      <c r="X2203" s="14"/>
      <c r="Y2203" s="14"/>
      <c r="Z2203" s="14"/>
    </row>
    <row r="2204">
      <c r="A2204" s="106">
        <v>2203.0</v>
      </c>
      <c r="B2204" s="107" t="s">
        <v>7119</v>
      </c>
      <c r="C2204" s="107" t="s">
        <v>7937</v>
      </c>
      <c r="D2204" s="107" t="s">
        <v>4505</v>
      </c>
      <c r="E2204" s="36" t="s">
        <v>7938</v>
      </c>
      <c r="F2204" s="14"/>
      <c r="G2204" s="14"/>
      <c r="H2204" s="14"/>
      <c r="I2204" s="14"/>
      <c r="J2204" s="14"/>
      <c r="K2204" s="14"/>
      <c r="L2204" s="14"/>
      <c r="M2204" s="14"/>
      <c r="N2204" s="14"/>
      <c r="O2204" s="14"/>
      <c r="P2204" s="14"/>
      <c r="Q2204" s="14"/>
      <c r="R2204" s="14"/>
      <c r="S2204" s="14"/>
      <c r="T2204" s="14"/>
      <c r="U2204" s="14"/>
      <c r="V2204" s="14"/>
      <c r="W2204" s="14"/>
      <c r="X2204" s="14"/>
      <c r="Y2204" s="14"/>
      <c r="Z2204" s="14"/>
    </row>
    <row r="2205">
      <c r="A2205" s="106">
        <v>2204.0</v>
      </c>
      <c r="B2205" s="107" t="s">
        <v>7119</v>
      </c>
      <c r="C2205" s="107" t="s">
        <v>4882</v>
      </c>
      <c r="D2205" s="107" t="s">
        <v>4509</v>
      </c>
      <c r="E2205" s="36" t="s">
        <v>7939</v>
      </c>
      <c r="F2205" s="14"/>
      <c r="G2205" s="14"/>
      <c r="H2205" s="14"/>
      <c r="I2205" s="14"/>
      <c r="J2205" s="14"/>
      <c r="K2205" s="14"/>
      <c r="L2205" s="14"/>
      <c r="M2205" s="14"/>
      <c r="N2205" s="14"/>
      <c r="O2205" s="14"/>
      <c r="P2205" s="14"/>
      <c r="Q2205" s="14"/>
      <c r="R2205" s="14"/>
      <c r="S2205" s="14"/>
      <c r="T2205" s="14"/>
      <c r="U2205" s="14"/>
      <c r="V2205" s="14"/>
      <c r="W2205" s="14"/>
      <c r="X2205" s="14"/>
      <c r="Y2205" s="14"/>
      <c r="Z2205" s="14"/>
    </row>
    <row r="2206">
      <c r="A2206" s="106">
        <v>2205.0</v>
      </c>
      <c r="B2206" s="107" t="s">
        <v>7119</v>
      </c>
      <c r="C2206" s="107" t="s">
        <v>5796</v>
      </c>
      <c r="D2206" s="107" t="s">
        <v>4509</v>
      </c>
      <c r="E2206" s="36" t="s">
        <v>7940</v>
      </c>
      <c r="F2206" s="14"/>
      <c r="G2206" s="14"/>
      <c r="H2206" s="14"/>
      <c r="I2206" s="14"/>
      <c r="J2206" s="14"/>
      <c r="K2206" s="14"/>
      <c r="L2206" s="14"/>
      <c r="M2206" s="14"/>
      <c r="N2206" s="14"/>
      <c r="O2206" s="14"/>
      <c r="P2206" s="14"/>
      <c r="Q2206" s="14"/>
      <c r="R2206" s="14"/>
      <c r="S2206" s="14"/>
      <c r="T2206" s="14"/>
      <c r="U2206" s="14"/>
      <c r="V2206" s="14"/>
      <c r="W2206" s="14"/>
      <c r="X2206" s="14"/>
      <c r="Y2206" s="14"/>
      <c r="Z2206" s="14"/>
    </row>
    <row r="2207">
      <c r="A2207" s="106">
        <v>2206.0</v>
      </c>
      <c r="B2207" s="107" t="s">
        <v>7119</v>
      </c>
      <c r="C2207" s="107" t="s">
        <v>7941</v>
      </c>
      <c r="D2207" s="107" t="s">
        <v>4509</v>
      </c>
      <c r="E2207" s="36" t="s">
        <v>7942</v>
      </c>
      <c r="F2207" s="14"/>
      <c r="G2207" s="14"/>
      <c r="H2207" s="14"/>
      <c r="I2207" s="14"/>
      <c r="J2207" s="14"/>
      <c r="K2207" s="14"/>
      <c r="L2207" s="14"/>
      <c r="M2207" s="14"/>
      <c r="N2207" s="14"/>
      <c r="O2207" s="14"/>
      <c r="P2207" s="14"/>
      <c r="Q2207" s="14"/>
      <c r="R2207" s="14"/>
      <c r="S2207" s="14"/>
      <c r="T2207" s="14"/>
      <c r="U2207" s="14"/>
      <c r="V2207" s="14"/>
      <c r="W2207" s="14"/>
      <c r="X2207" s="14"/>
      <c r="Y2207" s="14"/>
      <c r="Z2207" s="14"/>
    </row>
    <row r="2208">
      <c r="A2208" s="106">
        <v>2207.0</v>
      </c>
      <c r="B2208" s="107" t="s">
        <v>7119</v>
      </c>
      <c r="C2208" s="107" t="s">
        <v>7040</v>
      </c>
      <c r="D2208" s="107" t="s">
        <v>4509</v>
      </c>
      <c r="E2208" s="36" t="s">
        <v>7943</v>
      </c>
      <c r="F2208" s="14"/>
      <c r="G2208" s="14"/>
      <c r="H2208" s="14"/>
      <c r="I2208" s="14"/>
      <c r="J2208" s="14"/>
      <c r="K2208" s="14"/>
      <c r="L2208" s="14"/>
      <c r="M2208" s="14"/>
      <c r="N2208" s="14"/>
      <c r="O2208" s="14"/>
      <c r="P2208" s="14"/>
      <c r="Q2208" s="14"/>
      <c r="R2208" s="14"/>
      <c r="S2208" s="14"/>
      <c r="T2208" s="14"/>
      <c r="U2208" s="14"/>
      <c r="V2208" s="14"/>
      <c r="W2208" s="14"/>
      <c r="X2208" s="14"/>
      <c r="Y2208" s="14"/>
      <c r="Z2208" s="14"/>
    </row>
    <row r="2209">
      <c r="A2209" s="106">
        <v>2208.0</v>
      </c>
      <c r="B2209" s="107" t="s">
        <v>7119</v>
      </c>
      <c r="C2209" s="107" t="s">
        <v>7944</v>
      </c>
      <c r="D2209" s="107" t="s">
        <v>4509</v>
      </c>
      <c r="E2209" s="36" t="s">
        <v>7945</v>
      </c>
      <c r="F2209" s="14"/>
      <c r="G2209" s="14"/>
      <c r="H2209" s="14"/>
      <c r="I2209" s="14"/>
      <c r="J2209" s="14"/>
      <c r="K2209" s="14"/>
      <c r="L2209" s="14"/>
      <c r="M2209" s="14"/>
      <c r="N2209" s="14"/>
      <c r="O2209" s="14"/>
      <c r="P2209" s="14"/>
      <c r="Q2209" s="14"/>
      <c r="R2209" s="14"/>
      <c r="S2209" s="14"/>
      <c r="T2209" s="14"/>
      <c r="U2209" s="14"/>
      <c r="V2209" s="14"/>
      <c r="W2209" s="14"/>
      <c r="X2209" s="14"/>
      <c r="Y2209" s="14"/>
      <c r="Z2209" s="14"/>
    </row>
    <row r="2210">
      <c r="A2210" s="106">
        <v>2209.0</v>
      </c>
      <c r="B2210" s="107" t="s">
        <v>7119</v>
      </c>
      <c r="C2210" s="107" t="s">
        <v>7946</v>
      </c>
      <c r="D2210" s="107" t="s">
        <v>4509</v>
      </c>
      <c r="E2210" s="36" t="s">
        <v>7947</v>
      </c>
      <c r="F2210" s="14"/>
      <c r="G2210" s="14"/>
      <c r="H2210" s="14"/>
      <c r="I2210" s="14"/>
      <c r="J2210" s="14"/>
      <c r="K2210" s="14"/>
      <c r="L2210" s="14"/>
      <c r="M2210" s="14"/>
      <c r="N2210" s="14"/>
      <c r="O2210" s="14"/>
      <c r="P2210" s="14"/>
      <c r="Q2210" s="14"/>
      <c r="R2210" s="14"/>
      <c r="S2210" s="14"/>
      <c r="T2210" s="14"/>
      <c r="U2210" s="14"/>
      <c r="V2210" s="14"/>
      <c r="W2210" s="14"/>
      <c r="X2210" s="14"/>
      <c r="Y2210" s="14"/>
      <c r="Z2210" s="14"/>
    </row>
    <row r="2211">
      <c r="A2211" s="106">
        <v>2210.0</v>
      </c>
      <c r="B2211" s="107" t="s">
        <v>7119</v>
      </c>
      <c r="C2211" s="107" t="s">
        <v>5752</v>
      </c>
      <c r="D2211" s="107" t="s">
        <v>4509</v>
      </c>
      <c r="E2211" s="36" t="s">
        <v>7948</v>
      </c>
      <c r="F2211" s="14"/>
      <c r="G2211" s="14"/>
      <c r="H2211" s="14"/>
      <c r="I2211" s="14"/>
      <c r="J2211" s="14"/>
      <c r="K2211" s="14"/>
      <c r="L2211" s="14"/>
      <c r="M2211" s="14"/>
      <c r="N2211" s="14"/>
      <c r="O2211" s="14"/>
      <c r="P2211" s="14"/>
      <c r="Q2211" s="14"/>
      <c r="R2211" s="14"/>
      <c r="S2211" s="14"/>
      <c r="T2211" s="14"/>
      <c r="U2211" s="14"/>
      <c r="V2211" s="14"/>
      <c r="W2211" s="14"/>
      <c r="X2211" s="14"/>
      <c r="Y2211" s="14"/>
      <c r="Z2211" s="14"/>
    </row>
    <row r="2212">
      <c r="A2212" s="106">
        <v>2211.0</v>
      </c>
      <c r="B2212" s="107" t="s">
        <v>7119</v>
      </c>
      <c r="C2212" s="107" t="s">
        <v>6341</v>
      </c>
      <c r="D2212" s="107" t="s">
        <v>4509</v>
      </c>
      <c r="E2212" s="36" t="s">
        <v>7949</v>
      </c>
      <c r="F2212" s="14"/>
      <c r="G2212" s="14"/>
      <c r="H2212" s="14"/>
      <c r="I2212" s="14"/>
      <c r="J2212" s="14"/>
      <c r="K2212" s="14"/>
      <c r="L2212" s="14"/>
      <c r="M2212" s="14"/>
      <c r="N2212" s="14"/>
      <c r="O2212" s="14"/>
      <c r="P2212" s="14"/>
      <c r="Q2212" s="14"/>
      <c r="R2212" s="14"/>
      <c r="S2212" s="14"/>
      <c r="T2212" s="14"/>
      <c r="U2212" s="14"/>
      <c r="V2212" s="14"/>
      <c r="W2212" s="14"/>
      <c r="X2212" s="14"/>
      <c r="Y2212" s="14"/>
      <c r="Z2212" s="14"/>
    </row>
    <row r="2213">
      <c r="A2213" s="106">
        <v>2212.0</v>
      </c>
      <c r="B2213" s="107" t="s">
        <v>7119</v>
      </c>
      <c r="C2213" s="107" t="s">
        <v>4735</v>
      </c>
      <c r="D2213" s="107" t="s">
        <v>4509</v>
      </c>
      <c r="E2213" s="36" t="s">
        <v>7950</v>
      </c>
      <c r="F2213" s="14"/>
      <c r="G2213" s="14"/>
      <c r="H2213" s="14"/>
      <c r="I2213" s="14"/>
      <c r="J2213" s="14"/>
      <c r="K2213" s="14"/>
      <c r="L2213" s="14"/>
      <c r="M2213" s="14"/>
      <c r="N2213" s="14"/>
      <c r="O2213" s="14"/>
      <c r="P2213" s="14"/>
      <c r="Q2213" s="14"/>
      <c r="R2213" s="14"/>
      <c r="S2213" s="14"/>
      <c r="T2213" s="14"/>
      <c r="U2213" s="14"/>
      <c r="V2213" s="14"/>
      <c r="W2213" s="14"/>
      <c r="X2213" s="14"/>
      <c r="Y2213" s="14"/>
      <c r="Z2213" s="14"/>
    </row>
    <row r="2214">
      <c r="A2214" s="106">
        <v>2213.0</v>
      </c>
      <c r="B2214" s="107" t="s">
        <v>7119</v>
      </c>
      <c r="C2214" s="107" t="s">
        <v>7951</v>
      </c>
      <c r="D2214" s="107" t="s">
        <v>4509</v>
      </c>
      <c r="E2214" s="36" t="s">
        <v>7952</v>
      </c>
      <c r="F2214" s="14"/>
      <c r="G2214" s="14"/>
      <c r="H2214" s="14"/>
      <c r="I2214" s="14"/>
      <c r="J2214" s="14"/>
      <c r="K2214" s="14"/>
      <c r="L2214" s="14"/>
      <c r="M2214" s="14"/>
      <c r="N2214" s="14"/>
      <c r="O2214" s="14"/>
      <c r="P2214" s="14"/>
      <c r="Q2214" s="14"/>
      <c r="R2214" s="14"/>
      <c r="S2214" s="14"/>
      <c r="T2214" s="14"/>
      <c r="U2214" s="14"/>
      <c r="V2214" s="14"/>
      <c r="W2214" s="14"/>
      <c r="X2214" s="14"/>
      <c r="Y2214" s="14"/>
      <c r="Z2214" s="14"/>
    </row>
    <row r="2215">
      <c r="A2215" s="106">
        <v>2214.0</v>
      </c>
      <c r="B2215" s="107" t="s">
        <v>7119</v>
      </c>
      <c r="C2215" s="107" t="s">
        <v>7953</v>
      </c>
      <c r="D2215" s="107" t="s">
        <v>4569</v>
      </c>
      <c r="E2215" s="36" t="s">
        <v>7954</v>
      </c>
      <c r="F2215" s="14"/>
      <c r="G2215" s="14"/>
      <c r="H2215" s="14"/>
      <c r="I2215" s="14"/>
      <c r="J2215" s="14"/>
      <c r="K2215" s="14"/>
      <c r="L2215" s="14"/>
      <c r="M2215" s="14"/>
      <c r="N2215" s="14"/>
      <c r="O2215" s="14"/>
      <c r="P2215" s="14"/>
      <c r="Q2215" s="14"/>
      <c r="R2215" s="14"/>
      <c r="S2215" s="14"/>
      <c r="T2215" s="14"/>
      <c r="U2215" s="14"/>
      <c r="V2215" s="14"/>
      <c r="W2215" s="14"/>
      <c r="X2215" s="14"/>
      <c r="Y2215" s="14"/>
      <c r="Z2215" s="14"/>
    </row>
    <row r="2216">
      <c r="A2216" s="106">
        <v>2215.0</v>
      </c>
      <c r="B2216" s="107" t="s">
        <v>7119</v>
      </c>
      <c r="C2216" s="107" t="s">
        <v>5473</v>
      </c>
      <c r="D2216" s="107" t="s">
        <v>4509</v>
      </c>
      <c r="E2216" s="36" t="s">
        <v>7955</v>
      </c>
      <c r="F2216" s="14"/>
      <c r="G2216" s="14"/>
      <c r="H2216" s="14"/>
      <c r="I2216" s="14"/>
      <c r="J2216" s="14"/>
      <c r="K2216" s="14"/>
      <c r="L2216" s="14"/>
      <c r="M2216" s="14"/>
      <c r="N2216" s="14"/>
      <c r="O2216" s="14"/>
      <c r="P2216" s="14"/>
      <c r="Q2216" s="14"/>
      <c r="R2216" s="14"/>
      <c r="S2216" s="14"/>
      <c r="T2216" s="14"/>
      <c r="U2216" s="14"/>
      <c r="V2216" s="14"/>
      <c r="W2216" s="14"/>
      <c r="X2216" s="14"/>
      <c r="Y2216" s="14"/>
      <c r="Z2216" s="14"/>
    </row>
    <row r="2217">
      <c r="A2217" s="106">
        <v>2216.0</v>
      </c>
      <c r="B2217" s="107" t="s">
        <v>7119</v>
      </c>
      <c r="C2217" s="107" t="s">
        <v>4534</v>
      </c>
      <c r="D2217" s="107" t="s">
        <v>4509</v>
      </c>
      <c r="E2217" s="36" t="s">
        <v>7956</v>
      </c>
      <c r="F2217" s="14"/>
      <c r="G2217" s="14"/>
      <c r="H2217" s="14"/>
      <c r="I2217" s="14"/>
      <c r="J2217" s="14"/>
      <c r="K2217" s="14"/>
      <c r="L2217" s="14"/>
      <c r="M2217" s="14"/>
      <c r="N2217" s="14"/>
      <c r="O2217" s="14"/>
      <c r="P2217" s="14"/>
      <c r="Q2217" s="14"/>
      <c r="R2217" s="14"/>
      <c r="S2217" s="14"/>
      <c r="T2217" s="14"/>
      <c r="U2217" s="14"/>
      <c r="V2217" s="14"/>
      <c r="W2217" s="14"/>
      <c r="X2217" s="14"/>
      <c r="Y2217" s="14"/>
      <c r="Z2217" s="14"/>
    </row>
    <row r="2218">
      <c r="A2218" s="106">
        <v>2217.0</v>
      </c>
      <c r="B2218" s="107" t="s">
        <v>7119</v>
      </c>
      <c r="C2218" s="107" t="s">
        <v>7957</v>
      </c>
      <c r="D2218" s="107" t="s">
        <v>4509</v>
      </c>
      <c r="E2218" s="36" t="s">
        <v>7958</v>
      </c>
      <c r="F2218" s="14"/>
      <c r="G2218" s="14"/>
      <c r="H2218" s="14"/>
      <c r="I2218" s="14"/>
      <c r="J2218" s="14"/>
      <c r="K2218" s="14"/>
      <c r="L2218" s="14"/>
      <c r="M2218" s="14"/>
      <c r="N2218" s="14"/>
      <c r="O2218" s="14"/>
      <c r="P2218" s="14"/>
      <c r="Q2218" s="14"/>
      <c r="R2218" s="14"/>
      <c r="S2218" s="14"/>
      <c r="T2218" s="14"/>
      <c r="U2218" s="14"/>
      <c r="V2218" s="14"/>
      <c r="W2218" s="14"/>
      <c r="X2218" s="14"/>
      <c r="Y2218" s="14"/>
      <c r="Z2218" s="14"/>
    </row>
    <row r="2219">
      <c r="A2219" s="106">
        <v>2218.0</v>
      </c>
      <c r="B2219" s="107" t="s">
        <v>7119</v>
      </c>
      <c r="C2219" s="107" t="s">
        <v>7959</v>
      </c>
      <c r="D2219" s="107" t="s">
        <v>4509</v>
      </c>
      <c r="E2219" s="36" t="s">
        <v>7960</v>
      </c>
      <c r="F2219" s="14"/>
      <c r="G2219" s="14"/>
      <c r="H2219" s="14"/>
      <c r="I2219" s="14"/>
      <c r="J2219" s="14"/>
      <c r="K2219" s="14"/>
      <c r="L2219" s="14"/>
      <c r="M2219" s="14"/>
      <c r="N2219" s="14"/>
      <c r="O2219" s="14"/>
      <c r="P2219" s="14"/>
      <c r="Q2219" s="14"/>
      <c r="R2219" s="14"/>
      <c r="S2219" s="14"/>
      <c r="T2219" s="14"/>
      <c r="U2219" s="14"/>
      <c r="V2219" s="14"/>
      <c r="W2219" s="14"/>
      <c r="X2219" s="14"/>
      <c r="Y2219" s="14"/>
      <c r="Z2219" s="14"/>
    </row>
    <row r="2220">
      <c r="A2220" s="106">
        <v>2219.0</v>
      </c>
      <c r="B2220" s="107" t="s">
        <v>7119</v>
      </c>
      <c r="C2220" s="107" t="s">
        <v>7961</v>
      </c>
      <c r="D2220" s="107" t="s">
        <v>4543</v>
      </c>
      <c r="E2220" s="36" t="s">
        <v>7962</v>
      </c>
      <c r="F2220" s="14"/>
      <c r="G2220" s="14"/>
      <c r="H2220" s="14"/>
      <c r="I2220" s="14"/>
      <c r="J2220" s="14"/>
      <c r="K2220" s="14"/>
      <c r="L2220" s="14"/>
      <c r="M2220" s="14"/>
      <c r="N2220" s="14"/>
      <c r="O2220" s="14"/>
      <c r="P2220" s="14"/>
      <c r="Q2220" s="14"/>
      <c r="R2220" s="14"/>
      <c r="S2220" s="14"/>
      <c r="T2220" s="14"/>
      <c r="U2220" s="14"/>
      <c r="V2220" s="14"/>
      <c r="W2220" s="14"/>
      <c r="X2220" s="14"/>
      <c r="Y2220" s="14"/>
      <c r="Z2220" s="14"/>
    </row>
    <row r="2221">
      <c r="A2221" s="106">
        <v>2220.0</v>
      </c>
      <c r="B2221" s="107" t="s">
        <v>7119</v>
      </c>
      <c r="C2221" s="107" t="s">
        <v>6513</v>
      </c>
      <c r="D2221" s="107" t="s">
        <v>4505</v>
      </c>
      <c r="E2221" s="36" t="s">
        <v>7963</v>
      </c>
      <c r="F2221" s="14"/>
      <c r="G2221" s="14"/>
      <c r="H2221" s="14"/>
      <c r="I2221" s="14"/>
      <c r="J2221" s="14"/>
      <c r="K2221" s="14"/>
      <c r="L2221" s="14"/>
      <c r="M2221" s="14"/>
      <c r="N2221" s="14"/>
      <c r="O2221" s="14"/>
      <c r="P2221" s="14"/>
      <c r="Q2221" s="14"/>
      <c r="R2221" s="14"/>
      <c r="S2221" s="14"/>
      <c r="T2221" s="14"/>
      <c r="U2221" s="14"/>
      <c r="V2221" s="14"/>
      <c r="W2221" s="14"/>
      <c r="X2221" s="14"/>
      <c r="Y2221" s="14"/>
      <c r="Z2221" s="14"/>
    </row>
    <row r="2222">
      <c r="A2222" s="106">
        <v>2221.0</v>
      </c>
      <c r="B2222" s="107" t="s">
        <v>7119</v>
      </c>
      <c r="C2222" s="107" t="s">
        <v>6824</v>
      </c>
      <c r="D2222" s="107" t="s">
        <v>4509</v>
      </c>
      <c r="E2222" s="36" t="s">
        <v>7964</v>
      </c>
      <c r="F2222" s="14"/>
      <c r="G2222" s="14"/>
      <c r="H2222" s="14"/>
      <c r="I2222" s="14"/>
      <c r="J2222" s="14"/>
      <c r="K2222" s="14"/>
      <c r="L2222" s="14"/>
      <c r="M2222" s="14"/>
      <c r="N2222" s="14"/>
      <c r="O2222" s="14"/>
      <c r="P2222" s="14"/>
      <c r="Q2222" s="14"/>
      <c r="R2222" s="14"/>
      <c r="S2222" s="14"/>
      <c r="T2222" s="14"/>
      <c r="U2222" s="14"/>
      <c r="V2222" s="14"/>
      <c r="W2222" s="14"/>
      <c r="X2222" s="14"/>
      <c r="Y2222" s="14"/>
      <c r="Z2222" s="14"/>
    </row>
    <row r="2223">
      <c r="A2223" s="106">
        <v>2222.0</v>
      </c>
      <c r="B2223" s="107" t="s">
        <v>7119</v>
      </c>
      <c r="C2223" s="107" t="s">
        <v>7965</v>
      </c>
      <c r="D2223" s="107" t="s">
        <v>4509</v>
      </c>
      <c r="E2223" s="36" t="s">
        <v>7966</v>
      </c>
      <c r="F2223" s="14"/>
      <c r="G2223" s="14"/>
      <c r="H2223" s="14"/>
      <c r="I2223" s="14"/>
      <c r="J2223" s="14"/>
      <c r="K2223" s="14"/>
      <c r="L2223" s="14"/>
      <c r="M2223" s="14"/>
      <c r="N2223" s="14"/>
      <c r="O2223" s="14"/>
      <c r="P2223" s="14"/>
      <c r="Q2223" s="14"/>
      <c r="R2223" s="14"/>
      <c r="S2223" s="14"/>
      <c r="T2223" s="14"/>
      <c r="U2223" s="14"/>
      <c r="V2223" s="14"/>
      <c r="W2223" s="14"/>
      <c r="X2223" s="14"/>
      <c r="Y2223" s="14"/>
      <c r="Z2223" s="14"/>
    </row>
    <row r="2224">
      <c r="A2224" s="106">
        <v>2223.0</v>
      </c>
      <c r="B2224" s="107" t="s">
        <v>7119</v>
      </c>
      <c r="C2224" s="107" t="s">
        <v>4947</v>
      </c>
      <c r="D2224" s="107" t="s">
        <v>4505</v>
      </c>
      <c r="E2224" s="36" t="s">
        <v>7967</v>
      </c>
      <c r="F2224" s="14"/>
      <c r="G2224" s="14"/>
      <c r="H2224" s="14"/>
      <c r="I2224" s="14"/>
      <c r="J2224" s="14"/>
      <c r="K2224" s="14"/>
      <c r="L2224" s="14"/>
      <c r="M2224" s="14"/>
      <c r="N2224" s="14"/>
      <c r="O2224" s="14"/>
      <c r="P2224" s="14"/>
      <c r="Q2224" s="14"/>
      <c r="R2224" s="14"/>
      <c r="S2224" s="14"/>
      <c r="T2224" s="14"/>
      <c r="U2224" s="14"/>
      <c r="V2224" s="14"/>
      <c r="W2224" s="14"/>
      <c r="X2224" s="14"/>
      <c r="Y2224" s="14"/>
      <c r="Z2224" s="14"/>
    </row>
    <row r="2225">
      <c r="A2225" s="106">
        <v>2224.0</v>
      </c>
      <c r="B2225" s="107" t="s">
        <v>7119</v>
      </c>
      <c r="C2225" s="107" t="s">
        <v>7968</v>
      </c>
      <c r="D2225" s="107" t="s">
        <v>4680</v>
      </c>
      <c r="E2225" s="36" t="s">
        <v>7969</v>
      </c>
      <c r="F2225" s="14"/>
      <c r="G2225" s="14"/>
      <c r="H2225" s="14"/>
      <c r="I2225" s="14"/>
      <c r="J2225" s="14"/>
      <c r="K2225" s="14"/>
      <c r="L2225" s="14"/>
      <c r="M2225" s="14"/>
      <c r="N2225" s="14"/>
      <c r="O2225" s="14"/>
      <c r="P2225" s="14"/>
      <c r="Q2225" s="14"/>
      <c r="R2225" s="14"/>
      <c r="S2225" s="14"/>
      <c r="T2225" s="14"/>
      <c r="U2225" s="14"/>
      <c r="V2225" s="14"/>
      <c r="W2225" s="14"/>
      <c r="X2225" s="14"/>
      <c r="Y2225" s="14"/>
      <c r="Z2225" s="14"/>
    </row>
    <row r="2226">
      <c r="A2226" s="106">
        <v>2225.0</v>
      </c>
      <c r="B2226" s="107" t="s">
        <v>7119</v>
      </c>
      <c r="C2226" s="107" t="s">
        <v>5130</v>
      </c>
      <c r="D2226" s="107" t="s">
        <v>4509</v>
      </c>
      <c r="E2226" s="36" t="s">
        <v>7970</v>
      </c>
      <c r="F2226" s="14"/>
      <c r="G2226" s="14"/>
      <c r="H2226" s="14"/>
      <c r="I2226" s="14"/>
      <c r="J2226" s="14"/>
      <c r="K2226" s="14"/>
      <c r="L2226" s="14"/>
      <c r="M2226" s="14"/>
      <c r="N2226" s="14"/>
      <c r="O2226" s="14"/>
      <c r="P2226" s="14"/>
      <c r="Q2226" s="14"/>
      <c r="R2226" s="14"/>
      <c r="S2226" s="14"/>
      <c r="T2226" s="14"/>
      <c r="U2226" s="14"/>
      <c r="V2226" s="14"/>
      <c r="W2226" s="14"/>
      <c r="X2226" s="14"/>
      <c r="Y2226" s="14"/>
      <c r="Z2226" s="14"/>
    </row>
    <row r="2227">
      <c r="A2227" s="106">
        <v>2226.0</v>
      </c>
      <c r="B2227" s="107" t="s">
        <v>7119</v>
      </c>
      <c r="C2227" s="107" t="s">
        <v>7971</v>
      </c>
      <c r="D2227" s="107" t="s">
        <v>4509</v>
      </c>
      <c r="E2227" s="36" t="s">
        <v>7972</v>
      </c>
      <c r="F2227" s="14"/>
      <c r="G2227" s="14"/>
      <c r="H2227" s="14"/>
      <c r="I2227" s="14"/>
      <c r="J2227" s="14"/>
      <c r="K2227" s="14"/>
      <c r="L2227" s="14"/>
      <c r="M2227" s="14"/>
      <c r="N2227" s="14"/>
      <c r="O2227" s="14"/>
      <c r="P2227" s="14"/>
      <c r="Q2227" s="14"/>
      <c r="R2227" s="14"/>
      <c r="S2227" s="14"/>
      <c r="T2227" s="14"/>
      <c r="U2227" s="14"/>
      <c r="V2227" s="14"/>
      <c r="W2227" s="14"/>
      <c r="X2227" s="14"/>
      <c r="Y2227" s="14"/>
      <c r="Z2227" s="14"/>
    </row>
    <row r="2228">
      <c r="A2228" s="106">
        <v>2227.0</v>
      </c>
      <c r="B2228" s="107" t="s">
        <v>7119</v>
      </c>
      <c r="C2228" s="107" t="s">
        <v>7973</v>
      </c>
      <c r="D2228" s="107" t="s">
        <v>4509</v>
      </c>
      <c r="E2228" s="36" t="s">
        <v>7974</v>
      </c>
      <c r="F2228" s="14"/>
      <c r="G2228" s="14"/>
      <c r="H2228" s="14"/>
      <c r="I2228" s="14"/>
      <c r="J2228" s="14"/>
      <c r="K2228" s="14"/>
      <c r="L2228" s="14"/>
      <c r="M2228" s="14"/>
      <c r="N2228" s="14"/>
      <c r="O2228" s="14"/>
      <c r="P2228" s="14"/>
      <c r="Q2228" s="14"/>
      <c r="R2228" s="14"/>
      <c r="S2228" s="14"/>
      <c r="T2228" s="14"/>
      <c r="U2228" s="14"/>
      <c r="V2228" s="14"/>
      <c r="W2228" s="14"/>
      <c r="X2228" s="14"/>
      <c r="Y2228" s="14"/>
      <c r="Z2228" s="14"/>
    </row>
    <row r="2229">
      <c r="A2229" s="106">
        <v>2228.0</v>
      </c>
      <c r="B2229" s="107" t="s">
        <v>7119</v>
      </c>
      <c r="C2229" s="107" t="s">
        <v>4822</v>
      </c>
      <c r="D2229" s="107" t="s">
        <v>4509</v>
      </c>
      <c r="E2229" s="36" t="s">
        <v>7975</v>
      </c>
      <c r="F2229" s="14"/>
      <c r="G2229" s="14"/>
      <c r="H2229" s="14"/>
      <c r="I2229" s="14"/>
      <c r="J2229" s="14"/>
      <c r="K2229" s="14"/>
      <c r="L2229" s="14"/>
      <c r="M2229" s="14"/>
      <c r="N2229" s="14"/>
      <c r="O2229" s="14"/>
      <c r="P2229" s="14"/>
      <c r="Q2229" s="14"/>
      <c r="R2229" s="14"/>
      <c r="S2229" s="14"/>
      <c r="T2229" s="14"/>
      <c r="U2229" s="14"/>
      <c r="V2229" s="14"/>
      <c r="W2229" s="14"/>
      <c r="X2229" s="14"/>
      <c r="Y2229" s="14"/>
      <c r="Z2229" s="14"/>
    </row>
    <row r="2230">
      <c r="A2230" s="106">
        <v>2229.0</v>
      </c>
      <c r="B2230" s="107" t="s">
        <v>7119</v>
      </c>
      <c r="C2230" s="107" t="s">
        <v>7976</v>
      </c>
      <c r="D2230" s="107" t="s">
        <v>4509</v>
      </c>
      <c r="E2230" s="36" t="s">
        <v>7977</v>
      </c>
      <c r="F2230" s="14"/>
      <c r="G2230" s="14"/>
      <c r="H2230" s="14"/>
      <c r="I2230" s="14"/>
      <c r="J2230" s="14"/>
      <c r="K2230" s="14"/>
      <c r="L2230" s="14"/>
      <c r="M2230" s="14"/>
      <c r="N2230" s="14"/>
      <c r="O2230" s="14"/>
      <c r="P2230" s="14"/>
      <c r="Q2230" s="14"/>
      <c r="R2230" s="14"/>
      <c r="S2230" s="14"/>
      <c r="T2230" s="14"/>
      <c r="U2230" s="14"/>
      <c r="V2230" s="14"/>
      <c r="W2230" s="14"/>
      <c r="X2230" s="14"/>
      <c r="Y2230" s="14"/>
      <c r="Z2230" s="14"/>
    </row>
    <row r="2231">
      <c r="A2231" s="106">
        <v>2230.0</v>
      </c>
      <c r="B2231" s="107" t="s">
        <v>7119</v>
      </c>
      <c r="C2231" s="107" t="s">
        <v>7978</v>
      </c>
      <c r="D2231" s="107" t="s">
        <v>5224</v>
      </c>
      <c r="E2231" s="36" t="s">
        <v>7979</v>
      </c>
      <c r="F2231" s="14"/>
      <c r="G2231" s="14"/>
      <c r="H2231" s="14"/>
      <c r="I2231" s="14"/>
      <c r="J2231" s="14"/>
      <c r="K2231" s="14"/>
      <c r="L2231" s="14"/>
      <c r="M2231" s="14"/>
      <c r="N2231" s="14"/>
      <c r="O2231" s="14"/>
      <c r="P2231" s="14"/>
      <c r="Q2231" s="14"/>
      <c r="R2231" s="14"/>
      <c r="S2231" s="14"/>
      <c r="T2231" s="14"/>
      <c r="U2231" s="14"/>
      <c r="V2231" s="14"/>
      <c r="W2231" s="14"/>
      <c r="X2231" s="14"/>
      <c r="Y2231" s="14"/>
      <c r="Z2231" s="14"/>
    </row>
    <row r="2232">
      <c r="A2232" s="106">
        <v>2231.0</v>
      </c>
      <c r="B2232" s="107" t="s">
        <v>7119</v>
      </c>
      <c r="C2232" s="107" t="s">
        <v>4530</v>
      </c>
      <c r="D2232" s="107" t="s">
        <v>4885</v>
      </c>
      <c r="E2232" s="36" t="s">
        <v>7980</v>
      </c>
      <c r="F2232" s="14"/>
      <c r="G2232" s="14"/>
      <c r="H2232" s="14"/>
      <c r="I2232" s="14"/>
      <c r="J2232" s="14"/>
      <c r="K2232" s="14"/>
      <c r="L2232" s="14"/>
      <c r="M2232" s="14"/>
      <c r="N2232" s="14"/>
      <c r="O2232" s="14"/>
      <c r="P2232" s="14"/>
      <c r="Q2232" s="14"/>
      <c r="R2232" s="14"/>
      <c r="S2232" s="14"/>
      <c r="T2232" s="14"/>
      <c r="U2232" s="14"/>
      <c r="V2232" s="14"/>
      <c r="W2232" s="14"/>
      <c r="X2232" s="14"/>
      <c r="Y2232" s="14"/>
      <c r="Z2232" s="14"/>
    </row>
    <row r="2233">
      <c r="A2233" s="106">
        <v>2232.0</v>
      </c>
      <c r="B2233" s="107" t="s">
        <v>7119</v>
      </c>
      <c r="C2233" s="107" t="s">
        <v>7981</v>
      </c>
      <c r="D2233" s="107" t="s">
        <v>4509</v>
      </c>
      <c r="E2233" s="36" t="s">
        <v>7982</v>
      </c>
      <c r="F2233" s="14"/>
      <c r="G2233" s="14"/>
      <c r="H2233" s="14"/>
      <c r="I2233" s="14"/>
      <c r="J2233" s="14"/>
      <c r="K2233" s="14"/>
      <c r="L2233" s="14"/>
      <c r="M2233" s="14"/>
      <c r="N2233" s="14"/>
      <c r="O2233" s="14"/>
      <c r="P2233" s="14"/>
      <c r="Q2233" s="14"/>
      <c r="R2233" s="14"/>
      <c r="S2233" s="14"/>
      <c r="T2233" s="14"/>
      <c r="U2233" s="14"/>
      <c r="V2233" s="14"/>
      <c r="W2233" s="14"/>
      <c r="X2233" s="14"/>
      <c r="Y2233" s="14"/>
      <c r="Z2233" s="14"/>
    </row>
    <row r="2234">
      <c r="A2234" s="106">
        <v>2233.0</v>
      </c>
      <c r="B2234" s="107" t="s">
        <v>7119</v>
      </c>
      <c r="C2234" s="107" t="s">
        <v>4982</v>
      </c>
      <c r="D2234" s="107" t="s">
        <v>4509</v>
      </c>
      <c r="E2234" s="36" t="s">
        <v>7983</v>
      </c>
      <c r="F2234" s="14"/>
      <c r="G2234" s="14"/>
      <c r="H2234" s="14"/>
      <c r="I2234" s="14"/>
      <c r="J2234" s="14"/>
      <c r="K2234" s="14"/>
      <c r="L2234" s="14"/>
      <c r="M2234" s="14"/>
      <c r="N2234" s="14"/>
      <c r="O2234" s="14"/>
      <c r="P2234" s="14"/>
      <c r="Q2234" s="14"/>
      <c r="R2234" s="14"/>
      <c r="S2234" s="14"/>
      <c r="T2234" s="14"/>
      <c r="U2234" s="14"/>
      <c r="V2234" s="14"/>
      <c r="W2234" s="14"/>
      <c r="X2234" s="14"/>
      <c r="Y2234" s="14"/>
      <c r="Z2234" s="14"/>
    </row>
    <row r="2235">
      <c r="A2235" s="106">
        <v>2234.0</v>
      </c>
      <c r="B2235" s="107" t="s">
        <v>7119</v>
      </c>
      <c r="C2235" s="107" t="s">
        <v>5625</v>
      </c>
      <c r="D2235" s="107" t="s">
        <v>4509</v>
      </c>
      <c r="E2235" s="36" t="s">
        <v>7984</v>
      </c>
      <c r="F2235" s="14"/>
      <c r="G2235" s="14"/>
      <c r="H2235" s="14"/>
      <c r="I2235" s="14"/>
      <c r="J2235" s="14"/>
      <c r="K2235" s="14"/>
      <c r="L2235" s="14"/>
      <c r="M2235" s="14"/>
      <c r="N2235" s="14"/>
      <c r="O2235" s="14"/>
      <c r="P2235" s="14"/>
      <c r="Q2235" s="14"/>
      <c r="R2235" s="14"/>
      <c r="S2235" s="14"/>
      <c r="T2235" s="14"/>
      <c r="U2235" s="14"/>
      <c r="V2235" s="14"/>
      <c r="W2235" s="14"/>
      <c r="X2235" s="14"/>
      <c r="Y2235" s="14"/>
      <c r="Z2235" s="14"/>
    </row>
    <row r="2236">
      <c r="A2236" s="106">
        <v>2235.0</v>
      </c>
      <c r="B2236" s="107" t="s">
        <v>7119</v>
      </c>
      <c r="C2236" s="107" t="s">
        <v>7985</v>
      </c>
      <c r="D2236" s="107" t="s">
        <v>4569</v>
      </c>
      <c r="E2236" s="36" t="s">
        <v>7986</v>
      </c>
      <c r="F2236" s="14"/>
      <c r="G2236" s="14"/>
      <c r="H2236" s="14"/>
      <c r="I2236" s="14"/>
      <c r="J2236" s="14"/>
      <c r="K2236" s="14"/>
      <c r="L2236" s="14"/>
      <c r="M2236" s="14"/>
      <c r="N2236" s="14"/>
      <c r="O2236" s="14"/>
      <c r="P2236" s="14"/>
      <c r="Q2236" s="14"/>
      <c r="R2236" s="14"/>
      <c r="S2236" s="14"/>
      <c r="T2236" s="14"/>
      <c r="U2236" s="14"/>
      <c r="V2236" s="14"/>
      <c r="W2236" s="14"/>
      <c r="X2236" s="14"/>
      <c r="Y2236" s="14"/>
      <c r="Z2236" s="14"/>
    </row>
    <row r="2237">
      <c r="A2237" s="106">
        <v>2236.0</v>
      </c>
      <c r="B2237" s="107" t="s">
        <v>7119</v>
      </c>
      <c r="C2237" s="107" t="s">
        <v>7987</v>
      </c>
      <c r="D2237" s="107" t="s">
        <v>4509</v>
      </c>
      <c r="E2237" s="36" t="s">
        <v>7988</v>
      </c>
      <c r="F2237" s="14"/>
      <c r="G2237" s="14"/>
      <c r="H2237" s="14"/>
      <c r="I2237" s="14"/>
      <c r="J2237" s="14"/>
      <c r="K2237" s="14"/>
      <c r="L2237" s="14"/>
      <c r="M2237" s="14"/>
      <c r="N2237" s="14"/>
      <c r="O2237" s="14"/>
      <c r="P2237" s="14"/>
      <c r="Q2237" s="14"/>
      <c r="R2237" s="14"/>
      <c r="S2237" s="14"/>
      <c r="T2237" s="14"/>
      <c r="U2237" s="14"/>
      <c r="V2237" s="14"/>
      <c r="W2237" s="14"/>
      <c r="X2237" s="14"/>
      <c r="Y2237" s="14"/>
      <c r="Z2237" s="14"/>
    </row>
    <row r="2238">
      <c r="A2238" s="106">
        <v>2237.0</v>
      </c>
      <c r="B2238" s="107" t="s">
        <v>7119</v>
      </c>
      <c r="C2238" s="107" t="s">
        <v>4947</v>
      </c>
      <c r="D2238" s="107" t="s">
        <v>4680</v>
      </c>
      <c r="E2238" s="36" t="s">
        <v>7989</v>
      </c>
      <c r="F2238" s="14"/>
      <c r="G2238" s="14"/>
      <c r="H2238" s="14"/>
      <c r="I2238" s="14"/>
      <c r="J2238" s="14"/>
      <c r="K2238" s="14"/>
      <c r="L2238" s="14"/>
      <c r="M2238" s="14"/>
      <c r="N2238" s="14"/>
      <c r="O2238" s="14"/>
      <c r="P2238" s="14"/>
      <c r="Q2238" s="14"/>
      <c r="R2238" s="14"/>
      <c r="S2238" s="14"/>
      <c r="T2238" s="14"/>
      <c r="U2238" s="14"/>
      <c r="V2238" s="14"/>
      <c r="W2238" s="14"/>
      <c r="X2238" s="14"/>
      <c r="Y2238" s="14"/>
      <c r="Z2238" s="14"/>
    </row>
    <row r="2239">
      <c r="A2239" s="106">
        <v>2238.0</v>
      </c>
      <c r="B2239" s="107" t="s">
        <v>7119</v>
      </c>
      <c r="C2239" s="107" t="s">
        <v>4897</v>
      </c>
      <c r="D2239" s="107" t="s">
        <v>4509</v>
      </c>
      <c r="E2239" s="36" t="s">
        <v>7990</v>
      </c>
      <c r="F2239" s="14"/>
      <c r="G2239" s="14"/>
      <c r="H2239" s="14"/>
      <c r="I2239" s="14"/>
      <c r="J2239" s="14"/>
      <c r="K2239" s="14"/>
      <c r="L2239" s="14"/>
      <c r="M2239" s="14"/>
      <c r="N2239" s="14"/>
      <c r="O2239" s="14"/>
      <c r="P2239" s="14"/>
      <c r="Q2239" s="14"/>
      <c r="R2239" s="14"/>
      <c r="S2239" s="14"/>
      <c r="T2239" s="14"/>
      <c r="U2239" s="14"/>
      <c r="V2239" s="14"/>
      <c r="W2239" s="14"/>
      <c r="X2239" s="14"/>
      <c r="Y2239" s="14"/>
      <c r="Z2239" s="14"/>
    </row>
    <row r="2240">
      <c r="A2240" s="106">
        <v>2239.0</v>
      </c>
      <c r="B2240" s="107" t="s">
        <v>7119</v>
      </c>
      <c r="C2240" s="107" t="s">
        <v>7991</v>
      </c>
      <c r="D2240" s="107" t="s">
        <v>4509</v>
      </c>
      <c r="E2240" s="36" t="s">
        <v>7150</v>
      </c>
      <c r="F2240" s="14"/>
      <c r="G2240" s="14"/>
      <c r="H2240" s="14"/>
      <c r="I2240" s="14"/>
      <c r="J2240" s="14"/>
      <c r="K2240" s="14"/>
      <c r="L2240" s="14"/>
      <c r="M2240" s="14"/>
      <c r="N2240" s="14"/>
      <c r="O2240" s="14"/>
      <c r="P2240" s="14"/>
      <c r="Q2240" s="14"/>
      <c r="R2240" s="14"/>
      <c r="S2240" s="14"/>
      <c r="T2240" s="14"/>
      <c r="U2240" s="14"/>
      <c r="V2240" s="14"/>
      <c r="W2240" s="14"/>
      <c r="X2240" s="14"/>
      <c r="Y2240" s="14"/>
      <c r="Z2240" s="14"/>
    </row>
    <row r="2241">
      <c r="A2241" s="106">
        <v>2240.0</v>
      </c>
      <c r="B2241" s="107" t="s">
        <v>7119</v>
      </c>
      <c r="C2241" s="107" t="s">
        <v>4541</v>
      </c>
      <c r="D2241" s="107" t="s">
        <v>5224</v>
      </c>
      <c r="E2241" s="36" t="s">
        <v>7992</v>
      </c>
      <c r="F2241" s="14"/>
      <c r="G2241" s="14"/>
      <c r="H2241" s="14"/>
      <c r="I2241" s="14"/>
      <c r="J2241" s="14"/>
      <c r="K2241" s="14"/>
      <c r="L2241" s="14"/>
      <c r="M2241" s="14"/>
      <c r="N2241" s="14"/>
      <c r="O2241" s="14"/>
      <c r="P2241" s="14"/>
      <c r="Q2241" s="14"/>
      <c r="R2241" s="14"/>
      <c r="S2241" s="14"/>
      <c r="T2241" s="14"/>
      <c r="U2241" s="14"/>
      <c r="V2241" s="14"/>
      <c r="W2241" s="14"/>
      <c r="X2241" s="14"/>
      <c r="Y2241" s="14"/>
      <c r="Z2241" s="14"/>
    </row>
    <row r="2242">
      <c r="A2242" s="106">
        <v>2241.0</v>
      </c>
      <c r="B2242" s="107" t="s">
        <v>7119</v>
      </c>
      <c r="C2242" s="107" t="s">
        <v>6661</v>
      </c>
      <c r="D2242" s="107" t="s">
        <v>4505</v>
      </c>
      <c r="E2242" s="36" t="s">
        <v>7993</v>
      </c>
      <c r="F2242" s="14"/>
      <c r="G2242" s="14"/>
      <c r="H2242" s="14"/>
      <c r="I2242" s="14"/>
      <c r="J2242" s="14"/>
      <c r="K2242" s="14"/>
      <c r="L2242" s="14"/>
      <c r="M2242" s="14"/>
      <c r="N2242" s="14"/>
      <c r="O2242" s="14"/>
      <c r="P2242" s="14"/>
      <c r="Q2242" s="14"/>
      <c r="R2242" s="14"/>
      <c r="S2242" s="14"/>
      <c r="T2242" s="14"/>
      <c r="U2242" s="14"/>
      <c r="V2242" s="14"/>
      <c r="W2242" s="14"/>
      <c r="X2242" s="14"/>
      <c r="Y2242" s="14"/>
      <c r="Z2242" s="14"/>
    </row>
    <row r="2243">
      <c r="A2243" s="106">
        <v>2242.0</v>
      </c>
      <c r="B2243" s="107" t="s">
        <v>7119</v>
      </c>
      <c r="C2243" s="107" t="s">
        <v>7994</v>
      </c>
      <c r="D2243" s="107" t="s">
        <v>4509</v>
      </c>
      <c r="E2243" s="36" t="s">
        <v>7995</v>
      </c>
      <c r="F2243" s="14"/>
      <c r="G2243" s="14"/>
      <c r="H2243" s="14"/>
      <c r="I2243" s="14"/>
      <c r="J2243" s="14"/>
      <c r="K2243" s="14"/>
      <c r="L2243" s="14"/>
      <c r="M2243" s="14"/>
      <c r="N2243" s="14"/>
      <c r="O2243" s="14"/>
      <c r="P2243" s="14"/>
      <c r="Q2243" s="14"/>
      <c r="R2243" s="14"/>
      <c r="S2243" s="14"/>
      <c r="T2243" s="14"/>
      <c r="U2243" s="14"/>
      <c r="V2243" s="14"/>
      <c r="W2243" s="14"/>
      <c r="X2243" s="14"/>
      <c r="Y2243" s="14"/>
      <c r="Z2243" s="14"/>
    </row>
    <row r="2244">
      <c r="A2244" s="106">
        <v>2243.0</v>
      </c>
      <c r="B2244" s="107" t="s">
        <v>7119</v>
      </c>
      <c r="C2244" s="107" t="s">
        <v>7996</v>
      </c>
      <c r="D2244" s="107" t="s">
        <v>4509</v>
      </c>
      <c r="E2244" s="36" t="s">
        <v>7997</v>
      </c>
      <c r="F2244" s="14"/>
      <c r="G2244" s="14"/>
      <c r="H2244" s="14"/>
      <c r="I2244" s="14"/>
      <c r="J2244" s="14"/>
      <c r="K2244" s="14"/>
      <c r="L2244" s="14"/>
      <c r="M2244" s="14"/>
      <c r="N2244" s="14"/>
      <c r="O2244" s="14"/>
      <c r="P2244" s="14"/>
      <c r="Q2244" s="14"/>
      <c r="R2244" s="14"/>
      <c r="S2244" s="14"/>
      <c r="T2244" s="14"/>
      <c r="U2244" s="14"/>
      <c r="V2244" s="14"/>
      <c r="W2244" s="14"/>
      <c r="X2244" s="14"/>
      <c r="Y2244" s="14"/>
      <c r="Z2244" s="14"/>
    </row>
    <row r="2245">
      <c r="A2245" s="106">
        <v>2244.0</v>
      </c>
      <c r="B2245" s="107" t="s">
        <v>7119</v>
      </c>
      <c r="C2245" s="107" t="s">
        <v>7998</v>
      </c>
      <c r="D2245" s="107" t="s">
        <v>4680</v>
      </c>
      <c r="E2245" s="36" t="s">
        <v>7999</v>
      </c>
      <c r="F2245" s="14"/>
      <c r="G2245" s="14"/>
      <c r="H2245" s="14"/>
      <c r="I2245" s="14"/>
      <c r="J2245" s="14"/>
      <c r="K2245" s="14"/>
      <c r="L2245" s="14"/>
      <c r="M2245" s="14"/>
      <c r="N2245" s="14"/>
      <c r="O2245" s="14"/>
      <c r="P2245" s="14"/>
      <c r="Q2245" s="14"/>
      <c r="R2245" s="14"/>
      <c r="S2245" s="14"/>
      <c r="T2245" s="14"/>
      <c r="U2245" s="14"/>
      <c r="V2245" s="14"/>
      <c r="W2245" s="14"/>
      <c r="X2245" s="14"/>
      <c r="Y2245" s="14"/>
      <c r="Z2245" s="14"/>
    </row>
    <row r="2246">
      <c r="A2246" s="106">
        <v>2245.0</v>
      </c>
      <c r="B2246" s="107" t="s">
        <v>7119</v>
      </c>
      <c r="C2246" s="107" t="s">
        <v>8000</v>
      </c>
      <c r="D2246" s="107" t="s">
        <v>4509</v>
      </c>
      <c r="E2246" s="36" t="s">
        <v>8001</v>
      </c>
      <c r="F2246" s="14"/>
      <c r="G2246" s="14"/>
      <c r="H2246" s="14"/>
      <c r="I2246" s="14"/>
      <c r="J2246" s="14"/>
      <c r="K2246" s="14"/>
      <c r="L2246" s="14"/>
      <c r="M2246" s="14"/>
      <c r="N2246" s="14"/>
      <c r="O2246" s="14"/>
      <c r="P2246" s="14"/>
      <c r="Q2246" s="14"/>
      <c r="R2246" s="14"/>
      <c r="S2246" s="14"/>
      <c r="T2246" s="14"/>
      <c r="U2246" s="14"/>
      <c r="V2246" s="14"/>
      <c r="W2246" s="14"/>
      <c r="X2246" s="14"/>
      <c r="Y2246" s="14"/>
      <c r="Z2246" s="14"/>
    </row>
    <row r="2247">
      <c r="A2247" s="106">
        <v>2246.0</v>
      </c>
      <c r="B2247" s="107" t="s">
        <v>7119</v>
      </c>
      <c r="C2247" s="107" t="s">
        <v>8002</v>
      </c>
      <c r="D2247" s="107" t="s">
        <v>4509</v>
      </c>
      <c r="E2247" s="36" t="s">
        <v>8003</v>
      </c>
      <c r="F2247" s="14"/>
      <c r="G2247" s="14"/>
      <c r="H2247" s="14"/>
      <c r="I2247" s="14"/>
      <c r="J2247" s="14"/>
      <c r="K2247" s="14"/>
      <c r="L2247" s="14"/>
      <c r="M2247" s="14"/>
      <c r="N2247" s="14"/>
      <c r="O2247" s="14"/>
      <c r="P2247" s="14"/>
      <c r="Q2247" s="14"/>
      <c r="R2247" s="14"/>
      <c r="S2247" s="14"/>
      <c r="T2247" s="14"/>
      <c r="U2247" s="14"/>
      <c r="V2247" s="14"/>
      <c r="W2247" s="14"/>
      <c r="X2247" s="14"/>
      <c r="Y2247" s="14"/>
      <c r="Z2247" s="14"/>
    </row>
    <row r="2248">
      <c r="A2248" s="106">
        <v>2247.0</v>
      </c>
      <c r="B2248" s="107" t="s">
        <v>7119</v>
      </c>
      <c r="C2248" s="107" t="s">
        <v>4947</v>
      </c>
      <c r="D2248" s="107" t="s">
        <v>4509</v>
      </c>
      <c r="E2248" s="36" t="s">
        <v>8004</v>
      </c>
      <c r="F2248" s="14"/>
      <c r="G2248" s="14"/>
      <c r="H2248" s="14"/>
      <c r="I2248" s="14"/>
      <c r="J2248" s="14"/>
      <c r="K2248" s="14"/>
      <c r="L2248" s="14"/>
      <c r="M2248" s="14"/>
      <c r="N2248" s="14"/>
      <c r="O2248" s="14"/>
      <c r="P2248" s="14"/>
      <c r="Q2248" s="14"/>
      <c r="R2248" s="14"/>
      <c r="S2248" s="14"/>
      <c r="T2248" s="14"/>
      <c r="U2248" s="14"/>
      <c r="V2248" s="14"/>
      <c r="W2248" s="14"/>
      <c r="X2248" s="14"/>
      <c r="Y2248" s="14"/>
      <c r="Z2248" s="14"/>
    </row>
    <row r="2249">
      <c r="A2249" s="106">
        <v>2248.0</v>
      </c>
      <c r="B2249" s="107" t="s">
        <v>7119</v>
      </c>
      <c r="C2249" s="107" t="s">
        <v>5719</v>
      </c>
      <c r="D2249" s="107" t="s">
        <v>4509</v>
      </c>
      <c r="E2249" s="36" t="s">
        <v>8005</v>
      </c>
      <c r="F2249" s="14"/>
      <c r="G2249" s="14"/>
      <c r="H2249" s="14"/>
      <c r="I2249" s="14"/>
      <c r="J2249" s="14"/>
      <c r="K2249" s="14"/>
      <c r="L2249" s="14"/>
      <c r="M2249" s="14"/>
      <c r="N2249" s="14"/>
      <c r="O2249" s="14"/>
      <c r="P2249" s="14"/>
      <c r="Q2249" s="14"/>
      <c r="R2249" s="14"/>
      <c r="S2249" s="14"/>
      <c r="T2249" s="14"/>
      <c r="U2249" s="14"/>
      <c r="V2249" s="14"/>
      <c r="W2249" s="14"/>
      <c r="X2249" s="14"/>
      <c r="Y2249" s="14"/>
      <c r="Z2249" s="14"/>
    </row>
    <row r="2250">
      <c r="A2250" s="106">
        <v>2249.0</v>
      </c>
      <c r="B2250" s="107" t="s">
        <v>7119</v>
      </c>
      <c r="C2250" s="107" t="s">
        <v>5625</v>
      </c>
      <c r="D2250" s="107" t="s">
        <v>4509</v>
      </c>
      <c r="E2250" s="36" t="s">
        <v>8006</v>
      </c>
      <c r="F2250" s="14"/>
      <c r="G2250" s="14"/>
      <c r="H2250" s="14"/>
      <c r="I2250" s="14"/>
      <c r="J2250" s="14"/>
      <c r="K2250" s="14"/>
      <c r="L2250" s="14"/>
      <c r="M2250" s="14"/>
      <c r="N2250" s="14"/>
      <c r="O2250" s="14"/>
      <c r="P2250" s="14"/>
      <c r="Q2250" s="14"/>
      <c r="R2250" s="14"/>
      <c r="S2250" s="14"/>
      <c r="T2250" s="14"/>
      <c r="U2250" s="14"/>
      <c r="V2250" s="14"/>
      <c r="W2250" s="14"/>
      <c r="X2250" s="14"/>
      <c r="Y2250" s="14"/>
      <c r="Z2250" s="14"/>
    </row>
    <row r="2251">
      <c r="A2251" s="106">
        <v>2250.0</v>
      </c>
      <c r="B2251" s="107" t="s">
        <v>7119</v>
      </c>
      <c r="C2251" s="107" t="s">
        <v>8007</v>
      </c>
      <c r="D2251" s="107" t="s">
        <v>4509</v>
      </c>
      <c r="E2251" s="36" t="s">
        <v>7150</v>
      </c>
      <c r="F2251" s="14"/>
      <c r="G2251" s="14"/>
      <c r="H2251" s="14"/>
      <c r="I2251" s="14"/>
      <c r="J2251" s="14"/>
      <c r="K2251" s="14"/>
      <c r="L2251" s="14"/>
      <c r="M2251" s="14"/>
      <c r="N2251" s="14"/>
      <c r="O2251" s="14"/>
      <c r="P2251" s="14"/>
      <c r="Q2251" s="14"/>
      <c r="R2251" s="14"/>
      <c r="S2251" s="14"/>
      <c r="T2251" s="14"/>
      <c r="U2251" s="14"/>
      <c r="V2251" s="14"/>
      <c r="W2251" s="14"/>
      <c r="X2251" s="14"/>
      <c r="Y2251" s="14"/>
      <c r="Z2251" s="14"/>
    </row>
    <row r="2252">
      <c r="A2252" s="106">
        <v>2251.0</v>
      </c>
      <c r="B2252" s="107" t="s">
        <v>7119</v>
      </c>
      <c r="C2252" s="107" t="s">
        <v>6020</v>
      </c>
      <c r="D2252" s="107" t="s">
        <v>4505</v>
      </c>
      <c r="E2252" s="36" t="s">
        <v>8008</v>
      </c>
      <c r="F2252" s="14"/>
      <c r="G2252" s="14"/>
      <c r="H2252" s="14"/>
      <c r="I2252" s="14"/>
      <c r="J2252" s="14"/>
      <c r="K2252" s="14"/>
      <c r="L2252" s="14"/>
      <c r="M2252" s="14"/>
      <c r="N2252" s="14"/>
      <c r="O2252" s="14"/>
      <c r="P2252" s="14"/>
      <c r="Q2252" s="14"/>
      <c r="R2252" s="14"/>
      <c r="S2252" s="14"/>
      <c r="T2252" s="14"/>
      <c r="U2252" s="14"/>
      <c r="V2252" s="14"/>
      <c r="W2252" s="14"/>
      <c r="X2252" s="14"/>
      <c r="Y2252" s="14"/>
      <c r="Z2252" s="14"/>
    </row>
    <row r="2253">
      <c r="A2253" s="106">
        <v>2252.0</v>
      </c>
      <c r="B2253" s="107" t="s">
        <v>7119</v>
      </c>
      <c r="C2253" s="107" t="s">
        <v>4802</v>
      </c>
      <c r="D2253" s="107" t="s">
        <v>4509</v>
      </c>
      <c r="E2253" s="36" t="s">
        <v>8009</v>
      </c>
      <c r="F2253" s="14"/>
      <c r="G2253" s="14"/>
      <c r="H2253" s="14"/>
      <c r="I2253" s="14"/>
      <c r="J2253" s="14"/>
      <c r="K2253" s="14"/>
      <c r="L2253" s="14"/>
      <c r="M2253" s="14"/>
      <c r="N2253" s="14"/>
      <c r="O2253" s="14"/>
      <c r="P2253" s="14"/>
      <c r="Q2253" s="14"/>
      <c r="R2253" s="14"/>
      <c r="S2253" s="14"/>
      <c r="T2253" s="14"/>
      <c r="U2253" s="14"/>
      <c r="V2253" s="14"/>
      <c r="W2253" s="14"/>
      <c r="X2253" s="14"/>
      <c r="Y2253" s="14"/>
      <c r="Z2253" s="14"/>
    </row>
    <row r="2254">
      <c r="A2254" s="106">
        <v>2253.0</v>
      </c>
      <c r="B2254" s="107" t="s">
        <v>7119</v>
      </c>
      <c r="C2254" s="107" t="s">
        <v>8010</v>
      </c>
      <c r="D2254" s="107" t="s">
        <v>4509</v>
      </c>
      <c r="E2254" s="36" t="s">
        <v>8011</v>
      </c>
      <c r="F2254" s="14"/>
      <c r="G2254" s="14"/>
      <c r="H2254" s="14"/>
      <c r="I2254" s="14"/>
      <c r="J2254" s="14"/>
      <c r="K2254" s="14"/>
      <c r="L2254" s="14"/>
      <c r="M2254" s="14"/>
      <c r="N2254" s="14"/>
      <c r="O2254" s="14"/>
      <c r="P2254" s="14"/>
      <c r="Q2254" s="14"/>
      <c r="R2254" s="14"/>
      <c r="S2254" s="14"/>
      <c r="T2254" s="14"/>
      <c r="U2254" s="14"/>
      <c r="V2254" s="14"/>
      <c r="W2254" s="14"/>
      <c r="X2254" s="14"/>
      <c r="Y2254" s="14"/>
      <c r="Z2254" s="14"/>
    </row>
    <row r="2255">
      <c r="A2255" s="106">
        <v>2254.0</v>
      </c>
      <c r="B2255" s="107" t="s">
        <v>7119</v>
      </c>
      <c r="C2255" s="107" t="s">
        <v>4947</v>
      </c>
      <c r="D2255" s="107" t="s">
        <v>4543</v>
      </c>
      <c r="E2255" s="36" t="s">
        <v>8012</v>
      </c>
      <c r="F2255" s="14"/>
      <c r="G2255" s="14"/>
      <c r="H2255" s="14"/>
      <c r="I2255" s="14"/>
      <c r="J2255" s="14"/>
      <c r="K2255" s="14"/>
      <c r="L2255" s="14"/>
      <c r="M2255" s="14"/>
      <c r="N2255" s="14"/>
      <c r="O2255" s="14"/>
      <c r="P2255" s="14"/>
      <c r="Q2255" s="14"/>
      <c r="R2255" s="14"/>
      <c r="S2255" s="14"/>
      <c r="T2255" s="14"/>
      <c r="U2255" s="14"/>
      <c r="V2255" s="14"/>
      <c r="W2255" s="14"/>
      <c r="X2255" s="14"/>
      <c r="Y2255" s="14"/>
      <c r="Z2255" s="14"/>
    </row>
    <row r="2256">
      <c r="A2256" s="106">
        <v>2255.0</v>
      </c>
      <c r="B2256" s="107" t="s">
        <v>7119</v>
      </c>
      <c r="C2256" s="107" t="s">
        <v>8013</v>
      </c>
      <c r="D2256" s="107" t="s">
        <v>4509</v>
      </c>
      <c r="E2256" s="36" t="s">
        <v>8014</v>
      </c>
      <c r="F2256" s="14"/>
      <c r="G2256" s="14"/>
      <c r="H2256" s="14"/>
      <c r="I2256" s="14"/>
      <c r="J2256" s="14"/>
      <c r="K2256" s="14"/>
      <c r="L2256" s="14"/>
      <c r="M2256" s="14"/>
      <c r="N2256" s="14"/>
      <c r="O2256" s="14"/>
      <c r="P2256" s="14"/>
      <c r="Q2256" s="14"/>
      <c r="R2256" s="14"/>
      <c r="S2256" s="14"/>
      <c r="T2256" s="14"/>
      <c r="U2256" s="14"/>
      <c r="V2256" s="14"/>
      <c r="W2256" s="14"/>
      <c r="X2256" s="14"/>
      <c r="Y2256" s="14"/>
      <c r="Z2256" s="14"/>
    </row>
    <row r="2257">
      <c r="A2257" s="106">
        <v>2256.0</v>
      </c>
      <c r="B2257" s="107" t="s">
        <v>7119</v>
      </c>
      <c r="C2257" s="107" t="s">
        <v>4541</v>
      </c>
      <c r="D2257" s="107" t="s">
        <v>4509</v>
      </c>
      <c r="E2257" s="36" t="s">
        <v>8015</v>
      </c>
      <c r="F2257" s="14"/>
      <c r="G2257" s="14"/>
      <c r="H2257" s="14"/>
      <c r="I2257" s="14"/>
      <c r="J2257" s="14"/>
      <c r="K2257" s="14"/>
      <c r="L2257" s="14"/>
      <c r="M2257" s="14"/>
      <c r="N2257" s="14"/>
      <c r="O2257" s="14"/>
      <c r="P2257" s="14"/>
      <c r="Q2257" s="14"/>
      <c r="R2257" s="14"/>
      <c r="S2257" s="14"/>
      <c r="T2257" s="14"/>
      <c r="U2257" s="14"/>
      <c r="V2257" s="14"/>
      <c r="W2257" s="14"/>
      <c r="X2257" s="14"/>
      <c r="Y2257" s="14"/>
      <c r="Z2257" s="14"/>
    </row>
    <row r="2258">
      <c r="A2258" s="106">
        <v>2257.0</v>
      </c>
      <c r="B2258" s="107" t="s">
        <v>7119</v>
      </c>
      <c r="C2258" s="107" t="s">
        <v>4700</v>
      </c>
      <c r="D2258" s="107" t="s">
        <v>4509</v>
      </c>
      <c r="E2258" s="36" t="s">
        <v>8016</v>
      </c>
      <c r="F2258" s="14"/>
      <c r="G2258" s="14"/>
      <c r="H2258" s="14"/>
      <c r="I2258" s="14"/>
      <c r="J2258" s="14"/>
      <c r="K2258" s="14"/>
      <c r="L2258" s="14"/>
      <c r="M2258" s="14"/>
      <c r="N2258" s="14"/>
      <c r="O2258" s="14"/>
      <c r="P2258" s="14"/>
      <c r="Q2258" s="14"/>
      <c r="R2258" s="14"/>
      <c r="S2258" s="14"/>
      <c r="T2258" s="14"/>
      <c r="U2258" s="14"/>
      <c r="V2258" s="14"/>
      <c r="W2258" s="14"/>
      <c r="X2258" s="14"/>
      <c r="Y2258" s="14"/>
      <c r="Z2258" s="14"/>
    </row>
    <row r="2259">
      <c r="A2259" s="106">
        <v>2258.0</v>
      </c>
      <c r="B2259" s="107" t="s">
        <v>7119</v>
      </c>
      <c r="C2259" s="107" t="s">
        <v>4534</v>
      </c>
      <c r="D2259" s="107" t="s">
        <v>4509</v>
      </c>
      <c r="E2259" s="36" t="s">
        <v>8017</v>
      </c>
      <c r="F2259" s="14"/>
      <c r="G2259" s="14"/>
      <c r="H2259" s="14"/>
      <c r="I2259" s="14"/>
      <c r="J2259" s="14"/>
      <c r="K2259" s="14"/>
      <c r="L2259" s="14"/>
      <c r="M2259" s="14"/>
      <c r="N2259" s="14"/>
      <c r="O2259" s="14"/>
      <c r="P2259" s="14"/>
      <c r="Q2259" s="14"/>
      <c r="R2259" s="14"/>
      <c r="S2259" s="14"/>
      <c r="T2259" s="14"/>
      <c r="U2259" s="14"/>
      <c r="V2259" s="14"/>
      <c r="W2259" s="14"/>
      <c r="X2259" s="14"/>
      <c r="Y2259" s="14"/>
      <c r="Z2259" s="14"/>
    </row>
    <row r="2260">
      <c r="A2260" s="106">
        <v>2259.0</v>
      </c>
      <c r="B2260" s="107" t="s">
        <v>7119</v>
      </c>
      <c r="C2260" s="107" t="s">
        <v>8018</v>
      </c>
      <c r="D2260" s="107" t="s">
        <v>4509</v>
      </c>
      <c r="E2260" s="36" t="s">
        <v>8019</v>
      </c>
      <c r="F2260" s="14"/>
      <c r="G2260" s="14"/>
      <c r="H2260" s="14"/>
      <c r="I2260" s="14"/>
      <c r="J2260" s="14"/>
      <c r="K2260" s="14"/>
      <c r="L2260" s="14"/>
      <c r="M2260" s="14"/>
      <c r="N2260" s="14"/>
      <c r="O2260" s="14"/>
      <c r="P2260" s="14"/>
      <c r="Q2260" s="14"/>
      <c r="R2260" s="14"/>
      <c r="S2260" s="14"/>
      <c r="T2260" s="14"/>
      <c r="U2260" s="14"/>
      <c r="V2260" s="14"/>
      <c r="W2260" s="14"/>
      <c r="X2260" s="14"/>
      <c r="Y2260" s="14"/>
      <c r="Z2260" s="14"/>
    </row>
    <row r="2261">
      <c r="A2261" s="106">
        <v>2260.0</v>
      </c>
      <c r="B2261" s="107" t="s">
        <v>7119</v>
      </c>
      <c r="C2261" s="107" t="s">
        <v>8020</v>
      </c>
      <c r="D2261" s="107" t="s">
        <v>4509</v>
      </c>
      <c r="E2261" s="36" t="s">
        <v>8021</v>
      </c>
      <c r="F2261" s="14"/>
      <c r="G2261" s="14"/>
      <c r="H2261" s="14"/>
      <c r="I2261" s="14"/>
      <c r="J2261" s="14"/>
      <c r="K2261" s="14"/>
      <c r="L2261" s="14"/>
      <c r="M2261" s="14"/>
      <c r="N2261" s="14"/>
      <c r="O2261" s="14"/>
      <c r="P2261" s="14"/>
      <c r="Q2261" s="14"/>
      <c r="R2261" s="14"/>
      <c r="S2261" s="14"/>
      <c r="T2261" s="14"/>
      <c r="U2261" s="14"/>
      <c r="V2261" s="14"/>
      <c r="W2261" s="14"/>
      <c r="X2261" s="14"/>
      <c r="Y2261" s="14"/>
      <c r="Z2261" s="14"/>
    </row>
    <row r="2262">
      <c r="A2262" s="106">
        <v>2261.0</v>
      </c>
      <c r="B2262" s="107" t="s">
        <v>7119</v>
      </c>
      <c r="C2262" s="107" t="s">
        <v>8022</v>
      </c>
      <c r="D2262" s="107" t="s">
        <v>4509</v>
      </c>
      <c r="E2262" s="36" t="s">
        <v>8023</v>
      </c>
      <c r="F2262" s="14"/>
      <c r="G2262" s="14"/>
      <c r="H2262" s="14"/>
      <c r="I2262" s="14"/>
      <c r="J2262" s="14"/>
      <c r="K2262" s="14"/>
      <c r="L2262" s="14"/>
      <c r="M2262" s="14"/>
      <c r="N2262" s="14"/>
      <c r="O2262" s="14"/>
      <c r="P2262" s="14"/>
      <c r="Q2262" s="14"/>
      <c r="R2262" s="14"/>
      <c r="S2262" s="14"/>
      <c r="T2262" s="14"/>
      <c r="U2262" s="14"/>
      <c r="V2262" s="14"/>
      <c r="W2262" s="14"/>
      <c r="X2262" s="14"/>
      <c r="Y2262" s="14"/>
      <c r="Z2262" s="14"/>
    </row>
    <row r="2263">
      <c r="A2263" s="106">
        <v>2262.0</v>
      </c>
      <c r="B2263" s="107" t="s">
        <v>7119</v>
      </c>
      <c r="C2263" s="107" t="s">
        <v>8024</v>
      </c>
      <c r="D2263" s="107" t="s">
        <v>4509</v>
      </c>
      <c r="E2263" s="36" t="s">
        <v>8025</v>
      </c>
      <c r="F2263" s="14"/>
      <c r="G2263" s="14"/>
      <c r="H2263" s="14"/>
      <c r="I2263" s="14"/>
      <c r="J2263" s="14"/>
      <c r="K2263" s="14"/>
      <c r="L2263" s="14"/>
      <c r="M2263" s="14"/>
      <c r="N2263" s="14"/>
      <c r="O2263" s="14"/>
      <c r="P2263" s="14"/>
      <c r="Q2263" s="14"/>
      <c r="R2263" s="14"/>
      <c r="S2263" s="14"/>
      <c r="T2263" s="14"/>
      <c r="U2263" s="14"/>
      <c r="V2263" s="14"/>
      <c r="W2263" s="14"/>
      <c r="X2263" s="14"/>
      <c r="Y2263" s="14"/>
      <c r="Z2263" s="14"/>
    </row>
    <row r="2264">
      <c r="A2264" s="106">
        <v>2263.0</v>
      </c>
      <c r="B2264" s="107" t="s">
        <v>7119</v>
      </c>
      <c r="C2264" s="107" t="s">
        <v>8026</v>
      </c>
      <c r="D2264" s="107" t="s">
        <v>4509</v>
      </c>
      <c r="E2264" s="36" t="s">
        <v>8027</v>
      </c>
      <c r="F2264" s="14"/>
      <c r="G2264" s="14"/>
      <c r="H2264" s="14"/>
      <c r="I2264" s="14"/>
      <c r="J2264" s="14"/>
      <c r="K2264" s="14"/>
      <c r="L2264" s="14"/>
      <c r="M2264" s="14"/>
      <c r="N2264" s="14"/>
      <c r="O2264" s="14"/>
      <c r="P2264" s="14"/>
      <c r="Q2264" s="14"/>
      <c r="R2264" s="14"/>
      <c r="S2264" s="14"/>
      <c r="T2264" s="14"/>
      <c r="U2264" s="14"/>
      <c r="V2264" s="14"/>
      <c r="W2264" s="14"/>
      <c r="X2264" s="14"/>
      <c r="Y2264" s="14"/>
      <c r="Z2264" s="14"/>
    </row>
    <row r="2265">
      <c r="A2265" s="106">
        <v>2264.0</v>
      </c>
      <c r="B2265" s="107" t="s">
        <v>7119</v>
      </c>
      <c r="C2265" s="107" t="s">
        <v>5617</v>
      </c>
      <c r="D2265" s="107" t="s">
        <v>4509</v>
      </c>
      <c r="E2265" s="36" t="s">
        <v>8028</v>
      </c>
      <c r="F2265" s="14"/>
      <c r="G2265" s="14"/>
      <c r="H2265" s="14"/>
      <c r="I2265" s="14"/>
      <c r="J2265" s="14"/>
      <c r="K2265" s="14"/>
      <c r="L2265" s="14"/>
      <c r="M2265" s="14"/>
      <c r="N2265" s="14"/>
      <c r="O2265" s="14"/>
      <c r="P2265" s="14"/>
      <c r="Q2265" s="14"/>
      <c r="R2265" s="14"/>
      <c r="S2265" s="14"/>
      <c r="T2265" s="14"/>
      <c r="U2265" s="14"/>
      <c r="V2265" s="14"/>
      <c r="W2265" s="14"/>
      <c r="X2265" s="14"/>
      <c r="Y2265" s="14"/>
      <c r="Z2265" s="14"/>
    </row>
    <row r="2266">
      <c r="A2266" s="106">
        <v>2265.0</v>
      </c>
      <c r="B2266" s="107" t="s">
        <v>7119</v>
      </c>
      <c r="C2266" s="107" t="s">
        <v>8029</v>
      </c>
      <c r="D2266" s="107" t="s">
        <v>4509</v>
      </c>
      <c r="E2266" s="36" t="s">
        <v>8030</v>
      </c>
      <c r="F2266" s="14"/>
      <c r="G2266" s="14"/>
      <c r="H2266" s="14"/>
      <c r="I2266" s="14"/>
      <c r="J2266" s="14"/>
      <c r="K2266" s="14"/>
      <c r="L2266" s="14"/>
      <c r="M2266" s="14"/>
      <c r="N2266" s="14"/>
      <c r="O2266" s="14"/>
      <c r="P2266" s="14"/>
      <c r="Q2266" s="14"/>
      <c r="R2266" s="14"/>
      <c r="S2266" s="14"/>
      <c r="T2266" s="14"/>
      <c r="U2266" s="14"/>
      <c r="V2266" s="14"/>
      <c r="W2266" s="14"/>
      <c r="X2266" s="14"/>
      <c r="Y2266" s="14"/>
      <c r="Z2266" s="14"/>
    </row>
    <row r="2267">
      <c r="A2267" s="106">
        <v>2266.0</v>
      </c>
      <c r="B2267" s="107" t="s">
        <v>7119</v>
      </c>
      <c r="C2267" s="107" t="s">
        <v>8031</v>
      </c>
      <c r="D2267" s="107" t="s">
        <v>4509</v>
      </c>
      <c r="E2267" s="36" t="s">
        <v>8032</v>
      </c>
      <c r="F2267" s="14"/>
      <c r="G2267" s="14"/>
      <c r="H2267" s="14"/>
      <c r="I2267" s="14"/>
      <c r="J2267" s="14"/>
      <c r="K2267" s="14"/>
      <c r="L2267" s="14"/>
      <c r="M2267" s="14"/>
      <c r="N2267" s="14"/>
      <c r="O2267" s="14"/>
      <c r="P2267" s="14"/>
      <c r="Q2267" s="14"/>
      <c r="R2267" s="14"/>
      <c r="S2267" s="14"/>
      <c r="T2267" s="14"/>
      <c r="U2267" s="14"/>
      <c r="V2267" s="14"/>
      <c r="W2267" s="14"/>
      <c r="X2267" s="14"/>
      <c r="Y2267" s="14"/>
      <c r="Z2267" s="14"/>
    </row>
    <row r="2268">
      <c r="A2268" s="106">
        <v>2267.0</v>
      </c>
      <c r="B2268" s="107" t="s">
        <v>7119</v>
      </c>
      <c r="C2268" s="107" t="s">
        <v>5245</v>
      </c>
      <c r="D2268" s="107" t="s">
        <v>4509</v>
      </c>
      <c r="E2268" s="36" t="s">
        <v>8033</v>
      </c>
      <c r="F2268" s="14"/>
      <c r="G2268" s="14"/>
      <c r="H2268" s="14"/>
      <c r="I2268" s="14"/>
      <c r="J2268" s="14"/>
      <c r="K2268" s="14"/>
      <c r="L2268" s="14"/>
      <c r="M2268" s="14"/>
      <c r="N2268" s="14"/>
      <c r="O2268" s="14"/>
      <c r="P2268" s="14"/>
      <c r="Q2268" s="14"/>
      <c r="R2268" s="14"/>
      <c r="S2268" s="14"/>
      <c r="T2268" s="14"/>
      <c r="U2268" s="14"/>
      <c r="V2268" s="14"/>
      <c r="W2268" s="14"/>
      <c r="X2268" s="14"/>
      <c r="Y2268" s="14"/>
      <c r="Z2268" s="14"/>
    </row>
    <row r="2269">
      <c r="A2269" s="106">
        <v>2268.0</v>
      </c>
      <c r="B2269" s="107" t="s">
        <v>7119</v>
      </c>
      <c r="C2269" s="107" t="s">
        <v>5096</v>
      </c>
      <c r="D2269" s="107" t="s">
        <v>4509</v>
      </c>
      <c r="E2269" s="36" t="s">
        <v>8034</v>
      </c>
      <c r="F2269" s="14"/>
      <c r="G2269" s="14"/>
      <c r="H2269" s="14"/>
      <c r="I2269" s="14"/>
      <c r="J2269" s="14"/>
      <c r="K2269" s="14"/>
      <c r="L2269" s="14"/>
      <c r="M2269" s="14"/>
      <c r="N2269" s="14"/>
      <c r="O2269" s="14"/>
      <c r="P2269" s="14"/>
      <c r="Q2269" s="14"/>
      <c r="R2269" s="14"/>
      <c r="S2269" s="14"/>
      <c r="T2269" s="14"/>
      <c r="U2269" s="14"/>
      <c r="V2269" s="14"/>
      <c r="W2269" s="14"/>
      <c r="X2269" s="14"/>
      <c r="Y2269" s="14"/>
      <c r="Z2269" s="14"/>
    </row>
    <row r="2270">
      <c r="A2270" s="106">
        <v>2269.0</v>
      </c>
      <c r="B2270" s="107" t="s">
        <v>7119</v>
      </c>
      <c r="C2270" s="107" t="s">
        <v>8035</v>
      </c>
      <c r="D2270" s="107" t="s">
        <v>4543</v>
      </c>
      <c r="E2270" s="36" t="s">
        <v>8036</v>
      </c>
      <c r="F2270" s="14"/>
      <c r="G2270" s="14"/>
      <c r="H2270" s="14"/>
      <c r="I2270" s="14"/>
      <c r="J2270" s="14"/>
      <c r="K2270" s="14"/>
      <c r="L2270" s="14"/>
      <c r="M2270" s="14"/>
      <c r="N2270" s="14"/>
      <c r="O2270" s="14"/>
      <c r="P2270" s="14"/>
      <c r="Q2270" s="14"/>
      <c r="R2270" s="14"/>
      <c r="S2270" s="14"/>
      <c r="T2270" s="14"/>
      <c r="U2270" s="14"/>
      <c r="V2270" s="14"/>
      <c r="W2270" s="14"/>
      <c r="X2270" s="14"/>
      <c r="Y2270" s="14"/>
      <c r="Z2270" s="14"/>
    </row>
    <row r="2271">
      <c r="A2271" s="106">
        <v>2270.0</v>
      </c>
      <c r="B2271" s="107" t="s">
        <v>7119</v>
      </c>
      <c r="C2271" s="107" t="s">
        <v>4897</v>
      </c>
      <c r="D2271" s="107" t="s">
        <v>4509</v>
      </c>
      <c r="E2271" s="36" t="s">
        <v>8037</v>
      </c>
      <c r="F2271" s="14"/>
      <c r="G2271" s="14"/>
      <c r="H2271" s="14"/>
      <c r="I2271" s="14"/>
      <c r="J2271" s="14"/>
      <c r="K2271" s="14"/>
      <c r="L2271" s="14"/>
      <c r="M2271" s="14"/>
      <c r="N2271" s="14"/>
      <c r="O2271" s="14"/>
      <c r="P2271" s="14"/>
      <c r="Q2271" s="14"/>
      <c r="R2271" s="14"/>
      <c r="S2271" s="14"/>
      <c r="T2271" s="14"/>
      <c r="U2271" s="14"/>
      <c r="V2271" s="14"/>
      <c r="W2271" s="14"/>
      <c r="X2271" s="14"/>
      <c r="Y2271" s="14"/>
      <c r="Z2271" s="14"/>
    </row>
    <row r="2272">
      <c r="A2272" s="106">
        <v>2271.0</v>
      </c>
      <c r="B2272" s="107" t="s">
        <v>7119</v>
      </c>
      <c r="C2272" s="107" t="s">
        <v>8038</v>
      </c>
      <c r="D2272" s="107" t="s">
        <v>4569</v>
      </c>
      <c r="E2272" s="36" t="s">
        <v>8039</v>
      </c>
      <c r="F2272" s="14"/>
      <c r="G2272" s="14"/>
      <c r="H2272" s="14"/>
      <c r="I2272" s="14"/>
      <c r="J2272" s="14"/>
      <c r="K2272" s="14"/>
      <c r="L2272" s="14"/>
      <c r="M2272" s="14"/>
      <c r="N2272" s="14"/>
      <c r="O2272" s="14"/>
      <c r="P2272" s="14"/>
      <c r="Q2272" s="14"/>
      <c r="R2272" s="14"/>
      <c r="S2272" s="14"/>
      <c r="T2272" s="14"/>
      <c r="U2272" s="14"/>
      <c r="V2272" s="14"/>
      <c r="W2272" s="14"/>
      <c r="X2272" s="14"/>
      <c r="Y2272" s="14"/>
      <c r="Z2272" s="14"/>
    </row>
    <row r="2273">
      <c r="A2273" s="106">
        <v>2272.0</v>
      </c>
      <c r="B2273" s="107" t="s">
        <v>7119</v>
      </c>
      <c r="C2273" s="107" t="s">
        <v>4694</v>
      </c>
      <c r="D2273" s="107" t="s">
        <v>4509</v>
      </c>
      <c r="E2273" s="36" t="s">
        <v>8040</v>
      </c>
      <c r="F2273" s="14"/>
      <c r="G2273" s="14"/>
      <c r="H2273" s="14"/>
      <c r="I2273" s="14"/>
      <c r="J2273" s="14"/>
      <c r="K2273" s="14"/>
      <c r="L2273" s="14"/>
      <c r="M2273" s="14"/>
      <c r="N2273" s="14"/>
      <c r="O2273" s="14"/>
      <c r="P2273" s="14"/>
      <c r="Q2273" s="14"/>
      <c r="R2273" s="14"/>
      <c r="S2273" s="14"/>
      <c r="T2273" s="14"/>
      <c r="U2273" s="14"/>
      <c r="V2273" s="14"/>
      <c r="W2273" s="14"/>
      <c r="X2273" s="14"/>
      <c r="Y2273" s="14"/>
      <c r="Z2273" s="14"/>
    </row>
    <row r="2274">
      <c r="A2274" s="106">
        <v>2273.0</v>
      </c>
      <c r="B2274" s="107" t="s">
        <v>7119</v>
      </c>
      <c r="C2274" s="107" t="s">
        <v>8041</v>
      </c>
      <c r="D2274" s="107" t="s">
        <v>4505</v>
      </c>
      <c r="E2274" s="36" t="s">
        <v>8042</v>
      </c>
      <c r="F2274" s="14"/>
      <c r="G2274" s="14"/>
      <c r="H2274" s="14"/>
      <c r="I2274" s="14"/>
      <c r="J2274" s="14"/>
      <c r="K2274" s="14"/>
      <c r="L2274" s="14"/>
      <c r="M2274" s="14"/>
      <c r="N2274" s="14"/>
      <c r="O2274" s="14"/>
      <c r="P2274" s="14"/>
      <c r="Q2274" s="14"/>
      <c r="R2274" s="14"/>
      <c r="S2274" s="14"/>
      <c r="T2274" s="14"/>
      <c r="U2274" s="14"/>
      <c r="V2274" s="14"/>
      <c r="W2274" s="14"/>
      <c r="X2274" s="14"/>
      <c r="Y2274" s="14"/>
      <c r="Z2274" s="14"/>
    </row>
    <row r="2275">
      <c r="A2275" s="106">
        <v>2274.0</v>
      </c>
      <c r="B2275" s="107" t="s">
        <v>7119</v>
      </c>
      <c r="C2275" s="107" t="s">
        <v>8043</v>
      </c>
      <c r="D2275" s="107" t="s">
        <v>4680</v>
      </c>
      <c r="E2275" s="36" t="s">
        <v>8044</v>
      </c>
      <c r="F2275" s="14"/>
      <c r="G2275" s="14"/>
      <c r="H2275" s="14"/>
      <c r="I2275" s="14"/>
      <c r="J2275" s="14"/>
      <c r="K2275" s="14"/>
      <c r="L2275" s="14"/>
      <c r="M2275" s="14"/>
      <c r="N2275" s="14"/>
      <c r="O2275" s="14"/>
      <c r="P2275" s="14"/>
      <c r="Q2275" s="14"/>
      <c r="R2275" s="14"/>
      <c r="S2275" s="14"/>
      <c r="T2275" s="14"/>
      <c r="U2275" s="14"/>
      <c r="V2275" s="14"/>
      <c r="W2275" s="14"/>
      <c r="X2275" s="14"/>
      <c r="Y2275" s="14"/>
      <c r="Z2275" s="14"/>
    </row>
    <row r="2276">
      <c r="A2276" s="106">
        <v>2275.0</v>
      </c>
      <c r="B2276" s="107" t="s">
        <v>7119</v>
      </c>
      <c r="C2276" s="107" t="s">
        <v>5310</v>
      </c>
      <c r="D2276" s="107" t="s">
        <v>4509</v>
      </c>
      <c r="E2276" s="36" t="s">
        <v>8045</v>
      </c>
      <c r="F2276" s="14"/>
      <c r="G2276" s="14"/>
      <c r="H2276" s="14"/>
      <c r="I2276" s="14"/>
      <c r="J2276" s="14"/>
      <c r="K2276" s="14"/>
      <c r="L2276" s="14"/>
      <c r="M2276" s="14"/>
      <c r="N2276" s="14"/>
      <c r="O2276" s="14"/>
      <c r="P2276" s="14"/>
      <c r="Q2276" s="14"/>
      <c r="R2276" s="14"/>
      <c r="S2276" s="14"/>
      <c r="T2276" s="14"/>
      <c r="U2276" s="14"/>
      <c r="V2276" s="14"/>
      <c r="W2276" s="14"/>
      <c r="X2276" s="14"/>
      <c r="Y2276" s="14"/>
      <c r="Z2276" s="14"/>
    </row>
    <row r="2277">
      <c r="A2277" s="106">
        <v>2276.0</v>
      </c>
      <c r="B2277" s="107" t="s">
        <v>7119</v>
      </c>
      <c r="C2277" s="107" t="s">
        <v>5749</v>
      </c>
      <c r="D2277" s="107" t="s">
        <v>4509</v>
      </c>
      <c r="E2277" s="36" t="s">
        <v>1093</v>
      </c>
      <c r="F2277" s="14"/>
      <c r="G2277" s="14"/>
      <c r="H2277" s="14"/>
      <c r="I2277" s="14"/>
      <c r="J2277" s="14"/>
      <c r="K2277" s="14"/>
      <c r="L2277" s="14"/>
      <c r="M2277" s="14"/>
      <c r="N2277" s="14"/>
      <c r="O2277" s="14"/>
      <c r="P2277" s="14"/>
      <c r="Q2277" s="14"/>
      <c r="R2277" s="14"/>
      <c r="S2277" s="14"/>
      <c r="T2277" s="14"/>
      <c r="U2277" s="14"/>
      <c r="V2277" s="14"/>
      <c r="W2277" s="14"/>
      <c r="X2277" s="14"/>
      <c r="Y2277" s="14"/>
      <c r="Z2277" s="14"/>
    </row>
    <row r="2278">
      <c r="A2278" s="106">
        <v>2277.0</v>
      </c>
      <c r="B2278" s="107" t="s">
        <v>7119</v>
      </c>
      <c r="C2278" s="107" t="s">
        <v>8046</v>
      </c>
      <c r="D2278" s="107" t="s">
        <v>4509</v>
      </c>
      <c r="E2278" s="36" t="s">
        <v>8047</v>
      </c>
      <c r="F2278" s="14"/>
      <c r="G2278" s="14"/>
      <c r="H2278" s="14"/>
      <c r="I2278" s="14"/>
      <c r="J2278" s="14"/>
      <c r="K2278" s="14"/>
      <c r="L2278" s="14"/>
      <c r="M2278" s="14"/>
      <c r="N2278" s="14"/>
      <c r="O2278" s="14"/>
      <c r="P2278" s="14"/>
      <c r="Q2278" s="14"/>
      <c r="R2278" s="14"/>
      <c r="S2278" s="14"/>
      <c r="T2278" s="14"/>
      <c r="U2278" s="14"/>
      <c r="V2278" s="14"/>
      <c r="W2278" s="14"/>
      <c r="X2278" s="14"/>
      <c r="Y2278" s="14"/>
      <c r="Z2278" s="14"/>
    </row>
    <row r="2279">
      <c r="A2279" s="106">
        <v>2278.0</v>
      </c>
      <c r="B2279" s="107" t="s">
        <v>7119</v>
      </c>
      <c r="C2279" s="107" t="s">
        <v>8048</v>
      </c>
      <c r="D2279" s="107" t="s">
        <v>4509</v>
      </c>
      <c r="E2279" s="36" t="s">
        <v>8049</v>
      </c>
      <c r="F2279" s="14"/>
      <c r="G2279" s="14"/>
      <c r="H2279" s="14"/>
      <c r="I2279" s="14"/>
      <c r="J2279" s="14"/>
      <c r="K2279" s="14"/>
      <c r="L2279" s="14"/>
      <c r="M2279" s="14"/>
      <c r="N2279" s="14"/>
      <c r="O2279" s="14"/>
      <c r="P2279" s="14"/>
      <c r="Q2279" s="14"/>
      <c r="R2279" s="14"/>
      <c r="S2279" s="14"/>
      <c r="T2279" s="14"/>
      <c r="U2279" s="14"/>
      <c r="V2279" s="14"/>
      <c r="W2279" s="14"/>
      <c r="X2279" s="14"/>
      <c r="Y2279" s="14"/>
      <c r="Z2279" s="14"/>
    </row>
    <row r="2280">
      <c r="A2280" s="106">
        <v>2279.0</v>
      </c>
      <c r="B2280" s="107" t="s">
        <v>7119</v>
      </c>
      <c r="C2280" s="107" t="s">
        <v>8050</v>
      </c>
      <c r="D2280" s="107" t="s">
        <v>4509</v>
      </c>
      <c r="E2280" s="36" t="s">
        <v>8051</v>
      </c>
      <c r="F2280" s="14"/>
      <c r="G2280" s="14"/>
      <c r="H2280" s="14"/>
      <c r="I2280" s="14"/>
      <c r="J2280" s="14"/>
      <c r="K2280" s="14"/>
      <c r="L2280" s="14"/>
      <c r="M2280" s="14"/>
      <c r="N2280" s="14"/>
      <c r="O2280" s="14"/>
      <c r="P2280" s="14"/>
      <c r="Q2280" s="14"/>
      <c r="R2280" s="14"/>
      <c r="S2280" s="14"/>
      <c r="T2280" s="14"/>
      <c r="U2280" s="14"/>
      <c r="V2280" s="14"/>
      <c r="W2280" s="14"/>
      <c r="X2280" s="14"/>
      <c r="Y2280" s="14"/>
      <c r="Z2280" s="14"/>
    </row>
    <row r="2281">
      <c r="A2281" s="106">
        <v>2280.0</v>
      </c>
      <c r="B2281" s="107" t="s">
        <v>7119</v>
      </c>
      <c r="C2281" s="107" t="s">
        <v>4962</v>
      </c>
      <c r="D2281" s="107" t="s">
        <v>4509</v>
      </c>
      <c r="E2281" s="36" t="s">
        <v>8052</v>
      </c>
      <c r="F2281" s="14"/>
      <c r="G2281" s="14"/>
      <c r="H2281" s="14"/>
      <c r="I2281" s="14"/>
      <c r="J2281" s="14"/>
      <c r="K2281" s="14"/>
      <c r="L2281" s="14"/>
      <c r="M2281" s="14"/>
      <c r="N2281" s="14"/>
      <c r="O2281" s="14"/>
      <c r="P2281" s="14"/>
      <c r="Q2281" s="14"/>
      <c r="R2281" s="14"/>
      <c r="S2281" s="14"/>
      <c r="T2281" s="14"/>
      <c r="U2281" s="14"/>
      <c r="V2281" s="14"/>
      <c r="W2281" s="14"/>
      <c r="X2281" s="14"/>
      <c r="Y2281" s="14"/>
      <c r="Z2281" s="14"/>
    </row>
    <row r="2282">
      <c r="A2282" s="106">
        <v>2281.0</v>
      </c>
      <c r="B2282" s="107" t="s">
        <v>7119</v>
      </c>
      <c r="C2282" s="107" t="s">
        <v>4982</v>
      </c>
      <c r="D2282" s="107" t="s">
        <v>4509</v>
      </c>
      <c r="E2282" s="36" t="s">
        <v>8053</v>
      </c>
      <c r="F2282" s="14"/>
      <c r="G2282" s="14"/>
      <c r="H2282" s="14"/>
      <c r="I2282" s="14"/>
      <c r="J2282" s="14"/>
      <c r="K2282" s="14"/>
      <c r="L2282" s="14"/>
      <c r="M2282" s="14"/>
      <c r="N2282" s="14"/>
      <c r="O2282" s="14"/>
      <c r="P2282" s="14"/>
      <c r="Q2282" s="14"/>
      <c r="R2282" s="14"/>
      <c r="S2282" s="14"/>
      <c r="T2282" s="14"/>
      <c r="U2282" s="14"/>
      <c r="V2282" s="14"/>
      <c r="W2282" s="14"/>
      <c r="X2282" s="14"/>
      <c r="Y2282" s="14"/>
      <c r="Z2282" s="14"/>
    </row>
    <row r="2283">
      <c r="A2283" s="106">
        <v>2282.0</v>
      </c>
      <c r="B2283" s="107" t="s">
        <v>7119</v>
      </c>
      <c r="C2283" s="107" t="s">
        <v>8054</v>
      </c>
      <c r="D2283" s="107" t="s">
        <v>4505</v>
      </c>
      <c r="E2283" s="36" t="s">
        <v>8055</v>
      </c>
      <c r="F2283" s="14"/>
      <c r="G2283" s="14"/>
      <c r="H2283" s="14"/>
      <c r="I2283" s="14"/>
      <c r="J2283" s="14"/>
      <c r="K2283" s="14"/>
      <c r="L2283" s="14"/>
      <c r="M2283" s="14"/>
      <c r="N2283" s="14"/>
      <c r="O2283" s="14"/>
      <c r="P2283" s="14"/>
      <c r="Q2283" s="14"/>
      <c r="R2283" s="14"/>
      <c r="S2283" s="14"/>
      <c r="T2283" s="14"/>
      <c r="U2283" s="14"/>
      <c r="V2283" s="14"/>
      <c r="W2283" s="14"/>
      <c r="X2283" s="14"/>
      <c r="Y2283" s="14"/>
      <c r="Z2283" s="14"/>
    </row>
    <row r="2284">
      <c r="A2284" s="106">
        <v>2283.0</v>
      </c>
      <c r="B2284" s="107" t="s">
        <v>7119</v>
      </c>
      <c r="C2284" s="107" t="s">
        <v>4982</v>
      </c>
      <c r="D2284" s="107" t="s">
        <v>4543</v>
      </c>
      <c r="E2284" s="36" t="s">
        <v>1093</v>
      </c>
      <c r="F2284" s="14"/>
      <c r="G2284" s="14"/>
      <c r="H2284" s="14"/>
      <c r="I2284" s="14"/>
      <c r="J2284" s="14"/>
      <c r="K2284" s="14"/>
      <c r="L2284" s="14"/>
      <c r="M2284" s="14"/>
      <c r="N2284" s="14"/>
      <c r="O2284" s="14"/>
      <c r="P2284" s="14"/>
      <c r="Q2284" s="14"/>
      <c r="R2284" s="14"/>
      <c r="S2284" s="14"/>
      <c r="T2284" s="14"/>
      <c r="U2284" s="14"/>
      <c r="V2284" s="14"/>
      <c r="W2284" s="14"/>
      <c r="X2284" s="14"/>
      <c r="Y2284" s="14"/>
      <c r="Z2284" s="14"/>
    </row>
    <row r="2285">
      <c r="A2285" s="106">
        <v>2284.0</v>
      </c>
      <c r="B2285" s="107" t="s">
        <v>7119</v>
      </c>
      <c r="C2285" s="107" t="s">
        <v>8056</v>
      </c>
      <c r="D2285" s="107" t="s">
        <v>4505</v>
      </c>
      <c r="E2285" s="36" t="s">
        <v>8057</v>
      </c>
      <c r="F2285" s="14"/>
      <c r="G2285" s="14"/>
      <c r="H2285" s="14"/>
      <c r="I2285" s="14"/>
      <c r="J2285" s="14"/>
      <c r="K2285" s="14"/>
      <c r="L2285" s="14"/>
      <c r="M2285" s="14"/>
      <c r="N2285" s="14"/>
      <c r="O2285" s="14"/>
      <c r="P2285" s="14"/>
      <c r="Q2285" s="14"/>
      <c r="R2285" s="14"/>
      <c r="S2285" s="14"/>
      <c r="T2285" s="14"/>
      <c r="U2285" s="14"/>
      <c r="V2285" s="14"/>
      <c r="W2285" s="14"/>
      <c r="X2285" s="14"/>
      <c r="Y2285" s="14"/>
      <c r="Z2285" s="14"/>
    </row>
    <row r="2286">
      <c r="A2286" s="106">
        <v>2285.0</v>
      </c>
      <c r="B2286" s="107" t="s">
        <v>7119</v>
      </c>
      <c r="C2286" s="107" t="s">
        <v>8058</v>
      </c>
      <c r="D2286" s="107" t="s">
        <v>4509</v>
      </c>
      <c r="E2286" s="36" t="s">
        <v>8059</v>
      </c>
      <c r="F2286" s="14"/>
      <c r="G2286" s="14"/>
      <c r="H2286" s="14"/>
      <c r="I2286" s="14"/>
      <c r="J2286" s="14"/>
      <c r="K2286" s="14"/>
      <c r="L2286" s="14"/>
      <c r="M2286" s="14"/>
      <c r="N2286" s="14"/>
      <c r="O2286" s="14"/>
      <c r="P2286" s="14"/>
      <c r="Q2286" s="14"/>
      <c r="R2286" s="14"/>
      <c r="S2286" s="14"/>
      <c r="T2286" s="14"/>
      <c r="U2286" s="14"/>
      <c r="V2286" s="14"/>
      <c r="W2286" s="14"/>
      <c r="X2286" s="14"/>
      <c r="Y2286" s="14"/>
      <c r="Z2286" s="14"/>
    </row>
    <row r="2287">
      <c r="A2287" s="106">
        <v>2286.0</v>
      </c>
      <c r="B2287" s="107" t="s">
        <v>7119</v>
      </c>
      <c r="C2287" s="107" t="s">
        <v>5792</v>
      </c>
      <c r="D2287" s="107" t="s">
        <v>4509</v>
      </c>
      <c r="E2287" s="36" t="s">
        <v>8060</v>
      </c>
      <c r="F2287" s="14"/>
      <c r="G2287" s="14"/>
      <c r="H2287" s="14"/>
      <c r="I2287" s="14"/>
      <c r="J2287" s="14"/>
      <c r="K2287" s="14"/>
      <c r="L2287" s="14"/>
      <c r="M2287" s="14"/>
      <c r="N2287" s="14"/>
      <c r="O2287" s="14"/>
      <c r="P2287" s="14"/>
      <c r="Q2287" s="14"/>
      <c r="R2287" s="14"/>
      <c r="S2287" s="14"/>
      <c r="T2287" s="14"/>
      <c r="U2287" s="14"/>
      <c r="V2287" s="14"/>
      <c r="W2287" s="14"/>
      <c r="X2287" s="14"/>
      <c r="Y2287" s="14"/>
      <c r="Z2287" s="14"/>
    </row>
    <row r="2288">
      <c r="A2288" s="106">
        <v>2287.0</v>
      </c>
      <c r="B2288" s="107" t="s">
        <v>7119</v>
      </c>
      <c r="C2288" s="107" t="s">
        <v>5359</v>
      </c>
      <c r="D2288" s="107" t="s">
        <v>4509</v>
      </c>
      <c r="E2288" s="36" t="s">
        <v>8061</v>
      </c>
      <c r="F2288" s="14"/>
      <c r="G2288" s="14"/>
      <c r="H2288" s="14"/>
      <c r="I2288" s="14"/>
      <c r="J2288" s="14"/>
      <c r="K2288" s="14"/>
      <c r="L2288" s="14"/>
      <c r="M2288" s="14"/>
      <c r="N2288" s="14"/>
      <c r="O2288" s="14"/>
      <c r="P2288" s="14"/>
      <c r="Q2288" s="14"/>
      <c r="R2288" s="14"/>
      <c r="S2288" s="14"/>
      <c r="T2288" s="14"/>
      <c r="U2288" s="14"/>
      <c r="V2288" s="14"/>
      <c r="W2288" s="14"/>
      <c r="X2288" s="14"/>
      <c r="Y2288" s="14"/>
      <c r="Z2288" s="14"/>
    </row>
    <row r="2289">
      <c r="A2289" s="106">
        <v>2288.0</v>
      </c>
      <c r="B2289" s="107" t="s">
        <v>7119</v>
      </c>
      <c r="C2289" s="107" t="s">
        <v>4620</v>
      </c>
      <c r="D2289" s="107" t="s">
        <v>4505</v>
      </c>
      <c r="E2289" s="36" t="s">
        <v>8062</v>
      </c>
      <c r="F2289" s="14"/>
      <c r="G2289" s="14"/>
      <c r="H2289" s="14"/>
      <c r="I2289" s="14"/>
      <c r="J2289" s="14"/>
      <c r="K2289" s="14"/>
      <c r="L2289" s="14"/>
      <c r="M2289" s="14"/>
      <c r="N2289" s="14"/>
      <c r="O2289" s="14"/>
      <c r="P2289" s="14"/>
      <c r="Q2289" s="14"/>
      <c r="R2289" s="14"/>
      <c r="S2289" s="14"/>
      <c r="T2289" s="14"/>
      <c r="U2289" s="14"/>
      <c r="V2289" s="14"/>
      <c r="W2289" s="14"/>
      <c r="X2289" s="14"/>
      <c r="Y2289" s="14"/>
      <c r="Z2289" s="14"/>
    </row>
    <row r="2290">
      <c r="A2290" s="106">
        <v>2289.0</v>
      </c>
      <c r="B2290" s="107" t="s">
        <v>7119</v>
      </c>
      <c r="C2290" s="107" t="s">
        <v>5086</v>
      </c>
      <c r="D2290" s="107" t="s">
        <v>4505</v>
      </c>
      <c r="E2290" s="36" t="s">
        <v>8063</v>
      </c>
      <c r="F2290" s="14"/>
      <c r="G2290" s="14"/>
      <c r="H2290" s="14"/>
      <c r="I2290" s="14"/>
      <c r="J2290" s="14"/>
      <c r="K2290" s="14"/>
      <c r="L2290" s="14"/>
      <c r="M2290" s="14"/>
      <c r="N2290" s="14"/>
      <c r="O2290" s="14"/>
      <c r="P2290" s="14"/>
      <c r="Q2290" s="14"/>
      <c r="R2290" s="14"/>
      <c r="S2290" s="14"/>
      <c r="T2290" s="14"/>
      <c r="U2290" s="14"/>
      <c r="V2290" s="14"/>
      <c r="W2290" s="14"/>
      <c r="X2290" s="14"/>
      <c r="Y2290" s="14"/>
      <c r="Z2290" s="14"/>
    </row>
    <row r="2291">
      <c r="A2291" s="106">
        <v>2290.0</v>
      </c>
      <c r="B2291" s="107" t="s">
        <v>7119</v>
      </c>
      <c r="C2291" s="107" t="s">
        <v>6487</v>
      </c>
      <c r="D2291" s="107" t="s">
        <v>4509</v>
      </c>
      <c r="E2291" s="36" t="s">
        <v>8064</v>
      </c>
      <c r="F2291" s="14"/>
      <c r="G2291" s="14"/>
      <c r="H2291" s="14"/>
      <c r="I2291" s="14"/>
      <c r="J2291" s="14"/>
      <c r="K2291" s="14"/>
      <c r="L2291" s="14"/>
      <c r="M2291" s="14"/>
      <c r="N2291" s="14"/>
      <c r="O2291" s="14"/>
      <c r="P2291" s="14"/>
      <c r="Q2291" s="14"/>
      <c r="R2291" s="14"/>
      <c r="S2291" s="14"/>
      <c r="T2291" s="14"/>
      <c r="U2291" s="14"/>
      <c r="V2291" s="14"/>
      <c r="W2291" s="14"/>
      <c r="X2291" s="14"/>
      <c r="Y2291" s="14"/>
      <c r="Z2291" s="14"/>
    </row>
    <row r="2292">
      <c r="A2292" s="106">
        <v>2291.0</v>
      </c>
      <c r="B2292" s="107" t="s">
        <v>7119</v>
      </c>
      <c r="C2292" s="107" t="s">
        <v>8065</v>
      </c>
      <c r="D2292" s="107" t="s">
        <v>4509</v>
      </c>
      <c r="E2292" s="36" t="s">
        <v>8066</v>
      </c>
      <c r="F2292" s="14"/>
      <c r="G2292" s="14"/>
      <c r="H2292" s="14"/>
      <c r="I2292" s="14"/>
      <c r="J2292" s="14"/>
      <c r="K2292" s="14"/>
      <c r="L2292" s="14"/>
      <c r="M2292" s="14"/>
      <c r="N2292" s="14"/>
      <c r="O2292" s="14"/>
      <c r="P2292" s="14"/>
      <c r="Q2292" s="14"/>
      <c r="R2292" s="14"/>
      <c r="S2292" s="14"/>
      <c r="T2292" s="14"/>
      <c r="U2292" s="14"/>
      <c r="V2292" s="14"/>
      <c r="W2292" s="14"/>
      <c r="X2292" s="14"/>
      <c r="Y2292" s="14"/>
      <c r="Z2292" s="14"/>
    </row>
    <row r="2293">
      <c r="A2293" s="106">
        <v>2292.0</v>
      </c>
      <c r="B2293" s="107" t="s">
        <v>7119</v>
      </c>
      <c r="C2293" s="107" t="s">
        <v>7241</v>
      </c>
      <c r="D2293" s="107" t="s">
        <v>4509</v>
      </c>
      <c r="E2293" s="36" t="s">
        <v>8067</v>
      </c>
      <c r="F2293" s="14"/>
      <c r="G2293" s="14"/>
      <c r="H2293" s="14"/>
      <c r="I2293" s="14"/>
      <c r="J2293" s="14"/>
      <c r="K2293" s="14"/>
      <c r="L2293" s="14"/>
      <c r="M2293" s="14"/>
      <c r="N2293" s="14"/>
      <c r="O2293" s="14"/>
      <c r="P2293" s="14"/>
      <c r="Q2293" s="14"/>
      <c r="R2293" s="14"/>
      <c r="S2293" s="14"/>
      <c r="T2293" s="14"/>
      <c r="U2293" s="14"/>
      <c r="V2293" s="14"/>
      <c r="W2293" s="14"/>
      <c r="X2293" s="14"/>
      <c r="Y2293" s="14"/>
      <c r="Z2293" s="14"/>
    </row>
    <row r="2294">
      <c r="A2294" s="106">
        <v>2293.0</v>
      </c>
      <c r="B2294" s="107" t="s">
        <v>7119</v>
      </c>
      <c r="C2294" s="107" t="s">
        <v>4810</v>
      </c>
      <c r="D2294" s="107" t="s">
        <v>4509</v>
      </c>
      <c r="E2294" s="36" t="s">
        <v>8068</v>
      </c>
      <c r="F2294" s="14"/>
      <c r="G2294" s="14"/>
      <c r="H2294" s="14"/>
      <c r="I2294" s="14"/>
      <c r="J2294" s="14"/>
      <c r="K2294" s="14"/>
      <c r="L2294" s="14"/>
      <c r="M2294" s="14"/>
      <c r="N2294" s="14"/>
      <c r="O2294" s="14"/>
      <c r="P2294" s="14"/>
      <c r="Q2294" s="14"/>
      <c r="R2294" s="14"/>
      <c r="S2294" s="14"/>
      <c r="T2294" s="14"/>
      <c r="U2294" s="14"/>
      <c r="V2294" s="14"/>
      <c r="W2294" s="14"/>
      <c r="X2294" s="14"/>
      <c r="Y2294" s="14"/>
      <c r="Z2294" s="14"/>
    </row>
    <row r="2295">
      <c r="A2295" s="106">
        <v>2294.0</v>
      </c>
      <c r="B2295" s="107" t="s">
        <v>7119</v>
      </c>
      <c r="C2295" s="107" t="s">
        <v>4694</v>
      </c>
      <c r="D2295" s="107" t="s">
        <v>4509</v>
      </c>
      <c r="E2295" s="36" t="s">
        <v>8069</v>
      </c>
      <c r="F2295" s="14"/>
      <c r="G2295" s="14"/>
      <c r="H2295" s="14"/>
      <c r="I2295" s="14"/>
      <c r="J2295" s="14"/>
      <c r="K2295" s="14"/>
      <c r="L2295" s="14"/>
      <c r="M2295" s="14"/>
      <c r="N2295" s="14"/>
      <c r="O2295" s="14"/>
      <c r="P2295" s="14"/>
      <c r="Q2295" s="14"/>
      <c r="R2295" s="14"/>
      <c r="S2295" s="14"/>
      <c r="T2295" s="14"/>
      <c r="U2295" s="14"/>
      <c r="V2295" s="14"/>
      <c r="W2295" s="14"/>
      <c r="X2295" s="14"/>
      <c r="Y2295" s="14"/>
      <c r="Z2295" s="14"/>
    </row>
    <row r="2296">
      <c r="A2296" s="106">
        <v>2295.0</v>
      </c>
      <c r="B2296" s="107" t="s">
        <v>7119</v>
      </c>
      <c r="C2296" s="107" t="s">
        <v>8070</v>
      </c>
      <c r="D2296" s="107" t="s">
        <v>4543</v>
      </c>
      <c r="E2296" s="36" t="s">
        <v>8071</v>
      </c>
      <c r="F2296" s="14"/>
      <c r="G2296" s="14"/>
      <c r="H2296" s="14"/>
      <c r="I2296" s="14"/>
      <c r="J2296" s="14"/>
      <c r="K2296" s="14"/>
      <c r="L2296" s="14"/>
      <c r="M2296" s="14"/>
      <c r="N2296" s="14"/>
      <c r="O2296" s="14"/>
      <c r="P2296" s="14"/>
      <c r="Q2296" s="14"/>
      <c r="R2296" s="14"/>
      <c r="S2296" s="14"/>
      <c r="T2296" s="14"/>
      <c r="U2296" s="14"/>
      <c r="V2296" s="14"/>
      <c r="W2296" s="14"/>
      <c r="X2296" s="14"/>
      <c r="Y2296" s="14"/>
      <c r="Z2296" s="14"/>
    </row>
    <row r="2297">
      <c r="A2297" s="106">
        <v>2296.0</v>
      </c>
      <c r="B2297" s="107" t="s">
        <v>7119</v>
      </c>
      <c r="C2297" s="107" t="s">
        <v>6897</v>
      </c>
      <c r="D2297" s="107" t="s">
        <v>4509</v>
      </c>
      <c r="E2297" s="36" t="s">
        <v>8072</v>
      </c>
      <c r="F2297" s="14"/>
      <c r="G2297" s="14"/>
      <c r="H2297" s="14"/>
      <c r="I2297" s="14"/>
      <c r="J2297" s="14"/>
      <c r="K2297" s="14"/>
      <c r="L2297" s="14"/>
      <c r="M2297" s="14"/>
      <c r="N2297" s="14"/>
      <c r="O2297" s="14"/>
      <c r="P2297" s="14"/>
      <c r="Q2297" s="14"/>
      <c r="R2297" s="14"/>
      <c r="S2297" s="14"/>
      <c r="T2297" s="14"/>
      <c r="U2297" s="14"/>
      <c r="V2297" s="14"/>
      <c r="W2297" s="14"/>
      <c r="X2297" s="14"/>
      <c r="Y2297" s="14"/>
      <c r="Z2297" s="14"/>
    </row>
    <row r="2298">
      <c r="A2298" s="106">
        <v>2297.0</v>
      </c>
      <c r="B2298" s="107" t="s">
        <v>7119</v>
      </c>
      <c r="C2298" s="107" t="s">
        <v>8073</v>
      </c>
      <c r="D2298" s="107" t="s">
        <v>4505</v>
      </c>
      <c r="E2298" s="36" t="s">
        <v>8074</v>
      </c>
      <c r="F2298" s="14"/>
      <c r="G2298" s="14"/>
      <c r="H2298" s="14"/>
      <c r="I2298" s="14"/>
      <c r="J2298" s="14"/>
      <c r="K2298" s="14"/>
      <c r="L2298" s="14"/>
      <c r="M2298" s="14"/>
      <c r="N2298" s="14"/>
      <c r="O2298" s="14"/>
      <c r="P2298" s="14"/>
      <c r="Q2298" s="14"/>
      <c r="R2298" s="14"/>
      <c r="S2298" s="14"/>
      <c r="T2298" s="14"/>
      <c r="U2298" s="14"/>
      <c r="V2298" s="14"/>
      <c r="W2298" s="14"/>
      <c r="X2298" s="14"/>
      <c r="Y2298" s="14"/>
      <c r="Z2298" s="14"/>
    </row>
    <row r="2299">
      <c r="A2299" s="106">
        <v>2298.0</v>
      </c>
      <c r="B2299" s="107" t="s">
        <v>7119</v>
      </c>
      <c r="C2299" s="107" t="s">
        <v>5765</v>
      </c>
      <c r="D2299" s="107" t="s">
        <v>4509</v>
      </c>
      <c r="E2299" s="36" t="s">
        <v>8075</v>
      </c>
      <c r="F2299" s="14"/>
      <c r="G2299" s="14"/>
      <c r="H2299" s="14"/>
      <c r="I2299" s="14"/>
      <c r="J2299" s="14"/>
      <c r="K2299" s="14"/>
      <c r="L2299" s="14"/>
      <c r="M2299" s="14"/>
      <c r="N2299" s="14"/>
      <c r="O2299" s="14"/>
      <c r="P2299" s="14"/>
      <c r="Q2299" s="14"/>
      <c r="R2299" s="14"/>
      <c r="S2299" s="14"/>
      <c r="T2299" s="14"/>
      <c r="U2299" s="14"/>
      <c r="V2299" s="14"/>
      <c r="W2299" s="14"/>
      <c r="X2299" s="14"/>
      <c r="Y2299" s="14"/>
      <c r="Z2299" s="14"/>
    </row>
    <row r="2300">
      <c r="A2300" s="106">
        <v>2299.0</v>
      </c>
      <c r="B2300" s="107" t="s">
        <v>7119</v>
      </c>
      <c r="C2300" s="107" t="s">
        <v>5869</v>
      </c>
      <c r="D2300" s="107" t="s">
        <v>4509</v>
      </c>
      <c r="E2300" s="36" t="s">
        <v>8076</v>
      </c>
      <c r="F2300" s="14"/>
      <c r="G2300" s="14"/>
      <c r="H2300" s="14"/>
      <c r="I2300" s="14"/>
      <c r="J2300" s="14"/>
      <c r="K2300" s="14"/>
      <c r="L2300" s="14"/>
      <c r="M2300" s="14"/>
      <c r="N2300" s="14"/>
      <c r="O2300" s="14"/>
      <c r="P2300" s="14"/>
      <c r="Q2300" s="14"/>
      <c r="R2300" s="14"/>
      <c r="S2300" s="14"/>
      <c r="T2300" s="14"/>
      <c r="U2300" s="14"/>
      <c r="V2300" s="14"/>
      <c r="W2300" s="14"/>
      <c r="X2300" s="14"/>
      <c r="Y2300" s="14"/>
      <c r="Z2300" s="14"/>
    </row>
    <row r="2301">
      <c r="A2301" s="106">
        <v>2300.0</v>
      </c>
      <c r="B2301" s="107" t="s">
        <v>7119</v>
      </c>
      <c r="C2301" s="107" t="s">
        <v>8077</v>
      </c>
      <c r="D2301" s="107" t="s">
        <v>4505</v>
      </c>
      <c r="E2301" s="36" t="s">
        <v>8078</v>
      </c>
      <c r="F2301" s="14"/>
      <c r="G2301" s="14"/>
      <c r="H2301" s="14"/>
      <c r="I2301" s="14"/>
      <c r="J2301" s="14"/>
      <c r="K2301" s="14"/>
      <c r="L2301" s="14"/>
      <c r="M2301" s="14"/>
      <c r="N2301" s="14"/>
      <c r="O2301" s="14"/>
      <c r="P2301" s="14"/>
      <c r="Q2301" s="14"/>
      <c r="R2301" s="14"/>
      <c r="S2301" s="14"/>
      <c r="T2301" s="14"/>
      <c r="U2301" s="14"/>
      <c r="V2301" s="14"/>
      <c r="W2301" s="14"/>
      <c r="X2301" s="14"/>
      <c r="Y2301" s="14"/>
      <c r="Z2301" s="14"/>
    </row>
    <row r="2302">
      <c r="A2302" s="106">
        <v>2301.0</v>
      </c>
      <c r="B2302" s="107" t="s">
        <v>7119</v>
      </c>
      <c r="C2302" s="107" t="s">
        <v>8079</v>
      </c>
      <c r="D2302" s="107" t="s">
        <v>4509</v>
      </c>
      <c r="E2302" s="36" t="s">
        <v>8080</v>
      </c>
      <c r="F2302" s="14"/>
      <c r="G2302" s="14"/>
      <c r="H2302" s="14"/>
      <c r="I2302" s="14"/>
      <c r="J2302" s="14"/>
      <c r="K2302" s="14"/>
      <c r="L2302" s="14"/>
      <c r="M2302" s="14"/>
      <c r="N2302" s="14"/>
      <c r="O2302" s="14"/>
      <c r="P2302" s="14"/>
      <c r="Q2302" s="14"/>
      <c r="R2302" s="14"/>
      <c r="S2302" s="14"/>
      <c r="T2302" s="14"/>
      <c r="U2302" s="14"/>
      <c r="V2302" s="14"/>
      <c r="W2302" s="14"/>
      <c r="X2302" s="14"/>
      <c r="Y2302" s="14"/>
      <c r="Z2302" s="14"/>
    </row>
    <row r="2303">
      <c r="A2303" s="106">
        <v>2302.0</v>
      </c>
      <c r="B2303" s="107" t="s">
        <v>7119</v>
      </c>
      <c r="C2303" s="107" t="s">
        <v>6218</v>
      </c>
      <c r="D2303" s="107" t="s">
        <v>4505</v>
      </c>
      <c r="E2303" s="36" t="s">
        <v>8081</v>
      </c>
      <c r="F2303" s="14"/>
      <c r="G2303" s="14"/>
      <c r="H2303" s="14"/>
      <c r="I2303" s="14"/>
      <c r="J2303" s="14"/>
      <c r="K2303" s="14"/>
      <c r="L2303" s="14"/>
      <c r="M2303" s="14"/>
      <c r="N2303" s="14"/>
      <c r="O2303" s="14"/>
      <c r="P2303" s="14"/>
      <c r="Q2303" s="14"/>
      <c r="R2303" s="14"/>
      <c r="S2303" s="14"/>
      <c r="T2303" s="14"/>
      <c r="U2303" s="14"/>
      <c r="V2303" s="14"/>
      <c r="W2303" s="14"/>
      <c r="X2303" s="14"/>
      <c r="Y2303" s="14"/>
      <c r="Z2303" s="14"/>
    </row>
    <row r="2304">
      <c r="A2304" s="106">
        <v>2303.0</v>
      </c>
      <c r="B2304" s="107" t="s">
        <v>7119</v>
      </c>
      <c r="C2304" s="107" t="s">
        <v>4937</v>
      </c>
      <c r="D2304" s="107" t="s">
        <v>4509</v>
      </c>
      <c r="E2304" s="36" t="s">
        <v>8082</v>
      </c>
      <c r="F2304" s="14"/>
      <c r="G2304" s="14"/>
      <c r="H2304" s="14"/>
      <c r="I2304" s="14"/>
      <c r="J2304" s="14"/>
      <c r="K2304" s="14"/>
      <c r="L2304" s="14"/>
      <c r="M2304" s="14"/>
      <c r="N2304" s="14"/>
      <c r="O2304" s="14"/>
      <c r="P2304" s="14"/>
      <c r="Q2304" s="14"/>
      <c r="R2304" s="14"/>
      <c r="S2304" s="14"/>
      <c r="T2304" s="14"/>
      <c r="U2304" s="14"/>
      <c r="V2304" s="14"/>
      <c r="W2304" s="14"/>
      <c r="X2304" s="14"/>
      <c r="Y2304" s="14"/>
      <c r="Z2304" s="14"/>
    </row>
    <row r="2305">
      <c r="A2305" s="106">
        <v>2304.0</v>
      </c>
      <c r="B2305" s="107" t="s">
        <v>7119</v>
      </c>
      <c r="C2305" s="107" t="s">
        <v>8083</v>
      </c>
      <c r="D2305" s="107" t="s">
        <v>4509</v>
      </c>
      <c r="E2305" s="36" t="s">
        <v>8084</v>
      </c>
      <c r="F2305" s="14"/>
      <c r="G2305" s="14"/>
      <c r="H2305" s="14"/>
      <c r="I2305" s="14"/>
      <c r="J2305" s="14"/>
      <c r="K2305" s="14"/>
      <c r="L2305" s="14"/>
      <c r="M2305" s="14"/>
      <c r="N2305" s="14"/>
      <c r="O2305" s="14"/>
      <c r="P2305" s="14"/>
      <c r="Q2305" s="14"/>
      <c r="R2305" s="14"/>
      <c r="S2305" s="14"/>
      <c r="T2305" s="14"/>
      <c r="U2305" s="14"/>
      <c r="V2305" s="14"/>
      <c r="W2305" s="14"/>
      <c r="X2305" s="14"/>
      <c r="Y2305" s="14"/>
      <c r="Z2305" s="14"/>
    </row>
    <row r="2306">
      <c r="A2306" s="106">
        <v>2305.0</v>
      </c>
      <c r="B2306" s="107" t="s">
        <v>7119</v>
      </c>
      <c r="C2306" s="107" t="s">
        <v>8085</v>
      </c>
      <c r="D2306" s="107" t="s">
        <v>4509</v>
      </c>
      <c r="E2306" s="36" t="s">
        <v>8086</v>
      </c>
      <c r="F2306" s="14"/>
      <c r="G2306" s="14"/>
      <c r="H2306" s="14"/>
      <c r="I2306" s="14"/>
      <c r="J2306" s="14"/>
      <c r="K2306" s="14"/>
      <c r="L2306" s="14"/>
      <c r="M2306" s="14"/>
      <c r="N2306" s="14"/>
      <c r="O2306" s="14"/>
      <c r="P2306" s="14"/>
      <c r="Q2306" s="14"/>
      <c r="R2306" s="14"/>
      <c r="S2306" s="14"/>
      <c r="T2306" s="14"/>
      <c r="U2306" s="14"/>
      <c r="V2306" s="14"/>
      <c r="W2306" s="14"/>
      <c r="X2306" s="14"/>
      <c r="Y2306" s="14"/>
      <c r="Z2306" s="14"/>
    </row>
    <row r="2307">
      <c r="A2307" s="106">
        <v>2306.0</v>
      </c>
      <c r="B2307" s="107" t="s">
        <v>7119</v>
      </c>
      <c r="C2307" s="107" t="s">
        <v>4822</v>
      </c>
      <c r="D2307" s="107" t="s">
        <v>4509</v>
      </c>
      <c r="E2307" s="36" t="s">
        <v>8087</v>
      </c>
      <c r="F2307" s="14"/>
      <c r="G2307" s="14"/>
      <c r="H2307" s="14"/>
      <c r="I2307" s="14"/>
      <c r="J2307" s="14"/>
      <c r="K2307" s="14"/>
      <c r="L2307" s="14"/>
      <c r="M2307" s="14"/>
      <c r="N2307" s="14"/>
      <c r="O2307" s="14"/>
      <c r="P2307" s="14"/>
      <c r="Q2307" s="14"/>
      <c r="R2307" s="14"/>
      <c r="S2307" s="14"/>
      <c r="T2307" s="14"/>
      <c r="U2307" s="14"/>
      <c r="V2307" s="14"/>
      <c r="W2307" s="14"/>
      <c r="X2307" s="14"/>
      <c r="Y2307" s="14"/>
      <c r="Z2307" s="14"/>
    </row>
    <row r="2308">
      <c r="A2308" s="106">
        <v>2307.0</v>
      </c>
      <c r="B2308" s="107" t="s">
        <v>7119</v>
      </c>
      <c r="C2308" s="107" t="s">
        <v>8088</v>
      </c>
      <c r="D2308" s="107" t="s">
        <v>4505</v>
      </c>
      <c r="E2308" s="36" t="s">
        <v>8089</v>
      </c>
      <c r="F2308" s="14"/>
      <c r="G2308" s="14"/>
      <c r="H2308" s="14"/>
      <c r="I2308" s="14"/>
      <c r="J2308" s="14"/>
      <c r="K2308" s="14"/>
      <c r="L2308" s="14"/>
      <c r="M2308" s="14"/>
      <c r="N2308" s="14"/>
      <c r="O2308" s="14"/>
      <c r="P2308" s="14"/>
      <c r="Q2308" s="14"/>
      <c r="R2308" s="14"/>
      <c r="S2308" s="14"/>
      <c r="T2308" s="14"/>
      <c r="U2308" s="14"/>
      <c r="V2308" s="14"/>
      <c r="W2308" s="14"/>
      <c r="X2308" s="14"/>
      <c r="Y2308" s="14"/>
      <c r="Z2308" s="14"/>
    </row>
    <row r="2309">
      <c r="A2309" s="106">
        <v>2308.0</v>
      </c>
      <c r="B2309" s="107" t="s">
        <v>7119</v>
      </c>
      <c r="C2309" s="107" t="s">
        <v>6655</v>
      </c>
      <c r="D2309" s="107" t="s">
        <v>4509</v>
      </c>
      <c r="E2309" s="36" t="s">
        <v>8090</v>
      </c>
      <c r="F2309" s="14"/>
      <c r="G2309" s="14"/>
      <c r="H2309" s="14"/>
      <c r="I2309" s="14"/>
      <c r="J2309" s="14"/>
      <c r="K2309" s="14"/>
      <c r="L2309" s="14"/>
      <c r="M2309" s="14"/>
      <c r="N2309" s="14"/>
      <c r="O2309" s="14"/>
      <c r="P2309" s="14"/>
      <c r="Q2309" s="14"/>
      <c r="R2309" s="14"/>
      <c r="S2309" s="14"/>
      <c r="T2309" s="14"/>
      <c r="U2309" s="14"/>
      <c r="V2309" s="14"/>
      <c r="W2309" s="14"/>
      <c r="X2309" s="14"/>
      <c r="Y2309" s="14"/>
      <c r="Z2309" s="14"/>
    </row>
    <row r="2310">
      <c r="A2310" s="106">
        <v>2309.0</v>
      </c>
      <c r="B2310" s="107" t="s">
        <v>7119</v>
      </c>
      <c r="C2310" s="107" t="s">
        <v>8091</v>
      </c>
      <c r="D2310" s="107" t="s">
        <v>4509</v>
      </c>
      <c r="E2310" s="36" t="s">
        <v>8092</v>
      </c>
      <c r="F2310" s="14"/>
      <c r="G2310" s="14"/>
      <c r="H2310" s="14"/>
      <c r="I2310" s="14"/>
      <c r="J2310" s="14"/>
      <c r="K2310" s="14"/>
      <c r="L2310" s="14"/>
      <c r="M2310" s="14"/>
      <c r="N2310" s="14"/>
      <c r="O2310" s="14"/>
      <c r="P2310" s="14"/>
      <c r="Q2310" s="14"/>
      <c r="R2310" s="14"/>
      <c r="S2310" s="14"/>
      <c r="T2310" s="14"/>
      <c r="U2310" s="14"/>
      <c r="V2310" s="14"/>
      <c r="W2310" s="14"/>
      <c r="X2310" s="14"/>
      <c r="Y2310" s="14"/>
      <c r="Z2310" s="14"/>
    </row>
    <row r="2311">
      <c r="A2311" s="106">
        <v>2310.0</v>
      </c>
      <c r="B2311" s="107" t="s">
        <v>7119</v>
      </c>
      <c r="C2311" s="107" t="s">
        <v>8093</v>
      </c>
      <c r="D2311" s="107" t="s">
        <v>4509</v>
      </c>
      <c r="E2311" s="36" t="s">
        <v>8094</v>
      </c>
      <c r="F2311" s="14"/>
      <c r="G2311" s="14"/>
      <c r="H2311" s="14"/>
      <c r="I2311" s="14"/>
      <c r="J2311" s="14"/>
      <c r="K2311" s="14"/>
      <c r="L2311" s="14"/>
      <c r="M2311" s="14"/>
      <c r="N2311" s="14"/>
      <c r="O2311" s="14"/>
      <c r="P2311" s="14"/>
      <c r="Q2311" s="14"/>
      <c r="R2311" s="14"/>
      <c r="S2311" s="14"/>
      <c r="T2311" s="14"/>
      <c r="U2311" s="14"/>
      <c r="V2311" s="14"/>
      <c r="W2311" s="14"/>
      <c r="X2311" s="14"/>
      <c r="Y2311" s="14"/>
      <c r="Z2311" s="14"/>
    </row>
    <row r="2312">
      <c r="A2312" s="106">
        <v>2311.0</v>
      </c>
      <c r="B2312" s="107" t="s">
        <v>7119</v>
      </c>
      <c r="C2312" s="107" t="s">
        <v>4836</v>
      </c>
      <c r="D2312" s="107" t="s">
        <v>4885</v>
      </c>
      <c r="E2312" s="36" t="s">
        <v>8095</v>
      </c>
      <c r="F2312" s="14"/>
      <c r="G2312" s="14"/>
      <c r="H2312" s="14"/>
      <c r="I2312" s="14"/>
      <c r="J2312" s="14"/>
      <c r="K2312" s="14"/>
      <c r="L2312" s="14"/>
      <c r="M2312" s="14"/>
      <c r="N2312" s="14"/>
      <c r="O2312" s="14"/>
      <c r="P2312" s="14"/>
      <c r="Q2312" s="14"/>
      <c r="R2312" s="14"/>
      <c r="S2312" s="14"/>
      <c r="T2312" s="14"/>
      <c r="U2312" s="14"/>
      <c r="V2312" s="14"/>
      <c r="W2312" s="14"/>
      <c r="X2312" s="14"/>
      <c r="Y2312" s="14"/>
      <c r="Z2312" s="14"/>
    </row>
    <row r="2313">
      <c r="A2313" s="106">
        <v>2312.0</v>
      </c>
      <c r="B2313" s="107" t="s">
        <v>7119</v>
      </c>
      <c r="C2313" s="107" t="s">
        <v>5031</v>
      </c>
      <c r="D2313" s="107" t="s">
        <v>4509</v>
      </c>
      <c r="E2313" s="36" t="s">
        <v>8096</v>
      </c>
      <c r="F2313" s="14"/>
      <c r="G2313" s="14"/>
      <c r="H2313" s="14"/>
      <c r="I2313" s="14"/>
      <c r="J2313" s="14"/>
      <c r="K2313" s="14"/>
      <c r="L2313" s="14"/>
      <c r="M2313" s="14"/>
      <c r="N2313" s="14"/>
      <c r="O2313" s="14"/>
      <c r="P2313" s="14"/>
      <c r="Q2313" s="14"/>
      <c r="R2313" s="14"/>
      <c r="S2313" s="14"/>
      <c r="T2313" s="14"/>
      <c r="U2313" s="14"/>
      <c r="V2313" s="14"/>
      <c r="W2313" s="14"/>
      <c r="X2313" s="14"/>
      <c r="Y2313" s="14"/>
      <c r="Z2313" s="14"/>
    </row>
    <row r="2314">
      <c r="A2314" s="106">
        <v>2313.0</v>
      </c>
      <c r="B2314" s="107" t="s">
        <v>7119</v>
      </c>
      <c r="C2314" s="107" t="s">
        <v>6624</v>
      </c>
      <c r="D2314" s="107" t="s">
        <v>4509</v>
      </c>
      <c r="E2314" s="36" t="s">
        <v>8097</v>
      </c>
      <c r="F2314" s="14"/>
      <c r="G2314" s="14"/>
      <c r="H2314" s="14"/>
      <c r="I2314" s="14"/>
      <c r="J2314" s="14"/>
      <c r="K2314" s="14"/>
      <c r="L2314" s="14"/>
      <c r="M2314" s="14"/>
      <c r="N2314" s="14"/>
      <c r="O2314" s="14"/>
      <c r="P2314" s="14"/>
      <c r="Q2314" s="14"/>
      <c r="R2314" s="14"/>
      <c r="S2314" s="14"/>
      <c r="T2314" s="14"/>
      <c r="U2314" s="14"/>
      <c r="V2314" s="14"/>
      <c r="W2314" s="14"/>
      <c r="X2314" s="14"/>
      <c r="Y2314" s="14"/>
      <c r="Z2314" s="14"/>
    </row>
    <row r="2315">
      <c r="A2315" s="106">
        <v>2314.0</v>
      </c>
      <c r="B2315" s="107" t="s">
        <v>7119</v>
      </c>
      <c r="C2315" s="107" t="s">
        <v>7965</v>
      </c>
      <c r="D2315" s="107" t="s">
        <v>4509</v>
      </c>
      <c r="E2315" s="36" t="s">
        <v>8098</v>
      </c>
      <c r="F2315" s="14"/>
      <c r="G2315" s="14"/>
      <c r="H2315" s="14"/>
      <c r="I2315" s="14"/>
      <c r="J2315" s="14"/>
      <c r="K2315" s="14"/>
      <c r="L2315" s="14"/>
      <c r="M2315" s="14"/>
      <c r="N2315" s="14"/>
      <c r="O2315" s="14"/>
      <c r="P2315" s="14"/>
      <c r="Q2315" s="14"/>
      <c r="R2315" s="14"/>
      <c r="S2315" s="14"/>
      <c r="T2315" s="14"/>
      <c r="U2315" s="14"/>
      <c r="V2315" s="14"/>
      <c r="W2315" s="14"/>
      <c r="X2315" s="14"/>
      <c r="Y2315" s="14"/>
      <c r="Z2315" s="14"/>
    </row>
    <row r="2316">
      <c r="A2316" s="106">
        <v>2315.0</v>
      </c>
      <c r="B2316" s="107" t="s">
        <v>7119</v>
      </c>
      <c r="C2316" s="107" t="s">
        <v>8099</v>
      </c>
      <c r="D2316" s="107" t="s">
        <v>4505</v>
      </c>
      <c r="E2316" s="36" t="s">
        <v>8100</v>
      </c>
      <c r="F2316" s="14"/>
      <c r="G2316" s="14"/>
      <c r="H2316" s="14"/>
      <c r="I2316" s="14"/>
      <c r="J2316" s="14"/>
      <c r="K2316" s="14"/>
      <c r="L2316" s="14"/>
      <c r="M2316" s="14"/>
      <c r="N2316" s="14"/>
      <c r="O2316" s="14"/>
      <c r="P2316" s="14"/>
      <c r="Q2316" s="14"/>
      <c r="R2316" s="14"/>
      <c r="S2316" s="14"/>
      <c r="T2316" s="14"/>
      <c r="U2316" s="14"/>
      <c r="V2316" s="14"/>
      <c r="W2316" s="14"/>
      <c r="X2316" s="14"/>
      <c r="Y2316" s="14"/>
      <c r="Z2316" s="14"/>
    </row>
    <row r="2317">
      <c r="A2317" s="106">
        <v>2316.0</v>
      </c>
      <c r="B2317" s="107" t="s">
        <v>7119</v>
      </c>
      <c r="C2317" s="107" t="s">
        <v>8101</v>
      </c>
      <c r="D2317" s="107" t="s">
        <v>4509</v>
      </c>
      <c r="E2317" s="36" t="s">
        <v>8102</v>
      </c>
      <c r="F2317" s="14"/>
      <c r="G2317" s="14"/>
      <c r="H2317" s="14"/>
      <c r="I2317" s="14"/>
      <c r="J2317" s="14"/>
      <c r="K2317" s="14"/>
      <c r="L2317" s="14"/>
      <c r="M2317" s="14"/>
      <c r="N2317" s="14"/>
      <c r="O2317" s="14"/>
      <c r="P2317" s="14"/>
      <c r="Q2317" s="14"/>
      <c r="R2317" s="14"/>
      <c r="S2317" s="14"/>
      <c r="T2317" s="14"/>
      <c r="U2317" s="14"/>
      <c r="V2317" s="14"/>
      <c r="W2317" s="14"/>
      <c r="X2317" s="14"/>
      <c r="Y2317" s="14"/>
      <c r="Z2317" s="14"/>
    </row>
    <row r="2318">
      <c r="A2318" s="106">
        <v>2317.0</v>
      </c>
      <c r="B2318" s="107" t="s">
        <v>7119</v>
      </c>
      <c r="C2318" s="107" t="s">
        <v>8103</v>
      </c>
      <c r="D2318" s="107" t="s">
        <v>4509</v>
      </c>
      <c r="E2318" s="36" t="s">
        <v>8104</v>
      </c>
      <c r="F2318" s="14"/>
      <c r="G2318" s="14"/>
      <c r="H2318" s="14"/>
      <c r="I2318" s="14"/>
      <c r="J2318" s="14"/>
      <c r="K2318" s="14"/>
      <c r="L2318" s="14"/>
      <c r="M2318" s="14"/>
      <c r="N2318" s="14"/>
      <c r="O2318" s="14"/>
      <c r="P2318" s="14"/>
      <c r="Q2318" s="14"/>
      <c r="R2318" s="14"/>
      <c r="S2318" s="14"/>
      <c r="T2318" s="14"/>
      <c r="U2318" s="14"/>
      <c r="V2318" s="14"/>
      <c r="W2318" s="14"/>
      <c r="X2318" s="14"/>
      <c r="Y2318" s="14"/>
      <c r="Z2318" s="14"/>
    </row>
    <row r="2319">
      <c r="A2319" s="106">
        <v>2318.0</v>
      </c>
      <c r="B2319" s="107" t="s">
        <v>7119</v>
      </c>
      <c r="C2319" s="107" t="s">
        <v>8105</v>
      </c>
      <c r="D2319" s="107" t="s">
        <v>4509</v>
      </c>
      <c r="E2319" s="36" t="s">
        <v>8106</v>
      </c>
      <c r="F2319" s="14"/>
      <c r="G2319" s="14"/>
      <c r="H2319" s="14"/>
      <c r="I2319" s="14"/>
      <c r="J2319" s="14"/>
      <c r="K2319" s="14"/>
      <c r="L2319" s="14"/>
      <c r="M2319" s="14"/>
      <c r="N2319" s="14"/>
      <c r="O2319" s="14"/>
      <c r="P2319" s="14"/>
      <c r="Q2319" s="14"/>
      <c r="R2319" s="14"/>
      <c r="S2319" s="14"/>
      <c r="T2319" s="14"/>
      <c r="U2319" s="14"/>
      <c r="V2319" s="14"/>
      <c r="W2319" s="14"/>
      <c r="X2319" s="14"/>
      <c r="Y2319" s="14"/>
      <c r="Z2319" s="14"/>
    </row>
    <row r="2320">
      <c r="A2320" s="106">
        <v>2319.0</v>
      </c>
      <c r="B2320" s="107" t="s">
        <v>7119</v>
      </c>
      <c r="C2320" s="107" t="s">
        <v>5891</v>
      </c>
      <c r="D2320" s="107" t="s">
        <v>4509</v>
      </c>
      <c r="E2320" s="36" t="s">
        <v>8107</v>
      </c>
      <c r="F2320" s="14"/>
      <c r="G2320" s="14"/>
      <c r="H2320" s="14"/>
      <c r="I2320" s="14"/>
      <c r="J2320" s="14"/>
      <c r="K2320" s="14"/>
      <c r="L2320" s="14"/>
      <c r="M2320" s="14"/>
      <c r="N2320" s="14"/>
      <c r="O2320" s="14"/>
      <c r="P2320" s="14"/>
      <c r="Q2320" s="14"/>
      <c r="R2320" s="14"/>
      <c r="S2320" s="14"/>
      <c r="T2320" s="14"/>
      <c r="U2320" s="14"/>
      <c r="V2320" s="14"/>
      <c r="W2320" s="14"/>
      <c r="X2320" s="14"/>
      <c r="Y2320" s="14"/>
      <c r="Z2320" s="14"/>
    </row>
    <row r="2321">
      <c r="A2321" s="106">
        <v>2320.0</v>
      </c>
      <c r="B2321" s="107" t="s">
        <v>7119</v>
      </c>
      <c r="C2321" s="107" t="s">
        <v>8108</v>
      </c>
      <c r="D2321" s="107" t="s">
        <v>4509</v>
      </c>
      <c r="E2321" s="36" t="s">
        <v>8109</v>
      </c>
      <c r="F2321" s="14"/>
      <c r="G2321" s="14"/>
      <c r="H2321" s="14"/>
      <c r="I2321" s="14"/>
      <c r="J2321" s="14"/>
      <c r="K2321" s="14"/>
      <c r="L2321" s="14"/>
      <c r="M2321" s="14"/>
      <c r="N2321" s="14"/>
      <c r="O2321" s="14"/>
      <c r="P2321" s="14"/>
      <c r="Q2321" s="14"/>
      <c r="R2321" s="14"/>
      <c r="S2321" s="14"/>
      <c r="T2321" s="14"/>
      <c r="U2321" s="14"/>
      <c r="V2321" s="14"/>
      <c r="W2321" s="14"/>
      <c r="X2321" s="14"/>
      <c r="Y2321" s="14"/>
      <c r="Z2321" s="14"/>
    </row>
    <row r="2322">
      <c r="A2322" s="106">
        <v>2321.0</v>
      </c>
      <c r="B2322" s="107" t="s">
        <v>7119</v>
      </c>
      <c r="C2322" s="107" t="s">
        <v>5199</v>
      </c>
      <c r="D2322" s="107" t="s">
        <v>4509</v>
      </c>
      <c r="E2322" s="36" t="s">
        <v>8110</v>
      </c>
      <c r="F2322" s="14"/>
      <c r="G2322" s="14"/>
      <c r="H2322" s="14"/>
      <c r="I2322" s="14"/>
      <c r="J2322" s="14"/>
      <c r="K2322" s="14"/>
      <c r="L2322" s="14"/>
      <c r="M2322" s="14"/>
      <c r="N2322" s="14"/>
      <c r="O2322" s="14"/>
      <c r="P2322" s="14"/>
      <c r="Q2322" s="14"/>
      <c r="R2322" s="14"/>
      <c r="S2322" s="14"/>
      <c r="T2322" s="14"/>
      <c r="U2322" s="14"/>
      <c r="V2322" s="14"/>
      <c r="W2322" s="14"/>
      <c r="X2322" s="14"/>
      <c r="Y2322" s="14"/>
      <c r="Z2322" s="14"/>
    </row>
    <row r="2323">
      <c r="A2323" s="106">
        <v>2322.0</v>
      </c>
      <c r="B2323" s="107" t="s">
        <v>7119</v>
      </c>
      <c r="C2323" s="107" t="s">
        <v>5432</v>
      </c>
      <c r="D2323" s="107" t="s">
        <v>4505</v>
      </c>
      <c r="E2323" s="36" t="s">
        <v>8111</v>
      </c>
      <c r="F2323" s="14"/>
      <c r="G2323" s="14"/>
      <c r="H2323" s="14"/>
      <c r="I2323" s="14"/>
      <c r="J2323" s="14"/>
      <c r="K2323" s="14"/>
      <c r="L2323" s="14"/>
      <c r="M2323" s="14"/>
      <c r="N2323" s="14"/>
      <c r="O2323" s="14"/>
      <c r="P2323" s="14"/>
      <c r="Q2323" s="14"/>
      <c r="R2323" s="14"/>
      <c r="S2323" s="14"/>
      <c r="T2323" s="14"/>
      <c r="U2323" s="14"/>
      <c r="V2323" s="14"/>
      <c r="W2323" s="14"/>
      <c r="X2323" s="14"/>
      <c r="Y2323" s="14"/>
      <c r="Z2323" s="14"/>
    </row>
    <row r="2324">
      <c r="A2324" s="106">
        <v>2323.0</v>
      </c>
      <c r="B2324" s="107" t="s">
        <v>7119</v>
      </c>
      <c r="C2324" s="107" t="s">
        <v>6617</v>
      </c>
      <c r="D2324" s="107" t="s">
        <v>4509</v>
      </c>
      <c r="E2324" s="36" t="s">
        <v>8112</v>
      </c>
      <c r="F2324" s="14"/>
      <c r="G2324" s="14"/>
      <c r="H2324" s="14"/>
      <c r="I2324" s="14"/>
      <c r="J2324" s="14"/>
      <c r="K2324" s="14"/>
      <c r="L2324" s="14"/>
      <c r="M2324" s="14"/>
      <c r="N2324" s="14"/>
      <c r="O2324" s="14"/>
      <c r="P2324" s="14"/>
      <c r="Q2324" s="14"/>
      <c r="R2324" s="14"/>
      <c r="S2324" s="14"/>
      <c r="T2324" s="14"/>
      <c r="U2324" s="14"/>
      <c r="V2324" s="14"/>
      <c r="W2324" s="14"/>
      <c r="X2324" s="14"/>
      <c r="Y2324" s="14"/>
      <c r="Z2324" s="14"/>
    </row>
    <row r="2325">
      <c r="A2325" s="106">
        <v>2324.0</v>
      </c>
      <c r="B2325" s="107" t="s">
        <v>7119</v>
      </c>
      <c r="C2325" s="107" t="s">
        <v>5480</v>
      </c>
      <c r="D2325" s="107" t="s">
        <v>4509</v>
      </c>
      <c r="E2325" s="36" t="s">
        <v>8113</v>
      </c>
      <c r="F2325" s="14"/>
      <c r="G2325" s="14"/>
      <c r="H2325" s="14"/>
      <c r="I2325" s="14"/>
      <c r="J2325" s="14"/>
      <c r="K2325" s="14"/>
      <c r="L2325" s="14"/>
      <c r="M2325" s="14"/>
      <c r="N2325" s="14"/>
      <c r="O2325" s="14"/>
      <c r="P2325" s="14"/>
      <c r="Q2325" s="14"/>
      <c r="R2325" s="14"/>
      <c r="S2325" s="14"/>
      <c r="T2325" s="14"/>
      <c r="U2325" s="14"/>
      <c r="V2325" s="14"/>
      <c r="W2325" s="14"/>
      <c r="X2325" s="14"/>
      <c r="Y2325" s="14"/>
      <c r="Z2325" s="14"/>
    </row>
    <row r="2326">
      <c r="A2326" s="106">
        <v>2325.0</v>
      </c>
      <c r="B2326" s="107" t="s">
        <v>7119</v>
      </c>
      <c r="C2326" s="107" t="s">
        <v>5199</v>
      </c>
      <c r="D2326" s="107" t="s">
        <v>4505</v>
      </c>
      <c r="E2326" s="36" t="s">
        <v>8114</v>
      </c>
      <c r="F2326" s="14"/>
      <c r="G2326" s="14"/>
      <c r="H2326" s="14"/>
      <c r="I2326" s="14"/>
      <c r="J2326" s="14"/>
      <c r="K2326" s="14"/>
      <c r="L2326" s="14"/>
      <c r="M2326" s="14"/>
      <c r="N2326" s="14"/>
      <c r="O2326" s="14"/>
      <c r="P2326" s="14"/>
      <c r="Q2326" s="14"/>
      <c r="R2326" s="14"/>
      <c r="S2326" s="14"/>
      <c r="T2326" s="14"/>
      <c r="U2326" s="14"/>
      <c r="V2326" s="14"/>
      <c r="W2326" s="14"/>
      <c r="X2326" s="14"/>
      <c r="Y2326" s="14"/>
      <c r="Z2326" s="14"/>
    </row>
    <row r="2327">
      <c r="A2327" s="106">
        <v>2326.0</v>
      </c>
      <c r="B2327" s="107" t="s">
        <v>7119</v>
      </c>
      <c r="C2327" s="107" t="s">
        <v>8115</v>
      </c>
      <c r="D2327" s="107" t="s">
        <v>4509</v>
      </c>
      <c r="E2327" s="36" t="s">
        <v>8116</v>
      </c>
      <c r="F2327" s="14"/>
      <c r="G2327" s="14"/>
      <c r="H2327" s="14"/>
      <c r="I2327" s="14"/>
      <c r="J2327" s="14"/>
      <c r="K2327" s="14"/>
      <c r="L2327" s="14"/>
      <c r="M2327" s="14"/>
      <c r="N2327" s="14"/>
      <c r="O2327" s="14"/>
      <c r="P2327" s="14"/>
      <c r="Q2327" s="14"/>
      <c r="R2327" s="14"/>
      <c r="S2327" s="14"/>
      <c r="T2327" s="14"/>
      <c r="U2327" s="14"/>
      <c r="V2327" s="14"/>
      <c r="W2327" s="14"/>
      <c r="X2327" s="14"/>
      <c r="Y2327" s="14"/>
      <c r="Z2327" s="14"/>
    </row>
    <row r="2328">
      <c r="A2328" s="106">
        <v>2327.0</v>
      </c>
      <c r="B2328" s="107" t="s">
        <v>7119</v>
      </c>
      <c r="C2328" s="107" t="s">
        <v>8117</v>
      </c>
      <c r="D2328" s="107" t="s">
        <v>4509</v>
      </c>
      <c r="E2328" s="36" t="s">
        <v>8118</v>
      </c>
      <c r="F2328" s="14"/>
      <c r="G2328" s="14"/>
      <c r="H2328" s="14"/>
      <c r="I2328" s="14"/>
      <c r="J2328" s="14"/>
      <c r="K2328" s="14"/>
      <c r="L2328" s="14"/>
      <c r="M2328" s="14"/>
      <c r="N2328" s="14"/>
      <c r="O2328" s="14"/>
      <c r="P2328" s="14"/>
      <c r="Q2328" s="14"/>
      <c r="R2328" s="14"/>
      <c r="S2328" s="14"/>
      <c r="T2328" s="14"/>
      <c r="U2328" s="14"/>
      <c r="V2328" s="14"/>
      <c r="W2328" s="14"/>
      <c r="X2328" s="14"/>
      <c r="Y2328" s="14"/>
      <c r="Z2328" s="14"/>
    </row>
    <row r="2329">
      <c r="A2329" s="106">
        <v>2328.0</v>
      </c>
      <c r="B2329" s="107" t="s">
        <v>7119</v>
      </c>
      <c r="C2329" s="107" t="s">
        <v>5749</v>
      </c>
      <c r="D2329" s="107" t="s">
        <v>4505</v>
      </c>
      <c r="E2329" s="36" t="s">
        <v>8119</v>
      </c>
      <c r="F2329" s="14"/>
      <c r="G2329" s="14"/>
      <c r="H2329" s="14"/>
      <c r="I2329" s="14"/>
      <c r="J2329" s="14"/>
      <c r="K2329" s="14"/>
      <c r="L2329" s="14"/>
      <c r="M2329" s="14"/>
      <c r="N2329" s="14"/>
      <c r="O2329" s="14"/>
      <c r="P2329" s="14"/>
      <c r="Q2329" s="14"/>
      <c r="R2329" s="14"/>
      <c r="S2329" s="14"/>
      <c r="T2329" s="14"/>
      <c r="U2329" s="14"/>
      <c r="V2329" s="14"/>
      <c r="W2329" s="14"/>
      <c r="X2329" s="14"/>
      <c r="Y2329" s="14"/>
      <c r="Z2329" s="14"/>
    </row>
    <row r="2330">
      <c r="A2330" s="106">
        <v>2329.0</v>
      </c>
      <c r="B2330" s="107" t="s">
        <v>7119</v>
      </c>
      <c r="C2330" s="107" t="s">
        <v>8120</v>
      </c>
      <c r="D2330" s="107" t="s">
        <v>4509</v>
      </c>
      <c r="E2330" s="36" t="s">
        <v>8121</v>
      </c>
      <c r="F2330" s="14"/>
      <c r="G2330" s="14"/>
      <c r="H2330" s="14"/>
      <c r="I2330" s="14"/>
      <c r="J2330" s="14"/>
      <c r="K2330" s="14"/>
      <c r="L2330" s="14"/>
      <c r="M2330" s="14"/>
      <c r="N2330" s="14"/>
      <c r="O2330" s="14"/>
      <c r="P2330" s="14"/>
      <c r="Q2330" s="14"/>
      <c r="R2330" s="14"/>
      <c r="S2330" s="14"/>
      <c r="T2330" s="14"/>
      <c r="U2330" s="14"/>
      <c r="V2330" s="14"/>
      <c r="W2330" s="14"/>
      <c r="X2330" s="14"/>
      <c r="Y2330" s="14"/>
      <c r="Z2330" s="14"/>
    </row>
    <row r="2331">
      <c r="A2331" s="106">
        <v>2330.0</v>
      </c>
      <c r="B2331" s="107" t="s">
        <v>7119</v>
      </c>
      <c r="C2331" s="107" t="s">
        <v>8122</v>
      </c>
      <c r="D2331" s="107" t="s">
        <v>4509</v>
      </c>
      <c r="E2331" s="36" t="s">
        <v>8123</v>
      </c>
      <c r="F2331" s="14"/>
      <c r="G2331" s="14"/>
      <c r="H2331" s="14"/>
      <c r="I2331" s="14"/>
      <c r="J2331" s="14"/>
      <c r="K2331" s="14"/>
      <c r="L2331" s="14"/>
      <c r="M2331" s="14"/>
      <c r="N2331" s="14"/>
      <c r="O2331" s="14"/>
      <c r="P2331" s="14"/>
      <c r="Q2331" s="14"/>
      <c r="R2331" s="14"/>
      <c r="S2331" s="14"/>
      <c r="T2331" s="14"/>
      <c r="U2331" s="14"/>
      <c r="V2331" s="14"/>
      <c r="W2331" s="14"/>
      <c r="X2331" s="14"/>
      <c r="Y2331" s="14"/>
      <c r="Z2331" s="14"/>
    </row>
    <row r="2332">
      <c r="A2332" s="106">
        <v>2331.0</v>
      </c>
      <c r="B2332" s="107" t="s">
        <v>7119</v>
      </c>
      <c r="C2332" s="107" t="s">
        <v>8124</v>
      </c>
      <c r="D2332" s="107" t="s">
        <v>4509</v>
      </c>
      <c r="E2332" s="36" t="s">
        <v>8125</v>
      </c>
      <c r="F2332" s="14"/>
      <c r="G2332" s="14"/>
      <c r="H2332" s="14"/>
      <c r="I2332" s="14"/>
      <c r="J2332" s="14"/>
      <c r="K2332" s="14"/>
      <c r="L2332" s="14"/>
      <c r="M2332" s="14"/>
      <c r="N2332" s="14"/>
      <c r="O2332" s="14"/>
      <c r="P2332" s="14"/>
      <c r="Q2332" s="14"/>
      <c r="R2332" s="14"/>
      <c r="S2332" s="14"/>
      <c r="T2332" s="14"/>
      <c r="U2332" s="14"/>
      <c r="V2332" s="14"/>
      <c r="W2332" s="14"/>
      <c r="X2332" s="14"/>
      <c r="Y2332" s="14"/>
      <c r="Z2332" s="14"/>
    </row>
    <row r="2333">
      <c r="A2333" s="106">
        <v>2332.0</v>
      </c>
      <c r="B2333" s="107" t="s">
        <v>7119</v>
      </c>
      <c r="C2333" s="107" t="s">
        <v>8126</v>
      </c>
      <c r="D2333" s="107" t="s">
        <v>4509</v>
      </c>
      <c r="E2333" s="36" t="s">
        <v>8127</v>
      </c>
      <c r="F2333" s="14"/>
      <c r="G2333" s="14"/>
      <c r="H2333" s="14"/>
      <c r="I2333" s="14"/>
      <c r="J2333" s="14"/>
      <c r="K2333" s="14"/>
      <c r="L2333" s="14"/>
      <c r="M2333" s="14"/>
      <c r="N2333" s="14"/>
      <c r="O2333" s="14"/>
      <c r="P2333" s="14"/>
      <c r="Q2333" s="14"/>
      <c r="R2333" s="14"/>
      <c r="S2333" s="14"/>
      <c r="T2333" s="14"/>
      <c r="U2333" s="14"/>
      <c r="V2333" s="14"/>
      <c r="W2333" s="14"/>
      <c r="X2333" s="14"/>
      <c r="Y2333" s="14"/>
      <c r="Z2333" s="14"/>
    </row>
    <row r="2334">
      <c r="A2334" s="106">
        <v>2333.0</v>
      </c>
      <c r="B2334" s="107" t="s">
        <v>7119</v>
      </c>
      <c r="C2334" s="107" t="s">
        <v>8128</v>
      </c>
      <c r="D2334" s="107" t="s">
        <v>4509</v>
      </c>
      <c r="E2334" s="36" t="s">
        <v>8129</v>
      </c>
      <c r="F2334" s="14"/>
      <c r="G2334" s="14"/>
      <c r="H2334" s="14"/>
      <c r="I2334" s="14"/>
      <c r="J2334" s="14"/>
      <c r="K2334" s="14"/>
      <c r="L2334" s="14"/>
      <c r="M2334" s="14"/>
      <c r="N2334" s="14"/>
      <c r="O2334" s="14"/>
      <c r="P2334" s="14"/>
      <c r="Q2334" s="14"/>
      <c r="R2334" s="14"/>
      <c r="S2334" s="14"/>
      <c r="T2334" s="14"/>
      <c r="U2334" s="14"/>
      <c r="V2334" s="14"/>
      <c r="W2334" s="14"/>
      <c r="X2334" s="14"/>
      <c r="Y2334" s="14"/>
      <c r="Z2334" s="14"/>
    </row>
    <row r="2335">
      <c r="A2335" s="106">
        <v>2334.0</v>
      </c>
      <c r="B2335" s="107" t="s">
        <v>7119</v>
      </c>
      <c r="C2335" s="107" t="s">
        <v>8130</v>
      </c>
      <c r="D2335" s="107" t="s">
        <v>4505</v>
      </c>
      <c r="E2335" s="36" t="s">
        <v>8131</v>
      </c>
      <c r="F2335" s="14"/>
      <c r="G2335" s="14"/>
      <c r="H2335" s="14"/>
      <c r="I2335" s="14"/>
      <c r="J2335" s="14"/>
      <c r="K2335" s="14"/>
      <c r="L2335" s="14"/>
      <c r="M2335" s="14"/>
      <c r="N2335" s="14"/>
      <c r="O2335" s="14"/>
      <c r="P2335" s="14"/>
      <c r="Q2335" s="14"/>
      <c r="R2335" s="14"/>
      <c r="S2335" s="14"/>
      <c r="T2335" s="14"/>
      <c r="U2335" s="14"/>
      <c r="V2335" s="14"/>
      <c r="W2335" s="14"/>
      <c r="X2335" s="14"/>
      <c r="Y2335" s="14"/>
      <c r="Z2335" s="14"/>
    </row>
    <row r="2336">
      <c r="A2336" s="106">
        <v>2335.0</v>
      </c>
      <c r="B2336" s="107" t="s">
        <v>7119</v>
      </c>
      <c r="C2336" s="107" t="s">
        <v>6617</v>
      </c>
      <c r="D2336" s="107" t="s">
        <v>4509</v>
      </c>
      <c r="E2336" s="36" t="s">
        <v>8132</v>
      </c>
      <c r="F2336" s="14"/>
      <c r="G2336" s="14"/>
      <c r="H2336" s="14"/>
      <c r="I2336" s="14"/>
      <c r="J2336" s="14"/>
      <c r="K2336" s="14"/>
      <c r="L2336" s="14"/>
      <c r="M2336" s="14"/>
      <c r="N2336" s="14"/>
      <c r="O2336" s="14"/>
      <c r="P2336" s="14"/>
      <c r="Q2336" s="14"/>
      <c r="R2336" s="14"/>
      <c r="S2336" s="14"/>
      <c r="T2336" s="14"/>
      <c r="U2336" s="14"/>
      <c r="V2336" s="14"/>
      <c r="W2336" s="14"/>
      <c r="X2336" s="14"/>
      <c r="Y2336" s="14"/>
      <c r="Z2336" s="14"/>
    </row>
    <row r="2337">
      <c r="A2337" s="106">
        <v>2336.0</v>
      </c>
      <c r="B2337" s="107" t="s">
        <v>7119</v>
      </c>
      <c r="C2337" s="107" t="s">
        <v>4530</v>
      </c>
      <c r="D2337" s="107" t="s">
        <v>4509</v>
      </c>
      <c r="E2337" s="36" t="s">
        <v>8133</v>
      </c>
      <c r="F2337" s="14"/>
      <c r="G2337" s="14"/>
      <c r="H2337" s="14"/>
      <c r="I2337" s="14"/>
      <c r="J2337" s="14"/>
      <c r="K2337" s="14"/>
      <c r="L2337" s="14"/>
      <c r="M2337" s="14"/>
      <c r="N2337" s="14"/>
      <c r="O2337" s="14"/>
      <c r="P2337" s="14"/>
      <c r="Q2337" s="14"/>
      <c r="R2337" s="14"/>
      <c r="S2337" s="14"/>
      <c r="T2337" s="14"/>
      <c r="U2337" s="14"/>
      <c r="V2337" s="14"/>
      <c r="W2337" s="14"/>
      <c r="X2337" s="14"/>
      <c r="Y2337" s="14"/>
      <c r="Z2337" s="14"/>
    </row>
    <row r="2338">
      <c r="A2338" s="106">
        <v>2337.0</v>
      </c>
      <c r="B2338" s="107" t="s">
        <v>7119</v>
      </c>
      <c r="C2338" s="107" t="s">
        <v>8134</v>
      </c>
      <c r="D2338" s="107" t="s">
        <v>4509</v>
      </c>
      <c r="E2338" s="36" t="s">
        <v>8135</v>
      </c>
      <c r="F2338" s="14"/>
      <c r="G2338" s="14"/>
      <c r="H2338" s="14"/>
      <c r="I2338" s="14"/>
      <c r="J2338" s="14"/>
      <c r="K2338" s="14"/>
      <c r="L2338" s="14"/>
      <c r="M2338" s="14"/>
      <c r="N2338" s="14"/>
      <c r="O2338" s="14"/>
      <c r="P2338" s="14"/>
      <c r="Q2338" s="14"/>
      <c r="R2338" s="14"/>
      <c r="S2338" s="14"/>
      <c r="T2338" s="14"/>
      <c r="U2338" s="14"/>
      <c r="V2338" s="14"/>
      <c r="W2338" s="14"/>
      <c r="X2338" s="14"/>
      <c r="Y2338" s="14"/>
      <c r="Z2338" s="14"/>
    </row>
    <row r="2339">
      <c r="A2339" s="106">
        <v>2338.0</v>
      </c>
      <c r="B2339" s="107" t="s">
        <v>7119</v>
      </c>
      <c r="C2339" s="107" t="s">
        <v>5110</v>
      </c>
      <c r="D2339" s="107" t="s">
        <v>4509</v>
      </c>
      <c r="E2339" s="36" t="s">
        <v>8136</v>
      </c>
      <c r="F2339" s="14"/>
      <c r="G2339" s="14"/>
      <c r="H2339" s="14"/>
      <c r="I2339" s="14"/>
      <c r="J2339" s="14"/>
      <c r="K2339" s="14"/>
      <c r="L2339" s="14"/>
      <c r="M2339" s="14"/>
      <c r="N2339" s="14"/>
      <c r="O2339" s="14"/>
      <c r="P2339" s="14"/>
      <c r="Q2339" s="14"/>
      <c r="R2339" s="14"/>
      <c r="S2339" s="14"/>
      <c r="T2339" s="14"/>
      <c r="U2339" s="14"/>
      <c r="V2339" s="14"/>
      <c r="W2339" s="14"/>
      <c r="X2339" s="14"/>
      <c r="Y2339" s="14"/>
      <c r="Z2339" s="14"/>
    </row>
    <row r="2340">
      <c r="A2340" s="106">
        <v>2339.0</v>
      </c>
      <c r="B2340" s="107" t="s">
        <v>7119</v>
      </c>
      <c r="C2340" s="107" t="s">
        <v>8137</v>
      </c>
      <c r="D2340" s="107" t="s">
        <v>4509</v>
      </c>
      <c r="E2340" s="36" t="s">
        <v>8138</v>
      </c>
      <c r="F2340" s="14"/>
      <c r="G2340" s="14"/>
      <c r="H2340" s="14"/>
      <c r="I2340" s="14"/>
      <c r="J2340" s="14"/>
      <c r="K2340" s="14"/>
      <c r="L2340" s="14"/>
      <c r="M2340" s="14"/>
      <c r="N2340" s="14"/>
      <c r="O2340" s="14"/>
      <c r="P2340" s="14"/>
      <c r="Q2340" s="14"/>
      <c r="R2340" s="14"/>
      <c r="S2340" s="14"/>
      <c r="T2340" s="14"/>
      <c r="U2340" s="14"/>
      <c r="V2340" s="14"/>
      <c r="W2340" s="14"/>
      <c r="X2340" s="14"/>
      <c r="Y2340" s="14"/>
      <c r="Z2340" s="14"/>
    </row>
    <row r="2341">
      <c r="A2341" s="106">
        <v>2340.0</v>
      </c>
      <c r="B2341" s="107" t="s">
        <v>7119</v>
      </c>
      <c r="C2341" s="107" t="s">
        <v>4976</v>
      </c>
      <c r="D2341" s="107" t="s">
        <v>4505</v>
      </c>
      <c r="E2341" s="36" t="s">
        <v>8139</v>
      </c>
      <c r="F2341" s="14"/>
      <c r="G2341" s="14"/>
      <c r="H2341" s="14"/>
      <c r="I2341" s="14"/>
      <c r="J2341" s="14"/>
      <c r="K2341" s="14"/>
      <c r="L2341" s="14"/>
      <c r="M2341" s="14"/>
      <c r="N2341" s="14"/>
      <c r="O2341" s="14"/>
      <c r="P2341" s="14"/>
      <c r="Q2341" s="14"/>
      <c r="R2341" s="14"/>
      <c r="S2341" s="14"/>
      <c r="T2341" s="14"/>
      <c r="U2341" s="14"/>
      <c r="V2341" s="14"/>
      <c r="W2341" s="14"/>
      <c r="X2341" s="14"/>
      <c r="Y2341" s="14"/>
      <c r="Z2341" s="14"/>
    </row>
    <row r="2342">
      <c r="A2342" s="106">
        <v>2341.0</v>
      </c>
      <c r="B2342" s="107" t="s">
        <v>7119</v>
      </c>
      <c r="C2342" s="107" t="s">
        <v>4525</v>
      </c>
      <c r="D2342" s="107" t="s">
        <v>4509</v>
      </c>
      <c r="E2342" s="36" t="s">
        <v>8140</v>
      </c>
      <c r="F2342" s="14"/>
      <c r="G2342" s="14"/>
      <c r="H2342" s="14"/>
      <c r="I2342" s="14"/>
      <c r="J2342" s="14"/>
      <c r="K2342" s="14"/>
      <c r="L2342" s="14"/>
      <c r="M2342" s="14"/>
      <c r="N2342" s="14"/>
      <c r="O2342" s="14"/>
      <c r="P2342" s="14"/>
      <c r="Q2342" s="14"/>
      <c r="R2342" s="14"/>
      <c r="S2342" s="14"/>
      <c r="T2342" s="14"/>
      <c r="U2342" s="14"/>
      <c r="V2342" s="14"/>
      <c r="W2342" s="14"/>
      <c r="X2342" s="14"/>
      <c r="Y2342" s="14"/>
      <c r="Z2342" s="14"/>
    </row>
    <row r="2343">
      <c r="A2343" s="106">
        <v>2342.0</v>
      </c>
      <c r="B2343" s="107" t="s">
        <v>7119</v>
      </c>
      <c r="C2343" s="107" t="s">
        <v>5510</v>
      </c>
      <c r="D2343" s="107" t="s">
        <v>4505</v>
      </c>
      <c r="E2343" s="36" t="s">
        <v>8141</v>
      </c>
      <c r="F2343" s="14"/>
      <c r="G2343" s="14"/>
      <c r="H2343" s="14"/>
      <c r="I2343" s="14"/>
      <c r="J2343" s="14"/>
      <c r="K2343" s="14"/>
      <c r="L2343" s="14"/>
      <c r="M2343" s="14"/>
      <c r="N2343" s="14"/>
      <c r="O2343" s="14"/>
      <c r="P2343" s="14"/>
      <c r="Q2343" s="14"/>
      <c r="R2343" s="14"/>
      <c r="S2343" s="14"/>
      <c r="T2343" s="14"/>
      <c r="U2343" s="14"/>
      <c r="V2343" s="14"/>
      <c r="W2343" s="14"/>
      <c r="X2343" s="14"/>
      <c r="Y2343" s="14"/>
      <c r="Z2343" s="14"/>
    </row>
    <row r="2344">
      <c r="A2344" s="106">
        <v>2343.0</v>
      </c>
      <c r="B2344" s="107" t="s">
        <v>7119</v>
      </c>
      <c r="C2344" s="107" t="s">
        <v>4541</v>
      </c>
      <c r="D2344" s="107" t="s">
        <v>4509</v>
      </c>
      <c r="E2344" s="36" t="s">
        <v>8142</v>
      </c>
      <c r="F2344" s="14"/>
      <c r="G2344" s="14"/>
      <c r="H2344" s="14"/>
      <c r="I2344" s="14"/>
      <c r="J2344" s="14"/>
      <c r="K2344" s="14"/>
      <c r="L2344" s="14"/>
      <c r="M2344" s="14"/>
      <c r="N2344" s="14"/>
      <c r="O2344" s="14"/>
      <c r="P2344" s="14"/>
      <c r="Q2344" s="14"/>
      <c r="R2344" s="14"/>
      <c r="S2344" s="14"/>
      <c r="T2344" s="14"/>
      <c r="U2344" s="14"/>
      <c r="V2344" s="14"/>
      <c r="W2344" s="14"/>
      <c r="X2344" s="14"/>
      <c r="Y2344" s="14"/>
      <c r="Z2344" s="14"/>
    </row>
    <row r="2345">
      <c r="A2345" s="106">
        <v>2344.0</v>
      </c>
      <c r="B2345" s="107" t="s">
        <v>7119</v>
      </c>
      <c r="C2345" s="107" t="s">
        <v>5124</v>
      </c>
      <c r="D2345" s="107" t="s">
        <v>4509</v>
      </c>
      <c r="E2345" s="36" t="s">
        <v>8143</v>
      </c>
      <c r="F2345" s="14"/>
      <c r="G2345" s="14"/>
      <c r="H2345" s="14"/>
      <c r="I2345" s="14"/>
      <c r="J2345" s="14"/>
      <c r="K2345" s="14"/>
      <c r="L2345" s="14"/>
      <c r="M2345" s="14"/>
      <c r="N2345" s="14"/>
      <c r="O2345" s="14"/>
      <c r="P2345" s="14"/>
      <c r="Q2345" s="14"/>
      <c r="R2345" s="14"/>
      <c r="S2345" s="14"/>
      <c r="T2345" s="14"/>
      <c r="U2345" s="14"/>
      <c r="V2345" s="14"/>
      <c r="W2345" s="14"/>
      <c r="X2345" s="14"/>
      <c r="Y2345" s="14"/>
      <c r="Z2345" s="14"/>
    </row>
    <row r="2346">
      <c r="A2346" s="106">
        <v>2345.0</v>
      </c>
      <c r="B2346" s="107" t="s">
        <v>7119</v>
      </c>
      <c r="C2346" s="107" t="s">
        <v>5232</v>
      </c>
      <c r="D2346" s="107" t="s">
        <v>4509</v>
      </c>
      <c r="E2346" s="36" t="s">
        <v>8144</v>
      </c>
      <c r="F2346" s="14"/>
      <c r="G2346" s="14"/>
      <c r="H2346" s="14"/>
      <c r="I2346" s="14"/>
      <c r="J2346" s="14"/>
      <c r="K2346" s="14"/>
      <c r="L2346" s="14"/>
      <c r="M2346" s="14"/>
      <c r="N2346" s="14"/>
      <c r="O2346" s="14"/>
      <c r="P2346" s="14"/>
      <c r="Q2346" s="14"/>
      <c r="R2346" s="14"/>
      <c r="S2346" s="14"/>
      <c r="T2346" s="14"/>
      <c r="U2346" s="14"/>
      <c r="V2346" s="14"/>
      <c r="W2346" s="14"/>
      <c r="X2346" s="14"/>
      <c r="Y2346" s="14"/>
      <c r="Z2346" s="14"/>
    </row>
    <row r="2347">
      <c r="A2347" s="106">
        <v>2346.0</v>
      </c>
      <c r="B2347" s="107" t="s">
        <v>7119</v>
      </c>
      <c r="C2347" s="107" t="s">
        <v>8145</v>
      </c>
      <c r="D2347" s="107" t="s">
        <v>4509</v>
      </c>
      <c r="E2347" s="36" t="s">
        <v>8146</v>
      </c>
      <c r="F2347" s="14"/>
      <c r="G2347" s="14"/>
      <c r="H2347" s="14"/>
      <c r="I2347" s="14"/>
      <c r="J2347" s="14"/>
      <c r="K2347" s="14"/>
      <c r="L2347" s="14"/>
      <c r="M2347" s="14"/>
      <c r="N2347" s="14"/>
      <c r="O2347" s="14"/>
      <c r="P2347" s="14"/>
      <c r="Q2347" s="14"/>
      <c r="R2347" s="14"/>
      <c r="S2347" s="14"/>
      <c r="T2347" s="14"/>
      <c r="U2347" s="14"/>
      <c r="V2347" s="14"/>
      <c r="W2347" s="14"/>
      <c r="X2347" s="14"/>
      <c r="Y2347" s="14"/>
      <c r="Z2347" s="14"/>
    </row>
    <row r="2348">
      <c r="A2348" s="106">
        <v>2347.0</v>
      </c>
      <c r="B2348" s="107" t="s">
        <v>7119</v>
      </c>
      <c r="C2348" s="107" t="s">
        <v>8147</v>
      </c>
      <c r="D2348" s="107" t="s">
        <v>4509</v>
      </c>
      <c r="E2348" s="36" t="s">
        <v>8148</v>
      </c>
      <c r="F2348" s="14"/>
      <c r="G2348" s="14"/>
      <c r="H2348" s="14"/>
      <c r="I2348" s="14"/>
      <c r="J2348" s="14"/>
      <c r="K2348" s="14"/>
      <c r="L2348" s="14"/>
      <c r="M2348" s="14"/>
      <c r="N2348" s="14"/>
      <c r="O2348" s="14"/>
      <c r="P2348" s="14"/>
      <c r="Q2348" s="14"/>
      <c r="R2348" s="14"/>
      <c r="S2348" s="14"/>
      <c r="T2348" s="14"/>
      <c r="U2348" s="14"/>
      <c r="V2348" s="14"/>
      <c r="W2348" s="14"/>
      <c r="X2348" s="14"/>
      <c r="Y2348" s="14"/>
      <c r="Z2348" s="14"/>
    </row>
    <row r="2349">
      <c r="A2349" s="106">
        <v>2348.0</v>
      </c>
      <c r="B2349" s="107" t="s">
        <v>7119</v>
      </c>
      <c r="C2349" s="107" t="s">
        <v>4677</v>
      </c>
      <c r="D2349" s="107" t="s">
        <v>4509</v>
      </c>
      <c r="E2349" s="36" t="s">
        <v>8149</v>
      </c>
      <c r="F2349" s="14"/>
      <c r="G2349" s="14"/>
      <c r="H2349" s="14"/>
      <c r="I2349" s="14"/>
      <c r="J2349" s="14"/>
      <c r="K2349" s="14"/>
      <c r="L2349" s="14"/>
      <c r="M2349" s="14"/>
      <c r="N2349" s="14"/>
      <c r="O2349" s="14"/>
      <c r="P2349" s="14"/>
      <c r="Q2349" s="14"/>
      <c r="R2349" s="14"/>
      <c r="S2349" s="14"/>
      <c r="T2349" s="14"/>
      <c r="U2349" s="14"/>
      <c r="V2349" s="14"/>
      <c r="W2349" s="14"/>
      <c r="X2349" s="14"/>
      <c r="Y2349" s="14"/>
      <c r="Z2349" s="14"/>
    </row>
    <row r="2350">
      <c r="A2350" s="106">
        <v>2349.0</v>
      </c>
      <c r="B2350" s="107" t="s">
        <v>7119</v>
      </c>
      <c r="C2350" s="107" t="s">
        <v>4780</v>
      </c>
      <c r="D2350" s="107" t="s">
        <v>4509</v>
      </c>
      <c r="E2350" s="36" t="s">
        <v>8150</v>
      </c>
      <c r="F2350" s="14"/>
      <c r="G2350" s="14"/>
      <c r="H2350" s="14"/>
      <c r="I2350" s="14"/>
      <c r="J2350" s="14"/>
      <c r="K2350" s="14"/>
      <c r="L2350" s="14"/>
      <c r="M2350" s="14"/>
      <c r="N2350" s="14"/>
      <c r="O2350" s="14"/>
      <c r="P2350" s="14"/>
      <c r="Q2350" s="14"/>
      <c r="R2350" s="14"/>
      <c r="S2350" s="14"/>
      <c r="T2350" s="14"/>
      <c r="U2350" s="14"/>
      <c r="V2350" s="14"/>
      <c r="W2350" s="14"/>
      <c r="X2350" s="14"/>
      <c r="Y2350" s="14"/>
      <c r="Z2350" s="14"/>
    </row>
    <row r="2351">
      <c r="A2351" s="106">
        <v>2350.0</v>
      </c>
      <c r="B2351" s="107" t="s">
        <v>7119</v>
      </c>
      <c r="C2351" s="107" t="s">
        <v>4690</v>
      </c>
      <c r="D2351" s="107" t="s">
        <v>4509</v>
      </c>
      <c r="E2351" s="36" t="s">
        <v>8151</v>
      </c>
      <c r="F2351" s="14"/>
      <c r="G2351" s="14"/>
      <c r="H2351" s="14"/>
      <c r="I2351" s="14"/>
      <c r="J2351" s="14"/>
      <c r="K2351" s="14"/>
      <c r="L2351" s="14"/>
      <c r="M2351" s="14"/>
      <c r="N2351" s="14"/>
      <c r="O2351" s="14"/>
      <c r="P2351" s="14"/>
      <c r="Q2351" s="14"/>
      <c r="R2351" s="14"/>
      <c r="S2351" s="14"/>
      <c r="T2351" s="14"/>
      <c r="U2351" s="14"/>
      <c r="V2351" s="14"/>
      <c r="W2351" s="14"/>
      <c r="X2351" s="14"/>
      <c r="Y2351" s="14"/>
      <c r="Z2351" s="14"/>
    </row>
    <row r="2352">
      <c r="A2352" s="106">
        <v>2351.0</v>
      </c>
      <c r="B2352" s="107" t="s">
        <v>7119</v>
      </c>
      <c r="C2352" s="107" t="s">
        <v>8152</v>
      </c>
      <c r="D2352" s="107" t="s">
        <v>4509</v>
      </c>
      <c r="E2352" s="36" t="s">
        <v>8153</v>
      </c>
      <c r="F2352" s="14"/>
      <c r="G2352" s="14"/>
      <c r="H2352" s="14"/>
      <c r="I2352" s="14"/>
      <c r="J2352" s="14"/>
      <c r="K2352" s="14"/>
      <c r="L2352" s="14"/>
      <c r="M2352" s="14"/>
      <c r="N2352" s="14"/>
      <c r="O2352" s="14"/>
      <c r="P2352" s="14"/>
      <c r="Q2352" s="14"/>
      <c r="R2352" s="14"/>
      <c r="S2352" s="14"/>
      <c r="T2352" s="14"/>
      <c r="U2352" s="14"/>
      <c r="V2352" s="14"/>
      <c r="W2352" s="14"/>
      <c r="X2352" s="14"/>
      <c r="Y2352" s="14"/>
      <c r="Z2352" s="14"/>
    </row>
    <row r="2353">
      <c r="A2353" s="106">
        <v>2352.0</v>
      </c>
      <c r="B2353" s="107" t="s">
        <v>7119</v>
      </c>
      <c r="C2353" s="107" t="s">
        <v>4816</v>
      </c>
      <c r="D2353" s="107" t="s">
        <v>4509</v>
      </c>
      <c r="E2353" s="36" t="s">
        <v>8154</v>
      </c>
      <c r="F2353" s="14"/>
      <c r="G2353" s="14"/>
      <c r="H2353" s="14"/>
      <c r="I2353" s="14"/>
      <c r="J2353" s="14"/>
      <c r="K2353" s="14"/>
      <c r="L2353" s="14"/>
      <c r="M2353" s="14"/>
      <c r="N2353" s="14"/>
      <c r="O2353" s="14"/>
      <c r="P2353" s="14"/>
      <c r="Q2353" s="14"/>
      <c r="R2353" s="14"/>
      <c r="S2353" s="14"/>
      <c r="T2353" s="14"/>
      <c r="U2353" s="14"/>
      <c r="V2353" s="14"/>
      <c r="W2353" s="14"/>
      <c r="X2353" s="14"/>
      <c r="Y2353" s="14"/>
      <c r="Z2353" s="14"/>
    </row>
    <row r="2354">
      <c r="A2354" s="106">
        <v>2353.0</v>
      </c>
      <c r="B2354" s="107" t="s">
        <v>7119</v>
      </c>
      <c r="C2354" s="107" t="s">
        <v>4665</v>
      </c>
      <c r="D2354" s="107" t="s">
        <v>4509</v>
      </c>
      <c r="E2354" s="36" t="s">
        <v>8155</v>
      </c>
      <c r="F2354" s="14"/>
      <c r="G2354" s="14"/>
      <c r="H2354" s="14"/>
      <c r="I2354" s="14"/>
      <c r="J2354" s="14"/>
      <c r="K2354" s="14"/>
      <c r="L2354" s="14"/>
      <c r="M2354" s="14"/>
      <c r="N2354" s="14"/>
      <c r="O2354" s="14"/>
      <c r="P2354" s="14"/>
      <c r="Q2354" s="14"/>
      <c r="R2354" s="14"/>
      <c r="S2354" s="14"/>
      <c r="T2354" s="14"/>
      <c r="U2354" s="14"/>
      <c r="V2354" s="14"/>
      <c r="W2354" s="14"/>
      <c r="X2354" s="14"/>
      <c r="Y2354" s="14"/>
      <c r="Z2354" s="14"/>
    </row>
    <row r="2355">
      <c r="A2355" s="106">
        <v>2354.0</v>
      </c>
      <c r="B2355" s="107" t="s">
        <v>7119</v>
      </c>
      <c r="C2355" s="107" t="s">
        <v>5562</v>
      </c>
      <c r="D2355" s="107" t="s">
        <v>4509</v>
      </c>
      <c r="E2355" s="36" t="s">
        <v>8156</v>
      </c>
      <c r="F2355" s="14"/>
      <c r="G2355" s="14"/>
      <c r="H2355" s="14"/>
      <c r="I2355" s="14"/>
      <c r="J2355" s="14"/>
      <c r="K2355" s="14"/>
      <c r="L2355" s="14"/>
      <c r="M2355" s="14"/>
      <c r="N2355" s="14"/>
      <c r="O2355" s="14"/>
      <c r="P2355" s="14"/>
      <c r="Q2355" s="14"/>
      <c r="R2355" s="14"/>
      <c r="S2355" s="14"/>
      <c r="T2355" s="14"/>
      <c r="U2355" s="14"/>
      <c r="V2355" s="14"/>
      <c r="W2355" s="14"/>
      <c r="X2355" s="14"/>
      <c r="Y2355" s="14"/>
      <c r="Z2355" s="14"/>
    </row>
    <row r="2356">
      <c r="A2356" s="106">
        <v>2355.0</v>
      </c>
      <c r="B2356" s="107" t="s">
        <v>7119</v>
      </c>
      <c r="C2356" s="107" t="s">
        <v>8157</v>
      </c>
      <c r="D2356" s="107" t="s">
        <v>4509</v>
      </c>
      <c r="E2356" s="36" t="s">
        <v>8158</v>
      </c>
      <c r="F2356" s="14"/>
      <c r="G2356" s="14"/>
      <c r="H2356" s="14"/>
      <c r="I2356" s="14"/>
      <c r="J2356" s="14"/>
      <c r="K2356" s="14"/>
      <c r="L2356" s="14"/>
      <c r="M2356" s="14"/>
      <c r="N2356" s="14"/>
      <c r="O2356" s="14"/>
      <c r="P2356" s="14"/>
      <c r="Q2356" s="14"/>
      <c r="R2356" s="14"/>
      <c r="S2356" s="14"/>
      <c r="T2356" s="14"/>
      <c r="U2356" s="14"/>
      <c r="V2356" s="14"/>
      <c r="W2356" s="14"/>
      <c r="X2356" s="14"/>
      <c r="Y2356" s="14"/>
      <c r="Z2356" s="14"/>
    </row>
    <row r="2357">
      <c r="A2357" s="106">
        <v>2356.0</v>
      </c>
      <c r="B2357" s="107" t="s">
        <v>7119</v>
      </c>
      <c r="C2357" s="107" t="s">
        <v>5645</v>
      </c>
      <c r="D2357" s="107" t="s">
        <v>4509</v>
      </c>
      <c r="E2357" s="36" t="s">
        <v>8159</v>
      </c>
      <c r="F2357" s="14"/>
      <c r="G2357" s="14"/>
      <c r="H2357" s="14"/>
      <c r="I2357" s="14"/>
      <c r="J2357" s="14"/>
      <c r="K2357" s="14"/>
      <c r="L2357" s="14"/>
      <c r="M2357" s="14"/>
      <c r="N2357" s="14"/>
      <c r="O2357" s="14"/>
      <c r="P2357" s="14"/>
      <c r="Q2357" s="14"/>
      <c r="R2357" s="14"/>
      <c r="S2357" s="14"/>
      <c r="T2357" s="14"/>
      <c r="U2357" s="14"/>
      <c r="V2357" s="14"/>
      <c r="W2357" s="14"/>
      <c r="X2357" s="14"/>
      <c r="Y2357" s="14"/>
      <c r="Z2357" s="14"/>
    </row>
    <row r="2358">
      <c r="A2358" s="106">
        <v>2357.0</v>
      </c>
      <c r="B2358" s="107" t="s">
        <v>7119</v>
      </c>
      <c r="C2358" s="107" t="s">
        <v>6195</v>
      </c>
      <c r="D2358" s="107" t="s">
        <v>4509</v>
      </c>
      <c r="E2358" s="36" t="s">
        <v>8160</v>
      </c>
      <c r="F2358" s="14"/>
      <c r="G2358" s="14"/>
      <c r="H2358" s="14"/>
      <c r="I2358" s="14"/>
      <c r="J2358" s="14"/>
      <c r="K2358" s="14"/>
      <c r="L2358" s="14"/>
      <c r="M2358" s="14"/>
      <c r="N2358" s="14"/>
      <c r="O2358" s="14"/>
      <c r="P2358" s="14"/>
      <c r="Q2358" s="14"/>
      <c r="R2358" s="14"/>
      <c r="S2358" s="14"/>
      <c r="T2358" s="14"/>
      <c r="U2358" s="14"/>
      <c r="V2358" s="14"/>
      <c r="W2358" s="14"/>
      <c r="X2358" s="14"/>
      <c r="Y2358" s="14"/>
      <c r="Z2358" s="14"/>
    </row>
    <row r="2359">
      <c r="A2359" s="106">
        <v>2358.0</v>
      </c>
      <c r="B2359" s="107" t="s">
        <v>7119</v>
      </c>
      <c r="C2359" s="107" t="s">
        <v>8161</v>
      </c>
      <c r="D2359" s="107" t="s">
        <v>4509</v>
      </c>
      <c r="E2359" s="36" t="s">
        <v>8162</v>
      </c>
      <c r="F2359" s="14"/>
      <c r="G2359" s="14"/>
      <c r="H2359" s="14"/>
      <c r="I2359" s="14"/>
      <c r="J2359" s="14"/>
      <c r="K2359" s="14"/>
      <c r="L2359" s="14"/>
      <c r="M2359" s="14"/>
      <c r="N2359" s="14"/>
      <c r="O2359" s="14"/>
      <c r="P2359" s="14"/>
      <c r="Q2359" s="14"/>
      <c r="R2359" s="14"/>
      <c r="S2359" s="14"/>
      <c r="T2359" s="14"/>
      <c r="U2359" s="14"/>
      <c r="V2359" s="14"/>
      <c r="W2359" s="14"/>
      <c r="X2359" s="14"/>
      <c r="Y2359" s="14"/>
      <c r="Z2359" s="14"/>
    </row>
    <row r="2360">
      <c r="A2360" s="106">
        <v>2359.0</v>
      </c>
      <c r="B2360" s="107" t="s">
        <v>7119</v>
      </c>
      <c r="C2360" s="107" t="s">
        <v>8163</v>
      </c>
      <c r="D2360" s="107" t="s">
        <v>4509</v>
      </c>
      <c r="E2360" s="36" t="s">
        <v>8164</v>
      </c>
      <c r="F2360" s="14"/>
      <c r="G2360" s="14"/>
      <c r="H2360" s="14"/>
      <c r="I2360" s="14"/>
      <c r="J2360" s="14"/>
      <c r="K2360" s="14"/>
      <c r="L2360" s="14"/>
      <c r="M2360" s="14"/>
      <c r="N2360" s="14"/>
      <c r="O2360" s="14"/>
      <c r="P2360" s="14"/>
      <c r="Q2360" s="14"/>
      <c r="R2360" s="14"/>
      <c r="S2360" s="14"/>
      <c r="T2360" s="14"/>
      <c r="U2360" s="14"/>
      <c r="V2360" s="14"/>
      <c r="W2360" s="14"/>
      <c r="X2360" s="14"/>
      <c r="Y2360" s="14"/>
      <c r="Z2360" s="14"/>
    </row>
    <row r="2361">
      <c r="A2361" s="106">
        <v>2360.0</v>
      </c>
      <c r="B2361" s="107" t="s">
        <v>7119</v>
      </c>
      <c r="C2361" s="107" t="s">
        <v>4876</v>
      </c>
      <c r="D2361" s="107" t="s">
        <v>4509</v>
      </c>
      <c r="E2361" s="36" t="s">
        <v>8165</v>
      </c>
      <c r="F2361" s="14"/>
      <c r="G2361" s="14"/>
      <c r="H2361" s="14"/>
      <c r="I2361" s="14"/>
      <c r="J2361" s="14"/>
      <c r="K2361" s="14"/>
      <c r="L2361" s="14"/>
      <c r="M2361" s="14"/>
      <c r="N2361" s="14"/>
      <c r="O2361" s="14"/>
      <c r="P2361" s="14"/>
      <c r="Q2361" s="14"/>
      <c r="R2361" s="14"/>
      <c r="S2361" s="14"/>
      <c r="T2361" s="14"/>
      <c r="U2361" s="14"/>
      <c r="V2361" s="14"/>
      <c r="W2361" s="14"/>
      <c r="X2361" s="14"/>
      <c r="Y2361" s="14"/>
      <c r="Z2361" s="14"/>
    </row>
    <row r="2362">
      <c r="A2362" s="106">
        <v>2361.0</v>
      </c>
      <c r="B2362" s="107" t="s">
        <v>7119</v>
      </c>
      <c r="C2362" s="107" t="s">
        <v>5150</v>
      </c>
      <c r="D2362" s="107" t="s">
        <v>4509</v>
      </c>
      <c r="E2362" s="36" t="s">
        <v>8166</v>
      </c>
      <c r="F2362" s="14"/>
      <c r="G2362" s="14"/>
      <c r="H2362" s="14"/>
      <c r="I2362" s="14"/>
      <c r="J2362" s="14"/>
      <c r="K2362" s="14"/>
      <c r="L2362" s="14"/>
      <c r="M2362" s="14"/>
      <c r="N2362" s="14"/>
      <c r="O2362" s="14"/>
      <c r="P2362" s="14"/>
      <c r="Q2362" s="14"/>
      <c r="R2362" s="14"/>
      <c r="S2362" s="14"/>
      <c r="T2362" s="14"/>
      <c r="U2362" s="14"/>
      <c r="V2362" s="14"/>
      <c r="W2362" s="14"/>
      <c r="X2362" s="14"/>
      <c r="Y2362" s="14"/>
      <c r="Z2362" s="14"/>
    </row>
    <row r="2363">
      <c r="A2363" s="106">
        <v>2362.0</v>
      </c>
      <c r="B2363" s="107" t="s">
        <v>7119</v>
      </c>
      <c r="C2363" s="107" t="s">
        <v>8167</v>
      </c>
      <c r="D2363" s="107" t="s">
        <v>4505</v>
      </c>
      <c r="E2363" s="36" t="s">
        <v>8168</v>
      </c>
      <c r="F2363" s="14"/>
      <c r="G2363" s="14"/>
      <c r="H2363" s="14"/>
      <c r="I2363" s="14"/>
      <c r="J2363" s="14"/>
      <c r="K2363" s="14"/>
      <c r="L2363" s="14"/>
      <c r="M2363" s="14"/>
      <c r="N2363" s="14"/>
      <c r="O2363" s="14"/>
      <c r="P2363" s="14"/>
      <c r="Q2363" s="14"/>
      <c r="R2363" s="14"/>
      <c r="S2363" s="14"/>
      <c r="T2363" s="14"/>
      <c r="U2363" s="14"/>
      <c r="V2363" s="14"/>
      <c r="W2363" s="14"/>
      <c r="X2363" s="14"/>
      <c r="Y2363" s="14"/>
      <c r="Z2363" s="14"/>
    </row>
    <row r="2364">
      <c r="A2364" s="106">
        <v>2363.0</v>
      </c>
      <c r="B2364" s="107" t="s">
        <v>7119</v>
      </c>
      <c r="C2364" s="107" t="s">
        <v>8169</v>
      </c>
      <c r="D2364" s="107" t="s">
        <v>4509</v>
      </c>
      <c r="E2364" s="36" t="s">
        <v>8170</v>
      </c>
      <c r="F2364" s="14"/>
      <c r="G2364" s="14"/>
      <c r="H2364" s="14"/>
      <c r="I2364" s="14"/>
      <c r="J2364" s="14"/>
      <c r="K2364" s="14"/>
      <c r="L2364" s="14"/>
      <c r="M2364" s="14"/>
      <c r="N2364" s="14"/>
      <c r="O2364" s="14"/>
      <c r="P2364" s="14"/>
      <c r="Q2364" s="14"/>
      <c r="R2364" s="14"/>
      <c r="S2364" s="14"/>
      <c r="T2364" s="14"/>
      <c r="U2364" s="14"/>
      <c r="V2364" s="14"/>
      <c r="W2364" s="14"/>
      <c r="X2364" s="14"/>
      <c r="Y2364" s="14"/>
      <c r="Z2364" s="14"/>
    </row>
    <row r="2365">
      <c r="A2365" s="106">
        <v>2364.0</v>
      </c>
      <c r="B2365" s="107" t="s">
        <v>7119</v>
      </c>
      <c r="C2365" s="107" t="s">
        <v>8171</v>
      </c>
      <c r="D2365" s="107" t="s">
        <v>4509</v>
      </c>
      <c r="E2365" s="36" t="s">
        <v>8172</v>
      </c>
      <c r="F2365" s="14"/>
      <c r="G2365" s="14"/>
      <c r="H2365" s="14"/>
      <c r="I2365" s="14"/>
      <c r="J2365" s="14"/>
      <c r="K2365" s="14"/>
      <c r="L2365" s="14"/>
      <c r="M2365" s="14"/>
      <c r="N2365" s="14"/>
      <c r="O2365" s="14"/>
      <c r="P2365" s="14"/>
      <c r="Q2365" s="14"/>
      <c r="R2365" s="14"/>
      <c r="S2365" s="14"/>
      <c r="T2365" s="14"/>
      <c r="U2365" s="14"/>
      <c r="V2365" s="14"/>
      <c r="W2365" s="14"/>
      <c r="X2365" s="14"/>
      <c r="Y2365" s="14"/>
      <c r="Z2365" s="14"/>
    </row>
    <row r="2366">
      <c r="A2366" s="106">
        <v>2365.0</v>
      </c>
      <c r="B2366" s="107" t="s">
        <v>7119</v>
      </c>
      <c r="C2366" s="107" t="s">
        <v>8173</v>
      </c>
      <c r="D2366" s="107" t="s">
        <v>5366</v>
      </c>
      <c r="E2366" s="36" t="s">
        <v>8174</v>
      </c>
      <c r="F2366" s="14"/>
      <c r="G2366" s="14"/>
      <c r="H2366" s="14"/>
      <c r="I2366" s="14"/>
      <c r="J2366" s="14"/>
      <c r="K2366" s="14"/>
      <c r="L2366" s="14"/>
      <c r="M2366" s="14"/>
      <c r="N2366" s="14"/>
      <c r="O2366" s="14"/>
      <c r="P2366" s="14"/>
      <c r="Q2366" s="14"/>
      <c r="R2366" s="14"/>
      <c r="S2366" s="14"/>
      <c r="T2366" s="14"/>
      <c r="U2366" s="14"/>
      <c r="V2366" s="14"/>
      <c r="W2366" s="14"/>
      <c r="X2366" s="14"/>
      <c r="Y2366" s="14"/>
      <c r="Z2366" s="14"/>
    </row>
    <row r="2367">
      <c r="A2367" s="106">
        <v>2366.0</v>
      </c>
      <c r="B2367" s="107" t="s">
        <v>7119</v>
      </c>
      <c r="C2367" s="107" t="s">
        <v>8175</v>
      </c>
      <c r="D2367" s="107" t="s">
        <v>4509</v>
      </c>
      <c r="E2367" s="36" t="s">
        <v>8176</v>
      </c>
      <c r="F2367" s="14"/>
      <c r="G2367" s="14"/>
      <c r="H2367" s="14"/>
      <c r="I2367" s="14"/>
      <c r="J2367" s="14"/>
      <c r="K2367" s="14"/>
      <c r="L2367" s="14"/>
      <c r="M2367" s="14"/>
      <c r="N2367" s="14"/>
      <c r="O2367" s="14"/>
      <c r="P2367" s="14"/>
      <c r="Q2367" s="14"/>
      <c r="R2367" s="14"/>
      <c r="S2367" s="14"/>
      <c r="T2367" s="14"/>
      <c r="U2367" s="14"/>
      <c r="V2367" s="14"/>
      <c r="W2367" s="14"/>
      <c r="X2367" s="14"/>
      <c r="Y2367" s="14"/>
      <c r="Z2367" s="14"/>
    </row>
    <row r="2368">
      <c r="A2368" s="106">
        <v>2367.0</v>
      </c>
      <c r="B2368" s="107" t="s">
        <v>7119</v>
      </c>
      <c r="C2368" s="107" t="s">
        <v>4686</v>
      </c>
      <c r="D2368" s="107" t="s">
        <v>4509</v>
      </c>
      <c r="E2368" s="36" t="s">
        <v>8177</v>
      </c>
      <c r="F2368" s="14"/>
      <c r="G2368" s="14"/>
      <c r="H2368" s="14"/>
      <c r="I2368" s="14"/>
      <c r="J2368" s="14"/>
      <c r="K2368" s="14"/>
      <c r="L2368" s="14"/>
      <c r="M2368" s="14"/>
      <c r="N2368" s="14"/>
      <c r="O2368" s="14"/>
      <c r="P2368" s="14"/>
      <c r="Q2368" s="14"/>
      <c r="R2368" s="14"/>
      <c r="S2368" s="14"/>
      <c r="T2368" s="14"/>
      <c r="U2368" s="14"/>
      <c r="V2368" s="14"/>
      <c r="W2368" s="14"/>
      <c r="X2368" s="14"/>
      <c r="Y2368" s="14"/>
      <c r="Z2368" s="14"/>
    </row>
    <row r="2369">
      <c r="A2369" s="106">
        <v>2368.0</v>
      </c>
      <c r="B2369" s="107" t="s">
        <v>7119</v>
      </c>
      <c r="C2369" s="107" t="s">
        <v>4741</v>
      </c>
      <c r="D2369" s="107" t="s">
        <v>4509</v>
      </c>
      <c r="E2369" s="36" t="s">
        <v>8178</v>
      </c>
      <c r="F2369" s="14"/>
      <c r="G2369" s="14"/>
      <c r="H2369" s="14"/>
      <c r="I2369" s="14"/>
      <c r="J2369" s="14"/>
      <c r="K2369" s="14"/>
      <c r="L2369" s="14"/>
      <c r="M2369" s="14"/>
      <c r="N2369" s="14"/>
      <c r="O2369" s="14"/>
      <c r="P2369" s="14"/>
      <c r="Q2369" s="14"/>
      <c r="R2369" s="14"/>
      <c r="S2369" s="14"/>
      <c r="T2369" s="14"/>
      <c r="U2369" s="14"/>
      <c r="V2369" s="14"/>
      <c r="W2369" s="14"/>
      <c r="X2369" s="14"/>
      <c r="Y2369" s="14"/>
      <c r="Z2369" s="14"/>
    </row>
    <row r="2370">
      <c r="A2370" s="106">
        <v>2369.0</v>
      </c>
      <c r="B2370" s="107" t="s">
        <v>7119</v>
      </c>
      <c r="C2370" s="107" t="s">
        <v>6932</v>
      </c>
      <c r="D2370" s="107" t="s">
        <v>4509</v>
      </c>
      <c r="E2370" s="36" t="s">
        <v>8179</v>
      </c>
      <c r="F2370" s="14"/>
      <c r="G2370" s="14"/>
      <c r="H2370" s="14"/>
      <c r="I2370" s="14"/>
      <c r="J2370" s="14"/>
      <c r="K2370" s="14"/>
      <c r="L2370" s="14"/>
      <c r="M2370" s="14"/>
      <c r="N2370" s="14"/>
      <c r="O2370" s="14"/>
      <c r="P2370" s="14"/>
      <c r="Q2370" s="14"/>
      <c r="R2370" s="14"/>
      <c r="S2370" s="14"/>
      <c r="T2370" s="14"/>
      <c r="U2370" s="14"/>
      <c r="V2370" s="14"/>
      <c r="W2370" s="14"/>
      <c r="X2370" s="14"/>
      <c r="Y2370" s="14"/>
      <c r="Z2370" s="14"/>
    </row>
    <row r="2371">
      <c r="A2371" s="106">
        <v>2370.0</v>
      </c>
      <c r="B2371" s="107" t="s">
        <v>7119</v>
      </c>
      <c r="C2371" s="107" t="s">
        <v>5057</v>
      </c>
      <c r="D2371" s="107" t="s">
        <v>4509</v>
      </c>
      <c r="E2371" s="36" t="s">
        <v>8180</v>
      </c>
      <c r="F2371" s="14"/>
      <c r="G2371" s="14"/>
      <c r="H2371" s="14"/>
      <c r="I2371" s="14"/>
      <c r="J2371" s="14"/>
      <c r="K2371" s="14"/>
      <c r="L2371" s="14"/>
      <c r="M2371" s="14"/>
      <c r="N2371" s="14"/>
      <c r="O2371" s="14"/>
      <c r="P2371" s="14"/>
      <c r="Q2371" s="14"/>
      <c r="R2371" s="14"/>
      <c r="S2371" s="14"/>
      <c r="T2371" s="14"/>
      <c r="U2371" s="14"/>
      <c r="V2371" s="14"/>
      <c r="W2371" s="14"/>
      <c r="X2371" s="14"/>
      <c r="Y2371" s="14"/>
      <c r="Z2371" s="14"/>
    </row>
    <row r="2372">
      <c r="A2372" s="106">
        <v>2371.0</v>
      </c>
      <c r="B2372" s="107" t="s">
        <v>7119</v>
      </c>
      <c r="C2372" s="107" t="s">
        <v>8181</v>
      </c>
      <c r="D2372" s="107" t="s">
        <v>4509</v>
      </c>
      <c r="E2372" s="36" t="s">
        <v>8182</v>
      </c>
      <c r="F2372" s="14"/>
      <c r="G2372" s="14"/>
      <c r="H2372" s="14"/>
      <c r="I2372" s="14"/>
      <c r="J2372" s="14"/>
      <c r="K2372" s="14"/>
      <c r="L2372" s="14"/>
      <c r="M2372" s="14"/>
      <c r="N2372" s="14"/>
      <c r="O2372" s="14"/>
      <c r="P2372" s="14"/>
      <c r="Q2372" s="14"/>
      <c r="R2372" s="14"/>
      <c r="S2372" s="14"/>
      <c r="T2372" s="14"/>
      <c r="U2372" s="14"/>
      <c r="V2372" s="14"/>
      <c r="W2372" s="14"/>
      <c r="X2372" s="14"/>
      <c r="Y2372" s="14"/>
      <c r="Z2372" s="14"/>
    </row>
    <row r="2373">
      <c r="A2373" s="106">
        <v>2372.0</v>
      </c>
      <c r="B2373" s="107" t="s">
        <v>7119</v>
      </c>
      <c r="C2373" s="107" t="s">
        <v>4909</v>
      </c>
      <c r="D2373" s="107" t="s">
        <v>4509</v>
      </c>
      <c r="E2373" s="36" t="s">
        <v>8183</v>
      </c>
      <c r="F2373" s="14"/>
      <c r="G2373" s="14"/>
      <c r="H2373" s="14"/>
      <c r="I2373" s="14"/>
      <c r="J2373" s="14"/>
      <c r="K2373" s="14"/>
      <c r="L2373" s="14"/>
      <c r="M2373" s="14"/>
      <c r="N2373" s="14"/>
      <c r="O2373" s="14"/>
      <c r="P2373" s="14"/>
      <c r="Q2373" s="14"/>
      <c r="R2373" s="14"/>
      <c r="S2373" s="14"/>
      <c r="T2373" s="14"/>
      <c r="U2373" s="14"/>
      <c r="V2373" s="14"/>
      <c r="W2373" s="14"/>
      <c r="X2373" s="14"/>
      <c r="Y2373" s="14"/>
      <c r="Z2373" s="14"/>
    </row>
    <row r="2374">
      <c r="A2374" s="106">
        <v>2373.0</v>
      </c>
      <c r="B2374" s="107" t="s">
        <v>7119</v>
      </c>
      <c r="C2374" s="107" t="s">
        <v>5468</v>
      </c>
      <c r="D2374" s="107" t="s">
        <v>4509</v>
      </c>
      <c r="E2374" s="36" t="s">
        <v>8184</v>
      </c>
      <c r="F2374" s="14"/>
      <c r="G2374" s="14"/>
      <c r="H2374" s="14"/>
      <c r="I2374" s="14"/>
      <c r="J2374" s="14"/>
      <c r="K2374" s="14"/>
      <c r="L2374" s="14"/>
      <c r="M2374" s="14"/>
      <c r="N2374" s="14"/>
      <c r="O2374" s="14"/>
      <c r="P2374" s="14"/>
      <c r="Q2374" s="14"/>
      <c r="R2374" s="14"/>
      <c r="S2374" s="14"/>
      <c r="T2374" s="14"/>
      <c r="U2374" s="14"/>
      <c r="V2374" s="14"/>
      <c r="W2374" s="14"/>
      <c r="X2374" s="14"/>
      <c r="Y2374" s="14"/>
      <c r="Z2374" s="14"/>
    </row>
    <row r="2375">
      <c r="A2375" s="106">
        <v>2374.0</v>
      </c>
      <c r="B2375" s="107" t="s">
        <v>7119</v>
      </c>
      <c r="C2375" s="107" t="s">
        <v>8185</v>
      </c>
      <c r="D2375" s="107" t="s">
        <v>4569</v>
      </c>
      <c r="E2375" s="36" t="s">
        <v>8186</v>
      </c>
      <c r="F2375" s="14"/>
      <c r="G2375" s="14"/>
      <c r="H2375" s="14"/>
      <c r="I2375" s="14"/>
      <c r="J2375" s="14"/>
      <c r="K2375" s="14"/>
      <c r="L2375" s="14"/>
      <c r="M2375" s="14"/>
      <c r="N2375" s="14"/>
      <c r="O2375" s="14"/>
      <c r="P2375" s="14"/>
      <c r="Q2375" s="14"/>
      <c r="R2375" s="14"/>
      <c r="S2375" s="14"/>
      <c r="T2375" s="14"/>
      <c r="U2375" s="14"/>
      <c r="V2375" s="14"/>
      <c r="W2375" s="14"/>
      <c r="X2375" s="14"/>
      <c r="Y2375" s="14"/>
      <c r="Z2375" s="14"/>
    </row>
    <row r="2376">
      <c r="A2376" s="106">
        <v>2375.0</v>
      </c>
      <c r="B2376" s="107" t="s">
        <v>7119</v>
      </c>
      <c r="C2376" s="107" t="s">
        <v>8187</v>
      </c>
      <c r="D2376" s="107" t="s">
        <v>4509</v>
      </c>
      <c r="E2376" s="36" t="s">
        <v>8188</v>
      </c>
      <c r="F2376" s="14"/>
      <c r="G2376" s="14"/>
      <c r="H2376" s="14"/>
      <c r="I2376" s="14"/>
      <c r="J2376" s="14"/>
      <c r="K2376" s="14"/>
      <c r="L2376" s="14"/>
      <c r="M2376" s="14"/>
      <c r="N2376" s="14"/>
      <c r="O2376" s="14"/>
      <c r="P2376" s="14"/>
      <c r="Q2376" s="14"/>
      <c r="R2376" s="14"/>
      <c r="S2376" s="14"/>
      <c r="T2376" s="14"/>
      <c r="U2376" s="14"/>
      <c r="V2376" s="14"/>
      <c r="W2376" s="14"/>
      <c r="X2376" s="14"/>
      <c r="Y2376" s="14"/>
      <c r="Z2376" s="14"/>
    </row>
    <row r="2377">
      <c r="A2377" s="106">
        <v>2376.0</v>
      </c>
      <c r="B2377" s="107" t="s">
        <v>7119</v>
      </c>
      <c r="C2377" s="107" t="s">
        <v>4564</v>
      </c>
      <c r="D2377" s="107" t="s">
        <v>4509</v>
      </c>
      <c r="E2377" s="36" t="s">
        <v>8189</v>
      </c>
      <c r="F2377" s="14"/>
      <c r="G2377" s="14"/>
      <c r="H2377" s="14"/>
      <c r="I2377" s="14"/>
      <c r="J2377" s="14"/>
      <c r="K2377" s="14"/>
      <c r="L2377" s="14"/>
      <c r="M2377" s="14"/>
      <c r="N2377" s="14"/>
      <c r="O2377" s="14"/>
      <c r="P2377" s="14"/>
      <c r="Q2377" s="14"/>
      <c r="R2377" s="14"/>
      <c r="S2377" s="14"/>
      <c r="T2377" s="14"/>
      <c r="U2377" s="14"/>
      <c r="V2377" s="14"/>
      <c r="W2377" s="14"/>
      <c r="X2377" s="14"/>
      <c r="Y2377" s="14"/>
      <c r="Z2377" s="14"/>
    </row>
    <row r="2378">
      <c r="A2378" s="106">
        <v>2377.0</v>
      </c>
      <c r="B2378" s="107" t="s">
        <v>7119</v>
      </c>
      <c r="C2378" s="107" t="s">
        <v>8190</v>
      </c>
      <c r="D2378" s="107" t="s">
        <v>4509</v>
      </c>
      <c r="E2378" s="36" t="s">
        <v>8191</v>
      </c>
      <c r="F2378" s="14"/>
      <c r="G2378" s="14"/>
      <c r="H2378" s="14"/>
      <c r="I2378" s="14"/>
      <c r="J2378" s="14"/>
      <c r="K2378" s="14"/>
      <c r="L2378" s="14"/>
      <c r="M2378" s="14"/>
      <c r="N2378" s="14"/>
      <c r="O2378" s="14"/>
      <c r="P2378" s="14"/>
      <c r="Q2378" s="14"/>
      <c r="R2378" s="14"/>
      <c r="S2378" s="14"/>
      <c r="T2378" s="14"/>
      <c r="U2378" s="14"/>
      <c r="V2378" s="14"/>
      <c r="W2378" s="14"/>
      <c r="X2378" s="14"/>
      <c r="Y2378" s="14"/>
      <c r="Z2378" s="14"/>
    </row>
    <row r="2379">
      <c r="A2379" s="106">
        <v>2378.0</v>
      </c>
      <c r="B2379" s="107" t="s">
        <v>7119</v>
      </c>
      <c r="C2379" s="107" t="s">
        <v>8192</v>
      </c>
      <c r="D2379" s="107" t="s">
        <v>4509</v>
      </c>
      <c r="E2379" s="36" t="s">
        <v>8193</v>
      </c>
      <c r="F2379" s="14"/>
      <c r="G2379" s="14"/>
      <c r="H2379" s="14"/>
      <c r="I2379" s="14"/>
      <c r="J2379" s="14"/>
      <c r="K2379" s="14"/>
      <c r="L2379" s="14"/>
      <c r="M2379" s="14"/>
      <c r="N2379" s="14"/>
      <c r="O2379" s="14"/>
      <c r="P2379" s="14"/>
      <c r="Q2379" s="14"/>
      <c r="R2379" s="14"/>
      <c r="S2379" s="14"/>
      <c r="T2379" s="14"/>
      <c r="U2379" s="14"/>
      <c r="V2379" s="14"/>
      <c r="W2379" s="14"/>
      <c r="X2379" s="14"/>
      <c r="Y2379" s="14"/>
      <c r="Z2379" s="14"/>
    </row>
    <row r="2380">
      <c r="A2380" s="106">
        <v>2379.0</v>
      </c>
      <c r="B2380" s="107" t="s">
        <v>7119</v>
      </c>
      <c r="C2380" s="107" t="s">
        <v>8194</v>
      </c>
      <c r="D2380" s="107" t="s">
        <v>4505</v>
      </c>
      <c r="E2380" s="36" t="s">
        <v>8195</v>
      </c>
      <c r="F2380" s="14"/>
      <c r="G2380" s="14"/>
      <c r="H2380" s="14"/>
      <c r="I2380" s="14"/>
      <c r="J2380" s="14"/>
      <c r="K2380" s="14"/>
      <c r="L2380" s="14"/>
      <c r="M2380" s="14"/>
      <c r="N2380" s="14"/>
      <c r="O2380" s="14"/>
      <c r="P2380" s="14"/>
      <c r="Q2380" s="14"/>
      <c r="R2380" s="14"/>
      <c r="S2380" s="14"/>
      <c r="T2380" s="14"/>
      <c r="U2380" s="14"/>
      <c r="V2380" s="14"/>
      <c r="W2380" s="14"/>
      <c r="X2380" s="14"/>
      <c r="Y2380" s="14"/>
      <c r="Z2380" s="14"/>
    </row>
    <row r="2381">
      <c r="A2381" s="106">
        <v>2380.0</v>
      </c>
      <c r="B2381" s="107" t="s">
        <v>7119</v>
      </c>
      <c r="C2381" s="107" t="s">
        <v>6780</v>
      </c>
      <c r="D2381" s="107" t="s">
        <v>4509</v>
      </c>
      <c r="E2381" s="36" t="s">
        <v>8196</v>
      </c>
      <c r="F2381" s="14"/>
      <c r="G2381" s="14"/>
      <c r="H2381" s="14"/>
      <c r="I2381" s="14"/>
      <c r="J2381" s="14"/>
      <c r="K2381" s="14"/>
      <c r="L2381" s="14"/>
      <c r="M2381" s="14"/>
      <c r="N2381" s="14"/>
      <c r="O2381" s="14"/>
      <c r="P2381" s="14"/>
      <c r="Q2381" s="14"/>
      <c r="R2381" s="14"/>
      <c r="S2381" s="14"/>
      <c r="T2381" s="14"/>
      <c r="U2381" s="14"/>
      <c r="V2381" s="14"/>
      <c r="W2381" s="14"/>
      <c r="X2381" s="14"/>
      <c r="Y2381" s="14"/>
      <c r="Z2381" s="14"/>
    </row>
    <row r="2382">
      <c r="A2382" s="106">
        <v>2381.0</v>
      </c>
      <c r="B2382" s="107" t="s">
        <v>7119</v>
      </c>
      <c r="C2382" s="107" t="s">
        <v>4554</v>
      </c>
      <c r="D2382" s="107" t="s">
        <v>4509</v>
      </c>
      <c r="E2382" s="36" t="s">
        <v>8197</v>
      </c>
      <c r="F2382" s="14"/>
      <c r="G2382" s="14"/>
      <c r="H2382" s="14"/>
      <c r="I2382" s="14"/>
      <c r="J2382" s="14"/>
      <c r="K2382" s="14"/>
      <c r="L2382" s="14"/>
      <c r="M2382" s="14"/>
      <c r="N2382" s="14"/>
      <c r="O2382" s="14"/>
      <c r="P2382" s="14"/>
      <c r="Q2382" s="14"/>
      <c r="R2382" s="14"/>
      <c r="S2382" s="14"/>
      <c r="T2382" s="14"/>
      <c r="U2382" s="14"/>
      <c r="V2382" s="14"/>
      <c r="W2382" s="14"/>
      <c r="X2382" s="14"/>
      <c r="Y2382" s="14"/>
      <c r="Z2382" s="14"/>
    </row>
    <row r="2383">
      <c r="A2383" s="106">
        <v>2382.0</v>
      </c>
      <c r="B2383" s="107" t="s">
        <v>7119</v>
      </c>
      <c r="C2383" s="107" t="s">
        <v>8198</v>
      </c>
      <c r="D2383" s="107" t="s">
        <v>4509</v>
      </c>
      <c r="E2383" s="36" t="s">
        <v>8199</v>
      </c>
      <c r="F2383" s="14"/>
      <c r="G2383" s="14"/>
      <c r="H2383" s="14"/>
      <c r="I2383" s="14"/>
      <c r="J2383" s="14"/>
      <c r="K2383" s="14"/>
      <c r="L2383" s="14"/>
      <c r="M2383" s="14"/>
      <c r="N2383" s="14"/>
      <c r="O2383" s="14"/>
      <c r="P2383" s="14"/>
      <c r="Q2383" s="14"/>
      <c r="R2383" s="14"/>
      <c r="S2383" s="14"/>
      <c r="T2383" s="14"/>
      <c r="U2383" s="14"/>
      <c r="V2383" s="14"/>
      <c r="W2383" s="14"/>
      <c r="X2383" s="14"/>
      <c r="Y2383" s="14"/>
      <c r="Z2383" s="14"/>
    </row>
    <row r="2384">
      <c r="A2384" s="106">
        <v>2383.0</v>
      </c>
      <c r="B2384" s="107" t="s">
        <v>7119</v>
      </c>
      <c r="C2384" s="107" t="s">
        <v>8200</v>
      </c>
      <c r="D2384" s="107" t="s">
        <v>4509</v>
      </c>
      <c r="E2384" s="36" t="s">
        <v>8201</v>
      </c>
      <c r="F2384" s="14"/>
      <c r="G2384" s="14"/>
      <c r="H2384" s="14"/>
      <c r="I2384" s="14"/>
      <c r="J2384" s="14"/>
      <c r="K2384" s="14"/>
      <c r="L2384" s="14"/>
      <c r="M2384" s="14"/>
      <c r="N2384" s="14"/>
      <c r="O2384" s="14"/>
      <c r="P2384" s="14"/>
      <c r="Q2384" s="14"/>
      <c r="R2384" s="14"/>
      <c r="S2384" s="14"/>
      <c r="T2384" s="14"/>
      <c r="U2384" s="14"/>
      <c r="V2384" s="14"/>
      <c r="W2384" s="14"/>
      <c r="X2384" s="14"/>
      <c r="Y2384" s="14"/>
      <c r="Z2384" s="14"/>
    </row>
    <row r="2385">
      <c r="A2385" s="106">
        <v>2384.0</v>
      </c>
      <c r="B2385" s="107" t="s">
        <v>7119</v>
      </c>
      <c r="C2385" s="107" t="s">
        <v>8202</v>
      </c>
      <c r="D2385" s="107" t="s">
        <v>4509</v>
      </c>
      <c r="E2385" s="36" t="s">
        <v>8203</v>
      </c>
      <c r="F2385" s="14"/>
      <c r="G2385" s="14"/>
      <c r="H2385" s="14"/>
      <c r="I2385" s="14"/>
      <c r="J2385" s="14"/>
      <c r="K2385" s="14"/>
      <c r="L2385" s="14"/>
      <c r="M2385" s="14"/>
      <c r="N2385" s="14"/>
      <c r="O2385" s="14"/>
      <c r="P2385" s="14"/>
      <c r="Q2385" s="14"/>
      <c r="R2385" s="14"/>
      <c r="S2385" s="14"/>
      <c r="T2385" s="14"/>
      <c r="U2385" s="14"/>
      <c r="V2385" s="14"/>
      <c r="W2385" s="14"/>
      <c r="X2385" s="14"/>
      <c r="Y2385" s="14"/>
      <c r="Z2385" s="14"/>
    </row>
    <row r="2386">
      <c r="A2386" s="106">
        <v>2385.0</v>
      </c>
      <c r="B2386" s="107" t="s">
        <v>7119</v>
      </c>
      <c r="C2386" s="107" t="s">
        <v>4947</v>
      </c>
      <c r="D2386" s="107" t="s">
        <v>4509</v>
      </c>
      <c r="E2386" s="36" t="s">
        <v>8204</v>
      </c>
      <c r="F2386" s="14"/>
      <c r="G2386" s="14"/>
      <c r="H2386" s="14"/>
      <c r="I2386" s="14"/>
      <c r="J2386" s="14"/>
      <c r="K2386" s="14"/>
      <c r="L2386" s="14"/>
      <c r="M2386" s="14"/>
      <c r="N2386" s="14"/>
      <c r="O2386" s="14"/>
      <c r="P2386" s="14"/>
      <c r="Q2386" s="14"/>
      <c r="R2386" s="14"/>
      <c r="S2386" s="14"/>
      <c r="T2386" s="14"/>
      <c r="U2386" s="14"/>
      <c r="V2386" s="14"/>
      <c r="W2386" s="14"/>
      <c r="X2386" s="14"/>
      <c r="Y2386" s="14"/>
      <c r="Z2386" s="14"/>
    </row>
    <row r="2387">
      <c r="A2387" s="106">
        <v>2386.0</v>
      </c>
      <c r="B2387" s="107" t="s">
        <v>7119</v>
      </c>
      <c r="C2387" s="107" t="s">
        <v>8205</v>
      </c>
      <c r="D2387" s="107" t="s">
        <v>4509</v>
      </c>
      <c r="E2387" s="36" t="s">
        <v>8206</v>
      </c>
      <c r="F2387" s="14"/>
      <c r="G2387" s="14"/>
      <c r="H2387" s="14"/>
      <c r="I2387" s="14"/>
      <c r="J2387" s="14"/>
      <c r="K2387" s="14"/>
      <c r="L2387" s="14"/>
      <c r="M2387" s="14"/>
      <c r="N2387" s="14"/>
      <c r="O2387" s="14"/>
      <c r="P2387" s="14"/>
      <c r="Q2387" s="14"/>
      <c r="R2387" s="14"/>
      <c r="S2387" s="14"/>
      <c r="T2387" s="14"/>
      <c r="U2387" s="14"/>
      <c r="V2387" s="14"/>
      <c r="W2387" s="14"/>
      <c r="X2387" s="14"/>
      <c r="Y2387" s="14"/>
      <c r="Z2387" s="14"/>
    </row>
    <row r="2388">
      <c r="A2388" s="106">
        <v>2387.0</v>
      </c>
      <c r="B2388" s="107" t="s">
        <v>7119</v>
      </c>
      <c r="C2388" s="107" t="s">
        <v>8207</v>
      </c>
      <c r="D2388" s="107" t="s">
        <v>4509</v>
      </c>
      <c r="E2388" s="36" t="s">
        <v>8208</v>
      </c>
      <c r="F2388" s="14"/>
      <c r="G2388" s="14"/>
      <c r="H2388" s="14"/>
      <c r="I2388" s="14"/>
      <c r="J2388" s="14"/>
      <c r="K2388" s="14"/>
      <c r="L2388" s="14"/>
      <c r="M2388" s="14"/>
      <c r="N2388" s="14"/>
      <c r="O2388" s="14"/>
      <c r="P2388" s="14"/>
      <c r="Q2388" s="14"/>
      <c r="R2388" s="14"/>
      <c r="S2388" s="14"/>
      <c r="T2388" s="14"/>
      <c r="U2388" s="14"/>
      <c r="V2388" s="14"/>
      <c r="W2388" s="14"/>
      <c r="X2388" s="14"/>
      <c r="Y2388" s="14"/>
      <c r="Z2388" s="14"/>
    </row>
    <row r="2389">
      <c r="A2389" s="106">
        <v>2388.0</v>
      </c>
      <c r="B2389" s="107" t="s">
        <v>7119</v>
      </c>
      <c r="C2389" s="107" t="s">
        <v>5882</v>
      </c>
      <c r="D2389" s="107" t="s">
        <v>4505</v>
      </c>
      <c r="E2389" s="36" t="s">
        <v>8209</v>
      </c>
      <c r="F2389" s="14"/>
      <c r="G2389" s="14"/>
      <c r="H2389" s="14"/>
      <c r="I2389" s="14"/>
      <c r="J2389" s="14"/>
      <c r="K2389" s="14"/>
      <c r="L2389" s="14"/>
      <c r="M2389" s="14"/>
      <c r="N2389" s="14"/>
      <c r="O2389" s="14"/>
      <c r="P2389" s="14"/>
      <c r="Q2389" s="14"/>
      <c r="R2389" s="14"/>
      <c r="S2389" s="14"/>
      <c r="T2389" s="14"/>
      <c r="U2389" s="14"/>
      <c r="V2389" s="14"/>
      <c r="W2389" s="14"/>
      <c r="X2389" s="14"/>
      <c r="Y2389" s="14"/>
      <c r="Z2389" s="14"/>
    </row>
    <row r="2390">
      <c r="A2390" s="106">
        <v>2389.0</v>
      </c>
      <c r="B2390" s="107" t="s">
        <v>7119</v>
      </c>
      <c r="C2390" s="107" t="s">
        <v>8210</v>
      </c>
      <c r="D2390" s="107" t="s">
        <v>4509</v>
      </c>
      <c r="E2390" s="36" t="s">
        <v>8211</v>
      </c>
      <c r="F2390" s="14"/>
      <c r="G2390" s="14"/>
      <c r="H2390" s="14"/>
      <c r="I2390" s="14"/>
      <c r="J2390" s="14"/>
      <c r="K2390" s="14"/>
      <c r="L2390" s="14"/>
      <c r="M2390" s="14"/>
      <c r="N2390" s="14"/>
      <c r="O2390" s="14"/>
      <c r="P2390" s="14"/>
      <c r="Q2390" s="14"/>
      <c r="R2390" s="14"/>
      <c r="S2390" s="14"/>
      <c r="T2390" s="14"/>
      <c r="U2390" s="14"/>
      <c r="V2390" s="14"/>
      <c r="W2390" s="14"/>
      <c r="X2390" s="14"/>
      <c r="Y2390" s="14"/>
      <c r="Z2390" s="14"/>
    </row>
    <row r="2391">
      <c r="A2391" s="106">
        <v>2390.0</v>
      </c>
      <c r="B2391" s="107" t="s">
        <v>7119</v>
      </c>
      <c r="C2391" s="107" t="s">
        <v>8212</v>
      </c>
      <c r="D2391" s="107" t="s">
        <v>4509</v>
      </c>
      <c r="E2391" s="36" t="s">
        <v>8213</v>
      </c>
      <c r="F2391" s="14"/>
      <c r="G2391" s="14"/>
      <c r="H2391" s="14"/>
      <c r="I2391" s="14"/>
      <c r="J2391" s="14"/>
      <c r="K2391" s="14"/>
      <c r="L2391" s="14"/>
      <c r="M2391" s="14"/>
      <c r="N2391" s="14"/>
      <c r="O2391" s="14"/>
      <c r="P2391" s="14"/>
      <c r="Q2391" s="14"/>
      <c r="R2391" s="14"/>
      <c r="S2391" s="14"/>
      <c r="T2391" s="14"/>
      <c r="U2391" s="14"/>
      <c r="V2391" s="14"/>
      <c r="W2391" s="14"/>
      <c r="X2391" s="14"/>
      <c r="Y2391" s="14"/>
      <c r="Z2391" s="14"/>
    </row>
    <row r="2392">
      <c r="A2392" s="106">
        <v>2391.0</v>
      </c>
      <c r="B2392" s="107" t="s">
        <v>7119</v>
      </c>
      <c r="C2392" s="107" t="s">
        <v>8214</v>
      </c>
      <c r="D2392" s="107" t="s">
        <v>4509</v>
      </c>
      <c r="E2392" s="36" t="s">
        <v>8215</v>
      </c>
      <c r="F2392" s="14"/>
      <c r="G2392" s="14"/>
      <c r="H2392" s="14"/>
      <c r="I2392" s="14"/>
      <c r="J2392" s="14"/>
      <c r="K2392" s="14"/>
      <c r="L2392" s="14"/>
      <c r="M2392" s="14"/>
      <c r="N2392" s="14"/>
      <c r="O2392" s="14"/>
      <c r="P2392" s="14"/>
      <c r="Q2392" s="14"/>
      <c r="R2392" s="14"/>
      <c r="S2392" s="14"/>
      <c r="T2392" s="14"/>
      <c r="U2392" s="14"/>
      <c r="V2392" s="14"/>
      <c r="W2392" s="14"/>
      <c r="X2392" s="14"/>
      <c r="Y2392" s="14"/>
      <c r="Z2392" s="14"/>
    </row>
    <row r="2393">
      <c r="A2393" s="106">
        <v>2392.0</v>
      </c>
      <c r="B2393" s="107" t="s">
        <v>7119</v>
      </c>
      <c r="C2393" s="107" t="s">
        <v>8216</v>
      </c>
      <c r="D2393" s="107" t="s">
        <v>4509</v>
      </c>
      <c r="E2393" s="36" t="s">
        <v>8217</v>
      </c>
      <c r="F2393" s="14"/>
      <c r="G2393" s="14"/>
      <c r="H2393" s="14"/>
      <c r="I2393" s="14"/>
      <c r="J2393" s="14"/>
      <c r="K2393" s="14"/>
      <c r="L2393" s="14"/>
      <c r="M2393" s="14"/>
      <c r="N2393" s="14"/>
      <c r="O2393" s="14"/>
      <c r="P2393" s="14"/>
      <c r="Q2393" s="14"/>
      <c r="R2393" s="14"/>
      <c r="S2393" s="14"/>
      <c r="T2393" s="14"/>
      <c r="U2393" s="14"/>
      <c r="V2393" s="14"/>
      <c r="W2393" s="14"/>
      <c r="X2393" s="14"/>
      <c r="Y2393" s="14"/>
      <c r="Z2393" s="14"/>
    </row>
    <row r="2394">
      <c r="A2394" s="106">
        <v>2393.0</v>
      </c>
      <c r="B2394" s="107" t="s">
        <v>7119</v>
      </c>
      <c r="C2394" s="107" t="s">
        <v>8218</v>
      </c>
      <c r="D2394" s="107" t="s">
        <v>4509</v>
      </c>
      <c r="E2394" s="36" t="s">
        <v>8219</v>
      </c>
      <c r="F2394" s="14"/>
      <c r="G2394" s="14"/>
      <c r="H2394" s="14"/>
      <c r="I2394" s="14"/>
      <c r="J2394" s="14"/>
      <c r="K2394" s="14"/>
      <c r="L2394" s="14"/>
      <c r="M2394" s="14"/>
      <c r="N2394" s="14"/>
      <c r="O2394" s="14"/>
      <c r="P2394" s="14"/>
      <c r="Q2394" s="14"/>
      <c r="R2394" s="14"/>
      <c r="S2394" s="14"/>
      <c r="T2394" s="14"/>
      <c r="U2394" s="14"/>
      <c r="V2394" s="14"/>
      <c r="W2394" s="14"/>
      <c r="X2394" s="14"/>
      <c r="Y2394" s="14"/>
      <c r="Z2394" s="14"/>
    </row>
    <row r="2395">
      <c r="A2395" s="106">
        <v>2394.0</v>
      </c>
      <c r="B2395" s="107" t="s">
        <v>7119</v>
      </c>
      <c r="C2395" s="107" t="s">
        <v>4530</v>
      </c>
      <c r="D2395" s="107" t="s">
        <v>4509</v>
      </c>
      <c r="E2395" s="36" t="s">
        <v>8220</v>
      </c>
      <c r="F2395" s="14"/>
      <c r="G2395" s="14"/>
      <c r="H2395" s="14"/>
      <c r="I2395" s="14"/>
      <c r="J2395" s="14"/>
      <c r="K2395" s="14"/>
      <c r="L2395" s="14"/>
      <c r="M2395" s="14"/>
      <c r="N2395" s="14"/>
      <c r="O2395" s="14"/>
      <c r="P2395" s="14"/>
      <c r="Q2395" s="14"/>
      <c r="R2395" s="14"/>
      <c r="S2395" s="14"/>
      <c r="T2395" s="14"/>
      <c r="U2395" s="14"/>
      <c r="V2395" s="14"/>
      <c r="W2395" s="14"/>
      <c r="X2395" s="14"/>
      <c r="Y2395" s="14"/>
      <c r="Z2395" s="14"/>
    </row>
    <row r="2396">
      <c r="A2396" s="106">
        <v>2395.0</v>
      </c>
      <c r="B2396" s="107" t="s">
        <v>7119</v>
      </c>
      <c r="C2396" s="107" t="s">
        <v>8221</v>
      </c>
      <c r="D2396" s="107" t="s">
        <v>4680</v>
      </c>
      <c r="E2396" s="36" t="s">
        <v>8222</v>
      </c>
      <c r="F2396" s="14"/>
      <c r="G2396" s="14"/>
      <c r="H2396" s="14"/>
      <c r="I2396" s="14"/>
      <c r="J2396" s="14"/>
      <c r="K2396" s="14"/>
      <c r="L2396" s="14"/>
      <c r="M2396" s="14"/>
      <c r="N2396" s="14"/>
      <c r="O2396" s="14"/>
      <c r="P2396" s="14"/>
      <c r="Q2396" s="14"/>
      <c r="R2396" s="14"/>
      <c r="S2396" s="14"/>
      <c r="T2396" s="14"/>
      <c r="U2396" s="14"/>
      <c r="V2396" s="14"/>
      <c r="W2396" s="14"/>
      <c r="X2396" s="14"/>
      <c r="Y2396" s="14"/>
      <c r="Z2396" s="14"/>
    </row>
    <row r="2397">
      <c r="A2397" s="106">
        <v>2396.0</v>
      </c>
      <c r="B2397" s="107" t="s">
        <v>7119</v>
      </c>
      <c r="C2397" s="107" t="s">
        <v>4541</v>
      </c>
      <c r="D2397" s="107" t="s">
        <v>4505</v>
      </c>
      <c r="E2397" s="36" t="s">
        <v>8223</v>
      </c>
      <c r="F2397" s="14"/>
      <c r="G2397" s="14"/>
      <c r="H2397" s="14"/>
      <c r="I2397" s="14"/>
      <c r="J2397" s="14"/>
      <c r="K2397" s="14"/>
      <c r="L2397" s="14"/>
      <c r="M2397" s="14"/>
      <c r="N2397" s="14"/>
      <c r="O2397" s="14"/>
      <c r="P2397" s="14"/>
      <c r="Q2397" s="14"/>
      <c r="R2397" s="14"/>
      <c r="S2397" s="14"/>
      <c r="T2397" s="14"/>
      <c r="U2397" s="14"/>
      <c r="V2397" s="14"/>
      <c r="W2397" s="14"/>
      <c r="X2397" s="14"/>
      <c r="Y2397" s="14"/>
      <c r="Z2397" s="14"/>
    </row>
    <row r="2398">
      <c r="A2398" s="106">
        <v>2397.0</v>
      </c>
      <c r="B2398" s="107" t="s">
        <v>7119</v>
      </c>
      <c r="C2398" s="107" t="s">
        <v>8224</v>
      </c>
      <c r="D2398" s="107" t="s">
        <v>4509</v>
      </c>
      <c r="E2398" s="36" t="s">
        <v>8225</v>
      </c>
      <c r="F2398" s="14"/>
      <c r="G2398" s="14"/>
      <c r="H2398" s="14"/>
      <c r="I2398" s="14"/>
      <c r="J2398" s="14"/>
      <c r="K2398" s="14"/>
      <c r="L2398" s="14"/>
      <c r="M2398" s="14"/>
      <c r="N2398" s="14"/>
      <c r="O2398" s="14"/>
      <c r="P2398" s="14"/>
      <c r="Q2398" s="14"/>
      <c r="R2398" s="14"/>
      <c r="S2398" s="14"/>
      <c r="T2398" s="14"/>
      <c r="U2398" s="14"/>
      <c r="V2398" s="14"/>
      <c r="W2398" s="14"/>
      <c r="X2398" s="14"/>
      <c r="Y2398" s="14"/>
      <c r="Z2398" s="14"/>
    </row>
    <row r="2399">
      <c r="A2399" s="106">
        <v>2398.0</v>
      </c>
      <c r="B2399" s="107" t="s">
        <v>7119</v>
      </c>
      <c r="C2399" s="107" t="s">
        <v>7695</v>
      </c>
      <c r="D2399" s="107" t="s">
        <v>4509</v>
      </c>
      <c r="E2399" s="36" t="s">
        <v>8226</v>
      </c>
      <c r="F2399" s="14"/>
      <c r="G2399" s="14"/>
      <c r="H2399" s="14"/>
      <c r="I2399" s="14"/>
      <c r="J2399" s="14"/>
      <c r="K2399" s="14"/>
      <c r="L2399" s="14"/>
      <c r="M2399" s="14"/>
      <c r="N2399" s="14"/>
      <c r="O2399" s="14"/>
      <c r="P2399" s="14"/>
      <c r="Q2399" s="14"/>
      <c r="R2399" s="14"/>
      <c r="S2399" s="14"/>
      <c r="T2399" s="14"/>
      <c r="U2399" s="14"/>
      <c r="V2399" s="14"/>
      <c r="W2399" s="14"/>
      <c r="X2399" s="14"/>
      <c r="Y2399" s="14"/>
      <c r="Z2399" s="14"/>
    </row>
    <row r="2400">
      <c r="A2400" s="106">
        <v>2399.0</v>
      </c>
      <c r="B2400" s="107" t="s">
        <v>7119</v>
      </c>
      <c r="C2400" s="107" t="s">
        <v>5609</v>
      </c>
      <c r="D2400" s="107" t="s">
        <v>4509</v>
      </c>
      <c r="E2400" s="36" t="s">
        <v>8227</v>
      </c>
      <c r="F2400" s="14"/>
      <c r="G2400" s="14"/>
      <c r="H2400" s="14"/>
      <c r="I2400" s="14"/>
      <c r="J2400" s="14"/>
      <c r="K2400" s="14"/>
      <c r="L2400" s="14"/>
      <c r="M2400" s="14"/>
      <c r="N2400" s="14"/>
      <c r="O2400" s="14"/>
      <c r="P2400" s="14"/>
      <c r="Q2400" s="14"/>
      <c r="R2400" s="14"/>
      <c r="S2400" s="14"/>
      <c r="T2400" s="14"/>
      <c r="U2400" s="14"/>
      <c r="V2400" s="14"/>
      <c r="W2400" s="14"/>
      <c r="X2400" s="14"/>
      <c r="Y2400" s="14"/>
      <c r="Z2400" s="14"/>
    </row>
    <row r="2401">
      <c r="A2401" s="106">
        <v>2400.0</v>
      </c>
      <c r="B2401" s="107" t="s">
        <v>7119</v>
      </c>
      <c r="C2401" s="107" t="s">
        <v>8228</v>
      </c>
      <c r="D2401" s="107" t="s">
        <v>4509</v>
      </c>
      <c r="E2401" s="36" t="s">
        <v>8229</v>
      </c>
      <c r="F2401" s="14"/>
      <c r="G2401" s="14"/>
      <c r="H2401" s="14"/>
      <c r="I2401" s="14"/>
      <c r="J2401" s="14"/>
      <c r="K2401" s="14"/>
      <c r="L2401" s="14"/>
      <c r="M2401" s="14"/>
      <c r="N2401" s="14"/>
      <c r="O2401" s="14"/>
      <c r="P2401" s="14"/>
      <c r="Q2401" s="14"/>
      <c r="R2401" s="14"/>
      <c r="S2401" s="14"/>
      <c r="T2401" s="14"/>
      <c r="U2401" s="14"/>
      <c r="V2401" s="14"/>
      <c r="W2401" s="14"/>
      <c r="X2401" s="14"/>
      <c r="Y2401" s="14"/>
      <c r="Z2401" s="14"/>
    </row>
    <row r="2402">
      <c r="A2402" s="106">
        <v>2401.0</v>
      </c>
      <c r="B2402" s="107" t="s">
        <v>7119</v>
      </c>
      <c r="C2402" s="107" t="s">
        <v>8230</v>
      </c>
      <c r="D2402" s="107" t="s">
        <v>4509</v>
      </c>
      <c r="E2402" s="36" t="s">
        <v>8231</v>
      </c>
      <c r="F2402" s="14"/>
      <c r="G2402" s="14"/>
      <c r="H2402" s="14"/>
      <c r="I2402" s="14"/>
      <c r="J2402" s="14"/>
      <c r="K2402" s="14"/>
      <c r="L2402" s="14"/>
      <c r="M2402" s="14"/>
      <c r="N2402" s="14"/>
      <c r="O2402" s="14"/>
      <c r="P2402" s="14"/>
      <c r="Q2402" s="14"/>
      <c r="R2402" s="14"/>
      <c r="S2402" s="14"/>
      <c r="T2402" s="14"/>
      <c r="U2402" s="14"/>
      <c r="V2402" s="14"/>
      <c r="W2402" s="14"/>
      <c r="X2402" s="14"/>
      <c r="Y2402" s="14"/>
      <c r="Z2402" s="14"/>
    </row>
    <row r="2403">
      <c r="A2403" s="106">
        <v>2402.0</v>
      </c>
      <c r="B2403" s="107" t="s">
        <v>7119</v>
      </c>
      <c r="C2403" s="107" t="s">
        <v>6632</v>
      </c>
      <c r="D2403" s="107" t="s">
        <v>4509</v>
      </c>
      <c r="E2403" s="36" t="s">
        <v>8232</v>
      </c>
      <c r="F2403" s="14"/>
      <c r="G2403" s="14"/>
      <c r="H2403" s="14"/>
      <c r="I2403" s="14"/>
      <c r="J2403" s="14"/>
      <c r="K2403" s="14"/>
      <c r="L2403" s="14"/>
      <c r="M2403" s="14"/>
      <c r="N2403" s="14"/>
      <c r="O2403" s="14"/>
      <c r="P2403" s="14"/>
      <c r="Q2403" s="14"/>
      <c r="R2403" s="14"/>
      <c r="S2403" s="14"/>
      <c r="T2403" s="14"/>
      <c r="U2403" s="14"/>
      <c r="V2403" s="14"/>
      <c r="W2403" s="14"/>
      <c r="X2403" s="14"/>
      <c r="Y2403" s="14"/>
      <c r="Z2403" s="14"/>
    </row>
    <row r="2404">
      <c r="A2404" s="106">
        <v>2403.0</v>
      </c>
      <c r="B2404" s="107" t="s">
        <v>7119</v>
      </c>
      <c r="C2404" s="107" t="s">
        <v>4579</v>
      </c>
      <c r="D2404" s="107" t="s">
        <v>4509</v>
      </c>
      <c r="E2404" s="36" t="s">
        <v>8233</v>
      </c>
      <c r="F2404" s="14"/>
      <c r="G2404" s="14"/>
      <c r="H2404" s="14"/>
      <c r="I2404" s="14"/>
      <c r="J2404" s="14"/>
      <c r="K2404" s="14"/>
      <c r="L2404" s="14"/>
      <c r="M2404" s="14"/>
      <c r="N2404" s="14"/>
      <c r="O2404" s="14"/>
      <c r="P2404" s="14"/>
      <c r="Q2404" s="14"/>
      <c r="R2404" s="14"/>
      <c r="S2404" s="14"/>
      <c r="T2404" s="14"/>
      <c r="U2404" s="14"/>
      <c r="V2404" s="14"/>
      <c r="W2404" s="14"/>
      <c r="X2404" s="14"/>
      <c r="Y2404" s="14"/>
      <c r="Z2404" s="14"/>
    </row>
    <row r="2405">
      <c r="A2405" s="106">
        <v>2404.0</v>
      </c>
      <c r="B2405" s="107" t="s">
        <v>7119</v>
      </c>
      <c r="C2405" s="107" t="s">
        <v>5568</v>
      </c>
      <c r="D2405" s="107" t="s">
        <v>4509</v>
      </c>
      <c r="E2405" s="36" t="s">
        <v>8234</v>
      </c>
      <c r="F2405" s="14"/>
      <c r="G2405" s="14"/>
      <c r="H2405" s="14"/>
      <c r="I2405" s="14"/>
      <c r="J2405" s="14"/>
      <c r="K2405" s="14"/>
      <c r="L2405" s="14"/>
      <c r="M2405" s="14"/>
      <c r="N2405" s="14"/>
      <c r="O2405" s="14"/>
      <c r="P2405" s="14"/>
      <c r="Q2405" s="14"/>
      <c r="R2405" s="14"/>
      <c r="S2405" s="14"/>
      <c r="T2405" s="14"/>
      <c r="U2405" s="14"/>
      <c r="V2405" s="14"/>
      <c r="W2405" s="14"/>
      <c r="X2405" s="14"/>
      <c r="Y2405" s="14"/>
      <c r="Z2405" s="14"/>
    </row>
    <row r="2406">
      <c r="A2406" s="106">
        <v>2405.0</v>
      </c>
      <c r="B2406" s="107" t="s">
        <v>7119</v>
      </c>
      <c r="C2406" s="107" t="s">
        <v>8235</v>
      </c>
      <c r="D2406" s="107" t="s">
        <v>4509</v>
      </c>
      <c r="E2406" s="36" t="s">
        <v>8236</v>
      </c>
      <c r="F2406" s="14"/>
      <c r="G2406" s="14"/>
      <c r="H2406" s="14"/>
      <c r="I2406" s="14"/>
      <c r="J2406" s="14"/>
      <c r="K2406" s="14"/>
      <c r="L2406" s="14"/>
      <c r="M2406" s="14"/>
      <c r="N2406" s="14"/>
      <c r="O2406" s="14"/>
      <c r="P2406" s="14"/>
      <c r="Q2406" s="14"/>
      <c r="R2406" s="14"/>
      <c r="S2406" s="14"/>
      <c r="T2406" s="14"/>
      <c r="U2406" s="14"/>
      <c r="V2406" s="14"/>
      <c r="W2406" s="14"/>
      <c r="X2406" s="14"/>
      <c r="Y2406" s="14"/>
      <c r="Z2406" s="14"/>
    </row>
    <row r="2407">
      <c r="A2407" s="106">
        <v>2406.0</v>
      </c>
      <c r="B2407" s="107" t="s">
        <v>7119</v>
      </c>
      <c r="C2407" s="107" t="s">
        <v>8237</v>
      </c>
      <c r="D2407" s="107" t="s">
        <v>4509</v>
      </c>
      <c r="E2407" s="36" t="s">
        <v>8238</v>
      </c>
      <c r="F2407" s="14"/>
      <c r="G2407" s="14"/>
      <c r="H2407" s="14"/>
      <c r="I2407" s="14"/>
      <c r="J2407" s="14"/>
      <c r="K2407" s="14"/>
      <c r="L2407" s="14"/>
      <c r="M2407" s="14"/>
      <c r="N2407" s="14"/>
      <c r="O2407" s="14"/>
      <c r="P2407" s="14"/>
      <c r="Q2407" s="14"/>
      <c r="R2407" s="14"/>
      <c r="S2407" s="14"/>
      <c r="T2407" s="14"/>
      <c r="U2407" s="14"/>
      <c r="V2407" s="14"/>
      <c r="W2407" s="14"/>
      <c r="X2407" s="14"/>
      <c r="Y2407" s="14"/>
      <c r="Z2407" s="14"/>
    </row>
    <row r="2408">
      <c r="A2408" s="106">
        <v>2407.0</v>
      </c>
      <c r="B2408" s="107" t="s">
        <v>7119</v>
      </c>
      <c r="C2408" s="107" t="s">
        <v>7079</v>
      </c>
      <c r="D2408" s="107" t="s">
        <v>4509</v>
      </c>
      <c r="E2408" s="36" t="s">
        <v>8239</v>
      </c>
      <c r="F2408" s="14"/>
      <c r="G2408" s="14"/>
      <c r="H2408" s="14"/>
      <c r="I2408" s="14"/>
      <c r="J2408" s="14"/>
      <c r="K2408" s="14"/>
      <c r="L2408" s="14"/>
      <c r="M2408" s="14"/>
      <c r="N2408" s="14"/>
      <c r="O2408" s="14"/>
      <c r="P2408" s="14"/>
      <c r="Q2408" s="14"/>
      <c r="R2408" s="14"/>
      <c r="S2408" s="14"/>
      <c r="T2408" s="14"/>
      <c r="U2408" s="14"/>
      <c r="V2408" s="14"/>
      <c r="W2408" s="14"/>
      <c r="X2408" s="14"/>
      <c r="Y2408" s="14"/>
      <c r="Z2408" s="14"/>
    </row>
    <row r="2409">
      <c r="A2409" s="106">
        <v>2408.0</v>
      </c>
      <c r="B2409" s="107" t="s">
        <v>7119</v>
      </c>
      <c r="C2409" s="107" t="s">
        <v>8240</v>
      </c>
      <c r="D2409" s="107" t="s">
        <v>4509</v>
      </c>
      <c r="E2409" s="36" t="s">
        <v>8241</v>
      </c>
      <c r="F2409" s="14"/>
      <c r="G2409" s="14"/>
      <c r="H2409" s="14"/>
      <c r="I2409" s="14"/>
      <c r="J2409" s="14"/>
      <c r="K2409" s="14"/>
      <c r="L2409" s="14"/>
      <c r="M2409" s="14"/>
      <c r="N2409" s="14"/>
      <c r="O2409" s="14"/>
      <c r="P2409" s="14"/>
      <c r="Q2409" s="14"/>
      <c r="R2409" s="14"/>
      <c r="S2409" s="14"/>
      <c r="T2409" s="14"/>
      <c r="U2409" s="14"/>
      <c r="V2409" s="14"/>
      <c r="W2409" s="14"/>
      <c r="X2409" s="14"/>
      <c r="Y2409" s="14"/>
      <c r="Z2409" s="14"/>
    </row>
    <row r="2410">
      <c r="A2410" s="106">
        <v>2409.0</v>
      </c>
      <c r="B2410" s="107" t="s">
        <v>7119</v>
      </c>
      <c r="C2410" s="107" t="s">
        <v>8242</v>
      </c>
      <c r="D2410" s="107" t="s">
        <v>4509</v>
      </c>
      <c r="E2410" s="36" t="s">
        <v>8243</v>
      </c>
      <c r="F2410" s="14"/>
      <c r="G2410" s="14"/>
      <c r="H2410" s="14"/>
      <c r="I2410" s="14"/>
      <c r="J2410" s="14"/>
      <c r="K2410" s="14"/>
      <c r="L2410" s="14"/>
      <c r="M2410" s="14"/>
      <c r="N2410" s="14"/>
      <c r="O2410" s="14"/>
      <c r="P2410" s="14"/>
      <c r="Q2410" s="14"/>
      <c r="R2410" s="14"/>
      <c r="S2410" s="14"/>
      <c r="T2410" s="14"/>
      <c r="U2410" s="14"/>
      <c r="V2410" s="14"/>
      <c r="W2410" s="14"/>
      <c r="X2410" s="14"/>
      <c r="Y2410" s="14"/>
      <c r="Z2410" s="14"/>
    </row>
    <row r="2411">
      <c r="A2411" s="106">
        <v>2410.0</v>
      </c>
      <c r="B2411" s="107" t="s">
        <v>7119</v>
      </c>
      <c r="C2411" s="107" t="s">
        <v>8244</v>
      </c>
      <c r="D2411" s="107" t="s">
        <v>4569</v>
      </c>
      <c r="E2411" s="36" t="s">
        <v>8245</v>
      </c>
      <c r="F2411" s="14"/>
      <c r="G2411" s="14"/>
      <c r="H2411" s="14"/>
      <c r="I2411" s="14"/>
      <c r="J2411" s="14"/>
      <c r="K2411" s="14"/>
      <c r="L2411" s="14"/>
      <c r="M2411" s="14"/>
      <c r="N2411" s="14"/>
      <c r="O2411" s="14"/>
      <c r="P2411" s="14"/>
      <c r="Q2411" s="14"/>
      <c r="R2411" s="14"/>
      <c r="S2411" s="14"/>
      <c r="T2411" s="14"/>
      <c r="U2411" s="14"/>
      <c r="V2411" s="14"/>
      <c r="W2411" s="14"/>
      <c r="X2411" s="14"/>
      <c r="Y2411" s="14"/>
      <c r="Z2411" s="14"/>
    </row>
    <row r="2412">
      <c r="A2412" s="106">
        <v>2411.0</v>
      </c>
      <c r="B2412" s="107" t="s">
        <v>7119</v>
      </c>
      <c r="C2412" s="107" t="s">
        <v>4899</v>
      </c>
      <c r="D2412" s="107" t="s">
        <v>4509</v>
      </c>
      <c r="E2412" s="36" t="s">
        <v>8246</v>
      </c>
      <c r="F2412" s="14"/>
      <c r="G2412" s="14"/>
      <c r="H2412" s="14"/>
      <c r="I2412" s="14"/>
      <c r="J2412" s="14"/>
      <c r="K2412" s="14"/>
      <c r="L2412" s="14"/>
      <c r="M2412" s="14"/>
      <c r="N2412" s="14"/>
      <c r="O2412" s="14"/>
      <c r="P2412" s="14"/>
      <c r="Q2412" s="14"/>
      <c r="R2412" s="14"/>
      <c r="S2412" s="14"/>
      <c r="T2412" s="14"/>
      <c r="U2412" s="14"/>
      <c r="V2412" s="14"/>
      <c r="W2412" s="14"/>
      <c r="X2412" s="14"/>
      <c r="Y2412" s="14"/>
      <c r="Z2412" s="14"/>
    </row>
    <row r="2413">
      <c r="A2413" s="106">
        <v>2412.0</v>
      </c>
      <c r="B2413" s="107" t="s">
        <v>7119</v>
      </c>
      <c r="C2413" s="107" t="s">
        <v>5054</v>
      </c>
      <c r="D2413" s="107" t="s">
        <v>4509</v>
      </c>
      <c r="E2413" s="36" t="s">
        <v>8247</v>
      </c>
      <c r="F2413" s="14"/>
      <c r="G2413" s="14"/>
      <c r="H2413" s="14"/>
      <c r="I2413" s="14"/>
      <c r="J2413" s="14"/>
      <c r="K2413" s="14"/>
      <c r="L2413" s="14"/>
      <c r="M2413" s="14"/>
      <c r="N2413" s="14"/>
      <c r="O2413" s="14"/>
      <c r="P2413" s="14"/>
      <c r="Q2413" s="14"/>
      <c r="R2413" s="14"/>
      <c r="S2413" s="14"/>
      <c r="T2413" s="14"/>
      <c r="U2413" s="14"/>
      <c r="V2413" s="14"/>
      <c r="W2413" s="14"/>
      <c r="X2413" s="14"/>
      <c r="Y2413" s="14"/>
      <c r="Z2413" s="14"/>
    </row>
    <row r="2414">
      <c r="A2414" s="106">
        <v>2413.0</v>
      </c>
      <c r="B2414" s="107" t="s">
        <v>7119</v>
      </c>
      <c r="C2414" s="107" t="s">
        <v>8248</v>
      </c>
      <c r="D2414" s="107" t="s">
        <v>4509</v>
      </c>
      <c r="E2414" s="36" t="s">
        <v>8249</v>
      </c>
      <c r="F2414" s="14"/>
      <c r="G2414" s="14"/>
      <c r="H2414" s="14"/>
      <c r="I2414" s="14"/>
      <c r="J2414" s="14"/>
      <c r="K2414" s="14"/>
      <c r="L2414" s="14"/>
      <c r="M2414" s="14"/>
      <c r="N2414" s="14"/>
      <c r="O2414" s="14"/>
      <c r="P2414" s="14"/>
      <c r="Q2414" s="14"/>
      <c r="R2414" s="14"/>
      <c r="S2414" s="14"/>
      <c r="T2414" s="14"/>
      <c r="U2414" s="14"/>
      <c r="V2414" s="14"/>
      <c r="W2414" s="14"/>
      <c r="X2414" s="14"/>
      <c r="Y2414" s="14"/>
      <c r="Z2414" s="14"/>
    </row>
    <row r="2415">
      <c r="A2415" s="106">
        <v>2414.0</v>
      </c>
      <c r="B2415" s="107" t="s">
        <v>7119</v>
      </c>
      <c r="C2415" s="107" t="s">
        <v>4551</v>
      </c>
      <c r="D2415" s="107" t="s">
        <v>4509</v>
      </c>
      <c r="E2415" s="36" t="s">
        <v>8250</v>
      </c>
      <c r="F2415" s="14"/>
      <c r="G2415" s="14"/>
      <c r="H2415" s="14"/>
      <c r="I2415" s="14"/>
      <c r="J2415" s="14"/>
      <c r="K2415" s="14"/>
      <c r="L2415" s="14"/>
      <c r="M2415" s="14"/>
      <c r="N2415" s="14"/>
      <c r="O2415" s="14"/>
      <c r="P2415" s="14"/>
      <c r="Q2415" s="14"/>
      <c r="R2415" s="14"/>
      <c r="S2415" s="14"/>
      <c r="T2415" s="14"/>
      <c r="U2415" s="14"/>
      <c r="V2415" s="14"/>
      <c r="W2415" s="14"/>
      <c r="X2415" s="14"/>
      <c r="Y2415" s="14"/>
      <c r="Z2415" s="14"/>
    </row>
    <row r="2416">
      <c r="A2416" s="106">
        <v>2415.0</v>
      </c>
      <c r="B2416" s="107" t="s">
        <v>7119</v>
      </c>
      <c r="C2416" s="107" t="s">
        <v>8251</v>
      </c>
      <c r="D2416" s="107" t="s">
        <v>4509</v>
      </c>
      <c r="E2416" s="36" t="s">
        <v>8252</v>
      </c>
      <c r="F2416" s="14"/>
      <c r="G2416" s="14"/>
      <c r="H2416" s="14"/>
      <c r="I2416" s="14"/>
      <c r="J2416" s="14"/>
      <c r="K2416" s="14"/>
      <c r="L2416" s="14"/>
      <c r="M2416" s="14"/>
      <c r="N2416" s="14"/>
      <c r="O2416" s="14"/>
      <c r="P2416" s="14"/>
      <c r="Q2416" s="14"/>
      <c r="R2416" s="14"/>
      <c r="S2416" s="14"/>
      <c r="T2416" s="14"/>
      <c r="U2416" s="14"/>
      <c r="V2416" s="14"/>
      <c r="W2416" s="14"/>
      <c r="X2416" s="14"/>
      <c r="Y2416" s="14"/>
      <c r="Z2416" s="14"/>
    </row>
    <row r="2417">
      <c r="A2417" s="106">
        <v>2416.0</v>
      </c>
      <c r="B2417" s="107" t="s">
        <v>7119</v>
      </c>
      <c r="C2417" s="107" t="s">
        <v>8253</v>
      </c>
      <c r="D2417" s="107" t="s">
        <v>4509</v>
      </c>
      <c r="E2417" s="36" t="s">
        <v>1334</v>
      </c>
      <c r="F2417" s="14"/>
      <c r="G2417" s="14"/>
      <c r="H2417" s="14"/>
      <c r="I2417" s="14"/>
      <c r="J2417" s="14"/>
      <c r="K2417" s="14"/>
      <c r="L2417" s="14"/>
      <c r="M2417" s="14"/>
      <c r="N2417" s="14"/>
      <c r="O2417" s="14"/>
      <c r="P2417" s="14"/>
      <c r="Q2417" s="14"/>
      <c r="R2417" s="14"/>
      <c r="S2417" s="14"/>
      <c r="T2417" s="14"/>
      <c r="U2417" s="14"/>
      <c r="V2417" s="14"/>
      <c r="W2417" s="14"/>
      <c r="X2417" s="14"/>
      <c r="Y2417" s="14"/>
      <c r="Z2417" s="14"/>
    </row>
    <row r="2418">
      <c r="A2418" s="106">
        <v>2417.0</v>
      </c>
      <c r="B2418" s="107" t="s">
        <v>7119</v>
      </c>
      <c r="C2418" s="107" t="s">
        <v>8254</v>
      </c>
      <c r="D2418" s="107" t="s">
        <v>4509</v>
      </c>
      <c r="E2418" s="36" t="s">
        <v>8255</v>
      </c>
      <c r="F2418" s="14"/>
      <c r="G2418" s="14"/>
      <c r="H2418" s="14"/>
      <c r="I2418" s="14"/>
      <c r="J2418" s="14"/>
      <c r="K2418" s="14"/>
      <c r="L2418" s="14"/>
      <c r="M2418" s="14"/>
      <c r="N2418" s="14"/>
      <c r="O2418" s="14"/>
      <c r="P2418" s="14"/>
      <c r="Q2418" s="14"/>
      <c r="R2418" s="14"/>
      <c r="S2418" s="14"/>
      <c r="T2418" s="14"/>
      <c r="U2418" s="14"/>
      <c r="V2418" s="14"/>
      <c r="W2418" s="14"/>
      <c r="X2418" s="14"/>
      <c r="Y2418" s="14"/>
      <c r="Z2418" s="14"/>
    </row>
    <row r="2419">
      <c r="A2419" s="106">
        <v>2418.0</v>
      </c>
      <c r="B2419" s="107" t="s">
        <v>7119</v>
      </c>
      <c r="C2419" s="107" t="s">
        <v>5124</v>
      </c>
      <c r="D2419" s="107" t="s">
        <v>4509</v>
      </c>
      <c r="E2419" s="36" t="s">
        <v>8256</v>
      </c>
      <c r="F2419" s="14"/>
      <c r="G2419" s="14"/>
      <c r="H2419" s="14"/>
      <c r="I2419" s="14"/>
      <c r="J2419" s="14"/>
      <c r="K2419" s="14"/>
      <c r="L2419" s="14"/>
      <c r="M2419" s="14"/>
      <c r="N2419" s="14"/>
      <c r="O2419" s="14"/>
      <c r="P2419" s="14"/>
      <c r="Q2419" s="14"/>
      <c r="R2419" s="14"/>
      <c r="S2419" s="14"/>
      <c r="T2419" s="14"/>
      <c r="U2419" s="14"/>
      <c r="V2419" s="14"/>
      <c r="W2419" s="14"/>
      <c r="X2419" s="14"/>
      <c r="Y2419" s="14"/>
      <c r="Z2419" s="14"/>
    </row>
    <row r="2420">
      <c r="A2420" s="106">
        <v>2419.0</v>
      </c>
      <c r="B2420" s="107" t="s">
        <v>7119</v>
      </c>
      <c r="C2420" s="107" t="s">
        <v>8257</v>
      </c>
      <c r="D2420" s="107" t="s">
        <v>4509</v>
      </c>
      <c r="E2420" s="36" t="s">
        <v>8258</v>
      </c>
      <c r="F2420" s="14"/>
      <c r="G2420" s="14"/>
      <c r="H2420" s="14"/>
      <c r="I2420" s="14"/>
      <c r="J2420" s="14"/>
      <c r="K2420" s="14"/>
      <c r="L2420" s="14"/>
      <c r="M2420" s="14"/>
      <c r="N2420" s="14"/>
      <c r="O2420" s="14"/>
      <c r="P2420" s="14"/>
      <c r="Q2420" s="14"/>
      <c r="R2420" s="14"/>
      <c r="S2420" s="14"/>
      <c r="T2420" s="14"/>
      <c r="U2420" s="14"/>
      <c r="V2420" s="14"/>
      <c r="W2420" s="14"/>
      <c r="X2420" s="14"/>
      <c r="Y2420" s="14"/>
      <c r="Z2420" s="14"/>
    </row>
    <row r="2421">
      <c r="A2421" s="106">
        <v>2420.0</v>
      </c>
      <c r="B2421" s="107" t="s">
        <v>7119</v>
      </c>
      <c r="C2421" s="107" t="s">
        <v>8259</v>
      </c>
      <c r="D2421" s="107" t="s">
        <v>4543</v>
      </c>
      <c r="E2421" s="36" t="s">
        <v>8260</v>
      </c>
      <c r="F2421" s="14"/>
      <c r="G2421" s="14"/>
      <c r="H2421" s="14"/>
      <c r="I2421" s="14"/>
      <c r="J2421" s="14"/>
      <c r="K2421" s="14"/>
      <c r="L2421" s="14"/>
      <c r="M2421" s="14"/>
      <c r="N2421" s="14"/>
      <c r="O2421" s="14"/>
      <c r="P2421" s="14"/>
      <c r="Q2421" s="14"/>
      <c r="R2421" s="14"/>
      <c r="S2421" s="14"/>
      <c r="T2421" s="14"/>
      <c r="U2421" s="14"/>
      <c r="V2421" s="14"/>
      <c r="W2421" s="14"/>
      <c r="X2421" s="14"/>
      <c r="Y2421" s="14"/>
      <c r="Z2421" s="14"/>
    </row>
    <row r="2422">
      <c r="A2422" s="106">
        <v>2421.0</v>
      </c>
      <c r="B2422" s="107" t="s">
        <v>7119</v>
      </c>
      <c r="C2422" s="107" t="s">
        <v>8134</v>
      </c>
      <c r="D2422" s="107" t="s">
        <v>4505</v>
      </c>
      <c r="E2422" s="36" t="s">
        <v>8261</v>
      </c>
      <c r="F2422" s="14"/>
      <c r="G2422" s="14"/>
      <c r="H2422" s="14"/>
      <c r="I2422" s="14"/>
      <c r="J2422" s="14"/>
      <c r="K2422" s="14"/>
      <c r="L2422" s="14"/>
      <c r="M2422" s="14"/>
      <c r="N2422" s="14"/>
      <c r="O2422" s="14"/>
      <c r="P2422" s="14"/>
      <c r="Q2422" s="14"/>
      <c r="R2422" s="14"/>
      <c r="S2422" s="14"/>
      <c r="T2422" s="14"/>
      <c r="U2422" s="14"/>
      <c r="V2422" s="14"/>
      <c r="W2422" s="14"/>
      <c r="X2422" s="14"/>
      <c r="Y2422" s="14"/>
      <c r="Z2422" s="14"/>
    </row>
    <row r="2423">
      <c r="A2423" s="106">
        <v>2422.0</v>
      </c>
      <c r="B2423" s="107" t="s">
        <v>7119</v>
      </c>
      <c r="C2423" s="107" t="s">
        <v>4830</v>
      </c>
      <c r="D2423" s="107" t="s">
        <v>4505</v>
      </c>
      <c r="E2423" s="36" t="s">
        <v>8262</v>
      </c>
      <c r="F2423" s="14"/>
      <c r="G2423" s="14"/>
      <c r="H2423" s="14"/>
      <c r="I2423" s="14"/>
      <c r="J2423" s="14"/>
      <c r="K2423" s="14"/>
      <c r="L2423" s="14"/>
      <c r="M2423" s="14"/>
      <c r="N2423" s="14"/>
      <c r="O2423" s="14"/>
      <c r="P2423" s="14"/>
      <c r="Q2423" s="14"/>
      <c r="R2423" s="14"/>
      <c r="S2423" s="14"/>
      <c r="T2423" s="14"/>
      <c r="U2423" s="14"/>
      <c r="V2423" s="14"/>
      <c r="W2423" s="14"/>
      <c r="X2423" s="14"/>
      <c r="Y2423" s="14"/>
      <c r="Z2423" s="14"/>
    </row>
    <row r="2424">
      <c r="A2424" s="106">
        <v>2423.0</v>
      </c>
      <c r="B2424" s="107" t="s">
        <v>7119</v>
      </c>
      <c r="C2424" s="107" t="s">
        <v>8263</v>
      </c>
      <c r="D2424" s="107" t="s">
        <v>4509</v>
      </c>
      <c r="E2424" s="36" t="s">
        <v>8264</v>
      </c>
      <c r="F2424" s="14"/>
      <c r="G2424" s="14"/>
      <c r="H2424" s="14"/>
      <c r="I2424" s="14"/>
      <c r="J2424" s="14"/>
      <c r="K2424" s="14"/>
      <c r="L2424" s="14"/>
      <c r="M2424" s="14"/>
      <c r="N2424" s="14"/>
      <c r="O2424" s="14"/>
      <c r="P2424" s="14"/>
      <c r="Q2424" s="14"/>
      <c r="R2424" s="14"/>
      <c r="S2424" s="14"/>
      <c r="T2424" s="14"/>
      <c r="U2424" s="14"/>
      <c r="V2424" s="14"/>
      <c r="W2424" s="14"/>
      <c r="X2424" s="14"/>
      <c r="Y2424" s="14"/>
      <c r="Z2424" s="14"/>
    </row>
    <row r="2425">
      <c r="A2425" s="106">
        <v>2424.0</v>
      </c>
      <c r="B2425" s="107" t="s">
        <v>7119</v>
      </c>
      <c r="C2425" s="107" t="s">
        <v>8265</v>
      </c>
      <c r="D2425" s="107" t="s">
        <v>4509</v>
      </c>
      <c r="E2425" s="36" t="s">
        <v>8266</v>
      </c>
      <c r="F2425" s="14"/>
      <c r="G2425" s="14"/>
      <c r="H2425" s="14"/>
      <c r="I2425" s="14"/>
      <c r="J2425" s="14"/>
      <c r="K2425" s="14"/>
      <c r="L2425" s="14"/>
      <c r="M2425" s="14"/>
      <c r="N2425" s="14"/>
      <c r="O2425" s="14"/>
      <c r="P2425" s="14"/>
      <c r="Q2425" s="14"/>
      <c r="R2425" s="14"/>
      <c r="S2425" s="14"/>
      <c r="T2425" s="14"/>
      <c r="U2425" s="14"/>
      <c r="V2425" s="14"/>
      <c r="W2425" s="14"/>
      <c r="X2425" s="14"/>
      <c r="Y2425" s="14"/>
      <c r="Z2425" s="14"/>
    </row>
    <row r="2426">
      <c r="A2426" s="106">
        <v>2425.0</v>
      </c>
      <c r="B2426" s="107" t="s">
        <v>7119</v>
      </c>
      <c r="C2426" s="107" t="s">
        <v>4541</v>
      </c>
      <c r="D2426" s="107" t="s">
        <v>5366</v>
      </c>
      <c r="E2426" s="36" t="s">
        <v>8267</v>
      </c>
      <c r="F2426" s="14"/>
      <c r="G2426" s="14"/>
      <c r="H2426" s="14"/>
      <c r="I2426" s="14"/>
      <c r="J2426" s="14"/>
      <c r="K2426" s="14"/>
      <c r="L2426" s="14"/>
      <c r="M2426" s="14"/>
      <c r="N2426" s="14"/>
      <c r="O2426" s="14"/>
      <c r="P2426" s="14"/>
      <c r="Q2426" s="14"/>
      <c r="R2426" s="14"/>
      <c r="S2426" s="14"/>
      <c r="T2426" s="14"/>
      <c r="U2426" s="14"/>
      <c r="V2426" s="14"/>
      <c r="W2426" s="14"/>
      <c r="X2426" s="14"/>
      <c r="Y2426" s="14"/>
      <c r="Z2426" s="14"/>
    </row>
    <row r="2427">
      <c r="A2427" s="106">
        <v>2426.0</v>
      </c>
      <c r="B2427" s="107" t="s">
        <v>7119</v>
      </c>
      <c r="C2427" s="107" t="s">
        <v>6258</v>
      </c>
      <c r="D2427" s="107" t="s">
        <v>4509</v>
      </c>
      <c r="E2427" s="36" t="s">
        <v>8268</v>
      </c>
      <c r="F2427" s="14"/>
      <c r="G2427" s="14"/>
      <c r="H2427" s="14"/>
      <c r="I2427" s="14"/>
      <c r="J2427" s="14"/>
      <c r="K2427" s="14"/>
      <c r="L2427" s="14"/>
      <c r="M2427" s="14"/>
      <c r="N2427" s="14"/>
      <c r="O2427" s="14"/>
      <c r="P2427" s="14"/>
      <c r="Q2427" s="14"/>
      <c r="R2427" s="14"/>
      <c r="S2427" s="14"/>
      <c r="T2427" s="14"/>
      <c r="U2427" s="14"/>
      <c r="V2427" s="14"/>
      <c r="W2427" s="14"/>
      <c r="X2427" s="14"/>
      <c r="Y2427" s="14"/>
      <c r="Z2427" s="14"/>
    </row>
    <row r="2428">
      <c r="A2428" s="106">
        <v>2427.0</v>
      </c>
      <c r="B2428" s="107" t="s">
        <v>7119</v>
      </c>
      <c r="C2428" s="107" t="s">
        <v>8269</v>
      </c>
      <c r="D2428" s="107" t="s">
        <v>4509</v>
      </c>
      <c r="E2428" s="36" t="s">
        <v>8270</v>
      </c>
      <c r="F2428" s="14"/>
      <c r="G2428" s="14"/>
      <c r="H2428" s="14"/>
      <c r="I2428" s="14"/>
      <c r="J2428" s="14"/>
      <c r="K2428" s="14"/>
      <c r="L2428" s="14"/>
      <c r="M2428" s="14"/>
      <c r="N2428" s="14"/>
      <c r="O2428" s="14"/>
      <c r="P2428" s="14"/>
      <c r="Q2428" s="14"/>
      <c r="R2428" s="14"/>
      <c r="S2428" s="14"/>
      <c r="T2428" s="14"/>
      <c r="U2428" s="14"/>
      <c r="V2428" s="14"/>
      <c r="W2428" s="14"/>
      <c r="X2428" s="14"/>
      <c r="Y2428" s="14"/>
      <c r="Z2428" s="14"/>
    </row>
    <row r="2429">
      <c r="A2429" s="106">
        <v>2428.0</v>
      </c>
      <c r="B2429" s="107" t="s">
        <v>7119</v>
      </c>
      <c r="C2429" s="107" t="s">
        <v>7089</v>
      </c>
      <c r="D2429" s="107" t="s">
        <v>4509</v>
      </c>
      <c r="E2429" s="36" t="s">
        <v>8271</v>
      </c>
      <c r="F2429" s="14"/>
      <c r="G2429" s="14"/>
      <c r="H2429" s="14"/>
      <c r="I2429" s="14"/>
      <c r="J2429" s="14"/>
      <c r="K2429" s="14"/>
      <c r="L2429" s="14"/>
      <c r="M2429" s="14"/>
      <c r="N2429" s="14"/>
      <c r="O2429" s="14"/>
      <c r="P2429" s="14"/>
      <c r="Q2429" s="14"/>
      <c r="R2429" s="14"/>
      <c r="S2429" s="14"/>
      <c r="T2429" s="14"/>
      <c r="U2429" s="14"/>
      <c r="V2429" s="14"/>
      <c r="W2429" s="14"/>
      <c r="X2429" s="14"/>
      <c r="Y2429" s="14"/>
      <c r="Z2429" s="14"/>
    </row>
    <row r="2430">
      <c r="A2430" s="106">
        <v>2429.0</v>
      </c>
      <c r="B2430" s="107" t="s">
        <v>7119</v>
      </c>
      <c r="C2430" s="107" t="s">
        <v>6362</v>
      </c>
      <c r="D2430" s="107" t="s">
        <v>4509</v>
      </c>
      <c r="E2430" s="36" t="s">
        <v>8272</v>
      </c>
      <c r="F2430" s="14"/>
      <c r="G2430" s="14"/>
      <c r="H2430" s="14"/>
      <c r="I2430" s="14"/>
      <c r="J2430" s="14"/>
      <c r="K2430" s="14"/>
      <c r="L2430" s="14"/>
      <c r="M2430" s="14"/>
      <c r="N2430" s="14"/>
      <c r="O2430" s="14"/>
      <c r="P2430" s="14"/>
      <c r="Q2430" s="14"/>
      <c r="R2430" s="14"/>
      <c r="S2430" s="14"/>
      <c r="T2430" s="14"/>
      <c r="U2430" s="14"/>
      <c r="V2430" s="14"/>
      <c r="W2430" s="14"/>
      <c r="X2430" s="14"/>
      <c r="Y2430" s="14"/>
      <c r="Z2430" s="14"/>
    </row>
    <row r="2431">
      <c r="A2431" s="106">
        <v>2430.0</v>
      </c>
      <c r="B2431" s="107" t="s">
        <v>7119</v>
      </c>
      <c r="C2431" s="107" t="s">
        <v>8273</v>
      </c>
      <c r="D2431" s="107" t="s">
        <v>4509</v>
      </c>
      <c r="E2431" s="36" t="s">
        <v>8274</v>
      </c>
      <c r="F2431" s="14"/>
      <c r="G2431" s="14"/>
      <c r="H2431" s="14"/>
      <c r="I2431" s="14"/>
      <c r="J2431" s="14"/>
      <c r="K2431" s="14"/>
      <c r="L2431" s="14"/>
      <c r="M2431" s="14"/>
      <c r="N2431" s="14"/>
      <c r="O2431" s="14"/>
      <c r="P2431" s="14"/>
      <c r="Q2431" s="14"/>
      <c r="R2431" s="14"/>
      <c r="S2431" s="14"/>
      <c r="T2431" s="14"/>
      <c r="U2431" s="14"/>
      <c r="V2431" s="14"/>
      <c r="W2431" s="14"/>
      <c r="X2431" s="14"/>
      <c r="Y2431" s="14"/>
      <c r="Z2431" s="14"/>
    </row>
    <row r="2432">
      <c r="A2432" s="106">
        <v>2431.0</v>
      </c>
      <c r="B2432" s="107" t="s">
        <v>7119</v>
      </c>
      <c r="C2432" s="107" t="s">
        <v>8275</v>
      </c>
      <c r="D2432" s="107" t="s">
        <v>4509</v>
      </c>
      <c r="E2432" s="36" t="s">
        <v>8276</v>
      </c>
      <c r="F2432" s="14"/>
      <c r="G2432" s="14"/>
      <c r="H2432" s="14"/>
      <c r="I2432" s="14"/>
      <c r="J2432" s="14"/>
      <c r="K2432" s="14"/>
      <c r="L2432" s="14"/>
      <c r="M2432" s="14"/>
      <c r="N2432" s="14"/>
      <c r="O2432" s="14"/>
      <c r="P2432" s="14"/>
      <c r="Q2432" s="14"/>
      <c r="R2432" s="14"/>
      <c r="S2432" s="14"/>
      <c r="T2432" s="14"/>
      <c r="U2432" s="14"/>
      <c r="V2432" s="14"/>
      <c r="W2432" s="14"/>
      <c r="X2432" s="14"/>
      <c r="Y2432" s="14"/>
      <c r="Z2432" s="14"/>
    </row>
    <row r="2433">
      <c r="A2433" s="106">
        <v>2432.0</v>
      </c>
      <c r="B2433" s="107" t="s">
        <v>7119</v>
      </c>
      <c r="C2433" s="107" t="s">
        <v>5162</v>
      </c>
      <c r="D2433" s="107" t="s">
        <v>4509</v>
      </c>
      <c r="E2433" s="36" t="s">
        <v>8277</v>
      </c>
      <c r="F2433" s="14"/>
      <c r="G2433" s="14"/>
      <c r="H2433" s="14"/>
      <c r="I2433" s="14"/>
      <c r="J2433" s="14"/>
      <c r="K2433" s="14"/>
      <c r="L2433" s="14"/>
      <c r="M2433" s="14"/>
      <c r="N2433" s="14"/>
      <c r="O2433" s="14"/>
      <c r="P2433" s="14"/>
      <c r="Q2433" s="14"/>
      <c r="R2433" s="14"/>
      <c r="S2433" s="14"/>
      <c r="T2433" s="14"/>
      <c r="U2433" s="14"/>
      <c r="V2433" s="14"/>
      <c r="W2433" s="14"/>
      <c r="X2433" s="14"/>
      <c r="Y2433" s="14"/>
      <c r="Z2433" s="14"/>
    </row>
    <row r="2434">
      <c r="A2434" s="106">
        <v>2433.0</v>
      </c>
      <c r="B2434" s="107" t="s">
        <v>7119</v>
      </c>
      <c r="C2434" s="107" t="s">
        <v>5442</v>
      </c>
      <c r="D2434" s="107" t="s">
        <v>4505</v>
      </c>
      <c r="E2434" s="36" t="s">
        <v>8278</v>
      </c>
      <c r="F2434" s="14"/>
      <c r="G2434" s="14"/>
      <c r="H2434" s="14"/>
      <c r="I2434" s="14"/>
      <c r="J2434" s="14"/>
      <c r="K2434" s="14"/>
      <c r="L2434" s="14"/>
      <c r="M2434" s="14"/>
      <c r="N2434" s="14"/>
      <c r="O2434" s="14"/>
      <c r="P2434" s="14"/>
      <c r="Q2434" s="14"/>
      <c r="R2434" s="14"/>
      <c r="S2434" s="14"/>
      <c r="T2434" s="14"/>
      <c r="U2434" s="14"/>
      <c r="V2434" s="14"/>
      <c r="W2434" s="14"/>
      <c r="X2434" s="14"/>
      <c r="Y2434" s="14"/>
      <c r="Z2434" s="14"/>
    </row>
    <row r="2435">
      <c r="A2435" s="106">
        <v>2434.0</v>
      </c>
      <c r="B2435" s="107" t="s">
        <v>7119</v>
      </c>
      <c r="C2435" s="107" t="s">
        <v>5721</v>
      </c>
      <c r="D2435" s="107" t="s">
        <v>4509</v>
      </c>
      <c r="E2435" s="36" t="s">
        <v>8279</v>
      </c>
      <c r="F2435" s="14"/>
      <c r="G2435" s="14"/>
      <c r="H2435" s="14"/>
      <c r="I2435" s="14"/>
      <c r="J2435" s="14"/>
      <c r="K2435" s="14"/>
      <c r="L2435" s="14"/>
      <c r="M2435" s="14"/>
      <c r="N2435" s="14"/>
      <c r="O2435" s="14"/>
      <c r="P2435" s="14"/>
      <c r="Q2435" s="14"/>
      <c r="R2435" s="14"/>
      <c r="S2435" s="14"/>
      <c r="T2435" s="14"/>
      <c r="U2435" s="14"/>
      <c r="V2435" s="14"/>
      <c r="W2435" s="14"/>
      <c r="X2435" s="14"/>
      <c r="Y2435" s="14"/>
      <c r="Z2435" s="14"/>
    </row>
    <row r="2436">
      <c r="A2436" s="106">
        <v>2435.0</v>
      </c>
      <c r="B2436" s="107" t="s">
        <v>7119</v>
      </c>
      <c r="C2436" s="107" t="s">
        <v>8280</v>
      </c>
      <c r="D2436" s="107" t="s">
        <v>4509</v>
      </c>
      <c r="E2436" s="36" t="s">
        <v>8281</v>
      </c>
      <c r="F2436" s="14"/>
      <c r="G2436" s="14"/>
      <c r="H2436" s="14"/>
      <c r="I2436" s="14"/>
      <c r="J2436" s="14"/>
      <c r="K2436" s="14"/>
      <c r="L2436" s="14"/>
      <c r="M2436" s="14"/>
      <c r="N2436" s="14"/>
      <c r="O2436" s="14"/>
      <c r="P2436" s="14"/>
      <c r="Q2436" s="14"/>
      <c r="R2436" s="14"/>
      <c r="S2436" s="14"/>
      <c r="T2436" s="14"/>
      <c r="U2436" s="14"/>
      <c r="V2436" s="14"/>
      <c r="W2436" s="14"/>
      <c r="X2436" s="14"/>
      <c r="Y2436" s="14"/>
      <c r="Z2436" s="14"/>
    </row>
    <row r="2437">
      <c r="A2437" s="106">
        <v>2436.0</v>
      </c>
      <c r="B2437" s="107" t="s">
        <v>7119</v>
      </c>
      <c r="C2437" s="107" t="s">
        <v>8282</v>
      </c>
      <c r="D2437" s="107" t="s">
        <v>4509</v>
      </c>
      <c r="E2437" s="36" t="s">
        <v>8283</v>
      </c>
      <c r="F2437" s="14"/>
      <c r="G2437" s="14"/>
      <c r="H2437" s="14"/>
      <c r="I2437" s="14"/>
      <c r="J2437" s="14"/>
      <c r="K2437" s="14"/>
      <c r="L2437" s="14"/>
      <c r="M2437" s="14"/>
      <c r="N2437" s="14"/>
      <c r="O2437" s="14"/>
      <c r="P2437" s="14"/>
      <c r="Q2437" s="14"/>
      <c r="R2437" s="14"/>
      <c r="S2437" s="14"/>
      <c r="T2437" s="14"/>
      <c r="U2437" s="14"/>
      <c r="V2437" s="14"/>
      <c r="W2437" s="14"/>
      <c r="X2437" s="14"/>
      <c r="Y2437" s="14"/>
      <c r="Z2437" s="14"/>
    </row>
    <row r="2438">
      <c r="A2438" s="106">
        <v>2437.0</v>
      </c>
      <c r="B2438" s="107" t="s">
        <v>7119</v>
      </c>
      <c r="C2438" s="107" t="s">
        <v>7646</v>
      </c>
      <c r="D2438" s="107" t="s">
        <v>4509</v>
      </c>
      <c r="E2438" s="36" t="s">
        <v>8284</v>
      </c>
      <c r="F2438" s="14"/>
      <c r="G2438" s="14"/>
      <c r="H2438" s="14"/>
      <c r="I2438" s="14"/>
      <c r="J2438" s="14"/>
      <c r="K2438" s="14"/>
      <c r="L2438" s="14"/>
      <c r="M2438" s="14"/>
      <c r="N2438" s="14"/>
      <c r="O2438" s="14"/>
      <c r="P2438" s="14"/>
      <c r="Q2438" s="14"/>
      <c r="R2438" s="14"/>
      <c r="S2438" s="14"/>
      <c r="T2438" s="14"/>
      <c r="U2438" s="14"/>
      <c r="V2438" s="14"/>
      <c r="W2438" s="14"/>
      <c r="X2438" s="14"/>
      <c r="Y2438" s="14"/>
      <c r="Z2438" s="14"/>
    </row>
    <row r="2439">
      <c r="A2439" s="106">
        <v>2438.0</v>
      </c>
      <c r="B2439" s="107" t="s">
        <v>7119</v>
      </c>
      <c r="C2439" s="107" t="s">
        <v>4822</v>
      </c>
      <c r="D2439" s="107" t="s">
        <v>4509</v>
      </c>
      <c r="E2439" s="36" t="s">
        <v>8285</v>
      </c>
      <c r="F2439" s="14"/>
      <c r="G2439" s="14"/>
      <c r="H2439" s="14"/>
      <c r="I2439" s="14"/>
      <c r="J2439" s="14"/>
      <c r="K2439" s="14"/>
      <c r="L2439" s="14"/>
      <c r="M2439" s="14"/>
      <c r="N2439" s="14"/>
      <c r="O2439" s="14"/>
      <c r="P2439" s="14"/>
      <c r="Q2439" s="14"/>
      <c r="R2439" s="14"/>
      <c r="S2439" s="14"/>
      <c r="T2439" s="14"/>
      <c r="U2439" s="14"/>
      <c r="V2439" s="14"/>
      <c r="W2439" s="14"/>
      <c r="X2439" s="14"/>
      <c r="Y2439" s="14"/>
      <c r="Z2439" s="14"/>
    </row>
    <row r="2440">
      <c r="A2440" s="106">
        <v>2439.0</v>
      </c>
      <c r="B2440" s="107" t="s">
        <v>7119</v>
      </c>
      <c r="C2440" s="107" t="s">
        <v>5050</v>
      </c>
      <c r="D2440" s="107" t="s">
        <v>4509</v>
      </c>
      <c r="E2440" s="36" t="s">
        <v>8286</v>
      </c>
      <c r="F2440" s="14"/>
      <c r="G2440" s="14"/>
      <c r="H2440" s="14"/>
      <c r="I2440" s="14"/>
      <c r="J2440" s="14"/>
      <c r="K2440" s="14"/>
      <c r="L2440" s="14"/>
      <c r="M2440" s="14"/>
      <c r="N2440" s="14"/>
      <c r="O2440" s="14"/>
      <c r="P2440" s="14"/>
      <c r="Q2440" s="14"/>
      <c r="R2440" s="14"/>
      <c r="S2440" s="14"/>
      <c r="T2440" s="14"/>
      <c r="U2440" s="14"/>
      <c r="V2440" s="14"/>
      <c r="W2440" s="14"/>
      <c r="X2440" s="14"/>
      <c r="Y2440" s="14"/>
      <c r="Z2440" s="14"/>
    </row>
    <row r="2441">
      <c r="A2441" s="106">
        <v>2440.0</v>
      </c>
      <c r="B2441" s="107" t="s">
        <v>7119</v>
      </c>
      <c r="C2441" s="107" t="s">
        <v>5645</v>
      </c>
      <c r="D2441" s="107" t="s">
        <v>4509</v>
      </c>
      <c r="E2441" s="36" t="s">
        <v>8287</v>
      </c>
      <c r="F2441" s="14"/>
      <c r="G2441" s="14"/>
      <c r="H2441" s="14"/>
      <c r="I2441" s="14"/>
      <c r="J2441" s="14"/>
      <c r="K2441" s="14"/>
      <c r="L2441" s="14"/>
      <c r="M2441" s="14"/>
      <c r="N2441" s="14"/>
      <c r="O2441" s="14"/>
      <c r="P2441" s="14"/>
      <c r="Q2441" s="14"/>
      <c r="R2441" s="14"/>
      <c r="S2441" s="14"/>
      <c r="T2441" s="14"/>
      <c r="U2441" s="14"/>
      <c r="V2441" s="14"/>
      <c r="W2441" s="14"/>
      <c r="X2441" s="14"/>
      <c r="Y2441" s="14"/>
      <c r="Z2441" s="14"/>
    </row>
    <row r="2442">
      <c r="A2442" s="106">
        <v>2441.0</v>
      </c>
      <c r="B2442" s="107" t="s">
        <v>7119</v>
      </c>
      <c r="C2442" s="107" t="s">
        <v>4665</v>
      </c>
      <c r="D2442" s="107" t="s">
        <v>4509</v>
      </c>
      <c r="E2442" s="36" t="s">
        <v>8288</v>
      </c>
      <c r="F2442" s="14"/>
      <c r="G2442" s="14"/>
      <c r="H2442" s="14"/>
      <c r="I2442" s="14"/>
      <c r="J2442" s="14"/>
      <c r="K2442" s="14"/>
      <c r="L2442" s="14"/>
      <c r="M2442" s="14"/>
      <c r="N2442" s="14"/>
      <c r="O2442" s="14"/>
      <c r="P2442" s="14"/>
      <c r="Q2442" s="14"/>
      <c r="R2442" s="14"/>
      <c r="S2442" s="14"/>
      <c r="T2442" s="14"/>
      <c r="U2442" s="14"/>
      <c r="V2442" s="14"/>
      <c r="W2442" s="14"/>
      <c r="X2442" s="14"/>
      <c r="Y2442" s="14"/>
      <c r="Z2442" s="14"/>
    </row>
    <row r="2443">
      <c r="A2443" s="106">
        <v>2442.0</v>
      </c>
      <c r="B2443" s="107" t="s">
        <v>7119</v>
      </c>
      <c r="C2443" s="107" t="s">
        <v>8289</v>
      </c>
      <c r="D2443" s="107" t="s">
        <v>4505</v>
      </c>
      <c r="E2443" s="36" t="s">
        <v>8290</v>
      </c>
      <c r="F2443" s="14"/>
      <c r="G2443" s="14"/>
      <c r="H2443" s="14"/>
      <c r="I2443" s="14"/>
      <c r="J2443" s="14"/>
      <c r="K2443" s="14"/>
      <c r="L2443" s="14"/>
      <c r="M2443" s="14"/>
      <c r="N2443" s="14"/>
      <c r="O2443" s="14"/>
      <c r="P2443" s="14"/>
      <c r="Q2443" s="14"/>
      <c r="R2443" s="14"/>
      <c r="S2443" s="14"/>
      <c r="T2443" s="14"/>
      <c r="U2443" s="14"/>
      <c r="V2443" s="14"/>
      <c r="W2443" s="14"/>
      <c r="X2443" s="14"/>
      <c r="Y2443" s="14"/>
      <c r="Z2443" s="14"/>
    </row>
    <row r="2444">
      <c r="A2444" s="106">
        <v>2443.0</v>
      </c>
      <c r="B2444" s="107" t="s">
        <v>7119</v>
      </c>
      <c r="C2444" s="107" t="s">
        <v>8291</v>
      </c>
      <c r="D2444" s="107" t="s">
        <v>4509</v>
      </c>
      <c r="E2444" s="36" t="s">
        <v>8292</v>
      </c>
      <c r="F2444" s="14"/>
      <c r="G2444" s="14"/>
      <c r="H2444" s="14"/>
      <c r="I2444" s="14"/>
      <c r="J2444" s="14"/>
      <c r="K2444" s="14"/>
      <c r="L2444" s="14"/>
      <c r="M2444" s="14"/>
      <c r="N2444" s="14"/>
      <c r="O2444" s="14"/>
      <c r="P2444" s="14"/>
      <c r="Q2444" s="14"/>
      <c r="R2444" s="14"/>
      <c r="S2444" s="14"/>
      <c r="T2444" s="14"/>
      <c r="U2444" s="14"/>
      <c r="V2444" s="14"/>
      <c r="W2444" s="14"/>
      <c r="X2444" s="14"/>
      <c r="Y2444" s="14"/>
      <c r="Z2444" s="14"/>
    </row>
    <row r="2445">
      <c r="A2445" s="106">
        <v>2444.0</v>
      </c>
      <c r="B2445" s="107" t="s">
        <v>7119</v>
      </c>
      <c r="C2445" s="107" t="s">
        <v>8293</v>
      </c>
      <c r="D2445" s="107" t="s">
        <v>4543</v>
      </c>
      <c r="E2445" s="36" t="s">
        <v>8294</v>
      </c>
      <c r="F2445" s="14"/>
      <c r="G2445" s="14"/>
      <c r="H2445" s="14"/>
      <c r="I2445" s="14"/>
      <c r="J2445" s="14"/>
      <c r="K2445" s="14"/>
      <c r="L2445" s="14"/>
      <c r="M2445" s="14"/>
      <c r="N2445" s="14"/>
      <c r="O2445" s="14"/>
      <c r="P2445" s="14"/>
      <c r="Q2445" s="14"/>
      <c r="R2445" s="14"/>
      <c r="S2445" s="14"/>
      <c r="T2445" s="14"/>
      <c r="U2445" s="14"/>
      <c r="V2445" s="14"/>
      <c r="W2445" s="14"/>
      <c r="X2445" s="14"/>
      <c r="Y2445" s="14"/>
      <c r="Z2445" s="14"/>
    </row>
    <row r="2446">
      <c r="A2446" s="106">
        <v>2445.0</v>
      </c>
      <c r="B2446" s="107" t="s">
        <v>7119</v>
      </c>
      <c r="C2446" s="107" t="s">
        <v>6362</v>
      </c>
      <c r="D2446" s="107" t="s">
        <v>4505</v>
      </c>
      <c r="E2446" s="36" t="s">
        <v>8295</v>
      </c>
      <c r="F2446" s="14"/>
      <c r="G2446" s="14"/>
      <c r="H2446" s="14"/>
      <c r="I2446" s="14"/>
      <c r="J2446" s="14"/>
      <c r="K2446" s="14"/>
      <c r="L2446" s="14"/>
      <c r="M2446" s="14"/>
      <c r="N2446" s="14"/>
      <c r="O2446" s="14"/>
      <c r="P2446" s="14"/>
      <c r="Q2446" s="14"/>
      <c r="R2446" s="14"/>
      <c r="S2446" s="14"/>
      <c r="T2446" s="14"/>
      <c r="U2446" s="14"/>
      <c r="V2446" s="14"/>
      <c r="W2446" s="14"/>
      <c r="X2446" s="14"/>
      <c r="Y2446" s="14"/>
      <c r="Z2446" s="14"/>
    </row>
    <row r="2447">
      <c r="A2447" s="106">
        <v>2446.0</v>
      </c>
      <c r="B2447" s="107" t="s">
        <v>7119</v>
      </c>
      <c r="C2447" s="107" t="s">
        <v>8296</v>
      </c>
      <c r="D2447" s="107" t="s">
        <v>4509</v>
      </c>
      <c r="E2447" s="36" t="s">
        <v>8297</v>
      </c>
      <c r="F2447" s="14"/>
      <c r="G2447" s="14"/>
      <c r="H2447" s="14"/>
      <c r="I2447" s="14"/>
      <c r="J2447" s="14"/>
      <c r="K2447" s="14"/>
      <c r="L2447" s="14"/>
      <c r="M2447" s="14"/>
      <c r="N2447" s="14"/>
      <c r="O2447" s="14"/>
      <c r="P2447" s="14"/>
      <c r="Q2447" s="14"/>
      <c r="R2447" s="14"/>
      <c r="S2447" s="14"/>
      <c r="T2447" s="14"/>
      <c r="U2447" s="14"/>
      <c r="V2447" s="14"/>
      <c r="W2447" s="14"/>
      <c r="X2447" s="14"/>
      <c r="Y2447" s="14"/>
      <c r="Z2447" s="14"/>
    </row>
    <row r="2448">
      <c r="A2448" s="106">
        <v>2447.0</v>
      </c>
      <c r="B2448" s="107" t="s">
        <v>7119</v>
      </c>
      <c r="C2448" s="107" t="s">
        <v>5631</v>
      </c>
      <c r="D2448" s="107" t="s">
        <v>4509</v>
      </c>
      <c r="E2448" s="36" t="s">
        <v>8298</v>
      </c>
      <c r="F2448" s="14"/>
      <c r="G2448" s="14"/>
      <c r="H2448" s="14"/>
      <c r="I2448" s="14"/>
      <c r="J2448" s="14"/>
      <c r="K2448" s="14"/>
      <c r="L2448" s="14"/>
      <c r="M2448" s="14"/>
      <c r="N2448" s="14"/>
      <c r="O2448" s="14"/>
      <c r="P2448" s="14"/>
      <c r="Q2448" s="14"/>
      <c r="R2448" s="14"/>
      <c r="S2448" s="14"/>
      <c r="T2448" s="14"/>
      <c r="U2448" s="14"/>
      <c r="V2448" s="14"/>
      <c r="W2448" s="14"/>
      <c r="X2448" s="14"/>
      <c r="Y2448" s="14"/>
      <c r="Z2448" s="14"/>
    </row>
    <row r="2449">
      <c r="A2449" s="106">
        <v>2448.0</v>
      </c>
      <c r="B2449" s="107" t="s">
        <v>7119</v>
      </c>
      <c r="C2449" s="107" t="s">
        <v>6601</v>
      </c>
      <c r="D2449" s="107" t="s">
        <v>4509</v>
      </c>
      <c r="E2449" s="36" t="s">
        <v>8299</v>
      </c>
      <c r="F2449" s="14"/>
      <c r="G2449" s="14"/>
      <c r="H2449" s="14"/>
      <c r="I2449" s="14"/>
      <c r="J2449" s="14"/>
      <c r="K2449" s="14"/>
      <c r="L2449" s="14"/>
      <c r="M2449" s="14"/>
      <c r="N2449" s="14"/>
      <c r="O2449" s="14"/>
      <c r="P2449" s="14"/>
      <c r="Q2449" s="14"/>
      <c r="R2449" s="14"/>
      <c r="S2449" s="14"/>
      <c r="T2449" s="14"/>
      <c r="U2449" s="14"/>
      <c r="V2449" s="14"/>
      <c r="W2449" s="14"/>
      <c r="X2449" s="14"/>
      <c r="Y2449" s="14"/>
      <c r="Z2449" s="14"/>
    </row>
    <row r="2450">
      <c r="A2450" s="106">
        <v>2449.0</v>
      </c>
      <c r="B2450" s="107" t="s">
        <v>7119</v>
      </c>
      <c r="C2450" s="107" t="s">
        <v>7522</v>
      </c>
      <c r="D2450" s="107" t="s">
        <v>4543</v>
      </c>
      <c r="E2450" s="36" t="s">
        <v>8300</v>
      </c>
      <c r="F2450" s="14"/>
      <c r="G2450" s="14"/>
      <c r="H2450" s="14"/>
      <c r="I2450" s="14"/>
      <c r="J2450" s="14"/>
      <c r="K2450" s="14"/>
      <c r="L2450" s="14"/>
      <c r="M2450" s="14"/>
      <c r="N2450" s="14"/>
      <c r="O2450" s="14"/>
      <c r="P2450" s="14"/>
      <c r="Q2450" s="14"/>
      <c r="R2450" s="14"/>
      <c r="S2450" s="14"/>
      <c r="T2450" s="14"/>
      <c r="U2450" s="14"/>
      <c r="V2450" s="14"/>
      <c r="W2450" s="14"/>
      <c r="X2450" s="14"/>
      <c r="Y2450" s="14"/>
      <c r="Z2450" s="14"/>
    </row>
    <row r="2451">
      <c r="A2451" s="106">
        <v>2450.0</v>
      </c>
      <c r="B2451" s="107" t="s">
        <v>7119</v>
      </c>
      <c r="C2451" s="107" t="s">
        <v>8301</v>
      </c>
      <c r="D2451" s="107" t="s">
        <v>4505</v>
      </c>
      <c r="E2451" s="36" t="s">
        <v>8302</v>
      </c>
      <c r="F2451" s="14"/>
      <c r="G2451" s="14"/>
      <c r="H2451" s="14"/>
      <c r="I2451" s="14"/>
      <c r="J2451" s="14"/>
      <c r="K2451" s="14"/>
      <c r="L2451" s="14"/>
      <c r="M2451" s="14"/>
      <c r="N2451" s="14"/>
      <c r="O2451" s="14"/>
      <c r="P2451" s="14"/>
      <c r="Q2451" s="14"/>
      <c r="R2451" s="14"/>
      <c r="S2451" s="14"/>
      <c r="T2451" s="14"/>
      <c r="U2451" s="14"/>
      <c r="V2451" s="14"/>
      <c r="W2451" s="14"/>
      <c r="X2451" s="14"/>
      <c r="Y2451" s="14"/>
      <c r="Z2451" s="14"/>
    </row>
    <row r="2452">
      <c r="A2452" s="106">
        <v>2451.0</v>
      </c>
      <c r="B2452" s="107" t="s">
        <v>7119</v>
      </c>
      <c r="C2452" s="107" t="s">
        <v>8303</v>
      </c>
      <c r="D2452" s="107" t="s">
        <v>4509</v>
      </c>
      <c r="E2452" s="36" t="s">
        <v>8304</v>
      </c>
      <c r="F2452" s="14"/>
      <c r="G2452" s="14"/>
      <c r="H2452" s="14"/>
      <c r="I2452" s="14"/>
      <c r="J2452" s="14"/>
      <c r="K2452" s="14"/>
      <c r="L2452" s="14"/>
      <c r="M2452" s="14"/>
      <c r="N2452" s="14"/>
      <c r="O2452" s="14"/>
      <c r="P2452" s="14"/>
      <c r="Q2452" s="14"/>
      <c r="R2452" s="14"/>
      <c r="S2452" s="14"/>
      <c r="T2452" s="14"/>
      <c r="U2452" s="14"/>
      <c r="V2452" s="14"/>
      <c r="W2452" s="14"/>
      <c r="X2452" s="14"/>
      <c r="Y2452" s="14"/>
      <c r="Z2452" s="14"/>
    </row>
    <row r="2453">
      <c r="A2453" s="106">
        <v>2452.0</v>
      </c>
      <c r="B2453" s="107" t="s">
        <v>7119</v>
      </c>
      <c r="C2453" s="107" t="s">
        <v>8305</v>
      </c>
      <c r="D2453" s="107" t="s">
        <v>4509</v>
      </c>
      <c r="E2453" s="36" t="s">
        <v>8306</v>
      </c>
      <c r="F2453" s="14"/>
      <c r="G2453" s="14"/>
      <c r="H2453" s="14"/>
      <c r="I2453" s="14"/>
      <c r="J2453" s="14"/>
      <c r="K2453" s="14"/>
      <c r="L2453" s="14"/>
      <c r="M2453" s="14"/>
      <c r="N2453" s="14"/>
      <c r="O2453" s="14"/>
      <c r="P2453" s="14"/>
      <c r="Q2453" s="14"/>
      <c r="R2453" s="14"/>
      <c r="S2453" s="14"/>
      <c r="T2453" s="14"/>
      <c r="U2453" s="14"/>
      <c r="V2453" s="14"/>
      <c r="W2453" s="14"/>
      <c r="X2453" s="14"/>
      <c r="Y2453" s="14"/>
      <c r="Z2453" s="14"/>
    </row>
    <row r="2454">
      <c r="A2454" s="106">
        <v>2453.0</v>
      </c>
      <c r="B2454" s="107" t="s">
        <v>7119</v>
      </c>
      <c r="C2454" s="107" t="s">
        <v>8307</v>
      </c>
      <c r="D2454" s="107" t="s">
        <v>4509</v>
      </c>
      <c r="E2454" s="36" t="s">
        <v>8308</v>
      </c>
      <c r="F2454" s="14"/>
      <c r="G2454" s="14"/>
      <c r="H2454" s="14"/>
      <c r="I2454" s="14"/>
      <c r="J2454" s="14"/>
      <c r="K2454" s="14"/>
      <c r="L2454" s="14"/>
      <c r="M2454" s="14"/>
      <c r="N2454" s="14"/>
      <c r="O2454" s="14"/>
      <c r="P2454" s="14"/>
      <c r="Q2454" s="14"/>
      <c r="R2454" s="14"/>
      <c r="S2454" s="14"/>
      <c r="T2454" s="14"/>
      <c r="U2454" s="14"/>
      <c r="V2454" s="14"/>
      <c r="W2454" s="14"/>
      <c r="X2454" s="14"/>
      <c r="Y2454" s="14"/>
      <c r="Z2454" s="14"/>
    </row>
    <row r="2455">
      <c r="A2455" s="106">
        <v>2454.0</v>
      </c>
      <c r="B2455" s="107" t="s">
        <v>7119</v>
      </c>
      <c r="C2455" s="107" t="s">
        <v>8309</v>
      </c>
      <c r="D2455" s="107" t="s">
        <v>4509</v>
      </c>
      <c r="E2455" s="36" t="s">
        <v>8310</v>
      </c>
      <c r="F2455" s="14"/>
      <c r="G2455" s="14"/>
      <c r="H2455" s="14"/>
      <c r="I2455" s="14"/>
      <c r="J2455" s="14"/>
      <c r="K2455" s="14"/>
      <c r="L2455" s="14"/>
      <c r="M2455" s="14"/>
      <c r="N2455" s="14"/>
      <c r="O2455" s="14"/>
      <c r="P2455" s="14"/>
      <c r="Q2455" s="14"/>
      <c r="R2455" s="14"/>
      <c r="S2455" s="14"/>
      <c r="T2455" s="14"/>
      <c r="U2455" s="14"/>
      <c r="V2455" s="14"/>
      <c r="W2455" s="14"/>
      <c r="X2455" s="14"/>
      <c r="Y2455" s="14"/>
      <c r="Z2455" s="14"/>
    </row>
    <row r="2456">
      <c r="A2456" s="106">
        <v>2455.0</v>
      </c>
      <c r="B2456" s="107" t="s">
        <v>7119</v>
      </c>
      <c r="C2456" s="107" t="s">
        <v>4541</v>
      </c>
      <c r="D2456" s="107" t="s">
        <v>4505</v>
      </c>
      <c r="E2456" s="36" t="s">
        <v>8311</v>
      </c>
      <c r="F2456" s="14"/>
      <c r="G2456" s="14"/>
      <c r="H2456" s="14"/>
      <c r="I2456" s="14"/>
      <c r="J2456" s="14"/>
      <c r="K2456" s="14"/>
      <c r="L2456" s="14"/>
      <c r="M2456" s="14"/>
      <c r="N2456" s="14"/>
      <c r="O2456" s="14"/>
      <c r="P2456" s="14"/>
      <c r="Q2456" s="14"/>
      <c r="R2456" s="14"/>
      <c r="S2456" s="14"/>
      <c r="T2456" s="14"/>
      <c r="U2456" s="14"/>
      <c r="V2456" s="14"/>
      <c r="W2456" s="14"/>
      <c r="X2456" s="14"/>
      <c r="Y2456" s="14"/>
      <c r="Z2456" s="14"/>
    </row>
    <row r="2457">
      <c r="A2457" s="106">
        <v>2456.0</v>
      </c>
      <c r="B2457" s="107" t="s">
        <v>7119</v>
      </c>
      <c r="C2457" s="107" t="s">
        <v>8312</v>
      </c>
      <c r="D2457" s="107" t="s">
        <v>4509</v>
      </c>
      <c r="E2457" s="36" t="s">
        <v>8313</v>
      </c>
      <c r="F2457" s="14"/>
      <c r="G2457" s="14"/>
      <c r="H2457" s="14"/>
      <c r="I2457" s="14"/>
      <c r="J2457" s="14"/>
      <c r="K2457" s="14"/>
      <c r="L2457" s="14"/>
      <c r="M2457" s="14"/>
      <c r="N2457" s="14"/>
      <c r="O2457" s="14"/>
      <c r="P2457" s="14"/>
      <c r="Q2457" s="14"/>
      <c r="R2457" s="14"/>
      <c r="S2457" s="14"/>
      <c r="T2457" s="14"/>
      <c r="U2457" s="14"/>
      <c r="V2457" s="14"/>
      <c r="W2457" s="14"/>
      <c r="X2457" s="14"/>
      <c r="Y2457" s="14"/>
      <c r="Z2457" s="14"/>
    </row>
    <row r="2458">
      <c r="A2458" s="106">
        <v>2457.0</v>
      </c>
      <c r="B2458" s="107" t="s">
        <v>7119</v>
      </c>
      <c r="C2458" s="107" t="s">
        <v>4579</v>
      </c>
      <c r="D2458" s="107" t="s">
        <v>4509</v>
      </c>
      <c r="E2458" s="36" t="s">
        <v>8314</v>
      </c>
      <c r="F2458" s="14"/>
      <c r="G2458" s="14"/>
      <c r="H2458" s="14"/>
      <c r="I2458" s="14"/>
      <c r="J2458" s="14"/>
      <c r="K2458" s="14"/>
      <c r="L2458" s="14"/>
      <c r="M2458" s="14"/>
      <c r="N2458" s="14"/>
      <c r="O2458" s="14"/>
      <c r="P2458" s="14"/>
      <c r="Q2458" s="14"/>
      <c r="R2458" s="14"/>
      <c r="S2458" s="14"/>
      <c r="T2458" s="14"/>
      <c r="U2458" s="14"/>
      <c r="V2458" s="14"/>
      <c r="W2458" s="14"/>
      <c r="X2458" s="14"/>
      <c r="Y2458" s="14"/>
      <c r="Z2458" s="14"/>
    </row>
    <row r="2459">
      <c r="A2459" s="106">
        <v>2458.0</v>
      </c>
      <c r="B2459" s="107" t="s">
        <v>7119</v>
      </c>
      <c r="C2459" s="107" t="s">
        <v>4604</v>
      </c>
      <c r="D2459" s="107" t="s">
        <v>4509</v>
      </c>
      <c r="E2459" s="36" t="s">
        <v>8315</v>
      </c>
      <c r="F2459" s="14"/>
      <c r="G2459" s="14"/>
      <c r="H2459" s="14"/>
      <c r="I2459" s="14"/>
      <c r="J2459" s="14"/>
      <c r="K2459" s="14"/>
      <c r="L2459" s="14"/>
      <c r="M2459" s="14"/>
      <c r="N2459" s="14"/>
      <c r="O2459" s="14"/>
      <c r="P2459" s="14"/>
      <c r="Q2459" s="14"/>
      <c r="R2459" s="14"/>
      <c r="S2459" s="14"/>
      <c r="T2459" s="14"/>
      <c r="U2459" s="14"/>
      <c r="V2459" s="14"/>
      <c r="W2459" s="14"/>
      <c r="X2459" s="14"/>
      <c r="Y2459" s="14"/>
      <c r="Z2459" s="14"/>
    </row>
    <row r="2460">
      <c r="A2460" s="106">
        <v>2459.0</v>
      </c>
      <c r="B2460" s="107" t="s">
        <v>7119</v>
      </c>
      <c r="C2460" s="107" t="s">
        <v>8316</v>
      </c>
      <c r="D2460" s="107" t="s">
        <v>4509</v>
      </c>
      <c r="E2460" s="36" t="s">
        <v>8317</v>
      </c>
      <c r="F2460" s="14"/>
      <c r="G2460" s="14"/>
      <c r="H2460" s="14"/>
      <c r="I2460" s="14"/>
      <c r="J2460" s="14"/>
      <c r="K2460" s="14"/>
      <c r="L2460" s="14"/>
      <c r="M2460" s="14"/>
      <c r="N2460" s="14"/>
      <c r="O2460" s="14"/>
      <c r="P2460" s="14"/>
      <c r="Q2460" s="14"/>
      <c r="R2460" s="14"/>
      <c r="S2460" s="14"/>
      <c r="T2460" s="14"/>
      <c r="U2460" s="14"/>
      <c r="V2460" s="14"/>
      <c r="W2460" s="14"/>
      <c r="X2460" s="14"/>
      <c r="Y2460" s="14"/>
      <c r="Z2460" s="14"/>
    </row>
    <row r="2461">
      <c r="A2461" s="106">
        <v>2460.0</v>
      </c>
      <c r="B2461" s="107" t="s">
        <v>7119</v>
      </c>
      <c r="C2461" s="107" t="s">
        <v>8318</v>
      </c>
      <c r="D2461" s="107" t="s">
        <v>4509</v>
      </c>
      <c r="E2461" s="36" t="s">
        <v>8319</v>
      </c>
      <c r="F2461" s="14"/>
      <c r="G2461" s="14"/>
      <c r="H2461" s="14"/>
      <c r="I2461" s="14"/>
      <c r="J2461" s="14"/>
      <c r="K2461" s="14"/>
      <c r="L2461" s="14"/>
      <c r="M2461" s="14"/>
      <c r="N2461" s="14"/>
      <c r="O2461" s="14"/>
      <c r="P2461" s="14"/>
      <c r="Q2461" s="14"/>
      <c r="R2461" s="14"/>
      <c r="S2461" s="14"/>
      <c r="T2461" s="14"/>
      <c r="U2461" s="14"/>
      <c r="V2461" s="14"/>
      <c r="W2461" s="14"/>
      <c r="X2461" s="14"/>
      <c r="Y2461" s="14"/>
      <c r="Z2461" s="14"/>
    </row>
    <row r="2462">
      <c r="A2462" s="106">
        <v>2461.0</v>
      </c>
      <c r="B2462" s="107" t="s">
        <v>7119</v>
      </c>
      <c r="C2462" s="107" t="s">
        <v>4521</v>
      </c>
      <c r="D2462" s="107" t="s">
        <v>4509</v>
      </c>
      <c r="E2462" s="36" t="s">
        <v>8320</v>
      </c>
      <c r="F2462" s="14"/>
      <c r="G2462" s="14"/>
      <c r="H2462" s="14"/>
      <c r="I2462" s="14"/>
      <c r="J2462" s="14"/>
      <c r="K2462" s="14"/>
      <c r="L2462" s="14"/>
      <c r="M2462" s="14"/>
      <c r="N2462" s="14"/>
      <c r="O2462" s="14"/>
      <c r="P2462" s="14"/>
      <c r="Q2462" s="14"/>
      <c r="R2462" s="14"/>
      <c r="S2462" s="14"/>
      <c r="T2462" s="14"/>
      <c r="U2462" s="14"/>
      <c r="V2462" s="14"/>
      <c r="W2462" s="14"/>
      <c r="X2462" s="14"/>
      <c r="Y2462" s="14"/>
      <c r="Z2462" s="14"/>
    </row>
    <row r="2463">
      <c r="A2463" s="106">
        <v>2462.0</v>
      </c>
      <c r="B2463" s="107" t="s">
        <v>7119</v>
      </c>
      <c r="C2463" s="107" t="s">
        <v>8321</v>
      </c>
      <c r="D2463" s="107" t="s">
        <v>4509</v>
      </c>
      <c r="E2463" s="36" t="s">
        <v>8322</v>
      </c>
      <c r="F2463" s="14"/>
      <c r="G2463" s="14"/>
      <c r="H2463" s="14"/>
      <c r="I2463" s="14"/>
      <c r="J2463" s="14"/>
      <c r="K2463" s="14"/>
      <c r="L2463" s="14"/>
      <c r="M2463" s="14"/>
      <c r="N2463" s="14"/>
      <c r="O2463" s="14"/>
      <c r="P2463" s="14"/>
      <c r="Q2463" s="14"/>
      <c r="R2463" s="14"/>
      <c r="S2463" s="14"/>
      <c r="T2463" s="14"/>
      <c r="U2463" s="14"/>
      <c r="V2463" s="14"/>
      <c r="W2463" s="14"/>
      <c r="X2463" s="14"/>
      <c r="Y2463" s="14"/>
      <c r="Z2463" s="14"/>
    </row>
    <row r="2464">
      <c r="A2464" s="106">
        <v>2463.0</v>
      </c>
      <c r="B2464" s="107" t="s">
        <v>7119</v>
      </c>
      <c r="C2464" s="107" t="s">
        <v>8323</v>
      </c>
      <c r="D2464" s="107" t="s">
        <v>4505</v>
      </c>
      <c r="E2464" s="36" t="s">
        <v>8324</v>
      </c>
      <c r="F2464" s="14"/>
      <c r="G2464" s="14"/>
      <c r="H2464" s="14"/>
      <c r="I2464" s="14"/>
      <c r="J2464" s="14"/>
      <c r="K2464" s="14"/>
      <c r="L2464" s="14"/>
      <c r="M2464" s="14"/>
      <c r="N2464" s="14"/>
      <c r="O2464" s="14"/>
      <c r="P2464" s="14"/>
      <c r="Q2464" s="14"/>
      <c r="R2464" s="14"/>
      <c r="S2464" s="14"/>
      <c r="T2464" s="14"/>
      <c r="U2464" s="14"/>
      <c r="V2464" s="14"/>
      <c r="W2464" s="14"/>
      <c r="X2464" s="14"/>
      <c r="Y2464" s="14"/>
      <c r="Z2464" s="14"/>
    </row>
    <row r="2465">
      <c r="A2465" s="106">
        <v>2464.0</v>
      </c>
      <c r="B2465" s="107" t="s">
        <v>7119</v>
      </c>
      <c r="C2465" s="107" t="s">
        <v>4530</v>
      </c>
      <c r="D2465" s="107" t="s">
        <v>4509</v>
      </c>
      <c r="E2465" s="36" t="s">
        <v>8325</v>
      </c>
      <c r="F2465" s="14"/>
      <c r="G2465" s="14"/>
      <c r="H2465" s="14"/>
      <c r="I2465" s="14"/>
      <c r="J2465" s="14"/>
      <c r="K2465" s="14"/>
      <c r="L2465" s="14"/>
      <c r="M2465" s="14"/>
      <c r="N2465" s="14"/>
      <c r="O2465" s="14"/>
      <c r="P2465" s="14"/>
      <c r="Q2465" s="14"/>
      <c r="R2465" s="14"/>
      <c r="S2465" s="14"/>
      <c r="T2465" s="14"/>
      <c r="U2465" s="14"/>
      <c r="V2465" s="14"/>
      <c r="W2465" s="14"/>
      <c r="X2465" s="14"/>
      <c r="Y2465" s="14"/>
      <c r="Z2465" s="14"/>
    </row>
    <row r="2466">
      <c r="A2466" s="106">
        <v>2465.0</v>
      </c>
      <c r="B2466" s="107" t="s">
        <v>7119</v>
      </c>
      <c r="C2466" s="107" t="s">
        <v>8326</v>
      </c>
      <c r="D2466" s="107" t="s">
        <v>4509</v>
      </c>
      <c r="E2466" s="36" t="s">
        <v>8327</v>
      </c>
      <c r="F2466" s="14"/>
      <c r="G2466" s="14"/>
      <c r="H2466" s="14"/>
      <c r="I2466" s="14"/>
      <c r="J2466" s="14"/>
      <c r="K2466" s="14"/>
      <c r="L2466" s="14"/>
      <c r="M2466" s="14"/>
      <c r="N2466" s="14"/>
      <c r="O2466" s="14"/>
      <c r="P2466" s="14"/>
      <c r="Q2466" s="14"/>
      <c r="R2466" s="14"/>
      <c r="S2466" s="14"/>
      <c r="T2466" s="14"/>
      <c r="U2466" s="14"/>
      <c r="V2466" s="14"/>
      <c r="W2466" s="14"/>
      <c r="X2466" s="14"/>
      <c r="Y2466" s="14"/>
      <c r="Z2466" s="14"/>
    </row>
    <row r="2467">
      <c r="A2467" s="106">
        <v>2466.0</v>
      </c>
      <c r="B2467" s="107" t="s">
        <v>7119</v>
      </c>
      <c r="C2467" s="107" t="s">
        <v>4521</v>
      </c>
      <c r="D2467" s="107" t="s">
        <v>4505</v>
      </c>
      <c r="E2467" s="36" t="s">
        <v>8328</v>
      </c>
      <c r="F2467" s="14"/>
      <c r="G2467" s="14"/>
      <c r="H2467" s="14"/>
      <c r="I2467" s="14"/>
      <c r="J2467" s="14"/>
      <c r="K2467" s="14"/>
      <c r="L2467" s="14"/>
      <c r="M2467" s="14"/>
      <c r="N2467" s="14"/>
      <c r="O2467" s="14"/>
      <c r="P2467" s="14"/>
      <c r="Q2467" s="14"/>
      <c r="R2467" s="14"/>
      <c r="S2467" s="14"/>
      <c r="T2467" s="14"/>
      <c r="U2467" s="14"/>
      <c r="V2467" s="14"/>
      <c r="W2467" s="14"/>
      <c r="X2467" s="14"/>
      <c r="Y2467" s="14"/>
      <c r="Z2467" s="14"/>
    </row>
    <row r="2468">
      <c r="A2468" s="106">
        <v>2467.0</v>
      </c>
      <c r="B2468" s="107" t="s">
        <v>7119</v>
      </c>
      <c r="C2468" s="107" t="s">
        <v>5076</v>
      </c>
      <c r="D2468" s="107" t="s">
        <v>4509</v>
      </c>
      <c r="E2468" s="36" t="s">
        <v>8329</v>
      </c>
      <c r="F2468" s="14"/>
      <c r="G2468" s="14"/>
      <c r="H2468" s="14"/>
      <c r="I2468" s="14"/>
      <c r="J2468" s="14"/>
      <c r="K2468" s="14"/>
      <c r="L2468" s="14"/>
      <c r="M2468" s="14"/>
      <c r="N2468" s="14"/>
      <c r="O2468" s="14"/>
      <c r="P2468" s="14"/>
      <c r="Q2468" s="14"/>
      <c r="R2468" s="14"/>
      <c r="S2468" s="14"/>
      <c r="T2468" s="14"/>
      <c r="U2468" s="14"/>
      <c r="V2468" s="14"/>
      <c r="W2468" s="14"/>
      <c r="X2468" s="14"/>
      <c r="Y2468" s="14"/>
      <c r="Z2468" s="14"/>
    </row>
    <row r="2469">
      <c r="A2469" s="106">
        <v>2468.0</v>
      </c>
      <c r="B2469" s="107" t="s">
        <v>7119</v>
      </c>
      <c r="C2469" s="107" t="s">
        <v>5226</v>
      </c>
      <c r="D2469" s="107" t="s">
        <v>4509</v>
      </c>
      <c r="E2469" s="36" t="s">
        <v>8330</v>
      </c>
      <c r="F2469" s="14"/>
      <c r="G2469" s="14"/>
      <c r="H2469" s="14"/>
      <c r="I2469" s="14"/>
      <c r="J2469" s="14"/>
      <c r="K2469" s="14"/>
      <c r="L2469" s="14"/>
      <c r="M2469" s="14"/>
      <c r="N2469" s="14"/>
      <c r="O2469" s="14"/>
      <c r="P2469" s="14"/>
      <c r="Q2469" s="14"/>
      <c r="R2469" s="14"/>
      <c r="S2469" s="14"/>
      <c r="T2469" s="14"/>
      <c r="U2469" s="14"/>
      <c r="V2469" s="14"/>
      <c r="W2469" s="14"/>
      <c r="X2469" s="14"/>
      <c r="Y2469" s="14"/>
      <c r="Z2469" s="14"/>
    </row>
    <row r="2470">
      <c r="A2470" s="106">
        <v>2469.0</v>
      </c>
      <c r="B2470" s="107" t="s">
        <v>7119</v>
      </c>
      <c r="C2470" s="107" t="s">
        <v>4554</v>
      </c>
      <c r="D2470" s="107" t="s">
        <v>4505</v>
      </c>
      <c r="E2470" s="36" t="s">
        <v>8331</v>
      </c>
      <c r="F2470" s="14"/>
      <c r="G2470" s="14"/>
      <c r="H2470" s="14"/>
      <c r="I2470" s="14"/>
      <c r="J2470" s="14"/>
      <c r="K2470" s="14"/>
      <c r="L2470" s="14"/>
      <c r="M2470" s="14"/>
      <c r="N2470" s="14"/>
      <c r="O2470" s="14"/>
      <c r="P2470" s="14"/>
      <c r="Q2470" s="14"/>
      <c r="R2470" s="14"/>
      <c r="S2470" s="14"/>
      <c r="T2470" s="14"/>
      <c r="U2470" s="14"/>
      <c r="V2470" s="14"/>
      <c r="W2470" s="14"/>
      <c r="X2470" s="14"/>
      <c r="Y2470" s="14"/>
      <c r="Z2470" s="14"/>
    </row>
    <row r="2471">
      <c r="A2471" s="106">
        <v>2470.0</v>
      </c>
      <c r="B2471" s="107" t="s">
        <v>7119</v>
      </c>
      <c r="C2471" s="107" t="s">
        <v>8332</v>
      </c>
      <c r="D2471" s="107" t="s">
        <v>4509</v>
      </c>
      <c r="E2471" s="36" t="s">
        <v>8333</v>
      </c>
      <c r="F2471" s="14"/>
      <c r="G2471" s="14"/>
      <c r="H2471" s="14"/>
      <c r="I2471" s="14"/>
      <c r="J2471" s="14"/>
      <c r="K2471" s="14"/>
      <c r="L2471" s="14"/>
      <c r="M2471" s="14"/>
      <c r="N2471" s="14"/>
      <c r="O2471" s="14"/>
      <c r="P2471" s="14"/>
      <c r="Q2471" s="14"/>
      <c r="R2471" s="14"/>
      <c r="S2471" s="14"/>
      <c r="T2471" s="14"/>
      <c r="U2471" s="14"/>
      <c r="V2471" s="14"/>
      <c r="W2471" s="14"/>
      <c r="X2471" s="14"/>
      <c r="Y2471" s="14"/>
      <c r="Z2471" s="14"/>
    </row>
    <row r="2472">
      <c r="A2472" s="106">
        <v>2471.0</v>
      </c>
      <c r="B2472" s="107" t="s">
        <v>7119</v>
      </c>
      <c r="C2472" s="107" t="s">
        <v>8334</v>
      </c>
      <c r="D2472" s="107" t="s">
        <v>4509</v>
      </c>
      <c r="E2472" s="36" t="s">
        <v>8335</v>
      </c>
      <c r="F2472" s="14"/>
      <c r="G2472" s="14"/>
      <c r="H2472" s="14"/>
      <c r="I2472" s="14"/>
      <c r="J2472" s="14"/>
      <c r="K2472" s="14"/>
      <c r="L2472" s="14"/>
      <c r="M2472" s="14"/>
      <c r="N2472" s="14"/>
      <c r="O2472" s="14"/>
      <c r="P2472" s="14"/>
      <c r="Q2472" s="14"/>
      <c r="R2472" s="14"/>
      <c r="S2472" s="14"/>
      <c r="T2472" s="14"/>
      <c r="U2472" s="14"/>
      <c r="V2472" s="14"/>
      <c r="W2472" s="14"/>
      <c r="X2472" s="14"/>
      <c r="Y2472" s="14"/>
      <c r="Z2472" s="14"/>
    </row>
    <row r="2473">
      <c r="A2473" s="106">
        <v>2472.0</v>
      </c>
      <c r="B2473" s="107" t="s">
        <v>7119</v>
      </c>
      <c r="C2473" s="107" t="s">
        <v>8336</v>
      </c>
      <c r="D2473" s="107" t="s">
        <v>4509</v>
      </c>
      <c r="E2473" s="36" t="s">
        <v>8337</v>
      </c>
      <c r="F2473" s="14"/>
      <c r="G2473" s="14"/>
      <c r="H2473" s="14"/>
      <c r="I2473" s="14"/>
      <c r="J2473" s="14"/>
      <c r="K2473" s="14"/>
      <c r="L2473" s="14"/>
      <c r="M2473" s="14"/>
      <c r="N2473" s="14"/>
      <c r="O2473" s="14"/>
      <c r="P2473" s="14"/>
      <c r="Q2473" s="14"/>
      <c r="R2473" s="14"/>
      <c r="S2473" s="14"/>
      <c r="T2473" s="14"/>
      <c r="U2473" s="14"/>
      <c r="V2473" s="14"/>
      <c r="W2473" s="14"/>
      <c r="X2473" s="14"/>
      <c r="Y2473" s="14"/>
      <c r="Z2473" s="14"/>
    </row>
    <row r="2474">
      <c r="A2474" s="106">
        <v>2473.0</v>
      </c>
      <c r="B2474" s="107" t="s">
        <v>7119</v>
      </c>
      <c r="C2474" s="107" t="s">
        <v>8338</v>
      </c>
      <c r="D2474" s="107" t="s">
        <v>4505</v>
      </c>
      <c r="E2474" s="36" t="s">
        <v>8339</v>
      </c>
      <c r="F2474" s="14"/>
      <c r="G2474" s="14"/>
      <c r="H2474" s="14"/>
      <c r="I2474" s="14"/>
      <c r="J2474" s="14"/>
      <c r="K2474" s="14"/>
      <c r="L2474" s="14"/>
      <c r="M2474" s="14"/>
      <c r="N2474" s="14"/>
      <c r="O2474" s="14"/>
      <c r="P2474" s="14"/>
      <c r="Q2474" s="14"/>
      <c r="R2474" s="14"/>
      <c r="S2474" s="14"/>
      <c r="T2474" s="14"/>
      <c r="U2474" s="14"/>
      <c r="V2474" s="14"/>
      <c r="W2474" s="14"/>
      <c r="X2474" s="14"/>
      <c r="Y2474" s="14"/>
      <c r="Z2474" s="14"/>
    </row>
    <row r="2475">
      <c r="A2475" s="106">
        <v>2474.0</v>
      </c>
      <c r="B2475" s="107" t="s">
        <v>7119</v>
      </c>
      <c r="C2475" s="107" t="s">
        <v>7274</v>
      </c>
      <c r="D2475" s="107" t="s">
        <v>4509</v>
      </c>
      <c r="E2475" s="36" t="s">
        <v>8340</v>
      </c>
      <c r="F2475" s="14"/>
      <c r="G2475" s="14"/>
      <c r="H2475" s="14"/>
      <c r="I2475" s="14"/>
      <c r="J2475" s="14"/>
      <c r="K2475" s="14"/>
      <c r="L2475" s="14"/>
      <c r="M2475" s="14"/>
      <c r="N2475" s="14"/>
      <c r="O2475" s="14"/>
      <c r="P2475" s="14"/>
      <c r="Q2475" s="14"/>
      <c r="R2475" s="14"/>
      <c r="S2475" s="14"/>
      <c r="T2475" s="14"/>
      <c r="U2475" s="14"/>
      <c r="V2475" s="14"/>
      <c r="W2475" s="14"/>
      <c r="X2475" s="14"/>
      <c r="Y2475" s="14"/>
      <c r="Z2475" s="14"/>
    </row>
    <row r="2476">
      <c r="A2476" s="106">
        <v>2475.0</v>
      </c>
      <c r="B2476" s="107" t="s">
        <v>7119</v>
      </c>
      <c r="C2476" s="107" t="s">
        <v>8341</v>
      </c>
      <c r="D2476" s="107" t="s">
        <v>4509</v>
      </c>
      <c r="E2476" s="36" t="s">
        <v>8342</v>
      </c>
      <c r="F2476" s="14"/>
      <c r="G2476" s="14"/>
      <c r="H2476" s="14"/>
      <c r="I2476" s="14"/>
      <c r="J2476" s="14"/>
      <c r="K2476" s="14"/>
      <c r="L2476" s="14"/>
      <c r="M2476" s="14"/>
      <c r="N2476" s="14"/>
      <c r="O2476" s="14"/>
      <c r="P2476" s="14"/>
      <c r="Q2476" s="14"/>
      <c r="R2476" s="14"/>
      <c r="S2476" s="14"/>
      <c r="T2476" s="14"/>
      <c r="U2476" s="14"/>
      <c r="V2476" s="14"/>
      <c r="W2476" s="14"/>
      <c r="X2476" s="14"/>
      <c r="Y2476" s="14"/>
      <c r="Z2476" s="14"/>
    </row>
    <row r="2477">
      <c r="A2477" s="106">
        <v>2476.0</v>
      </c>
      <c r="B2477" s="107" t="s">
        <v>7119</v>
      </c>
      <c r="C2477" s="107" t="s">
        <v>5197</v>
      </c>
      <c r="D2477" s="107" t="s">
        <v>4509</v>
      </c>
      <c r="E2477" s="36" t="s">
        <v>8343</v>
      </c>
      <c r="F2477" s="14"/>
      <c r="G2477" s="14"/>
      <c r="H2477" s="14"/>
      <c r="I2477" s="14"/>
      <c r="J2477" s="14"/>
      <c r="K2477" s="14"/>
      <c r="L2477" s="14"/>
      <c r="M2477" s="14"/>
      <c r="N2477" s="14"/>
      <c r="O2477" s="14"/>
      <c r="P2477" s="14"/>
      <c r="Q2477" s="14"/>
      <c r="R2477" s="14"/>
      <c r="S2477" s="14"/>
      <c r="T2477" s="14"/>
      <c r="U2477" s="14"/>
      <c r="V2477" s="14"/>
      <c r="W2477" s="14"/>
      <c r="X2477" s="14"/>
      <c r="Y2477" s="14"/>
      <c r="Z2477" s="14"/>
    </row>
    <row r="2478">
      <c r="A2478" s="106">
        <v>2477.0</v>
      </c>
      <c r="B2478" s="107" t="s">
        <v>7119</v>
      </c>
      <c r="C2478" s="107" t="s">
        <v>8344</v>
      </c>
      <c r="D2478" s="107" t="s">
        <v>4509</v>
      </c>
      <c r="E2478" s="36" t="s">
        <v>8345</v>
      </c>
      <c r="F2478" s="14"/>
      <c r="G2478" s="14"/>
      <c r="H2478" s="14"/>
      <c r="I2478" s="14"/>
      <c r="J2478" s="14"/>
      <c r="K2478" s="14"/>
      <c r="L2478" s="14"/>
      <c r="M2478" s="14"/>
      <c r="N2478" s="14"/>
      <c r="O2478" s="14"/>
      <c r="P2478" s="14"/>
      <c r="Q2478" s="14"/>
      <c r="R2478" s="14"/>
      <c r="S2478" s="14"/>
      <c r="T2478" s="14"/>
      <c r="U2478" s="14"/>
      <c r="V2478" s="14"/>
      <c r="W2478" s="14"/>
      <c r="X2478" s="14"/>
      <c r="Y2478" s="14"/>
      <c r="Z2478" s="14"/>
    </row>
    <row r="2479">
      <c r="A2479" s="106">
        <v>2478.0</v>
      </c>
      <c r="B2479" s="107" t="s">
        <v>7119</v>
      </c>
      <c r="C2479" s="107" t="s">
        <v>5767</v>
      </c>
      <c r="D2479" s="107" t="s">
        <v>4509</v>
      </c>
      <c r="E2479" s="36" t="s">
        <v>8346</v>
      </c>
      <c r="F2479" s="14"/>
      <c r="G2479" s="14"/>
      <c r="H2479" s="14"/>
      <c r="I2479" s="14"/>
      <c r="J2479" s="14"/>
      <c r="K2479" s="14"/>
      <c r="L2479" s="14"/>
      <c r="M2479" s="14"/>
      <c r="N2479" s="14"/>
      <c r="O2479" s="14"/>
      <c r="P2479" s="14"/>
      <c r="Q2479" s="14"/>
      <c r="R2479" s="14"/>
      <c r="S2479" s="14"/>
      <c r="T2479" s="14"/>
      <c r="U2479" s="14"/>
      <c r="V2479" s="14"/>
      <c r="W2479" s="14"/>
      <c r="X2479" s="14"/>
      <c r="Y2479" s="14"/>
      <c r="Z2479" s="14"/>
    </row>
    <row r="2480">
      <c r="A2480" s="106">
        <v>2479.0</v>
      </c>
      <c r="B2480" s="107" t="s">
        <v>7119</v>
      </c>
      <c r="C2480" s="107" t="s">
        <v>4596</v>
      </c>
      <c r="D2480" s="107" t="s">
        <v>4509</v>
      </c>
      <c r="E2480" s="36" t="s">
        <v>8347</v>
      </c>
      <c r="F2480" s="14"/>
      <c r="G2480" s="14"/>
      <c r="H2480" s="14"/>
      <c r="I2480" s="14"/>
      <c r="J2480" s="14"/>
      <c r="K2480" s="14"/>
      <c r="L2480" s="14"/>
      <c r="M2480" s="14"/>
      <c r="N2480" s="14"/>
      <c r="O2480" s="14"/>
      <c r="P2480" s="14"/>
      <c r="Q2480" s="14"/>
      <c r="R2480" s="14"/>
      <c r="S2480" s="14"/>
      <c r="T2480" s="14"/>
      <c r="U2480" s="14"/>
      <c r="V2480" s="14"/>
      <c r="W2480" s="14"/>
      <c r="X2480" s="14"/>
      <c r="Y2480" s="14"/>
      <c r="Z2480" s="14"/>
    </row>
    <row r="2481">
      <c r="A2481" s="106">
        <v>2480.0</v>
      </c>
      <c r="B2481" s="107" t="s">
        <v>7119</v>
      </c>
      <c r="C2481" s="107" t="s">
        <v>8085</v>
      </c>
      <c r="D2481" s="107" t="s">
        <v>4509</v>
      </c>
      <c r="E2481" s="36" t="s">
        <v>8348</v>
      </c>
      <c r="F2481" s="14"/>
      <c r="G2481" s="14"/>
      <c r="H2481" s="14"/>
      <c r="I2481" s="14"/>
      <c r="J2481" s="14"/>
      <c r="K2481" s="14"/>
      <c r="L2481" s="14"/>
      <c r="M2481" s="14"/>
      <c r="N2481" s="14"/>
      <c r="O2481" s="14"/>
      <c r="P2481" s="14"/>
      <c r="Q2481" s="14"/>
      <c r="R2481" s="14"/>
      <c r="S2481" s="14"/>
      <c r="T2481" s="14"/>
      <c r="U2481" s="14"/>
      <c r="V2481" s="14"/>
      <c r="W2481" s="14"/>
      <c r="X2481" s="14"/>
      <c r="Y2481" s="14"/>
      <c r="Z2481" s="14"/>
    </row>
    <row r="2482">
      <c r="A2482" s="106">
        <v>2481.0</v>
      </c>
      <c r="B2482" s="107" t="s">
        <v>7119</v>
      </c>
      <c r="C2482" s="107" t="s">
        <v>8349</v>
      </c>
      <c r="D2482" s="107" t="s">
        <v>4543</v>
      </c>
      <c r="E2482" s="36" t="s">
        <v>8350</v>
      </c>
      <c r="F2482" s="14"/>
      <c r="G2482" s="14"/>
      <c r="H2482" s="14"/>
      <c r="I2482" s="14"/>
      <c r="J2482" s="14"/>
      <c r="K2482" s="14"/>
      <c r="L2482" s="14"/>
      <c r="M2482" s="14"/>
      <c r="N2482" s="14"/>
      <c r="O2482" s="14"/>
      <c r="P2482" s="14"/>
      <c r="Q2482" s="14"/>
      <c r="R2482" s="14"/>
      <c r="S2482" s="14"/>
      <c r="T2482" s="14"/>
      <c r="U2482" s="14"/>
      <c r="V2482" s="14"/>
      <c r="W2482" s="14"/>
      <c r="X2482" s="14"/>
      <c r="Y2482" s="14"/>
      <c r="Z2482" s="14"/>
    </row>
    <row r="2483">
      <c r="A2483" s="106">
        <v>2482.0</v>
      </c>
      <c r="B2483" s="107" t="s">
        <v>7119</v>
      </c>
      <c r="C2483" s="107" t="s">
        <v>8351</v>
      </c>
      <c r="D2483" s="107" t="s">
        <v>4509</v>
      </c>
      <c r="E2483" s="36" t="s">
        <v>8352</v>
      </c>
      <c r="F2483" s="14"/>
      <c r="G2483" s="14"/>
      <c r="H2483" s="14"/>
      <c r="I2483" s="14"/>
      <c r="J2483" s="14"/>
      <c r="K2483" s="14"/>
      <c r="L2483" s="14"/>
      <c r="M2483" s="14"/>
      <c r="N2483" s="14"/>
      <c r="O2483" s="14"/>
      <c r="P2483" s="14"/>
      <c r="Q2483" s="14"/>
      <c r="R2483" s="14"/>
      <c r="S2483" s="14"/>
      <c r="T2483" s="14"/>
      <c r="U2483" s="14"/>
      <c r="V2483" s="14"/>
      <c r="W2483" s="14"/>
      <c r="X2483" s="14"/>
      <c r="Y2483" s="14"/>
      <c r="Z2483" s="14"/>
    </row>
    <row r="2484">
      <c r="A2484" s="106">
        <v>2483.0</v>
      </c>
      <c r="B2484" s="107" t="s">
        <v>7119</v>
      </c>
      <c r="C2484" s="107" t="s">
        <v>8353</v>
      </c>
      <c r="D2484" s="107" t="s">
        <v>4505</v>
      </c>
      <c r="E2484" s="36" t="s">
        <v>8354</v>
      </c>
      <c r="F2484" s="14"/>
      <c r="G2484" s="14"/>
      <c r="H2484" s="14"/>
      <c r="I2484" s="14"/>
      <c r="J2484" s="14"/>
      <c r="K2484" s="14"/>
      <c r="L2484" s="14"/>
      <c r="M2484" s="14"/>
      <c r="N2484" s="14"/>
      <c r="O2484" s="14"/>
      <c r="P2484" s="14"/>
      <c r="Q2484" s="14"/>
      <c r="R2484" s="14"/>
      <c r="S2484" s="14"/>
      <c r="T2484" s="14"/>
      <c r="U2484" s="14"/>
      <c r="V2484" s="14"/>
      <c r="W2484" s="14"/>
      <c r="X2484" s="14"/>
      <c r="Y2484" s="14"/>
      <c r="Z2484" s="14"/>
    </row>
    <row r="2485">
      <c r="A2485" s="106">
        <v>2484.0</v>
      </c>
      <c r="B2485" s="107" t="s">
        <v>7119</v>
      </c>
      <c r="C2485" s="107" t="s">
        <v>4974</v>
      </c>
      <c r="D2485" s="107" t="s">
        <v>4509</v>
      </c>
      <c r="E2485" s="36" t="s">
        <v>8355</v>
      </c>
      <c r="F2485" s="14"/>
      <c r="G2485" s="14"/>
      <c r="H2485" s="14"/>
      <c r="I2485" s="14"/>
      <c r="J2485" s="14"/>
      <c r="K2485" s="14"/>
      <c r="L2485" s="14"/>
      <c r="M2485" s="14"/>
      <c r="N2485" s="14"/>
      <c r="O2485" s="14"/>
      <c r="P2485" s="14"/>
      <c r="Q2485" s="14"/>
      <c r="R2485" s="14"/>
      <c r="S2485" s="14"/>
      <c r="T2485" s="14"/>
      <c r="U2485" s="14"/>
      <c r="V2485" s="14"/>
      <c r="W2485" s="14"/>
      <c r="X2485" s="14"/>
      <c r="Y2485" s="14"/>
      <c r="Z2485" s="14"/>
    </row>
    <row r="2486">
      <c r="A2486" s="106">
        <v>2485.0</v>
      </c>
      <c r="B2486" s="107" t="s">
        <v>7119</v>
      </c>
      <c r="C2486" s="107" t="s">
        <v>8356</v>
      </c>
      <c r="D2486" s="107" t="s">
        <v>4509</v>
      </c>
      <c r="E2486" s="36" t="s">
        <v>8357</v>
      </c>
      <c r="F2486" s="14"/>
      <c r="G2486" s="14"/>
      <c r="H2486" s="14"/>
      <c r="I2486" s="14"/>
      <c r="J2486" s="14"/>
      <c r="K2486" s="14"/>
      <c r="L2486" s="14"/>
      <c r="M2486" s="14"/>
      <c r="N2486" s="14"/>
      <c r="O2486" s="14"/>
      <c r="P2486" s="14"/>
      <c r="Q2486" s="14"/>
      <c r="R2486" s="14"/>
      <c r="S2486" s="14"/>
      <c r="T2486" s="14"/>
      <c r="U2486" s="14"/>
      <c r="V2486" s="14"/>
      <c r="W2486" s="14"/>
      <c r="X2486" s="14"/>
      <c r="Y2486" s="14"/>
      <c r="Z2486" s="14"/>
    </row>
    <row r="2487">
      <c r="A2487" s="106">
        <v>2486.0</v>
      </c>
      <c r="B2487" s="107" t="s">
        <v>7119</v>
      </c>
      <c r="C2487" s="107" t="s">
        <v>4780</v>
      </c>
      <c r="D2487" s="107" t="s">
        <v>4509</v>
      </c>
      <c r="E2487" s="36" t="s">
        <v>8358</v>
      </c>
      <c r="F2487" s="14"/>
      <c r="G2487" s="14"/>
      <c r="H2487" s="14"/>
      <c r="I2487" s="14"/>
      <c r="J2487" s="14"/>
      <c r="K2487" s="14"/>
      <c r="L2487" s="14"/>
      <c r="M2487" s="14"/>
      <c r="N2487" s="14"/>
      <c r="O2487" s="14"/>
      <c r="P2487" s="14"/>
      <c r="Q2487" s="14"/>
      <c r="R2487" s="14"/>
      <c r="S2487" s="14"/>
      <c r="T2487" s="14"/>
      <c r="U2487" s="14"/>
      <c r="V2487" s="14"/>
      <c r="W2487" s="14"/>
      <c r="X2487" s="14"/>
      <c r="Y2487" s="14"/>
      <c r="Z2487" s="14"/>
    </row>
    <row r="2488">
      <c r="A2488" s="106">
        <v>2487.0</v>
      </c>
      <c r="B2488" s="107" t="s">
        <v>7119</v>
      </c>
      <c r="C2488" s="107" t="s">
        <v>6088</v>
      </c>
      <c r="D2488" s="107" t="s">
        <v>4509</v>
      </c>
      <c r="E2488" s="36" t="s">
        <v>8359</v>
      </c>
      <c r="F2488" s="14"/>
      <c r="G2488" s="14"/>
      <c r="H2488" s="14"/>
      <c r="I2488" s="14"/>
      <c r="J2488" s="14"/>
      <c r="K2488" s="14"/>
      <c r="L2488" s="14"/>
      <c r="M2488" s="14"/>
      <c r="N2488" s="14"/>
      <c r="O2488" s="14"/>
      <c r="P2488" s="14"/>
      <c r="Q2488" s="14"/>
      <c r="R2488" s="14"/>
      <c r="S2488" s="14"/>
      <c r="T2488" s="14"/>
      <c r="U2488" s="14"/>
      <c r="V2488" s="14"/>
      <c r="W2488" s="14"/>
      <c r="X2488" s="14"/>
      <c r="Y2488" s="14"/>
      <c r="Z2488" s="14"/>
    </row>
    <row r="2489">
      <c r="A2489" s="106">
        <v>2488.0</v>
      </c>
      <c r="B2489" s="107" t="s">
        <v>7119</v>
      </c>
      <c r="C2489" s="107" t="s">
        <v>8360</v>
      </c>
      <c r="D2489" s="107" t="s">
        <v>4509</v>
      </c>
      <c r="E2489" s="36" t="s">
        <v>8361</v>
      </c>
      <c r="F2489" s="14"/>
      <c r="G2489" s="14"/>
      <c r="H2489" s="14"/>
      <c r="I2489" s="14"/>
      <c r="J2489" s="14"/>
      <c r="K2489" s="14"/>
      <c r="L2489" s="14"/>
      <c r="M2489" s="14"/>
      <c r="N2489" s="14"/>
      <c r="O2489" s="14"/>
      <c r="P2489" s="14"/>
      <c r="Q2489" s="14"/>
      <c r="R2489" s="14"/>
      <c r="S2489" s="14"/>
      <c r="T2489" s="14"/>
      <c r="U2489" s="14"/>
      <c r="V2489" s="14"/>
      <c r="W2489" s="14"/>
      <c r="X2489" s="14"/>
      <c r="Y2489" s="14"/>
      <c r="Z2489" s="14"/>
    </row>
    <row r="2490">
      <c r="A2490" s="106">
        <v>2489.0</v>
      </c>
      <c r="B2490" s="107" t="s">
        <v>7119</v>
      </c>
      <c r="C2490" s="107" t="s">
        <v>4947</v>
      </c>
      <c r="D2490" s="107" t="s">
        <v>4680</v>
      </c>
      <c r="E2490" s="36" t="s">
        <v>8362</v>
      </c>
      <c r="F2490" s="14"/>
      <c r="G2490" s="14"/>
      <c r="H2490" s="14"/>
      <c r="I2490" s="14"/>
      <c r="J2490" s="14"/>
      <c r="K2490" s="14"/>
      <c r="L2490" s="14"/>
      <c r="M2490" s="14"/>
      <c r="N2490" s="14"/>
      <c r="O2490" s="14"/>
      <c r="P2490" s="14"/>
      <c r="Q2490" s="14"/>
      <c r="R2490" s="14"/>
      <c r="S2490" s="14"/>
      <c r="T2490" s="14"/>
      <c r="U2490" s="14"/>
      <c r="V2490" s="14"/>
      <c r="W2490" s="14"/>
      <c r="X2490" s="14"/>
      <c r="Y2490" s="14"/>
      <c r="Z2490" s="14"/>
    </row>
    <row r="2491">
      <c r="A2491" s="106">
        <v>2490.0</v>
      </c>
      <c r="B2491" s="107" t="s">
        <v>7119</v>
      </c>
      <c r="C2491" s="107" t="s">
        <v>4511</v>
      </c>
      <c r="D2491" s="107" t="s">
        <v>4509</v>
      </c>
      <c r="E2491" s="36" t="s">
        <v>8363</v>
      </c>
      <c r="F2491" s="14"/>
      <c r="G2491" s="14"/>
      <c r="H2491" s="14"/>
      <c r="I2491" s="14"/>
      <c r="J2491" s="14"/>
      <c r="K2491" s="14"/>
      <c r="L2491" s="14"/>
      <c r="M2491" s="14"/>
      <c r="N2491" s="14"/>
      <c r="O2491" s="14"/>
      <c r="P2491" s="14"/>
      <c r="Q2491" s="14"/>
      <c r="R2491" s="14"/>
      <c r="S2491" s="14"/>
      <c r="T2491" s="14"/>
      <c r="U2491" s="14"/>
      <c r="V2491" s="14"/>
      <c r="W2491" s="14"/>
      <c r="X2491" s="14"/>
      <c r="Y2491" s="14"/>
      <c r="Z2491" s="14"/>
    </row>
    <row r="2492">
      <c r="A2492" s="106">
        <v>2491.0</v>
      </c>
      <c r="B2492" s="107" t="s">
        <v>7119</v>
      </c>
      <c r="C2492" s="107" t="s">
        <v>8364</v>
      </c>
      <c r="D2492" s="107" t="s">
        <v>4509</v>
      </c>
      <c r="E2492" s="36" t="s">
        <v>8365</v>
      </c>
      <c r="F2492" s="14"/>
      <c r="G2492" s="14"/>
      <c r="H2492" s="14"/>
      <c r="I2492" s="14"/>
      <c r="J2492" s="14"/>
      <c r="K2492" s="14"/>
      <c r="L2492" s="14"/>
      <c r="M2492" s="14"/>
      <c r="N2492" s="14"/>
      <c r="O2492" s="14"/>
      <c r="P2492" s="14"/>
      <c r="Q2492" s="14"/>
      <c r="R2492" s="14"/>
      <c r="S2492" s="14"/>
      <c r="T2492" s="14"/>
      <c r="U2492" s="14"/>
      <c r="V2492" s="14"/>
      <c r="W2492" s="14"/>
      <c r="X2492" s="14"/>
      <c r="Y2492" s="14"/>
      <c r="Z2492" s="14"/>
    </row>
    <row r="2493">
      <c r="A2493" s="106">
        <v>2492.0</v>
      </c>
      <c r="B2493" s="107" t="s">
        <v>7119</v>
      </c>
      <c r="C2493" s="107" t="s">
        <v>8366</v>
      </c>
      <c r="D2493" s="107" t="s">
        <v>4543</v>
      </c>
      <c r="E2493" s="36" t="s">
        <v>1266</v>
      </c>
      <c r="F2493" s="14"/>
      <c r="G2493" s="14"/>
      <c r="H2493" s="14"/>
      <c r="I2493" s="14"/>
      <c r="J2493" s="14"/>
      <c r="K2493" s="14"/>
      <c r="L2493" s="14"/>
      <c r="M2493" s="14"/>
      <c r="N2493" s="14"/>
      <c r="O2493" s="14"/>
      <c r="P2493" s="14"/>
      <c r="Q2493" s="14"/>
      <c r="R2493" s="14"/>
      <c r="S2493" s="14"/>
      <c r="T2493" s="14"/>
      <c r="U2493" s="14"/>
      <c r="V2493" s="14"/>
      <c r="W2493" s="14"/>
      <c r="X2493" s="14"/>
      <c r="Y2493" s="14"/>
      <c r="Z2493" s="14"/>
    </row>
    <row r="2494">
      <c r="A2494" s="106">
        <v>2493.0</v>
      </c>
      <c r="B2494" s="107" t="s">
        <v>7119</v>
      </c>
      <c r="C2494" s="107" t="s">
        <v>5232</v>
      </c>
      <c r="D2494" s="107" t="s">
        <v>4509</v>
      </c>
      <c r="E2494" s="36" t="s">
        <v>8367</v>
      </c>
      <c r="F2494" s="14"/>
      <c r="G2494" s="14"/>
      <c r="H2494" s="14"/>
      <c r="I2494" s="14"/>
      <c r="J2494" s="14"/>
      <c r="K2494" s="14"/>
      <c r="L2494" s="14"/>
      <c r="M2494" s="14"/>
      <c r="N2494" s="14"/>
      <c r="O2494" s="14"/>
      <c r="P2494" s="14"/>
      <c r="Q2494" s="14"/>
      <c r="R2494" s="14"/>
      <c r="S2494" s="14"/>
      <c r="T2494" s="14"/>
      <c r="U2494" s="14"/>
      <c r="V2494" s="14"/>
      <c r="W2494" s="14"/>
      <c r="X2494" s="14"/>
      <c r="Y2494" s="14"/>
      <c r="Z2494" s="14"/>
    </row>
    <row r="2495">
      <c r="A2495" s="106">
        <v>2494.0</v>
      </c>
      <c r="B2495" s="107" t="s">
        <v>7119</v>
      </c>
      <c r="C2495" s="107" t="s">
        <v>5953</v>
      </c>
      <c r="D2495" s="107" t="s">
        <v>4509</v>
      </c>
      <c r="E2495" s="36" t="s">
        <v>8368</v>
      </c>
      <c r="F2495" s="14"/>
      <c r="G2495" s="14"/>
      <c r="H2495" s="14"/>
      <c r="I2495" s="14"/>
      <c r="J2495" s="14"/>
      <c r="K2495" s="14"/>
      <c r="L2495" s="14"/>
      <c r="M2495" s="14"/>
      <c r="N2495" s="14"/>
      <c r="O2495" s="14"/>
      <c r="P2495" s="14"/>
      <c r="Q2495" s="14"/>
      <c r="R2495" s="14"/>
      <c r="S2495" s="14"/>
      <c r="T2495" s="14"/>
      <c r="U2495" s="14"/>
      <c r="V2495" s="14"/>
      <c r="W2495" s="14"/>
      <c r="X2495" s="14"/>
      <c r="Y2495" s="14"/>
      <c r="Z2495" s="14"/>
    </row>
    <row r="2496">
      <c r="A2496" s="106">
        <v>2495.0</v>
      </c>
      <c r="B2496" s="107" t="s">
        <v>7119</v>
      </c>
      <c r="C2496" s="107" t="s">
        <v>4749</v>
      </c>
      <c r="D2496" s="107" t="s">
        <v>4505</v>
      </c>
      <c r="E2496" s="36" t="s">
        <v>8369</v>
      </c>
      <c r="F2496" s="14"/>
      <c r="G2496" s="14"/>
      <c r="H2496" s="14"/>
      <c r="I2496" s="14"/>
      <c r="J2496" s="14"/>
      <c r="K2496" s="14"/>
      <c r="L2496" s="14"/>
      <c r="M2496" s="14"/>
      <c r="N2496" s="14"/>
      <c r="O2496" s="14"/>
      <c r="P2496" s="14"/>
      <c r="Q2496" s="14"/>
      <c r="R2496" s="14"/>
      <c r="S2496" s="14"/>
      <c r="T2496" s="14"/>
      <c r="U2496" s="14"/>
      <c r="V2496" s="14"/>
      <c r="W2496" s="14"/>
      <c r="X2496" s="14"/>
      <c r="Y2496" s="14"/>
      <c r="Z2496" s="14"/>
    </row>
    <row r="2497">
      <c r="A2497" s="106">
        <v>2496.0</v>
      </c>
      <c r="B2497" s="107" t="s">
        <v>7119</v>
      </c>
      <c r="C2497" s="107" t="s">
        <v>8370</v>
      </c>
      <c r="D2497" s="107" t="s">
        <v>4505</v>
      </c>
      <c r="E2497" s="36" t="s">
        <v>8371</v>
      </c>
      <c r="F2497" s="14"/>
      <c r="G2497" s="14"/>
      <c r="H2497" s="14"/>
      <c r="I2497" s="14"/>
      <c r="J2497" s="14"/>
      <c r="K2497" s="14"/>
      <c r="L2497" s="14"/>
      <c r="M2497" s="14"/>
      <c r="N2497" s="14"/>
      <c r="O2497" s="14"/>
      <c r="P2497" s="14"/>
      <c r="Q2497" s="14"/>
      <c r="R2497" s="14"/>
      <c r="S2497" s="14"/>
      <c r="T2497" s="14"/>
      <c r="U2497" s="14"/>
      <c r="V2497" s="14"/>
      <c r="W2497" s="14"/>
      <c r="X2497" s="14"/>
      <c r="Y2497" s="14"/>
      <c r="Z2497" s="14"/>
    </row>
    <row r="2498">
      <c r="A2498" s="106">
        <v>2497.0</v>
      </c>
      <c r="B2498" s="107" t="s">
        <v>7119</v>
      </c>
      <c r="C2498" s="107" t="s">
        <v>5704</v>
      </c>
      <c r="D2498" s="107" t="s">
        <v>4509</v>
      </c>
      <c r="E2498" s="36" t="s">
        <v>8372</v>
      </c>
      <c r="F2498" s="14"/>
      <c r="G2498" s="14"/>
      <c r="H2498" s="14"/>
      <c r="I2498" s="14"/>
      <c r="J2498" s="14"/>
      <c r="K2498" s="14"/>
      <c r="L2498" s="14"/>
      <c r="M2498" s="14"/>
      <c r="N2498" s="14"/>
      <c r="O2498" s="14"/>
      <c r="P2498" s="14"/>
      <c r="Q2498" s="14"/>
      <c r="R2498" s="14"/>
      <c r="S2498" s="14"/>
      <c r="T2498" s="14"/>
      <c r="U2498" s="14"/>
      <c r="V2498" s="14"/>
      <c r="W2498" s="14"/>
      <c r="X2498" s="14"/>
      <c r="Y2498" s="14"/>
      <c r="Z2498" s="14"/>
    </row>
    <row r="2499">
      <c r="A2499" s="106">
        <v>2498.0</v>
      </c>
      <c r="B2499" s="107" t="s">
        <v>7119</v>
      </c>
      <c r="C2499" s="107" t="s">
        <v>6078</v>
      </c>
      <c r="D2499" s="107" t="s">
        <v>4509</v>
      </c>
      <c r="E2499" s="36" t="s">
        <v>8373</v>
      </c>
      <c r="F2499" s="14"/>
      <c r="G2499" s="14"/>
      <c r="H2499" s="14"/>
      <c r="I2499" s="14"/>
      <c r="J2499" s="14"/>
      <c r="K2499" s="14"/>
      <c r="L2499" s="14"/>
      <c r="M2499" s="14"/>
      <c r="N2499" s="14"/>
      <c r="O2499" s="14"/>
      <c r="P2499" s="14"/>
      <c r="Q2499" s="14"/>
      <c r="R2499" s="14"/>
      <c r="S2499" s="14"/>
      <c r="T2499" s="14"/>
      <c r="U2499" s="14"/>
      <c r="V2499" s="14"/>
      <c r="W2499" s="14"/>
      <c r="X2499" s="14"/>
      <c r="Y2499" s="14"/>
      <c r="Z2499" s="14"/>
    </row>
    <row r="2500">
      <c r="A2500" s="106">
        <v>2499.0</v>
      </c>
      <c r="B2500" s="107" t="s">
        <v>7119</v>
      </c>
      <c r="C2500" s="107" t="s">
        <v>8374</v>
      </c>
      <c r="D2500" s="107" t="s">
        <v>4509</v>
      </c>
      <c r="E2500" s="36" t="s">
        <v>8375</v>
      </c>
      <c r="F2500" s="14"/>
      <c r="G2500" s="14"/>
      <c r="H2500" s="14"/>
      <c r="I2500" s="14"/>
      <c r="J2500" s="14"/>
      <c r="K2500" s="14"/>
      <c r="L2500" s="14"/>
      <c r="M2500" s="14"/>
      <c r="N2500" s="14"/>
      <c r="O2500" s="14"/>
      <c r="P2500" s="14"/>
      <c r="Q2500" s="14"/>
      <c r="R2500" s="14"/>
      <c r="S2500" s="14"/>
      <c r="T2500" s="14"/>
      <c r="U2500" s="14"/>
      <c r="V2500" s="14"/>
      <c r="W2500" s="14"/>
      <c r="X2500" s="14"/>
      <c r="Y2500" s="14"/>
      <c r="Z2500" s="14"/>
    </row>
    <row r="2501">
      <c r="A2501" s="106">
        <v>2500.0</v>
      </c>
      <c r="B2501" s="107" t="s">
        <v>7119</v>
      </c>
      <c r="C2501" s="107" t="s">
        <v>6522</v>
      </c>
      <c r="D2501" s="107" t="s">
        <v>4509</v>
      </c>
      <c r="E2501" s="36" t="s">
        <v>8376</v>
      </c>
      <c r="F2501" s="14"/>
      <c r="G2501" s="14"/>
      <c r="H2501" s="14"/>
      <c r="I2501" s="14"/>
      <c r="J2501" s="14"/>
      <c r="K2501" s="14"/>
      <c r="L2501" s="14"/>
      <c r="M2501" s="14"/>
      <c r="N2501" s="14"/>
      <c r="O2501" s="14"/>
      <c r="P2501" s="14"/>
      <c r="Q2501" s="14"/>
      <c r="R2501" s="14"/>
      <c r="S2501" s="14"/>
      <c r="T2501" s="14"/>
      <c r="U2501" s="14"/>
      <c r="V2501" s="14"/>
      <c r="W2501" s="14"/>
      <c r="X2501" s="14"/>
      <c r="Y2501" s="14"/>
      <c r="Z2501" s="14"/>
    </row>
    <row r="2502">
      <c r="A2502" s="106">
        <v>2501.0</v>
      </c>
      <c r="B2502" s="107" t="s">
        <v>7119</v>
      </c>
      <c r="C2502" s="107" t="s">
        <v>4780</v>
      </c>
      <c r="D2502" s="107" t="s">
        <v>4509</v>
      </c>
      <c r="E2502" s="36" t="s">
        <v>8377</v>
      </c>
      <c r="F2502" s="14"/>
      <c r="G2502" s="14"/>
      <c r="H2502" s="14"/>
      <c r="I2502" s="14"/>
      <c r="J2502" s="14"/>
      <c r="K2502" s="14"/>
      <c r="L2502" s="14"/>
      <c r="M2502" s="14"/>
      <c r="N2502" s="14"/>
      <c r="O2502" s="14"/>
      <c r="P2502" s="14"/>
      <c r="Q2502" s="14"/>
      <c r="R2502" s="14"/>
      <c r="S2502" s="14"/>
      <c r="T2502" s="14"/>
      <c r="U2502" s="14"/>
      <c r="V2502" s="14"/>
      <c r="W2502" s="14"/>
      <c r="X2502" s="14"/>
      <c r="Y2502" s="14"/>
      <c r="Z2502" s="14"/>
    </row>
    <row r="2503">
      <c r="A2503" s="106">
        <v>2502.0</v>
      </c>
      <c r="B2503" s="107" t="s">
        <v>7119</v>
      </c>
      <c r="C2503" s="107" t="s">
        <v>8378</v>
      </c>
      <c r="D2503" s="107" t="s">
        <v>4509</v>
      </c>
      <c r="E2503" s="36" t="s">
        <v>8379</v>
      </c>
      <c r="F2503" s="14"/>
      <c r="G2503" s="14"/>
      <c r="H2503" s="14"/>
      <c r="I2503" s="14"/>
      <c r="J2503" s="14"/>
      <c r="K2503" s="14"/>
      <c r="L2503" s="14"/>
      <c r="M2503" s="14"/>
      <c r="N2503" s="14"/>
      <c r="O2503" s="14"/>
      <c r="P2503" s="14"/>
      <c r="Q2503" s="14"/>
      <c r="R2503" s="14"/>
      <c r="S2503" s="14"/>
      <c r="T2503" s="14"/>
      <c r="U2503" s="14"/>
      <c r="V2503" s="14"/>
      <c r="W2503" s="14"/>
      <c r="X2503" s="14"/>
      <c r="Y2503" s="14"/>
      <c r="Z2503" s="14"/>
    </row>
    <row r="2504">
      <c r="A2504" s="106">
        <v>2503.0</v>
      </c>
      <c r="B2504" s="107" t="s">
        <v>7119</v>
      </c>
      <c r="C2504" s="107" t="s">
        <v>4603</v>
      </c>
      <c r="D2504" s="107" t="s">
        <v>4509</v>
      </c>
      <c r="E2504" s="36" t="s">
        <v>8380</v>
      </c>
      <c r="F2504" s="14"/>
      <c r="G2504" s="14"/>
      <c r="H2504" s="14"/>
      <c r="I2504" s="14"/>
      <c r="J2504" s="14"/>
      <c r="K2504" s="14"/>
      <c r="L2504" s="14"/>
      <c r="M2504" s="14"/>
      <c r="N2504" s="14"/>
      <c r="O2504" s="14"/>
      <c r="P2504" s="14"/>
      <c r="Q2504" s="14"/>
      <c r="R2504" s="14"/>
      <c r="S2504" s="14"/>
      <c r="T2504" s="14"/>
      <c r="U2504" s="14"/>
      <c r="V2504" s="14"/>
      <c r="W2504" s="14"/>
      <c r="X2504" s="14"/>
      <c r="Y2504" s="14"/>
      <c r="Z2504" s="14"/>
    </row>
    <row r="2505">
      <c r="A2505" s="106">
        <v>2504.0</v>
      </c>
      <c r="B2505" s="107" t="s">
        <v>7119</v>
      </c>
      <c r="C2505" s="107" t="s">
        <v>4603</v>
      </c>
      <c r="D2505" s="107" t="s">
        <v>4509</v>
      </c>
      <c r="E2505" s="36" t="s">
        <v>8381</v>
      </c>
      <c r="F2505" s="14"/>
      <c r="G2505" s="14"/>
      <c r="H2505" s="14"/>
      <c r="I2505" s="14"/>
      <c r="J2505" s="14"/>
      <c r="K2505" s="14"/>
      <c r="L2505" s="14"/>
      <c r="M2505" s="14"/>
      <c r="N2505" s="14"/>
      <c r="O2505" s="14"/>
      <c r="P2505" s="14"/>
      <c r="Q2505" s="14"/>
      <c r="R2505" s="14"/>
      <c r="S2505" s="14"/>
      <c r="T2505" s="14"/>
      <c r="U2505" s="14"/>
      <c r="V2505" s="14"/>
      <c r="W2505" s="14"/>
      <c r="X2505" s="14"/>
      <c r="Y2505" s="14"/>
      <c r="Z2505" s="14"/>
    </row>
    <row r="2506">
      <c r="A2506" s="106">
        <v>2505.0</v>
      </c>
      <c r="B2506" s="107" t="s">
        <v>7119</v>
      </c>
      <c r="C2506" s="107" t="s">
        <v>8382</v>
      </c>
      <c r="D2506" s="107" t="s">
        <v>4509</v>
      </c>
      <c r="E2506" s="36" t="s">
        <v>8383</v>
      </c>
      <c r="F2506" s="14"/>
      <c r="G2506" s="14"/>
      <c r="H2506" s="14"/>
      <c r="I2506" s="14"/>
      <c r="J2506" s="14"/>
      <c r="K2506" s="14"/>
      <c r="L2506" s="14"/>
      <c r="M2506" s="14"/>
      <c r="N2506" s="14"/>
      <c r="O2506" s="14"/>
      <c r="P2506" s="14"/>
      <c r="Q2506" s="14"/>
      <c r="R2506" s="14"/>
      <c r="S2506" s="14"/>
      <c r="T2506" s="14"/>
      <c r="U2506" s="14"/>
      <c r="V2506" s="14"/>
      <c r="W2506" s="14"/>
      <c r="X2506" s="14"/>
      <c r="Y2506" s="14"/>
      <c r="Z2506" s="14"/>
    </row>
    <row r="2507">
      <c r="A2507" s="106">
        <v>2506.0</v>
      </c>
      <c r="B2507" s="107" t="s">
        <v>7119</v>
      </c>
      <c r="C2507" s="107" t="s">
        <v>7296</v>
      </c>
      <c r="D2507" s="107" t="s">
        <v>4543</v>
      </c>
      <c r="E2507" s="36" t="s">
        <v>8384</v>
      </c>
      <c r="F2507" s="14"/>
      <c r="G2507" s="14"/>
      <c r="H2507" s="14"/>
      <c r="I2507" s="14"/>
      <c r="J2507" s="14"/>
      <c r="K2507" s="14"/>
      <c r="L2507" s="14"/>
      <c r="M2507" s="14"/>
      <c r="N2507" s="14"/>
      <c r="O2507" s="14"/>
      <c r="P2507" s="14"/>
      <c r="Q2507" s="14"/>
      <c r="R2507" s="14"/>
      <c r="S2507" s="14"/>
      <c r="T2507" s="14"/>
      <c r="U2507" s="14"/>
      <c r="V2507" s="14"/>
      <c r="W2507" s="14"/>
      <c r="X2507" s="14"/>
      <c r="Y2507" s="14"/>
      <c r="Z2507" s="14"/>
    </row>
    <row r="2508">
      <c r="A2508" s="106">
        <v>2507.0</v>
      </c>
      <c r="B2508" s="107" t="s">
        <v>7119</v>
      </c>
      <c r="C2508" s="107" t="s">
        <v>5210</v>
      </c>
      <c r="D2508" s="107" t="s">
        <v>4509</v>
      </c>
      <c r="E2508" s="36" t="s">
        <v>8385</v>
      </c>
      <c r="F2508" s="14"/>
      <c r="G2508" s="14"/>
      <c r="H2508" s="14"/>
      <c r="I2508" s="14"/>
      <c r="J2508" s="14"/>
      <c r="K2508" s="14"/>
      <c r="L2508" s="14"/>
      <c r="M2508" s="14"/>
      <c r="N2508" s="14"/>
      <c r="O2508" s="14"/>
      <c r="P2508" s="14"/>
      <c r="Q2508" s="14"/>
      <c r="R2508" s="14"/>
      <c r="S2508" s="14"/>
      <c r="T2508" s="14"/>
      <c r="U2508" s="14"/>
      <c r="V2508" s="14"/>
      <c r="W2508" s="14"/>
      <c r="X2508" s="14"/>
      <c r="Y2508" s="14"/>
      <c r="Z2508" s="14"/>
    </row>
    <row r="2509">
      <c r="A2509" s="106">
        <v>2508.0</v>
      </c>
      <c r="B2509" s="107" t="s">
        <v>7119</v>
      </c>
      <c r="C2509" s="107" t="s">
        <v>8386</v>
      </c>
      <c r="D2509" s="107" t="s">
        <v>4509</v>
      </c>
      <c r="E2509" s="36" t="s">
        <v>8387</v>
      </c>
      <c r="F2509" s="14"/>
      <c r="G2509" s="14"/>
      <c r="H2509" s="14"/>
      <c r="I2509" s="14"/>
      <c r="J2509" s="14"/>
      <c r="K2509" s="14"/>
      <c r="L2509" s="14"/>
      <c r="M2509" s="14"/>
      <c r="N2509" s="14"/>
      <c r="O2509" s="14"/>
      <c r="P2509" s="14"/>
      <c r="Q2509" s="14"/>
      <c r="R2509" s="14"/>
      <c r="S2509" s="14"/>
      <c r="T2509" s="14"/>
      <c r="U2509" s="14"/>
      <c r="V2509" s="14"/>
      <c r="W2509" s="14"/>
      <c r="X2509" s="14"/>
      <c r="Y2509" s="14"/>
      <c r="Z2509" s="14"/>
    </row>
    <row r="2510">
      <c r="A2510" s="106">
        <v>2509.0</v>
      </c>
      <c r="B2510" s="107" t="s">
        <v>7119</v>
      </c>
      <c r="C2510" s="107" t="s">
        <v>8388</v>
      </c>
      <c r="D2510" s="107" t="s">
        <v>4509</v>
      </c>
      <c r="E2510" s="36" t="s">
        <v>8389</v>
      </c>
      <c r="F2510" s="14"/>
      <c r="G2510" s="14"/>
      <c r="H2510" s="14"/>
      <c r="I2510" s="14"/>
      <c r="J2510" s="14"/>
      <c r="K2510" s="14"/>
      <c r="L2510" s="14"/>
      <c r="M2510" s="14"/>
      <c r="N2510" s="14"/>
      <c r="O2510" s="14"/>
      <c r="P2510" s="14"/>
      <c r="Q2510" s="14"/>
      <c r="R2510" s="14"/>
      <c r="S2510" s="14"/>
      <c r="T2510" s="14"/>
      <c r="U2510" s="14"/>
      <c r="V2510" s="14"/>
      <c r="W2510" s="14"/>
      <c r="X2510" s="14"/>
      <c r="Y2510" s="14"/>
      <c r="Z2510" s="14"/>
    </row>
    <row r="2511">
      <c r="A2511" s="106">
        <v>2510.0</v>
      </c>
      <c r="B2511" s="107" t="s">
        <v>7119</v>
      </c>
      <c r="C2511" s="107" t="s">
        <v>8390</v>
      </c>
      <c r="D2511" s="107" t="s">
        <v>4505</v>
      </c>
      <c r="E2511" s="36" t="s">
        <v>8391</v>
      </c>
      <c r="F2511" s="14"/>
      <c r="G2511" s="14"/>
      <c r="H2511" s="14"/>
      <c r="I2511" s="14"/>
      <c r="J2511" s="14"/>
      <c r="K2511" s="14"/>
      <c r="L2511" s="14"/>
      <c r="M2511" s="14"/>
      <c r="N2511" s="14"/>
      <c r="O2511" s="14"/>
      <c r="P2511" s="14"/>
      <c r="Q2511" s="14"/>
      <c r="R2511" s="14"/>
      <c r="S2511" s="14"/>
      <c r="T2511" s="14"/>
      <c r="U2511" s="14"/>
      <c r="V2511" s="14"/>
      <c r="W2511" s="14"/>
      <c r="X2511" s="14"/>
      <c r="Y2511" s="14"/>
      <c r="Z2511" s="14"/>
    </row>
    <row r="2512">
      <c r="A2512" s="106">
        <v>2511.0</v>
      </c>
      <c r="B2512" s="107" t="s">
        <v>7119</v>
      </c>
      <c r="C2512" s="107" t="s">
        <v>8392</v>
      </c>
      <c r="D2512" s="107" t="s">
        <v>4509</v>
      </c>
      <c r="E2512" s="36" t="s">
        <v>8393</v>
      </c>
      <c r="F2512" s="14"/>
      <c r="G2512" s="14"/>
      <c r="H2512" s="14"/>
      <c r="I2512" s="14"/>
      <c r="J2512" s="14"/>
      <c r="K2512" s="14"/>
      <c r="L2512" s="14"/>
      <c r="M2512" s="14"/>
      <c r="N2512" s="14"/>
      <c r="O2512" s="14"/>
      <c r="P2512" s="14"/>
      <c r="Q2512" s="14"/>
      <c r="R2512" s="14"/>
      <c r="S2512" s="14"/>
      <c r="T2512" s="14"/>
      <c r="U2512" s="14"/>
      <c r="V2512" s="14"/>
      <c r="W2512" s="14"/>
      <c r="X2512" s="14"/>
      <c r="Y2512" s="14"/>
      <c r="Z2512" s="14"/>
    </row>
    <row r="2513">
      <c r="A2513" s="106">
        <v>2512.0</v>
      </c>
      <c r="B2513" s="107" t="s">
        <v>7119</v>
      </c>
      <c r="C2513" s="107" t="s">
        <v>8394</v>
      </c>
      <c r="D2513" s="107" t="s">
        <v>4569</v>
      </c>
      <c r="E2513" s="36" t="s">
        <v>8395</v>
      </c>
      <c r="F2513" s="14"/>
      <c r="G2513" s="14"/>
      <c r="H2513" s="14"/>
      <c r="I2513" s="14"/>
      <c r="J2513" s="14"/>
      <c r="K2513" s="14"/>
      <c r="L2513" s="14"/>
      <c r="M2513" s="14"/>
      <c r="N2513" s="14"/>
      <c r="O2513" s="14"/>
      <c r="P2513" s="14"/>
      <c r="Q2513" s="14"/>
      <c r="R2513" s="14"/>
      <c r="S2513" s="14"/>
      <c r="T2513" s="14"/>
      <c r="U2513" s="14"/>
      <c r="V2513" s="14"/>
      <c r="W2513" s="14"/>
      <c r="X2513" s="14"/>
      <c r="Y2513" s="14"/>
      <c r="Z2513" s="14"/>
    </row>
    <row r="2514">
      <c r="A2514" s="106">
        <v>2513.0</v>
      </c>
      <c r="B2514" s="107" t="s">
        <v>7119</v>
      </c>
      <c r="C2514" s="107" t="s">
        <v>8396</v>
      </c>
      <c r="D2514" s="107" t="s">
        <v>4509</v>
      </c>
      <c r="E2514" s="36" t="s">
        <v>8397</v>
      </c>
      <c r="F2514" s="14"/>
      <c r="G2514" s="14"/>
      <c r="H2514" s="14"/>
      <c r="I2514" s="14"/>
      <c r="J2514" s="14"/>
      <c r="K2514" s="14"/>
      <c r="L2514" s="14"/>
      <c r="M2514" s="14"/>
      <c r="N2514" s="14"/>
      <c r="O2514" s="14"/>
      <c r="P2514" s="14"/>
      <c r="Q2514" s="14"/>
      <c r="R2514" s="14"/>
      <c r="S2514" s="14"/>
      <c r="T2514" s="14"/>
      <c r="U2514" s="14"/>
      <c r="V2514" s="14"/>
      <c r="W2514" s="14"/>
      <c r="X2514" s="14"/>
      <c r="Y2514" s="14"/>
      <c r="Z2514" s="14"/>
    </row>
    <row r="2515">
      <c r="A2515" s="106">
        <v>2514.0</v>
      </c>
      <c r="B2515" s="107" t="s">
        <v>7119</v>
      </c>
      <c r="C2515" s="107" t="s">
        <v>8398</v>
      </c>
      <c r="D2515" s="107" t="s">
        <v>4509</v>
      </c>
      <c r="E2515" s="36" t="s">
        <v>8399</v>
      </c>
      <c r="F2515" s="14"/>
      <c r="G2515" s="14"/>
      <c r="H2515" s="14"/>
      <c r="I2515" s="14"/>
      <c r="J2515" s="14"/>
      <c r="K2515" s="14"/>
      <c r="L2515" s="14"/>
      <c r="M2515" s="14"/>
      <c r="N2515" s="14"/>
      <c r="O2515" s="14"/>
      <c r="P2515" s="14"/>
      <c r="Q2515" s="14"/>
      <c r="R2515" s="14"/>
      <c r="S2515" s="14"/>
      <c r="T2515" s="14"/>
      <c r="U2515" s="14"/>
      <c r="V2515" s="14"/>
      <c r="W2515" s="14"/>
      <c r="X2515" s="14"/>
      <c r="Y2515" s="14"/>
      <c r="Z2515" s="14"/>
    </row>
    <row r="2516">
      <c r="A2516" s="106">
        <v>2515.0</v>
      </c>
      <c r="B2516" s="107" t="s">
        <v>7119</v>
      </c>
      <c r="C2516" s="107" t="s">
        <v>8400</v>
      </c>
      <c r="D2516" s="107" t="s">
        <v>4509</v>
      </c>
      <c r="E2516" s="36" t="s">
        <v>8401</v>
      </c>
      <c r="F2516" s="14"/>
      <c r="G2516" s="14"/>
      <c r="H2516" s="14"/>
      <c r="I2516" s="14"/>
      <c r="J2516" s="14"/>
      <c r="K2516" s="14"/>
      <c r="L2516" s="14"/>
      <c r="M2516" s="14"/>
      <c r="N2516" s="14"/>
      <c r="O2516" s="14"/>
      <c r="P2516" s="14"/>
      <c r="Q2516" s="14"/>
      <c r="R2516" s="14"/>
      <c r="S2516" s="14"/>
      <c r="T2516" s="14"/>
      <c r="U2516" s="14"/>
      <c r="V2516" s="14"/>
      <c r="W2516" s="14"/>
      <c r="X2516" s="14"/>
      <c r="Y2516" s="14"/>
      <c r="Z2516" s="14"/>
    </row>
    <row r="2517">
      <c r="A2517" s="106">
        <v>2516.0</v>
      </c>
      <c r="B2517" s="107" t="s">
        <v>7119</v>
      </c>
      <c r="C2517" s="107" t="s">
        <v>8402</v>
      </c>
      <c r="D2517" s="107" t="s">
        <v>4509</v>
      </c>
      <c r="E2517" s="36" t="s">
        <v>8403</v>
      </c>
      <c r="F2517" s="14"/>
      <c r="G2517" s="14"/>
      <c r="H2517" s="14"/>
      <c r="I2517" s="14"/>
      <c r="J2517" s="14"/>
      <c r="K2517" s="14"/>
      <c r="L2517" s="14"/>
      <c r="M2517" s="14"/>
      <c r="N2517" s="14"/>
      <c r="O2517" s="14"/>
      <c r="P2517" s="14"/>
      <c r="Q2517" s="14"/>
      <c r="R2517" s="14"/>
      <c r="S2517" s="14"/>
      <c r="T2517" s="14"/>
      <c r="U2517" s="14"/>
      <c r="V2517" s="14"/>
      <c r="W2517" s="14"/>
      <c r="X2517" s="14"/>
      <c r="Y2517" s="14"/>
      <c r="Z2517" s="14"/>
    </row>
    <row r="2518">
      <c r="A2518" s="106">
        <v>2517.0</v>
      </c>
      <c r="B2518" s="107" t="s">
        <v>7119</v>
      </c>
      <c r="C2518" s="107" t="s">
        <v>8404</v>
      </c>
      <c r="D2518" s="107" t="s">
        <v>4509</v>
      </c>
      <c r="E2518" s="36" t="s">
        <v>8405</v>
      </c>
      <c r="F2518" s="14"/>
      <c r="G2518" s="14"/>
      <c r="H2518" s="14"/>
      <c r="I2518" s="14"/>
      <c r="J2518" s="14"/>
      <c r="K2518" s="14"/>
      <c r="L2518" s="14"/>
      <c r="M2518" s="14"/>
      <c r="N2518" s="14"/>
      <c r="O2518" s="14"/>
      <c r="P2518" s="14"/>
      <c r="Q2518" s="14"/>
      <c r="R2518" s="14"/>
      <c r="S2518" s="14"/>
      <c r="T2518" s="14"/>
      <c r="U2518" s="14"/>
      <c r="V2518" s="14"/>
      <c r="W2518" s="14"/>
      <c r="X2518" s="14"/>
      <c r="Y2518" s="14"/>
      <c r="Z2518" s="14"/>
    </row>
    <row r="2519">
      <c r="A2519" s="106">
        <v>2518.0</v>
      </c>
      <c r="B2519" s="107" t="s">
        <v>7119</v>
      </c>
      <c r="C2519" s="107" t="s">
        <v>8406</v>
      </c>
      <c r="D2519" s="107" t="s">
        <v>4509</v>
      </c>
      <c r="E2519" s="36" t="s">
        <v>8407</v>
      </c>
      <c r="F2519" s="14"/>
      <c r="G2519" s="14"/>
      <c r="H2519" s="14"/>
      <c r="I2519" s="14"/>
      <c r="J2519" s="14"/>
      <c r="K2519" s="14"/>
      <c r="L2519" s="14"/>
      <c r="M2519" s="14"/>
      <c r="N2519" s="14"/>
      <c r="O2519" s="14"/>
      <c r="P2519" s="14"/>
      <c r="Q2519" s="14"/>
      <c r="R2519" s="14"/>
      <c r="S2519" s="14"/>
      <c r="T2519" s="14"/>
      <c r="U2519" s="14"/>
      <c r="V2519" s="14"/>
      <c r="W2519" s="14"/>
      <c r="X2519" s="14"/>
      <c r="Y2519" s="14"/>
      <c r="Z2519" s="14"/>
    </row>
    <row r="2520">
      <c r="A2520" s="106">
        <v>2519.0</v>
      </c>
      <c r="B2520" s="107" t="s">
        <v>7119</v>
      </c>
      <c r="C2520" s="107" t="s">
        <v>5719</v>
      </c>
      <c r="D2520" s="107" t="s">
        <v>4509</v>
      </c>
      <c r="E2520" s="36" t="s">
        <v>7658</v>
      </c>
      <c r="F2520" s="14"/>
      <c r="G2520" s="14"/>
      <c r="H2520" s="14"/>
      <c r="I2520" s="14"/>
      <c r="J2520" s="14"/>
      <c r="K2520" s="14"/>
      <c r="L2520" s="14"/>
      <c r="M2520" s="14"/>
      <c r="N2520" s="14"/>
      <c r="O2520" s="14"/>
      <c r="P2520" s="14"/>
      <c r="Q2520" s="14"/>
      <c r="R2520" s="14"/>
      <c r="S2520" s="14"/>
      <c r="T2520" s="14"/>
      <c r="U2520" s="14"/>
      <c r="V2520" s="14"/>
      <c r="W2520" s="14"/>
      <c r="X2520" s="14"/>
      <c r="Y2520" s="14"/>
      <c r="Z2520" s="14"/>
    </row>
    <row r="2521">
      <c r="A2521" s="106">
        <v>2520.0</v>
      </c>
      <c r="B2521" s="107" t="s">
        <v>7119</v>
      </c>
      <c r="C2521" s="107" t="s">
        <v>8408</v>
      </c>
      <c r="D2521" s="107" t="s">
        <v>4509</v>
      </c>
      <c r="E2521" s="36" t="s">
        <v>8409</v>
      </c>
      <c r="F2521" s="14"/>
      <c r="G2521" s="14"/>
      <c r="H2521" s="14"/>
      <c r="I2521" s="14"/>
      <c r="J2521" s="14"/>
      <c r="K2521" s="14"/>
      <c r="L2521" s="14"/>
      <c r="M2521" s="14"/>
      <c r="N2521" s="14"/>
      <c r="O2521" s="14"/>
      <c r="P2521" s="14"/>
      <c r="Q2521" s="14"/>
      <c r="R2521" s="14"/>
      <c r="S2521" s="14"/>
      <c r="T2521" s="14"/>
      <c r="U2521" s="14"/>
      <c r="V2521" s="14"/>
      <c r="W2521" s="14"/>
      <c r="X2521" s="14"/>
      <c r="Y2521" s="14"/>
      <c r="Z2521" s="14"/>
    </row>
    <row r="2522">
      <c r="A2522" s="106">
        <v>2521.0</v>
      </c>
      <c r="B2522" s="107" t="s">
        <v>7119</v>
      </c>
      <c r="C2522" s="107" t="s">
        <v>4982</v>
      </c>
      <c r="D2522" s="107" t="s">
        <v>4509</v>
      </c>
      <c r="E2522" s="36" t="s">
        <v>8410</v>
      </c>
      <c r="F2522" s="14"/>
      <c r="G2522" s="14"/>
      <c r="H2522" s="14"/>
      <c r="I2522" s="14"/>
      <c r="J2522" s="14"/>
      <c r="K2522" s="14"/>
      <c r="L2522" s="14"/>
      <c r="M2522" s="14"/>
      <c r="N2522" s="14"/>
      <c r="O2522" s="14"/>
      <c r="P2522" s="14"/>
      <c r="Q2522" s="14"/>
      <c r="R2522" s="14"/>
      <c r="S2522" s="14"/>
      <c r="T2522" s="14"/>
      <c r="U2522" s="14"/>
      <c r="V2522" s="14"/>
      <c r="W2522" s="14"/>
      <c r="X2522" s="14"/>
      <c r="Y2522" s="14"/>
      <c r="Z2522" s="14"/>
    </row>
    <row r="2523">
      <c r="A2523" s="106">
        <v>2522.0</v>
      </c>
      <c r="B2523" s="107" t="s">
        <v>7119</v>
      </c>
      <c r="C2523" s="107" t="s">
        <v>8411</v>
      </c>
      <c r="D2523" s="107" t="s">
        <v>4505</v>
      </c>
      <c r="E2523" s="36" t="s">
        <v>8412</v>
      </c>
      <c r="F2523" s="14"/>
      <c r="G2523" s="14"/>
      <c r="H2523" s="14"/>
      <c r="I2523" s="14"/>
      <c r="J2523" s="14"/>
      <c r="K2523" s="14"/>
      <c r="L2523" s="14"/>
      <c r="M2523" s="14"/>
      <c r="N2523" s="14"/>
      <c r="O2523" s="14"/>
      <c r="P2523" s="14"/>
      <c r="Q2523" s="14"/>
      <c r="R2523" s="14"/>
      <c r="S2523" s="14"/>
      <c r="T2523" s="14"/>
      <c r="U2523" s="14"/>
      <c r="V2523" s="14"/>
      <c r="W2523" s="14"/>
      <c r="X2523" s="14"/>
      <c r="Y2523" s="14"/>
      <c r="Z2523" s="14"/>
    </row>
    <row r="2524">
      <c r="A2524" s="106">
        <v>2523.0</v>
      </c>
      <c r="B2524" s="107" t="s">
        <v>7119</v>
      </c>
      <c r="C2524" s="107" t="s">
        <v>8413</v>
      </c>
      <c r="D2524" s="107" t="s">
        <v>4509</v>
      </c>
      <c r="E2524" s="36" t="s">
        <v>8414</v>
      </c>
      <c r="F2524" s="14"/>
      <c r="G2524" s="14"/>
      <c r="H2524" s="14"/>
      <c r="I2524" s="14"/>
      <c r="J2524" s="14"/>
      <c r="K2524" s="14"/>
      <c r="L2524" s="14"/>
      <c r="M2524" s="14"/>
      <c r="N2524" s="14"/>
      <c r="O2524" s="14"/>
      <c r="P2524" s="14"/>
      <c r="Q2524" s="14"/>
      <c r="R2524" s="14"/>
      <c r="S2524" s="14"/>
      <c r="T2524" s="14"/>
      <c r="U2524" s="14"/>
      <c r="V2524" s="14"/>
      <c r="W2524" s="14"/>
      <c r="X2524" s="14"/>
      <c r="Y2524" s="14"/>
      <c r="Z2524" s="14"/>
    </row>
    <row r="2525">
      <c r="A2525" s="106">
        <v>2524.0</v>
      </c>
      <c r="B2525" s="107" t="s">
        <v>7119</v>
      </c>
      <c r="C2525" s="107" t="s">
        <v>8415</v>
      </c>
      <c r="D2525" s="107" t="s">
        <v>4543</v>
      </c>
      <c r="E2525" s="36" t="s">
        <v>8416</v>
      </c>
      <c r="F2525" s="14"/>
      <c r="G2525" s="14"/>
      <c r="H2525" s="14"/>
      <c r="I2525" s="14"/>
      <c r="J2525" s="14"/>
      <c r="K2525" s="14"/>
      <c r="L2525" s="14"/>
      <c r="M2525" s="14"/>
      <c r="N2525" s="14"/>
      <c r="O2525" s="14"/>
      <c r="P2525" s="14"/>
      <c r="Q2525" s="14"/>
      <c r="R2525" s="14"/>
      <c r="S2525" s="14"/>
      <c r="T2525" s="14"/>
      <c r="U2525" s="14"/>
      <c r="V2525" s="14"/>
      <c r="W2525" s="14"/>
      <c r="X2525" s="14"/>
      <c r="Y2525" s="14"/>
      <c r="Z2525" s="14"/>
    </row>
    <row r="2526">
      <c r="A2526" s="106">
        <v>2525.0</v>
      </c>
      <c r="B2526" s="107" t="s">
        <v>7119</v>
      </c>
      <c r="C2526" s="107" t="s">
        <v>4588</v>
      </c>
      <c r="D2526" s="107" t="s">
        <v>4509</v>
      </c>
      <c r="E2526" s="36" t="s">
        <v>8417</v>
      </c>
      <c r="F2526" s="14"/>
      <c r="G2526" s="14"/>
      <c r="H2526" s="14"/>
      <c r="I2526" s="14"/>
      <c r="J2526" s="14"/>
      <c r="K2526" s="14"/>
      <c r="L2526" s="14"/>
      <c r="M2526" s="14"/>
      <c r="N2526" s="14"/>
      <c r="O2526" s="14"/>
      <c r="P2526" s="14"/>
      <c r="Q2526" s="14"/>
      <c r="R2526" s="14"/>
      <c r="S2526" s="14"/>
      <c r="T2526" s="14"/>
      <c r="U2526" s="14"/>
      <c r="V2526" s="14"/>
      <c r="W2526" s="14"/>
      <c r="X2526" s="14"/>
      <c r="Y2526" s="14"/>
      <c r="Z2526" s="14"/>
    </row>
    <row r="2527">
      <c r="A2527" s="106">
        <v>2526.0</v>
      </c>
      <c r="B2527" s="107" t="s">
        <v>7119</v>
      </c>
      <c r="C2527" s="107" t="s">
        <v>4849</v>
      </c>
      <c r="D2527" s="107" t="s">
        <v>4509</v>
      </c>
      <c r="E2527" s="36" t="s">
        <v>8418</v>
      </c>
      <c r="F2527" s="14"/>
      <c r="G2527" s="14"/>
      <c r="H2527" s="14"/>
      <c r="I2527" s="14"/>
      <c r="J2527" s="14"/>
      <c r="K2527" s="14"/>
      <c r="L2527" s="14"/>
      <c r="M2527" s="14"/>
      <c r="N2527" s="14"/>
      <c r="O2527" s="14"/>
      <c r="P2527" s="14"/>
      <c r="Q2527" s="14"/>
      <c r="R2527" s="14"/>
      <c r="S2527" s="14"/>
      <c r="T2527" s="14"/>
      <c r="U2527" s="14"/>
      <c r="V2527" s="14"/>
      <c r="W2527" s="14"/>
      <c r="X2527" s="14"/>
      <c r="Y2527" s="14"/>
      <c r="Z2527" s="14"/>
    </row>
    <row r="2528">
      <c r="A2528" s="106">
        <v>2527.0</v>
      </c>
      <c r="B2528" s="107" t="s">
        <v>7119</v>
      </c>
      <c r="C2528" s="107" t="s">
        <v>8419</v>
      </c>
      <c r="D2528" s="107" t="s">
        <v>4509</v>
      </c>
      <c r="E2528" s="36" t="s">
        <v>8420</v>
      </c>
      <c r="F2528" s="14"/>
      <c r="G2528" s="14"/>
      <c r="H2528" s="14"/>
      <c r="I2528" s="14"/>
      <c r="J2528" s="14"/>
      <c r="K2528" s="14"/>
      <c r="L2528" s="14"/>
      <c r="M2528" s="14"/>
      <c r="N2528" s="14"/>
      <c r="O2528" s="14"/>
      <c r="P2528" s="14"/>
      <c r="Q2528" s="14"/>
      <c r="R2528" s="14"/>
      <c r="S2528" s="14"/>
      <c r="T2528" s="14"/>
      <c r="U2528" s="14"/>
      <c r="V2528" s="14"/>
      <c r="W2528" s="14"/>
      <c r="X2528" s="14"/>
      <c r="Y2528" s="14"/>
      <c r="Z2528" s="14"/>
    </row>
    <row r="2529">
      <c r="A2529" s="106">
        <v>2528.0</v>
      </c>
      <c r="B2529" s="107" t="s">
        <v>7119</v>
      </c>
      <c r="C2529" s="107" t="s">
        <v>8421</v>
      </c>
      <c r="D2529" s="107" t="s">
        <v>4509</v>
      </c>
      <c r="E2529" s="36" t="s">
        <v>8422</v>
      </c>
      <c r="F2529" s="14"/>
      <c r="G2529" s="14"/>
      <c r="H2529" s="14"/>
      <c r="I2529" s="14"/>
      <c r="J2529" s="14"/>
      <c r="K2529" s="14"/>
      <c r="L2529" s="14"/>
      <c r="M2529" s="14"/>
      <c r="N2529" s="14"/>
      <c r="O2529" s="14"/>
      <c r="P2529" s="14"/>
      <c r="Q2529" s="14"/>
      <c r="R2529" s="14"/>
      <c r="S2529" s="14"/>
      <c r="T2529" s="14"/>
      <c r="U2529" s="14"/>
      <c r="V2529" s="14"/>
      <c r="W2529" s="14"/>
      <c r="X2529" s="14"/>
      <c r="Y2529" s="14"/>
      <c r="Z2529" s="14"/>
    </row>
    <row r="2530">
      <c r="A2530" s="106">
        <v>2529.0</v>
      </c>
      <c r="B2530" s="107" t="s">
        <v>7119</v>
      </c>
      <c r="C2530" s="107" t="s">
        <v>8423</v>
      </c>
      <c r="D2530" s="107" t="s">
        <v>4509</v>
      </c>
      <c r="E2530" s="36" t="s">
        <v>8424</v>
      </c>
      <c r="F2530" s="14"/>
      <c r="G2530" s="14"/>
      <c r="H2530" s="14"/>
      <c r="I2530" s="14"/>
      <c r="J2530" s="14"/>
      <c r="K2530" s="14"/>
      <c r="L2530" s="14"/>
      <c r="M2530" s="14"/>
      <c r="N2530" s="14"/>
      <c r="O2530" s="14"/>
      <c r="P2530" s="14"/>
      <c r="Q2530" s="14"/>
      <c r="R2530" s="14"/>
      <c r="S2530" s="14"/>
      <c r="T2530" s="14"/>
      <c r="U2530" s="14"/>
      <c r="V2530" s="14"/>
      <c r="W2530" s="14"/>
      <c r="X2530" s="14"/>
      <c r="Y2530" s="14"/>
      <c r="Z2530" s="14"/>
    </row>
    <row r="2531">
      <c r="A2531" s="106">
        <v>2530.0</v>
      </c>
      <c r="B2531" s="107" t="s">
        <v>7119</v>
      </c>
      <c r="C2531" s="107" t="s">
        <v>7673</v>
      </c>
      <c r="D2531" s="107" t="s">
        <v>4509</v>
      </c>
      <c r="E2531" s="36" t="s">
        <v>8425</v>
      </c>
      <c r="F2531" s="14"/>
      <c r="G2531" s="14"/>
      <c r="H2531" s="14"/>
      <c r="I2531" s="14"/>
      <c r="J2531" s="14"/>
      <c r="K2531" s="14"/>
      <c r="L2531" s="14"/>
      <c r="M2531" s="14"/>
      <c r="N2531" s="14"/>
      <c r="O2531" s="14"/>
      <c r="P2531" s="14"/>
      <c r="Q2531" s="14"/>
      <c r="R2531" s="14"/>
      <c r="S2531" s="14"/>
      <c r="T2531" s="14"/>
      <c r="U2531" s="14"/>
      <c r="V2531" s="14"/>
      <c r="W2531" s="14"/>
      <c r="X2531" s="14"/>
      <c r="Y2531" s="14"/>
      <c r="Z2531" s="14"/>
    </row>
    <row r="2532">
      <c r="A2532" s="106">
        <v>2531.0</v>
      </c>
      <c r="B2532" s="107" t="s">
        <v>7119</v>
      </c>
      <c r="C2532" s="107" t="s">
        <v>8426</v>
      </c>
      <c r="D2532" s="107" t="s">
        <v>4509</v>
      </c>
      <c r="E2532" s="36" t="s">
        <v>8427</v>
      </c>
      <c r="F2532" s="14"/>
      <c r="G2532" s="14"/>
      <c r="H2532" s="14"/>
      <c r="I2532" s="14"/>
      <c r="J2532" s="14"/>
      <c r="K2532" s="14"/>
      <c r="L2532" s="14"/>
      <c r="M2532" s="14"/>
      <c r="N2532" s="14"/>
      <c r="O2532" s="14"/>
      <c r="P2532" s="14"/>
      <c r="Q2532" s="14"/>
      <c r="R2532" s="14"/>
      <c r="S2532" s="14"/>
      <c r="T2532" s="14"/>
      <c r="U2532" s="14"/>
      <c r="V2532" s="14"/>
      <c r="W2532" s="14"/>
      <c r="X2532" s="14"/>
      <c r="Y2532" s="14"/>
      <c r="Z2532" s="14"/>
    </row>
    <row r="2533">
      <c r="A2533" s="106">
        <v>2532.0</v>
      </c>
      <c r="B2533" s="107" t="s">
        <v>7119</v>
      </c>
      <c r="C2533" s="107" t="s">
        <v>4692</v>
      </c>
      <c r="D2533" s="107" t="s">
        <v>4509</v>
      </c>
      <c r="E2533" s="36" t="s">
        <v>8428</v>
      </c>
      <c r="F2533" s="14"/>
      <c r="G2533" s="14"/>
      <c r="H2533" s="14"/>
      <c r="I2533" s="14"/>
      <c r="J2533" s="14"/>
      <c r="K2533" s="14"/>
      <c r="L2533" s="14"/>
      <c r="M2533" s="14"/>
      <c r="N2533" s="14"/>
      <c r="O2533" s="14"/>
      <c r="P2533" s="14"/>
      <c r="Q2533" s="14"/>
      <c r="R2533" s="14"/>
      <c r="S2533" s="14"/>
      <c r="T2533" s="14"/>
      <c r="U2533" s="14"/>
      <c r="V2533" s="14"/>
      <c r="W2533" s="14"/>
      <c r="X2533" s="14"/>
      <c r="Y2533" s="14"/>
      <c r="Z2533" s="14"/>
    </row>
    <row r="2534">
      <c r="A2534" s="106">
        <v>2533.0</v>
      </c>
      <c r="B2534" s="107" t="s">
        <v>7119</v>
      </c>
      <c r="C2534" s="107" t="s">
        <v>8429</v>
      </c>
      <c r="D2534" s="107" t="s">
        <v>4505</v>
      </c>
      <c r="E2534" s="36" t="s">
        <v>8430</v>
      </c>
      <c r="F2534" s="14"/>
      <c r="G2534" s="14"/>
      <c r="H2534" s="14"/>
      <c r="I2534" s="14"/>
      <c r="J2534" s="14"/>
      <c r="K2534" s="14"/>
      <c r="L2534" s="14"/>
      <c r="M2534" s="14"/>
      <c r="N2534" s="14"/>
      <c r="O2534" s="14"/>
      <c r="P2534" s="14"/>
      <c r="Q2534" s="14"/>
      <c r="R2534" s="14"/>
      <c r="S2534" s="14"/>
      <c r="T2534" s="14"/>
      <c r="U2534" s="14"/>
      <c r="V2534" s="14"/>
      <c r="W2534" s="14"/>
      <c r="X2534" s="14"/>
      <c r="Y2534" s="14"/>
      <c r="Z2534" s="14"/>
    </row>
    <row r="2535">
      <c r="A2535" s="106">
        <v>2534.0</v>
      </c>
      <c r="B2535" s="107" t="s">
        <v>7119</v>
      </c>
      <c r="C2535" s="107" t="s">
        <v>8431</v>
      </c>
      <c r="D2535" s="107" t="s">
        <v>4509</v>
      </c>
      <c r="E2535" s="36" t="s">
        <v>8432</v>
      </c>
      <c r="F2535" s="14"/>
      <c r="G2535" s="14"/>
      <c r="H2535" s="14"/>
      <c r="I2535" s="14"/>
      <c r="J2535" s="14"/>
      <c r="K2535" s="14"/>
      <c r="L2535" s="14"/>
      <c r="M2535" s="14"/>
      <c r="N2535" s="14"/>
      <c r="O2535" s="14"/>
      <c r="P2535" s="14"/>
      <c r="Q2535" s="14"/>
      <c r="R2535" s="14"/>
      <c r="S2535" s="14"/>
      <c r="T2535" s="14"/>
      <c r="U2535" s="14"/>
      <c r="V2535" s="14"/>
      <c r="W2535" s="14"/>
      <c r="X2535" s="14"/>
      <c r="Y2535" s="14"/>
      <c r="Z2535" s="14"/>
    </row>
    <row r="2536">
      <c r="A2536" s="106">
        <v>2535.0</v>
      </c>
      <c r="B2536" s="107" t="s">
        <v>7119</v>
      </c>
      <c r="C2536" s="107" t="s">
        <v>6487</v>
      </c>
      <c r="D2536" s="107" t="s">
        <v>4505</v>
      </c>
      <c r="E2536" s="36" t="s">
        <v>8433</v>
      </c>
      <c r="F2536" s="14"/>
      <c r="G2536" s="14"/>
      <c r="H2536" s="14"/>
      <c r="I2536" s="14"/>
      <c r="J2536" s="14"/>
      <c r="K2536" s="14"/>
      <c r="L2536" s="14"/>
      <c r="M2536" s="14"/>
      <c r="N2536" s="14"/>
      <c r="O2536" s="14"/>
      <c r="P2536" s="14"/>
      <c r="Q2536" s="14"/>
      <c r="R2536" s="14"/>
      <c r="S2536" s="14"/>
      <c r="T2536" s="14"/>
      <c r="U2536" s="14"/>
      <c r="V2536" s="14"/>
      <c r="W2536" s="14"/>
      <c r="X2536" s="14"/>
      <c r="Y2536" s="14"/>
      <c r="Z2536" s="14"/>
    </row>
    <row r="2537">
      <c r="A2537" s="106">
        <v>2536.0</v>
      </c>
      <c r="B2537" s="107" t="s">
        <v>7119</v>
      </c>
      <c r="C2537" s="107" t="s">
        <v>8434</v>
      </c>
      <c r="D2537" s="107" t="s">
        <v>4509</v>
      </c>
      <c r="E2537" s="36" t="s">
        <v>8435</v>
      </c>
      <c r="F2537" s="14"/>
      <c r="G2537" s="14"/>
      <c r="H2537" s="14"/>
      <c r="I2537" s="14"/>
      <c r="J2537" s="14"/>
      <c r="K2537" s="14"/>
      <c r="L2537" s="14"/>
      <c r="M2537" s="14"/>
      <c r="N2537" s="14"/>
      <c r="O2537" s="14"/>
      <c r="P2537" s="14"/>
      <c r="Q2537" s="14"/>
      <c r="R2537" s="14"/>
      <c r="S2537" s="14"/>
      <c r="T2537" s="14"/>
      <c r="U2537" s="14"/>
      <c r="V2537" s="14"/>
      <c r="W2537" s="14"/>
      <c r="X2537" s="14"/>
      <c r="Y2537" s="14"/>
      <c r="Z2537" s="14"/>
    </row>
    <row r="2538">
      <c r="A2538" s="106">
        <v>2537.0</v>
      </c>
      <c r="B2538" s="107" t="s">
        <v>7119</v>
      </c>
      <c r="C2538" s="107" t="s">
        <v>8436</v>
      </c>
      <c r="D2538" s="107" t="s">
        <v>4509</v>
      </c>
      <c r="E2538" s="36" t="s">
        <v>8437</v>
      </c>
      <c r="F2538" s="14"/>
      <c r="G2538" s="14"/>
      <c r="H2538" s="14"/>
      <c r="I2538" s="14"/>
      <c r="J2538" s="14"/>
      <c r="K2538" s="14"/>
      <c r="L2538" s="14"/>
      <c r="M2538" s="14"/>
      <c r="N2538" s="14"/>
      <c r="O2538" s="14"/>
      <c r="P2538" s="14"/>
      <c r="Q2538" s="14"/>
      <c r="R2538" s="14"/>
      <c r="S2538" s="14"/>
      <c r="T2538" s="14"/>
      <c r="U2538" s="14"/>
      <c r="V2538" s="14"/>
      <c r="W2538" s="14"/>
      <c r="X2538" s="14"/>
      <c r="Y2538" s="14"/>
      <c r="Z2538" s="14"/>
    </row>
    <row r="2539">
      <c r="A2539" s="106">
        <v>2538.0</v>
      </c>
      <c r="B2539" s="107" t="s">
        <v>7119</v>
      </c>
      <c r="C2539" s="107" t="s">
        <v>8438</v>
      </c>
      <c r="D2539" s="107" t="s">
        <v>4509</v>
      </c>
      <c r="E2539" s="36" t="s">
        <v>8439</v>
      </c>
      <c r="F2539" s="14"/>
      <c r="G2539" s="14"/>
      <c r="H2539" s="14"/>
      <c r="I2539" s="14"/>
      <c r="J2539" s="14"/>
      <c r="K2539" s="14"/>
      <c r="L2539" s="14"/>
      <c r="M2539" s="14"/>
      <c r="N2539" s="14"/>
      <c r="O2539" s="14"/>
      <c r="P2539" s="14"/>
      <c r="Q2539" s="14"/>
      <c r="R2539" s="14"/>
      <c r="S2539" s="14"/>
      <c r="T2539" s="14"/>
      <c r="U2539" s="14"/>
      <c r="V2539" s="14"/>
      <c r="W2539" s="14"/>
      <c r="X2539" s="14"/>
      <c r="Y2539" s="14"/>
      <c r="Z2539" s="14"/>
    </row>
    <row r="2540">
      <c r="A2540" s="106">
        <v>2539.0</v>
      </c>
      <c r="B2540" s="107" t="s">
        <v>7119</v>
      </c>
      <c r="C2540" s="107" t="s">
        <v>4692</v>
      </c>
      <c r="D2540" s="107" t="s">
        <v>4509</v>
      </c>
      <c r="E2540" s="36" t="s">
        <v>7658</v>
      </c>
      <c r="F2540" s="14"/>
      <c r="G2540" s="14"/>
      <c r="H2540" s="14"/>
      <c r="I2540" s="14"/>
      <c r="J2540" s="14"/>
      <c r="K2540" s="14"/>
      <c r="L2540" s="14"/>
      <c r="M2540" s="14"/>
      <c r="N2540" s="14"/>
      <c r="O2540" s="14"/>
      <c r="P2540" s="14"/>
      <c r="Q2540" s="14"/>
      <c r="R2540" s="14"/>
      <c r="S2540" s="14"/>
      <c r="T2540" s="14"/>
      <c r="U2540" s="14"/>
      <c r="V2540" s="14"/>
      <c r="W2540" s="14"/>
      <c r="X2540" s="14"/>
      <c r="Y2540" s="14"/>
      <c r="Z2540" s="14"/>
    </row>
    <row r="2541">
      <c r="A2541" s="106">
        <v>2540.0</v>
      </c>
      <c r="B2541" s="107" t="s">
        <v>7119</v>
      </c>
      <c r="C2541" s="107" t="s">
        <v>4665</v>
      </c>
      <c r="D2541" s="107" t="s">
        <v>4509</v>
      </c>
      <c r="E2541" s="36" t="s">
        <v>8440</v>
      </c>
      <c r="F2541" s="14"/>
      <c r="G2541" s="14"/>
      <c r="H2541" s="14"/>
      <c r="I2541" s="14"/>
      <c r="J2541" s="14"/>
      <c r="K2541" s="14"/>
      <c r="L2541" s="14"/>
      <c r="M2541" s="14"/>
      <c r="N2541" s="14"/>
      <c r="O2541" s="14"/>
      <c r="P2541" s="14"/>
      <c r="Q2541" s="14"/>
      <c r="R2541" s="14"/>
      <c r="S2541" s="14"/>
      <c r="T2541" s="14"/>
      <c r="U2541" s="14"/>
      <c r="V2541" s="14"/>
      <c r="W2541" s="14"/>
      <c r="X2541" s="14"/>
      <c r="Y2541" s="14"/>
      <c r="Z2541" s="14"/>
    </row>
    <row r="2542">
      <c r="A2542" s="106">
        <v>2541.0</v>
      </c>
      <c r="B2542" s="107" t="s">
        <v>7119</v>
      </c>
      <c r="C2542" s="107" t="s">
        <v>8441</v>
      </c>
      <c r="D2542" s="107" t="s">
        <v>4509</v>
      </c>
      <c r="E2542" s="36" t="s">
        <v>8442</v>
      </c>
      <c r="F2542" s="14"/>
      <c r="G2542" s="14"/>
      <c r="H2542" s="14"/>
      <c r="I2542" s="14"/>
      <c r="J2542" s="14"/>
      <c r="K2542" s="14"/>
      <c r="L2542" s="14"/>
      <c r="M2542" s="14"/>
      <c r="N2542" s="14"/>
      <c r="O2542" s="14"/>
      <c r="P2542" s="14"/>
      <c r="Q2542" s="14"/>
      <c r="R2542" s="14"/>
      <c r="S2542" s="14"/>
      <c r="T2542" s="14"/>
      <c r="U2542" s="14"/>
      <c r="V2542" s="14"/>
      <c r="W2542" s="14"/>
      <c r="X2542" s="14"/>
      <c r="Y2542" s="14"/>
      <c r="Z2542" s="14"/>
    </row>
    <row r="2543">
      <c r="A2543" s="106">
        <v>2542.0</v>
      </c>
      <c r="B2543" s="107" t="s">
        <v>7119</v>
      </c>
      <c r="C2543" s="107" t="s">
        <v>4700</v>
      </c>
      <c r="D2543" s="107" t="s">
        <v>4509</v>
      </c>
      <c r="E2543" s="36" t="s">
        <v>8443</v>
      </c>
      <c r="F2543" s="14"/>
      <c r="G2543" s="14"/>
      <c r="H2543" s="14"/>
      <c r="I2543" s="14"/>
      <c r="J2543" s="14"/>
      <c r="K2543" s="14"/>
      <c r="L2543" s="14"/>
      <c r="M2543" s="14"/>
      <c r="N2543" s="14"/>
      <c r="O2543" s="14"/>
      <c r="P2543" s="14"/>
      <c r="Q2543" s="14"/>
      <c r="R2543" s="14"/>
      <c r="S2543" s="14"/>
      <c r="T2543" s="14"/>
      <c r="U2543" s="14"/>
      <c r="V2543" s="14"/>
      <c r="W2543" s="14"/>
      <c r="X2543" s="14"/>
      <c r="Y2543" s="14"/>
      <c r="Z2543" s="14"/>
    </row>
    <row r="2544">
      <c r="A2544" s="106">
        <v>2543.0</v>
      </c>
      <c r="B2544" s="107" t="s">
        <v>7119</v>
      </c>
      <c r="C2544" s="107" t="s">
        <v>4620</v>
      </c>
      <c r="D2544" s="107" t="s">
        <v>4509</v>
      </c>
      <c r="E2544" s="36" t="s">
        <v>8444</v>
      </c>
      <c r="F2544" s="14"/>
      <c r="G2544" s="14"/>
      <c r="H2544" s="14"/>
      <c r="I2544" s="14"/>
      <c r="J2544" s="14"/>
      <c r="K2544" s="14"/>
      <c r="L2544" s="14"/>
      <c r="M2544" s="14"/>
      <c r="N2544" s="14"/>
      <c r="O2544" s="14"/>
      <c r="P2544" s="14"/>
      <c r="Q2544" s="14"/>
      <c r="R2544" s="14"/>
      <c r="S2544" s="14"/>
      <c r="T2544" s="14"/>
      <c r="U2544" s="14"/>
      <c r="V2544" s="14"/>
      <c r="W2544" s="14"/>
      <c r="X2544" s="14"/>
      <c r="Y2544" s="14"/>
      <c r="Z2544" s="14"/>
    </row>
    <row r="2545">
      <c r="A2545" s="106">
        <v>2544.0</v>
      </c>
      <c r="B2545" s="107" t="s">
        <v>7119</v>
      </c>
      <c r="C2545" s="107" t="s">
        <v>5341</v>
      </c>
      <c r="D2545" s="107" t="s">
        <v>4505</v>
      </c>
      <c r="E2545" s="36" t="s">
        <v>8445</v>
      </c>
      <c r="F2545" s="14"/>
      <c r="G2545" s="14"/>
      <c r="H2545" s="14"/>
      <c r="I2545" s="14"/>
      <c r="J2545" s="14"/>
      <c r="K2545" s="14"/>
      <c r="L2545" s="14"/>
      <c r="M2545" s="14"/>
      <c r="N2545" s="14"/>
      <c r="O2545" s="14"/>
      <c r="P2545" s="14"/>
      <c r="Q2545" s="14"/>
      <c r="R2545" s="14"/>
      <c r="S2545" s="14"/>
      <c r="T2545" s="14"/>
      <c r="U2545" s="14"/>
      <c r="V2545" s="14"/>
      <c r="W2545" s="14"/>
      <c r="X2545" s="14"/>
      <c r="Y2545" s="14"/>
      <c r="Z2545" s="14"/>
    </row>
    <row r="2546">
      <c r="A2546" s="106">
        <v>2545.0</v>
      </c>
      <c r="B2546" s="107" t="s">
        <v>7119</v>
      </c>
      <c r="C2546" s="107" t="s">
        <v>8446</v>
      </c>
      <c r="D2546" s="107" t="s">
        <v>4509</v>
      </c>
      <c r="E2546" s="36" t="s">
        <v>8447</v>
      </c>
      <c r="F2546" s="14"/>
      <c r="G2546" s="14"/>
      <c r="H2546" s="14"/>
      <c r="I2546" s="14"/>
      <c r="J2546" s="14"/>
      <c r="K2546" s="14"/>
      <c r="L2546" s="14"/>
      <c r="M2546" s="14"/>
      <c r="N2546" s="14"/>
      <c r="O2546" s="14"/>
      <c r="P2546" s="14"/>
      <c r="Q2546" s="14"/>
      <c r="R2546" s="14"/>
      <c r="S2546" s="14"/>
      <c r="T2546" s="14"/>
      <c r="U2546" s="14"/>
      <c r="V2546" s="14"/>
      <c r="W2546" s="14"/>
      <c r="X2546" s="14"/>
      <c r="Y2546" s="14"/>
      <c r="Z2546" s="14"/>
    </row>
    <row r="2547">
      <c r="A2547" s="106">
        <v>2546.0</v>
      </c>
      <c r="B2547" s="107" t="s">
        <v>7119</v>
      </c>
      <c r="C2547" s="107" t="s">
        <v>5492</v>
      </c>
      <c r="D2547" s="107" t="s">
        <v>4509</v>
      </c>
      <c r="E2547" s="36" t="s">
        <v>8448</v>
      </c>
      <c r="F2547" s="14"/>
      <c r="G2547" s="14"/>
      <c r="H2547" s="14"/>
      <c r="I2547" s="14"/>
      <c r="J2547" s="14"/>
      <c r="K2547" s="14"/>
      <c r="L2547" s="14"/>
      <c r="M2547" s="14"/>
      <c r="N2547" s="14"/>
      <c r="O2547" s="14"/>
      <c r="P2547" s="14"/>
      <c r="Q2547" s="14"/>
      <c r="R2547" s="14"/>
      <c r="S2547" s="14"/>
      <c r="T2547" s="14"/>
      <c r="U2547" s="14"/>
      <c r="V2547" s="14"/>
      <c r="W2547" s="14"/>
      <c r="X2547" s="14"/>
      <c r="Y2547" s="14"/>
      <c r="Z2547" s="14"/>
    </row>
    <row r="2548">
      <c r="A2548" s="106">
        <v>2547.0</v>
      </c>
      <c r="B2548" s="107" t="s">
        <v>7119</v>
      </c>
      <c r="C2548" s="107" t="s">
        <v>8449</v>
      </c>
      <c r="D2548" s="107" t="s">
        <v>4509</v>
      </c>
      <c r="E2548" s="36" t="s">
        <v>8450</v>
      </c>
      <c r="F2548" s="14"/>
      <c r="G2548" s="14"/>
      <c r="H2548" s="14"/>
      <c r="I2548" s="14"/>
      <c r="J2548" s="14"/>
      <c r="K2548" s="14"/>
      <c r="L2548" s="14"/>
      <c r="M2548" s="14"/>
      <c r="N2548" s="14"/>
      <c r="O2548" s="14"/>
      <c r="P2548" s="14"/>
      <c r="Q2548" s="14"/>
      <c r="R2548" s="14"/>
      <c r="S2548" s="14"/>
      <c r="T2548" s="14"/>
      <c r="U2548" s="14"/>
      <c r="V2548" s="14"/>
      <c r="W2548" s="14"/>
      <c r="X2548" s="14"/>
      <c r="Y2548" s="14"/>
      <c r="Z2548" s="14"/>
    </row>
    <row r="2549">
      <c r="A2549" s="106">
        <v>2548.0</v>
      </c>
      <c r="B2549" s="107" t="s">
        <v>7119</v>
      </c>
      <c r="C2549" s="107" t="s">
        <v>4659</v>
      </c>
      <c r="D2549" s="107" t="s">
        <v>4509</v>
      </c>
      <c r="E2549" s="36" t="s">
        <v>8451</v>
      </c>
      <c r="F2549" s="14"/>
      <c r="G2549" s="14"/>
      <c r="H2549" s="14"/>
      <c r="I2549" s="14"/>
      <c r="J2549" s="14"/>
      <c r="K2549" s="14"/>
      <c r="L2549" s="14"/>
      <c r="M2549" s="14"/>
      <c r="N2549" s="14"/>
      <c r="O2549" s="14"/>
      <c r="P2549" s="14"/>
      <c r="Q2549" s="14"/>
      <c r="R2549" s="14"/>
      <c r="S2549" s="14"/>
      <c r="T2549" s="14"/>
      <c r="U2549" s="14"/>
      <c r="V2549" s="14"/>
      <c r="W2549" s="14"/>
      <c r="X2549" s="14"/>
      <c r="Y2549" s="14"/>
      <c r="Z2549" s="14"/>
    </row>
    <row r="2550">
      <c r="A2550" s="106">
        <v>2549.0</v>
      </c>
      <c r="B2550" s="107" t="s">
        <v>7119</v>
      </c>
      <c r="C2550" s="107" t="s">
        <v>8452</v>
      </c>
      <c r="D2550" s="107" t="s">
        <v>4509</v>
      </c>
      <c r="E2550" s="36" t="s">
        <v>7658</v>
      </c>
      <c r="F2550" s="14"/>
      <c r="G2550" s="14"/>
      <c r="H2550" s="14"/>
      <c r="I2550" s="14"/>
      <c r="J2550" s="14"/>
      <c r="K2550" s="14"/>
      <c r="L2550" s="14"/>
      <c r="M2550" s="14"/>
      <c r="N2550" s="14"/>
      <c r="O2550" s="14"/>
      <c r="P2550" s="14"/>
      <c r="Q2550" s="14"/>
      <c r="R2550" s="14"/>
      <c r="S2550" s="14"/>
      <c r="T2550" s="14"/>
      <c r="U2550" s="14"/>
      <c r="V2550" s="14"/>
      <c r="W2550" s="14"/>
      <c r="X2550" s="14"/>
      <c r="Y2550" s="14"/>
      <c r="Z2550" s="14"/>
    </row>
    <row r="2551">
      <c r="A2551" s="106">
        <v>2550.0</v>
      </c>
      <c r="B2551" s="107" t="s">
        <v>7119</v>
      </c>
      <c r="C2551" s="107" t="s">
        <v>8453</v>
      </c>
      <c r="D2551" s="107" t="s">
        <v>4509</v>
      </c>
      <c r="E2551" s="36" t="s">
        <v>8454</v>
      </c>
      <c r="F2551" s="14"/>
      <c r="G2551" s="14"/>
      <c r="H2551" s="14"/>
      <c r="I2551" s="14"/>
      <c r="J2551" s="14"/>
      <c r="K2551" s="14"/>
      <c r="L2551" s="14"/>
      <c r="M2551" s="14"/>
      <c r="N2551" s="14"/>
      <c r="O2551" s="14"/>
      <c r="P2551" s="14"/>
      <c r="Q2551" s="14"/>
      <c r="R2551" s="14"/>
      <c r="S2551" s="14"/>
      <c r="T2551" s="14"/>
      <c r="U2551" s="14"/>
      <c r="V2551" s="14"/>
      <c r="W2551" s="14"/>
      <c r="X2551" s="14"/>
      <c r="Y2551" s="14"/>
      <c r="Z2551" s="14"/>
    </row>
    <row r="2552">
      <c r="A2552" s="106">
        <v>2551.0</v>
      </c>
      <c r="B2552" s="107" t="s">
        <v>7119</v>
      </c>
      <c r="C2552" s="107" t="s">
        <v>8455</v>
      </c>
      <c r="D2552" s="107" t="s">
        <v>4509</v>
      </c>
      <c r="E2552" s="36" t="s">
        <v>8456</v>
      </c>
      <c r="F2552" s="14"/>
      <c r="G2552" s="14"/>
      <c r="H2552" s="14"/>
      <c r="I2552" s="14"/>
      <c r="J2552" s="14"/>
      <c r="K2552" s="14"/>
      <c r="L2552" s="14"/>
      <c r="M2552" s="14"/>
      <c r="N2552" s="14"/>
      <c r="O2552" s="14"/>
      <c r="P2552" s="14"/>
      <c r="Q2552" s="14"/>
      <c r="R2552" s="14"/>
      <c r="S2552" s="14"/>
      <c r="T2552" s="14"/>
      <c r="U2552" s="14"/>
      <c r="V2552" s="14"/>
      <c r="W2552" s="14"/>
      <c r="X2552" s="14"/>
      <c r="Y2552" s="14"/>
      <c r="Z2552" s="14"/>
    </row>
    <row r="2553">
      <c r="A2553" s="106">
        <v>2552.0</v>
      </c>
      <c r="B2553" s="107" t="s">
        <v>7119</v>
      </c>
      <c r="C2553" s="107" t="s">
        <v>4876</v>
      </c>
      <c r="D2553" s="107" t="s">
        <v>4505</v>
      </c>
      <c r="E2553" s="36" t="s">
        <v>8457</v>
      </c>
      <c r="F2553" s="14"/>
      <c r="G2553" s="14"/>
      <c r="H2553" s="14"/>
      <c r="I2553" s="14"/>
      <c r="J2553" s="14"/>
      <c r="K2553" s="14"/>
      <c r="L2553" s="14"/>
      <c r="M2553" s="14"/>
      <c r="N2553" s="14"/>
      <c r="O2553" s="14"/>
      <c r="P2553" s="14"/>
      <c r="Q2553" s="14"/>
      <c r="R2553" s="14"/>
      <c r="S2553" s="14"/>
      <c r="T2553" s="14"/>
      <c r="U2553" s="14"/>
      <c r="V2553" s="14"/>
      <c r="W2553" s="14"/>
      <c r="X2553" s="14"/>
      <c r="Y2553" s="14"/>
      <c r="Z2553" s="14"/>
    </row>
    <row r="2554">
      <c r="A2554" s="106">
        <v>2553.0</v>
      </c>
      <c r="B2554" s="107" t="s">
        <v>7119</v>
      </c>
      <c r="C2554" s="107" t="s">
        <v>8458</v>
      </c>
      <c r="D2554" s="107" t="s">
        <v>4509</v>
      </c>
      <c r="E2554" s="36" t="s">
        <v>8459</v>
      </c>
      <c r="F2554" s="14"/>
      <c r="G2554" s="14"/>
      <c r="H2554" s="14"/>
      <c r="I2554" s="14"/>
      <c r="J2554" s="14"/>
      <c r="K2554" s="14"/>
      <c r="L2554" s="14"/>
      <c r="M2554" s="14"/>
      <c r="N2554" s="14"/>
      <c r="O2554" s="14"/>
      <c r="P2554" s="14"/>
      <c r="Q2554" s="14"/>
      <c r="R2554" s="14"/>
      <c r="S2554" s="14"/>
      <c r="T2554" s="14"/>
      <c r="U2554" s="14"/>
      <c r="V2554" s="14"/>
      <c r="W2554" s="14"/>
      <c r="X2554" s="14"/>
      <c r="Y2554" s="14"/>
      <c r="Z2554" s="14"/>
    </row>
    <row r="2555">
      <c r="A2555" s="106">
        <v>2554.0</v>
      </c>
      <c r="B2555" s="107" t="s">
        <v>7119</v>
      </c>
      <c r="C2555" s="107" t="s">
        <v>8460</v>
      </c>
      <c r="D2555" s="107" t="s">
        <v>4509</v>
      </c>
      <c r="E2555" s="36" t="s">
        <v>8461</v>
      </c>
      <c r="F2555" s="14"/>
      <c r="G2555" s="14"/>
      <c r="H2555" s="14"/>
      <c r="I2555" s="14"/>
      <c r="J2555" s="14"/>
      <c r="K2555" s="14"/>
      <c r="L2555" s="14"/>
      <c r="M2555" s="14"/>
      <c r="N2555" s="14"/>
      <c r="O2555" s="14"/>
      <c r="P2555" s="14"/>
      <c r="Q2555" s="14"/>
      <c r="R2555" s="14"/>
      <c r="S2555" s="14"/>
      <c r="T2555" s="14"/>
      <c r="U2555" s="14"/>
      <c r="V2555" s="14"/>
      <c r="W2555" s="14"/>
      <c r="X2555" s="14"/>
      <c r="Y2555" s="14"/>
      <c r="Z2555" s="14"/>
    </row>
    <row r="2556">
      <c r="A2556" s="106">
        <v>2555.0</v>
      </c>
      <c r="B2556" s="107" t="s">
        <v>7119</v>
      </c>
      <c r="C2556" s="107" t="s">
        <v>8462</v>
      </c>
      <c r="D2556" s="107" t="s">
        <v>4569</v>
      </c>
      <c r="E2556" s="36" t="s">
        <v>8463</v>
      </c>
      <c r="F2556" s="14"/>
      <c r="G2556" s="14"/>
      <c r="H2556" s="14"/>
      <c r="I2556" s="14"/>
      <c r="J2556" s="14"/>
      <c r="K2556" s="14"/>
      <c r="L2556" s="14"/>
      <c r="M2556" s="14"/>
      <c r="N2556" s="14"/>
      <c r="O2556" s="14"/>
      <c r="P2556" s="14"/>
      <c r="Q2556" s="14"/>
      <c r="R2556" s="14"/>
      <c r="S2556" s="14"/>
      <c r="T2556" s="14"/>
      <c r="U2556" s="14"/>
      <c r="V2556" s="14"/>
      <c r="W2556" s="14"/>
      <c r="X2556" s="14"/>
      <c r="Y2556" s="14"/>
      <c r="Z2556" s="14"/>
    </row>
    <row r="2557">
      <c r="A2557" s="106">
        <v>2556.0</v>
      </c>
      <c r="B2557" s="107" t="s">
        <v>7119</v>
      </c>
      <c r="C2557" s="107" t="s">
        <v>8464</v>
      </c>
      <c r="D2557" s="107" t="s">
        <v>4509</v>
      </c>
      <c r="E2557" s="36" t="s">
        <v>8465</v>
      </c>
      <c r="F2557" s="14"/>
      <c r="G2557" s="14"/>
      <c r="H2557" s="14"/>
      <c r="I2557" s="14"/>
      <c r="J2557" s="14"/>
      <c r="K2557" s="14"/>
      <c r="L2557" s="14"/>
      <c r="M2557" s="14"/>
      <c r="N2557" s="14"/>
      <c r="O2557" s="14"/>
      <c r="P2557" s="14"/>
      <c r="Q2557" s="14"/>
      <c r="R2557" s="14"/>
      <c r="S2557" s="14"/>
      <c r="T2557" s="14"/>
      <c r="U2557" s="14"/>
      <c r="V2557" s="14"/>
      <c r="W2557" s="14"/>
      <c r="X2557" s="14"/>
      <c r="Y2557" s="14"/>
      <c r="Z2557" s="14"/>
    </row>
    <row r="2558">
      <c r="A2558" s="106">
        <v>2557.0</v>
      </c>
      <c r="B2558" s="107" t="s">
        <v>7119</v>
      </c>
      <c r="C2558" s="107" t="s">
        <v>5236</v>
      </c>
      <c r="D2558" s="107" t="s">
        <v>4509</v>
      </c>
      <c r="E2558" s="36" t="s">
        <v>8466</v>
      </c>
      <c r="F2558" s="14"/>
      <c r="G2558" s="14"/>
      <c r="H2558" s="14"/>
      <c r="I2558" s="14"/>
      <c r="J2558" s="14"/>
      <c r="K2558" s="14"/>
      <c r="L2558" s="14"/>
      <c r="M2558" s="14"/>
      <c r="N2558" s="14"/>
      <c r="O2558" s="14"/>
      <c r="P2558" s="14"/>
      <c r="Q2558" s="14"/>
      <c r="R2558" s="14"/>
      <c r="S2558" s="14"/>
      <c r="T2558" s="14"/>
      <c r="U2558" s="14"/>
      <c r="V2558" s="14"/>
      <c r="W2558" s="14"/>
      <c r="X2558" s="14"/>
      <c r="Y2558" s="14"/>
      <c r="Z2558" s="14"/>
    </row>
    <row r="2559">
      <c r="A2559" s="106">
        <v>2558.0</v>
      </c>
      <c r="B2559" s="107" t="s">
        <v>7119</v>
      </c>
      <c r="C2559" s="107" t="s">
        <v>8467</v>
      </c>
      <c r="D2559" s="107" t="s">
        <v>4505</v>
      </c>
      <c r="E2559" s="36" t="s">
        <v>8468</v>
      </c>
      <c r="F2559" s="14"/>
      <c r="G2559" s="14"/>
      <c r="H2559" s="14"/>
      <c r="I2559" s="14"/>
      <c r="J2559" s="14"/>
      <c r="K2559" s="14"/>
      <c r="L2559" s="14"/>
      <c r="M2559" s="14"/>
      <c r="N2559" s="14"/>
      <c r="O2559" s="14"/>
      <c r="P2559" s="14"/>
      <c r="Q2559" s="14"/>
      <c r="R2559" s="14"/>
      <c r="S2559" s="14"/>
      <c r="T2559" s="14"/>
      <c r="U2559" s="14"/>
      <c r="V2559" s="14"/>
      <c r="W2559" s="14"/>
      <c r="X2559" s="14"/>
      <c r="Y2559" s="14"/>
      <c r="Z2559" s="14"/>
    </row>
    <row r="2560">
      <c r="A2560" s="106">
        <v>2559.0</v>
      </c>
      <c r="B2560" s="107" t="s">
        <v>7119</v>
      </c>
      <c r="C2560" s="107" t="s">
        <v>8469</v>
      </c>
      <c r="D2560" s="107" t="s">
        <v>4509</v>
      </c>
      <c r="E2560" s="36" t="s">
        <v>8470</v>
      </c>
      <c r="F2560" s="14"/>
      <c r="G2560" s="14"/>
      <c r="H2560" s="14"/>
      <c r="I2560" s="14"/>
      <c r="J2560" s="14"/>
      <c r="K2560" s="14"/>
      <c r="L2560" s="14"/>
      <c r="M2560" s="14"/>
      <c r="N2560" s="14"/>
      <c r="O2560" s="14"/>
      <c r="P2560" s="14"/>
      <c r="Q2560" s="14"/>
      <c r="R2560" s="14"/>
      <c r="S2560" s="14"/>
      <c r="T2560" s="14"/>
      <c r="U2560" s="14"/>
      <c r="V2560" s="14"/>
      <c r="W2560" s="14"/>
      <c r="X2560" s="14"/>
      <c r="Y2560" s="14"/>
      <c r="Z2560" s="14"/>
    </row>
    <row r="2561">
      <c r="A2561" s="106">
        <v>2560.0</v>
      </c>
      <c r="B2561" s="107" t="s">
        <v>7119</v>
      </c>
      <c r="C2561" s="107" t="s">
        <v>5197</v>
      </c>
      <c r="D2561" s="107" t="s">
        <v>4509</v>
      </c>
      <c r="E2561" s="36" t="s">
        <v>8471</v>
      </c>
      <c r="F2561" s="14"/>
      <c r="G2561" s="14"/>
      <c r="H2561" s="14"/>
      <c r="I2561" s="14"/>
      <c r="J2561" s="14"/>
      <c r="K2561" s="14"/>
      <c r="L2561" s="14"/>
      <c r="M2561" s="14"/>
      <c r="N2561" s="14"/>
      <c r="O2561" s="14"/>
      <c r="P2561" s="14"/>
      <c r="Q2561" s="14"/>
      <c r="R2561" s="14"/>
      <c r="S2561" s="14"/>
      <c r="T2561" s="14"/>
      <c r="U2561" s="14"/>
      <c r="V2561" s="14"/>
      <c r="W2561" s="14"/>
      <c r="X2561" s="14"/>
      <c r="Y2561" s="14"/>
      <c r="Z2561" s="14"/>
    </row>
    <row r="2562">
      <c r="A2562" s="106">
        <v>2561.0</v>
      </c>
      <c r="B2562" s="107" t="s">
        <v>7119</v>
      </c>
      <c r="C2562" s="107" t="s">
        <v>4723</v>
      </c>
      <c r="D2562" s="107" t="s">
        <v>4509</v>
      </c>
      <c r="E2562" s="36" t="s">
        <v>8472</v>
      </c>
      <c r="F2562" s="14"/>
      <c r="G2562" s="14"/>
      <c r="H2562" s="14"/>
      <c r="I2562" s="14"/>
      <c r="J2562" s="14"/>
      <c r="K2562" s="14"/>
      <c r="L2562" s="14"/>
      <c r="M2562" s="14"/>
      <c r="N2562" s="14"/>
      <c r="O2562" s="14"/>
      <c r="P2562" s="14"/>
      <c r="Q2562" s="14"/>
      <c r="R2562" s="14"/>
      <c r="S2562" s="14"/>
      <c r="T2562" s="14"/>
      <c r="U2562" s="14"/>
      <c r="V2562" s="14"/>
      <c r="W2562" s="14"/>
      <c r="X2562" s="14"/>
      <c r="Y2562" s="14"/>
      <c r="Z2562" s="14"/>
    </row>
    <row r="2563">
      <c r="A2563" s="106">
        <v>2562.0</v>
      </c>
      <c r="B2563" s="107" t="s">
        <v>7119</v>
      </c>
      <c r="C2563" s="107" t="s">
        <v>8473</v>
      </c>
      <c r="D2563" s="107" t="s">
        <v>4543</v>
      </c>
      <c r="E2563" s="36" t="s">
        <v>8474</v>
      </c>
      <c r="F2563" s="14"/>
      <c r="G2563" s="14"/>
      <c r="H2563" s="14"/>
      <c r="I2563" s="14"/>
      <c r="J2563" s="14"/>
      <c r="K2563" s="14"/>
      <c r="L2563" s="14"/>
      <c r="M2563" s="14"/>
      <c r="N2563" s="14"/>
      <c r="O2563" s="14"/>
      <c r="P2563" s="14"/>
      <c r="Q2563" s="14"/>
      <c r="R2563" s="14"/>
      <c r="S2563" s="14"/>
      <c r="T2563" s="14"/>
      <c r="U2563" s="14"/>
      <c r="V2563" s="14"/>
      <c r="W2563" s="14"/>
      <c r="X2563" s="14"/>
      <c r="Y2563" s="14"/>
      <c r="Z2563" s="14"/>
    </row>
    <row r="2564">
      <c r="A2564" s="106">
        <v>2563.0</v>
      </c>
      <c r="B2564" s="107" t="s">
        <v>7119</v>
      </c>
      <c r="C2564" s="107" t="s">
        <v>8475</v>
      </c>
      <c r="D2564" s="107" t="s">
        <v>4509</v>
      </c>
      <c r="E2564" s="36" t="s">
        <v>8476</v>
      </c>
      <c r="F2564" s="14"/>
      <c r="G2564" s="14"/>
      <c r="H2564" s="14"/>
      <c r="I2564" s="14"/>
      <c r="J2564" s="14"/>
      <c r="K2564" s="14"/>
      <c r="L2564" s="14"/>
      <c r="M2564" s="14"/>
      <c r="N2564" s="14"/>
      <c r="O2564" s="14"/>
      <c r="P2564" s="14"/>
      <c r="Q2564" s="14"/>
      <c r="R2564" s="14"/>
      <c r="S2564" s="14"/>
      <c r="T2564" s="14"/>
      <c r="U2564" s="14"/>
      <c r="V2564" s="14"/>
      <c r="W2564" s="14"/>
      <c r="X2564" s="14"/>
      <c r="Y2564" s="14"/>
      <c r="Z2564" s="14"/>
    </row>
    <row r="2565">
      <c r="A2565" s="106">
        <v>2564.0</v>
      </c>
      <c r="B2565" s="107" t="s">
        <v>7119</v>
      </c>
      <c r="C2565" s="107" t="s">
        <v>5117</v>
      </c>
      <c r="D2565" s="107" t="s">
        <v>4509</v>
      </c>
      <c r="E2565" s="36" t="s">
        <v>8477</v>
      </c>
      <c r="F2565" s="14"/>
      <c r="G2565" s="14"/>
      <c r="H2565" s="14"/>
      <c r="I2565" s="14"/>
      <c r="J2565" s="14"/>
      <c r="K2565" s="14"/>
      <c r="L2565" s="14"/>
      <c r="M2565" s="14"/>
      <c r="N2565" s="14"/>
      <c r="O2565" s="14"/>
      <c r="P2565" s="14"/>
      <c r="Q2565" s="14"/>
      <c r="R2565" s="14"/>
      <c r="S2565" s="14"/>
      <c r="T2565" s="14"/>
      <c r="U2565" s="14"/>
      <c r="V2565" s="14"/>
      <c r="W2565" s="14"/>
      <c r="X2565" s="14"/>
      <c r="Y2565" s="14"/>
      <c r="Z2565" s="14"/>
    </row>
    <row r="2566">
      <c r="A2566" s="106">
        <v>2565.0</v>
      </c>
      <c r="B2566" s="107" t="s">
        <v>7119</v>
      </c>
      <c r="C2566" s="107" t="s">
        <v>8478</v>
      </c>
      <c r="D2566" s="107" t="s">
        <v>4543</v>
      </c>
      <c r="E2566" s="36" t="s">
        <v>8479</v>
      </c>
      <c r="F2566" s="14"/>
      <c r="G2566" s="14"/>
      <c r="H2566" s="14"/>
      <c r="I2566" s="14"/>
      <c r="J2566" s="14"/>
      <c r="K2566" s="14"/>
      <c r="L2566" s="14"/>
      <c r="M2566" s="14"/>
      <c r="N2566" s="14"/>
      <c r="O2566" s="14"/>
      <c r="P2566" s="14"/>
      <c r="Q2566" s="14"/>
      <c r="R2566" s="14"/>
      <c r="S2566" s="14"/>
      <c r="T2566" s="14"/>
      <c r="U2566" s="14"/>
      <c r="V2566" s="14"/>
      <c r="W2566" s="14"/>
      <c r="X2566" s="14"/>
      <c r="Y2566" s="14"/>
      <c r="Z2566" s="14"/>
    </row>
    <row r="2567">
      <c r="A2567" s="106">
        <v>2566.0</v>
      </c>
      <c r="B2567" s="107" t="s">
        <v>7119</v>
      </c>
      <c r="C2567" s="107" t="s">
        <v>5057</v>
      </c>
      <c r="D2567" s="107" t="s">
        <v>4509</v>
      </c>
      <c r="E2567" s="36" t="s">
        <v>8480</v>
      </c>
      <c r="F2567" s="14"/>
      <c r="G2567" s="14"/>
      <c r="H2567" s="14"/>
      <c r="I2567" s="14"/>
      <c r="J2567" s="14"/>
      <c r="K2567" s="14"/>
      <c r="L2567" s="14"/>
      <c r="M2567" s="14"/>
      <c r="N2567" s="14"/>
      <c r="O2567" s="14"/>
      <c r="P2567" s="14"/>
      <c r="Q2567" s="14"/>
      <c r="R2567" s="14"/>
      <c r="S2567" s="14"/>
      <c r="T2567" s="14"/>
      <c r="U2567" s="14"/>
      <c r="V2567" s="14"/>
      <c r="W2567" s="14"/>
      <c r="X2567" s="14"/>
      <c r="Y2567" s="14"/>
      <c r="Z2567" s="14"/>
    </row>
    <row r="2568">
      <c r="A2568" s="106">
        <v>2567.0</v>
      </c>
      <c r="B2568" s="107" t="s">
        <v>7119</v>
      </c>
      <c r="C2568" s="107" t="s">
        <v>4525</v>
      </c>
      <c r="D2568" s="107" t="s">
        <v>4509</v>
      </c>
      <c r="E2568" s="36" t="s">
        <v>8481</v>
      </c>
      <c r="F2568" s="14"/>
      <c r="G2568" s="14"/>
      <c r="H2568" s="14"/>
      <c r="I2568" s="14"/>
      <c r="J2568" s="14"/>
      <c r="K2568" s="14"/>
      <c r="L2568" s="14"/>
      <c r="M2568" s="14"/>
      <c r="N2568" s="14"/>
      <c r="O2568" s="14"/>
      <c r="P2568" s="14"/>
      <c r="Q2568" s="14"/>
      <c r="R2568" s="14"/>
      <c r="S2568" s="14"/>
      <c r="T2568" s="14"/>
      <c r="U2568" s="14"/>
      <c r="V2568" s="14"/>
      <c r="W2568" s="14"/>
      <c r="X2568" s="14"/>
      <c r="Y2568" s="14"/>
      <c r="Z2568" s="14"/>
    </row>
    <row r="2569">
      <c r="A2569" s="106">
        <v>2568.0</v>
      </c>
      <c r="B2569" s="107" t="s">
        <v>7119</v>
      </c>
      <c r="C2569" s="107" t="s">
        <v>8482</v>
      </c>
      <c r="D2569" s="107" t="s">
        <v>4509</v>
      </c>
      <c r="E2569" s="36" t="s">
        <v>8483</v>
      </c>
      <c r="F2569" s="14"/>
      <c r="G2569" s="14"/>
      <c r="H2569" s="14"/>
      <c r="I2569" s="14"/>
      <c r="J2569" s="14"/>
      <c r="K2569" s="14"/>
      <c r="L2569" s="14"/>
      <c r="M2569" s="14"/>
      <c r="N2569" s="14"/>
      <c r="O2569" s="14"/>
      <c r="P2569" s="14"/>
      <c r="Q2569" s="14"/>
      <c r="R2569" s="14"/>
      <c r="S2569" s="14"/>
      <c r="T2569" s="14"/>
      <c r="U2569" s="14"/>
      <c r="V2569" s="14"/>
      <c r="W2569" s="14"/>
      <c r="X2569" s="14"/>
      <c r="Y2569" s="14"/>
      <c r="Z2569" s="14"/>
    </row>
    <row r="2570">
      <c r="A2570" s="106">
        <v>2569.0</v>
      </c>
      <c r="B2570" s="107" t="s">
        <v>7119</v>
      </c>
      <c r="C2570" s="107" t="s">
        <v>5871</v>
      </c>
      <c r="D2570" s="107" t="s">
        <v>4505</v>
      </c>
      <c r="E2570" s="36" t="s">
        <v>8484</v>
      </c>
      <c r="F2570" s="14"/>
      <c r="G2570" s="14"/>
      <c r="H2570" s="14"/>
      <c r="I2570" s="14"/>
      <c r="J2570" s="14"/>
      <c r="K2570" s="14"/>
      <c r="L2570" s="14"/>
      <c r="M2570" s="14"/>
      <c r="N2570" s="14"/>
      <c r="O2570" s="14"/>
      <c r="P2570" s="14"/>
      <c r="Q2570" s="14"/>
      <c r="R2570" s="14"/>
      <c r="S2570" s="14"/>
      <c r="T2570" s="14"/>
      <c r="U2570" s="14"/>
      <c r="V2570" s="14"/>
      <c r="W2570" s="14"/>
      <c r="X2570" s="14"/>
      <c r="Y2570" s="14"/>
      <c r="Z2570" s="14"/>
    </row>
    <row r="2571">
      <c r="A2571" s="106">
        <v>2570.0</v>
      </c>
      <c r="B2571" s="107" t="s">
        <v>7119</v>
      </c>
      <c r="C2571" s="107" t="s">
        <v>4593</v>
      </c>
      <c r="D2571" s="107" t="s">
        <v>4509</v>
      </c>
      <c r="E2571" s="36" t="s">
        <v>8485</v>
      </c>
      <c r="F2571" s="14"/>
      <c r="G2571" s="14"/>
      <c r="H2571" s="14"/>
      <c r="I2571" s="14"/>
      <c r="J2571" s="14"/>
      <c r="K2571" s="14"/>
      <c r="L2571" s="14"/>
      <c r="M2571" s="14"/>
      <c r="N2571" s="14"/>
      <c r="O2571" s="14"/>
      <c r="P2571" s="14"/>
      <c r="Q2571" s="14"/>
      <c r="R2571" s="14"/>
      <c r="S2571" s="14"/>
      <c r="T2571" s="14"/>
      <c r="U2571" s="14"/>
      <c r="V2571" s="14"/>
      <c r="W2571" s="14"/>
      <c r="X2571" s="14"/>
      <c r="Y2571" s="14"/>
      <c r="Z2571" s="14"/>
    </row>
    <row r="2572">
      <c r="A2572" s="106">
        <v>2571.0</v>
      </c>
      <c r="B2572" s="107" t="s">
        <v>7119</v>
      </c>
      <c r="C2572" s="107" t="s">
        <v>5199</v>
      </c>
      <c r="D2572" s="107" t="s">
        <v>4509</v>
      </c>
      <c r="E2572" s="36" t="s">
        <v>8486</v>
      </c>
      <c r="F2572" s="14"/>
      <c r="G2572" s="14"/>
      <c r="H2572" s="14"/>
      <c r="I2572" s="14"/>
      <c r="J2572" s="14"/>
      <c r="K2572" s="14"/>
      <c r="L2572" s="14"/>
      <c r="M2572" s="14"/>
      <c r="N2572" s="14"/>
      <c r="O2572" s="14"/>
      <c r="P2572" s="14"/>
      <c r="Q2572" s="14"/>
      <c r="R2572" s="14"/>
      <c r="S2572" s="14"/>
      <c r="T2572" s="14"/>
      <c r="U2572" s="14"/>
      <c r="V2572" s="14"/>
      <c r="W2572" s="14"/>
      <c r="X2572" s="14"/>
      <c r="Y2572" s="14"/>
      <c r="Z2572" s="14"/>
    </row>
    <row r="2573">
      <c r="A2573" s="106">
        <v>2572.0</v>
      </c>
      <c r="B2573" s="107" t="s">
        <v>7119</v>
      </c>
      <c r="C2573" s="107" t="s">
        <v>5133</v>
      </c>
      <c r="D2573" s="107" t="s">
        <v>4509</v>
      </c>
      <c r="E2573" s="36" t="s">
        <v>8487</v>
      </c>
      <c r="F2573" s="14"/>
      <c r="G2573" s="14"/>
      <c r="H2573" s="14"/>
      <c r="I2573" s="14"/>
      <c r="J2573" s="14"/>
      <c r="K2573" s="14"/>
      <c r="L2573" s="14"/>
      <c r="M2573" s="14"/>
      <c r="N2573" s="14"/>
      <c r="O2573" s="14"/>
      <c r="P2573" s="14"/>
      <c r="Q2573" s="14"/>
      <c r="R2573" s="14"/>
      <c r="S2573" s="14"/>
      <c r="T2573" s="14"/>
      <c r="U2573" s="14"/>
      <c r="V2573" s="14"/>
      <c r="W2573" s="14"/>
      <c r="X2573" s="14"/>
      <c r="Y2573" s="14"/>
      <c r="Z2573" s="14"/>
    </row>
    <row r="2574">
      <c r="A2574" s="106">
        <v>2573.0</v>
      </c>
      <c r="B2574" s="107" t="s">
        <v>7119</v>
      </c>
      <c r="C2574" s="107" t="s">
        <v>8488</v>
      </c>
      <c r="D2574" s="107" t="s">
        <v>4509</v>
      </c>
      <c r="E2574" s="36" t="s">
        <v>8489</v>
      </c>
      <c r="F2574" s="14"/>
      <c r="G2574" s="14"/>
      <c r="H2574" s="14"/>
      <c r="I2574" s="14"/>
      <c r="J2574" s="14"/>
      <c r="K2574" s="14"/>
      <c r="L2574" s="14"/>
      <c r="M2574" s="14"/>
      <c r="N2574" s="14"/>
      <c r="O2574" s="14"/>
      <c r="P2574" s="14"/>
      <c r="Q2574" s="14"/>
      <c r="R2574" s="14"/>
      <c r="S2574" s="14"/>
      <c r="T2574" s="14"/>
      <c r="U2574" s="14"/>
      <c r="V2574" s="14"/>
      <c r="W2574" s="14"/>
      <c r="X2574" s="14"/>
      <c r="Y2574" s="14"/>
      <c r="Z2574" s="14"/>
    </row>
    <row r="2575">
      <c r="A2575" s="106">
        <v>2574.0</v>
      </c>
      <c r="B2575" s="107" t="s">
        <v>7119</v>
      </c>
      <c r="C2575" s="107" t="s">
        <v>6663</v>
      </c>
      <c r="D2575" s="107" t="s">
        <v>4505</v>
      </c>
      <c r="E2575" s="36" t="s">
        <v>8490</v>
      </c>
      <c r="F2575" s="14"/>
      <c r="G2575" s="14"/>
      <c r="H2575" s="14"/>
      <c r="I2575" s="14"/>
      <c r="J2575" s="14"/>
      <c r="K2575" s="14"/>
      <c r="L2575" s="14"/>
      <c r="M2575" s="14"/>
      <c r="N2575" s="14"/>
      <c r="O2575" s="14"/>
      <c r="P2575" s="14"/>
      <c r="Q2575" s="14"/>
      <c r="R2575" s="14"/>
      <c r="S2575" s="14"/>
      <c r="T2575" s="14"/>
      <c r="U2575" s="14"/>
      <c r="V2575" s="14"/>
      <c r="W2575" s="14"/>
      <c r="X2575" s="14"/>
      <c r="Y2575" s="14"/>
      <c r="Z2575" s="14"/>
    </row>
    <row r="2576">
      <c r="A2576" s="106">
        <v>2575.0</v>
      </c>
      <c r="B2576" s="107" t="s">
        <v>7119</v>
      </c>
      <c r="C2576" s="107" t="s">
        <v>8491</v>
      </c>
      <c r="D2576" s="107" t="s">
        <v>4509</v>
      </c>
      <c r="E2576" s="36" t="s">
        <v>8492</v>
      </c>
      <c r="F2576" s="14"/>
      <c r="G2576" s="14"/>
      <c r="H2576" s="14"/>
      <c r="I2576" s="14"/>
      <c r="J2576" s="14"/>
      <c r="K2576" s="14"/>
      <c r="L2576" s="14"/>
      <c r="M2576" s="14"/>
      <c r="N2576" s="14"/>
      <c r="O2576" s="14"/>
      <c r="P2576" s="14"/>
      <c r="Q2576" s="14"/>
      <c r="R2576" s="14"/>
      <c r="S2576" s="14"/>
      <c r="T2576" s="14"/>
      <c r="U2576" s="14"/>
      <c r="V2576" s="14"/>
      <c r="W2576" s="14"/>
      <c r="X2576" s="14"/>
      <c r="Y2576" s="14"/>
      <c r="Z2576" s="14"/>
    </row>
    <row r="2577">
      <c r="A2577" s="106">
        <v>2576.0</v>
      </c>
      <c r="B2577" s="107" t="s">
        <v>7119</v>
      </c>
      <c r="C2577" s="107" t="s">
        <v>5210</v>
      </c>
      <c r="D2577" s="107" t="s">
        <v>4509</v>
      </c>
      <c r="E2577" s="36" t="s">
        <v>8493</v>
      </c>
      <c r="F2577" s="14"/>
      <c r="G2577" s="14"/>
      <c r="H2577" s="14"/>
      <c r="I2577" s="14"/>
      <c r="J2577" s="14"/>
      <c r="K2577" s="14"/>
      <c r="L2577" s="14"/>
      <c r="M2577" s="14"/>
      <c r="N2577" s="14"/>
      <c r="O2577" s="14"/>
      <c r="P2577" s="14"/>
      <c r="Q2577" s="14"/>
      <c r="R2577" s="14"/>
      <c r="S2577" s="14"/>
      <c r="T2577" s="14"/>
      <c r="U2577" s="14"/>
      <c r="V2577" s="14"/>
      <c r="W2577" s="14"/>
      <c r="X2577" s="14"/>
      <c r="Y2577" s="14"/>
      <c r="Z2577" s="14"/>
    </row>
    <row r="2578">
      <c r="A2578" s="106">
        <v>2577.0</v>
      </c>
      <c r="B2578" s="107" t="s">
        <v>7119</v>
      </c>
      <c r="C2578" s="107" t="s">
        <v>8494</v>
      </c>
      <c r="D2578" s="107" t="s">
        <v>4509</v>
      </c>
      <c r="E2578" s="36" t="s">
        <v>8495</v>
      </c>
      <c r="F2578" s="14"/>
      <c r="G2578" s="14"/>
      <c r="H2578" s="14"/>
      <c r="I2578" s="14"/>
      <c r="J2578" s="14"/>
      <c r="K2578" s="14"/>
      <c r="L2578" s="14"/>
      <c r="M2578" s="14"/>
      <c r="N2578" s="14"/>
      <c r="O2578" s="14"/>
      <c r="P2578" s="14"/>
      <c r="Q2578" s="14"/>
      <c r="R2578" s="14"/>
      <c r="S2578" s="14"/>
      <c r="T2578" s="14"/>
      <c r="U2578" s="14"/>
      <c r="V2578" s="14"/>
      <c r="W2578" s="14"/>
      <c r="X2578" s="14"/>
      <c r="Y2578" s="14"/>
      <c r="Z2578" s="14"/>
    </row>
    <row r="2579">
      <c r="A2579" s="106">
        <v>2578.0</v>
      </c>
      <c r="B2579" s="107" t="s">
        <v>7119</v>
      </c>
      <c r="C2579" s="107" t="s">
        <v>5117</v>
      </c>
      <c r="D2579" s="107" t="s">
        <v>4509</v>
      </c>
      <c r="E2579" s="36" t="s">
        <v>8496</v>
      </c>
      <c r="F2579" s="14"/>
      <c r="G2579" s="14"/>
      <c r="H2579" s="14"/>
      <c r="I2579" s="14"/>
      <c r="J2579" s="14"/>
      <c r="K2579" s="14"/>
      <c r="L2579" s="14"/>
      <c r="M2579" s="14"/>
      <c r="N2579" s="14"/>
      <c r="O2579" s="14"/>
      <c r="P2579" s="14"/>
      <c r="Q2579" s="14"/>
      <c r="R2579" s="14"/>
      <c r="S2579" s="14"/>
      <c r="T2579" s="14"/>
      <c r="U2579" s="14"/>
      <c r="V2579" s="14"/>
      <c r="W2579" s="14"/>
      <c r="X2579" s="14"/>
      <c r="Y2579" s="14"/>
      <c r="Z2579" s="14"/>
    </row>
    <row r="2580">
      <c r="A2580" s="106">
        <v>2579.0</v>
      </c>
      <c r="B2580" s="107" t="s">
        <v>7119</v>
      </c>
      <c r="C2580" s="107" t="s">
        <v>8497</v>
      </c>
      <c r="D2580" s="107" t="s">
        <v>4680</v>
      </c>
      <c r="E2580" s="36" t="s">
        <v>8498</v>
      </c>
      <c r="F2580" s="14"/>
      <c r="G2580" s="14"/>
      <c r="H2580" s="14"/>
      <c r="I2580" s="14"/>
      <c r="J2580" s="14"/>
      <c r="K2580" s="14"/>
      <c r="L2580" s="14"/>
      <c r="M2580" s="14"/>
      <c r="N2580" s="14"/>
      <c r="O2580" s="14"/>
      <c r="P2580" s="14"/>
      <c r="Q2580" s="14"/>
      <c r="R2580" s="14"/>
      <c r="S2580" s="14"/>
      <c r="T2580" s="14"/>
      <c r="U2580" s="14"/>
      <c r="V2580" s="14"/>
      <c r="W2580" s="14"/>
      <c r="X2580" s="14"/>
      <c r="Y2580" s="14"/>
      <c r="Z2580" s="14"/>
    </row>
    <row r="2581">
      <c r="A2581" s="106">
        <v>2580.0</v>
      </c>
      <c r="B2581" s="107" t="s">
        <v>7119</v>
      </c>
      <c r="C2581" s="107" t="s">
        <v>8499</v>
      </c>
      <c r="D2581" s="107" t="s">
        <v>4509</v>
      </c>
      <c r="E2581" s="36" t="s">
        <v>8500</v>
      </c>
      <c r="F2581" s="14"/>
      <c r="G2581" s="14"/>
      <c r="H2581" s="14"/>
      <c r="I2581" s="14"/>
      <c r="J2581" s="14"/>
      <c r="K2581" s="14"/>
      <c r="L2581" s="14"/>
      <c r="M2581" s="14"/>
      <c r="N2581" s="14"/>
      <c r="O2581" s="14"/>
      <c r="P2581" s="14"/>
      <c r="Q2581" s="14"/>
      <c r="R2581" s="14"/>
      <c r="S2581" s="14"/>
      <c r="T2581" s="14"/>
      <c r="U2581" s="14"/>
      <c r="V2581" s="14"/>
      <c r="W2581" s="14"/>
      <c r="X2581" s="14"/>
      <c r="Y2581" s="14"/>
      <c r="Z2581" s="14"/>
    </row>
    <row r="2582">
      <c r="A2582" s="106">
        <v>2581.0</v>
      </c>
      <c r="B2582" s="107" t="s">
        <v>7119</v>
      </c>
      <c r="C2582" s="107" t="s">
        <v>6968</v>
      </c>
      <c r="D2582" s="107" t="s">
        <v>4509</v>
      </c>
      <c r="E2582" s="36" t="s">
        <v>8501</v>
      </c>
      <c r="F2582" s="14"/>
      <c r="G2582" s="14"/>
      <c r="H2582" s="14"/>
      <c r="I2582" s="14"/>
      <c r="J2582" s="14"/>
      <c r="K2582" s="14"/>
      <c r="L2582" s="14"/>
      <c r="M2582" s="14"/>
      <c r="N2582" s="14"/>
      <c r="O2582" s="14"/>
      <c r="P2582" s="14"/>
      <c r="Q2582" s="14"/>
      <c r="R2582" s="14"/>
      <c r="S2582" s="14"/>
      <c r="T2582" s="14"/>
      <c r="U2582" s="14"/>
      <c r="V2582" s="14"/>
      <c r="W2582" s="14"/>
      <c r="X2582" s="14"/>
      <c r="Y2582" s="14"/>
      <c r="Z2582" s="14"/>
    </row>
    <row r="2583">
      <c r="A2583" s="106">
        <v>2582.0</v>
      </c>
      <c r="B2583" s="107" t="s">
        <v>7119</v>
      </c>
      <c r="C2583" s="107" t="s">
        <v>8502</v>
      </c>
      <c r="D2583" s="107" t="s">
        <v>4509</v>
      </c>
      <c r="E2583" s="36" t="s">
        <v>8503</v>
      </c>
      <c r="F2583" s="14"/>
      <c r="G2583" s="14"/>
      <c r="H2583" s="14"/>
      <c r="I2583" s="14"/>
      <c r="J2583" s="14"/>
      <c r="K2583" s="14"/>
      <c r="L2583" s="14"/>
      <c r="M2583" s="14"/>
      <c r="N2583" s="14"/>
      <c r="O2583" s="14"/>
      <c r="P2583" s="14"/>
      <c r="Q2583" s="14"/>
      <c r="R2583" s="14"/>
      <c r="S2583" s="14"/>
      <c r="T2583" s="14"/>
      <c r="U2583" s="14"/>
      <c r="V2583" s="14"/>
      <c r="W2583" s="14"/>
      <c r="X2583" s="14"/>
      <c r="Y2583" s="14"/>
      <c r="Z2583" s="14"/>
    </row>
    <row r="2584">
      <c r="A2584" s="106">
        <v>2583.0</v>
      </c>
      <c r="B2584" s="107" t="s">
        <v>7119</v>
      </c>
      <c r="C2584" s="107" t="s">
        <v>4692</v>
      </c>
      <c r="D2584" s="107" t="s">
        <v>4509</v>
      </c>
      <c r="E2584" s="36" t="s">
        <v>8504</v>
      </c>
      <c r="F2584" s="14"/>
      <c r="G2584" s="14"/>
      <c r="H2584" s="14"/>
      <c r="I2584" s="14"/>
      <c r="J2584" s="14"/>
      <c r="K2584" s="14"/>
      <c r="L2584" s="14"/>
      <c r="M2584" s="14"/>
      <c r="N2584" s="14"/>
      <c r="O2584" s="14"/>
      <c r="P2584" s="14"/>
      <c r="Q2584" s="14"/>
      <c r="R2584" s="14"/>
      <c r="S2584" s="14"/>
      <c r="T2584" s="14"/>
      <c r="U2584" s="14"/>
      <c r="V2584" s="14"/>
      <c r="W2584" s="14"/>
      <c r="X2584" s="14"/>
      <c r="Y2584" s="14"/>
      <c r="Z2584" s="14"/>
    </row>
    <row r="2585">
      <c r="A2585" s="106">
        <v>2584.0</v>
      </c>
      <c r="B2585" s="107" t="s">
        <v>7119</v>
      </c>
      <c r="C2585" s="107" t="s">
        <v>8505</v>
      </c>
      <c r="D2585" s="107" t="s">
        <v>4509</v>
      </c>
      <c r="E2585" s="36" t="s">
        <v>8506</v>
      </c>
      <c r="F2585" s="14"/>
      <c r="G2585" s="14"/>
      <c r="H2585" s="14"/>
      <c r="I2585" s="14"/>
      <c r="J2585" s="14"/>
      <c r="K2585" s="14"/>
      <c r="L2585" s="14"/>
      <c r="M2585" s="14"/>
      <c r="N2585" s="14"/>
      <c r="O2585" s="14"/>
      <c r="P2585" s="14"/>
      <c r="Q2585" s="14"/>
      <c r="R2585" s="14"/>
      <c r="S2585" s="14"/>
      <c r="T2585" s="14"/>
      <c r="U2585" s="14"/>
      <c r="V2585" s="14"/>
      <c r="W2585" s="14"/>
      <c r="X2585" s="14"/>
      <c r="Y2585" s="14"/>
      <c r="Z2585" s="14"/>
    </row>
    <row r="2586">
      <c r="A2586" s="106">
        <v>2585.0</v>
      </c>
      <c r="B2586" s="107" t="s">
        <v>7119</v>
      </c>
      <c r="C2586" s="107" t="s">
        <v>5749</v>
      </c>
      <c r="D2586" s="107" t="s">
        <v>4505</v>
      </c>
      <c r="E2586" s="36" t="s">
        <v>8507</v>
      </c>
      <c r="F2586" s="14"/>
      <c r="G2586" s="14"/>
      <c r="H2586" s="14"/>
      <c r="I2586" s="14"/>
      <c r="J2586" s="14"/>
      <c r="K2586" s="14"/>
      <c r="L2586" s="14"/>
      <c r="M2586" s="14"/>
      <c r="N2586" s="14"/>
      <c r="O2586" s="14"/>
      <c r="P2586" s="14"/>
      <c r="Q2586" s="14"/>
      <c r="R2586" s="14"/>
      <c r="S2586" s="14"/>
      <c r="T2586" s="14"/>
      <c r="U2586" s="14"/>
      <c r="V2586" s="14"/>
      <c r="W2586" s="14"/>
      <c r="X2586" s="14"/>
      <c r="Y2586" s="14"/>
      <c r="Z2586" s="14"/>
    </row>
    <row r="2587">
      <c r="A2587" s="106">
        <v>2586.0</v>
      </c>
      <c r="B2587" s="107" t="s">
        <v>7119</v>
      </c>
      <c r="C2587" s="107" t="s">
        <v>8508</v>
      </c>
      <c r="D2587" s="107" t="s">
        <v>4505</v>
      </c>
      <c r="E2587" s="36" t="s">
        <v>8509</v>
      </c>
      <c r="F2587" s="14"/>
      <c r="G2587" s="14"/>
      <c r="H2587" s="14"/>
      <c r="I2587" s="14"/>
      <c r="J2587" s="14"/>
      <c r="K2587" s="14"/>
      <c r="L2587" s="14"/>
      <c r="M2587" s="14"/>
      <c r="N2587" s="14"/>
      <c r="O2587" s="14"/>
      <c r="P2587" s="14"/>
      <c r="Q2587" s="14"/>
      <c r="R2587" s="14"/>
      <c r="S2587" s="14"/>
      <c r="T2587" s="14"/>
      <c r="U2587" s="14"/>
      <c r="V2587" s="14"/>
      <c r="W2587" s="14"/>
      <c r="X2587" s="14"/>
      <c r="Y2587" s="14"/>
      <c r="Z2587" s="14"/>
    </row>
    <row r="2588">
      <c r="A2588" s="106">
        <v>2587.0</v>
      </c>
      <c r="B2588" s="107" t="s">
        <v>7119</v>
      </c>
      <c r="C2588" s="107" t="s">
        <v>7855</v>
      </c>
      <c r="D2588" s="107" t="s">
        <v>4569</v>
      </c>
      <c r="E2588" s="36" t="s">
        <v>8510</v>
      </c>
      <c r="F2588" s="14"/>
      <c r="G2588" s="14"/>
      <c r="H2588" s="14"/>
      <c r="I2588" s="14"/>
      <c r="J2588" s="14"/>
      <c r="K2588" s="14"/>
      <c r="L2588" s="14"/>
      <c r="M2588" s="14"/>
      <c r="N2588" s="14"/>
      <c r="O2588" s="14"/>
      <c r="P2588" s="14"/>
      <c r="Q2588" s="14"/>
      <c r="R2588" s="14"/>
      <c r="S2588" s="14"/>
      <c r="T2588" s="14"/>
      <c r="U2588" s="14"/>
      <c r="V2588" s="14"/>
      <c r="W2588" s="14"/>
      <c r="X2588" s="14"/>
      <c r="Y2588" s="14"/>
      <c r="Z2588" s="14"/>
    </row>
    <row r="2589">
      <c r="A2589" s="106">
        <v>2588.0</v>
      </c>
      <c r="B2589" s="107" t="s">
        <v>7119</v>
      </c>
      <c r="C2589" s="107" t="s">
        <v>5090</v>
      </c>
      <c r="D2589" s="107" t="s">
        <v>4509</v>
      </c>
      <c r="E2589" s="36" t="s">
        <v>8511</v>
      </c>
      <c r="F2589" s="14"/>
      <c r="G2589" s="14"/>
      <c r="H2589" s="14"/>
      <c r="I2589" s="14"/>
      <c r="J2589" s="14"/>
      <c r="K2589" s="14"/>
      <c r="L2589" s="14"/>
      <c r="M2589" s="14"/>
      <c r="N2589" s="14"/>
      <c r="O2589" s="14"/>
      <c r="P2589" s="14"/>
      <c r="Q2589" s="14"/>
      <c r="R2589" s="14"/>
      <c r="S2589" s="14"/>
      <c r="T2589" s="14"/>
      <c r="U2589" s="14"/>
      <c r="V2589" s="14"/>
      <c r="W2589" s="14"/>
      <c r="X2589" s="14"/>
      <c r="Y2589" s="14"/>
      <c r="Z2589" s="14"/>
    </row>
    <row r="2590">
      <c r="A2590" s="106">
        <v>2589.0</v>
      </c>
      <c r="B2590" s="107" t="s">
        <v>7119</v>
      </c>
      <c r="C2590" s="107" t="s">
        <v>8512</v>
      </c>
      <c r="D2590" s="107" t="s">
        <v>4509</v>
      </c>
      <c r="E2590" s="36" t="s">
        <v>8513</v>
      </c>
      <c r="F2590" s="14"/>
      <c r="G2590" s="14"/>
      <c r="H2590" s="14"/>
      <c r="I2590" s="14"/>
      <c r="J2590" s="14"/>
      <c r="K2590" s="14"/>
      <c r="L2590" s="14"/>
      <c r="M2590" s="14"/>
      <c r="N2590" s="14"/>
      <c r="O2590" s="14"/>
      <c r="P2590" s="14"/>
      <c r="Q2590" s="14"/>
      <c r="R2590" s="14"/>
      <c r="S2590" s="14"/>
      <c r="T2590" s="14"/>
      <c r="U2590" s="14"/>
      <c r="V2590" s="14"/>
      <c r="W2590" s="14"/>
      <c r="X2590" s="14"/>
      <c r="Y2590" s="14"/>
      <c r="Z2590" s="14"/>
    </row>
    <row r="2591">
      <c r="A2591" s="106">
        <v>2590.0</v>
      </c>
      <c r="B2591" s="107" t="s">
        <v>7119</v>
      </c>
      <c r="C2591" s="107" t="s">
        <v>5554</v>
      </c>
      <c r="D2591" s="107" t="s">
        <v>4509</v>
      </c>
      <c r="E2591" s="36" t="s">
        <v>8514</v>
      </c>
      <c r="F2591" s="14"/>
      <c r="G2591" s="14"/>
      <c r="H2591" s="14"/>
      <c r="I2591" s="14"/>
      <c r="J2591" s="14"/>
      <c r="K2591" s="14"/>
      <c r="L2591" s="14"/>
      <c r="M2591" s="14"/>
      <c r="N2591" s="14"/>
      <c r="O2591" s="14"/>
      <c r="P2591" s="14"/>
      <c r="Q2591" s="14"/>
      <c r="R2591" s="14"/>
      <c r="S2591" s="14"/>
      <c r="T2591" s="14"/>
      <c r="U2591" s="14"/>
      <c r="V2591" s="14"/>
      <c r="W2591" s="14"/>
      <c r="X2591" s="14"/>
      <c r="Y2591" s="14"/>
      <c r="Z2591" s="14"/>
    </row>
    <row r="2592">
      <c r="A2592" s="106">
        <v>2591.0</v>
      </c>
      <c r="B2592" s="107" t="s">
        <v>7119</v>
      </c>
      <c r="C2592" s="107" t="s">
        <v>4878</v>
      </c>
      <c r="D2592" s="107" t="s">
        <v>4509</v>
      </c>
      <c r="E2592" s="36" t="s">
        <v>8515</v>
      </c>
      <c r="F2592" s="14"/>
      <c r="G2592" s="14"/>
      <c r="H2592" s="14"/>
      <c r="I2592" s="14"/>
      <c r="J2592" s="14"/>
      <c r="K2592" s="14"/>
      <c r="L2592" s="14"/>
      <c r="M2592" s="14"/>
      <c r="N2592" s="14"/>
      <c r="O2592" s="14"/>
      <c r="P2592" s="14"/>
      <c r="Q2592" s="14"/>
      <c r="R2592" s="14"/>
      <c r="S2592" s="14"/>
      <c r="T2592" s="14"/>
      <c r="U2592" s="14"/>
      <c r="V2592" s="14"/>
      <c r="W2592" s="14"/>
      <c r="X2592" s="14"/>
      <c r="Y2592" s="14"/>
      <c r="Z2592" s="14"/>
    </row>
    <row r="2593">
      <c r="A2593" s="106">
        <v>2592.0</v>
      </c>
      <c r="B2593" s="107" t="s">
        <v>7119</v>
      </c>
      <c r="C2593" s="107" t="s">
        <v>4530</v>
      </c>
      <c r="D2593" s="107" t="s">
        <v>4680</v>
      </c>
      <c r="E2593" s="36" t="s">
        <v>8516</v>
      </c>
      <c r="F2593" s="14"/>
      <c r="G2593" s="14"/>
      <c r="H2593" s="14"/>
      <c r="I2593" s="14"/>
      <c r="J2593" s="14"/>
      <c r="K2593" s="14"/>
      <c r="L2593" s="14"/>
      <c r="M2593" s="14"/>
      <c r="N2593" s="14"/>
      <c r="O2593" s="14"/>
      <c r="P2593" s="14"/>
      <c r="Q2593" s="14"/>
      <c r="R2593" s="14"/>
      <c r="S2593" s="14"/>
      <c r="T2593" s="14"/>
      <c r="U2593" s="14"/>
      <c r="V2593" s="14"/>
      <c r="W2593" s="14"/>
      <c r="X2593" s="14"/>
      <c r="Y2593" s="14"/>
      <c r="Z2593" s="14"/>
    </row>
    <row r="2594">
      <c r="A2594" s="106">
        <v>2593.0</v>
      </c>
      <c r="B2594" s="107" t="s">
        <v>7119</v>
      </c>
      <c r="C2594" s="107" t="s">
        <v>8517</v>
      </c>
      <c r="D2594" s="107" t="s">
        <v>4569</v>
      </c>
      <c r="E2594" s="36" t="s">
        <v>8395</v>
      </c>
      <c r="F2594" s="14"/>
      <c r="G2594" s="14"/>
      <c r="H2594" s="14"/>
      <c r="I2594" s="14"/>
      <c r="J2594" s="14"/>
      <c r="K2594" s="14"/>
      <c r="L2594" s="14"/>
      <c r="M2594" s="14"/>
      <c r="N2594" s="14"/>
      <c r="O2594" s="14"/>
      <c r="P2594" s="14"/>
      <c r="Q2594" s="14"/>
      <c r="R2594" s="14"/>
      <c r="S2594" s="14"/>
      <c r="T2594" s="14"/>
      <c r="U2594" s="14"/>
      <c r="V2594" s="14"/>
      <c r="W2594" s="14"/>
      <c r="X2594" s="14"/>
      <c r="Y2594" s="14"/>
      <c r="Z2594" s="14"/>
    </row>
    <row r="2595">
      <c r="A2595" s="106">
        <v>2594.0</v>
      </c>
      <c r="B2595" s="107" t="s">
        <v>7119</v>
      </c>
      <c r="C2595" s="107" t="s">
        <v>6632</v>
      </c>
      <c r="D2595" s="107" t="s">
        <v>4509</v>
      </c>
      <c r="E2595" s="36" t="s">
        <v>8518</v>
      </c>
      <c r="F2595" s="14"/>
      <c r="G2595" s="14"/>
      <c r="H2595" s="14"/>
      <c r="I2595" s="14"/>
      <c r="J2595" s="14"/>
      <c r="K2595" s="14"/>
      <c r="L2595" s="14"/>
      <c r="M2595" s="14"/>
      <c r="N2595" s="14"/>
      <c r="O2595" s="14"/>
      <c r="P2595" s="14"/>
      <c r="Q2595" s="14"/>
      <c r="R2595" s="14"/>
      <c r="S2595" s="14"/>
      <c r="T2595" s="14"/>
      <c r="U2595" s="14"/>
      <c r="V2595" s="14"/>
      <c r="W2595" s="14"/>
      <c r="X2595" s="14"/>
      <c r="Y2595" s="14"/>
      <c r="Z2595" s="14"/>
    </row>
    <row r="2596">
      <c r="A2596" s="106">
        <v>2595.0</v>
      </c>
      <c r="B2596" s="107" t="s">
        <v>7119</v>
      </c>
      <c r="C2596" s="107" t="s">
        <v>8519</v>
      </c>
      <c r="D2596" s="107" t="s">
        <v>4509</v>
      </c>
      <c r="E2596" s="36" t="s">
        <v>8520</v>
      </c>
      <c r="F2596" s="14"/>
      <c r="G2596" s="14"/>
      <c r="H2596" s="14"/>
      <c r="I2596" s="14"/>
      <c r="J2596" s="14"/>
      <c r="K2596" s="14"/>
      <c r="L2596" s="14"/>
      <c r="M2596" s="14"/>
      <c r="N2596" s="14"/>
      <c r="O2596" s="14"/>
      <c r="P2596" s="14"/>
      <c r="Q2596" s="14"/>
      <c r="R2596" s="14"/>
      <c r="S2596" s="14"/>
      <c r="T2596" s="14"/>
      <c r="U2596" s="14"/>
      <c r="V2596" s="14"/>
      <c r="W2596" s="14"/>
      <c r="X2596" s="14"/>
      <c r="Y2596" s="14"/>
      <c r="Z2596" s="14"/>
    </row>
    <row r="2597">
      <c r="A2597" s="106">
        <v>2596.0</v>
      </c>
      <c r="B2597" s="107" t="s">
        <v>7119</v>
      </c>
      <c r="C2597" s="107" t="s">
        <v>8521</v>
      </c>
      <c r="D2597" s="107" t="s">
        <v>4505</v>
      </c>
      <c r="E2597" s="36" t="s">
        <v>8522</v>
      </c>
      <c r="F2597" s="14"/>
      <c r="G2597" s="14"/>
      <c r="H2597" s="14"/>
      <c r="I2597" s="14"/>
      <c r="J2597" s="14"/>
      <c r="K2597" s="14"/>
      <c r="L2597" s="14"/>
      <c r="M2597" s="14"/>
      <c r="N2597" s="14"/>
      <c r="O2597" s="14"/>
      <c r="P2597" s="14"/>
      <c r="Q2597" s="14"/>
      <c r="R2597" s="14"/>
      <c r="S2597" s="14"/>
      <c r="T2597" s="14"/>
      <c r="U2597" s="14"/>
      <c r="V2597" s="14"/>
      <c r="W2597" s="14"/>
      <c r="X2597" s="14"/>
      <c r="Y2597" s="14"/>
      <c r="Z2597" s="14"/>
    </row>
    <row r="2598">
      <c r="A2598" s="106">
        <v>2597.0</v>
      </c>
      <c r="B2598" s="107" t="s">
        <v>7119</v>
      </c>
      <c r="C2598" s="107" t="s">
        <v>8523</v>
      </c>
      <c r="D2598" s="107" t="s">
        <v>4509</v>
      </c>
      <c r="E2598" s="36" t="s">
        <v>8524</v>
      </c>
      <c r="F2598" s="14"/>
      <c r="G2598" s="14"/>
      <c r="H2598" s="14"/>
      <c r="I2598" s="14"/>
      <c r="J2598" s="14"/>
      <c r="K2598" s="14"/>
      <c r="L2598" s="14"/>
      <c r="M2598" s="14"/>
      <c r="N2598" s="14"/>
      <c r="O2598" s="14"/>
      <c r="P2598" s="14"/>
      <c r="Q2598" s="14"/>
      <c r="R2598" s="14"/>
      <c r="S2598" s="14"/>
      <c r="T2598" s="14"/>
      <c r="U2598" s="14"/>
      <c r="V2598" s="14"/>
      <c r="W2598" s="14"/>
      <c r="X2598" s="14"/>
      <c r="Y2598" s="14"/>
      <c r="Z2598" s="14"/>
    </row>
    <row r="2599">
      <c r="A2599" s="106">
        <v>2598.0</v>
      </c>
      <c r="B2599" s="107" t="s">
        <v>7119</v>
      </c>
      <c r="C2599" s="107" t="s">
        <v>6824</v>
      </c>
      <c r="D2599" s="107" t="s">
        <v>4505</v>
      </c>
      <c r="E2599" s="36" t="s">
        <v>8525</v>
      </c>
      <c r="F2599" s="14"/>
      <c r="G2599" s="14"/>
      <c r="H2599" s="14"/>
      <c r="I2599" s="14"/>
      <c r="J2599" s="14"/>
      <c r="K2599" s="14"/>
      <c r="L2599" s="14"/>
      <c r="M2599" s="14"/>
      <c r="N2599" s="14"/>
      <c r="O2599" s="14"/>
      <c r="P2599" s="14"/>
      <c r="Q2599" s="14"/>
      <c r="R2599" s="14"/>
      <c r="S2599" s="14"/>
      <c r="T2599" s="14"/>
      <c r="U2599" s="14"/>
      <c r="V2599" s="14"/>
      <c r="W2599" s="14"/>
      <c r="X2599" s="14"/>
      <c r="Y2599" s="14"/>
      <c r="Z2599" s="14"/>
    </row>
    <row r="2600">
      <c r="A2600" s="106">
        <v>2599.0</v>
      </c>
      <c r="B2600" s="107" t="s">
        <v>7119</v>
      </c>
      <c r="C2600" s="107" t="s">
        <v>4541</v>
      </c>
      <c r="D2600" s="107" t="s">
        <v>4505</v>
      </c>
      <c r="E2600" s="36" t="s">
        <v>8526</v>
      </c>
      <c r="F2600" s="14"/>
      <c r="G2600" s="14"/>
      <c r="H2600" s="14"/>
      <c r="I2600" s="14"/>
      <c r="J2600" s="14"/>
      <c r="K2600" s="14"/>
      <c r="L2600" s="14"/>
      <c r="M2600" s="14"/>
      <c r="N2600" s="14"/>
      <c r="O2600" s="14"/>
      <c r="P2600" s="14"/>
      <c r="Q2600" s="14"/>
      <c r="R2600" s="14"/>
      <c r="S2600" s="14"/>
      <c r="T2600" s="14"/>
      <c r="U2600" s="14"/>
      <c r="V2600" s="14"/>
      <c r="W2600" s="14"/>
      <c r="X2600" s="14"/>
      <c r="Y2600" s="14"/>
      <c r="Z2600" s="14"/>
    </row>
    <row r="2601">
      <c r="A2601" s="106">
        <v>2600.0</v>
      </c>
      <c r="B2601" s="107" t="s">
        <v>7119</v>
      </c>
      <c r="C2601" s="107" t="s">
        <v>8527</v>
      </c>
      <c r="D2601" s="107" t="s">
        <v>4509</v>
      </c>
      <c r="E2601" s="36" t="s">
        <v>8528</v>
      </c>
      <c r="F2601" s="14"/>
      <c r="G2601" s="14"/>
      <c r="H2601" s="14"/>
      <c r="I2601" s="14"/>
      <c r="J2601" s="14"/>
      <c r="K2601" s="14"/>
      <c r="L2601" s="14"/>
      <c r="M2601" s="14"/>
      <c r="N2601" s="14"/>
      <c r="O2601" s="14"/>
      <c r="P2601" s="14"/>
      <c r="Q2601" s="14"/>
      <c r="R2601" s="14"/>
      <c r="S2601" s="14"/>
      <c r="T2601" s="14"/>
      <c r="U2601" s="14"/>
      <c r="V2601" s="14"/>
      <c r="W2601" s="14"/>
      <c r="X2601" s="14"/>
      <c r="Y2601" s="14"/>
      <c r="Z2601" s="14"/>
    </row>
    <row r="2602">
      <c r="A2602" s="106">
        <v>2601.0</v>
      </c>
      <c r="B2602" s="107" t="s">
        <v>7119</v>
      </c>
      <c r="C2602" s="107" t="s">
        <v>5384</v>
      </c>
      <c r="D2602" s="107" t="s">
        <v>4509</v>
      </c>
      <c r="E2602" s="36" t="s">
        <v>8529</v>
      </c>
      <c r="F2602" s="14"/>
      <c r="G2602" s="14"/>
      <c r="H2602" s="14"/>
      <c r="I2602" s="14"/>
      <c r="J2602" s="14"/>
      <c r="K2602" s="14"/>
      <c r="L2602" s="14"/>
      <c r="M2602" s="14"/>
      <c r="N2602" s="14"/>
      <c r="O2602" s="14"/>
      <c r="P2602" s="14"/>
      <c r="Q2602" s="14"/>
      <c r="R2602" s="14"/>
      <c r="S2602" s="14"/>
      <c r="T2602" s="14"/>
      <c r="U2602" s="14"/>
      <c r="V2602" s="14"/>
      <c r="W2602" s="14"/>
      <c r="X2602" s="14"/>
      <c r="Y2602" s="14"/>
      <c r="Z2602" s="14"/>
    </row>
    <row r="2603">
      <c r="A2603" s="106">
        <v>2602.0</v>
      </c>
      <c r="B2603" s="107" t="s">
        <v>7119</v>
      </c>
      <c r="C2603" s="107" t="s">
        <v>4937</v>
      </c>
      <c r="D2603" s="107" t="s">
        <v>4509</v>
      </c>
      <c r="E2603" s="36" t="s">
        <v>8530</v>
      </c>
      <c r="F2603" s="14"/>
      <c r="G2603" s="14"/>
      <c r="H2603" s="14"/>
      <c r="I2603" s="14"/>
      <c r="J2603" s="14"/>
      <c r="K2603" s="14"/>
      <c r="L2603" s="14"/>
      <c r="M2603" s="14"/>
      <c r="N2603" s="14"/>
      <c r="O2603" s="14"/>
      <c r="P2603" s="14"/>
      <c r="Q2603" s="14"/>
      <c r="R2603" s="14"/>
      <c r="S2603" s="14"/>
      <c r="T2603" s="14"/>
      <c r="U2603" s="14"/>
      <c r="V2603" s="14"/>
      <c r="W2603" s="14"/>
      <c r="X2603" s="14"/>
      <c r="Y2603" s="14"/>
      <c r="Z2603" s="14"/>
    </row>
    <row r="2604">
      <c r="A2604" s="106">
        <v>2603.0</v>
      </c>
      <c r="B2604" s="107" t="s">
        <v>7119</v>
      </c>
      <c r="C2604" s="107" t="s">
        <v>7987</v>
      </c>
      <c r="D2604" s="107" t="s">
        <v>4509</v>
      </c>
      <c r="E2604" s="36" t="s">
        <v>8531</v>
      </c>
      <c r="F2604" s="14"/>
      <c r="G2604" s="14"/>
      <c r="H2604" s="14"/>
      <c r="I2604" s="14"/>
      <c r="J2604" s="14"/>
      <c r="K2604" s="14"/>
      <c r="L2604" s="14"/>
      <c r="M2604" s="14"/>
      <c r="N2604" s="14"/>
      <c r="O2604" s="14"/>
      <c r="P2604" s="14"/>
      <c r="Q2604" s="14"/>
      <c r="R2604" s="14"/>
      <c r="S2604" s="14"/>
      <c r="T2604" s="14"/>
      <c r="U2604" s="14"/>
      <c r="V2604" s="14"/>
      <c r="W2604" s="14"/>
      <c r="X2604" s="14"/>
      <c r="Y2604" s="14"/>
      <c r="Z2604" s="14"/>
    </row>
    <row r="2605">
      <c r="A2605" s="106">
        <v>2604.0</v>
      </c>
      <c r="B2605" s="107" t="s">
        <v>7119</v>
      </c>
      <c r="C2605" s="107" t="s">
        <v>8532</v>
      </c>
      <c r="D2605" s="107" t="s">
        <v>4509</v>
      </c>
      <c r="E2605" s="36" t="s">
        <v>8533</v>
      </c>
      <c r="F2605" s="14"/>
      <c r="G2605" s="14"/>
      <c r="H2605" s="14"/>
      <c r="I2605" s="14"/>
      <c r="J2605" s="14"/>
      <c r="K2605" s="14"/>
      <c r="L2605" s="14"/>
      <c r="M2605" s="14"/>
      <c r="N2605" s="14"/>
      <c r="O2605" s="14"/>
      <c r="P2605" s="14"/>
      <c r="Q2605" s="14"/>
      <c r="R2605" s="14"/>
      <c r="S2605" s="14"/>
      <c r="T2605" s="14"/>
      <c r="U2605" s="14"/>
      <c r="V2605" s="14"/>
      <c r="W2605" s="14"/>
      <c r="X2605" s="14"/>
      <c r="Y2605" s="14"/>
      <c r="Z2605" s="14"/>
    </row>
    <row r="2606">
      <c r="A2606" s="106">
        <v>2605.0</v>
      </c>
      <c r="B2606" s="107" t="s">
        <v>7119</v>
      </c>
      <c r="C2606" s="107" t="s">
        <v>8534</v>
      </c>
      <c r="D2606" s="107" t="s">
        <v>4509</v>
      </c>
      <c r="E2606" s="36" t="s">
        <v>8535</v>
      </c>
      <c r="F2606" s="14"/>
      <c r="G2606" s="14"/>
      <c r="H2606" s="14"/>
      <c r="I2606" s="14"/>
      <c r="J2606" s="14"/>
      <c r="K2606" s="14"/>
      <c r="L2606" s="14"/>
      <c r="M2606" s="14"/>
      <c r="N2606" s="14"/>
      <c r="O2606" s="14"/>
      <c r="P2606" s="14"/>
      <c r="Q2606" s="14"/>
      <c r="R2606" s="14"/>
      <c r="S2606" s="14"/>
      <c r="T2606" s="14"/>
      <c r="U2606" s="14"/>
      <c r="V2606" s="14"/>
      <c r="W2606" s="14"/>
      <c r="X2606" s="14"/>
      <c r="Y2606" s="14"/>
      <c r="Z2606" s="14"/>
    </row>
    <row r="2607">
      <c r="A2607" s="106">
        <v>2606.0</v>
      </c>
      <c r="B2607" s="107" t="s">
        <v>7119</v>
      </c>
      <c r="C2607" s="107" t="s">
        <v>8536</v>
      </c>
      <c r="D2607" s="107" t="s">
        <v>4509</v>
      </c>
      <c r="E2607" s="36" t="s">
        <v>8537</v>
      </c>
      <c r="F2607" s="14"/>
      <c r="G2607" s="14"/>
      <c r="H2607" s="14"/>
      <c r="I2607" s="14"/>
      <c r="J2607" s="14"/>
      <c r="K2607" s="14"/>
      <c r="L2607" s="14"/>
      <c r="M2607" s="14"/>
      <c r="N2607" s="14"/>
      <c r="O2607" s="14"/>
      <c r="P2607" s="14"/>
      <c r="Q2607" s="14"/>
      <c r="R2607" s="14"/>
      <c r="S2607" s="14"/>
      <c r="T2607" s="14"/>
      <c r="U2607" s="14"/>
      <c r="V2607" s="14"/>
      <c r="W2607" s="14"/>
      <c r="X2607" s="14"/>
      <c r="Y2607" s="14"/>
      <c r="Z2607" s="14"/>
    </row>
    <row r="2608">
      <c r="A2608" s="106">
        <v>2607.0</v>
      </c>
      <c r="B2608" s="107" t="s">
        <v>7119</v>
      </c>
      <c r="C2608" s="107" t="s">
        <v>8538</v>
      </c>
      <c r="D2608" s="107" t="s">
        <v>4509</v>
      </c>
      <c r="E2608" s="36" t="s">
        <v>8539</v>
      </c>
      <c r="F2608" s="14"/>
      <c r="G2608" s="14"/>
      <c r="H2608" s="14"/>
      <c r="I2608" s="14"/>
      <c r="J2608" s="14"/>
      <c r="K2608" s="14"/>
      <c r="L2608" s="14"/>
      <c r="M2608" s="14"/>
      <c r="N2608" s="14"/>
      <c r="O2608" s="14"/>
      <c r="P2608" s="14"/>
      <c r="Q2608" s="14"/>
      <c r="R2608" s="14"/>
      <c r="S2608" s="14"/>
      <c r="T2608" s="14"/>
      <c r="U2608" s="14"/>
      <c r="V2608" s="14"/>
      <c r="W2608" s="14"/>
      <c r="X2608" s="14"/>
      <c r="Y2608" s="14"/>
      <c r="Z2608" s="14"/>
    </row>
    <row r="2609">
      <c r="A2609" s="106">
        <v>2608.0</v>
      </c>
      <c r="B2609" s="107" t="s">
        <v>7119</v>
      </c>
      <c r="C2609" s="107" t="s">
        <v>5124</v>
      </c>
      <c r="D2609" s="107" t="s">
        <v>4509</v>
      </c>
      <c r="E2609" s="36" t="s">
        <v>8540</v>
      </c>
      <c r="F2609" s="14"/>
      <c r="G2609" s="14"/>
      <c r="H2609" s="14"/>
      <c r="I2609" s="14"/>
      <c r="J2609" s="14"/>
      <c r="K2609" s="14"/>
      <c r="L2609" s="14"/>
      <c r="M2609" s="14"/>
      <c r="N2609" s="14"/>
      <c r="O2609" s="14"/>
      <c r="P2609" s="14"/>
      <c r="Q2609" s="14"/>
      <c r="R2609" s="14"/>
      <c r="S2609" s="14"/>
      <c r="T2609" s="14"/>
      <c r="U2609" s="14"/>
      <c r="V2609" s="14"/>
      <c r="W2609" s="14"/>
      <c r="X2609" s="14"/>
      <c r="Y2609" s="14"/>
      <c r="Z2609" s="14"/>
    </row>
    <row r="2610">
      <c r="A2610" s="106">
        <v>2609.0</v>
      </c>
      <c r="B2610" s="107" t="s">
        <v>7119</v>
      </c>
      <c r="C2610" s="107" t="s">
        <v>8541</v>
      </c>
      <c r="D2610" s="107" t="s">
        <v>4505</v>
      </c>
      <c r="E2610" s="36" t="s">
        <v>8542</v>
      </c>
      <c r="F2610" s="14"/>
      <c r="G2610" s="14"/>
      <c r="H2610" s="14"/>
      <c r="I2610" s="14"/>
      <c r="J2610" s="14"/>
      <c r="K2610" s="14"/>
      <c r="L2610" s="14"/>
      <c r="M2610" s="14"/>
      <c r="N2610" s="14"/>
      <c r="O2610" s="14"/>
      <c r="P2610" s="14"/>
      <c r="Q2610" s="14"/>
      <c r="R2610" s="14"/>
      <c r="S2610" s="14"/>
      <c r="T2610" s="14"/>
      <c r="U2610" s="14"/>
      <c r="V2610" s="14"/>
      <c r="W2610" s="14"/>
      <c r="X2610" s="14"/>
      <c r="Y2610" s="14"/>
      <c r="Z2610" s="14"/>
    </row>
    <row r="2611">
      <c r="A2611" s="106">
        <v>2610.0</v>
      </c>
      <c r="B2611" s="107" t="s">
        <v>7119</v>
      </c>
      <c r="C2611" s="107" t="s">
        <v>8543</v>
      </c>
      <c r="D2611" s="107" t="s">
        <v>4509</v>
      </c>
      <c r="E2611" s="36" t="s">
        <v>8544</v>
      </c>
      <c r="F2611" s="14"/>
      <c r="G2611" s="14"/>
      <c r="H2611" s="14"/>
      <c r="I2611" s="14"/>
      <c r="J2611" s="14"/>
      <c r="K2611" s="14"/>
      <c r="L2611" s="14"/>
      <c r="M2611" s="14"/>
      <c r="N2611" s="14"/>
      <c r="O2611" s="14"/>
      <c r="P2611" s="14"/>
      <c r="Q2611" s="14"/>
      <c r="R2611" s="14"/>
      <c r="S2611" s="14"/>
      <c r="T2611" s="14"/>
      <c r="U2611" s="14"/>
      <c r="V2611" s="14"/>
      <c r="W2611" s="14"/>
      <c r="X2611" s="14"/>
      <c r="Y2611" s="14"/>
      <c r="Z2611" s="14"/>
    </row>
    <row r="2612">
      <c r="A2612" s="106">
        <v>2611.0</v>
      </c>
      <c r="B2612" s="107" t="s">
        <v>7119</v>
      </c>
      <c r="C2612" s="107" t="s">
        <v>4592</v>
      </c>
      <c r="D2612" s="107" t="s">
        <v>4505</v>
      </c>
      <c r="E2612" s="36" t="s">
        <v>8545</v>
      </c>
      <c r="F2612" s="14"/>
      <c r="G2612" s="14"/>
      <c r="H2612" s="14"/>
      <c r="I2612" s="14"/>
      <c r="J2612" s="14"/>
      <c r="K2612" s="14"/>
      <c r="L2612" s="14"/>
      <c r="M2612" s="14"/>
      <c r="N2612" s="14"/>
      <c r="O2612" s="14"/>
      <c r="P2612" s="14"/>
      <c r="Q2612" s="14"/>
      <c r="R2612" s="14"/>
      <c r="S2612" s="14"/>
      <c r="T2612" s="14"/>
      <c r="U2612" s="14"/>
      <c r="V2612" s="14"/>
      <c r="W2612" s="14"/>
      <c r="X2612" s="14"/>
      <c r="Y2612" s="14"/>
      <c r="Z2612" s="14"/>
    </row>
    <row r="2613">
      <c r="A2613" s="106">
        <v>2612.0</v>
      </c>
      <c r="B2613" s="107" t="s">
        <v>7119</v>
      </c>
      <c r="C2613" s="107" t="s">
        <v>8085</v>
      </c>
      <c r="D2613" s="107" t="s">
        <v>4509</v>
      </c>
      <c r="E2613" s="36" t="s">
        <v>8546</v>
      </c>
      <c r="F2613" s="14"/>
      <c r="G2613" s="14"/>
      <c r="H2613" s="14"/>
      <c r="I2613" s="14"/>
      <c r="J2613" s="14"/>
      <c r="K2613" s="14"/>
      <c r="L2613" s="14"/>
      <c r="M2613" s="14"/>
      <c r="N2613" s="14"/>
      <c r="O2613" s="14"/>
      <c r="P2613" s="14"/>
      <c r="Q2613" s="14"/>
      <c r="R2613" s="14"/>
      <c r="S2613" s="14"/>
      <c r="T2613" s="14"/>
      <c r="U2613" s="14"/>
      <c r="V2613" s="14"/>
      <c r="W2613" s="14"/>
      <c r="X2613" s="14"/>
      <c r="Y2613" s="14"/>
      <c r="Z2613" s="14"/>
    </row>
    <row r="2614">
      <c r="A2614" s="106">
        <v>2613.0</v>
      </c>
      <c r="B2614" s="107" t="s">
        <v>7119</v>
      </c>
      <c r="C2614" s="107" t="s">
        <v>8547</v>
      </c>
      <c r="D2614" s="107" t="s">
        <v>4509</v>
      </c>
      <c r="E2614" s="36" t="s">
        <v>8548</v>
      </c>
      <c r="F2614" s="14"/>
      <c r="G2614" s="14"/>
      <c r="H2614" s="14"/>
      <c r="I2614" s="14"/>
      <c r="J2614" s="14"/>
      <c r="K2614" s="14"/>
      <c r="L2614" s="14"/>
      <c r="M2614" s="14"/>
      <c r="N2614" s="14"/>
      <c r="O2614" s="14"/>
      <c r="P2614" s="14"/>
      <c r="Q2614" s="14"/>
      <c r="R2614" s="14"/>
      <c r="S2614" s="14"/>
      <c r="T2614" s="14"/>
      <c r="U2614" s="14"/>
      <c r="V2614" s="14"/>
      <c r="W2614" s="14"/>
      <c r="X2614" s="14"/>
      <c r="Y2614" s="14"/>
      <c r="Z2614" s="14"/>
    </row>
    <row r="2615">
      <c r="A2615" s="106">
        <v>2614.0</v>
      </c>
      <c r="B2615" s="107" t="s">
        <v>7119</v>
      </c>
      <c r="C2615" s="107" t="s">
        <v>8549</v>
      </c>
      <c r="D2615" s="107" t="s">
        <v>4509</v>
      </c>
      <c r="E2615" s="36" t="s">
        <v>8550</v>
      </c>
      <c r="F2615" s="14"/>
      <c r="G2615" s="14"/>
      <c r="H2615" s="14"/>
      <c r="I2615" s="14"/>
      <c r="J2615" s="14"/>
      <c r="K2615" s="14"/>
      <c r="L2615" s="14"/>
      <c r="M2615" s="14"/>
      <c r="N2615" s="14"/>
      <c r="O2615" s="14"/>
      <c r="P2615" s="14"/>
      <c r="Q2615" s="14"/>
      <c r="R2615" s="14"/>
      <c r="S2615" s="14"/>
      <c r="T2615" s="14"/>
      <c r="U2615" s="14"/>
      <c r="V2615" s="14"/>
      <c r="W2615" s="14"/>
      <c r="X2615" s="14"/>
      <c r="Y2615" s="14"/>
      <c r="Z2615" s="14"/>
    </row>
    <row r="2616">
      <c r="A2616" s="106">
        <v>2615.0</v>
      </c>
      <c r="B2616" s="107" t="s">
        <v>7119</v>
      </c>
      <c r="C2616" s="107" t="s">
        <v>6817</v>
      </c>
      <c r="D2616" s="107" t="s">
        <v>4505</v>
      </c>
      <c r="E2616" s="36" t="s">
        <v>8551</v>
      </c>
      <c r="F2616" s="14"/>
      <c r="G2616" s="14"/>
      <c r="H2616" s="14"/>
      <c r="I2616" s="14"/>
      <c r="J2616" s="14"/>
      <c r="K2616" s="14"/>
      <c r="L2616" s="14"/>
      <c r="M2616" s="14"/>
      <c r="N2616" s="14"/>
      <c r="O2616" s="14"/>
      <c r="P2616" s="14"/>
      <c r="Q2616" s="14"/>
      <c r="R2616" s="14"/>
      <c r="S2616" s="14"/>
      <c r="T2616" s="14"/>
      <c r="U2616" s="14"/>
      <c r="V2616" s="14"/>
      <c r="W2616" s="14"/>
      <c r="X2616" s="14"/>
      <c r="Y2616" s="14"/>
      <c r="Z2616" s="14"/>
    </row>
    <row r="2617">
      <c r="A2617" s="106">
        <v>2616.0</v>
      </c>
      <c r="B2617" s="107" t="s">
        <v>7119</v>
      </c>
      <c r="C2617" s="107" t="s">
        <v>8552</v>
      </c>
      <c r="D2617" s="107" t="s">
        <v>4509</v>
      </c>
      <c r="E2617" s="36" t="s">
        <v>8553</v>
      </c>
      <c r="F2617" s="14"/>
      <c r="G2617" s="14"/>
      <c r="H2617" s="14"/>
      <c r="I2617" s="14"/>
      <c r="J2617" s="14"/>
      <c r="K2617" s="14"/>
      <c r="L2617" s="14"/>
      <c r="M2617" s="14"/>
      <c r="N2617" s="14"/>
      <c r="O2617" s="14"/>
      <c r="P2617" s="14"/>
      <c r="Q2617" s="14"/>
      <c r="R2617" s="14"/>
      <c r="S2617" s="14"/>
      <c r="T2617" s="14"/>
      <c r="U2617" s="14"/>
      <c r="V2617" s="14"/>
      <c r="W2617" s="14"/>
      <c r="X2617" s="14"/>
      <c r="Y2617" s="14"/>
      <c r="Z2617" s="14"/>
    </row>
    <row r="2618">
      <c r="A2618" s="106">
        <v>2617.0</v>
      </c>
      <c r="B2618" s="107" t="s">
        <v>7119</v>
      </c>
      <c r="C2618" s="107" t="s">
        <v>8554</v>
      </c>
      <c r="D2618" s="107" t="s">
        <v>4509</v>
      </c>
      <c r="E2618" s="36" t="s">
        <v>8555</v>
      </c>
      <c r="F2618" s="14"/>
      <c r="G2618" s="14"/>
      <c r="H2618" s="14"/>
      <c r="I2618" s="14"/>
      <c r="J2618" s="14"/>
      <c r="K2618" s="14"/>
      <c r="L2618" s="14"/>
      <c r="M2618" s="14"/>
      <c r="N2618" s="14"/>
      <c r="O2618" s="14"/>
      <c r="P2618" s="14"/>
      <c r="Q2618" s="14"/>
      <c r="R2618" s="14"/>
      <c r="S2618" s="14"/>
      <c r="T2618" s="14"/>
      <c r="U2618" s="14"/>
      <c r="V2618" s="14"/>
      <c r="W2618" s="14"/>
      <c r="X2618" s="14"/>
      <c r="Y2618" s="14"/>
      <c r="Z2618" s="14"/>
    </row>
    <row r="2619">
      <c r="A2619" s="106">
        <v>2618.0</v>
      </c>
      <c r="B2619" s="107" t="s">
        <v>7119</v>
      </c>
      <c r="C2619" s="107" t="s">
        <v>8556</v>
      </c>
      <c r="D2619" s="107" t="s">
        <v>4509</v>
      </c>
      <c r="E2619" s="36" t="s">
        <v>8557</v>
      </c>
      <c r="F2619" s="14"/>
      <c r="G2619" s="14"/>
      <c r="H2619" s="14"/>
      <c r="I2619" s="14"/>
      <c r="J2619" s="14"/>
      <c r="K2619" s="14"/>
      <c r="L2619" s="14"/>
      <c r="M2619" s="14"/>
      <c r="N2619" s="14"/>
      <c r="O2619" s="14"/>
      <c r="P2619" s="14"/>
      <c r="Q2619" s="14"/>
      <c r="R2619" s="14"/>
      <c r="S2619" s="14"/>
      <c r="T2619" s="14"/>
      <c r="U2619" s="14"/>
      <c r="V2619" s="14"/>
      <c r="W2619" s="14"/>
      <c r="X2619" s="14"/>
      <c r="Y2619" s="14"/>
      <c r="Z2619" s="14"/>
    </row>
    <row r="2620">
      <c r="A2620" s="106">
        <v>2619.0</v>
      </c>
      <c r="B2620" s="107" t="s">
        <v>7119</v>
      </c>
      <c r="C2620" s="107" t="s">
        <v>8558</v>
      </c>
      <c r="D2620" s="107" t="s">
        <v>4509</v>
      </c>
      <c r="E2620" s="36" t="s">
        <v>8559</v>
      </c>
      <c r="F2620" s="14"/>
      <c r="G2620" s="14"/>
      <c r="H2620" s="14"/>
      <c r="I2620" s="14"/>
      <c r="J2620" s="14"/>
      <c r="K2620" s="14"/>
      <c r="L2620" s="14"/>
      <c r="M2620" s="14"/>
      <c r="N2620" s="14"/>
      <c r="O2620" s="14"/>
      <c r="P2620" s="14"/>
      <c r="Q2620" s="14"/>
      <c r="R2620" s="14"/>
      <c r="S2620" s="14"/>
      <c r="T2620" s="14"/>
      <c r="U2620" s="14"/>
      <c r="V2620" s="14"/>
      <c r="W2620" s="14"/>
      <c r="X2620" s="14"/>
      <c r="Y2620" s="14"/>
      <c r="Z2620" s="14"/>
    </row>
    <row r="2621">
      <c r="A2621" s="106">
        <v>2620.0</v>
      </c>
      <c r="B2621" s="107" t="s">
        <v>7119</v>
      </c>
      <c r="C2621" s="107" t="s">
        <v>8560</v>
      </c>
      <c r="D2621" s="107" t="s">
        <v>4509</v>
      </c>
      <c r="E2621" s="36" t="s">
        <v>8561</v>
      </c>
      <c r="F2621" s="14"/>
      <c r="G2621" s="14"/>
      <c r="H2621" s="14"/>
      <c r="I2621" s="14"/>
      <c r="J2621" s="14"/>
      <c r="K2621" s="14"/>
      <c r="L2621" s="14"/>
      <c r="M2621" s="14"/>
      <c r="N2621" s="14"/>
      <c r="O2621" s="14"/>
      <c r="P2621" s="14"/>
      <c r="Q2621" s="14"/>
      <c r="R2621" s="14"/>
      <c r="S2621" s="14"/>
      <c r="T2621" s="14"/>
      <c r="U2621" s="14"/>
      <c r="V2621" s="14"/>
      <c r="W2621" s="14"/>
      <c r="X2621" s="14"/>
      <c r="Y2621" s="14"/>
      <c r="Z2621" s="14"/>
    </row>
    <row r="2622">
      <c r="A2622" s="106">
        <v>2621.0</v>
      </c>
      <c r="B2622" s="107" t="s">
        <v>7119</v>
      </c>
      <c r="C2622" s="107" t="s">
        <v>4525</v>
      </c>
      <c r="D2622" s="107" t="s">
        <v>4509</v>
      </c>
      <c r="E2622" s="36" t="s">
        <v>8562</v>
      </c>
      <c r="F2622" s="14"/>
      <c r="G2622" s="14"/>
      <c r="H2622" s="14"/>
      <c r="I2622" s="14"/>
      <c r="J2622" s="14"/>
      <c r="K2622" s="14"/>
      <c r="L2622" s="14"/>
      <c r="M2622" s="14"/>
      <c r="N2622" s="14"/>
      <c r="O2622" s="14"/>
      <c r="P2622" s="14"/>
      <c r="Q2622" s="14"/>
      <c r="R2622" s="14"/>
      <c r="S2622" s="14"/>
      <c r="T2622" s="14"/>
      <c r="U2622" s="14"/>
      <c r="V2622" s="14"/>
      <c r="W2622" s="14"/>
      <c r="X2622" s="14"/>
      <c r="Y2622" s="14"/>
      <c r="Z2622" s="14"/>
    </row>
    <row r="2623">
      <c r="A2623" s="106">
        <v>2622.0</v>
      </c>
      <c r="B2623" s="107" t="s">
        <v>7119</v>
      </c>
      <c r="C2623" s="107" t="s">
        <v>8563</v>
      </c>
      <c r="D2623" s="107" t="s">
        <v>4505</v>
      </c>
      <c r="E2623" s="36" t="s">
        <v>8564</v>
      </c>
      <c r="F2623" s="14"/>
      <c r="G2623" s="14"/>
      <c r="H2623" s="14"/>
      <c r="I2623" s="14"/>
      <c r="J2623" s="14"/>
      <c r="K2623" s="14"/>
      <c r="L2623" s="14"/>
      <c r="M2623" s="14"/>
      <c r="N2623" s="14"/>
      <c r="O2623" s="14"/>
      <c r="P2623" s="14"/>
      <c r="Q2623" s="14"/>
      <c r="R2623" s="14"/>
      <c r="S2623" s="14"/>
      <c r="T2623" s="14"/>
      <c r="U2623" s="14"/>
      <c r="V2623" s="14"/>
      <c r="W2623" s="14"/>
      <c r="X2623" s="14"/>
      <c r="Y2623" s="14"/>
      <c r="Z2623" s="14"/>
    </row>
    <row r="2624">
      <c r="A2624" s="106">
        <v>2623.0</v>
      </c>
      <c r="B2624" s="107" t="s">
        <v>7119</v>
      </c>
      <c r="C2624" s="107" t="s">
        <v>4530</v>
      </c>
      <c r="D2624" s="107" t="s">
        <v>4505</v>
      </c>
      <c r="E2624" s="36" t="s">
        <v>8565</v>
      </c>
      <c r="F2624" s="14"/>
      <c r="G2624" s="14"/>
      <c r="H2624" s="14"/>
      <c r="I2624" s="14"/>
      <c r="J2624" s="14"/>
      <c r="K2624" s="14"/>
      <c r="L2624" s="14"/>
      <c r="M2624" s="14"/>
      <c r="N2624" s="14"/>
      <c r="O2624" s="14"/>
      <c r="P2624" s="14"/>
      <c r="Q2624" s="14"/>
      <c r="R2624" s="14"/>
      <c r="S2624" s="14"/>
      <c r="T2624" s="14"/>
      <c r="U2624" s="14"/>
      <c r="V2624" s="14"/>
      <c r="W2624" s="14"/>
      <c r="X2624" s="14"/>
      <c r="Y2624" s="14"/>
      <c r="Z2624" s="14"/>
    </row>
    <row r="2625">
      <c r="A2625" s="106">
        <v>2624.0</v>
      </c>
      <c r="B2625" s="107" t="s">
        <v>7119</v>
      </c>
      <c r="C2625" s="107" t="s">
        <v>5891</v>
      </c>
      <c r="D2625" s="107" t="s">
        <v>4509</v>
      </c>
      <c r="E2625" s="36" t="s">
        <v>8566</v>
      </c>
      <c r="F2625" s="14"/>
      <c r="G2625" s="14"/>
      <c r="H2625" s="14"/>
      <c r="I2625" s="14"/>
      <c r="J2625" s="14"/>
      <c r="K2625" s="14"/>
      <c r="L2625" s="14"/>
      <c r="M2625" s="14"/>
      <c r="N2625" s="14"/>
      <c r="O2625" s="14"/>
      <c r="P2625" s="14"/>
      <c r="Q2625" s="14"/>
      <c r="R2625" s="14"/>
      <c r="S2625" s="14"/>
      <c r="T2625" s="14"/>
      <c r="U2625" s="14"/>
      <c r="V2625" s="14"/>
      <c r="W2625" s="14"/>
      <c r="X2625" s="14"/>
      <c r="Y2625" s="14"/>
      <c r="Z2625" s="14"/>
    </row>
    <row r="2626">
      <c r="A2626" s="106">
        <v>2625.0</v>
      </c>
      <c r="B2626" s="107" t="s">
        <v>7119</v>
      </c>
      <c r="C2626" s="107" t="s">
        <v>5661</v>
      </c>
      <c r="D2626" s="107" t="s">
        <v>4505</v>
      </c>
      <c r="E2626" s="36" t="s">
        <v>8567</v>
      </c>
      <c r="F2626" s="14"/>
      <c r="G2626" s="14"/>
      <c r="H2626" s="14"/>
      <c r="I2626" s="14"/>
      <c r="J2626" s="14"/>
      <c r="K2626" s="14"/>
      <c r="L2626" s="14"/>
      <c r="M2626" s="14"/>
      <c r="N2626" s="14"/>
      <c r="O2626" s="14"/>
      <c r="P2626" s="14"/>
      <c r="Q2626" s="14"/>
      <c r="R2626" s="14"/>
      <c r="S2626" s="14"/>
      <c r="T2626" s="14"/>
      <c r="U2626" s="14"/>
      <c r="V2626" s="14"/>
      <c r="W2626" s="14"/>
      <c r="X2626" s="14"/>
      <c r="Y2626" s="14"/>
      <c r="Z2626" s="14"/>
    </row>
    <row r="2627">
      <c r="A2627" s="106">
        <v>2626.0</v>
      </c>
      <c r="B2627" s="107" t="s">
        <v>7119</v>
      </c>
      <c r="C2627" s="107" t="s">
        <v>4836</v>
      </c>
      <c r="D2627" s="107" t="s">
        <v>4509</v>
      </c>
      <c r="E2627" s="36" t="s">
        <v>8568</v>
      </c>
      <c r="F2627" s="14"/>
      <c r="G2627" s="14"/>
      <c r="H2627" s="14"/>
      <c r="I2627" s="14"/>
      <c r="J2627" s="14"/>
      <c r="K2627" s="14"/>
      <c r="L2627" s="14"/>
      <c r="M2627" s="14"/>
      <c r="N2627" s="14"/>
      <c r="O2627" s="14"/>
      <c r="P2627" s="14"/>
      <c r="Q2627" s="14"/>
      <c r="R2627" s="14"/>
      <c r="S2627" s="14"/>
      <c r="T2627" s="14"/>
      <c r="U2627" s="14"/>
      <c r="V2627" s="14"/>
      <c r="W2627" s="14"/>
      <c r="X2627" s="14"/>
      <c r="Y2627" s="14"/>
      <c r="Z2627" s="14"/>
    </row>
    <row r="2628">
      <c r="A2628" s="106">
        <v>2627.0</v>
      </c>
      <c r="B2628" s="107" t="s">
        <v>7119</v>
      </c>
      <c r="C2628" s="107" t="s">
        <v>8569</v>
      </c>
      <c r="D2628" s="107" t="s">
        <v>4509</v>
      </c>
      <c r="E2628" s="36" t="s">
        <v>8570</v>
      </c>
      <c r="F2628" s="14"/>
      <c r="G2628" s="14"/>
      <c r="H2628" s="14"/>
      <c r="I2628" s="14"/>
      <c r="J2628" s="14"/>
      <c r="K2628" s="14"/>
      <c r="L2628" s="14"/>
      <c r="M2628" s="14"/>
      <c r="N2628" s="14"/>
      <c r="O2628" s="14"/>
      <c r="P2628" s="14"/>
      <c r="Q2628" s="14"/>
      <c r="R2628" s="14"/>
      <c r="S2628" s="14"/>
      <c r="T2628" s="14"/>
      <c r="U2628" s="14"/>
      <c r="V2628" s="14"/>
      <c r="W2628" s="14"/>
      <c r="X2628" s="14"/>
      <c r="Y2628" s="14"/>
      <c r="Z2628" s="14"/>
    </row>
    <row r="2629">
      <c r="A2629" s="106">
        <v>2628.0</v>
      </c>
      <c r="B2629" s="107" t="s">
        <v>7119</v>
      </c>
      <c r="C2629" s="107" t="s">
        <v>7017</v>
      </c>
      <c r="D2629" s="107" t="s">
        <v>4509</v>
      </c>
      <c r="E2629" s="36" t="s">
        <v>8571</v>
      </c>
      <c r="F2629" s="14"/>
      <c r="G2629" s="14"/>
      <c r="H2629" s="14"/>
      <c r="I2629" s="14"/>
      <c r="J2629" s="14"/>
      <c r="K2629" s="14"/>
      <c r="L2629" s="14"/>
      <c r="M2629" s="14"/>
      <c r="N2629" s="14"/>
      <c r="O2629" s="14"/>
      <c r="P2629" s="14"/>
      <c r="Q2629" s="14"/>
      <c r="R2629" s="14"/>
      <c r="S2629" s="14"/>
      <c r="T2629" s="14"/>
      <c r="U2629" s="14"/>
      <c r="V2629" s="14"/>
      <c r="W2629" s="14"/>
      <c r="X2629" s="14"/>
      <c r="Y2629" s="14"/>
      <c r="Z2629" s="14"/>
    </row>
    <row r="2630">
      <c r="A2630" s="106">
        <v>2629.0</v>
      </c>
      <c r="B2630" s="107" t="s">
        <v>7119</v>
      </c>
      <c r="C2630" s="107" t="s">
        <v>8572</v>
      </c>
      <c r="D2630" s="107" t="s">
        <v>4509</v>
      </c>
      <c r="E2630" s="36" t="s">
        <v>8573</v>
      </c>
      <c r="F2630" s="14"/>
      <c r="G2630" s="14"/>
      <c r="H2630" s="14"/>
      <c r="I2630" s="14"/>
      <c r="J2630" s="14"/>
      <c r="K2630" s="14"/>
      <c r="L2630" s="14"/>
      <c r="M2630" s="14"/>
      <c r="N2630" s="14"/>
      <c r="O2630" s="14"/>
      <c r="P2630" s="14"/>
      <c r="Q2630" s="14"/>
      <c r="R2630" s="14"/>
      <c r="S2630" s="14"/>
      <c r="T2630" s="14"/>
      <c r="U2630" s="14"/>
      <c r="V2630" s="14"/>
      <c r="W2630" s="14"/>
      <c r="X2630" s="14"/>
      <c r="Y2630" s="14"/>
      <c r="Z2630" s="14"/>
    </row>
    <row r="2631">
      <c r="A2631" s="106">
        <v>2630.0</v>
      </c>
      <c r="B2631" s="107" t="s">
        <v>7119</v>
      </c>
      <c r="C2631" s="107" t="s">
        <v>4780</v>
      </c>
      <c r="D2631" s="107" t="s">
        <v>4509</v>
      </c>
      <c r="E2631" s="36" t="s">
        <v>8574</v>
      </c>
      <c r="F2631" s="14"/>
      <c r="G2631" s="14"/>
      <c r="H2631" s="14"/>
      <c r="I2631" s="14"/>
      <c r="J2631" s="14"/>
      <c r="K2631" s="14"/>
      <c r="L2631" s="14"/>
      <c r="M2631" s="14"/>
      <c r="N2631" s="14"/>
      <c r="O2631" s="14"/>
      <c r="P2631" s="14"/>
      <c r="Q2631" s="14"/>
      <c r="R2631" s="14"/>
      <c r="S2631" s="14"/>
      <c r="T2631" s="14"/>
      <c r="U2631" s="14"/>
      <c r="V2631" s="14"/>
      <c r="W2631" s="14"/>
      <c r="X2631" s="14"/>
      <c r="Y2631" s="14"/>
      <c r="Z2631" s="14"/>
    </row>
    <row r="2632">
      <c r="A2632" s="106">
        <v>2631.0</v>
      </c>
      <c r="B2632" s="107" t="s">
        <v>7119</v>
      </c>
      <c r="C2632" s="107" t="s">
        <v>8575</v>
      </c>
      <c r="D2632" s="107" t="s">
        <v>4509</v>
      </c>
      <c r="E2632" s="36" t="s">
        <v>8576</v>
      </c>
      <c r="F2632" s="14"/>
      <c r="G2632" s="14"/>
      <c r="H2632" s="14"/>
      <c r="I2632" s="14"/>
      <c r="J2632" s="14"/>
      <c r="K2632" s="14"/>
      <c r="L2632" s="14"/>
      <c r="M2632" s="14"/>
      <c r="N2632" s="14"/>
      <c r="O2632" s="14"/>
      <c r="P2632" s="14"/>
      <c r="Q2632" s="14"/>
      <c r="R2632" s="14"/>
      <c r="S2632" s="14"/>
      <c r="T2632" s="14"/>
      <c r="U2632" s="14"/>
      <c r="V2632" s="14"/>
      <c r="W2632" s="14"/>
      <c r="X2632" s="14"/>
      <c r="Y2632" s="14"/>
      <c r="Z2632" s="14"/>
    </row>
    <row r="2633">
      <c r="A2633" s="106">
        <v>2632.0</v>
      </c>
      <c r="B2633" s="107" t="s">
        <v>7119</v>
      </c>
      <c r="C2633" s="107" t="s">
        <v>4528</v>
      </c>
      <c r="D2633" s="107" t="s">
        <v>4509</v>
      </c>
      <c r="E2633" s="36" t="s">
        <v>8577</v>
      </c>
      <c r="F2633" s="14"/>
      <c r="G2633" s="14"/>
      <c r="H2633" s="14"/>
      <c r="I2633" s="14"/>
      <c r="J2633" s="14"/>
      <c r="K2633" s="14"/>
      <c r="L2633" s="14"/>
      <c r="M2633" s="14"/>
      <c r="N2633" s="14"/>
      <c r="O2633" s="14"/>
      <c r="P2633" s="14"/>
      <c r="Q2633" s="14"/>
      <c r="R2633" s="14"/>
      <c r="S2633" s="14"/>
      <c r="T2633" s="14"/>
      <c r="U2633" s="14"/>
      <c r="V2633" s="14"/>
      <c r="W2633" s="14"/>
      <c r="X2633" s="14"/>
      <c r="Y2633" s="14"/>
      <c r="Z2633" s="14"/>
    </row>
    <row r="2634">
      <c r="A2634" s="106">
        <v>2633.0</v>
      </c>
      <c r="B2634" s="107" t="s">
        <v>7119</v>
      </c>
      <c r="C2634" s="107" t="s">
        <v>8578</v>
      </c>
      <c r="D2634" s="107" t="s">
        <v>4543</v>
      </c>
      <c r="E2634" s="36" t="s">
        <v>8579</v>
      </c>
      <c r="F2634" s="14"/>
      <c r="G2634" s="14"/>
      <c r="H2634" s="14"/>
      <c r="I2634" s="14"/>
      <c r="J2634" s="14"/>
      <c r="K2634" s="14"/>
      <c r="L2634" s="14"/>
      <c r="M2634" s="14"/>
      <c r="N2634" s="14"/>
      <c r="O2634" s="14"/>
      <c r="P2634" s="14"/>
      <c r="Q2634" s="14"/>
      <c r="R2634" s="14"/>
      <c r="S2634" s="14"/>
      <c r="T2634" s="14"/>
      <c r="U2634" s="14"/>
      <c r="V2634" s="14"/>
      <c r="W2634" s="14"/>
      <c r="X2634" s="14"/>
      <c r="Y2634" s="14"/>
      <c r="Z2634" s="14"/>
    </row>
    <row r="2635">
      <c r="A2635" s="106">
        <v>2634.0</v>
      </c>
      <c r="B2635" s="107" t="s">
        <v>7119</v>
      </c>
      <c r="C2635" s="107" t="s">
        <v>8580</v>
      </c>
      <c r="D2635" s="107" t="s">
        <v>4509</v>
      </c>
      <c r="E2635" s="36" t="s">
        <v>8581</v>
      </c>
      <c r="F2635" s="14"/>
      <c r="G2635" s="14"/>
      <c r="H2635" s="14"/>
      <c r="I2635" s="14"/>
      <c r="J2635" s="14"/>
      <c r="K2635" s="14"/>
      <c r="L2635" s="14"/>
      <c r="M2635" s="14"/>
      <c r="N2635" s="14"/>
      <c r="O2635" s="14"/>
      <c r="P2635" s="14"/>
      <c r="Q2635" s="14"/>
      <c r="R2635" s="14"/>
      <c r="S2635" s="14"/>
      <c r="T2635" s="14"/>
      <c r="U2635" s="14"/>
      <c r="V2635" s="14"/>
      <c r="W2635" s="14"/>
      <c r="X2635" s="14"/>
      <c r="Y2635" s="14"/>
      <c r="Z2635" s="14"/>
    </row>
    <row r="2636">
      <c r="A2636" s="106">
        <v>2635.0</v>
      </c>
      <c r="B2636" s="107" t="s">
        <v>7119</v>
      </c>
      <c r="C2636" s="107" t="s">
        <v>5188</v>
      </c>
      <c r="D2636" s="107" t="s">
        <v>4509</v>
      </c>
      <c r="E2636" s="36" t="s">
        <v>8582</v>
      </c>
      <c r="F2636" s="14"/>
      <c r="G2636" s="14"/>
      <c r="H2636" s="14"/>
      <c r="I2636" s="14"/>
      <c r="J2636" s="14"/>
      <c r="K2636" s="14"/>
      <c r="L2636" s="14"/>
      <c r="M2636" s="14"/>
      <c r="N2636" s="14"/>
      <c r="O2636" s="14"/>
      <c r="P2636" s="14"/>
      <c r="Q2636" s="14"/>
      <c r="R2636" s="14"/>
      <c r="S2636" s="14"/>
      <c r="T2636" s="14"/>
      <c r="U2636" s="14"/>
      <c r="V2636" s="14"/>
      <c r="W2636" s="14"/>
      <c r="X2636" s="14"/>
      <c r="Y2636" s="14"/>
      <c r="Z2636" s="14"/>
    </row>
    <row r="2637">
      <c r="A2637" s="106">
        <v>2636.0</v>
      </c>
      <c r="B2637" s="107" t="s">
        <v>7119</v>
      </c>
      <c r="C2637" s="107" t="s">
        <v>5341</v>
      </c>
      <c r="D2637" s="107" t="s">
        <v>4509</v>
      </c>
      <c r="E2637" s="36" t="s">
        <v>8583</v>
      </c>
      <c r="F2637" s="14"/>
      <c r="G2637" s="14"/>
      <c r="H2637" s="14"/>
      <c r="I2637" s="14"/>
      <c r="J2637" s="14"/>
      <c r="K2637" s="14"/>
      <c r="L2637" s="14"/>
      <c r="M2637" s="14"/>
      <c r="N2637" s="14"/>
      <c r="O2637" s="14"/>
      <c r="P2637" s="14"/>
      <c r="Q2637" s="14"/>
      <c r="R2637" s="14"/>
      <c r="S2637" s="14"/>
      <c r="T2637" s="14"/>
      <c r="U2637" s="14"/>
      <c r="V2637" s="14"/>
      <c r="W2637" s="14"/>
      <c r="X2637" s="14"/>
      <c r="Y2637" s="14"/>
      <c r="Z2637" s="14"/>
    </row>
    <row r="2638">
      <c r="A2638" s="106">
        <v>2637.0</v>
      </c>
      <c r="B2638" s="107" t="s">
        <v>7119</v>
      </c>
      <c r="C2638" s="107" t="s">
        <v>5341</v>
      </c>
      <c r="D2638" s="107" t="s">
        <v>4509</v>
      </c>
      <c r="E2638" s="36" t="s">
        <v>8584</v>
      </c>
      <c r="F2638" s="14"/>
      <c r="G2638" s="14"/>
      <c r="H2638" s="14"/>
      <c r="I2638" s="14"/>
      <c r="J2638" s="14"/>
      <c r="K2638" s="14"/>
      <c r="L2638" s="14"/>
      <c r="M2638" s="14"/>
      <c r="N2638" s="14"/>
      <c r="O2638" s="14"/>
      <c r="P2638" s="14"/>
      <c r="Q2638" s="14"/>
      <c r="R2638" s="14"/>
      <c r="S2638" s="14"/>
      <c r="T2638" s="14"/>
      <c r="U2638" s="14"/>
      <c r="V2638" s="14"/>
      <c r="W2638" s="14"/>
      <c r="X2638" s="14"/>
      <c r="Y2638" s="14"/>
      <c r="Z2638" s="14"/>
    </row>
    <row r="2639">
      <c r="A2639" s="106">
        <v>2638.0</v>
      </c>
      <c r="B2639" s="107" t="s">
        <v>7119</v>
      </c>
      <c r="C2639" s="107" t="s">
        <v>5384</v>
      </c>
      <c r="D2639" s="107" t="s">
        <v>4509</v>
      </c>
      <c r="E2639" s="36" t="s">
        <v>8585</v>
      </c>
      <c r="F2639" s="14"/>
      <c r="G2639" s="14"/>
      <c r="H2639" s="14"/>
      <c r="I2639" s="14"/>
      <c r="J2639" s="14"/>
      <c r="K2639" s="14"/>
      <c r="L2639" s="14"/>
      <c r="M2639" s="14"/>
      <c r="N2639" s="14"/>
      <c r="O2639" s="14"/>
      <c r="P2639" s="14"/>
      <c r="Q2639" s="14"/>
      <c r="R2639" s="14"/>
      <c r="S2639" s="14"/>
      <c r="T2639" s="14"/>
      <c r="U2639" s="14"/>
      <c r="V2639" s="14"/>
      <c r="W2639" s="14"/>
      <c r="X2639" s="14"/>
      <c r="Y2639" s="14"/>
      <c r="Z2639" s="14"/>
    </row>
    <row r="2640">
      <c r="A2640" s="106">
        <v>2639.0</v>
      </c>
      <c r="B2640" s="107" t="s">
        <v>7119</v>
      </c>
      <c r="C2640" s="107" t="s">
        <v>4529</v>
      </c>
      <c r="D2640" s="107" t="s">
        <v>4509</v>
      </c>
      <c r="E2640" s="36" t="s">
        <v>8586</v>
      </c>
      <c r="F2640" s="14"/>
      <c r="G2640" s="14"/>
      <c r="H2640" s="14"/>
      <c r="I2640" s="14"/>
      <c r="J2640" s="14"/>
      <c r="K2640" s="14"/>
      <c r="L2640" s="14"/>
      <c r="M2640" s="14"/>
      <c r="N2640" s="14"/>
      <c r="O2640" s="14"/>
      <c r="P2640" s="14"/>
      <c r="Q2640" s="14"/>
      <c r="R2640" s="14"/>
      <c r="S2640" s="14"/>
      <c r="T2640" s="14"/>
      <c r="U2640" s="14"/>
      <c r="V2640" s="14"/>
      <c r="W2640" s="14"/>
      <c r="X2640" s="14"/>
      <c r="Y2640" s="14"/>
      <c r="Z2640" s="14"/>
    </row>
    <row r="2641">
      <c r="A2641" s="106">
        <v>2640.0</v>
      </c>
      <c r="B2641" s="107" t="s">
        <v>7119</v>
      </c>
      <c r="C2641" s="107" t="s">
        <v>8587</v>
      </c>
      <c r="D2641" s="107" t="s">
        <v>4509</v>
      </c>
      <c r="E2641" s="36" t="s">
        <v>8588</v>
      </c>
      <c r="F2641" s="14"/>
      <c r="G2641" s="14"/>
      <c r="H2641" s="14"/>
      <c r="I2641" s="14"/>
      <c r="J2641" s="14"/>
      <c r="K2641" s="14"/>
      <c r="L2641" s="14"/>
      <c r="M2641" s="14"/>
      <c r="N2641" s="14"/>
      <c r="O2641" s="14"/>
      <c r="P2641" s="14"/>
      <c r="Q2641" s="14"/>
      <c r="R2641" s="14"/>
      <c r="S2641" s="14"/>
      <c r="T2641" s="14"/>
      <c r="U2641" s="14"/>
      <c r="V2641" s="14"/>
      <c r="W2641" s="14"/>
      <c r="X2641" s="14"/>
      <c r="Y2641" s="14"/>
      <c r="Z2641" s="14"/>
    </row>
    <row r="2642">
      <c r="A2642" s="106">
        <v>2641.0</v>
      </c>
      <c r="B2642" s="107" t="s">
        <v>7119</v>
      </c>
      <c r="C2642" s="107" t="s">
        <v>4947</v>
      </c>
      <c r="D2642" s="107" t="s">
        <v>4505</v>
      </c>
      <c r="E2642" s="36" t="s">
        <v>8589</v>
      </c>
      <c r="F2642" s="14"/>
      <c r="G2642" s="14"/>
      <c r="H2642" s="14"/>
      <c r="I2642" s="14"/>
      <c r="J2642" s="14"/>
      <c r="K2642" s="14"/>
      <c r="L2642" s="14"/>
      <c r="M2642" s="14"/>
      <c r="N2642" s="14"/>
      <c r="O2642" s="14"/>
      <c r="P2642" s="14"/>
      <c r="Q2642" s="14"/>
      <c r="R2642" s="14"/>
      <c r="S2642" s="14"/>
      <c r="T2642" s="14"/>
      <c r="U2642" s="14"/>
      <c r="V2642" s="14"/>
      <c r="W2642" s="14"/>
      <c r="X2642" s="14"/>
      <c r="Y2642" s="14"/>
      <c r="Z2642" s="14"/>
    </row>
    <row r="2643">
      <c r="A2643" s="106">
        <v>2642.0</v>
      </c>
      <c r="B2643" s="107" t="s">
        <v>7119</v>
      </c>
      <c r="C2643" s="107" t="s">
        <v>8590</v>
      </c>
      <c r="D2643" s="107" t="s">
        <v>4680</v>
      </c>
      <c r="E2643" s="36" t="s">
        <v>8591</v>
      </c>
      <c r="F2643" s="14"/>
      <c r="G2643" s="14"/>
      <c r="H2643" s="14"/>
      <c r="I2643" s="14"/>
      <c r="J2643" s="14"/>
      <c r="K2643" s="14"/>
      <c r="L2643" s="14"/>
      <c r="M2643" s="14"/>
      <c r="N2643" s="14"/>
      <c r="O2643" s="14"/>
      <c r="P2643" s="14"/>
      <c r="Q2643" s="14"/>
      <c r="R2643" s="14"/>
      <c r="S2643" s="14"/>
      <c r="T2643" s="14"/>
      <c r="U2643" s="14"/>
      <c r="V2643" s="14"/>
      <c r="W2643" s="14"/>
      <c r="X2643" s="14"/>
      <c r="Y2643" s="14"/>
      <c r="Z2643" s="14"/>
    </row>
    <row r="2644">
      <c r="A2644" s="106">
        <v>2643.0</v>
      </c>
      <c r="B2644" s="107" t="s">
        <v>7119</v>
      </c>
      <c r="C2644" s="107" t="s">
        <v>8592</v>
      </c>
      <c r="D2644" s="107" t="s">
        <v>4509</v>
      </c>
      <c r="E2644" s="36" t="s">
        <v>8593</v>
      </c>
      <c r="F2644" s="14"/>
      <c r="G2644" s="14"/>
      <c r="H2644" s="14"/>
      <c r="I2644" s="14"/>
      <c r="J2644" s="14"/>
      <c r="K2644" s="14"/>
      <c r="L2644" s="14"/>
      <c r="M2644" s="14"/>
      <c r="N2644" s="14"/>
      <c r="O2644" s="14"/>
      <c r="P2644" s="14"/>
      <c r="Q2644" s="14"/>
      <c r="R2644" s="14"/>
      <c r="S2644" s="14"/>
      <c r="T2644" s="14"/>
      <c r="U2644" s="14"/>
      <c r="V2644" s="14"/>
      <c r="W2644" s="14"/>
      <c r="X2644" s="14"/>
      <c r="Y2644" s="14"/>
      <c r="Z2644" s="14"/>
    </row>
    <row r="2645">
      <c r="A2645" s="106">
        <v>2644.0</v>
      </c>
      <c r="B2645" s="107" t="s">
        <v>7119</v>
      </c>
      <c r="C2645" s="107" t="s">
        <v>8594</v>
      </c>
      <c r="D2645" s="107" t="s">
        <v>4509</v>
      </c>
      <c r="E2645" s="36" t="s">
        <v>8595</v>
      </c>
      <c r="F2645" s="14"/>
      <c r="G2645" s="14"/>
      <c r="H2645" s="14"/>
      <c r="I2645" s="14"/>
      <c r="J2645" s="14"/>
      <c r="K2645" s="14"/>
      <c r="L2645" s="14"/>
      <c r="M2645" s="14"/>
      <c r="N2645" s="14"/>
      <c r="O2645" s="14"/>
      <c r="P2645" s="14"/>
      <c r="Q2645" s="14"/>
      <c r="R2645" s="14"/>
      <c r="S2645" s="14"/>
      <c r="T2645" s="14"/>
      <c r="U2645" s="14"/>
      <c r="V2645" s="14"/>
      <c r="W2645" s="14"/>
      <c r="X2645" s="14"/>
      <c r="Y2645" s="14"/>
      <c r="Z2645" s="14"/>
    </row>
    <row r="2646">
      <c r="A2646" s="106">
        <v>2645.0</v>
      </c>
      <c r="B2646" s="107" t="s">
        <v>7119</v>
      </c>
      <c r="C2646" s="107" t="s">
        <v>8596</v>
      </c>
      <c r="D2646" s="107" t="s">
        <v>4509</v>
      </c>
      <c r="E2646" s="36" t="s">
        <v>8597</v>
      </c>
      <c r="F2646" s="14"/>
      <c r="G2646" s="14"/>
      <c r="H2646" s="14"/>
      <c r="I2646" s="14"/>
      <c r="J2646" s="14"/>
      <c r="K2646" s="14"/>
      <c r="L2646" s="14"/>
      <c r="M2646" s="14"/>
      <c r="N2646" s="14"/>
      <c r="O2646" s="14"/>
      <c r="P2646" s="14"/>
      <c r="Q2646" s="14"/>
      <c r="R2646" s="14"/>
      <c r="S2646" s="14"/>
      <c r="T2646" s="14"/>
      <c r="U2646" s="14"/>
      <c r="V2646" s="14"/>
      <c r="W2646" s="14"/>
      <c r="X2646" s="14"/>
      <c r="Y2646" s="14"/>
      <c r="Z2646" s="14"/>
    </row>
    <row r="2647">
      <c r="A2647" s="106">
        <v>2646.0</v>
      </c>
      <c r="B2647" s="107" t="s">
        <v>7119</v>
      </c>
      <c r="C2647" s="107" t="s">
        <v>4633</v>
      </c>
      <c r="D2647" s="107" t="s">
        <v>4509</v>
      </c>
      <c r="E2647" s="36" t="s">
        <v>8598</v>
      </c>
      <c r="F2647" s="14"/>
      <c r="G2647" s="14"/>
      <c r="H2647" s="14"/>
      <c r="I2647" s="14"/>
      <c r="J2647" s="14"/>
      <c r="K2647" s="14"/>
      <c r="L2647" s="14"/>
      <c r="M2647" s="14"/>
      <c r="N2647" s="14"/>
      <c r="O2647" s="14"/>
      <c r="P2647" s="14"/>
      <c r="Q2647" s="14"/>
      <c r="R2647" s="14"/>
      <c r="S2647" s="14"/>
      <c r="T2647" s="14"/>
      <c r="U2647" s="14"/>
      <c r="V2647" s="14"/>
      <c r="W2647" s="14"/>
      <c r="X2647" s="14"/>
      <c r="Y2647" s="14"/>
      <c r="Z2647" s="14"/>
    </row>
    <row r="2648">
      <c r="A2648" s="106">
        <v>2647.0</v>
      </c>
      <c r="B2648" s="107" t="s">
        <v>7119</v>
      </c>
      <c r="C2648" s="107" t="s">
        <v>8599</v>
      </c>
      <c r="D2648" s="107" t="s">
        <v>4509</v>
      </c>
      <c r="E2648" s="36" t="s">
        <v>8600</v>
      </c>
      <c r="F2648" s="14"/>
      <c r="G2648" s="14"/>
      <c r="H2648" s="14"/>
      <c r="I2648" s="14"/>
      <c r="J2648" s="14"/>
      <c r="K2648" s="14"/>
      <c r="L2648" s="14"/>
      <c r="M2648" s="14"/>
      <c r="N2648" s="14"/>
      <c r="O2648" s="14"/>
      <c r="P2648" s="14"/>
      <c r="Q2648" s="14"/>
      <c r="R2648" s="14"/>
      <c r="S2648" s="14"/>
      <c r="T2648" s="14"/>
      <c r="U2648" s="14"/>
      <c r="V2648" s="14"/>
      <c r="W2648" s="14"/>
      <c r="X2648" s="14"/>
      <c r="Y2648" s="14"/>
      <c r="Z2648" s="14"/>
    </row>
    <row r="2649">
      <c r="A2649" s="106">
        <v>2648.0</v>
      </c>
      <c r="B2649" s="107" t="s">
        <v>7119</v>
      </c>
      <c r="C2649" s="107" t="s">
        <v>8601</v>
      </c>
      <c r="D2649" s="107" t="s">
        <v>4569</v>
      </c>
      <c r="E2649" s="36" t="s">
        <v>8602</v>
      </c>
      <c r="F2649" s="14"/>
      <c r="G2649" s="14"/>
      <c r="H2649" s="14"/>
      <c r="I2649" s="14"/>
      <c r="J2649" s="14"/>
      <c r="K2649" s="14"/>
      <c r="L2649" s="14"/>
      <c r="M2649" s="14"/>
      <c r="N2649" s="14"/>
      <c r="O2649" s="14"/>
      <c r="P2649" s="14"/>
      <c r="Q2649" s="14"/>
      <c r="R2649" s="14"/>
      <c r="S2649" s="14"/>
      <c r="T2649" s="14"/>
      <c r="U2649" s="14"/>
      <c r="V2649" s="14"/>
      <c r="W2649" s="14"/>
      <c r="X2649" s="14"/>
      <c r="Y2649" s="14"/>
      <c r="Z2649" s="14"/>
    </row>
    <row r="2650">
      <c r="A2650" s="106">
        <v>2649.0</v>
      </c>
      <c r="B2650" s="107" t="s">
        <v>7119</v>
      </c>
      <c r="C2650" s="107" t="s">
        <v>8603</v>
      </c>
      <c r="D2650" s="107" t="s">
        <v>4509</v>
      </c>
      <c r="E2650" s="36" t="s">
        <v>8604</v>
      </c>
      <c r="F2650" s="14"/>
      <c r="G2650" s="14"/>
      <c r="H2650" s="14"/>
      <c r="I2650" s="14"/>
      <c r="J2650" s="14"/>
      <c r="K2650" s="14"/>
      <c r="L2650" s="14"/>
      <c r="M2650" s="14"/>
      <c r="N2650" s="14"/>
      <c r="O2650" s="14"/>
      <c r="P2650" s="14"/>
      <c r="Q2650" s="14"/>
      <c r="R2650" s="14"/>
      <c r="S2650" s="14"/>
      <c r="T2650" s="14"/>
      <c r="U2650" s="14"/>
      <c r="V2650" s="14"/>
      <c r="W2650" s="14"/>
      <c r="X2650" s="14"/>
      <c r="Y2650" s="14"/>
      <c r="Z2650" s="14"/>
    </row>
    <row r="2651">
      <c r="A2651" s="106">
        <v>2650.0</v>
      </c>
      <c r="B2651" s="107" t="s">
        <v>7119</v>
      </c>
      <c r="C2651" s="107" t="s">
        <v>8605</v>
      </c>
      <c r="D2651" s="107" t="s">
        <v>4509</v>
      </c>
      <c r="E2651" s="36" t="s">
        <v>8606</v>
      </c>
      <c r="F2651" s="14"/>
      <c r="G2651" s="14"/>
      <c r="H2651" s="14"/>
      <c r="I2651" s="14"/>
      <c r="J2651" s="14"/>
      <c r="K2651" s="14"/>
      <c r="L2651" s="14"/>
      <c r="M2651" s="14"/>
      <c r="N2651" s="14"/>
      <c r="O2651" s="14"/>
      <c r="P2651" s="14"/>
      <c r="Q2651" s="14"/>
      <c r="R2651" s="14"/>
      <c r="S2651" s="14"/>
      <c r="T2651" s="14"/>
      <c r="U2651" s="14"/>
      <c r="V2651" s="14"/>
      <c r="W2651" s="14"/>
      <c r="X2651" s="14"/>
      <c r="Y2651" s="14"/>
      <c r="Z2651" s="14"/>
    </row>
    <row r="2652">
      <c r="A2652" s="106">
        <v>2651.0</v>
      </c>
      <c r="B2652" s="107" t="s">
        <v>7119</v>
      </c>
      <c r="C2652" s="107" t="s">
        <v>6632</v>
      </c>
      <c r="D2652" s="107" t="s">
        <v>4509</v>
      </c>
      <c r="E2652" s="36" t="s">
        <v>8607</v>
      </c>
      <c r="F2652" s="14"/>
      <c r="G2652" s="14"/>
      <c r="H2652" s="14"/>
      <c r="I2652" s="14"/>
      <c r="J2652" s="14"/>
      <c r="K2652" s="14"/>
      <c r="L2652" s="14"/>
      <c r="M2652" s="14"/>
      <c r="N2652" s="14"/>
      <c r="O2652" s="14"/>
      <c r="P2652" s="14"/>
      <c r="Q2652" s="14"/>
      <c r="R2652" s="14"/>
      <c r="S2652" s="14"/>
      <c r="T2652" s="14"/>
      <c r="U2652" s="14"/>
      <c r="V2652" s="14"/>
      <c r="W2652" s="14"/>
      <c r="X2652" s="14"/>
      <c r="Y2652" s="14"/>
      <c r="Z2652" s="14"/>
    </row>
    <row r="2653">
      <c r="A2653" s="106">
        <v>2652.0</v>
      </c>
      <c r="B2653" s="107" t="s">
        <v>7119</v>
      </c>
      <c r="C2653" s="107" t="s">
        <v>8608</v>
      </c>
      <c r="D2653" s="107" t="s">
        <v>4505</v>
      </c>
      <c r="E2653" s="36" t="s">
        <v>8609</v>
      </c>
      <c r="F2653" s="14"/>
      <c r="G2653" s="14"/>
      <c r="H2653" s="14"/>
      <c r="I2653" s="14"/>
      <c r="J2653" s="14"/>
      <c r="K2653" s="14"/>
      <c r="L2653" s="14"/>
      <c r="M2653" s="14"/>
      <c r="N2653" s="14"/>
      <c r="O2653" s="14"/>
      <c r="P2653" s="14"/>
      <c r="Q2653" s="14"/>
      <c r="R2653" s="14"/>
      <c r="S2653" s="14"/>
      <c r="T2653" s="14"/>
      <c r="U2653" s="14"/>
      <c r="V2653" s="14"/>
      <c r="W2653" s="14"/>
      <c r="X2653" s="14"/>
      <c r="Y2653" s="14"/>
      <c r="Z2653" s="14"/>
    </row>
    <row r="2654">
      <c r="A2654" s="106">
        <v>2653.0</v>
      </c>
      <c r="B2654" s="107" t="s">
        <v>7119</v>
      </c>
      <c r="C2654" s="107" t="s">
        <v>5057</v>
      </c>
      <c r="D2654" s="107" t="s">
        <v>4509</v>
      </c>
      <c r="E2654" s="36" t="s">
        <v>8610</v>
      </c>
      <c r="F2654" s="14"/>
      <c r="G2654" s="14"/>
      <c r="H2654" s="14"/>
      <c r="I2654" s="14"/>
      <c r="J2654" s="14"/>
      <c r="K2654" s="14"/>
      <c r="L2654" s="14"/>
      <c r="M2654" s="14"/>
      <c r="N2654" s="14"/>
      <c r="O2654" s="14"/>
      <c r="P2654" s="14"/>
      <c r="Q2654" s="14"/>
      <c r="R2654" s="14"/>
      <c r="S2654" s="14"/>
      <c r="T2654" s="14"/>
      <c r="U2654" s="14"/>
      <c r="V2654" s="14"/>
      <c r="W2654" s="14"/>
      <c r="X2654" s="14"/>
      <c r="Y2654" s="14"/>
      <c r="Z2654" s="14"/>
    </row>
    <row r="2655">
      <c r="A2655" s="106">
        <v>2654.0</v>
      </c>
      <c r="B2655" s="107" t="s">
        <v>7119</v>
      </c>
      <c r="C2655" s="107" t="s">
        <v>4692</v>
      </c>
      <c r="D2655" s="107" t="s">
        <v>4509</v>
      </c>
      <c r="E2655" s="36" t="s">
        <v>8611</v>
      </c>
      <c r="F2655" s="14"/>
      <c r="G2655" s="14"/>
      <c r="H2655" s="14"/>
      <c r="I2655" s="14"/>
      <c r="J2655" s="14"/>
      <c r="K2655" s="14"/>
      <c r="L2655" s="14"/>
      <c r="M2655" s="14"/>
      <c r="N2655" s="14"/>
      <c r="O2655" s="14"/>
      <c r="P2655" s="14"/>
      <c r="Q2655" s="14"/>
      <c r="R2655" s="14"/>
      <c r="S2655" s="14"/>
      <c r="T2655" s="14"/>
      <c r="U2655" s="14"/>
      <c r="V2655" s="14"/>
      <c r="W2655" s="14"/>
      <c r="X2655" s="14"/>
      <c r="Y2655" s="14"/>
      <c r="Z2655" s="14"/>
    </row>
    <row r="2656">
      <c r="A2656" s="106">
        <v>2655.0</v>
      </c>
      <c r="B2656" s="107" t="s">
        <v>7119</v>
      </c>
      <c r="C2656" s="107" t="s">
        <v>8612</v>
      </c>
      <c r="D2656" s="107" t="s">
        <v>4509</v>
      </c>
      <c r="E2656" s="36" t="s">
        <v>8613</v>
      </c>
      <c r="F2656" s="14"/>
      <c r="G2656" s="14"/>
      <c r="H2656" s="14"/>
      <c r="I2656" s="14"/>
      <c r="J2656" s="14"/>
      <c r="K2656" s="14"/>
      <c r="L2656" s="14"/>
      <c r="M2656" s="14"/>
      <c r="N2656" s="14"/>
      <c r="O2656" s="14"/>
      <c r="P2656" s="14"/>
      <c r="Q2656" s="14"/>
      <c r="R2656" s="14"/>
      <c r="S2656" s="14"/>
      <c r="T2656" s="14"/>
      <c r="U2656" s="14"/>
      <c r="V2656" s="14"/>
      <c r="W2656" s="14"/>
      <c r="X2656" s="14"/>
      <c r="Y2656" s="14"/>
      <c r="Z2656" s="14"/>
    </row>
    <row r="2657">
      <c r="A2657" s="106">
        <v>2656.0</v>
      </c>
      <c r="B2657" s="107" t="s">
        <v>7119</v>
      </c>
      <c r="C2657" s="107" t="s">
        <v>8614</v>
      </c>
      <c r="D2657" s="107" t="s">
        <v>4509</v>
      </c>
      <c r="E2657" s="36" t="s">
        <v>8615</v>
      </c>
      <c r="F2657" s="14"/>
      <c r="G2657" s="14"/>
      <c r="H2657" s="14"/>
      <c r="I2657" s="14"/>
      <c r="J2657" s="14"/>
      <c r="K2657" s="14"/>
      <c r="L2657" s="14"/>
      <c r="M2657" s="14"/>
      <c r="N2657" s="14"/>
      <c r="O2657" s="14"/>
      <c r="P2657" s="14"/>
      <c r="Q2657" s="14"/>
      <c r="R2657" s="14"/>
      <c r="S2657" s="14"/>
      <c r="T2657" s="14"/>
      <c r="U2657" s="14"/>
      <c r="V2657" s="14"/>
      <c r="W2657" s="14"/>
      <c r="X2657" s="14"/>
      <c r="Y2657" s="14"/>
      <c r="Z2657" s="14"/>
    </row>
    <row r="2658">
      <c r="A2658" s="106">
        <v>2657.0</v>
      </c>
      <c r="B2658" s="107" t="s">
        <v>7119</v>
      </c>
      <c r="C2658" s="107" t="s">
        <v>8616</v>
      </c>
      <c r="D2658" s="107" t="s">
        <v>4509</v>
      </c>
      <c r="E2658" s="36" t="s">
        <v>8617</v>
      </c>
      <c r="F2658" s="14"/>
      <c r="G2658" s="14"/>
      <c r="H2658" s="14"/>
      <c r="I2658" s="14"/>
      <c r="J2658" s="14"/>
      <c r="K2658" s="14"/>
      <c r="L2658" s="14"/>
      <c r="M2658" s="14"/>
      <c r="N2658" s="14"/>
      <c r="O2658" s="14"/>
      <c r="P2658" s="14"/>
      <c r="Q2658" s="14"/>
      <c r="R2658" s="14"/>
      <c r="S2658" s="14"/>
      <c r="T2658" s="14"/>
      <c r="U2658" s="14"/>
      <c r="V2658" s="14"/>
      <c r="W2658" s="14"/>
      <c r="X2658" s="14"/>
      <c r="Y2658" s="14"/>
      <c r="Z2658" s="14"/>
    </row>
    <row r="2659">
      <c r="A2659" s="106">
        <v>2658.0</v>
      </c>
      <c r="B2659" s="107" t="s">
        <v>7119</v>
      </c>
      <c r="C2659" s="107" t="s">
        <v>8618</v>
      </c>
      <c r="D2659" s="107" t="s">
        <v>4509</v>
      </c>
      <c r="E2659" s="36" t="s">
        <v>8619</v>
      </c>
      <c r="F2659" s="14"/>
      <c r="G2659" s="14"/>
      <c r="H2659" s="14"/>
      <c r="I2659" s="14"/>
      <c r="J2659" s="14"/>
      <c r="K2659" s="14"/>
      <c r="L2659" s="14"/>
      <c r="M2659" s="14"/>
      <c r="N2659" s="14"/>
      <c r="O2659" s="14"/>
      <c r="P2659" s="14"/>
      <c r="Q2659" s="14"/>
      <c r="R2659" s="14"/>
      <c r="S2659" s="14"/>
      <c r="T2659" s="14"/>
      <c r="U2659" s="14"/>
      <c r="V2659" s="14"/>
      <c r="W2659" s="14"/>
      <c r="X2659" s="14"/>
      <c r="Y2659" s="14"/>
      <c r="Z2659" s="14"/>
    </row>
    <row r="2660">
      <c r="A2660" s="106">
        <v>2659.0</v>
      </c>
      <c r="B2660" s="107" t="s">
        <v>7119</v>
      </c>
      <c r="C2660" s="107" t="s">
        <v>8620</v>
      </c>
      <c r="D2660" s="107" t="s">
        <v>4509</v>
      </c>
      <c r="E2660" s="36" t="s">
        <v>8621</v>
      </c>
      <c r="F2660" s="14"/>
      <c r="G2660" s="14"/>
      <c r="H2660" s="14"/>
      <c r="I2660" s="14"/>
      <c r="J2660" s="14"/>
      <c r="K2660" s="14"/>
      <c r="L2660" s="14"/>
      <c r="M2660" s="14"/>
      <c r="N2660" s="14"/>
      <c r="O2660" s="14"/>
      <c r="P2660" s="14"/>
      <c r="Q2660" s="14"/>
      <c r="R2660" s="14"/>
      <c r="S2660" s="14"/>
      <c r="T2660" s="14"/>
      <c r="U2660" s="14"/>
      <c r="V2660" s="14"/>
      <c r="W2660" s="14"/>
      <c r="X2660" s="14"/>
      <c r="Y2660" s="14"/>
      <c r="Z2660" s="14"/>
    </row>
    <row r="2661">
      <c r="A2661" s="106">
        <v>2660.0</v>
      </c>
      <c r="B2661" s="107" t="s">
        <v>7119</v>
      </c>
      <c r="C2661" s="107" t="s">
        <v>8622</v>
      </c>
      <c r="D2661" s="107" t="s">
        <v>4509</v>
      </c>
      <c r="E2661" s="36" t="s">
        <v>8623</v>
      </c>
      <c r="F2661" s="14"/>
      <c r="G2661" s="14"/>
      <c r="H2661" s="14"/>
      <c r="I2661" s="14"/>
      <c r="J2661" s="14"/>
      <c r="K2661" s="14"/>
      <c r="L2661" s="14"/>
      <c r="M2661" s="14"/>
      <c r="N2661" s="14"/>
      <c r="O2661" s="14"/>
      <c r="P2661" s="14"/>
      <c r="Q2661" s="14"/>
      <c r="R2661" s="14"/>
      <c r="S2661" s="14"/>
      <c r="T2661" s="14"/>
      <c r="U2661" s="14"/>
      <c r="V2661" s="14"/>
      <c r="W2661" s="14"/>
      <c r="X2661" s="14"/>
      <c r="Y2661" s="14"/>
      <c r="Z2661" s="14"/>
    </row>
    <row r="2662">
      <c r="A2662" s="106">
        <v>2661.0</v>
      </c>
      <c r="B2662" s="107" t="s">
        <v>7119</v>
      </c>
      <c r="C2662" s="107" t="s">
        <v>5525</v>
      </c>
      <c r="D2662" s="107" t="s">
        <v>4509</v>
      </c>
      <c r="E2662" s="36" t="s">
        <v>8624</v>
      </c>
      <c r="F2662" s="14"/>
      <c r="G2662" s="14"/>
      <c r="H2662" s="14"/>
      <c r="I2662" s="14"/>
      <c r="J2662" s="14"/>
      <c r="K2662" s="14"/>
      <c r="L2662" s="14"/>
      <c r="M2662" s="14"/>
      <c r="N2662" s="14"/>
      <c r="O2662" s="14"/>
      <c r="P2662" s="14"/>
      <c r="Q2662" s="14"/>
      <c r="R2662" s="14"/>
      <c r="S2662" s="14"/>
      <c r="T2662" s="14"/>
      <c r="U2662" s="14"/>
      <c r="V2662" s="14"/>
      <c r="W2662" s="14"/>
      <c r="X2662" s="14"/>
      <c r="Y2662" s="14"/>
      <c r="Z2662" s="14"/>
    </row>
    <row r="2663">
      <c r="A2663" s="106">
        <v>2662.0</v>
      </c>
      <c r="B2663" s="107" t="s">
        <v>7119</v>
      </c>
      <c r="C2663" s="107" t="s">
        <v>6945</v>
      </c>
      <c r="D2663" s="107" t="s">
        <v>4680</v>
      </c>
      <c r="E2663" s="36" t="s">
        <v>8625</v>
      </c>
      <c r="F2663" s="14"/>
      <c r="G2663" s="14"/>
      <c r="H2663" s="14"/>
      <c r="I2663" s="14"/>
      <c r="J2663" s="14"/>
      <c r="K2663" s="14"/>
      <c r="L2663" s="14"/>
      <c r="M2663" s="14"/>
      <c r="N2663" s="14"/>
      <c r="O2663" s="14"/>
      <c r="P2663" s="14"/>
      <c r="Q2663" s="14"/>
      <c r="R2663" s="14"/>
      <c r="S2663" s="14"/>
      <c r="T2663" s="14"/>
      <c r="U2663" s="14"/>
      <c r="V2663" s="14"/>
      <c r="W2663" s="14"/>
      <c r="X2663" s="14"/>
      <c r="Y2663" s="14"/>
      <c r="Z2663" s="14"/>
    </row>
    <row r="2664">
      <c r="A2664" s="106">
        <v>2663.0</v>
      </c>
      <c r="B2664" s="107" t="s">
        <v>7119</v>
      </c>
      <c r="C2664" s="107" t="s">
        <v>8626</v>
      </c>
      <c r="D2664" s="107" t="s">
        <v>4569</v>
      </c>
      <c r="E2664" s="36" t="s">
        <v>8627</v>
      </c>
      <c r="F2664" s="14"/>
      <c r="G2664" s="14"/>
      <c r="H2664" s="14"/>
      <c r="I2664" s="14"/>
      <c r="J2664" s="14"/>
      <c r="K2664" s="14"/>
      <c r="L2664" s="14"/>
      <c r="M2664" s="14"/>
      <c r="N2664" s="14"/>
      <c r="O2664" s="14"/>
      <c r="P2664" s="14"/>
      <c r="Q2664" s="14"/>
      <c r="R2664" s="14"/>
      <c r="S2664" s="14"/>
      <c r="T2664" s="14"/>
      <c r="U2664" s="14"/>
      <c r="V2664" s="14"/>
      <c r="W2664" s="14"/>
      <c r="X2664" s="14"/>
      <c r="Y2664" s="14"/>
      <c r="Z2664" s="14"/>
    </row>
    <row r="2665">
      <c r="A2665" s="106">
        <v>2664.0</v>
      </c>
      <c r="B2665" s="107" t="s">
        <v>7119</v>
      </c>
      <c r="C2665" s="107" t="s">
        <v>8628</v>
      </c>
      <c r="D2665" s="107" t="s">
        <v>4509</v>
      </c>
      <c r="E2665" s="36" t="s">
        <v>8629</v>
      </c>
      <c r="F2665" s="14"/>
      <c r="G2665" s="14"/>
      <c r="H2665" s="14"/>
      <c r="I2665" s="14"/>
      <c r="J2665" s="14"/>
      <c r="K2665" s="14"/>
      <c r="L2665" s="14"/>
      <c r="M2665" s="14"/>
      <c r="N2665" s="14"/>
      <c r="O2665" s="14"/>
      <c r="P2665" s="14"/>
      <c r="Q2665" s="14"/>
      <c r="R2665" s="14"/>
      <c r="S2665" s="14"/>
      <c r="T2665" s="14"/>
      <c r="U2665" s="14"/>
      <c r="V2665" s="14"/>
      <c r="W2665" s="14"/>
      <c r="X2665" s="14"/>
      <c r="Y2665" s="14"/>
      <c r="Z2665" s="14"/>
    </row>
    <row r="2666">
      <c r="A2666" s="106">
        <v>2665.0</v>
      </c>
      <c r="B2666" s="107" t="s">
        <v>7119</v>
      </c>
      <c r="C2666" s="107" t="s">
        <v>5645</v>
      </c>
      <c r="D2666" s="107" t="s">
        <v>4509</v>
      </c>
      <c r="E2666" s="36" t="s">
        <v>8630</v>
      </c>
      <c r="F2666" s="14"/>
      <c r="G2666" s="14"/>
      <c r="H2666" s="14"/>
      <c r="I2666" s="14"/>
      <c r="J2666" s="14"/>
      <c r="K2666" s="14"/>
      <c r="L2666" s="14"/>
      <c r="M2666" s="14"/>
      <c r="N2666" s="14"/>
      <c r="O2666" s="14"/>
      <c r="P2666" s="14"/>
      <c r="Q2666" s="14"/>
      <c r="R2666" s="14"/>
      <c r="S2666" s="14"/>
      <c r="T2666" s="14"/>
      <c r="U2666" s="14"/>
      <c r="V2666" s="14"/>
      <c r="W2666" s="14"/>
      <c r="X2666" s="14"/>
      <c r="Y2666" s="14"/>
      <c r="Z2666" s="14"/>
    </row>
    <row r="2667">
      <c r="A2667" s="106">
        <v>2666.0</v>
      </c>
      <c r="B2667" s="107" t="s">
        <v>7119</v>
      </c>
      <c r="C2667" s="107" t="s">
        <v>8631</v>
      </c>
      <c r="D2667" s="107" t="s">
        <v>4509</v>
      </c>
      <c r="E2667" s="36" t="s">
        <v>8632</v>
      </c>
      <c r="F2667" s="14"/>
      <c r="G2667" s="14"/>
      <c r="H2667" s="14"/>
      <c r="I2667" s="14"/>
      <c r="J2667" s="14"/>
      <c r="K2667" s="14"/>
      <c r="L2667" s="14"/>
      <c r="M2667" s="14"/>
      <c r="N2667" s="14"/>
      <c r="O2667" s="14"/>
      <c r="P2667" s="14"/>
      <c r="Q2667" s="14"/>
      <c r="R2667" s="14"/>
      <c r="S2667" s="14"/>
      <c r="T2667" s="14"/>
      <c r="U2667" s="14"/>
      <c r="V2667" s="14"/>
      <c r="W2667" s="14"/>
      <c r="X2667" s="14"/>
      <c r="Y2667" s="14"/>
      <c r="Z2667" s="14"/>
    </row>
    <row r="2668">
      <c r="A2668" s="106">
        <v>2667.0</v>
      </c>
      <c r="B2668" s="107" t="s">
        <v>7119</v>
      </c>
      <c r="C2668" s="107" t="s">
        <v>4937</v>
      </c>
      <c r="D2668" s="107" t="s">
        <v>4509</v>
      </c>
      <c r="E2668" s="36" t="s">
        <v>8633</v>
      </c>
      <c r="F2668" s="14"/>
      <c r="G2668" s="14"/>
      <c r="H2668" s="14"/>
      <c r="I2668" s="14"/>
      <c r="J2668" s="14"/>
      <c r="K2668" s="14"/>
      <c r="L2668" s="14"/>
      <c r="M2668" s="14"/>
      <c r="N2668" s="14"/>
      <c r="O2668" s="14"/>
      <c r="P2668" s="14"/>
      <c r="Q2668" s="14"/>
      <c r="R2668" s="14"/>
      <c r="S2668" s="14"/>
      <c r="T2668" s="14"/>
      <c r="U2668" s="14"/>
      <c r="V2668" s="14"/>
      <c r="W2668" s="14"/>
      <c r="X2668" s="14"/>
      <c r="Y2668" s="14"/>
      <c r="Z2668" s="14"/>
    </row>
    <row r="2669">
      <c r="A2669" s="106">
        <v>2668.0</v>
      </c>
      <c r="B2669" s="107" t="s">
        <v>7119</v>
      </c>
      <c r="C2669" s="107" t="s">
        <v>8634</v>
      </c>
      <c r="D2669" s="107" t="s">
        <v>4509</v>
      </c>
      <c r="E2669" s="36" t="s">
        <v>8635</v>
      </c>
      <c r="F2669" s="14"/>
      <c r="G2669" s="14"/>
      <c r="H2669" s="14"/>
      <c r="I2669" s="14"/>
      <c r="J2669" s="14"/>
      <c r="K2669" s="14"/>
      <c r="L2669" s="14"/>
      <c r="M2669" s="14"/>
      <c r="N2669" s="14"/>
      <c r="O2669" s="14"/>
      <c r="P2669" s="14"/>
      <c r="Q2669" s="14"/>
      <c r="R2669" s="14"/>
      <c r="S2669" s="14"/>
      <c r="T2669" s="14"/>
      <c r="U2669" s="14"/>
      <c r="V2669" s="14"/>
      <c r="W2669" s="14"/>
      <c r="X2669" s="14"/>
      <c r="Y2669" s="14"/>
      <c r="Z2669" s="14"/>
    </row>
    <row r="2670">
      <c r="A2670" s="106">
        <v>2669.0</v>
      </c>
      <c r="B2670" s="107" t="s">
        <v>7119</v>
      </c>
      <c r="C2670" s="107" t="s">
        <v>6522</v>
      </c>
      <c r="D2670" s="107" t="s">
        <v>4509</v>
      </c>
      <c r="E2670" s="36" t="s">
        <v>8636</v>
      </c>
      <c r="F2670" s="14"/>
      <c r="G2670" s="14"/>
      <c r="H2670" s="14"/>
      <c r="I2670" s="14"/>
      <c r="J2670" s="14"/>
      <c r="K2670" s="14"/>
      <c r="L2670" s="14"/>
      <c r="M2670" s="14"/>
      <c r="N2670" s="14"/>
      <c r="O2670" s="14"/>
      <c r="P2670" s="14"/>
      <c r="Q2670" s="14"/>
      <c r="R2670" s="14"/>
      <c r="S2670" s="14"/>
      <c r="T2670" s="14"/>
      <c r="U2670" s="14"/>
      <c r="V2670" s="14"/>
      <c r="W2670" s="14"/>
      <c r="X2670" s="14"/>
      <c r="Y2670" s="14"/>
      <c r="Z2670" s="14"/>
    </row>
    <row r="2671">
      <c r="A2671" s="106">
        <v>2670.0</v>
      </c>
      <c r="B2671" s="107" t="s">
        <v>7119</v>
      </c>
      <c r="C2671" s="107" t="s">
        <v>8637</v>
      </c>
      <c r="D2671" s="107" t="s">
        <v>4509</v>
      </c>
      <c r="E2671" s="36" t="s">
        <v>8638</v>
      </c>
      <c r="F2671" s="14"/>
      <c r="G2671" s="14"/>
      <c r="H2671" s="14"/>
      <c r="I2671" s="14"/>
      <c r="J2671" s="14"/>
      <c r="K2671" s="14"/>
      <c r="L2671" s="14"/>
      <c r="M2671" s="14"/>
      <c r="N2671" s="14"/>
      <c r="O2671" s="14"/>
      <c r="P2671" s="14"/>
      <c r="Q2671" s="14"/>
      <c r="R2671" s="14"/>
      <c r="S2671" s="14"/>
      <c r="T2671" s="14"/>
      <c r="U2671" s="14"/>
      <c r="V2671" s="14"/>
      <c r="W2671" s="14"/>
      <c r="X2671" s="14"/>
      <c r="Y2671" s="14"/>
      <c r="Z2671" s="14"/>
    </row>
    <row r="2672">
      <c r="A2672" s="106">
        <v>2671.0</v>
      </c>
      <c r="B2672" s="107" t="s">
        <v>7119</v>
      </c>
      <c r="C2672" s="107" t="s">
        <v>8639</v>
      </c>
      <c r="D2672" s="107" t="s">
        <v>4505</v>
      </c>
      <c r="E2672" s="36" t="s">
        <v>8640</v>
      </c>
      <c r="F2672" s="14"/>
      <c r="G2672" s="14"/>
      <c r="H2672" s="14"/>
      <c r="I2672" s="14"/>
      <c r="J2672" s="14"/>
      <c r="K2672" s="14"/>
      <c r="L2672" s="14"/>
      <c r="M2672" s="14"/>
      <c r="N2672" s="14"/>
      <c r="O2672" s="14"/>
      <c r="P2672" s="14"/>
      <c r="Q2672" s="14"/>
      <c r="R2672" s="14"/>
      <c r="S2672" s="14"/>
      <c r="T2672" s="14"/>
      <c r="U2672" s="14"/>
      <c r="V2672" s="14"/>
      <c r="W2672" s="14"/>
      <c r="X2672" s="14"/>
      <c r="Y2672" s="14"/>
      <c r="Z2672" s="14"/>
    </row>
    <row r="2673">
      <c r="A2673" s="106">
        <v>2672.0</v>
      </c>
      <c r="B2673" s="107" t="s">
        <v>7119</v>
      </c>
      <c r="C2673" s="107" t="s">
        <v>8641</v>
      </c>
      <c r="D2673" s="107" t="s">
        <v>4509</v>
      </c>
      <c r="E2673" s="36" t="s">
        <v>8642</v>
      </c>
      <c r="F2673" s="14"/>
      <c r="G2673" s="14"/>
      <c r="H2673" s="14"/>
      <c r="I2673" s="14"/>
      <c r="J2673" s="14"/>
      <c r="K2673" s="14"/>
      <c r="L2673" s="14"/>
      <c r="M2673" s="14"/>
      <c r="N2673" s="14"/>
      <c r="O2673" s="14"/>
      <c r="P2673" s="14"/>
      <c r="Q2673" s="14"/>
      <c r="R2673" s="14"/>
      <c r="S2673" s="14"/>
      <c r="T2673" s="14"/>
      <c r="U2673" s="14"/>
      <c r="V2673" s="14"/>
      <c r="W2673" s="14"/>
      <c r="X2673" s="14"/>
      <c r="Y2673" s="14"/>
      <c r="Z2673" s="14"/>
    </row>
    <row r="2674">
      <c r="A2674" s="106">
        <v>2673.0</v>
      </c>
      <c r="B2674" s="107" t="s">
        <v>7119</v>
      </c>
      <c r="C2674" s="107" t="s">
        <v>4566</v>
      </c>
      <c r="D2674" s="107" t="s">
        <v>4569</v>
      </c>
      <c r="E2674" s="36" t="s">
        <v>8643</v>
      </c>
      <c r="F2674" s="14"/>
      <c r="G2674" s="14"/>
      <c r="H2674" s="14"/>
      <c r="I2674" s="14"/>
      <c r="J2674" s="14"/>
      <c r="K2674" s="14"/>
      <c r="L2674" s="14"/>
      <c r="M2674" s="14"/>
      <c r="N2674" s="14"/>
      <c r="O2674" s="14"/>
      <c r="P2674" s="14"/>
      <c r="Q2674" s="14"/>
      <c r="R2674" s="14"/>
      <c r="S2674" s="14"/>
      <c r="T2674" s="14"/>
      <c r="U2674" s="14"/>
      <c r="V2674" s="14"/>
      <c r="W2674" s="14"/>
      <c r="X2674" s="14"/>
      <c r="Y2674" s="14"/>
      <c r="Z2674" s="14"/>
    </row>
    <row r="2675">
      <c r="A2675" s="106">
        <v>2674.0</v>
      </c>
      <c r="B2675" s="107" t="s">
        <v>7119</v>
      </c>
      <c r="C2675" s="107" t="s">
        <v>8644</v>
      </c>
      <c r="D2675" s="107" t="s">
        <v>4509</v>
      </c>
      <c r="E2675" s="36" t="s">
        <v>8645</v>
      </c>
      <c r="F2675" s="14"/>
      <c r="G2675" s="14"/>
      <c r="H2675" s="14"/>
      <c r="I2675" s="14"/>
      <c r="J2675" s="14"/>
      <c r="K2675" s="14"/>
      <c r="L2675" s="14"/>
      <c r="M2675" s="14"/>
      <c r="N2675" s="14"/>
      <c r="O2675" s="14"/>
      <c r="P2675" s="14"/>
      <c r="Q2675" s="14"/>
      <c r="R2675" s="14"/>
      <c r="S2675" s="14"/>
      <c r="T2675" s="14"/>
      <c r="U2675" s="14"/>
      <c r="V2675" s="14"/>
      <c r="W2675" s="14"/>
      <c r="X2675" s="14"/>
      <c r="Y2675" s="14"/>
      <c r="Z2675" s="14"/>
    </row>
    <row r="2676">
      <c r="A2676" s="106">
        <v>2675.0</v>
      </c>
      <c r="B2676" s="107" t="s">
        <v>7119</v>
      </c>
      <c r="C2676" s="107" t="s">
        <v>8646</v>
      </c>
      <c r="D2676" s="107" t="s">
        <v>4509</v>
      </c>
      <c r="E2676" s="36" t="s">
        <v>8647</v>
      </c>
      <c r="F2676" s="14"/>
      <c r="G2676" s="14"/>
      <c r="H2676" s="14"/>
      <c r="I2676" s="14"/>
      <c r="J2676" s="14"/>
      <c r="K2676" s="14"/>
      <c r="L2676" s="14"/>
      <c r="M2676" s="14"/>
      <c r="N2676" s="14"/>
      <c r="O2676" s="14"/>
      <c r="P2676" s="14"/>
      <c r="Q2676" s="14"/>
      <c r="R2676" s="14"/>
      <c r="S2676" s="14"/>
      <c r="T2676" s="14"/>
      <c r="U2676" s="14"/>
      <c r="V2676" s="14"/>
      <c r="W2676" s="14"/>
      <c r="X2676" s="14"/>
      <c r="Y2676" s="14"/>
      <c r="Z2676" s="14"/>
    </row>
    <row r="2677">
      <c r="A2677" s="106">
        <v>2676.0</v>
      </c>
      <c r="B2677" s="107" t="s">
        <v>7119</v>
      </c>
      <c r="C2677" s="107" t="s">
        <v>4521</v>
      </c>
      <c r="D2677" s="107" t="s">
        <v>4509</v>
      </c>
      <c r="E2677" s="36" t="s">
        <v>8648</v>
      </c>
      <c r="F2677" s="14"/>
      <c r="G2677" s="14"/>
      <c r="H2677" s="14"/>
      <c r="I2677" s="14"/>
      <c r="J2677" s="14"/>
      <c r="K2677" s="14"/>
      <c r="L2677" s="14"/>
      <c r="M2677" s="14"/>
      <c r="N2677" s="14"/>
      <c r="O2677" s="14"/>
      <c r="P2677" s="14"/>
      <c r="Q2677" s="14"/>
      <c r="R2677" s="14"/>
      <c r="S2677" s="14"/>
      <c r="T2677" s="14"/>
      <c r="U2677" s="14"/>
      <c r="V2677" s="14"/>
      <c r="W2677" s="14"/>
      <c r="X2677" s="14"/>
      <c r="Y2677" s="14"/>
      <c r="Z2677" s="14"/>
    </row>
    <row r="2678">
      <c r="A2678" s="106">
        <v>2677.0</v>
      </c>
      <c r="B2678" s="107" t="s">
        <v>7119</v>
      </c>
      <c r="C2678" s="107" t="s">
        <v>4692</v>
      </c>
      <c r="D2678" s="107" t="s">
        <v>4509</v>
      </c>
      <c r="E2678" s="36" t="s">
        <v>8649</v>
      </c>
      <c r="F2678" s="14"/>
      <c r="G2678" s="14"/>
      <c r="H2678" s="14"/>
      <c r="I2678" s="14"/>
      <c r="J2678" s="14"/>
      <c r="K2678" s="14"/>
      <c r="L2678" s="14"/>
      <c r="M2678" s="14"/>
      <c r="N2678" s="14"/>
      <c r="O2678" s="14"/>
      <c r="P2678" s="14"/>
      <c r="Q2678" s="14"/>
      <c r="R2678" s="14"/>
      <c r="S2678" s="14"/>
      <c r="T2678" s="14"/>
      <c r="U2678" s="14"/>
      <c r="V2678" s="14"/>
      <c r="W2678" s="14"/>
      <c r="X2678" s="14"/>
      <c r="Y2678" s="14"/>
      <c r="Z2678" s="14"/>
    </row>
    <row r="2679">
      <c r="A2679" s="106">
        <v>2678.0</v>
      </c>
      <c r="B2679" s="107" t="s">
        <v>7119</v>
      </c>
      <c r="C2679" s="107" t="s">
        <v>4822</v>
      </c>
      <c r="D2679" s="107" t="s">
        <v>4509</v>
      </c>
      <c r="E2679" s="36" t="s">
        <v>8650</v>
      </c>
      <c r="F2679" s="14"/>
      <c r="G2679" s="14"/>
      <c r="H2679" s="14"/>
      <c r="I2679" s="14"/>
      <c r="J2679" s="14"/>
      <c r="K2679" s="14"/>
      <c r="L2679" s="14"/>
      <c r="M2679" s="14"/>
      <c r="N2679" s="14"/>
      <c r="O2679" s="14"/>
      <c r="P2679" s="14"/>
      <c r="Q2679" s="14"/>
      <c r="R2679" s="14"/>
      <c r="S2679" s="14"/>
      <c r="T2679" s="14"/>
      <c r="U2679" s="14"/>
      <c r="V2679" s="14"/>
      <c r="W2679" s="14"/>
      <c r="X2679" s="14"/>
      <c r="Y2679" s="14"/>
      <c r="Z2679" s="14"/>
    </row>
    <row r="2680">
      <c r="A2680" s="106">
        <v>2679.0</v>
      </c>
      <c r="B2680" s="107" t="s">
        <v>7119</v>
      </c>
      <c r="C2680" s="107" t="s">
        <v>4579</v>
      </c>
      <c r="D2680" s="107" t="s">
        <v>4509</v>
      </c>
      <c r="E2680" s="36" t="s">
        <v>8651</v>
      </c>
      <c r="F2680" s="14"/>
      <c r="G2680" s="14"/>
      <c r="H2680" s="14"/>
      <c r="I2680" s="14"/>
      <c r="J2680" s="14"/>
      <c r="K2680" s="14"/>
      <c r="L2680" s="14"/>
      <c r="M2680" s="14"/>
      <c r="N2680" s="14"/>
      <c r="O2680" s="14"/>
      <c r="P2680" s="14"/>
      <c r="Q2680" s="14"/>
      <c r="R2680" s="14"/>
      <c r="S2680" s="14"/>
      <c r="T2680" s="14"/>
      <c r="U2680" s="14"/>
      <c r="V2680" s="14"/>
      <c r="W2680" s="14"/>
      <c r="X2680" s="14"/>
      <c r="Y2680" s="14"/>
      <c r="Z2680" s="14"/>
    </row>
    <row r="2681">
      <c r="A2681" s="106">
        <v>2680.0</v>
      </c>
      <c r="B2681" s="107" t="s">
        <v>7119</v>
      </c>
      <c r="C2681" s="107" t="s">
        <v>8652</v>
      </c>
      <c r="D2681" s="107" t="s">
        <v>4509</v>
      </c>
      <c r="E2681" s="36" t="s">
        <v>8653</v>
      </c>
      <c r="F2681" s="14"/>
      <c r="G2681" s="14"/>
      <c r="H2681" s="14"/>
      <c r="I2681" s="14"/>
      <c r="J2681" s="14"/>
      <c r="K2681" s="14"/>
      <c r="L2681" s="14"/>
      <c r="M2681" s="14"/>
      <c r="N2681" s="14"/>
      <c r="O2681" s="14"/>
      <c r="P2681" s="14"/>
      <c r="Q2681" s="14"/>
      <c r="R2681" s="14"/>
      <c r="S2681" s="14"/>
      <c r="T2681" s="14"/>
      <c r="U2681" s="14"/>
      <c r="V2681" s="14"/>
      <c r="W2681" s="14"/>
      <c r="X2681" s="14"/>
      <c r="Y2681" s="14"/>
      <c r="Z2681" s="14"/>
    </row>
    <row r="2682">
      <c r="A2682" s="106">
        <v>2681.0</v>
      </c>
      <c r="B2682" s="107" t="s">
        <v>7119</v>
      </c>
      <c r="C2682" s="107" t="s">
        <v>8654</v>
      </c>
      <c r="D2682" s="107" t="s">
        <v>4509</v>
      </c>
      <c r="E2682" s="36" t="s">
        <v>8655</v>
      </c>
      <c r="F2682" s="14"/>
      <c r="G2682" s="14"/>
      <c r="H2682" s="14"/>
      <c r="I2682" s="14"/>
      <c r="J2682" s="14"/>
      <c r="K2682" s="14"/>
      <c r="L2682" s="14"/>
      <c r="M2682" s="14"/>
      <c r="N2682" s="14"/>
      <c r="O2682" s="14"/>
      <c r="P2682" s="14"/>
      <c r="Q2682" s="14"/>
      <c r="R2682" s="14"/>
      <c r="S2682" s="14"/>
      <c r="T2682" s="14"/>
      <c r="U2682" s="14"/>
      <c r="V2682" s="14"/>
      <c r="W2682" s="14"/>
      <c r="X2682" s="14"/>
      <c r="Y2682" s="14"/>
      <c r="Z2682" s="14"/>
    </row>
    <row r="2683">
      <c r="A2683" s="106">
        <v>2682.0</v>
      </c>
      <c r="B2683" s="107" t="s">
        <v>7119</v>
      </c>
      <c r="C2683" s="107" t="s">
        <v>4530</v>
      </c>
      <c r="D2683" s="107" t="s">
        <v>4505</v>
      </c>
      <c r="E2683" s="36" t="s">
        <v>8656</v>
      </c>
      <c r="F2683" s="14"/>
      <c r="G2683" s="14"/>
      <c r="H2683" s="14"/>
      <c r="I2683" s="14"/>
      <c r="J2683" s="14"/>
      <c r="K2683" s="14"/>
      <c r="L2683" s="14"/>
      <c r="M2683" s="14"/>
      <c r="N2683" s="14"/>
      <c r="O2683" s="14"/>
      <c r="P2683" s="14"/>
      <c r="Q2683" s="14"/>
      <c r="R2683" s="14"/>
      <c r="S2683" s="14"/>
      <c r="T2683" s="14"/>
      <c r="U2683" s="14"/>
      <c r="V2683" s="14"/>
      <c r="W2683" s="14"/>
      <c r="X2683" s="14"/>
      <c r="Y2683" s="14"/>
      <c r="Z2683" s="14"/>
    </row>
    <row r="2684">
      <c r="A2684" s="106">
        <v>2683.0</v>
      </c>
      <c r="B2684" s="107" t="s">
        <v>7119</v>
      </c>
      <c r="C2684" s="107" t="s">
        <v>4558</v>
      </c>
      <c r="D2684" s="107" t="s">
        <v>4509</v>
      </c>
      <c r="E2684" s="36" t="s">
        <v>8657</v>
      </c>
      <c r="F2684" s="14"/>
      <c r="G2684" s="14"/>
      <c r="H2684" s="14"/>
      <c r="I2684" s="14"/>
      <c r="J2684" s="14"/>
      <c r="K2684" s="14"/>
      <c r="L2684" s="14"/>
      <c r="M2684" s="14"/>
      <c r="N2684" s="14"/>
      <c r="O2684" s="14"/>
      <c r="P2684" s="14"/>
      <c r="Q2684" s="14"/>
      <c r="R2684" s="14"/>
      <c r="S2684" s="14"/>
      <c r="T2684" s="14"/>
      <c r="U2684" s="14"/>
      <c r="V2684" s="14"/>
      <c r="W2684" s="14"/>
      <c r="X2684" s="14"/>
      <c r="Y2684" s="14"/>
      <c r="Z2684" s="14"/>
    </row>
    <row r="2685">
      <c r="A2685" s="106">
        <v>2684.0</v>
      </c>
      <c r="B2685" s="107" t="s">
        <v>7119</v>
      </c>
      <c r="C2685" s="107" t="s">
        <v>8658</v>
      </c>
      <c r="D2685" s="107" t="s">
        <v>4509</v>
      </c>
      <c r="E2685" s="36" t="s">
        <v>8659</v>
      </c>
      <c r="F2685" s="14"/>
      <c r="G2685" s="14"/>
      <c r="H2685" s="14"/>
      <c r="I2685" s="14"/>
      <c r="J2685" s="14"/>
      <c r="K2685" s="14"/>
      <c r="L2685" s="14"/>
      <c r="M2685" s="14"/>
      <c r="N2685" s="14"/>
      <c r="O2685" s="14"/>
      <c r="P2685" s="14"/>
      <c r="Q2685" s="14"/>
      <c r="R2685" s="14"/>
      <c r="S2685" s="14"/>
      <c r="T2685" s="14"/>
      <c r="U2685" s="14"/>
      <c r="V2685" s="14"/>
      <c r="W2685" s="14"/>
      <c r="X2685" s="14"/>
      <c r="Y2685" s="14"/>
      <c r="Z2685" s="14"/>
    </row>
    <row r="2686">
      <c r="A2686" s="106">
        <v>2685.0</v>
      </c>
      <c r="B2686" s="107" t="s">
        <v>7119</v>
      </c>
      <c r="C2686" s="107" t="s">
        <v>8660</v>
      </c>
      <c r="D2686" s="107" t="s">
        <v>4509</v>
      </c>
      <c r="E2686" s="36" t="s">
        <v>7463</v>
      </c>
      <c r="F2686" s="14"/>
      <c r="G2686" s="14"/>
      <c r="H2686" s="14"/>
      <c r="I2686" s="14"/>
      <c r="J2686" s="14"/>
      <c r="K2686" s="14"/>
      <c r="L2686" s="14"/>
      <c r="M2686" s="14"/>
      <c r="N2686" s="14"/>
      <c r="O2686" s="14"/>
      <c r="P2686" s="14"/>
      <c r="Q2686" s="14"/>
      <c r="R2686" s="14"/>
      <c r="S2686" s="14"/>
      <c r="T2686" s="14"/>
      <c r="U2686" s="14"/>
      <c r="V2686" s="14"/>
      <c r="W2686" s="14"/>
      <c r="X2686" s="14"/>
      <c r="Y2686" s="14"/>
      <c r="Z2686" s="14"/>
    </row>
    <row r="2687">
      <c r="A2687" s="106">
        <v>2686.0</v>
      </c>
      <c r="B2687" s="107" t="s">
        <v>7119</v>
      </c>
      <c r="C2687" s="107" t="s">
        <v>8661</v>
      </c>
      <c r="D2687" s="107" t="s">
        <v>4543</v>
      </c>
      <c r="E2687" s="36" t="s">
        <v>8662</v>
      </c>
      <c r="F2687" s="14"/>
      <c r="G2687" s="14"/>
      <c r="H2687" s="14"/>
      <c r="I2687" s="14"/>
      <c r="J2687" s="14"/>
      <c r="K2687" s="14"/>
      <c r="L2687" s="14"/>
      <c r="M2687" s="14"/>
      <c r="N2687" s="14"/>
      <c r="O2687" s="14"/>
      <c r="P2687" s="14"/>
      <c r="Q2687" s="14"/>
      <c r="R2687" s="14"/>
      <c r="S2687" s="14"/>
      <c r="T2687" s="14"/>
      <c r="U2687" s="14"/>
      <c r="V2687" s="14"/>
      <c r="W2687" s="14"/>
      <c r="X2687" s="14"/>
      <c r="Y2687" s="14"/>
      <c r="Z2687" s="14"/>
    </row>
    <row r="2688">
      <c r="A2688" s="106">
        <v>2687.0</v>
      </c>
      <c r="B2688" s="107" t="s">
        <v>7119</v>
      </c>
      <c r="C2688" s="107" t="s">
        <v>8663</v>
      </c>
      <c r="D2688" s="107" t="s">
        <v>4509</v>
      </c>
      <c r="E2688" s="36" t="s">
        <v>8664</v>
      </c>
      <c r="F2688" s="14"/>
      <c r="G2688" s="14"/>
      <c r="H2688" s="14"/>
      <c r="I2688" s="14"/>
      <c r="J2688" s="14"/>
      <c r="K2688" s="14"/>
      <c r="L2688" s="14"/>
      <c r="M2688" s="14"/>
      <c r="N2688" s="14"/>
      <c r="O2688" s="14"/>
      <c r="P2688" s="14"/>
      <c r="Q2688" s="14"/>
      <c r="R2688" s="14"/>
      <c r="S2688" s="14"/>
      <c r="T2688" s="14"/>
      <c r="U2688" s="14"/>
      <c r="V2688" s="14"/>
      <c r="W2688" s="14"/>
      <c r="X2688" s="14"/>
      <c r="Y2688" s="14"/>
      <c r="Z2688" s="14"/>
    </row>
    <row r="2689">
      <c r="A2689" s="106">
        <v>2688.0</v>
      </c>
      <c r="B2689" s="107" t="s">
        <v>7119</v>
      </c>
      <c r="C2689" s="107" t="s">
        <v>7618</v>
      </c>
      <c r="D2689" s="107" t="s">
        <v>4509</v>
      </c>
      <c r="E2689" s="36" t="s">
        <v>8665</v>
      </c>
      <c r="F2689" s="14"/>
      <c r="G2689" s="14"/>
      <c r="H2689" s="14"/>
      <c r="I2689" s="14"/>
      <c r="J2689" s="14"/>
      <c r="K2689" s="14"/>
      <c r="L2689" s="14"/>
      <c r="M2689" s="14"/>
      <c r="N2689" s="14"/>
      <c r="O2689" s="14"/>
      <c r="P2689" s="14"/>
      <c r="Q2689" s="14"/>
      <c r="R2689" s="14"/>
      <c r="S2689" s="14"/>
      <c r="T2689" s="14"/>
      <c r="U2689" s="14"/>
      <c r="V2689" s="14"/>
      <c r="W2689" s="14"/>
      <c r="X2689" s="14"/>
      <c r="Y2689" s="14"/>
      <c r="Z2689" s="14"/>
    </row>
    <row r="2690">
      <c r="A2690" s="106">
        <v>2689.0</v>
      </c>
      <c r="B2690" s="107" t="s">
        <v>7119</v>
      </c>
      <c r="C2690" s="107" t="s">
        <v>5197</v>
      </c>
      <c r="D2690" s="107" t="s">
        <v>4543</v>
      </c>
      <c r="E2690" s="36" t="s">
        <v>8666</v>
      </c>
      <c r="F2690" s="14"/>
      <c r="G2690" s="14"/>
      <c r="H2690" s="14"/>
      <c r="I2690" s="14"/>
      <c r="J2690" s="14"/>
      <c r="K2690" s="14"/>
      <c r="L2690" s="14"/>
      <c r="M2690" s="14"/>
      <c r="N2690" s="14"/>
      <c r="O2690" s="14"/>
      <c r="P2690" s="14"/>
      <c r="Q2690" s="14"/>
      <c r="R2690" s="14"/>
      <c r="S2690" s="14"/>
      <c r="T2690" s="14"/>
      <c r="U2690" s="14"/>
      <c r="V2690" s="14"/>
      <c r="W2690" s="14"/>
      <c r="X2690" s="14"/>
      <c r="Y2690" s="14"/>
      <c r="Z2690" s="14"/>
    </row>
    <row r="2691">
      <c r="A2691" s="106">
        <v>2690.0</v>
      </c>
      <c r="B2691" s="107" t="s">
        <v>7119</v>
      </c>
      <c r="C2691" s="107" t="s">
        <v>8667</v>
      </c>
      <c r="D2691" s="107" t="s">
        <v>4680</v>
      </c>
      <c r="E2691" s="36" t="s">
        <v>8668</v>
      </c>
      <c r="F2691" s="14"/>
      <c r="G2691" s="14"/>
      <c r="H2691" s="14"/>
      <c r="I2691" s="14"/>
      <c r="J2691" s="14"/>
      <c r="K2691" s="14"/>
      <c r="L2691" s="14"/>
      <c r="M2691" s="14"/>
      <c r="N2691" s="14"/>
      <c r="O2691" s="14"/>
      <c r="P2691" s="14"/>
      <c r="Q2691" s="14"/>
      <c r="R2691" s="14"/>
      <c r="S2691" s="14"/>
      <c r="T2691" s="14"/>
      <c r="U2691" s="14"/>
      <c r="V2691" s="14"/>
      <c r="W2691" s="14"/>
      <c r="X2691" s="14"/>
      <c r="Y2691" s="14"/>
      <c r="Z2691" s="14"/>
    </row>
    <row r="2692">
      <c r="A2692" s="106">
        <v>2691.0</v>
      </c>
      <c r="B2692" s="107" t="s">
        <v>7119</v>
      </c>
      <c r="C2692" s="107" t="s">
        <v>8575</v>
      </c>
      <c r="D2692" s="107" t="s">
        <v>4543</v>
      </c>
      <c r="E2692" s="36" t="s">
        <v>8669</v>
      </c>
      <c r="F2692" s="14"/>
      <c r="G2692" s="14"/>
      <c r="H2692" s="14"/>
      <c r="I2692" s="14"/>
      <c r="J2692" s="14"/>
      <c r="K2692" s="14"/>
      <c r="L2692" s="14"/>
      <c r="M2692" s="14"/>
      <c r="N2692" s="14"/>
      <c r="O2692" s="14"/>
      <c r="P2692" s="14"/>
      <c r="Q2692" s="14"/>
      <c r="R2692" s="14"/>
      <c r="S2692" s="14"/>
      <c r="T2692" s="14"/>
      <c r="U2692" s="14"/>
      <c r="V2692" s="14"/>
      <c r="W2692" s="14"/>
      <c r="X2692" s="14"/>
      <c r="Y2692" s="14"/>
      <c r="Z2692" s="14"/>
    </row>
    <row r="2693">
      <c r="A2693" s="106">
        <v>2692.0</v>
      </c>
      <c r="B2693" s="107" t="s">
        <v>7119</v>
      </c>
      <c r="C2693" s="107" t="s">
        <v>4578</v>
      </c>
      <c r="D2693" s="107" t="s">
        <v>4509</v>
      </c>
      <c r="E2693" s="36" t="s">
        <v>8670</v>
      </c>
      <c r="F2693" s="14"/>
      <c r="G2693" s="14"/>
      <c r="H2693" s="14"/>
      <c r="I2693" s="14"/>
      <c r="J2693" s="14"/>
      <c r="K2693" s="14"/>
      <c r="L2693" s="14"/>
      <c r="M2693" s="14"/>
      <c r="N2693" s="14"/>
      <c r="O2693" s="14"/>
      <c r="P2693" s="14"/>
      <c r="Q2693" s="14"/>
      <c r="R2693" s="14"/>
      <c r="S2693" s="14"/>
      <c r="T2693" s="14"/>
      <c r="U2693" s="14"/>
      <c r="V2693" s="14"/>
      <c r="W2693" s="14"/>
      <c r="X2693" s="14"/>
      <c r="Y2693" s="14"/>
      <c r="Z2693" s="14"/>
    </row>
    <row r="2694">
      <c r="A2694" s="106">
        <v>2693.0</v>
      </c>
      <c r="B2694" s="107" t="s">
        <v>7119</v>
      </c>
      <c r="C2694" s="107" t="s">
        <v>8671</v>
      </c>
      <c r="D2694" s="107" t="s">
        <v>4509</v>
      </c>
      <c r="E2694" s="36" t="s">
        <v>8672</v>
      </c>
      <c r="F2694" s="14"/>
      <c r="G2694" s="14"/>
      <c r="H2694" s="14"/>
      <c r="I2694" s="14"/>
      <c r="J2694" s="14"/>
      <c r="K2694" s="14"/>
      <c r="L2694" s="14"/>
      <c r="M2694" s="14"/>
      <c r="N2694" s="14"/>
      <c r="O2694" s="14"/>
      <c r="P2694" s="14"/>
      <c r="Q2694" s="14"/>
      <c r="R2694" s="14"/>
      <c r="S2694" s="14"/>
      <c r="T2694" s="14"/>
      <c r="U2694" s="14"/>
      <c r="V2694" s="14"/>
      <c r="W2694" s="14"/>
      <c r="X2694" s="14"/>
      <c r="Y2694" s="14"/>
      <c r="Z2694" s="14"/>
    </row>
    <row r="2695">
      <c r="A2695" s="106">
        <v>2694.0</v>
      </c>
      <c r="B2695" s="107" t="s">
        <v>7119</v>
      </c>
      <c r="C2695" s="107" t="s">
        <v>8673</v>
      </c>
      <c r="D2695" s="107" t="s">
        <v>4509</v>
      </c>
      <c r="E2695" s="36" t="s">
        <v>8674</v>
      </c>
      <c r="F2695" s="14"/>
      <c r="G2695" s="14"/>
      <c r="H2695" s="14"/>
      <c r="I2695" s="14"/>
      <c r="J2695" s="14"/>
      <c r="K2695" s="14"/>
      <c r="L2695" s="14"/>
      <c r="M2695" s="14"/>
      <c r="N2695" s="14"/>
      <c r="O2695" s="14"/>
      <c r="P2695" s="14"/>
      <c r="Q2695" s="14"/>
      <c r="R2695" s="14"/>
      <c r="S2695" s="14"/>
      <c r="T2695" s="14"/>
      <c r="U2695" s="14"/>
      <c r="V2695" s="14"/>
      <c r="W2695" s="14"/>
      <c r="X2695" s="14"/>
      <c r="Y2695" s="14"/>
      <c r="Z2695" s="14"/>
    </row>
    <row r="2696">
      <c r="A2696" s="106">
        <v>2695.0</v>
      </c>
      <c r="B2696" s="107" t="s">
        <v>7119</v>
      </c>
      <c r="C2696" s="107" t="s">
        <v>8675</v>
      </c>
      <c r="D2696" s="107" t="s">
        <v>4509</v>
      </c>
      <c r="E2696" s="36" t="s">
        <v>8676</v>
      </c>
      <c r="F2696" s="14"/>
      <c r="G2696" s="14"/>
      <c r="H2696" s="14"/>
      <c r="I2696" s="14"/>
      <c r="J2696" s="14"/>
      <c r="K2696" s="14"/>
      <c r="L2696" s="14"/>
      <c r="M2696" s="14"/>
      <c r="N2696" s="14"/>
      <c r="O2696" s="14"/>
      <c r="P2696" s="14"/>
      <c r="Q2696" s="14"/>
      <c r="R2696" s="14"/>
      <c r="S2696" s="14"/>
      <c r="T2696" s="14"/>
      <c r="U2696" s="14"/>
      <c r="V2696" s="14"/>
      <c r="W2696" s="14"/>
      <c r="X2696" s="14"/>
      <c r="Y2696" s="14"/>
      <c r="Z2696" s="14"/>
    </row>
    <row r="2697">
      <c r="A2697" s="106">
        <v>2696.0</v>
      </c>
      <c r="B2697" s="107" t="s">
        <v>7119</v>
      </c>
      <c r="C2697" s="107" t="s">
        <v>5057</v>
      </c>
      <c r="D2697" s="107" t="s">
        <v>4505</v>
      </c>
      <c r="E2697" s="36" t="s">
        <v>8677</v>
      </c>
      <c r="F2697" s="14"/>
      <c r="G2697" s="14"/>
      <c r="H2697" s="14"/>
      <c r="I2697" s="14"/>
      <c r="J2697" s="14"/>
      <c r="K2697" s="14"/>
      <c r="L2697" s="14"/>
      <c r="M2697" s="14"/>
      <c r="N2697" s="14"/>
      <c r="O2697" s="14"/>
      <c r="P2697" s="14"/>
      <c r="Q2697" s="14"/>
      <c r="R2697" s="14"/>
      <c r="S2697" s="14"/>
      <c r="T2697" s="14"/>
      <c r="U2697" s="14"/>
      <c r="V2697" s="14"/>
      <c r="W2697" s="14"/>
      <c r="X2697" s="14"/>
      <c r="Y2697" s="14"/>
      <c r="Z2697" s="14"/>
    </row>
    <row r="2698">
      <c r="A2698" s="106">
        <v>2697.0</v>
      </c>
      <c r="B2698" s="107" t="s">
        <v>7119</v>
      </c>
      <c r="C2698" s="107" t="s">
        <v>4586</v>
      </c>
      <c r="D2698" s="107" t="s">
        <v>4509</v>
      </c>
      <c r="E2698" s="36" t="s">
        <v>8678</v>
      </c>
      <c r="F2698" s="14"/>
      <c r="G2698" s="14"/>
      <c r="H2698" s="14"/>
      <c r="I2698" s="14"/>
      <c r="J2698" s="14"/>
      <c r="K2698" s="14"/>
      <c r="L2698" s="14"/>
      <c r="M2698" s="14"/>
      <c r="N2698" s="14"/>
      <c r="O2698" s="14"/>
      <c r="P2698" s="14"/>
      <c r="Q2698" s="14"/>
      <c r="R2698" s="14"/>
      <c r="S2698" s="14"/>
      <c r="T2698" s="14"/>
      <c r="U2698" s="14"/>
      <c r="V2698" s="14"/>
      <c r="W2698" s="14"/>
      <c r="X2698" s="14"/>
      <c r="Y2698" s="14"/>
      <c r="Z2698" s="14"/>
    </row>
    <row r="2699">
      <c r="A2699" s="106">
        <v>2698.0</v>
      </c>
      <c r="B2699" s="107" t="s">
        <v>7119</v>
      </c>
      <c r="C2699" s="107" t="s">
        <v>8679</v>
      </c>
      <c r="D2699" s="107" t="s">
        <v>4509</v>
      </c>
      <c r="E2699" s="36" t="s">
        <v>8680</v>
      </c>
      <c r="F2699" s="14"/>
      <c r="G2699" s="14"/>
      <c r="H2699" s="14"/>
      <c r="I2699" s="14"/>
      <c r="J2699" s="14"/>
      <c r="K2699" s="14"/>
      <c r="L2699" s="14"/>
      <c r="M2699" s="14"/>
      <c r="N2699" s="14"/>
      <c r="O2699" s="14"/>
      <c r="P2699" s="14"/>
      <c r="Q2699" s="14"/>
      <c r="R2699" s="14"/>
      <c r="S2699" s="14"/>
      <c r="T2699" s="14"/>
      <c r="U2699" s="14"/>
      <c r="V2699" s="14"/>
      <c r="W2699" s="14"/>
      <c r="X2699" s="14"/>
      <c r="Y2699" s="14"/>
      <c r="Z2699" s="14"/>
    </row>
    <row r="2700">
      <c r="A2700" s="106">
        <v>2699.0</v>
      </c>
      <c r="B2700" s="107" t="s">
        <v>7119</v>
      </c>
      <c r="C2700" s="107" t="s">
        <v>4824</v>
      </c>
      <c r="D2700" s="107" t="s">
        <v>4509</v>
      </c>
      <c r="E2700" s="36" t="s">
        <v>8681</v>
      </c>
      <c r="F2700" s="14"/>
      <c r="G2700" s="14"/>
      <c r="H2700" s="14"/>
      <c r="I2700" s="14"/>
      <c r="J2700" s="14"/>
      <c r="K2700" s="14"/>
      <c r="L2700" s="14"/>
      <c r="M2700" s="14"/>
      <c r="N2700" s="14"/>
      <c r="O2700" s="14"/>
      <c r="P2700" s="14"/>
      <c r="Q2700" s="14"/>
      <c r="R2700" s="14"/>
      <c r="S2700" s="14"/>
      <c r="T2700" s="14"/>
      <c r="U2700" s="14"/>
      <c r="V2700" s="14"/>
      <c r="W2700" s="14"/>
      <c r="X2700" s="14"/>
      <c r="Y2700" s="14"/>
      <c r="Z2700" s="14"/>
    </row>
    <row r="2701">
      <c r="A2701" s="106">
        <v>2700.0</v>
      </c>
      <c r="B2701" s="107" t="s">
        <v>7119</v>
      </c>
      <c r="C2701" s="107" t="s">
        <v>8682</v>
      </c>
      <c r="D2701" s="107" t="s">
        <v>4569</v>
      </c>
      <c r="E2701" s="36" t="s">
        <v>8683</v>
      </c>
      <c r="F2701" s="14"/>
      <c r="G2701" s="14"/>
      <c r="H2701" s="14"/>
      <c r="I2701" s="14"/>
      <c r="J2701" s="14"/>
      <c r="K2701" s="14"/>
      <c r="L2701" s="14"/>
      <c r="M2701" s="14"/>
      <c r="N2701" s="14"/>
      <c r="O2701" s="14"/>
      <c r="P2701" s="14"/>
      <c r="Q2701" s="14"/>
      <c r="R2701" s="14"/>
      <c r="S2701" s="14"/>
      <c r="T2701" s="14"/>
      <c r="U2701" s="14"/>
      <c r="V2701" s="14"/>
      <c r="W2701" s="14"/>
      <c r="X2701" s="14"/>
      <c r="Y2701" s="14"/>
      <c r="Z2701" s="14"/>
    </row>
    <row r="2702">
      <c r="A2702" s="106">
        <v>2701.0</v>
      </c>
      <c r="B2702" s="107" t="s">
        <v>7119</v>
      </c>
      <c r="C2702" s="107" t="s">
        <v>8684</v>
      </c>
      <c r="D2702" s="107" t="s">
        <v>4509</v>
      </c>
      <c r="E2702" s="36" t="s">
        <v>8685</v>
      </c>
      <c r="F2702" s="14"/>
      <c r="G2702" s="14"/>
      <c r="H2702" s="14"/>
      <c r="I2702" s="14"/>
      <c r="J2702" s="14"/>
      <c r="K2702" s="14"/>
      <c r="L2702" s="14"/>
      <c r="M2702" s="14"/>
      <c r="N2702" s="14"/>
      <c r="O2702" s="14"/>
      <c r="P2702" s="14"/>
      <c r="Q2702" s="14"/>
      <c r="R2702" s="14"/>
      <c r="S2702" s="14"/>
      <c r="T2702" s="14"/>
      <c r="U2702" s="14"/>
      <c r="V2702" s="14"/>
      <c r="W2702" s="14"/>
      <c r="X2702" s="14"/>
      <c r="Y2702" s="14"/>
      <c r="Z2702" s="14"/>
    </row>
    <row r="2703">
      <c r="A2703" s="106">
        <v>2702.0</v>
      </c>
      <c r="B2703" s="107" t="s">
        <v>7119</v>
      </c>
      <c r="C2703" s="107" t="s">
        <v>4822</v>
      </c>
      <c r="D2703" s="107" t="s">
        <v>4509</v>
      </c>
      <c r="E2703" s="36" t="s">
        <v>8686</v>
      </c>
      <c r="F2703" s="14"/>
      <c r="G2703" s="14"/>
      <c r="H2703" s="14"/>
      <c r="I2703" s="14"/>
      <c r="J2703" s="14"/>
      <c r="K2703" s="14"/>
      <c r="L2703" s="14"/>
      <c r="M2703" s="14"/>
      <c r="N2703" s="14"/>
      <c r="O2703" s="14"/>
      <c r="P2703" s="14"/>
      <c r="Q2703" s="14"/>
      <c r="R2703" s="14"/>
      <c r="S2703" s="14"/>
      <c r="T2703" s="14"/>
      <c r="U2703" s="14"/>
      <c r="V2703" s="14"/>
      <c r="W2703" s="14"/>
      <c r="X2703" s="14"/>
      <c r="Y2703" s="14"/>
      <c r="Z2703" s="14"/>
    </row>
    <row r="2704">
      <c r="A2704" s="106">
        <v>2703.0</v>
      </c>
      <c r="B2704" s="107" t="s">
        <v>7119</v>
      </c>
      <c r="C2704" s="107" t="s">
        <v>4659</v>
      </c>
      <c r="D2704" s="107" t="s">
        <v>4509</v>
      </c>
      <c r="E2704" s="36" t="s">
        <v>8687</v>
      </c>
      <c r="F2704" s="14"/>
      <c r="G2704" s="14"/>
      <c r="H2704" s="14"/>
      <c r="I2704" s="14"/>
      <c r="J2704" s="14"/>
      <c r="K2704" s="14"/>
      <c r="L2704" s="14"/>
      <c r="M2704" s="14"/>
      <c r="N2704" s="14"/>
      <c r="O2704" s="14"/>
      <c r="P2704" s="14"/>
      <c r="Q2704" s="14"/>
      <c r="R2704" s="14"/>
      <c r="S2704" s="14"/>
      <c r="T2704" s="14"/>
      <c r="U2704" s="14"/>
      <c r="V2704" s="14"/>
      <c r="W2704" s="14"/>
      <c r="X2704" s="14"/>
      <c r="Y2704" s="14"/>
      <c r="Z2704" s="14"/>
    </row>
    <row r="2705">
      <c r="A2705" s="106">
        <v>2704.0</v>
      </c>
      <c r="B2705" s="107" t="s">
        <v>7119</v>
      </c>
      <c r="C2705" s="107" t="s">
        <v>8688</v>
      </c>
      <c r="D2705" s="107" t="s">
        <v>4509</v>
      </c>
      <c r="E2705" s="36" t="s">
        <v>8689</v>
      </c>
      <c r="F2705" s="14"/>
      <c r="G2705" s="14"/>
      <c r="H2705" s="14"/>
      <c r="I2705" s="14"/>
      <c r="J2705" s="14"/>
      <c r="K2705" s="14"/>
      <c r="L2705" s="14"/>
      <c r="M2705" s="14"/>
      <c r="N2705" s="14"/>
      <c r="O2705" s="14"/>
      <c r="P2705" s="14"/>
      <c r="Q2705" s="14"/>
      <c r="R2705" s="14"/>
      <c r="S2705" s="14"/>
      <c r="T2705" s="14"/>
      <c r="U2705" s="14"/>
      <c r="V2705" s="14"/>
      <c r="W2705" s="14"/>
      <c r="X2705" s="14"/>
      <c r="Y2705" s="14"/>
      <c r="Z2705" s="14"/>
    </row>
    <row r="2706">
      <c r="A2706" s="106">
        <v>2705.0</v>
      </c>
      <c r="B2706" s="107" t="s">
        <v>7119</v>
      </c>
      <c r="C2706" s="107" t="s">
        <v>8690</v>
      </c>
      <c r="D2706" s="107" t="s">
        <v>4509</v>
      </c>
      <c r="E2706" s="36" t="s">
        <v>8691</v>
      </c>
      <c r="F2706" s="14"/>
      <c r="G2706" s="14"/>
      <c r="H2706" s="14"/>
      <c r="I2706" s="14"/>
      <c r="J2706" s="14"/>
      <c r="K2706" s="14"/>
      <c r="L2706" s="14"/>
      <c r="M2706" s="14"/>
      <c r="N2706" s="14"/>
      <c r="O2706" s="14"/>
      <c r="P2706" s="14"/>
      <c r="Q2706" s="14"/>
      <c r="R2706" s="14"/>
      <c r="S2706" s="14"/>
      <c r="T2706" s="14"/>
      <c r="U2706" s="14"/>
      <c r="V2706" s="14"/>
      <c r="W2706" s="14"/>
      <c r="X2706" s="14"/>
      <c r="Y2706" s="14"/>
      <c r="Z2706" s="14"/>
    </row>
    <row r="2707">
      <c r="A2707" s="106">
        <v>2706.0</v>
      </c>
      <c r="B2707" s="107" t="s">
        <v>7119</v>
      </c>
      <c r="C2707" s="107" t="s">
        <v>4564</v>
      </c>
      <c r="D2707" s="107" t="s">
        <v>4509</v>
      </c>
      <c r="E2707" s="36" t="s">
        <v>8692</v>
      </c>
      <c r="F2707" s="14"/>
      <c r="G2707" s="14"/>
      <c r="H2707" s="14"/>
      <c r="I2707" s="14"/>
      <c r="J2707" s="14"/>
      <c r="K2707" s="14"/>
      <c r="L2707" s="14"/>
      <c r="M2707" s="14"/>
      <c r="N2707" s="14"/>
      <c r="O2707" s="14"/>
      <c r="P2707" s="14"/>
      <c r="Q2707" s="14"/>
      <c r="R2707" s="14"/>
      <c r="S2707" s="14"/>
      <c r="T2707" s="14"/>
      <c r="U2707" s="14"/>
      <c r="V2707" s="14"/>
      <c r="W2707" s="14"/>
      <c r="X2707" s="14"/>
      <c r="Y2707" s="14"/>
      <c r="Z2707" s="14"/>
    </row>
    <row r="2708">
      <c r="A2708" s="106">
        <v>2707.0</v>
      </c>
      <c r="B2708" s="107" t="s">
        <v>7119</v>
      </c>
      <c r="C2708" s="107" t="s">
        <v>8693</v>
      </c>
      <c r="D2708" s="107" t="s">
        <v>4509</v>
      </c>
      <c r="E2708" s="36" t="s">
        <v>8694</v>
      </c>
      <c r="F2708" s="14"/>
      <c r="G2708" s="14"/>
      <c r="H2708" s="14"/>
      <c r="I2708" s="14"/>
      <c r="J2708" s="14"/>
      <c r="K2708" s="14"/>
      <c r="L2708" s="14"/>
      <c r="M2708" s="14"/>
      <c r="N2708" s="14"/>
      <c r="O2708" s="14"/>
      <c r="P2708" s="14"/>
      <c r="Q2708" s="14"/>
      <c r="R2708" s="14"/>
      <c r="S2708" s="14"/>
      <c r="T2708" s="14"/>
      <c r="U2708" s="14"/>
      <c r="V2708" s="14"/>
      <c r="W2708" s="14"/>
      <c r="X2708" s="14"/>
      <c r="Y2708" s="14"/>
      <c r="Z2708" s="14"/>
    </row>
    <row r="2709">
      <c r="A2709" s="106">
        <v>2708.0</v>
      </c>
      <c r="B2709" s="107" t="s">
        <v>7119</v>
      </c>
      <c r="C2709" s="107" t="s">
        <v>5395</v>
      </c>
      <c r="D2709" s="107" t="s">
        <v>4509</v>
      </c>
      <c r="E2709" s="36" t="s">
        <v>8695</v>
      </c>
      <c r="F2709" s="14"/>
      <c r="G2709" s="14"/>
      <c r="H2709" s="14"/>
      <c r="I2709" s="14"/>
      <c r="J2709" s="14"/>
      <c r="K2709" s="14"/>
      <c r="L2709" s="14"/>
      <c r="M2709" s="14"/>
      <c r="N2709" s="14"/>
      <c r="O2709" s="14"/>
      <c r="P2709" s="14"/>
      <c r="Q2709" s="14"/>
      <c r="R2709" s="14"/>
      <c r="S2709" s="14"/>
      <c r="T2709" s="14"/>
      <c r="U2709" s="14"/>
      <c r="V2709" s="14"/>
      <c r="W2709" s="14"/>
      <c r="X2709" s="14"/>
      <c r="Y2709" s="14"/>
      <c r="Z2709" s="14"/>
    </row>
    <row r="2710">
      <c r="A2710" s="106">
        <v>2709.0</v>
      </c>
      <c r="B2710" s="107" t="s">
        <v>7119</v>
      </c>
      <c r="C2710" s="107" t="s">
        <v>5562</v>
      </c>
      <c r="D2710" s="107" t="s">
        <v>4509</v>
      </c>
      <c r="E2710" s="36" t="s">
        <v>8696</v>
      </c>
      <c r="F2710" s="14"/>
      <c r="G2710" s="14"/>
      <c r="H2710" s="14"/>
      <c r="I2710" s="14"/>
      <c r="J2710" s="14"/>
      <c r="K2710" s="14"/>
      <c r="L2710" s="14"/>
      <c r="M2710" s="14"/>
      <c r="N2710" s="14"/>
      <c r="O2710" s="14"/>
      <c r="P2710" s="14"/>
      <c r="Q2710" s="14"/>
      <c r="R2710" s="14"/>
      <c r="S2710" s="14"/>
      <c r="T2710" s="14"/>
      <c r="U2710" s="14"/>
      <c r="V2710" s="14"/>
      <c r="W2710" s="14"/>
      <c r="X2710" s="14"/>
      <c r="Y2710" s="14"/>
      <c r="Z2710" s="14"/>
    </row>
    <row r="2711">
      <c r="A2711" s="106">
        <v>2710.0</v>
      </c>
      <c r="B2711" s="107" t="s">
        <v>7119</v>
      </c>
      <c r="C2711" s="107" t="s">
        <v>4541</v>
      </c>
      <c r="D2711" s="107" t="s">
        <v>4509</v>
      </c>
      <c r="E2711" s="36" t="s">
        <v>7502</v>
      </c>
      <c r="F2711" s="14"/>
      <c r="G2711" s="14"/>
      <c r="H2711" s="14"/>
      <c r="I2711" s="14"/>
      <c r="J2711" s="14"/>
      <c r="K2711" s="14"/>
      <c r="L2711" s="14"/>
      <c r="M2711" s="14"/>
      <c r="N2711" s="14"/>
      <c r="O2711" s="14"/>
      <c r="P2711" s="14"/>
      <c r="Q2711" s="14"/>
      <c r="R2711" s="14"/>
      <c r="S2711" s="14"/>
      <c r="T2711" s="14"/>
      <c r="U2711" s="14"/>
      <c r="V2711" s="14"/>
      <c r="W2711" s="14"/>
      <c r="X2711" s="14"/>
      <c r="Y2711" s="14"/>
      <c r="Z2711" s="14"/>
    </row>
    <row r="2712">
      <c r="A2712" s="106">
        <v>2711.0</v>
      </c>
      <c r="B2712" s="107" t="s">
        <v>7119</v>
      </c>
      <c r="C2712" s="107" t="s">
        <v>8697</v>
      </c>
      <c r="D2712" s="107" t="s">
        <v>4509</v>
      </c>
      <c r="E2712" s="36" t="s">
        <v>8698</v>
      </c>
      <c r="F2712" s="14"/>
      <c r="G2712" s="14"/>
      <c r="H2712" s="14"/>
      <c r="I2712" s="14"/>
      <c r="J2712" s="14"/>
      <c r="K2712" s="14"/>
      <c r="L2712" s="14"/>
      <c r="M2712" s="14"/>
      <c r="N2712" s="14"/>
      <c r="O2712" s="14"/>
      <c r="P2712" s="14"/>
      <c r="Q2712" s="14"/>
      <c r="R2712" s="14"/>
      <c r="S2712" s="14"/>
      <c r="T2712" s="14"/>
      <c r="U2712" s="14"/>
      <c r="V2712" s="14"/>
      <c r="W2712" s="14"/>
      <c r="X2712" s="14"/>
      <c r="Y2712" s="14"/>
      <c r="Z2712" s="14"/>
    </row>
    <row r="2713">
      <c r="A2713" s="106">
        <v>2712.0</v>
      </c>
      <c r="B2713" s="107" t="s">
        <v>7119</v>
      </c>
      <c r="C2713" s="107" t="s">
        <v>8699</v>
      </c>
      <c r="D2713" s="107" t="s">
        <v>4509</v>
      </c>
      <c r="E2713" s="36" t="s">
        <v>8700</v>
      </c>
      <c r="F2713" s="14"/>
      <c r="G2713" s="14"/>
      <c r="H2713" s="14"/>
      <c r="I2713" s="14"/>
      <c r="J2713" s="14"/>
      <c r="K2713" s="14"/>
      <c r="L2713" s="14"/>
      <c r="M2713" s="14"/>
      <c r="N2713" s="14"/>
      <c r="O2713" s="14"/>
      <c r="P2713" s="14"/>
      <c r="Q2713" s="14"/>
      <c r="R2713" s="14"/>
      <c r="S2713" s="14"/>
      <c r="T2713" s="14"/>
      <c r="U2713" s="14"/>
      <c r="V2713" s="14"/>
      <c r="W2713" s="14"/>
      <c r="X2713" s="14"/>
      <c r="Y2713" s="14"/>
      <c r="Z2713" s="14"/>
    </row>
    <row r="2714">
      <c r="A2714" s="106">
        <v>2713.0</v>
      </c>
      <c r="B2714" s="107" t="s">
        <v>7119</v>
      </c>
      <c r="C2714" s="107" t="s">
        <v>4771</v>
      </c>
      <c r="D2714" s="107" t="s">
        <v>4509</v>
      </c>
      <c r="E2714" s="36" t="s">
        <v>8701</v>
      </c>
      <c r="F2714" s="14"/>
      <c r="G2714" s="14"/>
      <c r="H2714" s="14"/>
      <c r="I2714" s="14"/>
      <c r="J2714" s="14"/>
      <c r="K2714" s="14"/>
      <c r="L2714" s="14"/>
      <c r="M2714" s="14"/>
      <c r="N2714" s="14"/>
      <c r="O2714" s="14"/>
      <c r="P2714" s="14"/>
      <c r="Q2714" s="14"/>
      <c r="R2714" s="14"/>
      <c r="S2714" s="14"/>
      <c r="T2714" s="14"/>
      <c r="U2714" s="14"/>
      <c r="V2714" s="14"/>
      <c r="W2714" s="14"/>
      <c r="X2714" s="14"/>
      <c r="Y2714" s="14"/>
      <c r="Z2714" s="14"/>
    </row>
    <row r="2715">
      <c r="A2715" s="106">
        <v>2714.0</v>
      </c>
      <c r="B2715" s="107" t="s">
        <v>7119</v>
      </c>
      <c r="C2715" s="107" t="s">
        <v>5199</v>
      </c>
      <c r="D2715" s="107" t="s">
        <v>4509</v>
      </c>
      <c r="E2715" s="36" t="s">
        <v>8702</v>
      </c>
      <c r="F2715" s="14"/>
      <c r="G2715" s="14"/>
      <c r="H2715" s="14"/>
      <c r="I2715" s="14"/>
      <c r="J2715" s="14"/>
      <c r="K2715" s="14"/>
      <c r="L2715" s="14"/>
      <c r="M2715" s="14"/>
      <c r="N2715" s="14"/>
      <c r="O2715" s="14"/>
      <c r="P2715" s="14"/>
      <c r="Q2715" s="14"/>
      <c r="R2715" s="14"/>
      <c r="S2715" s="14"/>
      <c r="T2715" s="14"/>
      <c r="U2715" s="14"/>
      <c r="V2715" s="14"/>
      <c r="W2715" s="14"/>
      <c r="X2715" s="14"/>
      <c r="Y2715" s="14"/>
      <c r="Z2715" s="14"/>
    </row>
    <row r="2716">
      <c r="A2716" s="106">
        <v>2715.0</v>
      </c>
      <c r="B2716" s="107" t="s">
        <v>7119</v>
      </c>
      <c r="C2716" s="107" t="s">
        <v>8703</v>
      </c>
      <c r="D2716" s="107" t="s">
        <v>4509</v>
      </c>
      <c r="E2716" s="36" t="s">
        <v>8704</v>
      </c>
      <c r="F2716" s="14"/>
      <c r="G2716" s="14"/>
      <c r="H2716" s="14"/>
      <c r="I2716" s="14"/>
      <c r="J2716" s="14"/>
      <c r="K2716" s="14"/>
      <c r="L2716" s="14"/>
      <c r="M2716" s="14"/>
      <c r="N2716" s="14"/>
      <c r="O2716" s="14"/>
      <c r="P2716" s="14"/>
      <c r="Q2716" s="14"/>
      <c r="R2716" s="14"/>
      <c r="S2716" s="14"/>
      <c r="T2716" s="14"/>
      <c r="U2716" s="14"/>
      <c r="V2716" s="14"/>
      <c r="W2716" s="14"/>
      <c r="X2716" s="14"/>
      <c r="Y2716" s="14"/>
      <c r="Z2716" s="14"/>
    </row>
    <row r="2717">
      <c r="A2717" s="106">
        <v>2716.0</v>
      </c>
      <c r="B2717" s="107" t="s">
        <v>7119</v>
      </c>
      <c r="C2717" s="107" t="s">
        <v>8705</v>
      </c>
      <c r="D2717" s="107" t="s">
        <v>4509</v>
      </c>
      <c r="E2717" s="36" t="s">
        <v>8706</v>
      </c>
      <c r="F2717" s="14"/>
      <c r="G2717" s="14"/>
      <c r="H2717" s="14"/>
      <c r="I2717" s="14"/>
      <c r="J2717" s="14"/>
      <c r="K2717" s="14"/>
      <c r="L2717" s="14"/>
      <c r="M2717" s="14"/>
      <c r="N2717" s="14"/>
      <c r="O2717" s="14"/>
      <c r="P2717" s="14"/>
      <c r="Q2717" s="14"/>
      <c r="R2717" s="14"/>
      <c r="S2717" s="14"/>
      <c r="T2717" s="14"/>
      <c r="U2717" s="14"/>
      <c r="V2717" s="14"/>
      <c r="W2717" s="14"/>
      <c r="X2717" s="14"/>
      <c r="Y2717" s="14"/>
      <c r="Z2717" s="14"/>
    </row>
    <row r="2718">
      <c r="A2718" s="106">
        <v>2717.0</v>
      </c>
      <c r="B2718" s="107" t="s">
        <v>7119</v>
      </c>
      <c r="C2718" s="107" t="s">
        <v>8707</v>
      </c>
      <c r="D2718" s="107" t="s">
        <v>4509</v>
      </c>
      <c r="E2718" s="36" t="s">
        <v>8708</v>
      </c>
      <c r="F2718" s="14"/>
      <c r="G2718" s="14"/>
      <c r="H2718" s="14"/>
      <c r="I2718" s="14"/>
      <c r="J2718" s="14"/>
      <c r="K2718" s="14"/>
      <c r="L2718" s="14"/>
      <c r="M2718" s="14"/>
      <c r="N2718" s="14"/>
      <c r="O2718" s="14"/>
      <c r="P2718" s="14"/>
      <c r="Q2718" s="14"/>
      <c r="R2718" s="14"/>
      <c r="S2718" s="14"/>
      <c r="T2718" s="14"/>
      <c r="U2718" s="14"/>
      <c r="V2718" s="14"/>
      <c r="W2718" s="14"/>
      <c r="X2718" s="14"/>
      <c r="Y2718" s="14"/>
      <c r="Z2718" s="14"/>
    </row>
    <row r="2719">
      <c r="A2719" s="106">
        <v>2718.0</v>
      </c>
      <c r="B2719" s="107" t="s">
        <v>7119</v>
      </c>
      <c r="C2719" s="107" t="s">
        <v>5546</v>
      </c>
      <c r="D2719" s="107" t="s">
        <v>4509</v>
      </c>
      <c r="E2719" s="36" t="s">
        <v>8709</v>
      </c>
      <c r="F2719" s="14"/>
      <c r="G2719" s="14"/>
      <c r="H2719" s="14"/>
      <c r="I2719" s="14"/>
      <c r="J2719" s="14"/>
      <c r="K2719" s="14"/>
      <c r="L2719" s="14"/>
      <c r="M2719" s="14"/>
      <c r="N2719" s="14"/>
      <c r="O2719" s="14"/>
      <c r="P2719" s="14"/>
      <c r="Q2719" s="14"/>
      <c r="R2719" s="14"/>
      <c r="S2719" s="14"/>
      <c r="T2719" s="14"/>
      <c r="U2719" s="14"/>
      <c r="V2719" s="14"/>
      <c r="W2719" s="14"/>
      <c r="X2719" s="14"/>
      <c r="Y2719" s="14"/>
      <c r="Z2719" s="14"/>
    </row>
    <row r="2720">
      <c r="A2720" s="106">
        <v>2719.0</v>
      </c>
      <c r="B2720" s="107" t="s">
        <v>7119</v>
      </c>
      <c r="C2720" s="107" t="s">
        <v>8710</v>
      </c>
      <c r="D2720" s="107" t="s">
        <v>4505</v>
      </c>
      <c r="E2720" s="36" t="s">
        <v>8711</v>
      </c>
      <c r="F2720" s="14"/>
      <c r="G2720" s="14"/>
      <c r="H2720" s="14"/>
      <c r="I2720" s="14"/>
      <c r="J2720" s="14"/>
      <c r="K2720" s="14"/>
      <c r="L2720" s="14"/>
      <c r="M2720" s="14"/>
      <c r="N2720" s="14"/>
      <c r="O2720" s="14"/>
      <c r="P2720" s="14"/>
      <c r="Q2720" s="14"/>
      <c r="R2720" s="14"/>
      <c r="S2720" s="14"/>
      <c r="T2720" s="14"/>
      <c r="U2720" s="14"/>
      <c r="V2720" s="14"/>
      <c r="W2720" s="14"/>
      <c r="X2720" s="14"/>
      <c r="Y2720" s="14"/>
      <c r="Z2720" s="14"/>
    </row>
    <row r="2721">
      <c r="A2721" s="106">
        <v>2720.0</v>
      </c>
      <c r="B2721" s="107" t="s">
        <v>7119</v>
      </c>
      <c r="C2721" s="107" t="s">
        <v>5199</v>
      </c>
      <c r="D2721" s="107" t="s">
        <v>4509</v>
      </c>
      <c r="E2721" s="36" t="s">
        <v>8712</v>
      </c>
      <c r="F2721" s="14"/>
      <c r="G2721" s="14"/>
      <c r="H2721" s="14"/>
      <c r="I2721" s="14"/>
      <c r="J2721" s="14"/>
      <c r="K2721" s="14"/>
      <c r="L2721" s="14"/>
      <c r="M2721" s="14"/>
      <c r="N2721" s="14"/>
      <c r="O2721" s="14"/>
      <c r="P2721" s="14"/>
      <c r="Q2721" s="14"/>
      <c r="R2721" s="14"/>
      <c r="S2721" s="14"/>
      <c r="T2721" s="14"/>
      <c r="U2721" s="14"/>
      <c r="V2721" s="14"/>
      <c r="W2721" s="14"/>
      <c r="X2721" s="14"/>
      <c r="Y2721" s="14"/>
      <c r="Z2721" s="14"/>
    </row>
    <row r="2722">
      <c r="A2722" s="106">
        <v>2721.0</v>
      </c>
      <c r="B2722" s="107" t="s">
        <v>7119</v>
      </c>
      <c r="C2722" s="107" t="s">
        <v>4536</v>
      </c>
      <c r="D2722" s="107" t="s">
        <v>4509</v>
      </c>
      <c r="E2722" s="36" t="s">
        <v>8713</v>
      </c>
      <c r="F2722" s="14"/>
      <c r="G2722" s="14"/>
      <c r="H2722" s="14"/>
      <c r="I2722" s="14"/>
      <c r="J2722" s="14"/>
      <c r="K2722" s="14"/>
      <c r="L2722" s="14"/>
      <c r="M2722" s="14"/>
      <c r="N2722" s="14"/>
      <c r="O2722" s="14"/>
      <c r="P2722" s="14"/>
      <c r="Q2722" s="14"/>
      <c r="R2722" s="14"/>
      <c r="S2722" s="14"/>
      <c r="T2722" s="14"/>
      <c r="U2722" s="14"/>
      <c r="V2722" s="14"/>
      <c r="W2722" s="14"/>
      <c r="X2722" s="14"/>
      <c r="Y2722" s="14"/>
      <c r="Z2722" s="14"/>
    </row>
    <row r="2723">
      <c r="A2723" s="106">
        <v>2722.0</v>
      </c>
      <c r="B2723" s="107" t="s">
        <v>7119</v>
      </c>
      <c r="C2723" s="107" t="s">
        <v>8714</v>
      </c>
      <c r="D2723" s="107" t="s">
        <v>4509</v>
      </c>
      <c r="E2723" s="36" t="s">
        <v>8715</v>
      </c>
      <c r="F2723" s="14"/>
      <c r="G2723" s="14"/>
      <c r="H2723" s="14"/>
      <c r="I2723" s="14"/>
      <c r="J2723" s="14"/>
      <c r="K2723" s="14"/>
      <c r="L2723" s="14"/>
      <c r="M2723" s="14"/>
      <c r="N2723" s="14"/>
      <c r="O2723" s="14"/>
      <c r="P2723" s="14"/>
      <c r="Q2723" s="14"/>
      <c r="R2723" s="14"/>
      <c r="S2723" s="14"/>
      <c r="T2723" s="14"/>
      <c r="U2723" s="14"/>
      <c r="V2723" s="14"/>
      <c r="W2723" s="14"/>
      <c r="X2723" s="14"/>
      <c r="Y2723" s="14"/>
      <c r="Z2723" s="14"/>
    </row>
    <row r="2724">
      <c r="A2724" s="106">
        <v>2723.0</v>
      </c>
      <c r="B2724" s="107" t="s">
        <v>7119</v>
      </c>
      <c r="C2724" s="107" t="s">
        <v>4659</v>
      </c>
      <c r="D2724" s="107" t="s">
        <v>4509</v>
      </c>
      <c r="E2724" s="36" t="s">
        <v>8716</v>
      </c>
      <c r="F2724" s="14"/>
      <c r="G2724" s="14"/>
      <c r="H2724" s="14"/>
      <c r="I2724" s="14"/>
      <c r="J2724" s="14"/>
      <c r="K2724" s="14"/>
      <c r="L2724" s="14"/>
      <c r="M2724" s="14"/>
      <c r="N2724" s="14"/>
      <c r="O2724" s="14"/>
      <c r="P2724" s="14"/>
      <c r="Q2724" s="14"/>
      <c r="R2724" s="14"/>
      <c r="S2724" s="14"/>
      <c r="T2724" s="14"/>
      <c r="U2724" s="14"/>
      <c r="V2724" s="14"/>
      <c r="W2724" s="14"/>
      <c r="X2724" s="14"/>
      <c r="Y2724" s="14"/>
      <c r="Z2724" s="14"/>
    </row>
    <row r="2725">
      <c r="A2725" s="106">
        <v>2724.0</v>
      </c>
      <c r="B2725" s="107" t="s">
        <v>7119</v>
      </c>
      <c r="C2725" s="107" t="s">
        <v>5199</v>
      </c>
      <c r="D2725" s="107" t="s">
        <v>4509</v>
      </c>
      <c r="E2725" s="36" t="s">
        <v>8717</v>
      </c>
      <c r="F2725" s="14"/>
      <c r="G2725" s="14"/>
      <c r="H2725" s="14"/>
      <c r="I2725" s="14"/>
      <c r="J2725" s="14"/>
      <c r="K2725" s="14"/>
      <c r="L2725" s="14"/>
      <c r="M2725" s="14"/>
      <c r="N2725" s="14"/>
      <c r="O2725" s="14"/>
      <c r="P2725" s="14"/>
      <c r="Q2725" s="14"/>
      <c r="R2725" s="14"/>
      <c r="S2725" s="14"/>
      <c r="T2725" s="14"/>
      <c r="U2725" s="14"/>
      <c r="V2725" s="14"/>
      <c r="W2725" s="14"/>
      <c r="X2725" s="14"/>
      <c r="Y2725" s="14"/>
      <c r="Z2725" s="14"/>
    </row>
    <row r="2726">
      <c r="A2726" s="106">
        <v>2725.0</v>
      </c>
      <c r="B2726" s="107" t="s">
        <v>7119</v>
      </c>
      <c r="C2726" s="107" t="s">
        <v>7399</v>
      </c>
      <c r="D2726" s="107" t="s">
        <v>4509</v>
      </c>
      <c r="E2726" s="36" t="s">
        <v>8718</v>
      </c>
      <c r="F2726" s="14"/>
      <c r="G2726" s="14"/>
      <c r="H2726" s="14"/>
      <c r="I2726" s="14"/>
      <c r="J2726" s="14"/>
      <c r="K2726" s="14"/>
      <c r="L2726" s="14"/>
      <c r="M2726" s="14"/>
      <c r="N2726" s="14"/>
      <c r="O2726" s="14"/>
      <c r="P2726" s="14"/>
      <c r="Q2726" s="14"/>
      <c r="R2726" s="14"/>
      <c r="S2726" s="14"/>
      <c r="T2726" s="14"/>
      <c r="U2726" s="14"/>
      <c r="V2726" s="14"/>
      <c r="W2726" s="14"/>
      <c r="X2726" s="14"/>
      <c r="Y2726" s="14"/>
      <c r="Z2726" s="14"/>
    </row>
    <row r="2727">
      <c r="A2727" s="106">
        <v>2726.0</v>
      </c>
      <c r="B2727" s="107" t="s">
        <v>7119</v>
      </c>
      <c r="C2727" s="107" t="s">
        <v>8719</v>
      </c>
      <c r="D2727" s="107" t="s">
        <v>4509</v>
      </c>
      <c r="E2727" s="36" t="s">
        <v>8720</v>
      </c>
      <c r="F2727" s="14"/>
      <c r="G2727" s="14"/>
      <c r="H2727" s="14"/>
      <c r="I2727" s="14"/>
      <c r="J2727" s="14"/>
      <c r="K2727" s="14"/>
      <c r="L2727" s="14"/>
      <c r="M2727" s="14"/>
      <c r="N2727" s="14"/>
      <c r="O2727" s="14"/>
      <c r="P2727" s="14"/>
      <c r="Q2727" s="14"/>
      <c r="R2727" s="14"/>
      <c r="S2727" s="14"/>
      <c r="T2727" s="14"/>
      <c r="U2727" s="14"/>
      <c r="V2727" s="14"/>
      <c r="W2727" s="14"/>
      <c r="X2727" s="14"/>
      <c r="Y2727" s="14"/>
      <c r="Z2727" s="14"/>
    </row>
    <row r="2728">
      <c r="A2728" s="106">
        <v>2727.0</v>
      </c>
      <c r="B2728" s="107" t="s">
        <v>7119</v>
      </c>
      <c r="C2728" s="107" t="s">
        <v>8721</v>
      </c>
      <c r="D2728" s="107" t="s">
        <v>4509</v>
      </c>
      <c r="E2728" s="36" t="s">
        <v>7483</v>
      </c>
      <c r="F2728" s="14"/>
      <c r="G2728" s="14"/>
      <c r="H2728" s="14"/>
      <c r="I2728" s="14"/>
      <c r="J2728" s="14"/>
      <c r="K2728" s="14"/>
      <c r="L2728" s="14"/>
      <c r="M2728" s="14"/>
      <c r="N2728" s="14"/>
      <c r="O2728" s="14"/>
      <c r="P2728" s="14"/>
      <c r="Q2728" s="14"/>
      <c r="R2728" s="14"/>
      <c r="S2728" s="14"/>
      <c r="T2728" s="14"/>
      <c r="U2728" s="14"/>
      <c r="V2728" s="14"/>
      <c r="W2728" s="14"/>
      <c r="X2728" s="14"/>
      <c r="Y2728" s="14"/>
      <c r="Z2728" s="14"/>
    </row>
    <row r="2729">
      <c r="A2729" s="106">
        <v>2728.0</v>
      </c>
      <c r="B2729" s="107" t="s">
        <v>7119</v>
      </c>
      <c r="C2729" s="107" t="s">
        <v>5197</v>
      </c>
      <c r="D2729" s="107" t="s">
        <v>4509</v>
      </c>
      <c r="E2729" s="36" t="s">
        <v>8722</v>
      </c>
      <c r="F2729" s="14"/>
      <c r="G2729" s="14"/>
      <c r="H2729" s="14"/>
      <c r="I2729" s="14"/>
      <c r="J2729" s="14"/>
      <c r="K2729" s="14"/>
      <c r="L2729" s="14"/>
      <c r="M2729" s="14"/>
      <c r="N2729" s="14"/>
      <c r="O2729" s="14"/>
      <c r="P2729" s="14"/>
      <c r="Q2729" s="14"/>
      <c r="R2729" s="14"/>
      <c r="S2729" s="14"/>
      <c r="T2729" s="14"/>
      <c r="U2729" s="14"/>
      <c r="V2729" s="14"/>
      <c r="W2729" s="14"/>
      <c r="X2729" s="14"/>
      <c r="Y2729" s="14"/>
      <c r="Z2729" s="14"/>
    </row>
    <row r="2730">
      <c r="A2730" s="106">
        <v>2729.0</v>
      </c>
      <c r="B2730" s="107" t="s">
        <v>7119</v>
      </c>
      <c r="C2730" s="107" t="s">
        <v>4808</v>
      </c>
      <c r="D2730" s="107" t="s">
        <v>4505</v>
      </c>
      <c r="E2730" s="36" t="s">
        <v>8723</v>
      </c>
      <c r="F2730" s="14"/>
      <c r="G2730" s="14"/>
      <c r="H2730" s="14"/>
      <c r="I2730" s="14"/>
      <c r="J2730" s="14"/>
      <c r="K2730" s="14"/>
      <c r="L2730" s="14"/>
      <c r="M2730" s="14"/>
      <c r="N2730" s="14"/>
      <c r="O2730" s="14"/>
      <c r="P2730" s="14"/>
      <c r="Q2730" s="14"/>
      <c r="R2730" s="14"/>
      <c r="S2730" s="14"/>
      <c r="T2730" s="14"/>
      <c r="U2730" s="14"/>
      <c r="V2730" s="14"/>
      <c r="W2730" s="14"/>
      <c r="X2730" s="14"/>
      <c r="Y2730" s="14"/>
      <c r="Z2730" s="14"/>
    </row>
    <row r="2731">
      <c r="A2731" s="106">
        <v>2730.0</v>
      </c>
      <c r="B2731" s="107" t="s">
        <v>7119</v>
      </c>
      <c r="C2731" s="107" t="s">
        <v>5464</v>
      </c>
      <c r="D2731" s="107" t="s">
        <v>4509</v>
      </c>
      <c r="E2731" s="36" t="s">
        <v>8724</v>
      </c>
      <c r="F2731" s="14"/>
      <c r="G2731" s="14"/>
      <c r="H2731" s="14"/>
      <c r="I2731" s="14"/>
      <c r="J2731" s="14"/>
      <c r="K2731" s="14"/>
      <c r="L2731" s="14"/>
      <c r="M2731" s="14"/>
      <c r="N2731" s="14"/>
      <c r="O2731" s="14"/>
      <c r="P2731" s="14"/>
      <c r="Q2731" s="14"/>
      <c r="R2731" s="14"/>
      <c r="S2731" s="14"/>
      <c r="T2731" s="14"/>
      <c r="U2731" s="14"/>
      <c r="V2731" s="14"/>
      <c r="W2731" s="14"/>
      <c r="X2731" s="14"/>
      <c r="Y2731" s="14"/>
      <c r="Z2731" s="14"/>
    </row>
    <row r="2732">
      <c r="A2732" s="106">
        <v>2731.0</v>
      </c>
      <c r="B2732" s="107" t="s">
        <v>7119</v>
      </c>
      <c r="C2732" s="107" t="s">
        <v>8725</v>
      </c>
      <c r="D2732" s="107" t="s">
        <v>4509</v>
      </c>
      <c r="E2732" s="36" t="s">
        <v>8726</v>
      </c>
      <c r="F2732" s="14"/>
      <c r="G2732" s="14"/>
      <c r="H2732" s="14"/>
      <c r="I2732" s="14"/>
      <c r="J2732" s="14"/>
      <c r="K2732" s="14"/>
      <c r="L2732" s="14"/>
      <c r="M2732" s="14"/>
      <c r="N2732" s="14"/>
      <c r="O2732" s="14"/>
      <c r="P2732" s="14"/>
      <c r="Q2732" s="14"/>
      <c r="R2732" s="14"/>
      <c r="S2732" s="14"/>
      <c r="T2732" s="14"/>
      <c r="U2732" s="14"/>
      <c r="V2732" s="14"/>
      <c r="W2732" s="14"/>
      <c r="X2732" s="14"/>
      <c r="Y2732" s="14"/>
      <c r="Z2732" s="14"/>
    </row>
    <row r="2733">
      <c r="A2733" s="106">
        <v>2732.0</v>
      </c>
      <c r="B2733" s="107" t="s">
        <v>7119</v>
      </c>
      <c r="C2733" s="107" t="s">
        <v>7139</v>
      </c>
      <c r="D2733" s="107" t="s">
        <v>4509</v>
      </c>
      <c r="E2733" s="36" t="s">
        <v>8727</v>
      </c>
      <c r="F2733" s="14"/>
      <c r="G2733" s="14"/>
      <c r="H2733" s="14"/>
      <c r="I2733" s="14"/>
      <c r="J2733" s="14"/>
      <c r="K2733" s="14"/>
      <c r="L2733" s="14"/>
      <c r="M2733" s="14"/>
      <c r="N2733" s="14"/>
      <c r="O2733" s="14"/>
      <c r="P2733" s="14"/>
      <c r="Q2733" s="14"/>
      <c r="R2733" s="14"/>
      <c r="S2733" s="14"/>
      <c r="T2733" s="14"/>
      <c r="U2733" s="14"/>
      <c r="V2733" s="14"/>
      <c r="W2733" s="14"/>
      <c r="X2733" s="14"/>
      <c r="Y2733" s="14"/>
      <c r="Z2733" s="14"/>
    </row>
    <row r="2734">
      <c r="A2734" s="106">
        <v>2733.0</v>
      </c>
      <c r="B2734" s="107" t="s">
        <v>7119</v>
      </c>
      <c r="C2734" s="107" t="s">
        <v>5096</v>
      </c>
      <c r="D2734" s="107" t="s">
        <v>4509</v>
      </c>
      <c r="E2734" s="36" t="s">
        <v>7483</v>
      </c>
      <c r="F2734" s="14"/>
      <c r="G2734" s="14"/>
      <c r="H2734" s="14"/>
      <c r="I2734" s="14"/>
      <c r="J2734" s="14"/>
      <c r="K2734" s="14"/>
      <c r="L2734" s="14"/>
      <c r="M2734" s="14"/>
      <c r="N2734" s="14"/>
      <c r="O2734" s="14"/>
      <c r="P2734" s="14"/>
      <c r="Q2734" s="14"/>
      <c r="R2734" s="14"/>
      <c r="S2734" s="14"/>
      <c r="T2734" s="14"/>
      <c r="U2734" s="14"/>
      <c r="V2734" s="14"/>
      <c r="W2734" s="14"/>
      <c r="X2734" s="14"/>
      <c r="Y2734" s="14"/>
      <c r="Z2734" s="14"/>
    </row>
    <row r="2735">
      <c r="A2735" s="106">
        <v>2734.0</v>
      </c>
      <c r="B2735" s="107" t="s">
        <v>7119</v>
      </c>
      <c r="C2735" s="107" t="s">
        <v>4947</v>
      </c>
      <c r="D2735" s="107" t="s">
        <v>4509</v>
      </c>
      <c r="E2735" s="36" t="s">
        <v>8728</v>
      </c>
      <c r="F2735" s="14"/>
      <c r="G2735" s="14"/>
      <c r="H2735" s="14"/>
      <c r="I2735" s="14"/>
      <c r="J2735" s="14"/>
      <c r="K2735" s="14"/>
      <c r="L2735" s="14"/>
      <c r="M2735" s="14"/>
      <c r="N2735" s="14"/>
      <c r="O2735" s="14"/>
      <c r="P2735" s="14"/>
      <c r="Q2735" s="14"/>
      <c r="R2735" s="14"/>
      <c r="S2735" s="14"/>
      <c r="T2735" s="14"/>
      <c r="U2735" s="14"/>
      <c r="V2735" s="14"/>
      <c r="W2735" s="14"/>
      <c r="X2735" s="14"/>
      <c r="Y2735" s="14"/>
      <c r="Z2735" s="14"/>
    </row>
    <row r="2736">
      <c r="A2736" s="106">
        <v>2735.0</v>
      </c>
      <c r="B2736" s="107" t="s">
        <v>7119</v>
      </c>
      <c r="C2736" s="107" t="s">
        <v>4808</v>
      </c>
      <c r="D2736" s="107" t="s">
        <v>4509</v>
      </c>
      <c r="E2736" s="36" t="s">
        <v>8729</v>
      </c>
      <c r="F2736" s="14"/>
      <c r="G2736" s="14"/>
      <c r="H2736" s="14"/>
      <c r="I2736" s="14"/>
      <c r="J2736" s="14"/>
      <c r="K2736" s="14"/>
      <c r="L2736" s="14"/>
      <c r="M2736" s="14"/>
      <c r="N2736" s="14"/>
      <c r="O2736" s="14"/>
      <c r="P2736" s="14"/>
      <c r="Q2736" s="14"/>
      <c r="R2736" s="14"/>
      <c r="S2736" s="14"/>
      <c r="T2736" s="14"/>
      <c r="U2736" s="14"/>
      <c r="V2736" s="14"/>
      <c r="W2736" s="14"/>
      <c r="X2736" s="14"/>
      <c r="Y2736" s="14"/>
      <c r="Z2736" s="14"/>
    </row>
    <row r="2737">
      <c r="A2737" s="106">
        <v>2736.0</v>
      </c>
      <c r="B2737" s="107" t="s">
        <v>7119</v>
      </c>
      <c r="C2737" s="107" t="s">
        <v>4525</v>
      </c>
      <c r="D2737" s="107" t="s">
        <v>4509</v>
      </c>
      <c r="E2737" s="36" t="s">
        <v>8730</v>
      </c>
      <c r="F2737" s="14"/>
      <c r="G2737" s="14"/>
      <c r="H2737" s="14"/>
      <c r="I2737" s="14"/>
      <c r="J2737" s="14"/>
      <c r="K2737" s="14"/>
      <c r="L2737" s="14"/>
      <c r="M2737" s="14"/>
      <c r="N2737" s="14"/>
      <c r="O2737" s="14"/>
      <c r="P2737" s="14"/>
      <c r="Q2737" s="14"/>
      <c r="R2737" s="14"/>
      <c r="S2737" s="14"/>
      <c r="T2737" s="14"/>
      <c r="U2737" s="14"/>
      <c r="V2737" s="14"/>
      <c r="W2737" s="14"/>
      <c r="X2737" s="14"/>
      <c r="Y2737" s="14"/>
      <c r="Z2737" s="14"/>
    </row>
    <row r="2738">
      <c r="A2738" s="106">
        <v>2737.0</v>
      </c>
      <c r="B2738" s="107" t="s">
        <v>7119</v>
      </c>
      <c r="C2738" s="107" t="s">
        <v>4947</v>
      </c>
      <c r="D2738" s="107" t="s">
        <v>4680</v>
      </c>
      <c r="E2738" s="36" t="s">
        <v>8731</v>
      </c>
      <c r="F2738" s="14"/>
      <c r="G2738" s="14"/>
      <c r="H2738" s="14"/>
      <c r="I2738" s="14"/>
      <c r="J2738" s="14"/>
      <c r="K2738" s="14"/>
      <c r="L2738" s="14"/>
      <c r="M2738" s="14"/>
      <c r="N2738" s="14"/>
      <c r="O2738" s="14"/>
      <c r="P2738" s="14"/>
      <c r="Q2738" s="14"/>
      <c r="R2738" s="14"/>
      <c r="S2738" s="14"/>
      <c r="T2738" s="14"/>
      <c r="U2738" s="14"/>
      <c r="V2738" s="14"/>
      <c r="W2738" s="14"/>
      <c r="X2738" s="14"/>
      <c r="Y2738" s="14"/>
      <c r="Z2738" s="14"/>
    </row>
    <row r="2739">
      <c r="A2739" s="106">
        <v>2738.0</v>
      </c>
      <c r="B2739" s="107" t="s">
        <v>7119</v>
      </c>
      <c r="C2739" s="107" t="s">
        <v>8732</v>
      </c>
      <c r="D2739" s="107" t="s">
        <v>4509</v>
      </c>
      <c r="E2739" s="36" t="s">
        <v>8733</v>
      </c>
      <c r="F2739" s="14"/>
      <c r="G2739" s="14"/>
      <c r="H2739" s="14"/>
      <c r="I2739" s="14"/>
      <c r="J2739" s="14"/>
      <c r="K2739" s="14"/>
      <c r="L2739" s="14"/>
      <c r="M2739" s="14"/>
      <c r="N2739" s="14"/>
      <c r="O2739" s="14"/>
      <c r="P2739" s="14"/>
      <c r="Q2739" s="14"/>
      <c r="R2739" s="14"/>
      <c r="S2739" s="14"/>
      <c r="T2739" s="14"/>
      <c r="U2739" s="14"/>
      <c r="V2739" s="14"/>
      <c r="W2739" s="14"/>
      <c r="X2739" s="14"/>
      <c r="Y2739" s="14"/>
      <c r="Z2739" s="14"/>
    </row>
    <row r="2740">
      <c r="A2740" s="106">
        <v>2739.0</v>
      </c>
      <c r="B2740" s="107" t="s">
        <v>7119</v>
      </c>
      <c r="C2740" s="107" t="s">
        <v>7452</v>
      </c>
      <c r="D2740" s="107" t="s">
        <v>4509</v>
      </c>
      <c r="E2740" s="36" t="s">
        <v>8734</v>
      </c>
      <c r="F2740" s="14"/>
      <c r="G2740" s="14"/>
      <c r="H2740" s="14"/>
      <c r="I2740" s="14"/>
      <c r="J2740" s="14"/>
      <c r="K2740" s="14"/>
      <c r="L2740" s="14"/>
      <c r="M2740" s="14"/>
      <c r="N2740" s="14"/>
      <c r="O2740" s="14"/>
      <c r="P2740" s="14"/>
      <c r="Q2740" s="14"/>
      <c r="R2740" s="14"/>
      <c r="S2740" s="14"/>
      <c r="T2740" s="14"/>
      <c r="U2740" s="14"/>
      <c r="V2740" s="14"/>
      <c r="W2740" s="14"/>
      <c r="X2740" s="14"/>
      <c r="Y2740" s="14"/>
      <c r="Z2740" s="14"/>
    </row>
    <row r="2741">
      <c r="A2741" s="106">
        <v>2740.0</v>
      </c>
      <c r="B2741" s="107" t="s">
        <v>7119</v>
      </c>
      <c r="C2741" s="107" t="s">
        <v>5310</v>
      </c>
      <c r="D2741" s="107" t="s">
        <v>4509</v>
      </c>
      <c r="E2741" s="36" t="s">
        <v>8733</v>
      </c>
      <c r="F2741" s="14"/>
      <c r="G2741" s="14"/>
      <c r="H2741" s="14"/>
      <c r="I2741" s="14"/>
      <c r="J2741" s="14"/>
      <c r="K2741" s="14"/>
      <c r="L2741" s="14"/>
      <c r="M2741" s="14"/>
      <c r="N2741" s="14"/>
      <c r="O2741" s="14"/>
      <c r="P2741" s="14"/>
      <c r="Q2741" s="14"/>
      <c r="R2741" s="14"/>
      <c r="S2741" s="14"/>
      <c r="T2741" s="14"/>
      <c r="U2741" s="14"/>
      <c r="V2741" s="14"/>
      <c r="W2741" s="14"/>
      <c r="X2741" s="14"/>
      <c r="Y2741" s="14"/>
      <c r="Z2741" s="14"/>
    </row>
    <row r="2742">
      <c r="A2742" s="106">
        <v>2741.0</v>
      </c>
      <c r="B2742" s="107" t="s">
        <v>7119</v>
      </c>
      <c r="C2742" s="107" t="s">
        <v>7743</v>
      </c>
      <c r="D2742" s="107" t="s">
        <v>4509</v>
      </c>
      <c r="E2742" s="36" t="s">
        <v>8735</v>
      </c>
      <c r="F2742" s="14"/>
      <c r="G2742" s="14"/>
      <c r="H2742" s="14"/>
      <c r="I2742" s="14"/>
      <c r="J2742" s="14"/>
      <c r="K2742" s="14"/>
      <c r="L2742" s="14"/>
      <c r="M2742" s="14"/>
      <c r="N2742" s="14"/>
      <c r="O2742" s="14"/>
      <c r="P2742" s="14"/>
      <c r="Q2742" s="14"/>
      <c r="R2742" s="14"/>
      <c r="S2742" s="14"/>
      <c r="T2742" s="14"/>
      <c r="U2742" s="14"/>
      <c r="V2742" s="14"/>
      <c r="W2742" s="14"/>
      <c r="X2742" s="14"/>
      <c r="Y2742" s="14"/>
      <c r="Z2742" s="14"/>
    </row>
    <row r="2743">
      <c r="A2743" s="106">
        <v>2742.0</v>
      </c>
      <c r="B2743" s="107" t="s">
        <v>7119</v>
      </c>
      <c r="C2743" s="107" t="s">
        <v>8398</v>
      </c>
      <c r="D2743" s="107" t="s">
        <v>4509</v>
      </c>
      <c r="E2743" s="36" t="s">
        <v>8733</v>
      </c>
      <c r="F2743" s="14"/>
      <c r="G2743" s="14"/>
      <c r="H2743" s="14"/>
      <c r="I2743" s="14"/>
      <c r="J2743" s="14"/>
      <c r="K2743" s="14"/>
      <c r="L2743" s="14"/>
      <c r="M2743" s="14"/>
      <c r="N2743" s="14"/>
      <c r="O2743" s="14"/>
      <c r="P2743" s="14"/>
      <c r="Q2743" s="14"/>
      <c r="R2743" s="14"/>
      <c r="S2743" s="14"/>
      <c r="T2743" s="14"/>
      <c r="U2743" s="14"/>
      <c r="V2743" s="14"/>
      <c r="W2743" s="14"/>
      <c r="X2743" s="14"/>
      <c r="Y2743" s="14"/>
      <c r="Z2743" s="14"/>
    </row>
    <row r="2744">
      <c r="A2744" s="106">
        <v>2743.0</v>
      </c>
      <c r="B2744" s="107" t="s">
        <v>7119</v>
      </c>
      <c r="C2744" s="107" t="s">
        <v>5236</v>
      </c>
      <c r="D2744" s="107" t="s">
        <v>4509</v>
      </c>
      <c r="E2744" s="36" t="s">
        <v>8733</v>
      </c>
      <c r="F2744" s="14"/>
      <c r="G2744" s="14"/>
      <c r="H2744" s="14"/>
      <c r="I2744" s="14"/>
      <c r="J2744" s="14"/>
      <c r="K2744" s="14"/>
      <c r="L2744" s="14"/>
      <c r="M2744" s="14"/>
      <c r="N2744" s="14"/>
      <c r="O2744" s="14"/>
      <c r="P2744" s="14"/>
      <c r="Q2744" s="14"/>
      <c r="R2744" s="14"/>
      <c r="S2744" s="14"/>
      <c r="T2744" s="14"/>
      <c r="U2744" s="14"/>
      <c r="V2744" s="14"/>
      <c r="W2744" s="14"/>
      <c r="X2744" s="14"/>
      <c r="Y2744" s="14"/>
      <c r="Z2744" s="14"/>
    </row>
    <row r="2745">
      <c r="A2745" s="106">
        <v>2744.0</v>
      </c>
      <c r="B2745" s="107" t="s">
        <v>7119</v>
      </c>
      <c r="C2745" s="107" t="s">
        <v>8736</v>
      </c>
      <c r="D2745" s="107" t="s">
        <v>4509</v>
      </c>
      <c r="E2745" s="36" t="s">
        <v>8737</v>
      </c>
      <c r="F2745" s="14"/>
      <c r="G2745" s="14"/>
      <c r="H2745" s="14"/>
      <c r="I2745" s="14"/>
      <c r="J2745" s="14"/>
      <c r="K2745" s="14"/>
      <c r="L2745" s="14"/>
      <c r="M2745" s="14"/>
      <c r="N2745" s="14"/>
      <c r="O2745" s="14"/>
      <c r="P2745" s="14"/>
      <c r="Q2745" s="14"/>
      <c r="R2745" s="14"/>
      <c r="S2745" s="14"/>
      <c r="T2745" s="14"/>
      <c r="U2745" s="14"/>
      <c r="V2745" s="14"/>
      <c r="W2745" s="14"/>
      <c r="X2745" s="14"/>
      <c r="Y2745" s="14"/>
      <c r="Z2745" s="14"/>
    </row>
    <row r="2746">
      <c r="A2746" s="106">
        <v>2745.0</v>
      </c>
      <c r="B2746" s="107" t="s">
        <v>7119</v>
      </c>
      <c r="C2746" s="107" t="s">
        <v>8738</v>
      </c>
      <c r="D2746" s="107" t="s">
        <v>4569</v>
      </c>
      <c r="E2746" s="36" t="s">
        <v>8739</v>
      </c>
      <c r="F2746" s="14"/>
      <c r="G2746" s="14"/>
      <c r="H2746" s="14"/>
      <c r="I2746" s="14"/>
      <c r="J2746" s="14"/>
      <c r="K2746" s="14"/>
      <c r="L2746" s="14"/>
      <c r="M2746" s="14"/>
      <c r="N2746" s="14"/>
      <c r="O2746" s="14"/>
      <c r="P2746" s="14"/>
      <c r="Q2746" s="14"/>
      <c r="R2746" s="14"/>
      <c r="S2746" s="14"/>
      <c r="T2746" s="14"/>
      <c r="U2746" s="14"/>
      <c r="V2746" s="14"/>
      <c r="W2746" s="14"/>
      <c r="X2746" s="14"/>
      <c r="Y2746" s="14"/>
      <c r="Z2746" s="14"/>
    </row>
    <row r="2747">
      <c r="A2747" s="106">
        <v>2746.0</v>
      </c>
      <c r="B2747" s="107" t="s">
        <v>7119</v>
      </c>
      <c r="C2747" s="107" t="s">
        <v>8740</v>
      </c>
      <c r="D2747" s="107" t="s">
        <v>4509</v>
      </c>
      <c r="E2747" s="36" t="s">
        <v>8741</v>
      </c>
      <c r="F2747" s="14"/>
      <c r="G2747" s="14"/>
      <c r="H2747" s="14"/>
      <c r="I2747" s="14"/>
      <c r="J2747" s="14"/>
      <c r="K2747" s="14"/>
      <c r="L2747" s="14"/>
      <c r="M2747" s="14"/>
      <c r="N2747" s="14"/>
      <c r="O2747" s="14"/>
      <c r="P2747" s="14"/>
      <c r="Q2747" s="14"/>
      <c r="R2747" s="14"/>
      <c r="S2747" s="14"/>
      <c r="T2747" s="14"/>
      <c r="U2747" s="14"/>
      <c r="V2747" s="14"/>
      <c r="W2747" s="14"/>
      <c r="X2747" s="14"/>
      <c r="Y2747" s="14"/>
      <c r="Z2747" s="14"/>
    </row>
    <row r="2748">
      <c r="A2748" s="106">
        <v>2747.0</v>
      </c>
      <c r="B2748" s="107" t="s">
        <v>7119</v>
      </c>
      <c r="C2748" s="107" t="s">
        <v>8742</v>
      </c>
      <c r="D2748" s="107" t="s">
        <v>4509</v>
      </c>
      <c r="E2748" s="36" t="s">
        <v>8743</v>
      </c>
      <c r="F2748" s="14"/>
      <c r="G2748" s="14"/>
      <c r="H2748" s="14"/>
      <c r="I2748" s="14"/>
      <c r="J2748" s="14"/>
      <c r="K2748" s="14"/>
      <c r="L2748" s="14"/>
      <c r="M2748" s="14"/>
      <c r="N2748" s="14"/>
      <c r="O2748" s="14"/>
      <c r="P2748" s="14"/>
      <c r="Q2748" s="14"/>
      <c r="R2748" s="14"/>
      <c r="S2748" s="14"/>
      <c r="T2748" s="14"/>
      <c r="U2748" s="14"/>
      <c r="V2748" s="14"/>
      <c r="W2748" s="14"/>
      <c r="X2748" s="14"/>
      <c r="Y2748" s="14"/>
      <c r="Z2748" s="14"/>
    </row>
    <row r="2749">
      <c r="A2749" s="106">
        <v>2748.0</v>
      </c>
      <c r="B2749" s="107" t="s">
        <v>7119</v>
      </c>
      <c r="C2749" s="107" t="s">
        <v>8744</v>
      </c>
      <c r="D2749" s="107" t="s">
        <v>4509</v>
      </c>
      <c r="E2749" s="36" t="s">
        <v>8745</v>
      </c>
      <c r="F2749" s="14"/>
      <c r="G2749" s="14"/>
      <c r="H2749" s="14"/>
      <c r="I2749" s="14"/>
      <c r="J2749" s="14"/>
      <c r="K2749" s="14"/>
      <c r="L2749" s="14"/>
      <c r="M2749" s="14"/>
      <c r="N2749" s="14"/>
      <c r="O2749" s="14"/>
      <c r="P2749" s="14"/>
      <c r="Q2749" s="14"/>
      <c r="R2749" s="14"/>
      <c r="S2749" s="14"/>
      <c r="T2749" s="14"/>
      <c r="U2749" s="14"/>
      <c r="V2749" s="14"/>
      <c r="W2749" s="14"/>
      <c r="X2749" s="14"/>
      <c r="Y2749" s="14"/>
      <c r="Z2749" s="14"/>
    </row>
    <row r="2750">
      <c r="A2750" s="106">
        <v>2749.0</v>
      </c>
      <c r="B2750" s="107" t="s">
        <v>7119</v>
      </c>
      <c r="C2750" s="107" t="s">
        <v>8746</v>
      </c>
      <c r="D2750" s="107" t="s">
        <v>4509</v>
      </c>
      <c r="E2750" s="36" t="s">
        <v>8747</v>
      </c>
      <c r="F2750" s="14"/>
      <c r="G2750" s="14"/>
      <c r="H2750" s="14"/>
      <c r="I2750" s="14"/>
      <c r="J2750" s="14"/>
      <c r="K2750" s="14"/>
      <c r="L2750" s="14"/>
      <c r="M2750" s="14"/>
      <c r="N2750" s="14"/>
      <c r="O2750" s="14"/>
      <c r="P2750" s="14"/>
      <c r="Q2750" s="14"/>
      <c r="R2750" s="14"/>
      <c r="S2750" s="14"/>
      <c r="T2750" s="14"/>
      <c r="U2750" s="14"/>
      <c r="V2750" s="14"/>
      <c r="W2750" s="14"/>
      <c r="X2750" s="14"/>
      <c r="Y2750" s="14"/>
      <c r="Z2750" s="14"/>
    </row>
    <row r="2751">
      <c r="A2751" s="106">
        <v>2750.0</v>
      </c>
      <c r="B2751" s="107" t="s">
        <v>7119</v>
      </c>
      <c r="C2751" s="107" t="s">
        <v>8748</v>
      </c>
      <c r="D2751" s="107" t="s">
        <v>4505</v>
      </c>
      <c r="E2751" s="36" t="s">
        <v>8749</v>
      </c>
      <c r="F2751" s="14"/>
      <c r="G2751" s="14"/>
      <c r="H2751" s="14"/>
      <c r="I2751" s="14"/>
      <c r="J2751" s="14"/>
      <c r="K2751" s="14"/>
      <c r="L2751" s="14"/>
      <c r="M2751" s="14"/>
      <c r="N2751" s="14"/>
      <c r="O2751" s="14"/>
      <c r="P2751" s="14"/>
      <c r="Q2751" s="14"/>
      <c r="R2751" s="14"/>
      <c r="S2751" s="14"/>
      <c r="T2751" s="14"/>
      <c r="U2751" s="14"/>
      <c r="V2751" s="14"/>
      <c r="W2751" s="14"/>
      <c r="X2751" s="14"/>
      <c r="Y2751" s="14"/>
      <c r="Z2751" s="14"/>
    </row>
    <row r="2752">
      <c r="A2752" s="106">
        <v>2751.0</v>
      </c>
      <c r="B2752" s="107" t="s">
        <v>7119</v>
      </c>
      <c r="C2752" s="107" t="s">
        <v>7413</v>
      </c>
      <c r="D2752" s="107" t="s">
        <v>4509</v>
      </c>
      <c r="E2752" s="36" t="s">
        <v>8750</v>
      </c>
      <c r="F2752" s="14"/>
      <c r="G2752" s="14"/>
      <c r="H2752" s="14"/>
      <c r="I2752" s="14"/>
      <c r="J2752" s="14"/>
      <c r="K2752" s="14"/>
      <c r="L2752" s="14"/>
      <c r="M2752" s="14"/>
      <c r="N2752" s="14"/>
      <c r="O2752" s="14"/>
      <c r="P2752" s="14"/>
      <c r="Q2752" s="14"/>
      <c r="R2752" s="14"/>
      <c r="S2752" s="14"/>
      <c r="T2752" s="14"/>
      <c r="U2752" s="14"/>
      <c r="V2752" s="14"/>
      <c r="W2752" s="14"/>
      <c r="X2752" s="14"/>
      <c r="Y2752" s="14"/>
      <c r="Z2752" s="14"/>
    </row>
    <row r="2753">
      <c r="A2753" s="106">
        <v>2752.0</v>
      </c>
      <c r="B2753" s="107" t="s">
        <v>7119</v>
      </c>
      <c r="C2753" s="107" t="s">
        <v>4585</v>
      </c>
      <c r="D2753" s="107" t="s">
        <v>4505</v>
      </c>
      <c r="E2753" s="36" t="s">
        <v>8751</v>
      </c>
      <c r="F2753" s="14"/>
      <c r="G2753" s="14"/>
      <c r="H2753" s="14"/>
      <c r="I2753" s="14"/>
      <c r="J2753" s="14"/>
      <c r="K2753" s="14"/>
      <c r="L2753" s="14"/>
      <c r="M2753" s="14"/>
      <c r="N2753" s="14"/>
      <c r="O2753" s="14"/>
      <c r="P2753" s="14"/>
      <c r="Q2753" s="14"/>
      <c r="R2753" s="14"/>
      <c r="S2753" s="14"/>
      <c r="T2753" s="14"/>
      <c r="U2753" s="14"/>
      <c r="V2753" s="14"/>
      <c r="W2753" s="14"/>
      <c r="X2753" s="14"/>
      <c r="Y2753" s="14"/>
      <c r="Z2753" s="14"/>
    </row>
    <row r="2754">
      <c r="A2754" s="106">
        <v>2753.0</v>
      </c>
      <c r="B2754" s="107" t="s">
        <v>7119</v>
      </c>
      <c r="C2754" s="107" t="s">
        <v>5583</v>
      </c>
      <c r="D2754" s="107" t="s">
        <v>4509</v>
      </c>
      <c r="E2754" s="36" t="s">
        <v>8752</v>
      </c>
      <c r="F2754" s="14"/>
      <c r="G2754" s="14"/>
      <c r="H2754" s="14"/>
      <c r="I2754" s="14"/>
      <c r="J2754" s="14"/>
      <c r="K2754" s="14"/>
      <c r="L2754" s="14"/>
      <c r="M2754" s="14"/>
      <c r="N2754" s="14"/>
      <c r="O2754" s="14"/>
      <c r="P2754" s="14"/>
      <c r="Q2754" s="14"/>
      <c r="R2754" s="14"/>
      <c r="S2754" s="14"/>
      <c r="T2754" s="14"/>
      <c r="U2754" s="14"/>
      <c r="V2754" s="14"/>
      <c r="W2754" s="14"/>
      <c r="X2754" s="14"/>
      <c r="Y2754" s="14"/>
      <c r="Z2754" s="14"/>
    </row>
    <row r="2755">
      <c r="A2755" s="106">
        <v>2754.0</v>
      </c>
      <c r="B2755" s="107" t="s">
        <v>7119</v>
      </c>
      <c r="C2755" s="107" t="s">
        <v>5721</v>
      </c>
      <c r="D2755" s="107" t="s">
        <v>4509</v>
      </c>
      <c r="E2755" s="36" t="s">
        <v>8753</v>
      </c>
      <c r="F2755" s="14"/>
      <c r="G2755" s="14"/>
      <c r="H2755" s="14"/>
      <c r="I2755" s="14"/>
      <c r="J2755" s="14"/>
      <c r="K2755" s="14"/>
      <c r="L2755" s="14"/>
      <c r="M2755" s="14"/>
      <c r="N2755" s="14"/>
      <c r="O2755" s="14"/>
      <c r="P2755" s="14"/>
      <c r="Q2755" s="14"/>
      <c r="R2755" s="14"/>
      <c r="S2755" s="14"/>
      <c r="T2755" s="14"/>
      <c r="U2755" s="14"/>
      <c r="V2755" s="14"/>
      <c r="W2755" s="14"/>
      <c r="X2755" s="14"/>
      <c r="Y2755" s="14"/>
      <c r="Z2755" s="14"/>
    </row>
    <row r="2756">
      <c r="A2756" s="106">
        <v>2755.0</v>
      </c>
      <c r="B2756" s="107" t="s">
        <v>7119</v>
      </c>
      <c r="C2756" s="107" t="s">
        <v>8754</v>
      </c>
      <c r="D2756" s="107" t="s">
        <v>4569</v>
      </c>
      <c r="E2756" s="36" t="s">
        <v>8755</v>
      </c>
      <c r="F2756" s="14"/>
      <c r="G2756" s="14"/>
      <c r="H2756" s="14"/>
      <c r="I2756" s="14"/>
      <c r="J2756" s="14"/>
      <c r="K2756" s="14"/>
      <c r="L2756" s="14"/>
      <c r="M2756" s="14"/>
      <c r="N2756" s="14"/>
      <c r="O2756" s="14"/>
      <c r="P2756" s="14"/>
      <c r="Q2756" s="14"/>
      <c r="R2756" s="14"/>
      <c r="S2756" s="14"/>
      <c r="T2756" s="14"/>
      <c r="U2756" s="14"/>
      <c r="V2756" s="14"/>
      <c r="W2756" s="14"/>
      <c r="X2756" s="14"/>
      <c r="Y2756" s="14"/>
      <c r="Z2756" s="14"/>
    </row>
    <row r="2757">
      <c r="A2757" s="106">
        <v>2756.0</v>
      </c>
      <c r="B2757" s="107" t="s">
        <v>7119</v>
      </c>
      <c r="C2757" s="107" t="s">
        <v>8756</v>
      </c>
      <c r="D2757" s="107" t="s">
        <v>4680</v>
      </c>
      <c r="E2757" s="36" t="s">
        <v>8757</v>
      </c>
      <c r="F2757" s="14"/>
      <c r="G2757" s="14"/>
      <c r="H2757" s="14"/>
      <c r="I2757" s="14"/>
      <c r="J2757" s="14"/>
      <c r="K2757" s="14"/>
      <c r="L2757" s="14"/>
      <c r="M2757" s="14"/>
      <c r="N2757" s="14"/>
      <c r="O2757" s="14"/>
      <c r="P2757" s="14"/>
      <c r="Q2757" s="14"/>
      <c r="R2757" s="14"/>
      <c r="S2757" s="14"/>
      <c r="T2757" s="14"/>
      <c r="U2757" s="14"/>
      <c r="V2757" s="14"/>
      <c r="W2757" s="14"/>
      <c r="X2757" s="14"/>
      <c r="Y2757" s="14"/>
      <c r="Z2757" s="14"/>
    </row>
    <row r="2758">
      <c r="A2758" s="106">
        <v>2757.0</v>
      </c>
      <c r="B2758" s="107" t="s">
        <v>7119</v>
      </c>
      <c r="C2758" s="107" t="s">
        <v>6792</v>
      </c>
      <c r="D2758" s="107" t="s">
        <v>4509</v>
      </c>
      <c r="E2758" s="36" t="s">
        <v>8758</v>
      </c>
      <c r="F2758" s="14"/>
      <c r="G2758" s="14"/>
      <c r="H2758" s="14"/>
      <c r="I2758" s="14"/>
      <c r="J2758" s="14"/>
      <c r="K2758" s="14"/>
      <c r="L2758" s="14"/>
      <c r="M2758" s="14"/>
      <c r="N2758" s="14"/>
      <c r="O2758" s="14"/>
      <c r="P2758" s="14"/>
      <c r="Q2758" s="14"/>
      <c r="R2758" s="14"/>
      <c r="S2758" s="14"/>
      <c r="T2758" s="14"/>
      <c r="U2758" s="14"/>
      <c r="V2758" s="14"/>
      <c r="W2758" s="14"/>
      <c r="X2758" s="14"/>
      <c r="Y2758" s="14"/>
      <c r="Z2758" s="14"/>
    </row>
    <row r="2759">
      <c r="A2759" s="106">
        <v>2758.0</v>
      </c>
      <c r="B2759" s="107" t="s">
        <v>7119</v>
      </c>
      <c r="C2759" s="107" t="s">
        <v>8759</v>
      </c>
      <c r="D2759" s="107" t="s">
        <v>4509</v>
      </c>
      <c r="E2759" s="36" t="s">
        <v>8760</v>
      </c>
      <c r="F2759" s="14"/>
      <c r="G2759" s="14"/>
      <c r="H2759" s="14"/>
      <c r="I2759" s="14"/>
      <c r="J2759" s="14"/>
      <c r="K2759" s="14"/>
      <c r="L2759" s="14"/>
      <c r="M2759" s="14"/>
      <c r="N2759" s="14"/>
      <c r="O2759" s="14"/>
      <c r="P2759" s="14"/>
      <c r="Q2759" s="14"/>
      <c r="R2759" s="14"/>
      <c r="S2759" s="14"/>
      <c r="T2759" s="14"/>
      <c r="U2759" s="14"/>
      <c r="V2759" s="14"/>
      <c r="W2759" s="14"/>
      <c r="X2759" s="14"/>
      <c r="Y2759" s="14"/>
      <c r="Z2759" s="14"/>
    </row>
    <row r="2760">
      <c r="A2760" s="106">
        <v>2759.0</v>
      </c>
      <c r="B2760" s="107" t="s">
        <v>7119</v>
      </c>
      <c r="C2760" s="107" t="s">
        <v>8761</v>
      </c>
      <c r="D2760" s="107" t="s">
        <v>4509</v>
      </c>
      <c r="E2760" s="36" t="s">
        <v>8762</v>
      </c>
      <c r="F2760" s="14"/>
      <c r="G2760" s="14"/>
      <c r="H2760" s="14"/>
      <c r="I2760" s="14"/>
      <c r="J2760" s="14"/>
      <c r="K2760" s="14"/>
      <c r="L2760" s="14"/>
      <c r="M2760" s="14"/>
      <c r="N2760" s="14"/>
      <c r="O2760" s="14"/>
      <c r="P2760" s="14"/>
      <c r="Q2760" s="14"/>
      <c r="R2760" s="14"/>
      <c r="S2760" s="14"/>
      <c r="T2760" s="14"/>
      <c r="U2760" s="14"/>
      <c r="V2760" s="14"/>
      <c r="W2760" s="14"/>
      <c r="X2760" s="14"/>
      <c r="Y2760" s="14"/>
      <c r="Z2760" s="14"/>
    </row>
    <row r="2761">
      <c r="A2761" s="106">
        <v>2760.0</v>
      </c>
      <c r="B2761" s="107" t="s">
        <v>7119</v>
      </c>
      <c r="C2761" s="107" t="s">
        <v>4947</v>
      </c>
      <c r="D2761" s="107" t="s">
        <v>4509</v>
      </c>
      <c r="E2761" s="36" t="s">
        <v>8763</v>
      </c>
      <c r="F2761" s="14"/>
      <c r="G2761" s="14"/>
      <c r="H2761" s="14"/>
      <c r="I2761" s="14"/>
      <c r="J2761" s="14"/>
      <c r="K2761" s="14"/>
      <c r="L2761" s="14"/>
      <c r="M2761" s="14"/>
      <c r="N2761" s="14"/>
      <c r="O2761" s="14"/>
      <c r="P2761" s="14"/>
      <c r="Q2761" s="14"/>
      <c r="R2761" s="14"/>
      <c r="S2761" s="14"/>
      <c r="T2761" s="14"/>
      <c r="U2761" s="14"/>
      <c r="V2761" s="14"/>
      <c r="W2761" s="14"/>
      <c r="X2761" s="14"/>
      <c r="Y2761" s="14"/>
      <c r="Z2761" s="14"/>
    </row>
    <row r="2762">
      <c r="A2762" s="106">
        <v>2761.0</v>
      </c>
      <c r="B2762" s="107" t="s">
        <v>7119</v>
      </c>
      <c r="C2762" s="107" t="s">
        <v>7695</v>
      </c>
      <c r="D2762" s="107" t="s">
        <v>4509</v>
      </c>
      <c r="E2762" s="36" t="s">
        <v>8764</v>
      </c>
      <c r="F2762" s="14"/>
      <c r="G2762" s="14"/>
      <c r="H2762" s="14"/>
      <c r="I2762" s="14"/>
      <c r="J2762" s="14"/>
      <c r="K2762" s="14"/>
      <c r="L2762" s="14"/>
      <c r="M2762" s="14"/>
      <c r="N2762" s="14"/>
      <c r="O2762" s="14"/>
      <c r="P2762" s="14"/>
      <c r="Q2762" s="14"/>
      <c r="R2762" s="14"/>
      <c r="S2762" s="14"/>
      <c r="T2762" s="14"/>
      <c r="U2762" s="14"/>
      <c r="V2762" s="14"/>
      <c r="W2762" s="14"/>
      <c r="X2762" s="14"/>
      <c r="Y2762" s="14"/>
      <c r="Z2762" s="14"/>
    </row>
    <row r="2763">
      <c r="A2763" s="106">
        <v>2762.0</v>
      </c>
      <c r="B2763" s="107" t="s">
        <v>7119</v>
      </c>
      <c r="C2763" s="107" t="s">
        <v>8765</v>
      </c>
      <c r="D2763" s="107" t="s">
        <v>4509</v>
      </c>
      <c r="E2763" s="36" t="s">
        <v>8766</v>
      </c>
      <c r="F2763" s="14"/>
      <c r="G2763" s="14"/>
      <c r="H2763" s="14"/>
      <c r="I2763" s="14"/>
      <c r="J2763" s="14"/>
      <c r="K2763" s="14"/>
      <c r="L2763" s="14"/>
      <c r="M2763" s="14"/>
      <c r="N2763" s="14"/>
      <c r="O2763" s="14"/>
      <c r="P2763" s="14"/>
      <c r="Q2763" s="14"/>
      <c r="R2763" s="14"/>
      <c r="S2763" s="14"/>
      <c r="T2763" s="14"/>
      <c r="U2763" s="14"/>
      <c r="V2763" s="14"/>
      <c r="W2763" s="14"/>
      <c r="X2763" s="14"/>
      <c r="Y2763" s="14"/>
      <c r="Z2763" s="14"/>
    </row>
    <row r="2764">
      <c r="A2764" s="106">
        <v>2763.0</v>
      </c>
      <c r="B2764" s="107" t="s">
        <v>7119</v>
      </c>
      <c r="C2764" s="107" t="s">
        <v>5267</v>
      </c>
      <c r="D2764" s="107" t="s">
        <v>4509</v>
      </c>
      <c r="E2764" s="36" t="s">
        <v>8767</v>
      </c>
      <c r="F2764" s="14"/>
      <c r="G2764" s="14"/>
      <c r="H2764" s="14"/>
      <c r="I2764" s="14"/>
      <c r="J2764" s="14"/>
      <c r="K2764" s="14"/>
      <c r="L2764" s="14"/>
      <c r="M2764" s="14"/>
      <c r="N2764" s="14"/>
      <c r="O2764" s="14"/>
      <c r="P2764" s="14"/>
      <c r="Q2764" s="14"/>
      <c r="R2764" s="14"/>
      <c r="S2764" s="14"/>
      <c r="T2764" s="14"/>
      <c r="U2764" s="14"/>
      <c r="V2764" s="14"/>
      <c r="W2764" s="14"/>
      <c r="X2764" s="14"/>
      <c r="Y2764" s="14"/>
      <c r="Z2764" s="14"/>
    </row>
    <row r="2765">
      <c r="A2765" s="106">
        <v>2764.0</v>
      </c>
      <c r="B2765" s="107" t="s">
        <v>7119</v>
      </c>
      <c r="C2765" s="107" t="s">
        <v>8768</v>
      </c>
      <c r="D2765" s="107" t="s">
        <v>4509</v>
      </c>
      <c r="E2765" s="36" t="s">
        <v>8769</v>
      </c>
      <c r="F2765" s="14"/>
      <c r="G2765" s="14"/>
      <c r="H2765" s="14"/>
      <c r="I2765" s="14"/>
      <c r="J2765" s="14"/>
      <c r="K2765" s="14"/>
      <c r="L2765" s="14"/>
      <c r="M2765" s="14"/>
      <c r="N2765" s="14"/>
      <c r="O2765" s="14"/>
      <c r="P2765" s="14"/>
      <c r="Q2765" s="14"/>
      <c r="R2765" s="14"/>
      <c r="S2765" s="14"/>
      <c r="T2765" s="14"/>
      <c r="U2765" s="14"/>
      <c r="V2765" s="14"/>
      <c r="W2765" s="14"/>
      <c r="X2765" s="14"/>
      <c r="Y2765" s="14"/>
      <c r="Z2765" s="14"/>
    </row>
    <row r="2766">
      <c r="A2766" s="106">
        <v>2765.0</v>
      </c>
      <c r="B2766" s="107" t="s">
        <v>7119</v>
      </c>
      <c r="C2766" s="107" t="s">
        <v>8770</v>
      </c>
      <c r="D2766" s="107" t="s">
        <v>4509</v>
      </c>
      <c r="E2766" s="36" t="s">
        <v>8771</v>
      </c>
      <c r="F2766" s="14"/>
      <c r="G2766" s="14"/>
      <c r="H2766" s="14"/>
      <c r="I2766" s="14"/>
      <c r="J2766" s="14"/>
      <c r="K2766" s="14"/>
      <c r="L2766" s="14"/>
      <c r="M2766" s="14"/>
      <c r="N2766" s="14"/>
      <c r="O2766" s="14"/>
      <c r="P2766" s="14"/>
      <c r="Q2766" s="14"/>
      <c r="R2766" s="14"/>
      <c r="S2766" s="14"/>
      <c r="T2766" s="14"/>
      <c r="U2766" s="14"/>
      <c r="V2766" s="14"/>
      <c r="W2766" s="14"/>
      <c r="X2766" s="14"/>
      <c r="Y2766" s="14"/>
      <c r="Z2766" s="14"/>
    </row>
    <row r="2767">
      <c r="A2767" s="106">
        <v>2766.0</v>
      </c>
      <c r="B2767" s="107" t="s">
        <v>7119</v>
      </c>
      <c r="C2767" s="107" t="s">
        <v>8772</v>
      </c>
      <c r="D2767" s="107" t="s">
        <v>4509</v>
      </c>
      <c r="E2767" s="36" t="s">
        <v>8773</v>
      </c>
      <c r="F2767" s="14"/>
      <c r="G2767" s="14"/>
      <c r="H2767" s="14"/>
      <c r="I2767" s="14"/>
      <c r="J2767" s="14"/>
      <c r="K2767" s="14"/>
      <c r="L2767" s="14"/>
      <c r="M2767" s="14"/>
      <c r="N2767" s="14"/>
      <c r="O2767" s="14"/>
      <c r="P2767" s="14"/>
      <c r="Q2767" s="14"/>
      <c r="R2767" s="14"/>
      <c r="S2767" s="14"/>
      <c r="T2767" s="14"/>
      <c r="U2767" s="14"/>
      <c r="V2767" s="14"/>
      <c r="W2767" s="14"/>
      <c r="X2767" s="14"/>
      <c r="Y2767" s="14"/>
      <c r="Z2767" s="14"/>
    </row>
    <row r="2768">
      <c r="A2768" s="106">
        <v>2767.0</v>
      </c>
      <c r="B2768" s="107" t="s">
        <v>7119</v>
      </c>
      <c r="C2768" s="107" t="s">
        <v>8774</v>
      </c>
      <c r="D2768" s="107" t="s">
        <v>4509</v>
      </c>
      <c r="E2768" s="36" t="s">
        <v>8775</v>
      </c>
      <c r="F2768" s="14"/>
      <c r="G2768" s="14"/>
      <c r="H2768" s="14"/>
      <c r="I2768" s="14"/>
      <c r="J2768" s="14"/>
      <c r="K2768" s="14"/>
      <c r="L2768" s="14"/>
      <c r="M2768" s="14"/>
      <c r="N2768" s="14"/>
      <c r="O2768" s="14"/>
      <c r="P2768" s="14"/>
      <c r="Q2768" s="14"/>
      <c r="R2768" s="14"/>
      <c r="S2768" s="14"/>
      <c r="T2768" s="14"/>
      <c r="U2768" s="14"/>
      <c r="V2768" s="14"/>
      <c r="W2768" s="14"/>
      <c r="X2768" s="14"/>
      <c r="Y2768" s="14"/>
      <c r="Z2768" s="14"/>
    </row>
    <row r="2769">
      <c r="A2769" s="106">
        <v>2768.0</v>
      </c>
      <c r="B2769" s="107" t="s">
        <v>7119</v>
      </c>
      <c r="C2769" s="107" t="s">
        <v>4947</v>
      </c>
      <c r="D2769" s="107" t="s">
        <v>4509</v>
      </c>
      <c r="E2769" s="36" t="s">
        <v>8776</v>
      </c>
      <c r="F2769" s="14"/>
      <c r="G2769" s="14"/>
      <c r="H2769" s="14"/>
      <c r="I2769" s="14"/>
      <c r="J2769" s="14"/>
      <c r="K2769" s="14"/>
      <c r="L2769" s="14"/>
      <c r="M2769" s="14"/>
      <c r="N2769" s="14"/>
      <c r="O2769" s="14"/>
      <c r="P2769" s="14"/>
      <c r="Q2769" s="14"/>
      <c r="R2769" s="14"/>
      <c r="S2769" s="14"/>
      <c r="T2769" s="14"/>
      <c r="U2769" s="14"/>
      <c r="V2769" s="14"/>
      <c r="W2769" s="14"/>
      <c r="X2769" s="14"/>
      <c r="Y2769" s="14"/>
      <c r="Z2769" s="14"/>
    </row>
    <row r="2770">
      <c r="A2770" s="106">
        <v>2769.0</v>
      </c>
      <c r="B2770" s="107" t="s">
        <v>7119</v>
      </c>
      <c r="C2770" s="107" t="s">
        <v>5359</v>
      </c>
      <c r="D2770" s="107" t="s">
        <v>4509</v>
      </c>
      <c r="E2770" s="36" t="s">
        <v>8777</v>
      </c>
      <c r="F2770" s="14"/>
      <c r="G2770" s="14"/>
      <c r="H2770" s="14"/>
      <c r="I2770" s="14"/>
      <c r="J2770" s="14"/>
      <c r="K2770" s="14"/>
      <c r="L2770" s="14"/>
      <c r="M2770" s="14"/>
      <c r="N2770" s="14"/>
      <c r="O2770" s="14"/>
      <c r="P2770" s="14"/>
      <c r="Q2770" s="14"/>
      <c r="R2770" s="14"/>
      <c r="S2770" s="14"/>
      <c r="T2770" s="14"/>
      <c r="U2770" s="14"/>
      <c r="V2770" s="14"/>
      <c r="W2770" s="14"/>
      <c r="X2770" s="14"/>
      <c r="Y2770" s="14"/>
      <c r="Z2770" s="14"/>
    </row>
    <row r="2771">
      <c r="A2771" s="106">
        <v>2770.0</v>
      </c>
      <c r="B2771" s="107" t="s">
        <v>7119</v>
      </c>
      <c r="C2771" s="107" t="s">
        <v>6843</v>
      </c>
      <c r="D2771" s="107" t="s">
        <v>4509</v>
      </c>
      <c r="E2771" s="36" t="s">
        <v>8758</v>
      </c>
      <c r="F2771" s="14"/>
      <c r="G2771" s="14"/>
      <c r="H2771" s="14"/>
      <c r="I2771" s="14"/>
      <c r="J2771" s="14"/>
      <c r="K2771" s="14"/>
      <c r="L2771" s="14"/>
      <c r="M2771" s="14"/>
      <c r="N2771" s="14"/>
      <c r="O2771" s="14"/>
      <c r="P2771" s="14"/>
      <c r="Q2771" s="14"/>
      <c r="R2771" s="14"/>
      <c r="S2771" s="14"/>
      <c r="T2771" s="14"/>
      <c r="U2771" s="14"/>
      <c r="V2771" s="14"/>
      <c r="W2771" s="14"/>
      <c r="X2771" s="14"/>
      <c r="Y2771" s="14"/>
      <c r="Z2771" s="14"/>
    </row>
    <row r="2772">
      <c r="A2772" s="106">
        <v>2771.0</v>
      </c>
      <c r="B2772" s="107" t="s">
        <v>7119</v>
      </c>
      <c r="C2772" s="107" t="s">
        <v>8778</v>
      </c>
      <c r="D2772" s="107" t="s">
        <v>4509</v>
      </c>
      <c r="E2772" s="36" t="s">
        <v>8779</v>
      </c>
      <c r="F2772" s="14"/>
      <c r="G2772" s="14"/>
      <c r="H2772" s="14"/>
      <c r="I2772" s="14"/>
      <c r="J2772" s="14"/>
      <c r="K2772" s="14"/>
      <c r="L2772" s="14"/>
      <c r="M2772" s="14"/>
      <c r="N2772" s="14"/>
      <c r="O2772" s="14"/>
      <c r="P2772" s="14"/>
      <c r="Q2772" s="14"/>
      <c r="R2772" s="14"/>
      <c r="S2772" s="14"/>
      <c r="T2772" s="14"/>
      <c r="U2772" s="14"/>
      <c r="V2772" s="14"/>
      <c r="W2772" s="14"/>
      <c r="X2772" s="14"/>
      <c r="Y2772" s="14"/>
      <c r="Z2772" s="14"/>
    </row>
    <row r="2773">
      <c r="A2773" s="106">
        <v>2772.0</v>
      </c>
      <c r="B2773" s="107" t="s">
        <v>7119</v>
      </c>
      <c r="C2773" s="107" t="s">
        <v>5442</v>
      </c>
      <c r="D2773" s="107" t="s">
        <v>4509</v>
      </c>
      <c r="E2773" s="36" t="s">
        <v>8780</v>
      </c>
      <c r="F2773" s="14"/>
      <c r="G2773" s="14"/>
      <c r="H2773" s="14"/>
      <c r="I2773" s="14"/>
      <c r="J2773" s="14"/>
      <c r="K2773" s="14"/>
      <c r="L2773" s="14"/>
      <c r="M2773" s="14"/>
      <c r="N2773" s="14"/>
      <c r="O2773" s="14"/>
      <c r="P2773" s="14"/>
      <c r="Q2773" s="14"/>
      <c r="R2773" s="14"/>
      <c r="S2773" s="14"/>
      <c r="T2773" s="14"/>
      <c r="U2773" s="14"/>
      <c r="V2773" s="14"/>
      <c r="W2773" s="14"/>
      <c r="X2773" s="14"/>
      <c r="Y2773" s="14"/>
      <c r="Z2773" s="14"/>
    </row>
    <row r="2774">
      <c r="A2774" s="106">
        <v>2773.0</v>
      </c>
      <c r="B2774" s="107" t="s">
        <v>7119</v>
      </c>
      <c r="C2774" s="107" t="s">
        <v>8781</v>
      </c>
      <c r="D2774" s="107" t="s">
        <v>4509</v>
      </c>
      <c r="E2774" s="36" t="s">
        <v>8782</v>
      </c>
      <c r="F2774" s="14"/>
      <c r="G2774" s="14"/>
      <c r="H2774" s="14"/>
      <c r="I2774" s="14"/>
      <c r="J2774" s="14"/>
      <c r="K2774" s="14"/>
      <c r="L2774" s="14"/>
      <c r="M2774" s="14"/>
      <c r="N2774" s="14"/>
      <c r="O2774" s="14"/>
      <c r="P2774" s="14"/>
      <c r="Q2774" s="14"/>
      <c r="R2774" s="14"/>
      <c r="S2774" s="14"/>
      <c r="T2774" s="14"/>
      <c r="U2774" s="14"/>
      <c r="V2774" s="14"/>
      <c r="W2774" s="14"/>
      <c r="X2774" s="14"/>
      <c r="Y2774" s="14"/>
      <c r="Z2774" s="14"/>
    </row>
    <row r="2775">
      <c r="A2775" s="106">
        <v>2774.0</v>
      </c>
      <c r="B2775" s="107" t="s">
        <v>7119</v>
      </c>
      <c r="C2775" s="107" t="s">
        <v>8783</v>
      </c>
      <c r="D2775" s="107" t="s">
        <v>4509</v>
      </c>
      <c r="E2775" s="36" t="s">
        <v>8784</v>
      </c>
      <c r="F2775" s="14"/>
      <c r="G2775" s="14"/>
      <c r="H2775" s="14"/>
      <c r="I2775" s="14"/>
      <c r="J2775" s="14"/>
      <c r="K2775" s="14"/>
      <c r="L2775" s="14"/>
      <c r="M2775" s="14"/>
      <c r="N2775" s="14"/>
      <c r="O2775" s="14"/>
      <c r="P2775" s="14"/>
      <c r="Q2775" s="14"/>
      <c r="R2775" s="14"/>
      <c r="S2775" s="14"/>
      <c r="T2775" s="14"/>
      <c r="U2775" s="14"/>
      <c r="V2775" s="14"/>
      <c r="W2775" s="14"/>
      <c r="X2775" s="14"/>
      <c r="Y2775" s="14"/>
      <c r="Z2775" s="14"/>
    </row>
    <row r="2776">
      <c r="A2776" s="106">
        <v>2775.0</v>
      </c>
      <c r="B2776" s="107" t="s">
        <v>7119</v>
      </c>
      <c r="C2776" s="107" t="s">
        <v>8785</v>
      </c>
      <c r="D2776" s="107" t="s">
        <v>4509</v>
      </c>
      <c r="E2776" s="36" t="s">
        <v>8786</v>
      </c>
      <c r="F2776" s="14"/>
      <c r="G2776" s="14"/>
      <c r="H2776" s="14"/>
      <c r="I2776" s="14"/>
      <c r="J2776" s="14"/>
      <c r="K2776" s="14"/>
      <c r="L2776" s="14"/>
      <c r="M2776" s="14"/>
      <c r="N2776" s="14"/>
      <c r="O2776" s="14"/>
      <c r="P2776" s="14"/>
      <c r="Q2776" s="14"/>
      <c r="R2776" s="14"/>
      <c r="S2776" s="14"/>
      <c r="T2776" s="14"/>
      <c r="U2776" s="14"/>
      <c r="V2776" s="14"/>
      <c r="W2776" s="14"/>
      <c r="X2776" s="14"/>
      <c r="Y2776" s="14"/>
      <c r="Z2776" s="14"/>
    </row>
    <row r="2777">
      <c r="A2777" s="106">
        <v>2776.0</v>
      </c>
      <c r="B2777" s="107" t="s">
        <v>7119</v>
      </c>
      <c r="C2777" s="107" t="s">
        <v>4947</v>
      </c>
      <c r="D2777" s="107" t="s">
        <v>4509</v>
      </c>
      <c r="E2777" s="36" t="s">
        <v>8787</v>
      </c>
      <c r="F2777" s="14"/>
      <c r="G2777" s="14"/>
      <c r="H2777" s="14"/>
      <c r="I2777" s="14"/>
      <c r="J2777" s="14"/>
      <c r="K2777" s="14"/>
      <c r="L2777" s="14"/>
      <c r="M2777" s="14"/>
      <c r="N2777" s="14"/>
      <c r="O2777" s="14"/>
      <c r="P2777" s="14"/>
      <c r="Q2777" s="14"/>
      <c r="R2777" s="14"/>
      <c r="S2777" s="14"/>
      <c r="T2777" s="14"/>
      <c r="U2777" s="14"/>
      <c r="V2777" s="14"/>
      <c r="W2777" s="14"/>
      <c r="X2777" s="14"/>
      <c r="Y2777" s="14"/>
      <c r="Z2777" s="14"/>
    </row>
    <row r="2778">
      <c r="A2778" s="106">
        <v>2777.0</v>
      </c>
      <c r="B2778" s="107" t="s">
        <v>7119</v>
      </c>
      <c r="C2778" s="107" t="s">
        <v>8788</v>
      </c>
      <c r="D2778" s="107" t="s">
        <v>4509</v>
      </c>
      <c r="E2778" s="36" t="s">
        <v>8789</v>
      </c>
      <c r="F2778" s="14"/>
      <c r="G2778" s="14"/>
      <c r="H2778" s="14"/>
      <c r="I2778" s="14"/>
      <c r="J2778" s="14"/>
      <c r="K2778" s="14"/>
      <c r="L2778" s="14"/>
      <c r="M2778" s="14"/>
      <c r="N2778" s="14"/>
      <c r="O2778" s="14"/>
      <c r="P2778" s="14"/>
      <c r="Q2778" s="14"/>
      <c r="R2778" s="14"/>
      <c r="S2778" s="14"/>
      <c r="T2778" s="14"/>
      <c r="U2778" s="14"/>
      <c r="V2778" s="14"/>
      <c r="W2778" s="14"/>
      <c r="X2778" s="14"/>
      <c r="Y2778" s="14"/>
      <c r="Z2778" s="14"/>
    </row>
    <row r="2779">
      <c r="A2779" s="106">
        <v>2778.0</v>
      </c>
      <c r="B2779" s="107" t="s">
        <v>7119</v>
      </c>
      <c r="C2779" s="107" t="s">
        <v>4741</v>
      </c>
      <c r="D2779" s="107" t="s">
        <v>4509</v>
      </c>
      <c r="E2779" s="36" t="s">
        <v>8790</v>
      </c>
      <c r="F2779" s="14"/>
      <c r="G2779" s="14"/>
      <c r="H2779" s="14"/>
      <c r="I2779" s="14"/>
      <c r="J2779" s="14"/>
      <c r="K2779" s="14"/>
      <c r="L2779" s="14"/>
      <c r="M2779" s="14"/>
      <c r="N2779" s="14"/>
      <c r="O2779" s="14"/>
      <c r="P2779" s="14"/>
      <c r="Q2779" s="14"/>
      <c r="R2779" s="14"/>
      <c r="S2779" s="14"/>
      <c r="T2779" s="14"/>
      <c r="U2779" s="14"/>
      <c r="V2779" s="14"/>
      <c r="W2779" s="14"/>
      <c r="X2779" s="14"/>
      <c r="Y2779" s="14"/>
      <c r="Z2779" s="14"/>
    </row>
    <row r="2780">
      <c r="A2780" s="106">
        <v>2779.0</v>
      </c>
      <c r="B2780" s="107" t="s">
        <v>7119</v>
      </c>
      <c r="C2780" s="107" t="s">
        <v>8791</v>
      </c>
      <c r="D2780" s="107" t="s">
        <v>4505</v>
      </c>
      <c r="E2780" s="36" t="s">
        <v>8792</v>
      </c>
      <c r="F2780" s="14"/>
      <c r="G2780" s="14"/>
      <c r="H2780" s="14"/>
      <c r="I2780" s="14"/>
      <c r="J2780" s="14"/>
      <c r="K2780" s="14"/>
      <c r="L2780" s="14"/>
      <c r="M2780" s="14"/>
      <c r="N2780" s="14"/>
      <c r="O2780" s="14"/>
      <c r="P2780" s="14"/>
      <c r="Q2780" s="14"/>
      <c r="R2780" s="14"/>
      <c r="S2780" s="14"/>
      <c r="T2780" s="14"/>
      <c r="U2780" s="14"/>
      <c r="V2780" s="14"/>
      <c r="W2780" s="14"/>
      <c r="X2780" s="14"/>
      <c r="Y2780" s="14"/>
      <c r="Z2780" s="14"/>
    </row>
    <row r="2781">
      <c r="A2781" s="106">
        <v>2780.0</v>
      </c>
      <c r="B2781" s="107" t="s">
        <v>7119</v>
      </c>
      <c r="C2781" s="107" t="s">
        <v>4836</v>
      </c>
      <c r="D2781" s="107" t="s">
        <v>4509</v>
      </c>
      <c r="E2781" s="36" t="s">
        <v>8793</v>
      </c>
      <c r="F2781" s="14"/>
      <c r="G2781" s="14"/>
      <c r="H2781" s="14"/>
      <c r="I2781" s="14"/>
      <c r="J2781" s="14"/>
      <c r="K2781" s="14"/>
      <c r="L2781" s="14"/>
      <c r="M2781" s="14"/>
      <c r="N2781" s="14"/>
      <c r="O2781" s="14"/>
      <c r="P2781" s="14"/>
      <c r="Q2781" s="14"/>
      <c r="R2781" s="14"/>
      <c r="S2781" s="14"/>
      <c r="T2781" s="14"/>
      <c r="U2781" s="14"/>
      <c r="V2781" s="14"/>
      <c r="W2781" s="14"/>
      <c r="X2781" s="14"/>
      <c r="Y2781" s="14"/>
      <c r="Z2781" s="14"/>
    </row>
    <row r="2782">
      <c r="A2782" s="106">
        <v>2781.0</v>
      </c>
      <c r="B2782" s="107" t="s">
        <v>7119</v>
      </c>
      <c r="C2782" s="107" t="s">
        <v>8794</v>
      </c>
      <c r="D2782" s="107" t="s">
        <v>4509</v>
      </c>
      <c r="E2782" s="36" t="s">
        <v>8795</v>
      </c>
      <c r="F2782" s="14"/>
      <c r="G2782" s="14"/>
      <c r="H2782" s="14"/>
      <c r="I2782" s="14"/>
      <c r="J2782" s="14"/>
      <c r="K2782" s="14"/>
      <c r="L2782" s="14"/>
      <c r="M2782" s="14"/>
      <c r="N2782" s="14"/>
      <c r="O2782" s="14"/>
      <c r="P2782" s="14"/>
      <c r="Q2782" s="14"/>
      <c r="R2782" s="14"/>
      <c r="S2782" s="14"/>
      <c r="T2782" s="14"/>
      <c r="U2782" s="14"/>
      <c r="V2782" s="14"/>
      <c r="W2782" s="14"/>
      <c r="X2782" s="14"/>
      <c r="Y2782" s="14"/>
      <c r="Z2782" s="14"/>
    </row>
    <row r="2783">
      <c r="A2783" s="106">
        <v>2782.0</v>
      </c>
      <c r="B2783" s="107" t="s">
        <v>7119</v>
      </c>
      <c r="C2783" s="107" t="s">
        <v>7472</v>
      </c>
      <c r="D2783" s="107" t="s">
        <v>4509</v>
      </c>
      <c r="E2783" s="36" t="s">
        <v>8796</v>
      </c>
      <c r="F2783" s="14"/>
      <c r="G2783" s="14"/>
      <c r="H2783" s="14"/>
      <c r="I2783" s="14"/>
      <c r="J2783" s="14"/>
      <c r="K2783" s="14"/>
      <c r="L2783" s="14"/>
      <c r="M2783" s="14"/>
      <c r="N2783" s="14"/>
      <c r="O2783" s="14"/>
      <c r="P2783" s="14"/>
      <c r="Q2783" s="14"/>
      <c r="R2783" s="14"/>
      <c r="S2783" s="14"/>
      <c r="T2783" s="14"/>
      <c r="U2783" s="14"/>
      <c r="V2783" s="14"/>
      <c r="W2783" s="14"/>
      <c r="X2783" s="14"/>
      <c r="Y2783" s="14"/>
      <c r="Z2783" s="14"/>
    </row>
    <row r="2784">
      <c r="A2784" s="106">
        <v>2783.0</v>
      </c>
      <c r="B2784" s="107" t="s">
        <v>7119</v>
      </c>
      <c r="C2784" s="107" t="s">
        <v>8797</v>
      </c>
      <c r="D2784" s="107" t="s">
        <v>4509</v>
      </c>
      <c r="E2784" s="36" t="s">
        <v>8798</v>
      </c>
      <c r="F2784" s="14"/>
      <c r="G2784" s="14"/>
      <c r="H2784" s="14"/>
      <c r="I2784" s="14"/>
      <c r="J2784" s="14"/>
      <c r="K2784" s="14"/>
      <c r="L2784" s="14"/>
      <c r="M2784" s="14"/>
      <c r="N2784" s="14"/>
      <c r="O2784" s="14"/>
      <c r="P2784" s="14"/>
      <c r="Q2784" s="14"/>
      <c r="R2784" s="14"/>
      <c r="S2784" s="14"/>
      <c r="T2784" s="14"/>
      <c r="U2784" s="14"/>
      <c r="V2784" s="14"/>
      <c r="W2784" s="14"/>
      <c r="X2784" s="14"/>
      <c r="Y2784" s="14"/>
      <c r="Z2784" s="14"/>
    </row>
    <row r="2785">
      <c r="A2785" s="106">
        <v>2784.0</v>
      </c>
      <c r="B2785" s="107" t="s">
        <v>7119</v>
      </c>
      <c r="C2785" s="107" t="s">
        <v>8799</v>
      </c>
      <c r="D2785" s="107" t="s">
        <v>4509</v>
      </c>
      <c r="E2785" s="36" t="s">
        <v>8800</v>
      </c>
      <c r="F2785" s="14"/>
      <c r="G2785" s="14"/>
      <c r="H2785" s="14"/>
      <c r="I2785" s="14"/>
      <c r="J2785" s="14"/>
      <c r="K2785" s="14"/>
      <c r="L2785" s="14"/>
      <c r="M2785" s="14"/>
      <c r="N2785" s="14"/>
      <c r="O2785" s="14"/>
      <c r="P2785" s="14"/>
      <c r="Q2785" s="14"/>
      <c r="R2785" s="14"/>
      <c r="S2785" s="14"/>
      <c r="T2785" s="14"/>
      <c r="U2785" s="14"/>
      <c r="V2785" s="14"/>
      <c r="W2785" s="14"/>
      <c r="X2785" s="14"/>
      <c r="Y2785" s="14"/>
      <c r="Z2785" s="14"/>
    </row>
    <row r="2786">
      <c r="A2786" s="106">
        <v>2785.0</v>
      </c>
      <c r="B2786" s="107" t="s">
        <v>7119</v>
      </c>
      <c r="C2786" s="107" t="s">
        <v>8801</v>
      </c>
      <c r="D2786" s="107" t="s">
        <v>4509</v>
      </c>
      <c r="E2786" s="36" t="s">
        <v>8802</v>
      </c>
      <c r="F2786" s="14"/>
      <c r="G2786" s="14"/>
      <c r="H2786" s="14"/>
      <c r="I2786" s="14"/>
      <c r="J2786" s="14"/>
      <c r="K2786" s="14"/>
      <c r="L2786" s="14"/>
      <c r="M2786" s="14"/>
      <c r="N2786" s="14"/>
      <c r="O2786" s="14"/>
      <c r="P2786" s="14"/>
      <c r="Q2786" s="14"/>
      <c r="R2786" s="14"/>
      <c r="S2786" s="14"/>
      <c r="T2786" s="14"/>
      <c r="U2786" s="14"/>
      <c r="V2786" s="14"/>
      <c r="W2786" s="14"/>
      <c r="X2786" s="14"/>
      <c r="Y2786" s="14"/>
      <c r="Z2786" s="14"/>
    </row>
    <row r="2787">
      <c r="A2787" s="106">
        <v>2786.0</v>
      </c>
      <c r="B2787" s="107" t="s">
        <v>7119</v>
      </c>
      <c r="C2787" s="107" t="s">
        <v>4700</v>
      </c>
      <c r="D2787" s="107" t="s">
        <v>5178</v>
      </c>
      <c r="E2787" s="36" t="s">
        <v>8803</v>
      </c>
      <c r="F2787" s="14"/>
      <c r="G2787" s="14"/>
      <c r="H2787" s="14"/>
      <c r="I2787" s="14"/>
      <c r="J2787" s="14"/>
      <c r="K2787" s="14"/>
      <c r="L2787" s="14"/>
      <c r="M2787" s="14"/>
      <c r="N2787" s="14"/>
      <c r="O2787" s="14"/>
      <c r="P2787" s="14"/>
      <c r="Q2787" s="14"/>
      <c r="R2787" s="14"/>
      <c r="S2787" s="14"/>
      <c r="T2787" s="14"/>
      <c r="U2787" s="14"/>
      <c r="V2787" s="14"/>
      <c r="W2787" s="14"/>
      <c r="X2787" s="14"/>
      <c r="Y2787" s="14"/>
      <c r="Z2787" s="14"/>
    </row>
    <row r="2788">
      <c r="A2788" s="106">
        <v>2787.0</v>
      </c>
      <c r="B2788" s="107" t="s">
        <v>7119</v>
      </c>
      <c r="C2788" s="107" t="s">
        <v>8804</v>
      </c>
      <c r="D2788" s="107" t="s">
        <v>4509</v>
      </c>
      <c r="E2788" s="36" t="s">
        <v>8805</v>
      </c>
      <c r="F2788" s="14"/>
      <c r="G2788" s="14"/>
      <c r="H2788" s="14"/>
      <c r="I2788" s="14"/>
      <c r="J2788" s="14"/>
      <c r="K2788" s="14"/>
      <c r="L2788" s="14"/>
      <c r="M2788" s="14"/>
      <c r="N2788" s="14"/>
      <c r="O2788" s="14"/>
      <c r="P2788" s="14"/>
      <c r="Q2788" s="14"/>
      <c r="R2788" s="14"/>
      <c r="S2788" s="14"/>
      <c r="T2788" s="14"/>
      <c r="U2788" s="14"/>
      <c r="V2788" s="14"/>
      <c r="W2788" s="14"/>
      <c r="X2788" s="14"/>
      <c r="Y2788" s="14"/>
      <c r="Z2788" s="14"/>
    </row>
    <row r="2789">
      <c r="A2789" s="106">
        <v>2788.0</v>
      </c>
      <c r="B2789" s="107" t="s">
        <v>7119</v>
      </c>
      <c r="C2789" s="107" t="s">
        <v>5354</v>
      </c>
      <c r="D2789" s="107" t="s">
        <v>4569</v>
      </c>
      <c r="E2789" s="36" t="s">
        <v>8806</v>
      </c>
      <c r="F2789" s="14"/>
      <c r="G2789" s="14"/>
      <c r="H2789" s="14"/>
      <c r="I2789" s="14"/>
      <c r="J2789" s="14"/>
      <c r="K2789" s="14"/>
      <c r="L2789" s="14"/>
      <c r="M2789" s="14"/>
      <c r="N2789" s="14"/>
      <c r="O2789" s="14"/>
      <c r="P2789" s="14"/>
      <c r="Q2789" s="14"/>
      <c r="R2789" s="14"/>
      <c r="S2789" s="14"/>
      <c r="T2789" s="14"/>
      <c r="U2789" s="14"/>
      <c r="V2789" s="14"/>
      <c r="W2789" s="14"/>
      <c r="X2789" s="14"/>
      <c r="Y2789" s="14"/>
      <c r="Z2789" s="14"/>
    </row>
    <row r="2790">
      <c r="A2790" s="106">
        <v>2789.0</v>
      </c>
      <c r="B2790" s="107" t="s">
        <v>7119</v>
      </c>
      <c r="C2790" s="107" t="s">
        <v>5130</v>
      </c>
      <c r="D2790" s="107" t="s">
        <v>4509</v>
      </c>
      <c r="E2790" s="36" t="s">
        <v>8807</v>
      </c>
      <c r="F2790" s="14"/>
      <c r="G2790" s="14"/>
      <c r="H2790" s="14"/>
      <c r="I2790" s="14"/>
      <c r="J2790" s="14"/>
      <c r="K2790" s="14"/>
      <c r="L2790" s="14"/>
      <c r="M2790" s="14"/>
      <c r="N2790" s="14"/>
      <c r="O2790" s="14"/>
      <c r="P2790" s="14"/>
      <c r="Q2790" s="14"/>
      <c r="R2790" s="14"/>
      <c r="S2790" s="14"/>
      <c r="T2790" s="14"/>
      <c r="U2790" s="14"/>
      <c r="V2790" s="14"/>
      <c r="W2790" s="14"/>
      <c r="X2790" s="14"/>
      <c r="Y2790" s="14"/>
      <c r="Z2790" s="14"/>
    </row>
    <row r="2791">
      <c r="A2791" s="106">
        <v>2790.0</v>
      </c>
      <c r="B2791" s="107" t="s">
        <v>7119</v>
      </c>
      <c r="C2791" s="107" t="s">
        <v>5086</v>
      </c>
      <c r="D2791" s="107" t="s">
        <v>4509</v>
      </c>
      <c r="E2791" s="36" t="s">
        <v>8808</v>
      </c>
      <c r="F2791" s="14"/>
      <c r="G2791" s="14"/>
      <c r="H2791" s="14"/>
      <c r="I2791" s="14"/>
      <c r="J2791" s="14"/>
      <c r="K2791" s="14"/>
      <c r="L2791" s="14"/>
      <c r="M2791" s="14"/>
      <c r="N2791" s="14"/>
      <c r="O2791" s="14"/>
      <c r="P2791" s="14"/>
      <c r="Q2791" s="14"/>
      <c r="R2791" s="14"/>
      <c r="S2791" s="14"/>
      <c r="T2791" s="14"/>
      <c r="U2791" s="14"/>
      <c r="V2791" s="14"/>
      <c r="W2791" s="14"/>
      <c r="X2791" s="14"/>
      <c r="Y2791" s="14"/>
      <c r="Z2791" s="14"/>
    </row>
    <row r="2792">
      <c r="A2792" s="106">
        <v>2791.0</v>
      </c>
      <c r="B2792" s="107" t="s">
        <v>7119</v>
      </c>
      <c r="C2792" s="107" t="s">
        <v>5562</v>
      </c>
      <c r="D2792" s="107" t="s">
        <v>4509</v>
      </c>
      <c r="E2792" s="36" t="s">
        <v>8809</v>
      </c>
      <c r="F2792" s="14"/>
      <c r="G2792" s="14"/>
      <c r="H2792" s="14"/>
      <c r="I2792" s="14"/>
      <c r="J2792" s="14"/>
      <c r="K2792" s="14"/>
      <c r="L2792" s="14"/>
      <c r="M2792" s="14"/>
      <c r="N2792" s="14"/>
      <c r="O2792" s="14"/>
      <c r="P2792" s="14"/>
      <c r="Q2792" s="14"/>
      <c r="R2792" s="14"/>
      <c r="S2792" s="14"/>
      <c r="T2792" s="14"/>
      <c r="U2792" s="14"/>
      <c r="V2792" s="14"/>
      <c r="W2792" s="14"/>
      <c r="X2792" s="14"/>
      <c r="Y2792" s="14"/>
      <c r="Z2792" s="14"/>
    </row>
    <row r="2793">
      <c r="A2793" s="106">
        <v>2792.0</v>
      </c>
      <c r="B2793" s="107" t="s">
        <v>7119</v>
      </c>
      <c r="C2793" s="107" t="s">
        <v>8810</v>
      </c>
      <c r="D2793" s="107" t="s">
        <v>4509</v>
      </c>
      <c r="E2793" s="36" t="s">
        <v>8811</v>
      </c>
      <c r="F2793" s="14"/>
      <c r="G2793" s="14"/>
      <c r="H2793" s="14"/>
      <c r="I2793" s="14"/>
      <c r="J2793" s="14"/>
      <c r="K2793" s="14"/>
      <c r="L2793" s="14"/>
      <c r="M2793" s="14"/>
      <c r="N2793" s="14"/>
      <c r="O2793" s="14"/>
      <c r="P2793" s="14"/>
      <c r="Q2793" s="14"/>
      <c r="R2793" s="14"/>
      <c r="S2793" s="14"/>
      <c r="T2793" s="14"/>
      <c r="U2793" s="14"/>
      <c r="V2793" s="14"/>
      <c r="W2793" s="14"/>
      <c r="X2793" s="14"/>
      <c r="Y2793" s="14"/>
      <c r="Z2793" s="14"/>
    </row>
    <row r="2794">
      <c r="A2794" s="106">
        <v>2793.0</v>
      </c>
      <c r="B2794" s="107" t="s">
        <v>7119</v>
      </c>
      <c r="C2794" s="107" t="s">
        <v>8812</v>
      </c>
      <c r="D2794" s="107" t="s">
        <v>4509</v>
      </c>
      <c r="E2794" s="36" t="s">
        <v>8813</v>
      </c>
      <c r="F2794" s="14"/>
      <c r="G2794" s="14"/>
      <c r="H2794" s="14"/>
      <c r="I2794" s="14"/>
      <c r="J2794" s="14"/>
      <c r="K2794" s="14"/>
      <c r="L2794" s="14"/>
      <c r="M2794" s="14"/>
      <c r="N2794" s="14"/>
      <c r="O2794" s="14"/>
      <c r="P2794" s="14"/>
      <c r="Q2794" s="14"/>
      <c r="R2794" s="14"/>
      <c r="S2794" s="14"/>
      <c r="T2794" s="14"/>
      <c r="U2794" s="14"/>
      <c r="V2794" s="14"/>
      <c r="W2794" s="14"/>
      <c r="X2794" s="14"/>
      <c r="Y2794" s="14"/>
      <c r="Z2794" s="14"/>
    </row>
    <row r="2795">
      <c r="A2795" s="106">
        <v>2794.0</v>
      </c>
      <c r="B2795" s="107" t="s">
        <v>7119</v>
      </c>
      <c r="C2795" s="107" t="s">
        <v>4541</v>
      </c>
      <c r="D2795" s="107" t="s">
        <v>4509</v>
      </c>
      <c r="E2795" s="36" t="s">
        <v>8814</v>
      </c>
      <c r="F2795" s="14"/>
      <c r="G2795" s="14"/>
      <c r="H2795" s="14"/>
      <c r="I2795" s="14"/>
      <c r="J2795" s="14"/>
      <c r="K2795" s="14"/>
      <c r="L2795" s="14"/>
      <c r="M2795" s="14"/>
      <c r="N2795" s="14"/>
      <c r="O2795" s="14"/>
      <c r="P2795" s="14"/>
      <c r="Q2795" s="14"/>
      <c r="R2795" s="14"/>
      <c r="S2795" s="14"/>
      <c r="T2795" s="14"/>
      <c r="U2795" s="14"/>
      <c r="V2795" s="14"/>
      <c r="W2795" s="14"/>
      <c r="X2795" s="14"/>
      <c r="Y2795" s="14"/>
      <c r="Z2795" s="14"/>
    </row>
    <row r="2796">
      <c r="A2796" s="106">
        <v>2795.0</v>
      </c>
      <c r="B2796" s="107" t="s">
        <v>7119</v>
      </c>
      <c r="C2796" s="107" t="s">
        <v>8815</v>
      </c>
      <c r="D2796" s="107" t="s">
        <v>4569</v>
      </c>
      <c r="E2796" s="36" t="s">
        <v>8816</v>
      </c>
      <c r="F2796" s="14"/>
      <c r="G2796" s="14"/>
      <c r="H2796" s="14"/>
      <c r="I2796" s="14"/>
      <c r="J2796" s="14"/>
      <c r="K2796" s="14"/>
      <c r="L2796" s="14"/>
      <c r="M2796" s="14"/>
      <c r="N2796" s="14"/>
      <c r="O2796" s="14"/>
      <c r="P2796" s="14"/>
      <c r="Q2796" s="14"/>
      <c r="R2796" s="14"/>
      <c r="S2796" s="14"/>
      <c r="T2796" s="14"/>
      <c r="U2796" s="14"/>
      <c r="V2796" s="14"/>
      <c r="W2796" s="14"/>
      <c r="X2796" s="14"/>
      <c r="Y2796" s="14"/>
      <c r="Z2796" s="14"/>
    </row>
    <row r="2797">
      <c r="A2797" s="106">
        <v>2796.0</v>
      </c>
      <c r="B2797" s="107" t="s">
        <v>7119</v>
      </c>
      <c r="C2797" s="107" t="s">
        <v>8817</v>
      </c>
      <c r="D2797" s="107" t="s">
        <v>4509</v>
      </c>
      <c r="E2797" s="36" t="s">
        <v>8818</v>
      </c>
      <c r="F2797" s="14"/>
      <c r="G2797" s="14"/>
      <c r="H2797" s="14"/>
      <c r="I2797" s="14"/>
      <c r="J2797" s="14"/>
      <c r="K2797" s="14"/>
      <c r="L2797" s="14"/>
      <c r="M2797" s="14"/>
      <c r="N2797" s="14"/>
      <c r="O2797" s="14"/>
      <c r="P2797" s="14"/>
      <c r="Q2797" s="14"/>
      <c r="R2797" s="14"/>
      <c r="S2797" s="14"/>
      <c r="T2797" s="14"/>
      <c r="U2797" s="14"/>
      <c r="V2797" s="14"/>
      <c r="W2797" s="14"/>
      <c r="X2797" s="14"/>
      <c r="Y2797" s="14"/>
      <c r="Z2797" s="14"/>
    </row>
    <row r="2798">
      <c r="A2798" s="106">
        <v>2797.0</v>
      </c>
      <c r="B2798" s="107" t="s">
        <v>7119</v>
      </c>
      <c r="C2798" s="107" t="s">
        <v>8819</v>
      </c>
      <c r="D2798" s="107" t="s">
        <v>4509</v>
      </c>
      <c r="E2798" s="36" t="s">
        <v>8820</v>
      </c>
      <c r="F2798" s="14"/>
      <c r="G2798" s="14"/>
      <c r="H2798" s="14"/>
      <c r="I2798" s="14"/>
      <c r="J2798" s="14"/>
      <c r="K2798" s="14"/>
      <c r="L2798" s="14"/>
      <c r="M2798" s="14"/>
      <c r="N2798" s="14"/>
      <c r="O2798" s="14"/>
      <c r="P2798" s="14"/>
      <c r="Q2798" s="14"/>
      <c r="R2798" s="14"/>
      <c r="S2798" s="14"/>
      <c r="T2798" s="14"/>
      <c r="U2798" s="14"/>
      <c r="V2798" s="14"/>
      <c r="W2798" s="14"/>
      <c r="X2798" s="14"/>
      <c r="Y2798" s="14"/>
      <c r="Z2798" s="14"/>
    </row>
    <row r="2799">
      <c r="A2799" s="106">
        <v>2798.0</v>
      </c>
      <c r="B2799" s="107" t="s">
        <v>7119</v>
      </c>
      <c r="C2799" s="107" t="s">
        <v>8821</v>
      </c>
      <c r="D2799" s="107" t="s">
        <v>4509</v>
      </c>
      <c r="E2799" s="36" t="s">
        <v>8822</v>
      </c>
      <c r="F2799" s="14"/>
      <c r="G2799" s="14"/>
      <c r="H2799" s="14"/>
      <c r="I2799" s="14"/>
      <c r="J2799" s="14"/>
      <c r="K2799" s="14"/>
      <c r="L2799" s="14"/>
      <c r="M2799" s="14"/>
      <c r="N2799" s="14"/>
      <c r="O2799" s="14"/>
      <c r="P2799" s="14"/>
      <c r="Q2799" s="14"/>
      <c r="R2799" s="14"/>
      <c r="S2799" s="14"/>
      <c r="T2799" s="14"/>
      <c r="U2799" s="14"/>
      <c r="V2799" s="14"/>
      <c r="W2799" s="14"/>
      <c r="X2799" s="14"/>
      <c r="Y2799" s="14"/>
      <c r="Z2799" s="14"/>
    </row>
    <row r="2800">
      <c r="A2800" s="106">
        <v>2799.0</v>
      </c>
      <c r="B2800" s="107" t="s">
        <v>7119</v>
      </c>
      <c r="C2800" s="107" t="s">
        <v>6663</v>
      </c>
      <c r="D2800" s="107" t="s">
        <v>4509</v>
      </c>
      <c r="E2800" s="36" t="s">
        <v>8823</v>
      </c>
      <c r="F2800" s="14"/>
      <c r="G2800" s="14"/>
      <c r="H2800" s="14"/>
      <c r="I2800" s="14"/>
      <c r="J2800" s="14"/>
      <c r="K2800" s="14"/>
      <c r="L2800" s="14"/>
      <c r="M2800" s="14"/>
      <c r="N2800" s="14"/>
      <c r="O2800" s="14"/>
      <c r="P2800" s="14"/>
      <c r="Q2800" s="14"/>
      <c r="R2800" s="14"/>
      <c r="S2800" s="14"/>
      <c r="T2800" s="14"/>
      <c r="U2800" s="14"/>
      <c r="V2800" s="14"/>
      <c r="W2800" s="14"/>
      <c r="X2800" s="14"/>
      <c r="Y2800" s="14"/>
      <c r="Z2800" s="14"/>
    </row>
    <row r="2801">
      <c r="A2801" s="106">
        <v>2800.0</v>
      </c>
      <c r="B2801" s="107" t="s">
        <v>7119</v>
      </c>
      <c r="C2801" s="107" t="s">
        <v>4682</v>
      </c>
      <c r="D2801" s="107" t="s">
        <v>4509</v>
      </c>
      <c r="E2801" s="36" t="s">
        <v>8824</v>
      </c>
      <c r="F2801" s="14"/>
      <c r="G2801" s="14"/>
      <c r="H2801" s="14"/>
      <c r="I2801" s="14"/>
      <c r="J2801" s="14"/>
      <c r="K2801" s="14"/>
      <c r="L2801" s="14"/>
      <c r="M2801" s="14"/>
      <c r="N2801" s="14"/>
      <c r="O2801" s="14"/>
      <c r="P2801" s="14"/>
      <c r="Q2801" s="14"/>
      <c r="R2801" s="14"/>
      <c r="S2801" s="14"/>
      <c r="T2801" s="14"/>
      <c r="U2801" s="14"/>
      <c r="V2801" s="14"/>
      <c r="W2801" s="14"/>
      <c r="X2801" s="14"/>
      <c r="Y2801" s="14"/>
      <c r="Z2801" s="14"/>
    </row>
    <row r="2802">
      <c r="A2802" s="106">
        <v>2801.0</v>
      </c>
      <c r="B2802" s="107" t="s">
        <v>7119</v>
      </c>
      <c r="C2802" s="107" t="s">
        <v>8825</v>
      </c>
      <c r="D2802" s="107" t="s">
        <v>4509</v>
      </c>
      <c r="E2802" s="36" t="s">
        <v>8826</v>
      </c>
      <c r="F2802" s="14"/>
      <c r="G2802" s="14"/>
      <c r="H2802" s="14"/>
      <c r="I2802" s="14"/>
      <c r="J2802" s="14"/>
      <c r="K2802" s="14"/>
      <c r="L2802" s="14"/>
      <c r="M2802" s="14"/>
      <c r="N2802" s="14"/>
      <c r="O2802" s="14"/>
      <c r="P2802" s="14"/>
      <c r="Q2802" s="14"/>
      <c r="R2802" s="14"/>
      <c r="S2802" s="14"/>
      <c r="T2802" s="14"/>
      <c r="U2802" s="14"/>
      <c r="V2802" s="14"/>
      <c r="W2802" s="14"/>
      <c r="X2802" s="14"/>
      <c r="Y2802" s="14"/>
      <c r="Z2802" s="14"/>
    </row>
    <row r="2803">
      <c r="A2803" s="106">
        <v>2802.0</v>
      </c>
      <c r="B2803" s="107" t="s">
        <v>7119</v>
      </c>
      <c r="C2803" s="107" t="s">
        <v>8827</v>
      </c>
      <c r="D2803" s="107" t="s">
        <v>4509</v>
      </c>
      <c r="E2803" s="36" t="s">
        <v>8806</v>
      </c>
      <c r="F2803" s="14"/>
      <c r="G2803" s="14"/>
      <c r="H2803" s="14"/>
      <c r="I2803" s="14"/>
      <c r="J2803" s="14"/>
      <c r="K2803" s="14"/>
      <c r="L2803" s="14"/>
      <c r="M2803" s="14"/>
      <c r="N2803" s="14"/>
      <c r="O2803" s="14"/>
      <c r="P2803" s="14"/>
      <c r="Q2803" s="14"/>
      <c r="R2803" s="14"/>
      <c r="S2803" s="14"/>
      <c r="T2803" s="14"/>
      <c r="U2803" s="14"/>
      <c r="V2803" s="14"/>
      <c r="W2803" s="14"/>
      <c r="X2803" s="14"/>
      <c r="Y2803" s="14"/>
      <c r="Z2803" s="14"/>
    </row>
    <row r="2804">
      <c r="A2804" s="106">
        <v>2803.0</v>
      </c>
      <c r="B2804" s="107" t="s">
        <v>7119</v>
      </c>
      <c r="C2804" s="107" t="s">
        <v>8828</v>
      </c>
      <c r="D2804" s="107" t="s">
        <v>4509</v>
      </c>
      <c r="E2804" s="36" t="s">
        <v>8829</v>
      </c>
      <c r="F2804" s="14"/>
      <c r="G2804" s="14"/>
      <c r="H2804" s="14"/>
      <c r="I2804" s="14"/>
      <c r="J2804" s="14"/>
      <c r="K2804" s="14"/>
      <c r="L2804" s="14"/>
      <c r="M2804" s="14"/>
      <c r="N2804" s="14"/>
      <c r="O2804" s="14"/>
      <c r="P2804" s="14"/>
      <c r="Q2804" s="14"/>
      <c r="R2804" s="14"/>
      <c r="S2804" s="14"/>
      <c r="T2804" s="14"/>
      <c r="U2804" s="14"/>
      <c r="V2804" s="14"/>
      <c r="W2804" s="14"/>
      <c r="X2804" s="14"/>
      <c r="Y2804" s="14"/>
      <c r="Z2804" s="14"/>
    </row>
    <row r="2805">
      <c r="A2805" s="106">
        <v>2804.0</v>
      </c>
      <c r="B2805" s="107" t="s">
        <v>7119</v>
      </c>
      <c r="C2805" s="107" t="s">
        <v>8830</v>
      </c>
      <c r="D2805" s="107" t="s">
        <v>4509</v>
      </c>
      <c r="E2805" s="36" t="s">
        <v>8831</v>
      </c>
      <c r="F2805" s="14"/>
      <c r="G2805" s="14"/>
      <c r="H2805" s="14"/>
      <c r="I2805" s="14"/>
      <c r="J2805" s="14"/>
      <c r="K2805" s="14"/>
      <c r="L2805" s="14"/>
      <c r="M2805" s="14"/>
      <c r="N2805" s="14"/>
      <c r="O2805" s="14"/>
      <c r="P2805" s="14"/>
      <c r="Q2805" s="14"/>
      <c r="R2805" s="14"/>
      <c r="S2805" s="14"/>
      <c r="T2805" s="14"/>
      <c r="U2805" s="14"/>
      <c r="V2805" s="14"/>
      <c r="W2805" s="14"/>
      <c r="X2805" s="14"/>
      <c r="Y2805" s="14"/>
      <c r="Z2805" s="14"/>
    </row>
    <row r="2806">
      <c r="A2806" s="106">
        <v>2805.0</v>
      </c>
      <c r="B2806" s="107" t="s">
        <v>7119</v>
      </c>
      <c r="C2806" s="107" t="s">
        <v>4532</v>
      </c>
      <c r="D2806" s="107" t="s">
        <v>4509</v>
      </c>
      <c r="E2806" s="36" t="s">
        <v>8832</v>
      </c>
      <c r="F2806" s="14"/>
      <c r="G2806" s="14"/>
      <c r="H2806" s="14"/>
      <c r="I2806" s="14"/>
      <c r="J2806" s="14"/>
      <c r="K2806" s="14"/>
      <c r="L2806" s="14"/>
      <c r="M2806" s="14"/>
      <c r="N2806" s="14"/>
      <c r="O2806" s="14"/>
      <c r="P2806" s="14"/>
      <c r="Q2806" s="14"/>
      <c r="R2806" s="14"/>
      <c r="S2806" s="14"/>
      <c r="T2806" s="14"/>
      <c r="U2806" s="14"/>
      <c r="V2806" s="14"/>
      <c r="W2806" s="14"/>
      <c r="X2806" s="14"/>
      <c r="Y2806" s="14"/>
      <c r="Z2806" s="14"/>
    </row>
    <row r="2807">
      <c r="A2807" s="106">
        <v>2806.0</v>
      </c>
      <c r="B2807" s="107" t="s">
        <v>7119</v>
      </c>
      <c r="C2807" s="107" t="s">
        <v>7654</v>
      </c>
      <c r="D2807" s="107" t="s">
        <v>4509</v>
      </c>
      <c r="E2807" s="36" t="s">
        <v>8833</v>
      </c>
      <c r="F2807" s="14"/>
      <c r="G2807" s="14"/>
      <c r="H2807" s="14"/>
      <c r="I2807" s="14"/>
      <c r="J2807" s="14"/>
      <c r="K2807" s="14"/>
      <c r="L2807" s="14"/>
      <c r="M2807" s="14"/>
      <c r="N2807" s="14"/>
      <c r="O2807" s="14"/>
      <c r="P2807" s="14"/>
      <c r="Q2807" s="14"/>
      <c r="R2807" s="14"/>
      <c r="S2807" s="14"/>
      <c r="T2807" s="14"/>
      <c r="U2807" s="14"/>
      <c r="V2807" s="14"/>
      <c r="W2807" s="14"/>
      <c r="X2807" s="14"/>
      <c r="Y2807" s="14"/>
      <c r="Z2807" s="14"/>
    </row>
    <row r="2808">
      <c r="A2808" s="106">
        <v>2807.0</v>
      </c>
      <c r="B2808" s="107" t="s">
        <v>7119</v>
      </c>
      <c r="C2808" s="107" t="s">
        <v>8834</v>
      </c>
      <c r="D2808" s="107" t="s">
        <v>4509</v>
      </c>
      <c r="E2808" s="36" t="s">
        <v>8806</v>
      </c>
      <c r="F2808" s="14"/>
      <c r="G2808" s="14"/>
      <c r="H2808" s="14"/>
      <c r="I2808" s="14"/>
      <c r="J2808" s="14"/>
      <c r="K2808" s="14"/>
      <c r="L2808" s="14"/>
      <c r="M2808" s="14"/>
      <c r="N2808" s="14"/>
      <c r="O2808" s="14"/>
      <c r="P2808" s="14"/>
      <c r="Q2808" s="14"/>
      <c r="R2808" s="14"/>
      <c r="S2808" s="14"/>
      <c r="T2808" s="14"/>
      <c r="U2808" s="14"/>
      <c r="V2808" s="14"/>
      <c r="W2808" s="14"/>
      <c r="X2808" s="14"/>
      <c r="Y2808" s="14"/>
      <c r="Z2808" s="14"/>
    </row>
    <row r="2809">
      <c r="A2809" s="106">
        <v>2808.0</v>
      </c>
      <c r="B2809" s="107" t="s">
        <v>7119</v>
      </c>
      <c r="C2809" s="107" t="s">
        <v>4882</v>
      </c>
      <c r="D2809" s="107" t="s">
        <v>4509</v>
      </c>
      <c r="E2809" s="36" t="s">
        <v>8835</v>
      </c>
      <c r="F2809" s="14"/>
      <c r="G2809" s="14"/>
      <c r="H2809" s="14"/>
      <c r="I2809" s="14"/>
      <c r="J2809" s="14"/>
      <c r="K2809" s="14"/>
      <c r="L2809" s="14"/>
      <c r="M2809" s="14"/>
      <c r="N2809" s="14"/>
      <c r="O2809" s="14"/>
      <c r="P2809" s="14"/>
      <c r="Q2809" s="14"/>
      <c r="R2809" s="14"/>
      <c r="S2809" s="14"/>
      <c r="T2809" s="14"/>
      <c r="U2809" s="14"/>
      <c r="V2809" s="14"/>
      <c r="W2809" s="14"/>
      <c r="X2809" s="14"/>
      <c r="Y2809" s="14"/>
      <c r="Z2809" s="14"/>
    </row>
    <row r="2810">
      <c r="A2810" s="106">
        <v>2809.0</v>
      </c>
      <c r="B2810" s="107" t="s">
        <v>7119</v>
      </c>
      <c r="C2810" s="107" t="s">
        <v>4521</v>
      </c>
      <c r="D2810" s="107" t="s">
        <v>4509</v>
      </c>
      <c r="E2810" s="36" t="s">
        <v>8836</v>
      </c>
      <c r="F2810" s="14"/>
      <c r="G2810" s="14"/>
      <c r="H2810" s="14"/>
      <c r="I2810" s="14"/>
      <c r="J2810" s="14"/>
      <c r="K2810" s="14"/>
      <c r="L2810" s="14"/>
      <c r="M2810" s="14"/>
      <c r="N2810" s="14"/>
      <c r="O2810" s="14"/>
      <c r="P2810" s="14"/>
      <c r="Q2810" s="14"/>
      <c r="R2810" s="14"/>
      <c r="S2810" s="14"/>
      <c r="T2810" s="14"/>
      <c r="U2810" s="14"/>
      <c r="V2810" s="14"/>
      <c r="W2810" s="14"/>
      <c r="X2810" s="14"/>
      <c r="Y2810" s="14"/>
      <c r="Z2810" s="14"/>
    </row>
    <row r="2811">
      <c r="A2811" s="106">
        <v>2810.0</v>
      </c>
      <c r="B2811" s="107" t="s">
        <v>7119</v>
      </c>
      <c r="C2811" s="107" t="s">
        <v>4525</v>
      </c>
      <c r="D2811" s="107" t="s">
        <v>4509</v>
      </c>
      <c r="E2811" s="36" t="s">
        <v>8837</v>
      </c>
      <c r="F2811" s="14"/>
      <c r="G2811" s="14"/>
      <c r="H2811" s="14"/>
      <c r="I2811" s="14"/>
      <c r="J2811" s="14"/>
      <c r="K2811" s="14"/>
      <c r="L2811" s="14"/>
      <c r="M2811" s="14"/>
      <c r="N2811" s="14"/>
      <c r="O2811" s="14"/>
      <c r="P2811" s="14"/>
      <c r="Q2811" s="14"/>
      <c r="R2811" s="14"/>
      <c r="S2811" s="14"/>
      <c r="T2811" s="14"/>
      <c r="U2811" s="14"/>
      <c r="V2811" s="14"/>
      <c r="W2811" s="14"/>
      <c r="X2811" s="14"/>
      <c r="Y2811" s="14"/>
      <c r="Z2811" s="14"/>
    </row>
    <row r="2812">
      <c r="A2812" s="106">
        <v>2811.0</v>
      </c>
      <c r="B2812" s="107" t="s">
        <v>7119</v>
      </c>
      <c r="C2812" s="107" t="s">
        <v>6415</v>
      </c>
      <c r="D2812" s="107" t="s">
        <v>4509</v>
      </c>
      <c r="E2812" s="36" t="s">
        <v>8838</v>
      </c>
      <c r="F2812" s="14"/>
      <c r="G2812" s="14"/>
      <c r="H2812" s="14"/>
      <c r="I2812" s="14"/>
      <c r="J2812" s="14"/>
      <c r="K2812" s="14"/>
      <c r="L2812" s="14"/>
      <c r="M2812" s="14"/>
      <c r="N2812" s="14"/>
      <c r="O2812" s="14"/>
      <c r="P2812" s="14"/>
      <c r="Q2812" s="14"/>
      <c r="R2812" s="14"/>
      <c r="S2812" s="14"/>
      <c r="T2812" s="14"/>
      <c r="U2812" s="14"/>
      <c r="V2812" s="14"/>
      <c r="W2812" s="14"/>
      <c r="X2812" s="14"/>
      <c r="Y2812" s="14"/>
      <c r="Z2812" s="14"/>
    </row>
    <row r="2813">
      <c r="A2813" s="106">
        <v>2812.0</v>
      </c>
      <c r="B2813" s="107" t="s">
        <v>7119</v>
      </c>
      <c r="C2813" s="107" t="s">
        <v>5732</v>
      </c>
      <c r="D2813" s="107" t="s">
        <v>4509</v>
      </c>
      <c r="E2813" s="36" t="s">
        <v>8839</v>
      </c>
      <c r="F2813" s="14"/>
      <c r="G2813" s="14"/>
      <c r="H2813" s="14"/>
      <c r="I2813" s="14"/>
      <c r="J2813" s="14"/>
      <c r="K2813" s="14"/>
      <c r="L2813" s="14"/>
      <c r="M2813" s="14"/>
      <c r="N2813" s="14"/>
      <c r="O2813" s="14"/>
      <c r="P2813" s="14"/>
      <c r="Q2813" s="14"/>
      <c r="R2813" s="14"/>
      <c r="S2813" s="14"/>
      <c r="T2813" s="14"/>
      <c r="U2813" s="14"/>
      <c r="V2813" s="14"/>
      <c r="W2813" s="14"/>
      <c r="X2813" s="14"/>
      <c r="Y2813" s="14"/>
      <c r="Z2813" s="14"/>
    </row>
    <row r="2814">
      <c r="A2814" s="106">
        <v>2813.0</v>
      </c>
      <c r="B2814" s="107" t="s">
        <v>7119</v>
      </c>
      <c r="C2814" s="107" t="s">
        <v>8840</v>
      </c>
      <c r="D2814" s="107" t="s">
        <v>4509</v>
      </c>
      <c r="E2814" s="36" t="s">
        <v>7502</v>
      </c>
      <c r="F2814" s="14"/>
      <c r="G2814" s="14"/>
      <c r="H2814" s="14"/>
      <c r="I2814" s="14"/>
      <c r="J2814" s="14"/>
      <c r="K2814" s="14"/>
      <c r="L2814" s="14"/>
      <c r="M2814" s="14"/>
      <c r="N2814" s="14"/>
      <c r="O2814" s="14"/>
      <c r="P2814" s="14"/>
      <c r="Q2814" s="14"/>
      <c r="R2814" s="14"/>
      <c r="S2814" s="14"/>
      <c r="T2814" s="14"/>
      <c r="U2814" s="14"/>
      <c r="V2814" s="14"/>
      <c r="W2814" s="14"/>
      <c r="X2814" s="14"/>
      <c r="Y2814" s="14"/>
      <c r="Z2814" s="14"/>
    </row>
    <row r="2815">
      <c r="A2815" s="106">
        <v>2814.0</v>
      </c>
      <c r="B2815" s="107" t="s">
        <v>7119</v>
      </c>
      <c r="C2815" s="107" t="s">
        <v>8841</v>
      </c>
      <c r="D2815" s="107" t="s">
        <v>4509</v>
      </c>
      <c r="E2815" s="36" t="s">
        <v>8842</v>
      </c>
      <c r="F2815" s="14"/>
      <c r="G2815" s="14"/>
      <c r="H2815" s="14"/>
      <c r="I2815" s="14"/>
      <c r="J2815" s="14"/>
      <c r="K2815" s="14"/>
      <c r="L2815" s="14"/>
      <c r="M2815" s="14"/>
      <c r="N2815" s="14"/>
      <c r="O2815" s="14"/>
      <c r="P2815" s="14"/>
      <c r="Q2815" s="14"/>
      <c r="R2815" s="14"/>
      <c r="S2815" s="14"/>
      <c r="T2815" s="14"/>
      <c r="U2815" s="14"/>
      <c r="V2815" s="14"/>
      <c r="W2815" s="14"/>
      <c r="X2815" s="14"/>
      <c r="Y2815" s="14"/>
      <c r="Z2815" s="14"/>
    </row>
    <row r="2816">
      <c r="A2816" s="106">
        <v>2815.0</v>
      </c>
      <c r="B2816" s="107" t="s">
        <v>7119</v>
      </c>
      <c r="C2816" s="107" t="s">
        <v>8843</v>
      </c>
      <c r="D2816" s="107" t="s">
        <v>4509</v>
      </c>
      <c r="E2816" s="36" t="s">
        <v>8844</v>
      </c>
      <c r="F2816" s="14"/>
      <c r="G2816" s="14"/>
      <c r="H2816" s="14"/>
      <c r="I2816" s="14"/>
      <c r="J2816" s="14"/>
      <c r="K2816" s="14"/>
      <c r="L2816" s="14"/>
      <c r="M2816" s="14"/>
      <c r="N2816" s="14"/>
      <c r="O2816" s="14"/>
      <c r="P2816" s="14"/>
      <c r="Q2816" s="14"/>
      <c r="R2816" s="14"/>
      <c r="S2816" s="14"/>
      <c r="T2816" s="14"/>
      <c r="U2816" s="14"/>
      <c r="V2816" s="14"/>
      <c r="W2816" s="14"/>
      <c r="X2816" s="14"/>
      <c r="Y2816" s="14"/>
      <c r="Z2816" s="14"/>
    </row>
    <row r="2817">
      <c r="A2817" s="106">
        <v>2816.0</v>
      </c>
      <c r="B2817" s="107" t="s">
        <v>7119</v>
      </c>
      <c r="C2817" s="107" t="s">
        <v>5721</v>
      </c>
      <c r="D2817" s="107" t="s">
        <v>4509</v>
      </c>
      <c r="E2817" s="36" t="s">
        <v>8845</v>
      </c>
      <c r="F2817" s="14"/>
      <c r="G2817" s="14"/>
      <c r="H2817" s="14"/>
      <c r="I2817" s="14"/>
      <c r="J2817" s="14"/>
      <c r="K2817" s="14"/>
      <c r="L2817" s="14"/>
      <c r="M2817" s="14"/>
      <c r="N2817" s="14"/>
      <c r="O2817" s="14"/>
      <c r="P2817" s="14"/>
      <c r="Q2817" s="14"/>
      <c r="R2817" s="14"/>
      <c r="S2817" s="14"/>
      <c r="T2817" s="14"/>
      <c r="U2817" s="14"/>
      <c r="V2817" s="14"/>
      <c r="W2817" s="14"/>
      <c r="X2817" s="14"/>
      <c r="Y2817" s="14"/>
      <c r="Z2817" s="14"/>
    </row>
    <row r="2818">
      <c r="A2818" s="106">
        <v>2817.0</v>
      </c>
      <c r="B2818" s="107" t="s">
        <v>7119</v>
      </c>
      <c r="C2818" s="107" t="s">
        <v>8846</v>
      </c>
      <c r="D2818" s="107" t="s">
        <v>4509</v>
      </c>
      <c r="E2818" s="36" t="s">
        <v>8847</v>
      </c>
      <c r="F2818" s="14"/>
      <c r="G2818" s="14"/>
      <c r="H2818" s="14"/>
      <c r="I2818" s="14"/>
      <c r="J2818" s="14"/>
      <c r="K2818" s="14"/>
      <c r="L2818" s="14"/>
      <c r="M2818" s="14"/>
      <c r="N2818" s="14"/>
      <c r="O2818" s="14"/>
      <c r="P2818" s="14"/>
      <c r="Q2818" s="14"/>
      <c r="R2818" s="14"/>
      <c r="S2818" s="14"/>
      <c r="T2818" s="14"/>
      <c r="U2818" s="14"/>
      <c r="V2818" s="14"/>
      <c r="W2818" s="14"/>
      <c r="X2818" s="14"/>
      <c r="Y2818" s="14"/>
      <c r="Z2818" s="14"/>
    </row>
    <row r="2819">
      <c r="A2819" s="106">
        <v>2818.0</v>
      </c>
      <c r="B2819" s="107" t="s">
        <v>7119</v>
      </c>
      <c r="C2819" s="107" t="s">
        <v>8163</v>
      </c>
      <c r="D2819" s="107" t="s">
        <v>4509</v>
      </c>
      <c r="E2819" s="36" t="s">
        <v>8848</v>
      </c>
      <c r="F2819" s="14"/>
      <c r="G2819" s="14"/>
      <c r="H2819" s="14"/>
      <c r="I2819" s="14"/>
      <c r="J2819" s="14"/>
      <c r="K2819" s="14"/>
      <c r="L2819" s="14"/>
      <c r="M2819" s="14"/>
      <c r="N2819" s="14"/>
      <c r="O2819" s="14"/>
      <c r="P2819" s="14"/>
      <c r="Q2819" s="14"/>
      <c r="R2819" s="14"/>
      <c r="S2819" s="14"/>
      <c r="T2819" s="14"/>
      <c r="U2819" s="14"/>
      <c r="V2819" s="14"/>
      <c r="W2819" s="14"/>
      <c r="X2819" s="14"/>
      <c r="Y2819" s="14"/>
      <c r="Z2819" s="14"/>
    </row>
    <row r="2820">
      <c r="A2820" s="106">
        <v>2819.0</v>
      </c>
      <c r="B2820" s="107" t="s">
        <v>7119</v>
      </c>
      <c r="C2820" s="107" t="s">
        <v>5232</v>
      </c>
      <c r="D2820" s="107" t="s">
        <v>4509</v>
      </c>
      <c r="E2820" s="36" t="s">
        <v>8849</v>
      </c>
      <c r="F2820" s="14"/>
      <c r="G2820" s="14"/>
      <c r="H2820" s="14"/>
      <c r="I2820" s="14"/>
      <c r="J2820" s="14"/>
      <c r="K2820" s="14"/>
      <c r="L2820" s="14"/>
      <c r="M2820" s="14"/>
      <c r="N2820" s="14"/>
      <c r="O2820" s="14"/>
      <c r="P2820" s="14"/>
      <c r="Q2820" s="14"/>
      <c r="R2820" s="14"/>
      <c r="S2820" s="14"/>
      <c r="T2820" s="14"/>
      <c r="U2820" s="14"/>
      <c r="V2820" s="14"/>
      <c r="W2820" s="14"/>
      <c r="X2820" s="14"/>
      <c r="Y2820" s="14"/>
      <c r="Z2820" s="14"/>
    </row>
    <row r="2821">
      <c r="A2821" s="106">
        <v>2820.0</v>
      </c>
      <c r="B2821" s="107" t="s">
        <v>7119</v>
      </c>
      <c r="C2821" s="107" t="s">
        <v>5990</v>
      </c>
      <c r="D2821" s="107" t="s">
        <v>4509</v>
      </c>
      <c r="E2821" s="36" t="s">
        <v>8850</v>
      </c>
      <c r="F2821" s="14"/>
      <c r="G2821" s="14"/>
      <c r="H2821" s="14"/>
      <c r="I2821" s="14"/>
      <c r="J2821" s="14"/>
      <c r="K2821" s="14"/>
      <c r="L2821" s="14"/>
      <c r="M2821" s="14"/>
      <c r="N2821" s="14"/>
      <c r="O2821" s="14"/>
      <c r="P2821" s="14"/>
      <c r="Q2821" s="14"/>
      <c r="R2821" s="14"/>
      <c r="S2821" s="14"/>
      <c r="T2821" s="14"/>
      <c r="U2821" s="14"/>
      <c r="V2821" s="14"/>
      <c r="W2821" s="14"/>
      <c r="X2821" s="14"/>
      <c r="Y2821" s="14"/>
      <c r="Z2821" s="14"/>
    </row>
    <row r="2822">
      <c r="A2822" s="106">
        <v>2821.0</v>
      </c>
      <c r="B2822" s="107" t="s">
        <v>7119</v>
      </c>
      <c r="C2822" s="107" t="s">
        <v>8851</v>
      </c>
      <c r="D2822" s="107" t="s">
        <v>4509</v>
      </c>
      <c r="E2822" s="36" t="s">
        <v>8852</v>
      </c>
      <c r="F2822" s="14"/>
      <c r="G2822" s="14"/>
      <c r="H2822" s="14"/>
      <c r="I2822" s="14"/>
      <c r="J2822" s="14"/>
      <c r="K2822" s="14"/>
      <c r="L2822" s="14"/>
      <c r="M2822" s="14"/>
      <c r="N2822" s="14"/>
      <c r="O2822" s="14"/>
      <c r="P2822" s="14"/>
      <c r="Q2822" s="14"/>
      <c r="R2822" s="14"/>
      <c r="S2822" s="14"/>
      <c r="T2822" s="14"/>
      <c r="U2822" s="14"/>
      <c r="V2822" s="14"/>
      <c r="W2822" s="14"/>
      <c r="X2822" s="14"/>
      <c r="Y2822" s="14"/>
      <c r="Z2822" s="14"/>
    </row>
    <row r="2823">
      <c r="A2823" s="106">
        <v>2822.0</v>
      </c>
      <c r="B2823" s="107" t="s">
        <v>7119</v>
      </c>
      <c r="C2823" s="107" t="s">
        <v>5721</v>
      </c>
      <c r="D2823" s="107" t="s">
        <v>4509</v>
      </c>
      <c r="E2823" s="36" t="s">
        <v>8853</v>
      </c>
      <c r="F2823" s="14"/>
      <c r="G2823" s="14"/>
      <c r="H2823" s="14"/>
      <c r="I2823" s="14"/>
      <c r="J2823" s="14"/>
      <c r="K2823" s="14"/>
      <c r="L2823" s="14"/>
      <c r="M2823" s="14"/>
      <c r="N2823" s="14"/>
      <c r="O2823" s="14"/>
      <c r="P2823" s="14"/>
      <c r="Q2823" s="14"/>
      <c r="R2823" s="14"/>
      <c r="S2823" s="14"/>
      <c r="T2823" s="14"/>
      <c r="U2823" s="14"/>
      <c r="V2823" s="14"/>
      <c r="W2823" s="14"/>
      <c r="X2823" s="14"/>
      <c r="Y2823" s="14"/>
      <c r="Z2823" s="14"/>
    </row>
    <row r="2824">
      <c r="A2824" s="106">
        <v>2823.0</v>
      </c>
      <c r="B2824" s="107" t="s">
        <v>7119</v>
      </c>
      <c r="C2824" s="107" t="s">
        <v>5468</v>
      </c>
      <c r="D2824" s="107" t="s">
        <v>4509</v>
      </c>
      <c r="E2824" s="36" t="s">
        <v>8854</v>
      </c>
      <c r="F2824" s="14"/>
      <c r="G2824" s="14"/>
      <c r="H2824" s="14"/>
      <c r="I2824" s="14"/>
      <c r="J2824" s="14"/>
      <c r="K2824" s="14"/>
      <c r="L2824" s="14"/>
      <c r="M2824" s="14"/>
      <c r="N2824" s="14"/>
      <c r="O2824" s="14"/>
      <c r="P2824" s="14"/>
      <c r="Q2824" s="14"/>
      <c r="R2824" s="14"/>
      <c r="S2824" s="14"/>
      <c r="T2824" s="14"/>
      <c r="U2824" s="14"/>
      <c r="V2824" s="14"/>
      <c r="W2824" s="14"/>
      <c r="X2824" s="14"/>
      <c r="Y2824" s="14"/>
      <c r="Z2824" s="14"/>
    </row>
    <row r="2825">
      <c r="A2825" s="106">
        <v>2824.0</v>
      </c>
      <c r="B2825" s="107" t="s">
        <v>7119</v>
      </c>
      <c r="C2825" s="107" t="s">
        <v>4521</v>
      </c>
      <c r="D2825" s="107" t="s">
        <v>4509</v>
      </c>
      <c r="E2825" s="36" t="s">
        <v>8855</v>
      </c>
      <c r="F2825" s="14"/>
      <c r="G2825" s="14"/>
      <c r="H2825" s="14"/>
      <c r="I2825" s="14"/>
      <c r="J2825" s="14"/>
      <c r="K2825" s="14"/>
      <c r="L2825" s="14"/>
      <c r="M2825" s="14"/>
      <c r="N2825" s="14"/>
      <c r="O2825" s="14"/>
      <c r="P2825" s="14"/>
      <c r="Q2825" s="14"/>
      <c r="R2825" s="14"/>
      <c r="S2825" s="14"/>
      <c r="T2825" s="14"/>
      <c r="U2825" s="14"/>
      <c r="V2825" s="14"/>
      <c r="W2825" s="14"/>
      <c r="X2825" s="14"/>
      <c r="Y2825" s="14"/>
      <c r="Z2825" s="14"/>
    </row>
    <row r="2826">
      <c r="A2826" s="106">
        <v>2825.0</v>
      </c>
      <c r="B2826" s="107" t="s">
        <v>7119</v>
      </c>
      <c r="C2826" s="107" t="s">
        <v>4541</v>
      </c>
      <c r="D2826" s="107" t="s">
        <v>4509</v>
      </c>
      <c r="E2826" s="36" t="s">
        <v>8856</v>
      </c>
      <c r="F2826" s="14"/>
      <c r="G2826" s="14"/>
      <c r="H2826" s="14"/>
      <c r="I2826" s="14"/>
      <c r="J2826" s="14"/>
      <c r="K2826" s="14"/>
      <c r="L2826" s="14"/>
      <c r="M2826" s="14"/>
      <c r="N2826" s="14"/>
      <c r="O2826" s="14"/>
      <c r="P2826" s="14"/>
      <c r="Q2826" s="14"/>
      <c r="R2826" s="14"/>
      <c r="S2826" s="14"/>
      <c r="T2826" s="14"/>
      <c r="U2826" s="14"/>
      <c r="V2826" s="14"/>
      <c r="W2826" s="14"/>
      <c r="X2826" s="14"/>
      <c r="Y2826" s="14"/>
      <c r="Z2826" s="14"/>
    </row>
    <row r="2827">
      <c r="A2827" s="106">
        <v>2826.0</v>
      </c>
      <c r="B2827" s="107" t="s">
        <v>7119</v>
      </c>
      <c r="C2827" s="107" t="s">
        <v>5546</v>
      </c>
      <c r="D2827" s="107" t="s">
        <v>4509</v>
      </c>
      <c r="E2827" s="36" t="s">
        <v>8857</v>
      </c>
      <c r="F2827" s="14"/>
      <c r="G2827" s="14"/>
      <c r="H2827" s="14"/>
      <c r="I2827" s="14"/>
      <c r="J2827" s="14"/>
      <c r="K2827" s="14"/>
      <c r="L2827" s="14"/>
      <c r="M2827" s="14"/>
      <c r="N2827" s="14"/>
      <c r="O2827" s="14"/>
      <c r="P2827" s="14"/>
      <c r="Q2827" s="14"/>
      <c r="R2827" s="14"/>
      <c r="S2827" s="14"/>
      <c r="T2827" s="14"/>
      <c r="U2827" s="14"/>
      <c r="V2827" s="14"/>
      <c r="W2827" s="14"/>
      <c r="X2827" s="14"/>
      <c r="Y2827" s="14"/>
      <c r="Z2827" s="14"/>
    </row>
    <row r="2828">
      <c r="A2828" s="106">
        <v>2827.0</v>
      </c>
      <c r="B2828" s="107" t="s">
        <v>7119</v>
      </c>
      <c r="C2828" s="107" t="s">
        <v>6920</v>
      </c>
      <c r="D2828" s="107" t="s">
        <v>4509</v>
      </c>
      <c r="E2828" s="36" t="s">
        <v>8858</v>
      </c>
      <c r="F2828" s="14"/>
      <c r="G2828" s="14"/>
      <c r="H2828" s="14"/>
      <c r="I2828" s="14"/>
      <c r="J2828" s="14"/>
      <c r="K2828" s="14"/>
      <c r="L2828" s="14"/>
      <c r="M2828" s="14"/>
      <c r="N2828" s="14"/>
      <c r="O2828" s="14"/>
      <c r="P2828" s="14"/>
      <c r="Q2828" s="14"/>
      <c r="R2828" s="14"/>
      <c r="S2828" s="14"/>
      <c r="T2828" s="14"/>
      <c r="U2828" s="14"/>
      <c r="V2828" s="14"/>
      <c r="W2828" s="14"/>
      <c r="X2828" s="14"/>
      <c r="Y2828" s="14"/>
      <c r="Z2828" s="14"/>
    </row>
    <row r="2829">
      <c r="A2829" s="106">
        <v>2828.0</v>
      </c>
      <c r="B2829" s="107" t="s">
        <v>7119</v>
      </c>
      <c r="C2829" s="107" t="s">
        <v>8859</v>
      </c>
      <c r="D2829" s="107" t="s">
        <v>4509</v>
      </c>
      <c r="E2829" s="36" t="s">
        <v>8860</v>
      </c>
      <c r="F2829" s="14"/>
      <c r="G2829" s="14"/>
      <c r="H2829" s="14"/>
      <c r="I2829" s="14"/>
      <c r="J2829" s="14"/>
      <c r="K2829" s="14"/>
      <c r="L2829" s="14"/>
      <c r="M2829" s="14"/>
      <c r="N2829" s="14"/>
      <c r="O2829" s="14"/>
      <c r="P2829" s="14"/>
      <c r="Q2829" s="14"/>
      <c r="R2829" s="14"/>
      <c r="S2829" s="14"/>
      <c r="T2829" s="14"/>
      <c r="U2829" s="14"/>
      <c r="V2829" s="14"/>
      <c r="W2829" s="14"/>
      <c r="X2829" s="14"/>
      <c r="Y2829" s="14"/>
      <c r="Z2829" s="14"/>
    </row>
    <row r="2830">
      <c r="A2830" s="106">
        <v>2829.0</v>
      </c>
      <c r="B2830" s="107" t="s">
        <v>7119</v>
      </c>
      <c r="C2830" s="107" t="s">
        <v>8861</v>
      </c>
      <c r="D2830" s="107" t="s">
        <v>4509</v>
      </c>
      <c r="E2830" s="36" t="s">
        <v>8862</v>
      </c>
      <c r="F2830" s="14"/>
      <c r="G2830" s="14"/>
      <c r="H2830" s="14"/>
      <c r="I2830" s="14"/>
      <c r="J2830" s="14"/>
      <c r="K2830" s="14"/>
      <c r="L2830" s="14"/>
      <c r="M2830" s="14"/>
      <c r="N2830" s="14"/>
      <c r="O2830" s="14"/>
      <c r="P2830" s="14"/>
      <c r="Q2830" s="14"/>
      <c r="R2830" s="14"/>
      <c r="S2830" s="14"/>
      <c r="T2830" s="14"/>
      <c r="U2830" s="14"/>
      <c r="V2830" s="14"/>
      <c r="W2830" s="14"/>
      <c r="X2830" s="14"/>
      <c r="Y2830" s="14"/>
      <c r="Z2830" s="14"/>
    </row>
    <row r="2831">
      <c r="A2831" s="106">
        <v>2830.0</v>
      </c>
      <c r="B2831" s="107" t="s">
        <v>7119</v>
      </c>
      <c r="C2831" s="107" t="s">
        <v>8863</v>
      </c>
      <c r="D2831" s="107" t="s">
        <v>4509</v>
      </c>
      <c r="E2831" s="36" t="s">
        <v>8864</v>
      </c>
      <c r="F2831" s="14"/>
      <c r="G2831" s="14"/>
      <c r="H2831" s="14"/>
      <c r="I2831" s="14"/>
      <c r="J2831" s="14"/>
      <c r="K2831" s="14"/>
      <c r="L2831" s="14"/>
      <c r="M2831" s="14"/>
      <c r="N2831" s="14"/>
      <c r="O2831" s="14"/>
      <c r="P2831" s="14"/>
      <c r="Q2831" s="14"/>
      <c r="R2831" s="14"/>
      <c r="S2831" s="14"/>
      <c r="T2831" s="14"/>
      <c r="U2831" s="14"/>
      <c r="V2831" s="14"/>
      <c r="W2831" s="14"/>
      <c r="X2831" s="14"/>
      <c r="Y2831" s="14"/>
      <c r="Z2831" s="14"/>
    </row>
    <row r="2832">
      <c r="A2832" s="106">
        <v>2831.0</v>
      </c>
      <c r="B2832" s="107" t="s">
        <v>7119</v>
      </c>
      <c r="C2832" s="107" t="s">
        <v>8865</v>
      </c>
      <c r="D2832" s="107" t="s">
        <v>4509</v>
      </c>
      <c r="E2832" s="36" t="s">
        <v>8866</v>
      </c>
      <c r="F2832" s="14"/>
      <c r="G2832" s="14"/>
      <c r="H2832" s="14"/>
      <c r="I2832" s="14"/>
      <c r="J2832" s="14"/>
      <c r="K2832" s="14"/>
      <c r="L2832" s="14"/>
      <c r="M2832" s="14"/>
      <c r="N2832" s="14"/>
      <c r="O2832" s="14"/>
      <c r="P2832" s="14"/>
      <c r="Q2832" s="14"/>
      <c r="R2832" s="14"/>
      <c r="S2832" s="14"/>
      <c r="T2832" s="14"/>
      <c r="U2832" s="14"/>
      <c r="V2832" s="14"/>
      <c r="W2832" s="14"/>
      <c r="X2832" s="14"/>
      <c r="Y2832" s="14"/>
      <c r="Z2832" s="14"/>
    </row>
    <row r="2833">
      <c r="A2833" s="106">
        <v>2832.0</v>
      </c>
      <c r="B2833" s="107" t="s">
        <v>7119</v>
      </c>
      <c r="C2833" s="107" t="s">
        <v>4947</v>
      </c>
      <c r="D2833" s="107" t="s">
        <v>4509</v>
      </c>
      <c r="E2833" s="36" t="s">
        <v>8867</v>
      </c>
      <c r="F2833" s="14"/>
      <c r="G2833" s="14"/>
      <c r="H2833" s="14"/>
      <c r="I2833" s="14"/>
      <c r="J2833" s="14"/>
      <c r="K2833" s="14"/>
      <c r="L2833" s="14"/>
      <c r="M2833" s="14"/>
      <c r="N2833" s="14"/>
      <c r="O2833" s="14"/>
      <c r="P2833" s="14"/>
      <c r="Q2833" s="14"/>
      <c r="R2833" s="14"/>
      <c r="S2833" s="14"/>
      <c r="T2833" s="14"/>
      <c r="U2833" s="14"/>
      <c r="V2833" s="14"/>
      <c r="W2833" s="14"/>
      <c r="X2833" s="14"/>
      <c r="Y2833" s="14"/>
      <c r="Z2833" s="14"/>
    </row>
    <row r="2834">
      <c r="A2834" s="106">
        <v>2833.0</v>
      </c>
      <c r="B2834" s="107" t="s">
        <v>7119</v>
      </c>
      <c r="C2834" s="107" t="s">
        <v>4603</v>
      </c>
      <c r="D2834" s="107" t="s">
        <v>4509</v>
      </c>
      <c r="E2834" s="36" t="s">
        <v>8868</v>
      </c>
      <c r="F2834" s="14"/>
      <c r="G2834" s="14"/>
      <c r="H2834" s="14"/>
      <c r="I2834" s="14"/>
      <c r="J2834" s="14"/>
      <c r="K2834" s="14"/>
      <c r="L2834" s="14"/>
      <c r="M2834" s="14"/>
      <c r="N2834" s="14"/>
      <c r="O2834" s="14"/>
      <c r="P2834" s="14"/>
      <c r="Q2834" s="14"/>
      <c r="R2834" s="14"/>
      <c r="S2834" s="14"/>
      <c r="T2834" s="14"/>
      <c r="U2834" s="14"/>
      <c r="V2834" s="14"/>
      <c r="W2834" s="14"/>
      <c r="X2834" s="14"/>
      <c r="Y2834" s="14"/>
      <c r="Z2834" s="14"/>
    </row>
    <row r="2835">
      <c r="A2835" s="106">
        <v>2834.0</v>
      </c>
      <c r="B2835" s="107" t="s">
        <v>7119</v>
      </c>
      <c r="C2835" s="107" t="s">
        <v>5609</v>
      </c>
      <c r="D2835" s="107" t="s">
        <v>4509</v>
      </c>
      <c r="E2835" s="36" t="s">
        <v>8869</v>
      </c>
      <c r="F2835" s="14"/>
      <c r="G2835" s="14"/>
      <c r="H2835" s="14"/>
      <c r="I2835" s="14"/>
      <c r="J2835" s="14"/>
      <c r="K2835" s="14"/>
      <c r="L2835" s="14"/>
      <c r="M2835" s="14"/>
      <c r="N2835" s="14"/>
      <c r="O2835" s="14"/>
      <c r="P2835" s="14"/>
      <c r="Q2835" s="14"/>
      <c r="R2835" s="14"/>
      <c r="S2835" s="14"/>
      <c r="T2835" s="14"/>
      <c r="U2835" s="14"/>
      <c r="V2835" s="14"/>
      <c r="W2835" s="14"/>
      <c r="X2835" s="14"/>
      <c r="Y2835" s="14"/>
      <c r="Z2835" s="14"/>
    </row>
    <row r="2836">
      <c r="A2836" s="106">
        <v>2835.0</v>
      </c>
      <c r="B2836" s="107" t="s">
        <v>7119</v>
      </c>
      <c r="C2836" s="107" t="s">
        <v>4530</v>
      </c>
      <c r="D2836" s="107" t="s">
        <v>4509</v>
      </c>
      <c r="E2836" s="36" t="s">
        <v>8870</v>
      </c>
      <c r="F2836" s="14"/>
      <c r="G2836" s="14"/>
      <c r="H2836" s="14"/>
      <c r="I2836" s="14"/>
      <c r="J2836" s="14"/>
      <c r="K2836" s="14"/>
      <c r="L2836" s="14"/>
      <c r="M2836" s="14"/>
      <c r="N2836" s="14"/>
      <c r="O2836" s="14"/>
      <c r="P2836" s="14"/>
      <c r="Q2836" s="14"/>
      <c r="R2836" s="14"/>
      <c r="S2836" s="14"/>
      <c r="T2836" s="14"/>
      <c r="U2836" s="14"/>
      <c r="V2836" s="14"/>
      <c r="W2836" s="14"/>
      <c r="X2836" s="14"/>
      <c r="Y2836" s="14"/>
      <c r="Z2836" s="14"/>
    </row>
    <row r="2837">
      <c r="A2837" s="106">
        <v>2836.0</v>
      </c>
      <c r="B2837" s="107" t="s">
        <v>7119</v>
      </c>
      <c r="C2837" s="107" t="s">
        <v>7173</v>
      </c>
      <c r="D2837" s="107" t="s">
        <v>4509</v>
      </c>
      <c r="E2837" s="36" t="s">
        <v>8871</v>
      </c>
      <c r="F2837" s="14"/>
      <c r="G2837" s="14"/>
      <c r="H2837" s="14"/>
      <c r="I2837" s="14"/>
      <c r="J2837" s="14"/>
      <c r="K2837" s="14"/>
      <c r="L2837" s="14"/>
      <c r="M2837" s="14"/>
      <c r="N2837" s="14"/>
      <c r="O2837" s="14"/>
      <c r="P2837" s="14"/>
      <c r="Q2837" s="14"/>
      <c r="R2837" s="14"/>
      <c r="S2837" s="14"/>
      <c r="T2837" s="14"/>
      <c r="U2837" s="14"/>
      <c r="V2837" s="14"/>
      <c r="W2837" s="14"/>
      <c r="X2837" s="14"/>
      <c r="Y2837" s="14"/>
      <c r="Z2837" s="14"/>
    </row>
    <row r="2838">
      <c r="A2838" s="106">
        <v>2837.0</v>
      </c>
      <c r="B2838" s="107" t="s">
        <v>7119</v>
      </c>
      <c r="C2838" s="107" t="s">
        <v>5086</v>
      </c>
      <c r="D2838" s="107" t="s">
        <v>4509</v>
      </c>
      <c r="E2838" s="36" t="s">
        <v>8814</v>
      </c>
      <c r="F2838" s="14"/>
      <c r="G2838" s="14"/>
      <c r="H2838" s="14"/>
      <c r="I2838" s="14"/>
      <c r="J2838" s="14"/>
      <c r="K2838" s="14"/>
      <c r="L2838" s="14"/>
      <c r="M2838" s="14"/>
      <c r="N2838" s="14"/>
      <c r="O2838" s="14"/>
      <c r="P2838" s="14"/>
      <c r="Q2838" s="14"/>
      <c r="R2838" s="14"/>
      <c r="S2838" s="14"/>
      <c r="T2838" s="14"/>
      <c r="U2838" s="14"/>
      <c r="V2838" s="14"/>
      <c r="W2838" s="14"/>
      <c r="X2838" s="14"/>
      <c r="Y2838" s="14"/>
      <c r="Z2838" s="14"/>
    </row>
    <row r="2839">
      <c r="A2839" s="106">
        <v>2838.0</v>
      </c>
      <c r="B2839" s="107" t="s">
        <v>7119</v>
      </c>
      <c r="C2839" s="107" t="s">
        <v>8872</v>
      </c>
      <c r="D2839" s="107" t="s">
        <v>4509</v>
      </c>
      <c r="E2839" s="36" t="s">
        <v>8873</v>
      </c>
      <c r="F2839" s="14"/>
      <c r="G2839" s="14"/>
      <c r="H2839" s="14"/>
      <c r="I2839" s="14"/>
      <c r="J2839" s="14"/>
      <c r="K2839" s="14"/>
      <c r="L2839" s="14"/>
      <c r="M2839" s="14"/>
      <c r="N2839" s="14"/>
      <c r="O2839" s="14"/>
      <c r="P2839" s="14"/>
      <c r="Q2839" s="14"/>
      <c r="R2839" s="14"/>
      <c r="S2839" s="14"/>
      <c r="T2839" s="14"/>
      <c r="U2839" s="14"/>
      <c r="V2839" s="14"/>
      <c r="W2839" s="14"/>
      <c r="X2839" s="14"/>
      <c r="Y2839" s="14"/>
      <c r="Z2839" s="14"/>
    </row>
    <row r="2840">
      <c r="A2840" s="106">
        <v>2839.0</v>
      </c>
      <c r="B2840" s="107" t="s">
        <v>7119</v>
      </c>
      <c r="C2840" s="107" t="s">
        <v>8874</v>
      </c>
      <c r="D2840" s="107" t="s">
        <v>4509</v>
      </c>
      <c r="E2840" s="36" t="s">
        <v>8875</v>
      </c>
      <c r="F2840" s="14"/>
      <c r="G2840" s="14"/>
      <c r="H2840" s="14"/>
      <c r="I2840" s="14"/>
      <c r="J2840" s="14"/>
      <c r="K2840" s="14"/>
      <c r="L2840" s="14"/>
      <c r="M2840" s="14"/>
      <c r="N2840" s="14"/>
      <c r="O2840" s="14"/>
      <c r="P2840" s="14"/>
      <c r="Q2840" s="14"/>
      <c r="R2840" s="14"/>
      <c r="S2840" s="14"/>
      <c r="T2840" s="14"/>
      <c r="U2840" s="14"/>
      <c r="V2840" s="14"/>
      <c r="W2840" s="14"/>
      <c r="X2840" s="14"/>
      <c r="Y2840" s="14"/>
      <c r="Z2840" s="14"/>
    </row>
    <row r="2841">
      <c r="A2841" s="106">
        <v>2840.0</v>
      </c>
      <c r="B2841" s="107" t="s">
        <v>7119</v>
      </c>
      <c r="C2841" s="107" t="s">
        <v>7881</v>
      </c>
      <c r="D2841" s="107" t="s">
        <v>4509</v>
      </c>
      <c r="E2841" s="36" t="s">
        <v>8876</v>
      </c>
      <c r="F2841" s="14"/>
      <c r="G2841" s="14"/>
      <c r="H2841" s="14"/>
      <c r="I2841" s="14"/>
      <c r="J2841" s="14"/>
      <c r="K2841" s="14"/>
      <c r="L2841" s="14"/>
      <c r="M2841" s="14"/>
      <c r="N2841" s="14"/>
      <c r="O2841" s="14"/>
      <c r="P2841" s="14"/>
      <c r="Q2841" s="14"/>
      <c r="R2841" s="14"/>
      <c r="S2841" s="14"/>
      <c r="T2841" s="14"/>
      <c r="U2841" s="14"/>
      <c r="V2841" s="14"/>
      <c r="W2841" s="14"/>
      <c r="X2841" s="14"/>
      <c r="Y2841" s="14"/>
      <c r="Z2841" s="14"/>
    </row>
    <row r="2842">
      <c r="A2842" s="106">
        <v>2841.0</v>
      </c>
      <c r="B2842" s="107" t="s">
        <v>7119</v>
      </c>
      <c r="C2842" s="107" t="s">
        <v>8877</v>
      </c>
      <c r="D2842" s="107" t="s">
        <v>4509</v>
      </c>
      <c r="E2842" s="36" t="s">
        <v>8878</v>
      </c>
      <c r="F2842" s="14"/>
      <c r="G2842" s="14"/>
      <c r="H2842" s="14"/>
      <c r="I2842" s="14"/>
      <c r="J2842" s="14"/>
      <c r="K2842" s="14"/>
      <c r="L2842" s="14"/>
      <c r="M2842" s="14"/>
      <c r="N2842" s="14"/>
      <c r="O2842" s="14"/>
      <c r="P2842" s="14"/>
      <c r="Q2842" s="14"/>
      <c r="R2842" s="14"/>
      <c r="S2842" s="14"/>
      <c r="T2842" s="14"/>
      <c r="U2842" s="14"/>
      <c r="V2842" s="14"/>
      <c r="W2842" s="14"/>
      <c r="X2842" s="14"/>
      <c r="Y2842" s="14"/>
      <c r="Z2842" s="14"/>
    </row>
    <row r="2843">
      <c r="A2843" s="106">
        <v>2842.0</v>
      </c>
      <c r="B2843" s="107" t="s">
        <v>7119</v>
      </c>
      <c r="C2843" s="107" t="s">
        <v>8073</v>
      </c>
      <c r="D2843" s="107" t="s">
        <v>4509</v>
      </c>
      <c r="E2843" s="36" t="s">
        <v>8879</v>
      </c>
      <c r="F2843" s="14"/>
      <c r="G2843" s="14"/>
      <c r="H2843" s="14"/>
      <c r="I2843" s="14"/>
      <c r="J2843" s="14"/>
      <c r="K2843" s="14"/>
      <c r="L2843" s="14"/>
      <c r="M2843" s="14"/>
      <c r="N2843" s="14"/>
      <c r="O2843" s="14"/>
      <c r="P2843" s="14"/>
      <c r="Q2843" s="14"/>
      <c r="R2843" s="14"/>
      <c r="S2843" s="14"/>
      <c r="T2843" s="14"/>
      <c r="U2843" s="14"/>
      <c r="V2843" s="14"/>
      <c r="W2843" s="14"/>
      <c r="X2843" s="14"/>
      <c r="Y2843" s="14"/>
      <c r="Z2843" s="14"/>
    </row>
    <row r="2844">
      <c r="A2844" s="106">
        <v>2843.0</v>
      </c>
      <c r="B2844" s="107" t="s">
        <v>7119</v>
      </c>
      <c r="C2844" s="107" t="s">
        <v>5645</v>
      </c>
      <c r="D2844" s="107" t="s">
        <v>4509</v>
      </c>
      <c r="E2844" s="36" t="s">
        <v>8880</v>
      </c>
      <c r="F2844" s="14"/>
      <c r="G2844" s="14"/>
      <c r="H2844" s="14"/>
      <c r="I2844" s="14"/>
      <c r="J2844" s="14"/>
      <c r="K2844" s="14"/>
      <c r="L2844" s="14"/>
      <c r="M2844" s="14"/>
      <c r="N2844" s="14"/>
      <c r="O2844" s="14"/>
      <c r="P2844" s="14"/>
      <c r="Q2844" s="14"/>
      <c r="R2844" s="14"/>
      <c r="S2844" s="14"/>
      <c r="T2844" s="14"/>
      <c r="U2844" s="14"/>
      <c r="V2844" s="14"/>
      <c r="W2844" s="14"/>
      <c r="X2844" s="14"/>
      <c r="Y2844" s="14"/>
      <c r="Z2844" s="14"/>
    </row>
    <row r="2845">
      <c r="A2845" s="106">
        <v>2844.0</v>
      </c>
      <c r="B2845" s="107" t="s">
        <v>7119</v>
      </c>
      <c r="C2845" s="107" t="s">
        <v>6617</v>
      </c>
      <c r="D2845" s="107" t="s">
        <v>4509</v>
      </c>
      <c r="E2845" s="36" t="s">
        <v>8881</v>
      </c>
      <c r="F2845" s="14"/>
      <c r="G2845" s="14"/>
      <c r="H2845" s="14"/>
      <c r="I2845" s="14"/>
      <c r="J2845" s="14"/>
      <c r="K2845" s="14"/>
      <c r="L2845" s="14"/>
      <c r="M2845" s="14"/>
      <c r="N2845" s="14"/>
      <c r="O2845" s="14"/>
      <c r="P2845" s="14"/>
      <c r="Q2845" s="14"/>
      <c r="R2845" s="14"/>
      <c r="S2845" s="14"/>
      <c r="T2845" s="14"/>
      <c r="U2845" s="14"/>
      <c r="V2845" s="14"/>
      <c r="W2845" s="14"/>
      <c r="X2845" s="14"/>
      <c r="Y2845" s="14"/>
      <c r="Z2845" s="14"/>
    </row>
    <row r="2846">
      <c r="A2846" s="106">
        <v>2845.0</v>
      </c>
      <c r="B2846" s="107" t="s">
        <v>7119</v>
      </c>
      <c r="C2846" s="107" t="s">
        <v>8882</v>
      </c>
      <c r="D2846" s="107" t="s">
        <v>4509</v>
      </c>
      <c r="E2846" s="36" t="s">
        <v>8883</v>
      </c>
      <c r="F2846" s="14"/>
      <c r="G2846" s="14"/>
      <c r="H2846" s="14"/>
      <c r="I2846" s="14"/>
      <c r="J2846" s="14"/>
      <c r="K2846" s="14"/>
      <c r="L2846" s="14"/>
      <c r="M2846" s="14"/>
      <c r="N2846" s="14"/>
      <c r="O2846" s="14"/>
      <c r="P2846" s="14"/>
      <c r="Q2846" s="14"/>
      <c r="R2846" s="14"/>
      <c r="S2846" s="14"/>
      <c r="T2846" s="14"/>
      <c r="U2846" s="14"/>
      <c r="V2846" s="14"/>
      <c r="W2846" s="14"/>
      <c r="X2846" s="14"/>
      <c r="Y2846" s="14"/>
      <c r="Z2846" s="14"/>
    </row>
    <row r="2847">
      <c r="A2847" s="106">
        <v>2846.0</v>
      </c>
      <c r="B2847" s="107" t="s">
        <v>7119</v>
      </c>
      <c r="C2847" s="107" t="s">
        <v>8282</v>
      </c>
      <c r="D2847" s="107" t="s">
        <v>4509</v>
      </c>
      <c r="E2847" s="36" t="s">
        <v>8884</v>
      </c>
      <c r="F2847" s="14"/>
      <c r="G2847" s="14"/>
      <c r="H2847" s="14"/>
      <c r="I2847" s="14"/>
      <c r="J2847" s="14"/>
      <c r="K2847" s="14"/>
      <c r="L2847" s="14"/>
      <c r="M2847" s="14"/>
      <c r="N2847" s="14"/>
      <c r="O2847" s="14"/>
      <c r="P2847" s="14"/>
      <c r="Q2847" s="14"/>
      <c r="R2847" s="14"/>
      <c r="S2847" s="14"/>
      <c r="T2847" s="14"/>
      <c r="U2847" s="14"/>
      <c r="V2847" s="14"/>
      <c r="W2847" s="14"/>
      <c r="X2847" s="14"/>
      <c r="Y2847" s="14"/>
      <c r="Z2847" s="14"/>
    </row>
    <row r="2848">
      <c r="A2848" s="106">
        <v>2847.0</v>
      </c>
      <c r="B2848" s="107" t="s">
        <v>7119</v>
      </c>
      <c r="C2848" s="107" t="s">
        <v>5508</v>
      </c>
      <c r="D2848" s="107" t="s">
        <v>4509</v>
      </c>
      <c r="E2848" s="36" t="s">
        <v>7502</v>
      </c>
      <c r="F2848" s="14"/>
      <c r="G2848" s="14"/>
      <c r="H2848" s="14"/>
      <c r="I2848" s="14"/>
      <c r="J2848" s="14"/>
      <c r="K2848" s="14"/>
      <c r="L2848" s="14"/>
      <c r="M2848" s="14"/>
      <c r="N2848" s="14"/>
      <c r="O2848" s="14"/>
      <c r="P2848" s="14"/>
      <c r="Q2848" s="14"/>
      <c r="R2848" s="14"/>
      <c r="S2848" s="14"/>
      <c r="T2848" s="14"/>
      <c r="U2848" s="14"/>
      <c r="V2848" s="14"/>
      <c r="W2848" s="14"/>
      <c r="X2848" s="14"/>
      <c r="Y2848" s="14"/>
      <c r="Z2848" s="14"/>
    </row>
    <row r="2849">
      <c r="A2849" s="106">
        <v>2848.0</v>
      </c>
      <c r="B2849" s="107" t="s">
        <v>7119</v>
      </c>
      <c r="C2849" s="107" t="s">
        <v>8885</v>
      </c>
      <c r="D2849" s="107" t="s">
        <v>4509</v>
      </c>
      <c r="E2849" s="36" t="s">
        <v>8886</v>
      </c>
      <c r="F2849" s="14"/>
      <c r="G2849" s="14"/>
      <c r="H2849" s="14"/>
      <c r="I2849" s="14"/>
      <c r="J2849" s="14"/>
      <c r="K2849" s="14"/>
      <c r="L2849" s="14"/>
      <c r="M2849" s="14"/>
      <c r="N2849" s="14"/>
      <c r="O2849" s="14"/>
      <c r="P2849" s="14"/>
      <c r="Q2849" s="14"/>
      <c r="R2849" s="14"/>
      <c r="S2849" s="14"/>
      <c r="T2849" s="14"/>
      <c r="U2849" s="14"/>
      <c r="V2849" s="14"/>
      <c r="W2849" s="14"/>
      <c r="X2849" s="14"/>
      <c r="Y2849" s="14"/>
      <c r="Z2849" s="14"/>
    </row>
    <row r="2850">
      <c r="A2850" s="106">
        <v>2849.0</v>
      </c>
      <c r="B2850" s="107" t="s">
        <v>7119</v>
      </c>
      <c r="C2850" s="107" t="s">
        <v>8887</v>
      </c>
      <c r="D2850" s="107" t="s">
        <v>4509</v>
      </c>
      <c r="E2850" s="36" t="s">
        <v>8888</v>
      </c>
      <c r="F2850" s="14"/>
      <c r="G2850" s="14"/>
      <c r="H2850" s="14"/>
      <c r="I2850" s="14"/>
      <c r="J2850" s="14"/>
      <c r="K2850" s="14"/>
      <c r="L2850" s="14"/>
      <c r="M2850" s="14"/>
      <c r="N2850" s="14"/>
      <c r="O2850" s="14"/>
      <c r="P2850" s="14"/>
      <c r="Q2850" s="14"/>
      <c r="R2850" s="14"/>
      <c r="S2850" s="14"/>
      <c r="T2850" s="14"/>
      <c r="U2850" s="14"/>
      <c r="V2850" s="14"/>
      <c r="W2850" s="14"/>
      <c r="X2850" s="14"/>
      <c r="Y2850" s="14"/>
      <c r="Z2850" s="14"/>
    </row>
    <row r="2851">
      <c r="A2851" s="106">
        <v>2850.0</v>
      </c>
      <c r="B2851" s="107" t="s">
        <v>7119</v>
      </c>
      <c r="C2851" s="107" t="s">
        <v>4525</v>
      </c>
      <c r="D2851" s="107" t="s">
        <v>4509</v>
      </c>
      <c r="E2851" s="36" t="s">
        <v>8889</v>
      </c>
      <c r="F2851" s="14"/>
      <c r="G2851" s="14"/>
      <c r="H2851" s="14"/>
      <c r="I2851" s="14"/>
      <c r="J2851" s="14"/>
      <c r="K2851" s="14"/>
      <c r="L2851" s="14"/>
      <c r="M2851" s="14"/>
      <c r="N2851" s="14"/>
      <c r="O2851" s="14"/>
      <c r="P2851" s="14"/>
      <c r="Q2851" s="14"/>
      <c r="R2851" s="14"/>
      <c r="S2851" s="14"/>
      <c r="T2851" s="14"/>
      <c r="U2851" s="14"/>
      <c r="V2851" s="14"/>
      <c r="W2851" s="14"/>
      <c r="X2851" s="14"/>
      <c r="Y2851" s="14"/>
      <c r="Z2851" s="14"/>
    </row>
    <row r="2852">
      <c r="A2852" s="106">
        <v>2851.0</v>
      </c>
      <c r="B2852" s="107" t="s">
        <v>7119</v>
      </c>
      <c r="C2852" s="107" t="s">
        <v>6632</v>
      </c>
      <c r="D2852" s="107" t="s">
        <v>4509</v>
      </c>
      <c r="E2852" s="36" t="s">
        <v>7502</v>
      </c>
      <c r="F2852" s="14"/>
      <c r="G2852" s="14"/>
      <c r="H2852" s="14"/>
      <c r="I2852" s="14"/>
      <c r="J2852" s="14"/>
      <c r="K2852" s="14"/>
      <c r="L2852" s="14"/>
      <c r="M2852" s="14"/>
      <c r="N2852" s="14"/>
      <c r="O2852" s="14"/>
      <c r="P2852" s="14"/>
      <c r="Q2852" s="14"/>
      <c r="R2852" s="14"/>
      <c r="S2852" s="14"/>
      <c r="T2852" s="14"/>
      <c r="U2852" s="14"/>
      <c r="V2852" s="14"/>
      <c r="W2852" s="14"/>
      <c r="X2852" s="14"/>
      <c r="Y2852" s="14"/>
      <c r="Z2852" s="14"/>
    </row>
    <row r="2853">
      <c r="A2853" s="106">
        <v>2852.0</v>
      </c>
      <c r="B2853" s="107" t="s">
        <v>7119</v>
      </c>
      <c r="C2853" s="107" t="s">
        <v>5199</v>
      </c>
      <c r="D2853" s="107" t="s">
        <v>4509</v>
      </c>
      <c r="E2853" s="36" t="s">
        <v>8890</v>
      </c>
      <c r="F2853" s="14"/>
      <c r="G2853" s="14"/>
      <c r="H2853" s="14"/>
      <c r="I2853" s="14"/>
      <c r="J2853" s="14"/>
      <c r="K2853" s="14"/>
      <c r="L2853" s="14"/>
      <c r="M2853" s="14"/>
      <c r="N2853" s="14"/>
      <c r="O2853" s="14"/>
      <c r="P2853" s="14"/>
      <c r="Q2853" s="14"/>
      <c r="R2853" s="14"/>
      <c r="S2853" s="14"/>
      <c r="T2853" s="14"/>
      <c r="U2853" s="14"/>
      <c r="V2853" s="14"/>
      <c r="W2853" s="14"/>
      <c r="X2853" s="14"/>
      <c r="Y2853" s="14"/>
      <c r="Z2853" s="14"/>
    </row>
    <row r="2854">
      <c r="A2854" s="106">
        <v>2853.0</v>
      </c>
      <c r="B2854" s="107" t="s">
        <v>7119</v>
      </c>
      <c r="C2854" s="107" t="s">
        <v>8891</v>
      </c>
      <c r="D2854" s="107" t="s">
        <v>4509</v>
      </c>
      <c r="E2854" s="36" t="s">
        <v>8892</v>
      </c>
      <c r="F2854" s="14"/>
      <c r="G2854" s="14"/>
      <c r="H2854" s="14"/>
      <c r="I2854" s="14"/>
      <c r="J2854" s="14"/>
      <c r="K2854" s="14"/>
      <c r="L2854" s="14"/>
      <c r="M2854" s="14"/>
      <c r="N2854" s="14"/>
      <c r="O2854" s="14"/>
      <c r="P2854" s="14"/>
      <c r="Q2854" s="14"/>
      <c r="R2854" s="14"/>
      <c r="S2854" s="14"/>
      <c r="T2854" s="14"/>
      <c r="U2854" s="14"/>
      <c r="V2854" s="14"/>
      <c r="W2854" s="14"/>
      <c r="X2854" s="14"/>
      <c r="Y2854" s="14"/>
      <c r="Z2854" s="14"/>
    </row>
    <row r="2855">
      <c r="A2855" s="106">
        <v>2854.0</v>
      </c>
      <c r="B2855" s="107" t="s">
        <v>7119</v>
      </c>
      <c r="C2855" s="107" t="s">
        <v>8893</v>
      </c>
      <c r="D2855" s="107" t="s">
        <v>4509</v>
      </c>
      <c r="E2855" s="36" t="s">
        <v>8894</v>
      </c>
      <c r="F2855" s="14"/>
      <c r="G2855" s="14"/>
      <c r="H2855" s="14"/>
      <c r="I2855" s="14"/>
      <c r="J2855" s="14"/>
      <c r="K2855" s="14"/>
      <c r="L2855" s="14"/>
      <c r="M2855" s="14"/>
      <c r="N2855" s="14"/>
      <c r="O2855" s="14"/>
      <c r="P2855" s="14"/>
      <c r="Q2855" s="14"/>
      <c r="R2855" s="14"/>
      <c r="S2855" s="14"/>
      <c r="T2855" s="14"/>
      <c r="U2855" s="14"/>
      <c r="V2855" s="14"/>
      <c r="W2855" s="14"/>
      <c r="X2855" s="14"/>
      <c r="Y2855" s="14"/>
      <c r="Z2855" s="14"/>
    </row>
    <row r="2856">
      <c r="A2856" s="106">
        <v>2855.0</v>
      </c>
      <c r="B2856" s="107" t="s">
        <v>7119</v>
      </c>
      <c r="C2856" s="107" t="s">
        <v>8895</v>
      </c>
      <c r="D2856" s="107" t="s">
        <v>4509</v>
      </c>
      <c r="E2856" s="36" t="s">
        <v>8896</v>
      </c>
      <c r="F2856" s="14"/>
      <c r="G2856" s="14"/>
      <c r="H2856" s="14"/>
      <c r="I2856" s="14"/>
      <c r="J2856" s="14"/>
      <c r="K2856" s="14"/>
      <c r="L2856" s="14"/>
      <c r="M2856" s="14"/>
      <c r="N2856" s="14"/>
      <c r="O2856" s="14"/>
      <c r="P2856" s="14"/>
      <c r="Q2856" s="14"/>
      <c r="R2856" s="14"/>
      <c r="S2856" s="14"/>
      <c r="T2856" s="14"/>
      <c r="U2856" s="14"/>
      <c r="V2856" s="14"/>
      <c r="W2856" s="14"/>
      <c r="X2856" s="14"/>
      <c r="Y2856" s="14"/>
      <c r="Z2856" s="14"/>
    </row>
    <row r="2857">
      <c r="A2857" s="106">
        <v>2856.0</v>
      </c>
      <c r="B2857" s="107" t="s">
        <v>7119</v>
      </c>
      <c r="C2857" s="107" t="s">
        <v>8897</v>
      </c>
      <c r="D2857" s="107" t="s">
        <v>4509</v>
      </c>
      <c r="E2857" s="36" t="s">
        <v>8898</v>
      </c>
      <c r="F2857" s="14"/>
      <c r="G2857" s="14"/>
      <c r="H2857" s="14"/>
      <c r="I2857" s="14"/>
      <c r="J2857" s="14"/>
      <c r="K2857" s="14"/>
      <c r="L2857" s="14"/>
      <c r="M2857" s="14"/>
      <c r="N2857" s="14"/>
      <c r="O2857" s="14"/>
      <c r="P2857" s="14"/>
      <c r="Q2857" s="14"/>
      <c r="R2857" s="14"/>
      <c r="S2857" s="14"/>
      <c r="T2857" s="14"/>
      <c r="U2857" s="14"/>
      <c r="V2857" s="14"/>
      <c r="W2857" s="14"/>
      <c r="X2857" s="14"/>
      <c r="Y2857" s="14"/>
      <c r="Z2857" s="14"/>
    </row>
    <row r="2858">
      <c r="A2858" s="106">
        <v>2857.0</v>
      </c>
      <c r="B2858" s="107" t="s">
        <v>7119</v>
      </c>
      <c r="C2858" s="107" t="s">
        <v>8899</v>
      </c>
      <c r="D2858" s="107" t="s">
        <v>4509</v>
      </c>
      <c r="E2858" s="36" t="s">
        <v>8900</v>
      </c>
      <c r="F2858" s="14"/>
      <c r="G2858" s="14"/>
      <c r="H2858" s="14"/>
      <c r="I2858" s="14"/>
      <c r="J2858" s="14"/>
      <c r="K2858" s="14"/>
      <c r="L2858" s="14"/>
      <c r="M2858" s="14"/>
      <c r="N2858" s="14"/>
      <c r="O2858" s="14"/>
      <c r="P2858" s="14"/>
      <c r="Q2858" s="14"/>
      <c r="R2858" s="14"/>
      <c r="S2858" s="14"/>
      <c r="T2858" s="14"/>
      <c r="U2858" s="14"/>
      <c r="V2858" s="14"/>
      <c r="W2858" s="14"/>
      <c r="X2858" s="14"/>
      <c r="Y2858" s="14"/>
      <c r="Z2858" s="14"/>
    </row>
    <row r="2859">
      <c r="A2859" s="106">
        <v>2858.0</v>
      </c>
      <c r="B2859" s="107" t="s">
        <v>7119</v>
      </c>
      <c r="C2859" s="107" t="s">
        <v>4694</v>
      </c>
      <c r="D2859" s="107" t="s">
        <v>4509</v>
      </c>
      <c r="E2859" s="36" t="s">
        <v>8892</v>
      </c>
      <c r="F2859" s="14"/>
      <c r="G2859" s="14"/>
      <c r="H2859" s="14"/>
      <c r="I2859" s="14"/>
      <c r="J2859" s="14"/>
      <c r="K2859" s="14"/>
      <c r="L2859" s="14"/>
      <c r="M2859" s="14"/>
      <c r="N2859" s="14"/>
      <c r="O2859" s="14"/>
      <c r="P2859" s="14"/>
      <c r="Q2859" s="14"/>
      <c r="R2859" s="14"/>
      <c r="S2859" s="14"/>
      <c r="T2859" s="14"/>
      <c r="U2859" s="14"/>
      <c r="V2859" s="14"/>
      <c r="W2859" s="14"/>
      <c r="X2859" s="14"/>
      <c r="Y2859" s="14"/>
      <c r="Z2859" s="14"/>
    </row>
    <row r="2860">
      <c r="A2860" s="106">
        <v>2859.0</v>
      </c>
      <c r="B2860" s="107" t="s">
        <v>7119</v>
      </c>
      <c r="C2860" s="107" t="s">
        <v>8901</v>
      </c>
      <c r="D2860" s="107" t="s">
        <v>4509</v>
      </c>
      <c r="E2860" s="36" t="s">
        <v>8902</v>
      </c>
      <c r="F2860" s="14"/>
      <c r="G2860" s="14"/>
      <c r="H2860" s="14"/>
      <c r="I2860" s="14"/>
      <c r="J2860" s="14"/>
      <c r="K2860" s="14"/>
      <c r="L2860" s="14"/>
      <c r="M2860" s="14"/>
      <c r="N2860" s="14"/>
      <c r="O2860" s="14"/>
      <c r="P2860" s="14"/>
      <c r="Q2860" s="14"/>
      <c r="R2860" s="14"/>
      <c r="S2860" s="14"/>
      <c r="T2860" s="14"/>
      <c r="U2860" s="14"/>
      <c r="V2860" s="14"/>
      <c r="W2860" s="14"/>
      <c r="X2860" s="14"/>
      <c r="Y2860" s="14"/>
      <c r="Z2860" s="14"/>
    </row>
    <row r="2861">
      <c r="A2861" s="106">
        <v>2860.0</v>
      </c>
      <c r="B2861" s="107" t="s">
        <v>8903</v>
      </c>
      <c r="C2861" s="107" t="s">
        <v>5210</v>
      </c>
      <c r="D2861" s="107" t="s">
        <v>4505</v>
      </c>
      <c r="E2861" s="36" t="s">
        <v>8904</v>
      </c>
      <c r="F2861" s="14"/>
      <c r="G2861" s="14"/>
      <c r="H2861" s="14"/>
      <c r="I2861" s="14"/>
      <c r="J2861" s="14"/>
      <c r="K2861" s="14"/>
      <c r="L2861" s="14"/>
      <c r="M2861" s="14"/>
      <c r="N2861" s="14"/>
      <c r="O2861" s="14"/>
      <c r="P2861" s="14"/>
      <c r="Q2861" s="14"/>
      <c r="R2861" s="14"/>
      <c r="S2861" s="14"/>
      <c r="T2861" s="14"/>
      <c r="U2861" s="14"/>
      <c r="V2861" s="14"/>
      <c r="W2861" s="14"/>
      <c r="X2861" s="14"/>
      <c r="Y2861" s="14"/>
      <c r="Z2861" s="14"/>
    </row>
    <row r="2862">
      <c r="A2862" s="106">
        <v>2861.0</v>
      </c>
      <c r="B2862" s="107" t="s">
        <v>8903</v>
      </c>
      <c r="C2862" s="107" t="s">
        <v>6395</v>
      </c>
      <c r="D2862" s="107" t="s">
        <v>4505</v>
      </c>
      <c r="E2862" s="36" t="s">
        <v>8905</v>
      </c>
      <c r="F2862" s="14"/>
      <c r="G2862" s="14"/>
      <c r="H2862" s="14"/>
      <c r="I2862" s="14"/>
      <c r="J2862" s="14"/>
      <c r="K2862" s="14"/>
      <c r="L2862" s="14"/>
      <c r="M2862" s="14"/>
      <c r="N2862" s="14"/>
      <c r="O2862" s="14"/>
      <c r="P2862" s="14"/>
      <c r="Q2862" s="14"/>
      <c r="R2862" s="14"/>
      <c r="S2862" s="14"/>
      <c r="T2862" s="14"/>
      <c r="U2862" s="14"/>
      <c r="V2862" s="14"/>
      <c r="W2862" s="14"/>
      <c r="X2862" s="14"/>
      <c r="Y2862" s="14"/>
      <c r="Z2862" s="14"/>
    </row>
    <row r="2863">
      <c r="A2863" s="106">
        <v>2862.0</v>
      </c>
      <c r="B2863" s="107" t="s">
        <v>8903</v>
      </c>
      <c r="C2863" s="107" t="s">
        <v>5057</v>
      </c>
      <c r="D2863" s="107" t="s">
        <v>4509</v>
      </c>
      <c r="E2863" s="36" t="s">
        <v>8906</v>
      </c>
      <c r="F2863" s="14"/>
      <c r="G2863" s="14"/>
      <c r="H2863" s="14"/>
      <c r="I2863" s="14"/>
      <c r="J2863" s="14"/>
      <c r="K2863" s="14"/>
      <c r="L2863" s="14"/>
      <c r="M2863" s="14"/>
      <c r="N2863" s="14"/>
      <c r="O2863" s="14"/>
      <c r="P2863" s="14"/>
      <c r="Q2863" s="14"/>
      <c r="R2863" s="14"/>
      <c r="S2863" s="14"/>
      <c r="T2863" s="14"/>
      <c r="U2863" s="14"/>
      <c r="V2863" s="14"/>
      <c r="W2863" s="14"/>
      <c r="X2863" s="14"/>
      <c r="Y2863" s="14"/>
      <c r="Z2863" s="14"/>
    </row>
    <row r="2864">
      <c r="A2864" s="106">
        <v>2863.0</v>
      </c>
      <c r="B2864" s="107" t="s">
        <v>8903</v>
      </c>
      <c r="C2864" s="107" t="s">
        <v>8907</v>
      </c>
      <c r="D2864" s="107" t="s">
        <v>4509</v>
      </c>
      <c r="E2864" s="36" t="s">
        <v>8908</v>
      </c>
      <c r="F2864" s="14"/>
      <c r="G2864" s="14"/>
      <c r="H2864" s="14"/>
      <c r="I2864" s="14"/>
      <c r="J2864" s="14"/>
      <c r="K2864" s="14"/>
      <c r="L2864" s="14"/>
      <c r="M2864" s="14"/>
      <c r="N2864" s="14"/>
      <c r="O2864" s="14"/>
      <c r="P2864" s="14"/>
      <c r="Q2864" s="14"/>
      <c r="R2864" s="14"/>
      <c r="S2864" s="14"/>
      <c r="T2864" s="14"/>
      <c r="U2864" s="14"/>
      <c r="V2864" s="14"/>
      <c r="W2864" s="14"/>
      <c r="X2864" s="14"/>
      <c r="Y2864" s="14"/>
      <c r="Z2864" s="14"/>
    </row>
    <row r="2865">
      <c r="A2865" s="106">
        <v>2864.0</v>
      </c>
      <c r="B2865" s="107" t="s">
        <v>8903</v>
      </c>
      <c r="C2865" s="107" t="s">
        <v>4579</v>
      </c>
      <c r="D2865" s="107" t="s">
        <v>4505</v>
      </c>
      <c r="E2865" s="36" t="s">
        <v>8909</v>
      </c>
      <c r="F2865" s="14"/>
      <c r="G2865" s="14"/>
      <c r="H2865" s="14"/>
      <c r="I2865" s="14"/>
      <c r="J2865" s="14"/>
      <c r="K2865" s="14"/>
      <c r="L2865" s="14"/>
      <c r="M2865" s="14"/>
      <c r="N2865" s="14"/>
      <c r="O2865" s="14"/>
      <c r="P2865" s="14"/>
      <c r="Q2865" s="14"/>
      <c r="R2865" s="14"/>
      <c r="S2865" s="14"/>
      <c r="T2865" s="14"/>
      <c r="U2865" s="14"/>
      <c r="V2865" s="14"/>
      <c r="W2865" s="14"/>
      <c r="X2865" s="14"/>
      <c r="Y2865" s="14"/>
      <c r="Z2865" s="14"/>
    </row>
    <row r="2866">
      <c r="A2866" s="106">
        <v>2865.0</v>
      </c>
      <c r="B2866" s="107" t="s">
        <v>8903</v>
      </c>
      <c r="C2866" s="107" t="s">
        <v>7082</v>
      </c>
      <c r="D2866" s="107" t="s">
        <v>4509</v>
      </c>
      <c r="E2866" s="36" t="s">
        <v>8910</v>
      </c>
      <c r="F2866" s="14"/>
      <c r="G2866" s="14"/>
      <c r="H2866" s="14"/>
      <c r="I2866" s="14"/>
      <c r="J2866" s="14"/>
      <c r="K2866" s="14"/>
      <c r="L2866" s="14"/>
      <c r="M2866" s="14"/>
      <c r="N2866" s="14"/>
      <c r="O2866" s="14"/>
      <c r="P2866" s="14"/>
      <c r="Q2866" s="14"/>
      <c r="R2866" s="14"/>
      <c r="S2866" s="14"/>
      <c r="T2866" s="14"/>
      <c r="U2866" s="14"/>
      <c r="V2866" s="14"/>
      <c r="W2866" s="14"/>
      <c r="X2866" s="14"/>
      <c r="Y2866" s="14"/>
      <c r="Z2866" s="14"/>
    </row>
    <row r="2867">
      <c r="A2867" s="106">
        <v>2866.0</v>
      </c>
      <c r="B2867" s="107" t="s">
        <v>8903</v>
      </c>
      <c r="C2867" s="107" t="s">
        <v>8911</v>
      </c>
      <c r="D2867" s="107" t="s">
        <v>4680</v>
      </c>
      <c r="E2867" s="36" t="s">
        <v>8912</v>
      </c>
      <c r="F2867" s="14"/>
      <c r="G2867" s="14"/>
      <c r="H2867" s="14"/>
      <c r="I2867" s="14"/>
      <c r="J2867" s="14"/>
      <c r="K2867" s="14"/>
      <c r="L2867" s="14"/>
      <c r="M2867" s="14"/>
      <c r="N2867" s="14"/>
      <c r="O2867" s="14"/>
      <c r="P2867" s="14"/>
      <c r="Q2867" s="14"/>
      <c r="R2867" s="14"/>
      <c r="S2867" s="14"/>
      <c r="T2867" s="14"/>
      <c r="U2867" s="14"/>
      <c r="V2867" s="14"/>
      <c r="W2867" s="14"/>
      <c r="X2867" s="14"/>
      <c r="Y2867" s="14"/>
      <c r="Z2867" s="14"/>
    </row>
    <row r="2868">
      <c r="A2868" s="106">
        <v>2867.0</v>
      </c>
      <c r="B2868" s="107" t="s">
        <v>8903</v>
      </c>
      <c r="C2868" s="107" t="s">
        <v>8913</v>
      </c>
      <c r="D2868" s="107" t="s">
        <v>4509</v>
      </c>
      <c r="E2868" s="36" t="s">
        <v>8914</v>
      </c>
      <c r="F2868" s="14"/>
      <c r="G2868" s="14"/>
      <c r="H2868" s="14"/>
      <c r="I2868" s="14"/>
      <c r="J2868" s="14"/>
      <c r="K2868" s="14"/>
      <c r="L2868" s="14"/>
      <c r="M2868" s="14"/>
      <c r="N2868" s="14"/>
      <c r="O2868" s="14"/>
      <c r="P2868" s="14"/>
      <c r="Q2868" s="14"/>
      <c r="R2868" s="14"/>
      <c r="S2868" s="14"/>
      <c r="T2868" s="14"/>
      <c r="U2868" s="14"/>
      <c r="V2868" s="14"/>
      <c r="W2868" s="14"/>
      <c r="X2868" s="14"/>
      <c r="Y2868" s="14"/>
      <c r="Z2868" s="14"/>
    </row>
    <row r="2869">
      <c r="A2869" s="106">
        <v>2868.0</v>
      </c>
      <c r="B2869" s="107" t="s">
        <v>8903</v>
      </c>
      <c r="C2869" s="107" t="s">
        <v>5054</v>
      </c>
      <c r="D2869" s="107" t="s">
        <v>4505</v>
      </c>
      <c r="E2869" s="36" t="s">
        <v>8915</v>
      </c>
      <c r="F2869" s="14"/>
      <c r="G2869" s="14"/>
      <c r="H2869" s="14"/>
      <c r="I2869" s="14"/>
      <c r="J2869" s="14"/>
      <c r="K2869" s="14"/>
      <c r="L2869" s="14"/>
      <c r="M2869" s="14"/>
      <c r="N2869" s="14"/>
      <c r="O2869" s="14"/>
      <c r="P2869" s="14"/>
      <c r="Q2869" s="14"/>
      <c r="R2869" s="14"/>
      <c r="S2869" s="14"/>
      <c r="T2869" s="14"/>
      <c r="U2869" s="14"/>
      <c r="V2869" s="14"/>
      <c r="W2869" s="14"/>
      <c r="X2869" s="14"/>
      <c r="Y2869" s="14"/>
      <c r="Z2869" s="14"/>
    </row>
    <row r="2870">
      <c r="A2870" s="106">
        <v>2869.0</v>
      </c>
      <c r="B2870" s="107" t="s">
        <v>8903</v>
      </c>
      <c r="C2870" s="107" t="s">
        <v>4847</v>
      </c>
      <c r="D2870" s="107" t="s">
        <v>4509</v>
      </c>
      <c r="E2870" s="36" t="s">
        <v>8916</v>
      </c>
      <c r="F2870" s="14"/>
      <c r="G2870" s="14"/>
      <c r="H2870" s="14"/>
      <c r="I2870" s="14"/>
      <c r="J2870" s="14"/>
      <c r="K2870" s="14"/>
      <c r="L2870" s="14"/>
      <c r="M2870" s="14"/>
      <c r="N2870" s="14"/>
      <c r="O2870" s="14"/>
      <c r="P2870" s="14"/>
      <c r="Q2870" s="14"/>
      <c r="R2870" s="14"/>
      <c r="S2870" s="14"/>
      <c r="T2870" s="14"/>
      <c r="U2870" s="14"/>
      <c r="V2870" s="14"/>
      <c r="W2870" s="14"/>
      <c r="X2870" s="14"/>
      <c r="Y2870" s="14"/>
      <c r="Z2870" s="14"/>
    </row>
    <row r="2871">
      <c r="A2871" s="106">
        <v>2870.0</v>
      </c>
      <c r="B2871" s="107" t="s">
        <v>8903</v>
      </c>
      <c r="C2871" s="107" t="s">
        <v>4541</v>
      </c>
      <c r="D2871" s="107" t="s">
        <v>4680</v>
      </c>
      <c r="E2871" s="36" t="s">
        <v>8917</v>
      </c>
      <c r="F2871" s="14"/>
      <c r="G2871" s="14"/>
      <c r="H2871" s="14"/>
      <c r="I2871" s="14"/>
      <c r="J2871" s="14"/>
      <c r="K2871" s="14"/>
      <c r="L2871" s="14"/>
      <c r="M2871" s="14"/>
      <c r="N2871" s="14"/>
      <c r="O2871" s="14"/>
      <c r="P2871" s="14"/>
      <c r="Q2871" s="14"/>
      <c r="R2871" s="14"/>
      <c r="S2871" s="14"/>
      <c r="T2871" s="14"/>
      <c r="U2871" s="14"/>
      <c r="V2871" s="14"/>
      <c r="W2871" s="14"/>
      <c r="X2871" s="14"/>
      <c r="Y2871" s="14"/>
      <c r="Z2871" s="14"/>
    </row>
    <row r="2872">
      <c r="A2872" s="106">
        <v>2871.0</v>
      </c>
      <c r="B2872" s="107" t="s">
        <v>8903</v>
      </c>
      <c r="C2872" s="107" t="s">
        <v>5712</v>
      </c>
      <c r="D2872" s="107" t="s">
        <v>4505</v>
      </c>
      <c r="E2872" s="36" t="s">
        <v>8918</v>
      </c>
      <c r="F2872" s="14"/>
      <c r="G2872" s="14"/>
      <c r="H2872" s="14"/>
      <c r="I2872" s="14"/>
      <c r="J2872" s="14"/>
      <c r="K2872" s="14"/>
      <c r="L2872" s="14"/>
      <c r="M2872" s="14"/>
      <c r="N2872" s="14"/>
      <c r="O2872" s="14"/>
      <c r="P2872" s="14"/>
      <c r="Q2872" s="14"/>
      <c r="R2872" s="14"/>
      <c r="S2872" s="14"/>
      <c r="T2872" s="14"/>
      <c r="U2872" s="14"/>
      <c r="V2872" s="14"/>
      <c r="W2872" s="14"/>
      <c r="X2872" s="14"/>
      <c r="Y2872" s="14"/>
      <c r="Z2872" s="14"/>
    </row>
    <row r="2873">
      <c r="A2873" s="106">
        <v>2872.0</v>
      </c>
      <c r="B2873" s="107" t="s">
        <v>8903</v>
      </c>
      <c r="C2873" s="107" t="s">
        <v>4988</v>
      </c>
      <c r="D2873" s="107" t="s">
        <v>4509</v>
      </c>
      <c r="E2873" s="36" t="s">
        <v>8919</v>
      </c>
      <c r="F2873" s="14"/>
      <c r="G2873" s="14"/>
      <c r="H2873" s="14"/>
      <c r="I2873" s="14"/>
      <c r="J2873" s="14"/>
      <c r="K2873" s="14"/>
      <c r="L2873" s="14"/>
      <c r="M2873" s="14"/>
      <c r="N2873" s="14"/>
      <c r="O2873" s="14"/>
      <c r="P2873" s="14"/>
      <c r="Q2873" s="14"/>
      <c r="R2873" s="14"/>
      <c r="S2873" s="14"/>
      <c r="T2873" s="14"/>
      <c r="U2873" s="14"/>
      <c r="V2873" s="14"/>
      <c r="W2873" s="14"/>
      <c r="X2873" s="14"/>
      <c r="Y2873" s="14"/>
      <c r="Z2873" s="14"/>
    </row>
    <row r="2874">
      <c r="A2874" s="106">
        <v>2873.0</v>
      </c>
      <c r="B2874" s="107" t="s">
        <v>8903</v>
      </c>
      <c r="C2874" s="107" t="s">
        <v>8920</v>
      </c>
      <c r="D2874" s="107" t="s">
        <v>4509</v>
      </c>
      <c r="E2874" s="36" t="s">
        <v>8921</v>
      </c>
      <c r="F2874" s="14"/>
      <c r="G2874" s="14"/>
      <c r="H2874" s="14"/>
      <c r="I2874" s="14"/>
      <c r="J2874" s="14"/>
      <c r="K2874" s="14"/>
      <c r="L2874" s="14"/>
      <c r="M2874" s="14"/>
      <c r="N2874" s="14"/>
      <c r="O2874" s="14"/>
      <c r="P2874" s="14"/>
      <c r="Q2874" s="14"/>
      <c r="R2874" s="14"/>
      <c r="S2874" s="14"/>
      <c r="T2874" s="14"/>
      <c r="U2874" s="14"/>
      <c r="V2874" s="14"/>
      <c r="W2874" s="14"/>
      <c r="X2874" s="14"/>
      <c r="Y2874" s="14"/>
      <c r="Z2874" s="14"/>
    </row>
    <row r="2875">
      <c r="A2875" s="106">
        <v>2874.0</v>
      </c>
      <c r="B2875" s="107" t="s">
        <v>8903</v>
      </c>
      <c r="C2875" s="107" t="s">
        <v>8922</v>
      </c>
      <c r="D2875" s="107" t="s">
        <v>4509</v>
      </c>
      <c r="E2875" s="36" t="s">
        <v>8923</v>
      </c>
      <c r="F2875" s="14"/>
      <c r="G2875" s="14"/>
      <c r="H2875" s="14"/>
      <c r="I2875" s="14"/>
      <c r="J2875" s="14"/>
      <c r="K2875" s="14"/>
      <c r="L2875" s="14"/>
      <c r="M2875" s="14"/>
      <c r="N2875" s="14"/>
      <c r="O2875" s="14"/>
      <c r="P2875" s="14"/>
      <c r="Q2875" s="14"/>
      <c r="R2875" s="14"/>
      <c r="S2875" s="14"/>
      <c r="T2875" s="14"/>
      <c r="U2875" s="14"/>
      <c r="V2875" s="14"/>
      <c r="W2875" s="14"/>
      <c r="X2875" s="14"/>
      <c r="Y2875" s="14"/>
      <c r="Z2875" s="14"/>
    </row>
    <row r="2876">
      <c r="A2876" s="106">
        <v>2875.0</v>
      </c>
      <c r="B2876" s="107" t="s">
        <v>8903</v>
      </c>
      <c r="C2876" s="107" t="s">
        <v>8924</v>
      </c>
      <c r="D2876" s="107" t="s">
        <v>4569</v>
      </c>
      <c r="E2876" s="36" t="s">
        <v>8925</v>
      </c>
      <c r="F2876" s="14"/>
      <c r="G2876" s="14"/>
      <c r="H2876" s="14"/>
      <c r="I2876" s="14"/>
      <c r="J2876" s="14"/>
      <c r="K2876" s="14"/>
      <c r="L2876" s="14"/>
      <c r="M2876" s="14"/>
      <c r="N2876" s="14"/>
      <c r="O2876" s="14"/>
      <c r="P2876" s="14"/>
      <c r="Q2876" s="14"/>
      <c r="R2876" s="14"/>
      <c r="S2876" s="14"/>
      <c r="T2876" s="14"/>
      <c r="U2876" s="14"/>
      <c r="V2876" s="14"/>
      <c r="W2876" s="14"/>
      <c r="X2876" s="14"/>
      <c r="Y2876" s="14"/>
      <c r="Z2876" s="14"/>
    </row>
    <row r="2877">
      <c r="A2877" s="106">
        <v>2876.0</v>
      </c>
      <c r="B2877" s="107" t="s">
        <v>8903</v>
      </c>
      <c r="C2877" s="107" t="s">
        <v>6655</v>
      </c>
      <c r="D2877" s="107" t="s">
        <v>4509</v>
      </c>
      <c r="E2877" s="36" t="s">
        <v>8926</v>
      </c>
      <c r="F2877" s="14"/>
      <c r="G2877" s="14"/>
      <c r="H2877" s="14"/>
      <c r="I2877" s="14"/>
      <c r="J2877" s="14"/>
      <c r="K2877" s="14"/>
      <c r="L2877" s="14"/>
      <c r="M2877" s="14"/>
      <c r="N2877" s="14"/>
      <c r="O2877" s="14"/>
      <c r="P2877" s="14"/>
      <c r="Q2877" s="14"/>
      <c r="R2877" s="14"/>
      <c r="S2877" s="14"/>
      <c r="T2877" s="14"/>
      <c r="U2877" s="14"/>
      <c r="V2877" s="14"/>
      <c r="W2877" s="14"/>
      <c r="X2877" s="14"/>
      <c r="Y2877" s="14"/>
      <c r="Z2877" s="14"/>
    </row>
    <row r="2878">
      <c r="A2878" s="106">
        <v>2877.0</v>
      </c>
      <c r="B2878" s="107" t="s">
        <v>8903</v>
      </c>
      <c r="C2878" s="107" t="s">
        <v>5265</v>
      </c>
      <c r="D2878" s="107" t="s">
        <v>4509</v>
      </c>
      <c r="E2878" s="36" t="s">
        <v>8927</v>
      </c>
      <c r="F2878" s="14"/>
      <c r="G2878" s="14"/>
      <c r="H2878" s="14"/>
      <c r="I2878" s="14"/>
      <c r="J2878" s="14"/>
      <c r="K2878" s="14"/>
      <c r="L2878" s="14"/>
      <c r="M2878" s="14"/>
      <c r="N2878" s="14"/>
      <c r="O2878" s="14"/>
      <c r="P2878" s="14"/>
      <c r="Q2878" s="14"/>
      <c r="R2878" s="14"/>
      <c r="S2878" s="14"/>
      <c r="T2878" s="14"/>
      <c r="U2878" s="14"/>
      <c r="V2878" s="14"/>
      <c r="W2878" s="14"/>
      <c r="X2878" s="14"/>
      <c r="Y2878" s="14"/>
      <c r="Z2878" s="14"/>
    </row>
    <row r="2879">
      <c r="A2879" s="106">
        <v>2878.0</v>
      </c>
      <c r="B2879" s="107" t="s">
        <v>8903</v>
      </c>
      <c r="C2879" s="107" t="s">
        <v>5510</v>
      </c>
      <c r="D2879" s="107" t="s">
        <v>4505</v>
      </c>
      <c r="E2879" s="36" t="s">
        <v>8928</v>
      </c>
      <c r="F2879" s="14"/>
      <c r="G2879" s="14"/>
      <c r="H2879" s="14"/>
      <c r="I2879" s="14"/>
      <c r="J2879" s="14"/>
      <c r="K2879" s="14"/>
      <c r="L2879" s="14"/>
      <c r="M2879" s="14"/>
      <c r="N2879" s="14"/>
      <c r="O2879" s="14"/>
      <c r="P2879" s="14"/>
      <c r="Q2879" s="14"/>
      <c r="R2879" s="14"/>
      <c r="S2879" s="14"/>
      <c r="T2879" s="14"/>
      <c r="U2879" s="14"/>
      <c r="V2879" s="14"/>
      <c r="W2879" s="14"/>
      <c r="X2879" s="14"/>
      <c r="Y2879" s="14"/>
      <c r="Z2879" s="14"/>
    </row>
    <row r="2880">
      <c r="A2880" s="106">
        <v>2879.0</v>
      </c>
      <c r="B2880" s="107" t="s">
        <v>8903</v>
      </c>
      <c r="C2880" s="107" t="s">
        <v>5381</v>
      </c>
      <c r="D2880" s="107" t="s">
        <v>4509</v>
      </c>
      <c r="E2880" s="36" t="s">
        <v>8929</v>
      </c>
      <c r="F2880" s="14"/>
      <c r="G2880" s="14"/>
      <c r="H2880" s="14"/>
      <c r="I2880" s="14"/>
      <c r="J2880" s="14"/>
      <c r="K2880" s="14"/>
      <c r="L2880" s="14"/>
      <c r="M2880" s="14"/>
      <c r="N2880" s="14"/>
      <c r="O2880" s="14"/>
      <c r="P2880" s="14"/>
      <c r="Q2880" s="14"/>
      <c r="R2880" s="14"/>
      <c r="S2880" s="14"/>
      <c r="T2880" s="14"/>
      <c r="U2880" s="14"/>
      <c r="V2880" s="14"/>
      <c r="W2880" s="14"/>
      <c r="X2880" s="14"/>
      <c r="Y2880" s="14"/>
      <c r="Z2880" s="14"/>
    </row>
    <row r="2881">
      <c r="A2881" s="106">
        <v>2880.0</v>
      </c>
      <c r="B2881" s="107" t="s">
        <v>8903</v>
      </c>
      <c r="C2881" s="107" t="s">
        <v>8930</v>
      </c>
      <c r="D2881" s="107" t="s">
        <v>4505</v>
      </c>
      <c r="E2881" s="36" t="s">
        <v>8931</v>
      </c>
      <c r="F2881" s="14"/>
      <c r="G2881" s="14"/>
      <c r="H2881" s="14"/>
      <c r="I2881" s="14"/>
      <c r="J2881" s="14"/>
      <c r="K2881" s="14"/>
      <c r="L2881" s="14"/>
      <c r="M2881" s="14"/>
      <c r="N2881" s="14"/>
      <c r="O2881" s="14"/>
      <c r="P2881" s="14"/>
      <c r="Q2881" s="14"/>
      <c r="R2881" s="14"/>
      <c r="S2881" s="14"/>
      <c r="T2881" s="14"/>
      <c r="U2881" s="14"/>
      <c r="V2881" s="14"/>
      <c r="W2881" s="14"/>
      <c r="X2881" s="14"/>
      <c r="Y2881" s="14"/>
      <c r="Z2881" s="14"/>
    </row>
    <row r="2882">
      <c r="A2882" s="106">
        <v>2881.0</v>
      </c>
      <c r="B2882" s="107" t="s">
        <v>8903</v>
      </c>
      <c r="C2882" s="107" t="s">
        <v>8932</v>
      </c>
      <c r="D2882" s="107" t="s">
        <v>4509</v>
      </c>
      <c r="E2882" s="36" t="s">
        <v>8933</v>
      </c>
      <c r="F2882" s="14"/>
      <c r="G2882" s="14"/>
      <c r="H2882" s="14"/>
      <c r="I2882" s="14"/>
      <c r="J2882" s="14"/>
      <c r="K2882" s="14"/>
      <c r="L2882" s="14"/>
      <c r="M2882" s="14"/>
      <c r="N2882" s="14"/>
      <c r="O2882" s="14"/>
      <c r="P2882" s="14"/>
      <c r="Q2882" s="14"/>
      <c r="R2882" s="14"/>
      <c r="S2882" s="14"/>
      <c r="T2882" s="14"/>
      <c r="U2882" s="14"/>
      <c r="V2882" s="14"/>
      <c r="W2882" s="14"/>
      <c r="X2882" s="14"/>
      <c r="Y2882" s="14"/>
      <c r="Z2882" s="14"/>
    </row>
    <row r="2883">
      <c r="A2883" s="106">
        <v>2882.0</v>
      </c>
      <c r="B2883" s="107" t="s">
        <v>8903</v>
      </c>
      <c r="C2883" s="107" t="s">
        <v>8934</v>
      </c>
      <c r="D2883" s="107" t="s">
        <v>4509</v>
      </c>
      <c r="E2883" s="36" t="s">
        <v>8935</v>
      </c>
      <c r="F2883" s="14"/>
      <c r="G2883" s="14"/>
      <c r="H2883" s="14"/>
      <c r="I2883" s="14"/>
      <c r="J2883" s="14"/>
      <c r="K2883" s="14"/>
      <c r="L2883" s="14"/>
      <c r="M2883" s="14"/>
      <c r="N2883" s="14"/>
      <c r="O2883" s="14"/>
      <c r="P2883" s="14"/>
      <c r="Q2883" s="14"/>
      <c r="R2883" s="14"/>
      <c r="S2883" s="14"/>
      <c r="T2883" s="14"/>
      <c r="U2883" s="14"/>
      <c r="V2883" s="14"/>
      <c r="W2883" s="14"/>
      <c r="X2883" s="14"/>
      <c r="Y2883" s="14"/>
      <c r="Z2883" s="14"/>
    </row>
    <row r="2884">
      <c r="A2884" s="106">
        <v>2883.0</v>
      </c>
      <c r="B2884" s="107" t="s">
        <v>8903</v>
      </c>
      <c r="C2884" s="107" t="s">
        <v>8936</v>
      </c>
      <c r="D2884" s="107" t="s">
        <v>4543</v>
      </c>
      <c r="E2884" s="36" t="s">
        <v>8937</v>
      </c>
      <c r="F2884" s="14"/>
      <c r="G2884" s="14"/>
      <c r="H2884" s="14"/>
      <c r="I2884" s="14"/>
      <c r="J2884" s="14"/>
      <c r="K2884" s="14"/>
      <c r="L2884" s="14"/>
      <c r="M2884" s="14"/>
      <c r="N2884" s="14"/>
      <c r="O2884" s="14"/>
      <c r="P2884" s="14"/>
      <c r="Q2884" s="14"/>
      <c r="R2884" s="14"/>
      <c r="S2884" s="14"/>
      <c r="T2884" s="14"/>
      <c r="U2884" s="14"/>
      <c r="V2884" s="14"/>
      <c r="W2884" s="14"/>
      <c r="X2884" s="14"/>
      <c r="Y2884" s="14"/>
      <c r="Z2884" s="14"/>
    </row>
    <row r="2885">
      <c r="A2885" s="106">
        <v>2884.0</v>
      </c>
      <c r="B2885" s="107" t="s">
        <v>8903</v>
      </c>
      <c r="C2885" s="107" t="s">
        <v>8637</v>
      </c>
      <c r="D2885" s="107" t="s">
        <v>4505</v>
      </c>
      <c r="E2885" s="36" t="s">
        <v>8938</v>
      </c>
      <c r="F2885" s="14"/>
      <c r="G2885" s="14"/>
      <c r="H2885" s="14"/>
      <c r="I2885" s="14"/>
      <c r="J2885" s="14"/>
      <c r="K2885" s="14"/>
      <c r="L2885" s="14"/>
      <c r="M2885" s="14"/>
      <c r="N2885" s="14"/>
      <c r="O2885" s="14"/>
      <c r="P2885" s="14"/>
      <c r="Q2885" s="14"/>
      <c r="R2885" s="14"/>
      <c r="S2885" s="14"/>
      <c r="T2885" s="14"/>
      <c r="U2885" s="14"/>
      <c r="V2885" s="14"/>
      <c r="W2885" s="14"/>
      <c r="X2885" s="14"/>
      <c r="Y2885" s="14"/>
      <c r="Z2885" s="14"/>
    </row>
    <row r="2886">
      <c r="A2886" s="106">
        <v>2885.0</v>
      </c>
      <c r="B2886" s="107" t="s">
        <v>8903</v>
      </c>
      <c r="C2886" s="107" t="s">
        <v>7583</v>
      </c>
      <c r="D2886" s="107" t="s">
        <v>4680</v>
      </c>
      <c r="E2886" s="36" t="s">
        <v>8939</v>
      </c>
      <c r="F2886" s="14"/>
      <c r="G2886" s="14"/>
      <c r="H2886" s="14"/>
      <c r="I2886" s="14"/>
      <c r="J2886" s="14"/>
      <c r="K2886" s="14"/>
      <c r="L2886" s="14"/>
      <c r="M2886" s="14"/>
      <c r="N2886" s="14"/>
      <c r="O2886" s="14"/>
      <c r="P2886" s="14"/>
      <c r="Q2886" s="14"/>
      <c r="R2886" s="14"/>
      <c r="S2886" s="14"/>
      <c r="T2886" s="14"/>
      <c r="U2886" s="14"/>
      <c r="V2886" s="14"/>
      <c r="W2886" s="14"/>
      <c r="X2886" s="14"/>
      <c r="Y2886" s="14"/>
      <c r="Z2886" s="14"/>
    </row>
    <row r="2887">
      <c r="A2887" s="106">
        <v>2886.0</v>
      </c>
      <c r="B2887" s="107" t="s">
        <v>8903</v>
      </c>
      <c r="C2887" s="107" t="s">
        <v>4574</v>
      </c>
      <c r="D2887" s="107" t="s">
        <v>4509</v>
      </c>
      <c r="E2887" s="36" t="s">
        <v>8940</v>
      </c>
      <c r="F2887" s="14"/>
      <c r="G2887" s="14"/>
      <c r="H2887" s="14"/>
      <c r="I2887" s="14"/>
      <c r="J2887" s="14"/>
      <c r="K2887" s="14"/>
      <c r="L2887" s="14"/>
      <c r="M2887" s="14"/>
      <c r="N2887" s="14"/>
      <c r="O2887" s="14"/>
      <c r="P2887" s="14"/>
      <c r="Q2887" s="14"/>
      <c r="R2887" s="14"/>
      <c r="S2887" s="14"/>
      <c r="T2887" s="14"/>
      <c r="U2887" s="14"/>
      <c r="V2887" s="14"/>
      <c r="W2887" s="14"/>
      <c r="X2887" s="14"/>
      <c r="Y2887" s="14"/>
      <c r="Z2887" s="14"/>
    </row>
    <row r="2888">
      <c r="A2888" s="106">
        <v>2887.0</v>
      </c>
      <c r="B2888" s="107" t="s">
        <v>8903</v>
      </c>
      <c r="C2888" s="107" t="s">
        <v>8941</v>
      </c>
      <c r="D2888" s="107" t="s">
        <v>4680</v>
      </c>
      <c r="E2888" s="36" t="s">
        <v>8942</v>
      </c>
      <c r="F2888" s="14"/>
      <c r="G2888" s="14"/>
      <c r="H2888" s="14"/>
      <c r="I2888" s="14"/>
      <c r="J2888" s="14"/>
      <c r="K2888" s="14"/>
      <c r="L2888" s="14"/>
      <c r="M2888" s="14"/>
      <c r="N2888" s="14"/>
      <c r="O2888" s="14"/>
      <c r="P2888" s="14"/>
      <c r="Q2888" s="14"/>
      <c r="R2888" s="14"/>
      <c r="S2888" s="14"/>
      <c r="T2888" s="14"/>
      <c r="U2888" s="14"/>
      <c r="V2888" s="14"/>
      <c r="W2888" s="14"/>
      <c r="X2888" s="14"/>
      <c r="Y2888" s="14"/>
      <c r="Z2888" s="14"/>
    </row>
    <row r="2889">
      <c r="A2889" s="106">
        <v>2888.0</v>
      </c>
      <c r="B2889" s="107" t="s">
        <v>8903</v>
      </c>
      <c r="C2889" s="107" t="s">
        <v>4771</v>
      </c>
      <c r="D2889" s="107" t="s">
        <v>4509</v>
      </c>
      <c r="E2889" s="36" t="s">
        <v>8943</v>
      </c>
      <c r="F2889" s="14"/>
      <c r="G2889" s="14"/>
      <c r="H2889" s="14"/>
      <c r="I2889" s="14"/>
      <c r="J2889" s="14"/>
      <c r="K2889" s="14"/>
      <c r="L2889" s="14"/>
      <c r="M2889" s="14"/>
      <c r="N2889" s="14"/>
      <c r="O2889" s="14"/>
      <c r="P2889" s="14"/>
      <c r="Q2889" s="14"/>
      <c r="R2889" s="14"/>
      <c r="S2889" s="14"/>
      <c r="T2889" s="14"/>
      <c r="U2889" s="14"/>
      <c r="V2889" s="14"/>
      <c r="W2889" s="14"/>
      <c r="X2889" s="14"/>
      <c r="Y2889" s="14"/>
      <c r="Z2889" s="14"/>
    </row>
    <row r="2890">
      <c r="A2890" s="106">
        <v>2889.0</v>
      </c>
      <c r="B2890" s="107" t="s">
        <v>8903</v>
      </c>
      <c r="C2890" s="107" t="s">
        <v>7853</v>
      </c>
      <c r="D2890" s="107" t="s">
        <v>4505</v>
      </c>
      <c r="E2890" s="36" t="s">
        <v>8944</v>
      </c>
      <c r="F2890" s="14"/>
      <c r="G2890" s="14"/>
      <c r="H2890" s="14"/>
      <c r="I2890" s="14"/>
      <c r="J2890" s="14"/>
      <c r="K2890" s="14"/>
      <c r="L2890" s="14"/>
      <c r="M2890" s="14"/>
      <c r="N2890" s="14"/>
      <c r="O2890" s="14"/>
      <c r="P2890" s="14"/>
      <c r="Q2890" s="14"/>
      <c r="R2890" s="14"/>
      <c r="S2890" s="14"/>
      <c r="T2890" s="14"/>
      <c r="U2890" s="14"/>
      <c r="V2890" s="14"/>
      <c r="W2890" s="14"/>
      <c r="X2890" s="14"/>
      <c r="Y2890" s="14"/>
      <c r="Z2890" s="14"/>
    </row>
    <row r="2891">
      <c r="A2891" s="106">
        <v>2890.0</v>
      </c>
      <c r="B2891" s="107" t="s">
        <v>8903</v>
      </c>
      <c r="C2891" s="107" t="s">
        <v>8945</v>
      </c>
      <c r="D2891" s="107" t="s">
        <v>4505</v>
      </c>
      <c r="E2891" s="36" t="s">
        <v>8944</v>
      </c>
      <c r="F2891" s="14"/>
      <c r="G2891" s="14"/>
      <c r="H2891" s="14"/>
      <c r="I2891" s="14"/>
      <c r="J2891" s="14"/>
      <c r="K2891" s="14"/>
      <c r="L2891" s="14"/>
      <c r="M2891" s="14"/>
      <c r="N2891" s="14"/>
      <c r="O2891" s="14"/>
      <c r="P2891" s="14"/>
      <c r="Q2891" s="14"/>
      <c r="R2891" s="14"/>
      <c r="S2891" s="14"/>
      <c r="T2891" s="14"/>
      <c r="U2891" s="14"/>
      <c r="V2891" s="14"/>
      <c r="W2891" s="14"/>
      <c r="X2891" s="14"/>
      <c r="Y2891" s="14"/>
      <c r="Z2891" s="14"/>
    </row>
    <row r="2892">
      <c r="A2892" s="106">
        <v>2891.0</v>
      </c>
      <c r="B2892" s="107" t="s">
        <v>8903</v>
      </c>
      <c r="C2892" s="107" t="s">
        <v>5398</v>
      </c>
      <c r="D2892" s="107" t="s">
        <v>5366</v>
      </c>
      <c r="E2892" s="36" t="s">
        <v>8946</v>
      </c>
      <c r="F2892" s="14"/>
      <c r="G2892" s="14"/>
      <c r="H2892" s="14"/>
      <c r="I2892" s="14"/>
      <c r="J2892" s="14"/>
      <c r="K2892" s="14"/>
      <c r="L2892" s="14"/>
      <c r="M2892" s="14"/>
      <c r="N2892" s="14"/>
      <c r="O2892" s="14"/>
      <c r="P2892" s="14"/>
      <c r="Q2892" s="14"/>
      <c r="R2892" s="14"/>
      <c r="S2892" s="14"/>
      <c r="T2892" s="14"/>
      <c r="U2892" s="14"/>
      <c r="V2892" s="14"/>
      <c r="W2892" s="14"/>
      <c r="X2892" s="14"/>
      <c r="Y2892" s="14"/>
      <c r="Z2892" s="14"/>
    </row>
    <row r="2893">
      <c r="A2893" s="106">
        <v>2892.0</v>
      </c>
      <c r="B2893" s="107" t="s">
        <v>8903</v>
      </c>
      <c r="C2893" s="107" t="s">
        <v>8947</v>
      </c>
      <c r="D2893" s="107" t="s">
        <v>5366</v>
      </c>
      <c r="E2893" s="36" t="s">
        <v>8948</v>
      </c>
      <c r="F2893" s="14"/>
      <c r="G2893" s="14"/>
      <c r="H2893" s="14"/>
      <c r="I2893" s="14"/>
      <c r="J2893" s="14"/>
      <c r="K2893" s="14"/>
      <c r="L2893" s="14"/>
      <c r="M2893" s="14"/>
      <c r="N2893" s="14"/>
      <c r="O2893" s="14"/>
      <c r="P2893" s="14"/>
      <c r="Q2893" s="14"/>
      <c r="R2893" s="14"/>
      <c r="S2893" s="14"/>
      <c r="T2893" s="14"/>
      <c r="U2893" s="14"/>
      <c r="V2893" s="14"/>
      <c r="W2893" s="14"/>
      <c r="X2893" s="14"/>
      <c r="Y2893" s="14"/>
      <c r="Z2893" s="14"/>
    </row>
    <row r="2894">
      <c r="A2894" s="106">
        <v>2893.0</v>
      </c>
      <c r="B2894" s="107" t="s">
        <v>8903</v>
      </c>
      <c r="C2894" s="107" t="s">
        <v>5100</v>
      </c>
      <c r="D2894" s="107" t="s">
        <v>4509</v>
      </c>
      <c r="E2894" s="36" t="s">
        <v>8949</v>
      </c>
      <c r="F2894" s="14"/>
      <c r="G2894" s="14"/>
      <c r="H2894" s="14"/>
      <c r="I2894" s="14"/>
      <c r="J2894" s="14"/>
      <c r="K2894" s="14"/>
      <c r="L2894" s="14"/>
      <c r="M2894" s="14"/>
      <c r="N2894" s="14"/>
      <c r="O2894" s="14"/>
      <c r="P2894" s="14"/>
      <c r="Q2894" s="14"/>
      <c r="R2894" s="14"/>
      <c r="S2894" s="14"/>
      <c r="T2894" s="14"/>
      <c r="U2894" s="14"/>
      <c r="V2894" s="14"/>
      <c r="W2894" s="14"/>
      <c r="X2894" s="14"/>
      <c r="Y2894" s="14"/>
      <c r="Z2894" s="14"/>
    </row>
    <row r="2895">
      <c r="A2895" s="106">
        <v>2894.0</v>
      </c>
      <c r="B2895" s="107" t="s">
        <v>8903</v>
      </c>
      <c r="C2895" s="107" t="s">
        <v>8950</v>
      </c>
      <c r="D2895" s="107" t="s">
        <v>4509</v>
      </c>
      <c r="E2895" s="36" t="s">
        <v>8946</v>
      </c>
      <c r="F2895" s="14"/>
      <c r="G2895" s="14"/>
      <c r="H2895" s="14"/>
      <c r="I2895" s="14"/>
      <c r="J2895" s="14"/>
      <c r="K2895" s="14"/>
      <c r="L2895" s="14"/>
      <c r="M2895" s="14"/>
      <c r="N2895" s="14"/>
      <c r="O2895" s="14"/>
      <c r="P2895" s="14"/>
      <c r="Q2895" s="14"/>
      <c r="R2895" s="14"/>
      <c r="S2895" s="14"/>
      <c r="T2895" s="14"/>
      <c r="U2895" s="14"/>
      <c r="V2895" s="14"/>
      <c r="W2895" s="14"/>
      <c r="X2895" s="14"/>
      <c r="Y2895" s="14"/>
      <c r="Z2895" s="14"/>
    </row>
    <row r="2896">
      <c r="A2896" s="106">
        <v>2895.0</v>
      </c>
      <c r="B2896" s="107" t="s">
        <v>8903</v>
      </c>
      <c r="C2896" s="107" t="s">
        <v>6663</v>
      </c>
      <c r="D2896" s="107" t="s">
        <v>4509</v>
      </c>
      <c r="E2896" s="36" t="s">
        <v>8951</v>
      </c>
      <c r="F2896" s="14"/>
      <c r="G2896" s="14"/>
      <c r="H2896" s="14"/>
      <c r="I2896" s="14"/>
      <c r="J2896" s="14"/>
      <c r="K2896" s="14"/>
      <c r="L2896" s="14"/>
      <c r="M2896" s="14"/>
      <c r="N2896" s="14"/>
      <c r="O2896" s="14"/>
      <c r="P2896" s="14"/>
      <c r="Q2896" s="14"/>
      <c r="R2896" s="14"/>
      <c r="S2896" s="14"/>
      <c r="T2896" s="14"/>
      <c r="U2896" s="14"/>
      <c r="V2896" s="14"/>
      <c r="W2896" s="14"/>
      <c r="X2896" s="14"/>
      <c r="Y2896" s="14"/>
      <c r="Z2896" s="14"/>
    </row>
    <row r="2897">
      <c r="A2897" s="106">
        <v>2896.0</v>
      </c>
      <c r="B2897" s="107" t="s">
        <v>8903</v>
      </c>
      <c r="C2897" s="107" t="s">
        <v>8952</v>
      </c>
      <c r="D2897" s="107" t="s">
        <v>4505</v>
      </c>
      <c r="E2897" s="36" t="s">
        <v>8953</v>
      </c>
      <c r="F2897" s="14"/>
      <c r="G2897" s="14"/>
      <c r="H2897" s="14"/>
      <c r="I2897" s="14"/>
      <c r="J2897" s="14"/>
      <c r="K2897" s="14"/>
      <c r="L2897" s="14"/>
      <c r="M2897" s="14"/>
      <c r="N2897" s="14"/>
      <c r="O2897" s="14"/>
      <c r="P2897" s="14"/>
      <c r="Q2897" s="14"/>
      <c r="R2897" s="14"/>
      <c r="S2897" s="14"/>
      <c r="T2897" s="14"/>
      <c r="U2897" s="14"/>
      <c r="V2897" s="14"/>
      <c r="W2897" s="14"/>
      <c r="X2897" s="14"/>
      <c r="Y2897" s="14"/>
      <c r="Z2897" s="14"/>
    </row>
    <row r="2898">
      <c r="A2898" s="106">
        <v>2897.0</v>
      </c>
      <c r="B2898" s="107" t="s">
        <v>8903</v>
      </c>
      <c r="C2898" s="107" t="s">
        <v>8954</v>
      </c>
      <c r="D2898" s="107" t="s">
        <v>4509</v>
      </c>
      <c r="E2898" s="36" t="s">
        <v>8955</v>
      </c>
      <c r="F2898" s="14"/>
      <c r="G2898" s="14"/>
      <c r="H2898" s="14"/>
      <c r="I2898" s="14"/>
      <c r="J2898" s="14"/>
      <c r="K2898" s="14"/>
      <c r="L2898" s="14"/>
      <c r="M2898" s="14"/>
      <c r="N2898" s="14"/>
      <c r="O2898" s="14"/>
      <c r="P2898" s="14"/>
      <c r="Q2898" s="14"/>
      <c r="R2898" s="14"/>
      <c r="S2898" s="14"/>
      <c r="T2898" s="14"/>
      <c r="U2898" s="14"/>
      <c r="V2898" s="14"/>
      <c r="W2898" s="14"/>
      <c r="X2898" s="14"/>
      <c r="Y2898" s="14"/>
      <c r="Z2898" s="14"/>
    </row>
    <row r="2899">
      <c r="A2899" s="106">
        <v>2898.0</v>
      </c>
      <c r="B2899" s="107" t="s">
        <v>8903</v>
      </c>
      <c r="C2899" s="107" t="s">
        <v>8956</v>
      </c>
      <c r="D2899" s="107" t="s">
        <v>4509</v>
      </c>
      <c r="E2899" s="36" t="s">
        <v>8226</v>
      </c>
      <c r="F2899" s="14"/>
      <c r="G2899" s="14"/>
      <c r="H2899" s="14"/>
      <c r="I2899" s="14"/>
      <c r="J2899" s="14"/>
      <c r="K2899" s="14"/>
      <c r="L2899" s="14"/>
      <c r="M2899" s="14"/>
      <c r="N2899" s="14"/>
      <c r="O2899" s="14"/>
      <c r="P2899" s="14"/>
      <c r="Q2899" s="14"/>
      <c r="R2899" s="14"/>
      <c r="S2899" s="14"/>
      <c r="T2899" s="14"/>
      <c r="U2899" s="14"/>
      <c r="V2899" s="14"/>
      <c r="W2899" s="14"/>
      <c r="X2899" s="14"/>
      <c r="Y2899" s="14"/>
      <c r="Z2899" s="14"/>
    </row>
    <row r="2900">
      <c r="A2900" s="106">
        <v>2899.0</v>
      </c>
      <c r="B2900" s="107" t="s">
        <v>8903</v>
      </c>
      <c r="C2900" s="107" t="s">
        <v>6036</v>
      </c>
      <c r="D2900" s="107" t="s">
        <v>4505</v>
      </c>
      <c r="E2900" s="36" t="s">
        <v>8226</v>
      </c>
      <c r="F2900" s="14"/>
      <c r="G2900" s="14"/>
      <c r="H2900" s="14"/>
      <c r="I2900" s="14"/>
      <c r="J2900" s="14"/>
      <c r="K2900" s="14"/>
      <c r="L2900" s="14"/>
      <c r="M2900" s="14"/>
      <c r="N2900" s="14"/>
      <c r="O2900" s="14"/>
      <c r="P2900" s="14"/>
      <c r="Q2900" s="14"/>
      <c r="R2900" s="14"/>
      <c r="S2900" s="14"/>
      <c r="T2900" s="14"/>
      <c r="U2900" s="14"/>
      <c r="V2900" s="14"/>
      <c r="W2900" s="14"/>
      <c r="X2900" s="14"/>
      <c r="Y2900" s="14"/>
      <c r="Z2900" s="14"/>
    </row>
    <row r="2901">
      <c r="A2901" s="106">
        <v>2900.0</v>
      </c>
      <c r="B2901" s="107" t="s">
        <v>8903</v>
      </c>
      <c r="C2901" s="107" t="s">
        <v>4511</v>
      </c>
      <c r="D2901" s="107" t="s">
        <v>4505</v>
      </c>
      <c r="E2901" s="36" t="s">
        <v>8948</v>
      </c>
      <c r="F2901" s="14"/>
      <c r="G2901" s="14"/>
      <c r="H2901" s="14"/>
      <c r="I2901" s="14"/>
      <c r="J2901" s="14"/>
      <c r="K2901" s="14"/>
      <c r="L2901" s="14"/>
      <c r="M2901" s="14"/>
      <c r="N2901" s="14"/>
      <c r="O2901" s="14"/>
      <c r="P2901" s="14"/>
      <c r="Q2901" s="14"/>
      <c r="R2901" s="14"/>
      <c r="S2901" s="14"/>
      <c r="T2901" s="14"/>
      <c r="U2901" s="14"/>
      <c r="V2901" s="14"/>
      <c r="W2901" s="14"/>
      <c r="X2901" s="14"/>
      <c r="Y2901" s="14"/>
      <c r="Z2901" s="14"/>
    </row>
    <row r="2902">
      <c r="A2902" s="106">
        <v>2901.0</v>
      </c>
      <c r="B2902" s="107" t="s">
        <v>8903</v>
      </c>
      <c r="C2902" s="107" t="s">
        <v>8957</v>
      </c>
      <c r="D2902" s="107" t="s">
        <v>4505</v>
      </c>
      <c r="E2902" s="36" t="s">
        <v>8958</v>
      </c>
      <c r="F2902" s="14"/>
      <c r="G2902" s="14"/>
      <c r="H2902" s="14"/>
      <c r="I2902" s="14"/>
      <c r="J2902" s="14"/>
      <c r="K2902" s="14"/>
      <c r="L2902" s="14"/>
      <c r="M2902" s="14"/>
      <c r="N2902" s="14"/>
      <c r="O2902" s="14"/>
      <c r="P2902" s="14"/>
      <c r="Q2902" s="14"/>
      <c r="R2902" s="14"/>
      <c r="S2902" s="14"/>
      <c r="T2902" s="14"/>
      <c r="U2902" s="14"/>
      <c r="V2902" s="14"/>
      <c r="W2902" s="14"/>
      <c r="X2902" s="14"/>
      <c r="Y2902" s="14"/>
      <c r="Z2902" s="14"/>
    </row>
    <row r="2903">
      <c r="A2903" s="106">
        <v>2902.0</v>
      </c>
      <c r="B2903" s="107" t="s">
        <v>8903</v>
      </c>
      <c r="C2903" s="107" t="s">
        <v>8959</v>
      </c>
      <c r="D2903" s="107" t="s">
        <v>4680</v>
      </c>
      <c r="E2903" s="36" t="s">
        <v>8960</v>
      </c>
      <c r="F2903" s="14"/>
      <c r="G2903" s="14"/>
      <c r="H2903" s="14"/>
      <c r="I2903" s="14"/>
      <c r="J2903" s="14"/>
      <c r="K2903" s="14"/>
      <c r="L2903" s="14"/>
      <c r="M2903" s="14"/>
      <c r="N2903" s="14"/>
      <c r="O2903" s="14"/>
      <c r="P2903" s="14"/>
      <c r="Q2903" s="14"/>
      <c r="R2903" s="14"/>
      <c r="S2903" s="14"/>
      <c r="T2903" s="14"/>
      <c r="U2903" s="14"/>
      <c r="V2903" s="14"/>
      <c r="W2903" s="14"/>
      <c r="X2903" s="14"/>
      <c r="Y2903" s="14"/>
      <c r="Z2903" s="14"/>
    </row>
    <row r="2904">
      <c r="A2904" s="106">
        <v>2903.0</v>
      </c>
      <c r="B2904" s="107" t="s">
        <v>8903</v>
      </c>
      <c r="C2904" s="107" t="s">
        <v>5117</v>
      </c>
      <c r="D2904" s="107" t="s">
        <v>4505</v>
      </c>
      <c r="E2904" s="36" t="s">
        <v>8961</v>
      </c>
      <c r="F2904" s="14"/>
      <c r="G2904" s="14"/>
      <c r="H2904" s="14"/>
      <c r="I2904" s="14"/>
      <c r="J2904" s="14"/>
      <c r="K2904" s="14"/>
      <c r="L2904" s="14"/>
      <c r="M2904" s="14"/>
      <c r="N2904" s="14"/>
      <c r="O2904" s="14"/>
      <c r="P2904" s="14"/>
      <c r="Q2904" s="14"/>
      <c r="R2904" s="14"/>
      <c r="S2904" s="14"/>
      <c r="T2904" s="14"/>
      <c r="U2904" s="14"/>
      <c r="V2904" s="14"/>
      <c r="W2904" s="14"/>
      <c r="X2904" s="14"/>
      <c r="Y2904" s="14"/>
      <c r="Z2904" s="14"/>
    </row>
    <row r="2905">
      <c r="A2905" s="106">
        <v>2904.0</v>
      </c>
      <c r="B2905" s="107" t="s">
        <v>8903</v>
      </c>
      <c r="C2905" s="107" t="s">
        <v>8962</v>
      </c>
      <c r="D2905" s="107" t="s">
        <v>4509</v>
      </c>
      <c r="E2905" s="36" t="s">
        <v>2835</v>
      </c>
      <c r="F2905" s="14"/>
      <c r="G2905" s="14"/>
      <c r="H2905" s="14"/>
      <c r="I2905" s="14"/>
      <c r="J2905" s="14"/>
      <c r="K2905" s="14"/>
      <c r="L2905" s="14"/>
      <c r="M2905" s="14"/>
      <c r="N2905" s="14"/>
      <c r="O2905" s="14"/>
      <c r="P2905" s="14"/>
      <c r="Q2905" s="14"/>
      <c r="R2905" s="14"/>
      <c r="S2905" s="14"/>
      <c r="T2905" s="14"/>
      <c r="U2905" s="14"/>
      <c r="V2905" s="14"/>
      <c r="W2905" s="14"/>
      <c r="X2905" s="14"/>
      <c r="Y2905" s="14"/>
      <c r="Z2905" s="14"/>
    </row>
    <row r="2906">
      <c r="A2906" s="106">
        <v>2905.0</v>
      </c>
      <c r="B2906" s="107" t="s">
        <v>8903</v>
      </c>
      <c r="C2906" s="107" t="s">
        <v>5562</v>
      </c>
      <c r="D2906" s="107" t="s">
        <v>4505</v>
      </c>
      <c r="E2906" s="36" t="s">
        <v>8963</v>
      </c>
      <c r="F2906" s="14"/>
      <c r="G2906" s="14"/>
      <c r="H2906" s="14"/>
      <c r="I2906" s="14"/>
      <c r="J2906" s="14"/>
      <c r="K2906" s="14"/>
      <c r="L2906" s="14"/>
      <c r="M2906" s="14"/>
      <c r="N2906" s="14"/>
      <c r="O2906" s="14"/>
      <c r="P2906" s="14"/>
      <c r="Q2906" s="14"/>
      <c r="R2906" s="14"/>
      <c r="S2906" s="14"/>
      <c r="T2906" s="14"/>
      <c r="U2906" s="14"/>
      <c r="V2906" s="14"/>
      <c r="W2906" s="14"/>
      <c r="X2906" s="14"/>
      <c r="Y2906" s="14"/>
      <c r="Z2906" s="14"/>
    </row>
    <row r="2907">
      <c r="A2907" s="106">
        <v>2906.0</v>
      </c>
      <c r="B2907" s="107" t="s">
        <v>8903</v>
      </c>
      <c r="C2907" s="107" t="s">
        <v>5603</v>
      </c>
      <c r="D2907" s="107" t="s">
        <v>4509</v>
      </c>
      <c r="E2907" s="36" t="s">
        <v>8964</v>
      </c>
      <c r="F2907" s="14"/>
      <c r="G2907" s="14"/>
      <c r="H2907" s="14"/>
      <c r="I2907" s="14"/>
      <c r="J2907" s="14"/>
      <c r="K2907" s="14"/>
      <c r="L2907" s="14"/>
      <c r="M2907" s="14"/>
      <c r="N2907" s="14"/>
      <c r="O2907" s="14"/>
      <c r="P2907" s="14"/>
      <c r="Q2907" s="14"/>
      <c r="R2907" s="14"/>
      <c r="S2907" s="14"/>
      <c r="T2907" s="14"/>
      <c r="U2907" s="14"/>
      <c r="V2907" s="14"/>
      <c r="W2907" s="14"/>
      <c r="X2907" s="14"/>
      <c r="Y2907" s="14"/>
      <c r="Z2907" s="14"/>
    </row>
    <row r="2908">
      <c r="A2908" s="106">
        <v>2907.0</v>
      </c>
      <c r="B2908" s="107" t="s">
        <v>8903</v>
      </c>
      <c r="C2908" s="107" t="s">
        <v>7040</v>
      </c>
      <c r="D2908" s="107" t="s">
        <v>4505</v>
      </c>
      <c r="E2908" s="36" t="s">
        <v>8965</v>
      </c>
      <c r="F2908" s="14"/>
      <c r="G2908" s="14"/>
      <c r="H2908" s="14"/>
      <c r="I2908" s="14"/>
      <c r="J2908" s="14"/>
      <c r="K2908" s="14"/>
      <c r="L2908" s="14"/>
      <c r="M2908" s="14"/>
      <c r="N2908" s="14"/>
      <c r="O2908" s="14"/>
      <c r="P2908" s="14"/>
      <c r="Q2908" s="14"/>
      <c r="R2908" s="14"/>
      <c r="S2908" s="14"/>
      <c r="T2908" s="14"/>
      <c r="U2908" s="14"/>
      <c r="V2908" s="14"/>
      <c r="W2908" s="14"/>
      <c r="X2908" s="14"/>
      <c r="Y2908" s="14"/>
      <c r="Z2908" s="14"/>
    </row>
    <row r="2909">
      <c r="A2909" s="106">
        <v>2908.0</v>
      </c>
      <c r="B2909" s="107" t="s">
        <v>8903</v>
      </c>
      <c r="C2909" s="107" t="s">
        <v>8966</v>
      </c>
      <c r="D2909" s="107" t="s">
        <v>4505</v>
      </c>
      <c r="E2909" s="36" t="s">
        <v>8967</v>
      </c>
      <c r="F2909" s="14"/>
      <c r="G2909" s="14"/>
      <c r="H2909" s="14"/>
      <c r="I2909" s="14"/>
      <c r="J2909" s="14"/>
      <c r="K2909" s="14"/>
      <c r="L2909" s="14"/>
      <c r="M2909" s="14"/>
      <c r="N2909" s="14"/>
      <c r="O2909" s="14"/>
      <c r="P2909" s="14"/>
      <c r="Q2909" s="14"/>
      <c r="R2909" s="14"/>
      <c r="S2909" s="14"/>
      <c r="T2909" s="14"/>
      <c r="U2909" s="14"/>
      <c r="V2909" s="14"/>
      <c r="W2909" s="14"/>
      <c r="X2909" s="14"/>
      <c r="Y2909" s="14"/>
      <c r="Z2909" s="14"/>
    </row>
    <row r="2910">
      <c r="A2910" s="106">
        <v>2909.0</v>
      </c>
      <c r="B2910" s="107" t="s">
        <v>8903</v>
      </c>
      <c r="C2910" s="107" t="s">
        <v>5210</v>
      </c>
      <c r="D2910" s="107" t="s">
        <v>4509</v>
      </c>
      <c r="E2910" s="36" t="s">
        <v>8968</v>
      </c>
      <c r="F2910" s="14"/>
      <c r="G2910" s="14"/>
      <c r="H2910" s="14"/>
      <c r="I2910" s="14"/>
      <c r="J2910" s="14"/>
      <c r="K2910" s="14"/>
      <c r="L2910" s="14"/>
      <c r="M2910" s="14"/>
      <c r="N2910" s="14"/>
      <c r="O2910" s="14"/>
      <c r="P2910" s="14"/>
      <c r="Q2910" s="14"/>
      <c r="R2910" s="14"/>
      <c r="S2910" s="14"/>
      <c r="T2910" s="14"/>
      <c r="U2910" s="14"/>
      <c r="V2910" s="14"/>
      <c r="W2910" s="14"/>
      <c r="X2910" s="14"/>
      <c r="Y2910" s="14"/>
      <c r="Z2910" s="14"/>
    </row>
    <row r="2911">
      <c r="A2911" s="106">
        <v>2910.0</v>
      </c>
      <c r="B2911" s="107" t="s">
        <v>8903</v>
      </c>
      <c r="C2911" s="107" t="s">
        <v>5925</v>
      </c>
      <c r="D2911" s="107" t="s">
        <v>4509</v>
      </c>
      <c r="E2911" s="36" t="s">
        <v>8969</v>
      </c>
      <c r="F2911" s="14"/>
      <c r="G2911" s="14"/>
      <c r="H2911" s="14"/>
      <c r="I2911" s="14"/>
      <c r="J2911" s="14"/>
      <c r="K2911" s="14"/>
      <c r="L2911" s="14"/>
      <c r="M2911" s="14"/>
      <c r="N2911" s="14"/>
      <c r="O2911" s="14"/>
      <c r="P2911" s="14"/>
      <c r="Q2911" s="14"/>
      <c r="R2911" s="14"/>
      <c r="S2911" s="14"/>
      <c r="T2911" s="14"/>
      <c r="U2911" s="14"/>
      <c r="V2911" s="14"/>
      <c r="W2911" s="14"/>
      <c r="X2911" s="14"/>
      <c r="Y2911" s="14"/>
      <c r="Z2911" s="14"/>
    </row>
    <row r="2912">
      <c r="A2912" s="106">
        <v>2911.0</v>
      </c>
      <c r="B2912" s="107" t="s">
        <v>8903</v>
      </c>
      <c r="C2912" s="107" t="s">
        <v>8970</v>
      </c>
      <c r="D2912" s="107" t="s">
        <v>4509</v>
      </c>
      <c r="E2912" s="36" t="s">
        <v>8971</v>
      </c>
      <c r="F2912" s="14"/>
      <c r="G2912" s="14"/>
      <c r="H2912" s="14"/>
      <c r="I2912" s="14"/>
      <c r="J2912" s="14"/>
      <c r="K2912" s="14"/>
      <c r="L2912" s="14"/>
      <c r="M2912" s="14"/>
      <c r="N2912" s="14"/>
      <c r="O2912" s="14"/>
      <c r="P2912" s="14"/>
      <c r="Q2912" s="14"/>
      <c r="R2912" s="14"/>
      <c r="S2912" s="14"/>
      <c r="T2912" s="14"/>
      <c r="U2912" s="14"/>
      <c r="V2912" s="14"/>
      <c r="W2912" s="14"/>
      <c r="X2912" s="14"/>
      <c r="Y2912" s="14"/>
      <c r="Z2912" s="14"/>
    </row>
    <row r="2913">
      <c r="A2913" s="106">
        <v>2912.0</v>
      </c>
      <c r="B2913" s="107" t="s">
        <v>8903</v>
      </c>
      <c r="C2913" s="107" t="s">
        <v>5972</v>
      </c>
      <c r="D2913" s="107" t="s">
        <v>4509</v>
      </c>
      <c r="E2913" s="36" t="s">
        <v>8972</v>
      </c>
      <c r="F2913" s="14"/>
      <c r="G2913" s="14"/>
      <c r="H2913" s="14"/>
      <c r="I2913" s="14"/>
      <c r="J2913" s="14"/>
      <c r="K2913" s="14"/>
      <c r="L2913" s="14"/>
      <c r="M2913" s="14"/>
      <c r="N2913" s="14"/>
      <c r="O2913" s="14"/>
      <c r="P2913" s="14"/>
      <c r="Q2913" s="14"/>
      <c r="R2913" s="14"/>
      <c r="S2913" s="14"/>
      <c r="T2913" s="14"/>
      <c r="U2913" s="14"/>
      <c r="V2913" s="14"/>
      <c r="W2913" s="14"/>
      <c r="X2913" s="14"/>
      <c r="Y2913" s="14"/>
      <c r="Z2913" s="14"/>
    </row>
    <row r="2914">
      <c r="A2914" s="106">
        <v>2913.0</v>
      </c>
      <c r="B2914" s="107" t="s">
        <v>8903</v>
      </c>
      <c r="C2914" s="107" t="s">
        <v>4962</v>
      </c>
      <c r="D2914" s="107" t="s">
        <v>4509</v>
      </c>
      <c r="E2914" s="36" t="s">
        <v>8973</v>
      </c>
      <c r="F2914" s="14"/>
      <c r="G2914" s="14"/>
      <c r="H2914" s="14"/>
      <c r="I2914" s="14"/>
      <c r="J2914" s="14"/>
      <c r="K2914" s="14"/>
      <c r="L2914" s="14"/>
      <c r="M2914" s="14"/>
      <c r="N2914" s="14"/>
      <c r="O2914" s="14"/>
      <c r="P2914" s="14"/>
      <c r="Q2914" s="14"/>
      <c r="R2914" s="14"/>
      <c r="S2914" s="14"/>
      <c r="T2914" s="14"/>
      <c r="U2914" s="14"/>
      <c r="V2914" s="14"/>
      <c r="W2914" s="14"/>
      <c r="X2914" s="14"/>
      <c r="Y2914" s="14"/>
      <c r="Z2914" s="14"/>
    </row>
    <row r="2915">
      <c r="A2915" s="106">
        <v>2914.0</v>
      </c>
      <c r="B2915" s="107" t="s">
        <v>8903</v>
      </c>
      <c r="C2915" s="107" t="s">
        <v>8974</v>
      </c>
      <c r="D2915" s="107" t="s">
        <v>4509</v>
      </c>
      <c r="E2915" s="36" t="s">
        <v>8975</v>
      </c>
      <c r="F2915" s="14"/>
      <c r="G2915" s="14"/>
      <c r="H2915" s="14"/>
      <c r="I2915" s="14"/>
      <c r="J2915" s="14"/>
      <c r="K2915" s="14"/>
      <c r="L2915" s="14"/>
      <c r="M2915" s="14"/>
      <c r="N2915" s="14"/>
      <c r="O2915" s="14"/>
      <c r="P2915" s="14"/>
      <c r="Q2915" s="14"/>
      <c r="R2915" s="14"/>
      <c r="S2915" s="14"/>
      <c r="T2915" s="14"/>
      <c r="U2915" s="14"/>
      <c r="V2915" s="14"/>
      <c r="W2915" s="14"/>
      <c r="X2915" s="14"/>
      <c r="Y2915" s="14"/>
      <c r="Z2915" s="14"/>
    </row>
    <row r="2916">
      <c r="A2916" s="106">
        <v>2915.0</v>
      </c>
      <c r="B2916" s="107" t="s">
        <v>8903</v>
      </c>
      <c r="C2916" s="107" t="s">
        <v>8976</v>
      </c>
      <c r="D2916" s="107" t="s">
        <v>4569</v>
      </c>
      <c r="E2916" s="36" t="s">
        <v>8977</v>
      </c>
      <c r="F2916" s="14"/>
      <c r="G2916" s="14"/>
      <c r="H2916" s="14"/>
      <c r="I2916" s="14"/>
      <c r="J2916" s="14"/>
      <c r="K2916" s="14"/>
      <c r="L2916" s="14"/>
      <c r="M2916" s="14"/>
      <c r="N2916" s="14"/>
      <c r="O2916" s="14"/>
      <c r="P2916" s="14"/>
      <c r="Q2916" s="14"/>
      <c r="R2916" s="14"/>
      <c r="S2916" s="14"/>
      <c r="T2916" s="14"/>
      <c r="U2916" s="14"/>
      <c r="V2916" s="14"/>
      <c r="W2916" s="14"/>
      <c r="X2916" s="14"/>
      <c r="Y2916" s="14"/>
      <c r="Z2916" s="14"/>
    </row>
    <row r="2917">
      <c r="A2917" s="106">
        <v>2916.0</v>
      </c>
      <c r="B2917" s="107" t="s">
        <v>8903</v>
      </c>
      <c r="C2917" s="107" t="s">
        <v>8978</v>
      </c>
      <c r="D2917" s="107" t="s">
        <v>4569</v>
      </c>
      <c r="E2917" s="36" t="s">
        <v>8979</v>
      </c>
      <c r="F2917" s="14"/>
      <c r="G2917" s="14"/>
      <c r="H2917" s="14"/>
      <c r="I2917" s="14"/>
      <c r="J2917" s="14"/>
      <c r="K2917" s="14"/>
      <c r="L2917" s="14"/>
      <c r="M2917" s="14"/>
      <c r="N2917" s="14"/>
      <c r="O2917" s="14"/>
      <c r="P2917" s="14"/>
      <c r="Q2917" s="14"/>
      <c r="R2917" s="14"/>
      <c r="S2917" s="14"/>
      <c r="T2917" s="14"/>
      <c r="U2917" s="14"/>
      <c r="V2917" s="14"/>
      <c r="W2917" s="14"/>
      <c r="X2917" s="14"/>
      <c r="Y2917" s="14"/>
      <c r="Z2917" s="14"/>
    </row>
    <row r="2918">
      <c r="A2918" s="106">
        <v>2917.0</v>
      </c>
      <c r="B2918" s="107" t="s">
        <v>8903</v>
      </c>
      <c r="C2918" s="107" t="s">
        <v>4822</v>
      </c>
      <c r="D2918" s="107" t="s">
        <v>4509</v>
      </c>
      <c r="E2918" s="36" t="s">
        <v>8980</v>
      </c>
      <c r="F2918" s="14"/>
      <c r="G2918" s="14"/>
      <c r="H2918" s="14"/>
      <c r="I2918" s="14"/>
      <c r="J2918" s="14"/>
      <c r="K2918" s="14"/>
      <c r="L2918" s="14"/>
      <c r="M2918" s="14"/>
      <c r="N2918" s="14"/>
      <c r="O2918" s="14"/>
      <c r="P2918" s="14"/>
      <c r="Q2918" s="14"/>
      <c r="R2918" s="14"/>
      <c r="S2918" s="14"/>
      <c r="T2918" s="14"/>
      <c r="U2918" s="14"/>
      <c r="V2918" s="14"/>
      <c r="W2918" s="14"/>
      <c r="X2918" s="14"/>
      <c r="Y2918" s="14"/>
      <c r="Z2918" s="14"/>
    </row>
    <row r="2919">
      <c r="A2919" s="106">
        <v>2918.0</v>
      </c>
      <c r="B2919" s="107" t="s">
        <v>8903</v>
      </c>
      <c r="C2919" s="107" t="s">
        <v>8981</v>
      </c>
      <c r="D2919" s="107" t="s">
        <v>4509</v>
      </c>
      <c r="E2919" s="36" t="s">
        <v>8982</v>
      </c>
      <c r="F2919" s="14"/>
      <c r="G2919" s="14"/>
      <c r="H2919" s="14"/>
      <c r="I2919" s="14"/>
      <c r="J2919" s="14"/>
      <c r="K2919" s="14"/>
      <c r="L2919" s="14"/>
      <c r="M2919" s="14"/>
      <c r="N2919" s="14"/>
      <c r="O2919" s="14"/>
      <c r="P2919" s="14"/>
      <c r="Q2919" s="14"/>
      <c r="R2919" s="14"/>
      <c r="S2919" s="14"/>
      <c r="T2919" s="14"/>
      <c r="U2919" s="14"/>
      <c r="V2919" s="14"/>
      <c r="W2919" s="14"/>
      <c r="X2919" s="14"/>
      <c r="Y2919" s="14"/>
      <c r="Z2919" s="14"/>
    </row>
    <row r="2920">
      <c r="A2920" s="106">
        <v>2919.0</v>
      </c>
      <c r="B2920" s="107" t="s">
        <v>8903</v>
      </c>
      <c r="C2920" s="107" t="s">
        <v>6362</v>
      </c>
      <c r="D2920" s="107" t="s">
        <v>4569</v>
      </c>
      <c r="E2920" s="36" t="s">
        <v>8983</v>
      </c>
      <c r="F2920" s="14"/>
      <c r="G2920" s="14"/>
      <c r="H2920" s="14"/>
      <c r="I2920" s="14"/>
      <c r="J2920" s="14"/>
      <c r="K2920" s="14"/>
      <c r="L2920" s="14"/>
      <c r="M2920" s="14"/>
      <c r="N2920" s="14"/>
      <c r="O2920" s="14"/>
      <c r="P2920" s="14"/>
      <c r="Q2920" s="14"/>
      <c r="R2920" s="14"/>
      <c r="S2920" s="14"/>
      <c r="T2920" s="14"/>
      <c r="U2920" s="14"/>
      <c r="V2920" s="14"/>
      <c r="W2920" s="14"/>
      <c r="X2920" s="14"/>
      <c r="Y2920" s="14"/>
      <c r="Z2920" s="14"/>
    </row>
    <row r="2921">
      <c r="A2921" s="106">
        <v>2920.0</v>
      </c>
      <c r="B2921" s="107" t="s">
        <v>8903</v>
      </c>
      <c r="C2921" s="107" t="s">
        <v>8984</v>
      </c>
      <c r="D2921" s="107" t="s">
        <v>4509</v>
      </c>
      <c r="E2921" s="36" t="s">
        <v>8985</v>
      </c>
      <c r="F2921" s="14"/>
      <c r="G2921" s="14"/>
      <c r="H2921" s="14"/>
      <c r="I2921" s="14"/>
      <c r="J2921" s="14"/>
      <c r="K2921" s="14"/>
      <c r="L2921" s="14"/>
      <c r="M2921" s="14"/>
      <c r="N2921" s="14"/>
      <c r="O2921" s="14"/>
      <c r="P2921" s="14"/>
      <c r="Q2921" s="14"/>
      <c r="R2921" s="14"/>
      <c r="S2921" s="14"/>
      <c r="T2921" s="14"/>
      <c r="U2921" s="14"/>
      <c r="V2921" s="14"/>
      <c r="W2921" s="14"/>
      <c r="X2921" s="14"/>
      <c r="Y2921" s="14"/>
      <c r="Z2921" s="14"/>
    </row>
    <row r="2922">
      <c r="A2922" s="106">
        <v>2921.0</v>
      </c>
      <c r="B2922" s="107" t="s">
        <v>8903</v>
      </c>
      <c r="C2922" s="107" t="s">
        <v>8986</v>
      </c>
      <c r="D2922" s="107" t="s">
        <v>4509</v>
      </c>
      <c r="E2922" s="36" t="s">
        <v>8987</v>
      </c>
      <c r="F2922" s="14"/>
      <c r="G2922" s="14"/>
      <c r="H2922" s="14"/>
      <c r="I2922" s="14"/>
      <c r="J2922" s="14"/>
      <c r="K2922" s="14"/>
      <c r="L2922" s="14"/>
      <c r="M2922" s="14"/>
      <c r="N2922" s="14"/>
      <c r="O2922" s="14"/>
      <c r="P2922" s="14"/>
      <c r="Q2922" s="14"/>
      <c r="R2922" s="14"/>
      <c r="S2922" s="14"/>
      <c r="T2922" s="14"/>
      <c r="U2922" s="14"/>
      <c r="V2922" s="14"/>
      <c r="W2922" s="14"/>
      <c r="X2922" s="14"/>
      <c r="Y2922" s="14"/>
      <c r="Z2922" s="14"/>
    </row>
    <row r="2923">
      <c r="A2923" s="106">
        <v>2922.0</v>
      </c>
      <c r="B2923" s="107" t="s">
        <v>8903</v>
      </c>
      <c r="C2923" s="107" t="s">
        <v>8988</v>
      </c>
      <c r="D2923" s="107" t="s">
        <v>4509</v>
      </c>
      <c r="E2923" s="36" t="s">
        <v>8989</v>
      </c>
      <c r="F2923" s="14"/>
      <c r="G2923" s="14"/>
      <c r="H2923" s="14"/>
      <c r="I2923" s="14"/>
      <c r="J2923" s="14"/>
      <c r="K2923" s="14"/>
      <c r="L2923" s="14"/>
      <c r="M2923" s="14"/>
      <c r="N2923" s="14"/>
      <c r="O2923" s="14"/>
      <c r="P2923" s="14"/>
      <c r="Q2923" s="14"/>
      <c r="R2923" s="14"/>
      <c r="S2923" s="14"/>
      <c r="T2923" s="14"/>
      <c r="U2923" s="14"/>
      <c r="V2923" s="14"/>
      <c r="W2923" s="14"/>
      <c r="X2923" s="14"/>
      <c r="Y2923" s="14"/>
      <c r="Z2923" s="14"/>
    </row>
    <row r="2924">
      <c r="A2924" s="106">
        <v>2923.0</v>
      </c>
      <c r="B2924" s="107" t="s">
        <v>8903</v>
      </c>
      <c r="C2924" s="107" t="s">
        <v>6752</v>
      </c>
      <c r="D2924" s="107" t="s">
        <v>4509</v>
      </c>
      <c r="E2924" s="36" t="s">
        <v>8990</v>
      </c>
      <c r="F2924" s="14"/>
      <c r="G2924" s="14"/>
      <c r="H2924" s="14"/>
      <c r="I2924" s="14"/>
      <c r="J2924" s="14"/>
      <c r="K2924" s="14"/>
      <c r="L2924" s="14"/>
      <c r="M2924" s="14"/>
      <c r="N2924" s="14"/>
      <c r="O2924" s="14"/>
      <c r="P2924" s="14"/>
      <c r="Q2924" s="14"/>
      <c r="R2924" s="14"/>
      <c r="S2924" s="14"/>
      <c r="T2924" s="14"/>
      <c r="U2924" s="14"/>
      <c r="V2924" s="14"/>
      <c r="W2924" s="14"/>
      <c r="X2924" s="14"/>
      <c r="Y2924" s="14"/>
      <c r="Z2924" s="14"/>
    </row>
    <row r="2925">
      <c r="A2925" s="106">
        <v>2924.0</v>
      </c>
      <c r="B2925" s="107" t="s">
        <v>8903</v>
      </c>
      <c r="C2925" s="107" t="s">
        <v>4897</v>
      </c>
      <c r="D2925" s="107" t="s">
        <v>4680</v>
      </c>
      <c r="E2925" s="36" t="s">
        <v>8991</v>
      </c>
      <c r="F2925" s="14"/>
      <c r="G2925" s="14"/>
      <c r="H2925" s="14"/>
      <c r="I2925" s="14"/>
      <c r="J2925" s="14"/>
      <c r="K2925" s="14"/>
      <c r="L2925" s="14"/>
      <c r="M2925" s="14"/>
      <c r="N2925" s="14"/>
      <c r="O2925" s="14"/>
      <c r="P2925" s="14"/>
      <c r="Q2925" s="14"/>
      <c r="R2925" s="14"/>
      <c r="S2925" s="14"/>
      <c r="T2925" s="14"/>
      <c r="U2925" s="14"/>
      <c r="V2925" s="14"/>
      <c r="W2925" s="14"/>
      <c r="X2925" s="14"/>
      <c r="Y2925" s="14"/>
      <c r="Z2925" s="14"/>
    </row>
    <row r="2926">
      <c r="A2926" s="106">
        <v>2925.0</v>
      </c>
      <c r="B2926" s="107" t="s">
        <v>8903</v>
      </c>
      <c r="C2926" s="107" t="s">
        <v>5554</v>
      </c>
      <c r="D2926" s="107" t="s">
        <v>4509</v>
      </c>
      <c r="E2926" s="36" t="s">
        <v>8992</v>
      </c>
      <c r="F2926" s="14"/>
      <c r="G2926" s="14"/>
      <c r="H2926" s="14"/>
      <c r="I2926" s="14"/>
      <c r="J2926" s="14"/>
      <c r="K2926" s="14"/>
      <c r="L2926" s="14"/>
      <c r="M2926" s="14"/>
      <c r="N2926" s="14"/>
      <c r="O2926" s="14"/>
      <c r="P2926" s="14"/>
      <c r="Q2926" s="14"/>
      <c r="R2926" s="14"/>
      <c r="S2926" s="14"/>
      <c r="T2926" s="14"/>
      <c r="U2926" s="14"/>
      <c r="V2926" s="14"/>
      <c r="W2926" s="14"/>
      <c r="X2926" s="14"/>
      <c r="Y2926" s="14"/>
      <c r="Z2926" s="14"/>
    </row>
    <row r="2927">
      <c r="A2927" s="106">
        <v>2926.0</v>
      </c>
      <c r="B2927" s="107" t="s">
        <v>8903</v>
      </c>
      <c r="C2927" s="107" t="s">
        <v>4780</v>
      </c>
      <c r="D2927" s="107" t="s">
        <v>4509</v>
      </c>
      <c r="E2927" s="36" t="s">
        <v>8993</v>
      </c>
      <c r="F2927" s="14"/>
      <c r="G2927" s="14"/>
      <c r="H2927" s="14"/>
      <c r="I2927" s="14"/>
      <c r="J2927" s="14"/>
      <c r="K2927" s="14"/>
      <c r="L2927" s="14"/>
      <c r="M2927" s="14"/>
      <c r="N2927" s="14"/>
      <c r="O2927" s="14"/>
      <c r="P2927" s="14"/>
      <c r="Q2927" s="14"/>
      <c r="R2927" s="14"/>
      <c r="S2927" s="14"/>
      <c r="T2927" s="14"/>
      <c r="U2927" s="14"/>
      <c r="V2927" s="14"/>
      <c r="W2927" s="14"/>
      <c r="X2927" s="14"/>
      <c r="Y2927" s="14"/>
      <c r="Z2927" s="14"/>
    </row>
    <row r="2928">
      <c r="A2928" s="106">
        <v>2927.0</v>
      </c>
      <c r="B2928" s="107" t="s">
        <v>8903</v>
      </c>
      <c r="C2928" s="107" t="s">
        <v>5884</v>
      </c>
      <c r="D2928" s="107" t="s">
        <v>4509</v>
      </c>
      <c r="E2928" s="36" t="s">
        <v>8994</v>
      </c>
      <c r="F2928" s="14"/>
      <c r="G2928" s="14"/>
      <c r="H2928" s="14"/>
      <c r="I2928" s="14"/>
      <c r="J2928" s="14"/>
      <c r="K2928" s="14"/>
      <c r="L2928" s="14"/>
      <c r="M2928" s="14"/>
      <c r="N2928" s="14"/>
      <c r="O2928" s="14"/>
      <c r="P2928" s="14"/>
      <c r="Q2928" s="14"/>
      <c r="R2928" s="14"/>
      <c r="S2928" s="14"/>
      <c r="T2928" s="14"/>
      <c r="U2928" s="14"/>
      <c r="V2928" s="14"/>
      <c r="W2928" s="14"/>
      <c r="X2928" s="14"/>
      <c r="Y2928" s="14"/>
      <c r="Z2928" s="14"/>
    </row>
    <row r="2929">
      <c r="A2929" s="106">
        <v>2928.0</v>
      </c>
      <c r="B2929" s="107" t="s">
        <v>8903</v>
      </c>
      <c r="C2929" s="107" t="s">
        <v>8995</v>
      </c>
      <c r="D2929" s="107" t="s">
        <v>4509</v>
      </c>
      <c r="E2929" s="36" t="s">
        <v>8996</v>
      </c>
      <c r="F2929" s="14"/>
      <c r="G2929" s="14"/>
      <c r="H2929" s="14"/>
      <c r="I2929" s="14"/>
      <c r="J2929" s="14"/>
      <c r="K2929" s="14"/>
      <c r="L2929" s="14"/>
      <c r="M2929" s="14"/>
      <c r="N2929" s="14"/>
      <c r="O2929" s="14"/>
      <c r="P2929" s="14"/>
      <c r="Q2929" s="14"/>
      <c r="R2929" s="14"/>
      <c r="S2929" s="14"/>
      <c r="T2929" s="14"/>
      <c r="U2929" s="14"/>
      <c r="V2929" s="14"/>
      <c r="W2929" s="14"/>
      <c r="X2929" s="14"/>
      <c r="Y2929" s="14"/>
      <c r="Z2929" s="14"/>
    </row>
    <row r="2930">
      <c r="A2930" s="106">
        <v>2929.0</v>
      </c>
      <c r="B2930" s="107" t="s">
        <v>8903</v>
      </c>
      <c r="C2930" s="107" t="s">
        <v>4937</v>
      </c>
      <c r="D2930" s="107" t="s">
        <v>4509</v>
      </c>
      <c r="E2930" s="36" t="s">
        <v>8997</v>
      </c>
      <c r="F2930" s="14"/>
      <c r="G2930" s="14"/>
      <c r="H2930" s="14"/>
      <c r="I2930" s="14"/>
      <c r="J2930" s="14"/>
      <c r="K2930" s="14"/>
      <c r="L2930" s="14"/>
      <c r="M2930" s="14"/>
      <c r="N2930" s="14"/>
      <c r="O2930" s="14"/>
      <c r="P2930" s="14"/>
      <c r="Q2930" s="14"/>
      <c r="R2930" s="14"/>
      <c r="S2930" s="14"/>
      <c r="T2930" s="14"/>
      <c r="U2930" s="14"/>
      <c r="V2930" s="14"/>
      <c r="W2930" s="14"/>
      <c r="X2930" s="14"/>
      <c r="Y2930" s="14"/>
      <c r="Z2930" s="14"/>
    </row>
    <row r="2931">
      <c r="A2931" s="106">
        <v>2930.0</v>
      </c>
      <c r="B2931" s="107" t="s">
        <v>8903</v>
      </c>
      <c r="C2931" s="107" t="s">
        <v>8998</v>
      </c>
      <c r="D2931" s="107" t="s">
        <v>4509</v>
      </c>
      <c r="E2931" s="36" t="s">
        <v>8999</v>
      </c>
      <c r="F2931" s="14"/>
      <c r="G2931" s="14"/>
      <c r="H2931" s="14"/>
      <c r="I2931" s="14"/>
      <c r="J2931" s="14"/>
      <c r="K2931" s="14"/>
      <c r="L2931" s="14"/>
      <c r="M2931" s="14"/>
      <c r="N2931" s="14"/>
      <c r="O2931" s="14"/>
      <c r="P2931" s="14"/>
      <c r="Q2931" s="14"/>
      <c r="R2931" s="14"/>
      <c r="S2931" s="14"/>
      <c r="T2931" s="14"/>
      <c r="U2931" s="14"/>
      <c r="V2931" s="14"/>
      <c r="W2931" s="14"/>
      <c r="X2931" s="14"/>
      <c r="Y2931" s="14"/>
      <c r="Z2931" s="14"/>
    </row>
    <row r="2932">
      <c r="A2932" s="106">
        <v>2931.0</v>
      </c>
      <c r="B2932" s="107" t="s">
        <v>8903</v>
      </c>
      <c r="C2932" s="107" t="s">
        <v>4830</v>
      </c>
      <c r="D2932" s="107" t="s">
        <v>4680</v>
      </c>
      <c r="E2932" s="36" t="s">
        <v>9000</v>
      </c>
      <c r="F2932" s="14"/>
      <c r="G2932" s="14"/>
      <c r="H2932" s="14"/>
      <c r="I2932" s="14"/>
      <c r="J2932" s="14"/>
      <c r="K2932" s="14"/>
      <c r="L2932" s="14"/>
      <c r="M2932" s="14"/>
      <c r="N2932" s="14"/>
      <c r="O2932" s="14"/>
      <c r="P2932" s="14"/>
      <c r="Q2932" s="14"/>
      <c r="R2932" s="14"/>
      <c r="S2932" s="14"/>
      <c r="T2932" s="14"/>
      <c r="U2932" s="14"/>
      <c r="V2932" s="14"/>
      <c r="W2932" s="14"/>
      <c r="X2932" s="14"/>
      <c r="Y2932" s="14"/>
      <c r="Z2932" s="14"/>
    </row>
    <row r="2933">
      <c r="A2933" s="106">
        <v>2932.0</v>
      </c>
      <c r="B2933" s="107" t="s">
        <v>8903</v>
      </c>
      <c r="C2933" s="107" t="s">
        <v>8392</v>
      </c>
      <c r="D2933" s="107" t="s">
        <v>4509</v>
      </c>
      <c r="E2933" s="36" t="s">
        <v>9001</v>
      </c>
      <c r="F2933" s="14"/>
      <c r="G2933" s="14"/>
      <c r="H2933" s="14"/>
      <c r="I2933" s="14"/>
      <c r="J2933" s="14"/>
      <c r="K2933" s="14"/>
      <c r="L2933" s="14"/>
      <c r="M2933" s="14"/>
      <c r="N2933" s="14"/>
      <c r="O2933" s="14"/>
      <c r="P2933" s="14"/>
      <c r="Q2933" s="14"/>
      <c r="R2933" s="14"/>
      <c r="S2933" s="14"/>
      <c r="T2933" s="14"/>
      <c r="U2933" s="14"/>
      <c r="V2933" s="14"/>
      <c r="W2933" s="14"/>
      <c r="X2933" s="14"/>
      <c r="Y2933" s="14"/>
      <c r="Z2933" s="14"/>
    </row>
    <row r="2934">
      <c r="A2934" s="106">
        <v>2933.0</v>
      </c>
      <c r="B2934" s="107" t="s">
        <v>8903</v>
      </c>
      <c r="C2934" s="107" t="s">
        <v>9002</v>
      </c>
      <c r="D2934" s="107" t="s">
        <v>4509</v>
      </c>
      <c r="E2934" s="36" t="s">
        <v>9003</v>
      </c>
      <c r="F2934" s="14"/>
      <c r="G2934" s="14"/>
      <c r="H2934" s="14"/>
      <c r="I2934" s="14"/>
      <c r="J2934" s="14"/>
      <c r="K2934" s="14"/>
      <c r="L2934" s="14"/>
      <c r="M2934" s="14"/>
      <c r="N2934" s="14"/>
      <c r="O2934" s="14"/>
      <c r="P2934" s="14"/>
      <c r="Q2934" s="14"/>
      <c r="R2934" s="14"/>
      <c r="S2934" s="14"/>
      <c r="T2934" s="14"/>
      <c r="U2934" s="14"/>
      <c r="V2934" s="14"/>
      <c r="W2934" s="14"/>
      <c r="X2934" s="14"/>
      <c r="Y2934" s="14"/>
      <c r="Z2934" s="14"/>
    </row>
    <row r="2935">
      <c r="A2935" s="106">
        <v>2934.0</v>
      </c>
      <c r="B2935" s="107" t="s">
        <v>8903</v>
      </c>
      <c r="C2935" s="107" t="s">
        <v>9004</v>
      </c>
      <c r="D2935" s="107" t="s">
        <v>4509</v>
      </c>
      <c r="E2935" s="36" t="s">
        <v>7189</v>
      </c>
      <c r="F2935" s="14"/>
      <c r="G2935" s="14"/>
      <c r="H2935" s="14"/>
      <c r="I2935" s="14"/>
      <c r="J2935" s="14"/>
      <c r="K2935" s="14"/>
      <c r="L2935" s="14"/>
      <c r="M2935" s="14"/>
      <c r="N2935" s="14"/>
      <c r="O2935" s="14"/>
      <c r="P2935" s="14"/>
      <c r="Q2935" s="14"/>
      <c r="R2935" s="14"/>
      <c r="S2935" s="14"/>
      <c r="T2935" s="14"/>
      <c r="U2935" s="14"/>
      <c r="V2935" s="14"/>
      <c r="W2935" s="14"/>
      <c r="X2935" s="14"/>
      <c r="Y2935" s="14"/>
      <c r="Z2935" s="14"/>
    </row>
    <row r="2936">
      <c r="A2936" s="106">
        <v>2935.0</v>
      </c>
      <c r="B2936" s="107" t="s">
        <v>8903</v>
      </c>
      <c r="C2936" s="107" t="s">
        <v>4620</v>
      </c>
      <c r="D2936" s="107" t="s">
        <v>4509</v>
      </c>
      <c r="E2936" s="36" t="s">
        <v>9005</v>
      </c>
      <c r="F2936" s="14"/>
      <c r="G2936" s="14"/>
      <c r="H2936" s="14"/>
      <c r="I2936" s="14"/>
      <c r="J2936" s="14"/>
      <c r="K2936" s="14"/>
      <c r="L2936" s="14"/>
      <c r="M2936" s="14"/>
      <c r="N2936" s="14"/>
      <c r="O2936" s="14"/>
      <c r="P2936" s="14"/>
      <c r="Q2936" s="14"/>
      <c r="R2936" s="14"/>
      <c r="S2936" s="14"/>
      <c r="T2936" s="14"/>
      <c r="U2936" s="14"/>
      <c r="V2936" s="14"/>
      <c r="W2936" s="14"/>
      <c r="X2936" s="14"/>
      <c r="Y2936" s="14"/>
      <c r="Z2936" s="14"/>
    </row>
    <row r="2937">
      <c r="A2937" s="106">
        <v>2936.0</v>
      </c>
      <c r="B2937" s="107" t="s">
        <v>8903</v>
      </c>
      <c r="C2937" s="107" t="s">
        <v>9006</v>
      </c>
      <c r="D2937" s="107" t="s">
        <v>5224</v>
      </c>
      <c r="E2937" s="36" t="s">
        <v>9007</v>
      </c>
      <c r="F2937" s="14"/>
      <c r="G2937" s="14"/>
      <c r="H2937" s="14"/>
      <c r="I2937" s="14"/>
      <c r="J2937" s="14"/>
      <c r="K2937" s="14"/>
      <c r="L2937" s="14"/>
      <c r="M2937" s="14"/>
      <c r="N2937" s="14"/>
      <c r="O2937" s="14"/>
      <c r="P2937" s="14"/>
      <c r="Q2937" s="14"/>
      <c r="R2937" s="14"/>
      <c r="S2937" s="14"/>
      <c r="T2937" s="14"/>
      <c r="U2937" s="14"/>
      <c r="V2937" s="14"/>
      <c r="W2937" s="14"/>
      <c r="X2937" s="14"/>
      <c r="Y2937" s="14"/>
      <c r="Z2937" s="14"/>
    </row>
    <row r="2938">
      <c r="A2938" s="106">
        <v>2937.0</v>
      </c>
      <c r="B2938" s="107" t="s">
        <v>8903</v>
      </c>
      <c r="C2938" s="107" t="s">
        <v>5891</v>
      </c>
      <c r="D2938" s="107" t="s">
        <v>4509</v>
      </c>
      <c r="E2938" s="36" t="s">
        <v>1140</v>
      </c>
      <c r="F2938" s="14"/>
      <c r="G2938" s="14"/>
      <c r="H2938" s="14"/>
      <c r="I2938" s="14"/>
      <c r="J2938" s="14"/>
      <c r="K2938" s="14"/>
      <c r="L2938" s="14"/>
      <c r="M2938" s="14"/>
      <c r="N2938" s="14"/>
      <c r="O2938" s="14"/>
      <c r="P2938" s="14"/>
      <c r="Q2938" s="14"/>
      <c r="R2938" s="14"/>
      <c r="S2938" s="14"/>
      <c r="T2938" s="14"/>
      <c r="U2938" s="14"/>
      <c r="V2938" s="14"/>
      <c r="W2938" s="14"/>
      <c r="X2938" s="14"/>
      <c r="Y2938" s="14"/>
      <c r="Z2938" s="14"/>
    </row>
    <row r="2939">
      <c r="A2939" s="106">
        <v>2938.0</v>
      </c>
      <c r="B2939" s="107" t="s">
        <v>8903</v>
      </c>
      <c r="C2939" s="107" t="s">
        <v>9008</v>
      </c>
      <c r="D2939" s="107" t="s">
        <v>4509</v>
      </c>
      <c r="E2939" s="36" t="s">
        <v>9009</v>
      </c>
      <c r="F2939" s="14"/>
      <c r="G2939" s="14"/>
      <c r="H2939" s="14"/>
      <c r="I2939" s="14"/>
      <c r="J2939" s="14"/>
      <c r="K2939" s="14"/>
      <c r="L2939" s="14"/>
      <c r="M2939" s="14"/>
      <c r="N2939" s="14"/>
      <c r="O2939" s="14"/>
      <c r="P2939" s="14"/>
      <c r="Q2939" s="14"/>
      <c r="R2939" s="14"/>
      <c r="S2939" s="14"/>
      <c r="T2939" s="14"/>
      <c r="U2939" s="14"/>
      <c r="V2939" s="14"/>
      <c r="W2939" s="14"/>
      <c r="X2939" s="14"/>
      <c r="Y2939" s="14"/>
      <c r="Z2939" s="14"/>
    </row>
    <row r="2940">
      <c r="A2940" s="106">
        <v>2939.0</v>
      </c>
      <c r="B2940" s="107" t="s">
        <v>8903</v>
      </c>
      <c r="C2940" s="107" t="s">
        <v>6720</v>
      </c>
      <c r="D2940" s="107" t="s">
        <v>5178</v>
      </c>
      <c r="E2940" s="36" t="s">
        <v>1140</v>
      </c>
      <c r="F2940" s="14"/>
      <c r="G2940" s="14"/>
      <c r="H2940" s="14"/>
      <c r="I2940" s="14"/>
      <c r="J2940" s="14"/>
      <c r="K2940" s="14"/>
      <c r="L2940" s="14"/>
      <c r="M2940" s="14"/>
      <c r="N2940" s="14"/>
      <c r="O2940" s="14"/>
      <c r="P2940" s="14"/>
      <c r="Q2940" s="14"/>
      <c r="R2940" s="14"/>
      <c r="S2940" s="14"/>
      <c r="T2940" s="14"/>
      <c r="U2940" s="14"/>
      <c r="V2940" s="14"/>
      <c r="W2940" s="14"/>
      <c r="X2940" s="14"/>
      <c r="Y2940" s="14"/>
      <c r="Z2940" s="14"/>
    </row>
    <row r="2941">
      <c r="A2941" s="106">
        <v>2940.0</v>
      </c>
      <c r="B2941" s="107" t="s">
        <v>8903</v>
      </c>
      <c r="C2941" s="107" t="s">
        <v>5891</v>
      </c>
      <c r="D2941" s="107" t="s">
        <v>5366</v>
      </c>
      <c r="E2941" s="36" t="s">
        <v>9010</v>
      </c>
      <c r="F2941" s="14"/>
      <c r="G2941" s="14"/>
      <c r="H2941" s="14"/>
      <c r="I2941" s="14"/>
      <c r="J2941" s="14"/>
      <c r="K2941" s="14"/>
      <c r="L2941" s="14"/>
      <c r="M2941" s="14"/>
      <c r="N2941" s="14"/>
      <c r="O2941" s="14"/>
      <c r="P2941" s="14"/>
      <c r="Q2941" s="14"/>
      <c r="R2941" s="14"/>
      <c r="S2941" s="14"/>
      <c r="T2941" s="14"/>
      <c r="U2941" s="14"/>
      <c r="V2941" s="14"/>
      <c r="W2941" s="14"/>
      <c r="X2941" s="14"/>
      <c r="Y2941" s="14"/>
      <c r="Z2941" s="14"/>
    </row>
    <row r="2942">
      <c r="A2942" s="106">
        <v>2941.0</v>
      </c>
      <c r="B2942" s="107" t="s">
        <v>8903</v>
      </c>
      <c r="C2942" s="107" t="s">
        <v>9011</v>
      </c>
      <c r="D2942" s="107" t="s">
        <v>4509</v>
      </c>
      <c r="E2942" s="36" t="s">
        <v>9012</v>
      </c>
      <c r="F2942" s="14"/>
      <c r="G2942" s="14"/>
      <c r="H2942" s="14"/>
      <c r="I2942" s="14"/>
      <c r="J2942" s="14"/>
      <c r="K2942" s="14"/>
      <c r="L2942" s="14"/>
      <c r="M2942" s="14"/>
      <c r="N2942" s="14"/>
      <c r="O2942" s="14"/>
      <c r="P2942" s="14"/>
      <c r="Q2942" s="14"/>
      <c r="R2942" s="14"/>
      <c r="S2942" s="14"/>
      <c r="T2942" s="14"/>
      <c r="U2942" s="14"/>
      <c r="V2942" s="14"/>
      <c r="W2942" s="14"/>
      <c r="X2942" s="14"/>
      <c r="Y2942" s="14"/>
      <c r="Z2942" s="14"/>
    </row>
    <row r="2943">
      <c r="A2943" s="106">
        <v>2942.0</v>
      </c>
      <c r="B2943" s="107" t="s">
        <v>8903</v>
      </c>
      <c r="C2943" s="107" t="s">
        <v>4633</v>
      </c>
      <c r="D2943" s="107" t="s">
        <v>4509</v>
      </c>
      <c r="E2943" s="36" t="s">
        <v>9013</v>
      </c>
      <c r="F2943" s="14"/>
      <c r="G2943" s="14"/>
      <c r="H2943" s="14"/>
      <c r="I2943" s="14"/>
      <c r="J2943" s="14"/>
      <c r="K2943" s="14"/>
      <c r="L2943" s="14"/>
      <c r="M2943" s="14"/>
      <c r="N2943" s="14"/>
      <c r="O2943" s="14"/>
      <c r="P2943" s="14"/>
      <c r="Q2943" s="14"/>
      <c r="R2943" s="14"/>
      <c r="S2943" s="14"/>
      <c r="T2943" s="14"/>
      <c r="U2943" s="14"/>
      <c r="V2943" s="14"/>
      <c r="W2943" s="14"/>
      <c r="X2943" s="14"/>
      <c r="Y2943" s="14"/>
      <c r="Z2943" s="14"/>
    </row>
    <row r="2944">
      <c r="A2944" s="106">
        <v>2943.0</v>
      </c>
      <c r="B2944" s="107" t="s">
        <v>8903</v>
      </c>
      <c r="C2944" s="107" t="s">
        <v>9014</v>
      </c>
      <c r="D2944" s="107" t="s">
        <v>5178</v>
      </c>
      <c r="E2944" s="36" t="s">
        <v>9015</v>
      </c>
      <c r="F2944" s="14"/>
      <c r="G2944" s="14"/>
      <c r="H2944" s="14"/>
      <c r="I2944" s="14"/>
      <c r="J2944" s="14"/>
      <c r="K2944" s="14"/>
      <c r="L2944" s="14"/>
      <c r="M2944" s="14"/>
      <c r="N2944" s="14"/>
      <c r="O2944" s="14"/>
      <c r="P2944" s="14"/>
      <c r="Q2944" s="14"/>
      <c r="R2944" s="14"/>
      <c r="S2944" s="14"/>
      <c r="T2944" s="14"/>
      <c r="U2944" s="14"/>
      <c r="V2944" s="14"/>
      <c r="W2944" s="14"/>
      <c r="X2944" s="14"/>
      <c r="Y2944" s="14"/>
      <c r="Z2944" s="14"/>
    </row>
    <row r="2945">
      <c r="A2945" s="106">
        <v>2944.0</v>
      </c>
      <c r="B2945" s="107" t="s">
        <v>8903</v>
      </c>
      <c r="C2945" s="107" t="s">
        <v>5381</v>
      </c>
      <c r="D2945" s="107" t="s">
        <v>4569</v>
      </c>
      <c r="E2945" s="36" t="s">
        <v>9016</v>
      </c>
      <c r="F2945" s="14"/>
      <c r="G2945" s="14"/>
      <c r="H2945" s="14"/>
      <c r="I2945" s="14"/>
      <c r="J2945" s="14"/>
      <c r="K2945" s="14"/>
      <c r="L2945" s="14"/>
      <c r="M2945" s="14"/>
      <c r="N2945" s="14"/>
      <c r="O2945" s="14"/>
      <c r="P2945" s="14"/>
      <c r="Q2945" s="14"/>
      <c r="R2945" s="14"/>
      <c r="S2945" s="14"/>
      <c r="T2945" s="14"/>
      <c r="U2945" s="14"/>
      <c r="V2945" s="14"/>
      <c r="W2945" s="14"/>
      <c r="X2945" s="14"/>
      <c r="Y2945" s="14"/>
      <c r="Z2945" s="14"/>
    </row>
    <row r="2946">
      <c r="A2946" s="106">
        <v>2945.0</v>
      </c>
      <c r="B2946" s="107" t="s">
        <v>8903</v>
      </c>
      <c r="C2946" s="107" t="s">
        <v>9017</v>
      </c>
      <c r="D2946" s="107" t="s">
        <v>4509</v>
      </c>
      <c r="E2946" s="36" t="s">
        <v>9018</v>
      </c>
      <c r="F2946" s="14"/>
      <c r="G2946" s="14"/>
      <c r="H2946" s="14"/>
      <c r="I2946" s="14"/>
      <c r="J2946" s="14"/>
      <c r="K2946" s="14"/>
      <c r="L2946" s="14"/>
      <c r="M2946" s="14"/>
      <c r="N2946" s="14"/>
      <c r="O2946" s="14"/>
      <c r="P2946" s="14"/>
      <c r="Q2946" s="14"/>
      <c r="R2946" s="14"/>
      <c r="S2946" s="14"/>
      <c r="T2946" s="14"/>
      <c r="U2946" s="14"/>
      <c r="V2946" s="14"/>
      <c r="W2946" s="14"/>
      <c r="X2946" s="14"/>
      <c r="Y2946" s="14"/>
      <c r="Z2946" s="14"/>
    </row>
    <row r="2947">
      <c r="A2947" s="106">
        <v>2946.0</v>
      </c>
      <c r="B2947" s="107" t="s">
        <v>8903</v>
      </c>
      <c r="C2947" s="107" t="s">
        <v>5130</v>
      </c>
      <c r="D2947" s="107" t="s">
        <v>4509</v>
      </c>
      <c r="E2947" s="36" t="s">
        <v>9019</v>
      </c>
      <c r="F2947" s="14"/>
      <c r="G2947" s="14"/>
      <c r="H2947" s="14"/>
      <c r="I2947" s="14"/>
      <c r="J2947" s="14"/>
      <c r="K2947" s="14"/>
      <c r="L2947" s="14"/>
      <c r="M2947" s="14"/>
      <c r="N2947" s="14"/>
      <c r="O2947" s="14"/>
      <c r="P2947" s="14"/>
      <c r="Q2947" s="14"/>
      <c r="R2947" s="14"/>
      <c r="S2947" s="14"/>
      <c r="T2947" s="14"/>
      <c r="U2947" s="14"/>
      <c r="V2947" s="14"/>
      <c r="W2947" s="14"/>
      <c r="X2947" s="14"/>
      <c r="Y2947" s="14"/>
      <c r="Z2947" s="14"/>
    </row>
    <row r="2948">
      <c r="A2948" s="106">
        <v>2947.0</v>
      </c>
      <c r="B2948" s="107" t="s">
        <v>8903</v>
      </c>
      <c r="C2948" s="107" t="s">
        <v>9020</v>
      </c>
      <c r="D2948" s="107" t="s">
        <v>4505</v>
      </c>
      <c r="E2948" s="36" t="s">
        <v>9021</v>
      </c>
      <c r="F2948" s="14"/>
      <c r="G2948" s="14"/>
      <c r="H2948" s="14"/>
      <c r="I2948" s="14"/>
      <c r="J2948" s="14"/>
      <c r="K2948" s="14"/>
      <c r="L2948" s="14"/>
      <c r="M2948" s="14"/>
      <c r="N2948" s="14"/>
      <c r="O2948" s="14"/>
      <c r="P2948" s="14"/>
      <c r="Q2948" s="14"/>
      <c r="R2948" s="14"/>
      <c r="S2948" s="14"/>
      <c r="T2948" s="14"/>
      <c r="U2948" s="14"/>
      <c r="V2948" s="14"/>
      <c r="W2948" s="14"/>
      <c r="X2948" s="14"/>
      <c r="Y2948" s="14"/>
      <c r="Z2948" s="14"/>
    </row>
    <row r="2949">
      <c r="A2949" s="106">
        <v>2948.0</v>
      </c>
      <c r="B2949" s="107" t="s">
        <v>8903</v>
      </c>
      <c r="C2949" s="107" t="s">
        <v>4822</v>
      </c>
      <c r="D2949" s="107" t="s">
        <v>4505</v>
      </c>
      <c r="E2949" s="36" t="s">
        <v>9022</v>
      </c>
      <c r="F2949" s="14"/>
      <c r="G2949" s="14"/>
      <c r="H2949" s="14"/>
      <c r="I2949" s="14"/>
      <c r="J2949" s="14"/>
      <c r="K2949" s="14"/>
      <c r="L2949" s="14"/>
      <c r="M2949" s="14"/>
      <c r="N2949" s="14"/>
      <c r="O2949" s="14"/>
      <c r="P2949" s="14"/>
      <c r="Q2949" s="14"/>
      <c r="R2949" s="14"/>
      <c r="S2949" s="14"/>
      <c r="T2949" s="14"/>
      <c r="U2949" s="14"/>
      <c r="V2949" s="14"/>
      <c r="W2949" s="14"/>
      <c r="X2949" s="14"/>
      <c r="Y2949" s="14"/>
      <c r="Z2949" s="14"/>
    </row>
    <row r="2950">
      <c r="A2950" s="106">
        <v>2949.0</v>
      </c>
      <c r="B2950" s="107" t="s">
        <v>8903</v>
      </c>
      <c r="C2950" s="107" t="s">
        <v>9023</v>
      </c>
      <c r="D2950" s="107" t="s">
        <v>4543</v>
      </c>
      <c r="E2950" s="36" t="s">
        <v>9024</v>
      </c>
      <c r="F2950" s="14"/>
      <c r="G2950" s="14"/>
      <c r="H2950" s="14"/>
      <c r="I2950" s="14"/>
      <c r="J2950" s="14"/>
      <c r="K2950" s="14"/>
      <c r="L2950" s="14"/>
      <c r="M2950" s="14"/>
      <c r="N2950" s="14"/>
      <c r="O2950" s="14"/>
      <c r="P2950" s="14"/>
      <c r="Q2950" s="14"/>
      <c r="R2950" s="14"/>
      <c r="S2950" s="14"/>
      <c r="T2950" s="14"/>
      <c r="U2950" s="14"/>
      <c r="V2950" s="14"/>
      <c r="W2950" s="14"/>
      <c r="X2950" s="14"/>
      <c r="Y2950" s="14"/>
      <c r="Z2950" s="14"/>
    </row>
    <row r="2951">
      <c r="A2951" s="106">
        <v>2950.0</v>
      </c>
      <c r="B2951" s="107" t="s">
        <v>8903</v>
      </c>
      <c r="C2951" s="107" t="s">
        <v>4741</v>
      </c>
      <c r="D2951" s="107" t="s">
        <v>4509</v>
      </c>
      <c r="E2951" s="36" t="s">
        <v>9025</v>
      </c>
      <c r="F2951" s="14"/>
      <c r="G2951" s="14"/>
      <c r="H2951" s="14"/>
      <c r="I2951" s="14"/>
      <c r="J2951" s="14"/>
      <c r="K2951" s="14"/>
      <c r="L2951" s="14"/>
      <c r="M2951" s="14"/>
      <c r="N2951" s="14"/>
      <c r="O2951" s="14"/>
      <c r="P2951" s="14"/>
      <c r="Q2951" s="14"/>
      <c r="R2951" s="14"/>
      <c r="S2951" s="14"/>
      <c r="T2951" s="14"/>
      <c r="U2951" s="14"/>
      <c r="V2951" s="14"/>
      <c r="W2951" s="14"/>
      <c r="X2951" s="14"/>
      <c r="Y2951" s="14"/>
      <c r="Z2951" s="14"/>
    </row>
    <row r="2952">
      <c r="A2952" s="106">
        <v>2951.0</v>
      </c>
      <c r="B2952" s="107" t="s">
        <v>8903</v>
      </c>
      <c r="C2952" s="107" t="s">
        <v>7064</v>
      </c>
      <c r="D2952" s="107" t="s">
        <v>4509</v>
      </c>
      <c r="E2952" s="36" t="s">
        <v>9026</v>
      </c>
      <c r="F2952" s="14"/>
      <c r="G2952" s="14"/>
      <c r="H2952" s="14"/>
      <c r="I2952" s="14"/>
      <c r="J2952" s="14"/>
      <c r="K2952" s="14"/>
      <c r="L2952" s="14"/>
      <c r="M2952" s="14"/>
      <c r="N2952" s="14"/>
      <c r="O2952" s="14"/>
      <c r="P2952" s="14"/>
      <c r="Q2952" s="14"/>
      <c r="R2952" s="14"/>
      <c r="S2952" s="14"/>
      <c r="T2952" s="14"/>
      <c r="U2952" s="14"/>
      <c r="V2952" s="14"/>
      <c r="W2952" s="14"/>
      <c r="X2952" s="14"/>
      <c r="Y2952" s="14"/>
      <c r="Z2952" s="14"/>
    </row>
    <row r="2953">
      <c r="A2953" s="106">
        <v>2952.0</v>
      </c>
      <c r="B2953" s="107" t="s">
        <v>8903</v>
      </c>
      <c r="C2953" s="107" t="s">
        <v>4591</v>
      </c>
      <c r="D2953" s="107" t="s">
        <v>4680</v>
      </c>
      <c r="E2953" s="36" t="s">
        <v>9027</v>
      </c>
      <c r="F2953" s="14"/>
      <c r="G2953" s="14"/>
      <c r="H2953" s="14"/>
      <c r="I2953" s="14"/>
      <c r="J2953" s="14"/>
      <c r="K2953" s="14"/>
      <c r="L2953" s="14"/>
      <c r="M2953" s="14"/>
      <c r="N2953" s="14"/>
      <c r="O2953" s="14"/>
      <c r="P2953" s="14"/>
      <c r="Q2953" s="14"/>
      <c r="R2953" s="14"/>
      <c r="S2953" s="14"/>
      <c r="T2953" s="14"/>
      <c r="U2953" s="14"/>
      <c r="V2953" s="14"/>
      <c r="W2953" s="14"/>
      <c r="X2953" s="14"/>
      <c r="Y2953" s="14"/>
      <c r="Z2953" s="14"/>
    </row>
    <row r="2954">
      <c r="A2954" s="106">
        <v>2953.0</v>
      </c>
      <c r="B2954" s="107" t="s">
        <v>8903</v>
      </c>
      <c r="C2954" s="107" t="s">
        <v>5381</v>
      </c>
      <c r="D2954" s="107" t="s">
        <v>4509</v>
      </c>
      <c r="E2954" s="36" t="s">
        <v>9028</v>
      </c>
      <c r="F2954" s="14"/>
      <c r="G2954" s="14"/>
      <c r="H2954" s="14"/>
      <c r="I2954" s="14"/>
      <c r="J2954" s="14"/>
      <c r="K2954" s="14"/>
      <c r="L2954" s="14"/>
      <c r="M2954" s="14"/>
      <c r="N2954" s="14"/>
      <c r="O2954" s="14"/>
      <c r="P2954" s="14"/>
      <c r="Q2954" s="14"/>
      <c r="R2954" s="14"/>
      <c r="S2954" s="14"/>
      <c r="T2954" s="14"/>
      <c r="U2954" s="14"/>
      <c r="V2954" s="14"/>
      <c r="W2954" s="14"/>
      <c r="X2954" s="14"/>
      <c r="Y2954" s="14"/>
      <c r="Z2954" s="14"/>
    </row>
    <row r="2955">
      <c r="A2955" s="106">
        <v>2954.0</v>
      </c>
      <c r="B2955" s="107" t="s">
        <v>8903</v>
      </c>
      <c r="C2955" s="107" t="s">
        <v>4515</v>
      </c>
      <c r="D2955" s="107" t="s">
        <v>4509</v>
      </c>
      <c r="E2955" s="36" t="s">
        <v>9029</v>
      </c>
      <c r="F2955" s="14"/>
      <c r="G2955" s="14"/>
      <c r="H2955" s="14"/>
      <c r="I2955" s="14"/>
      <c r="J2955" s="14"/>
      <c r="K2955" s="14"/>
      <c r="L2955" s="14"/>
      <c r="M2955" s="14"/>
      <c r="N2955" s="14"/>
      <c r="O2955" s="14"/>
      <c r="P2955" s="14"/>
      <c r="Q2955" s="14"/>
      <c r="R2955" s="14"/>
      <c r="S2955" s="14"/>
      <c r="T2955" s="14"/>
      <c r="U2955" s="14"/>
      <c r="V2955" s="14"/>
      <c r="W2955" s="14"/>
      <c r="X2955" s="14"/>
      <c r="Y2955" s="14"/>
      <c r="Z2955" s="14"/>
    </row>
    <row r="2956">
      <c r="A2956" s="106">
        <v>2955.0</v>
      </c>
      <c r="B2956" s="107" t="s">
        <v>8903</v>
      </c>
      <c r="C2956" s="107" t="s">
        <v>4830</v>
      </c>
      <c r="D2956" s="107" t="s">
        <v>4509</v>
      </c>
      <c r="E2956" s="36" t="s">
        <v>9030</v>
      </c>
      <c r="F2956" s="14"/>
      <c r="G2956" s="14"/>
      <c r="H2956" s="14"/>
      <c r="I2956" s="14"/>
      <c r="J2956" s="14"/>
      <c r="K2956" s="14"/>
      <c r="L2956" s="14"/>
      <c r="M2956" s="14"/>
      <c r="N2956" s="14"/>
      <c r="O2956" s="14"/>
      <c r="P2956" s="14"/>
      <c r="Q2956" s="14"/>
      <c r="R2956" s="14"/>
      <c r="S2956" s="14"/>
      <c r="T2956" s="14"/>
      <c r="U2956" s="14"/>
      <c r="V2956" s="14"/>
      <c r="W2956" s="14"/>
      <c r="X2956" s="14"/>
      <c r="Y2956" s="14"/>
      <c r="Z2956" s="14"/>
    </row>
    <row r="2957">
      <c r="A2957" s="106">
        <v>2956.0</v>
      </c>
      <c r="B2957" s="107" t="s">
        <v>8903</v>
      </c>
      <c r="C2957" s="107" t="s">
        <v>5162</v>
      </c>
      <c r="D2957" s="107" t="s">
        <v>4509</v>
      </c>
      <c r="E2957" s="36" t="s">
        <v>9031</v>
      </c>
      <c r="F2957" s="14"/>
      <c r="G2957" s="14"/>
      <c r="H2957" s="14"/>
      <c r="I2957" s="14"/>
      <c r="J2957" s="14"/>
      <c r="K2957" s="14"/>
      <c r="L2957" s="14"/>
      <c r="M2957" s="14"/>
      <c r="N2957" s="14"/>
      <c r="O2957" s="14"/>
      <c r="P2957" s="14"/>
      <c r="Q2957" s="14"/>
      <c r="R2957" s="14"/>
      <c r="S2957" s="14"/>
      <c r="T2957" s="14"/>
      <c r="U2957" s="14"/>
      <c r="V2957" s="14"/>
      <c r="W2957" s="14"/>
      <c r="X2957" s="14"/>
      <c r="Y2957" s="14"/>
      <c r="Z2957" s="14"/>
    </row>
    <row r="2958">
      <c r="A2958" s="106">
        <v>2957.0</v>
      </c>
      <c r="B2958" s="107" t="s">
        <v>8903</v>
      </c>
      <c r="C2958" s="107" t="s">
        <v>9032</v>
      </c>
      <c r="D2958" s="107" t="s">
        <v>4505</v>
      </c>
      <c r="E2958" s="36" t="s">
        <v>9033</v>
      </c>
      <c r="F2958" s="14"/>
      <c r="G2958" s="14"/>
      <c r="H2958" s="14"/>
      <c r="I2958" s="14"/>
      <c r="J2958" s="14"/>
      <c r="K2958" s="14"/>
      <c r="L2958" s="14"/>
      <c r="M2958" s="14"/>
      <c r="N2958" s="14"/>
      <c r="O2958" s="14"/>
      <c r="P2958" s="14"/>
      <c r="Q2958" s="14"/>
      <c r="R2958" s="14"/>
      <c r="S2958" s="14"/>
      <c r="T2958" s="14"/>
      <c r="U2958" s="14"/>
      <c r="V2958" s="14"/>
      <c r="W2958" s="14"/>
      <c r="X2958" s="14"/>
      <c r="Y2958" s="14"/>
      <c r="Z2958" s="14"/>
    </row>
    <row r="2959">
      <c r="A2959" s="106">
        <v>2958.0</v>
      </c>
      <c r="B2959" s="107" t="s">
        <v>8903</v>
      </c>
      <c r="C2959" s="107" t="s">
        <v>9034</v>
      </c>
      <c r="D2959" s="107" t="s">
        <v>4680</v>
      </c>
      <c r="E2959" s="36" t="s">
        <v>9035</v>
      </c>
      <c r="F2959" s="14"/>
      <c r="G2959" s="14"/>
      <c r="H2959" s="14"/>
      <c r="I2959" s="14"/>
      <c r="J2959" s="14"/>
      <c r="K2959" s="14"/>
      <c r="L2959" s="14"/>
      <c r="M2959" s="14"/>
      <c r="N2959" s="14"/>
      <c r="O2959" s="14"/>
      <c r="P2959" s="14"/>
      <c r="Q2959" s="14"/>
      <c r="R2959" s="14"/>
      <c r="S2959" s="14"/>
      <c r="T2959" s="14"/>
      <c r="U2959" s="14"/>
      <c r="V2959" s="14"/>
      <c r="W2959" s="14"/>
      <c r="X2959" s="14"/>
      <c r="Y2959" s="14"/>
      <c r="Z2959" s="14"/>
    </row>
    <row r="2960">
      <c r="A2960" s="106">
        <v>2959.0</v>
      </c>
      <c r="B2960" s="107" t="s">
        <v>8903</v>
      </c>
      <c r="C2960" s="107" t="s">
        <v>9036</v>
      </c>
      <c r="D2960" s="107" t="s">
        <v>4509</v>
      </c>
      <c r="E2960" s="36" t="s">
        <v>9037</v>
      </c>
      <c r="F2960" s="14"/>
      <c r="G2960" s="14"/>
      <c r="H2960" s="14"/>
      <c r="I2960" s="14"/>
      <c r="J2960" s="14"/>
      <c r="K2960" s="14"/>
      <c r="L2960" s="14"/>
      <c r="M2960" s="14"/>
      <c r="N2960" s="14"/>
      <c r="O2960" s="14"/>
      <c r="P2960" s="14"/>
      <c r="Q2960" s="14"/>
      <c r="R2960" s="14"/>
      <c r="S2960" s="14"/>
      <c r="T2960" s="14"/>
      <c r="U2960" s="14"/>
      <c r="V2960" s="14"/>
      <c r="W2960" s="14"/>
      <c r="X2960" s="14"/>
      <c r="Y2960" s="14"/>
      <c r="Z2960" s="14"/>
    </row>
    <row r="2961">
      <c r="A2961" s="106">
        <v>2960.0</v>
      </c>
      <c r="B2961" s="107" t="s">
        <v>8903</v>
      </c>
      <c r="C2961" s="107" t="s">
        <v>6310</v>
      </c>
      <c r="D2961" s="107" t="s">
        <v>5224</v>
      </c>
      <c r="E2961" s="36" t="s">
        <v>9038</v>
      </c>
      <c r="F2961" s="14"/>
      <c r="G2961" s="14"/>
      <c r="H2961" s="14"/>
      <c r="I2961" s="14"/>
      <c r="J2961" s="14"/>
      <c r="K2961" s="14"/>
      <c r="L2961" s="14"/>
      <c r="M2961" s="14"/>
      <c r="N2961" s="14"/>
      <c r="O2961" s="14"/>
      <c r="P2961" s="14"/>
      <c r="Q2961" s="14"/>
      <c r="R2961" s="14"/>
      <c r="S2961" s="14"/>
      <c r="T2961" s="14"/>
      <c r="U2961" s="14"/>
      <c r="V2961" s="14"/>
      <c r="W2961" s="14"/>
      <c r="X2961" s="14"/>
      <c r="Y2961" s="14"/>
      <c r="Z2961" s="14"/>
    </row>
    <row r="2962">
      <c r="A2962" s="106">
        <v>2961.0</v>
      </c>
      <c r="B2962" s="107" t="s">
        <v>8903</v>
      </c>
      <c r="C2962" s="107" t="s">
        <v>9039</v>
      </c>
      <c r="D2962" s="107" t="s">
        <v>5366</v>
      </c>
      <c r="E2962" s="36" t="s">
        <v>9040</v>
      </c>
      <c r="F2962" s="14"/>
      <c r="G2962" s="14"/>
      <c r="H2962" s="14"/>
      <c r="I2962" s="14"/>
      <c r="J2962" s="14"/>
      <c r="K2962" s="14"/>
      <c r="L2962" s="14"/>
      <c r="M2962" s="14"/>
      <c r="N2962" s="14"/>
      <c r="O2962" s="14"/>
      <c r="P2962" s="14"/>
      <c r="Q2962" s="14"/>
      <c r="R2962" s="14"/>
      <c r="S2962" s="14"/>
      <c r="T2962" s="14"/>
      <c r="U2962" s="14"/>
      <c r="V2962" s="14"/>
      <c r="W2962" s="14"/>
      <c r="X2962" s="14"/>
      <c r="Y2962" s="14"/>
      <c r="Z2962" s="14"/>
    </row>
    <row r="2963">
      <c r="A2963" s="106">
        <v>2962.0</v>
      </c>
      <c r="B2963" s="107" t="s">
        <v>8903</v>
      </c>
      <c r="C2963" s="107" t="s">
        <v>9041</v>
      </c>
      <c r="D2963" s="107" t="s">
        <v>4509</v>
      </c>
      <c r="E2963" s="36" t="s">
        <v>9042</v>
      </c>
      <c r="F2963" s="14"/>
      <c r="G2963" s="14"/>
      <c r="H2963" s="14"/>
      <c r="I2963" s="14"/>
      <c r="J2963" s="14"/>
      <c r="K2963" s="14"/>
      <c r="L2963" s="14"/>
      <c r="M2963" s="14"/>
      <c r="N2963" s="14"/>
      <c r="O2963" s="14"/>
      <c r="P2963" s="14"/>
      <c r="Q2963" s="14"/>
      <c r="R2963" s="14"/>
      <c r="S2963" s="14"/>
      <c r="T2963" s="14"/>
      <c r="U2963" s="14"/>
      <c r="V2963" s="14"/>
      <c r="W2963" s="14"/>
      <c r="X2963" s="14"/>
      <c r="Y2963" s="14"/>
      <c r="Z2963" s="14"/>
    </row>
    <row r="2964">
      <c r="A2964" s="106">
        <v>2963.0</v>
      </c>
      <c r="B2964" s="107" t="s">
        <v>8903</v>
      </c>
      <c r="C2964" s="107" t="s">
        <v>9043</v>
      </c>
      <c r="D2964" s="107" t="s">
        <v>4509</v>
      </c>
      <c r="E2964" s="36" t="s">
        <v>9044</v>
      </c>
      <c r="F2964" s="14"/>
      <c r="G2964" s="14"/>
      <c r="H2964" s="14"/>
      <c r="I2964" s="14"/>
      <c r="J2964" s="14"/>
      <c r="K2964" s="14"/>
      <c r="L2964" s="14"/>
      <c r="M2964" s="14"/>
      <c r="N2964" s="14"/>
      <c r="O2964" s="14"/>
      <c r="P2964" s="14"/>
      <c r="Q2964" s="14"/>
      <c r="R2964" s="14"/>
      <c r="S2964" s="14"/>
      <c r="T2964" s="14"/>
      <c r="U2964" s="14"/>
      <c r="V2964" s="14"/>
      <c r="W2964" s="14"/>
      <c r="X2964" s="14"/>
      <c r="Y2964" s="14"/>
      <c r="Z2964" s="14"/>
    </row>
    <row r="2965">
      <c r="A2965" s="106">
        <v>2964.0</v>
      </c>
      <c r="B2965" s="107" t="s">
        <v>8903</v>
      </c>
      <c r="C2965" s="107" t="s">
        <v>9045</v>
      </c>
      <c r="D2965" s="107" t="s">
        <v>4509</v>
      </c>
      <c r="E2965" s="36" t="s">
        <v>9046</v>
      </c>
      <c r="F2965" s="14"/>
      <c r="G2965" s="14"/>
      <c r="H2965" s="14"/>
      <c r="I2965" s="14"/>
      <c r="J2965" s="14"/>
      <c r="K2965" s="14"/>
      <c r="L2965" s="14"/>
      <c r="M2965" s="14"/>
      <c r="N2965" s="14"/>
      <c r="O2965" s="14"/>
      <c r="P2965" s="14"/>
      <c r="Q2965" s="14"/>
      <c r="R2965" s="14"/>
      <c r="S2965" s="14"/>
      <c r="T2965" s="14"/>
      <c r="U2965" s="14"/>
      <c r="V2965" s="14"/>
      <c r="W2965" s="14"/>
      <c r="X2965" s="14"/>
      <c r="Y2965" s="14"/>
      <c r="Z2965" s="14"/>
    </row>
    <row r="2966">
      <c r="A2966" s="106">
        <v>2965.0</v>
      </c>
      <c r="B2966" s="107" t="s">
        <v>8903</v>
      </c>
      <c r="C2966" s="107" t="s">
        <v>9047</v>
      </c>
      <c r="D2966" s="107" t="s">
        <v>4509</v>
      </c>
      <c r="E2966" s="36" t="s">
        <v>9048</v>
      </c>
      <c r="F2966" s="14"/>
      <c r="G2966" s="14"/>
      <c r="H2966" s="14"/>
      <c r="I2966" s="14"/>
      <c r="J2966" s="14"/>
      <c r="K2966" s="14"/>
      <c r="L2966" s="14"/>
      <c r="M2966" s="14"/>
      <c r="N2966" s="14"/>
      <c r="O2966" s="14"/>
      <c r="P2966" s="14"/>
      <c r="Q2966" s="14"/>
      <c r="R2966" s="14"/>
      <c r="S2966" s="14"/>
      <c r="T2966" s="14"/>
      <c r="U2966" s="14"/>
      <c r="V2966" s="14"/>
      <c r="W2966" s="14"/>
      <c r="X2966" s="14"/>
      <c r="Y2966" s="14"/>
      <c r="Z2966" s="14"/>
    </row>
    <row r="2967">
      <c r="A2967" s="106">
        <v>2966.0</v>
      </c>
      <c r="B2967" s="107" t="s">
        <v>8903</v>
      </c>
      <c r="C2967" s="107" t="s">
        <v>6605</v>
      </c>
      <c r="D2967" s="107" t="s">
        <v>5366</v>
      </c>
      <c r="E2967" s="36" t="s">
        <v>9049</v>
      </c>
      <c r="F2967" s="14"/>
      <c r="G2967" s="14"/>
      <c r="H2967" s="14"/>
      <c r="I2967" s="14"/>
      <c r="J2967" s="14"/>
      <c r="K2967" s="14"/>
      <c r="L2967" s="14"/>
      <c r="M2967" s="14"/>
      <c r="N2967" s="14"/>
      <c r="O2967" s="14"/>
      <c r="P2967" s="14"/>
      <c r="Q2967" s="14"/>
      <c r="R2967" s="14"/>
      <c r="S2967" s="14"/>
      <c r="T2967" s="14"/>
      <c r="U2967" s="14"/>
      <c r="V2967" s="14"/>
      <c r="W2967" s="14"/>
      <c r="X2967" s="14"/>
      <c r="Y2967" s="14"/>
      <c r="Z2967" s="14"/>
    </row>
    <row r="2968">
      <c r="A2968" s="106">
        <v>2967.0</v>
      </c>
      <c r="B2968" s="107" t="s">
        <v>8903</v>
      </c>
      <c r="C2968" s="107" t="s">
        <v>9050</v>
      </c>
      <c r="D2968" s="107" t="s">
        <v>4680</v>
      </c>
      <c r="E2968" s="36" t="s">
        <v>9051</v>
      </c>
      <c r="F2968" s="14"/>
      <c r="G2968" s="14"/>
      <c r="H2968" s="14"/>
      <c r="I2968" s="14"/>
      <c r="J2968" s="14"/>
      <c r="K2968" s="14"/>
      <c r="L2968" s="14"/>
      <c r="M2968" s="14"/>
      <c r="N2968" s="14"/>
      <c r="O2968" s="14"/>
      <c r="P2968" s="14"/>
      <c r="Q2968" s="14"/>
      <c r="R2968" s="14"/>
      <c r="S2968" s="14"/>
      <c r="T2968" s="14"/>
      <c r="U2968" s="14"/>
      <c r="V2968" s="14"/>
      <c r="W2968" s="14"/>
      <c r="X2968" s="14"/>
      <c r="Y2968" s="14"/>
      <c r="Z2968" s="14"/>
    </row>
    <row r="2969">
      <c r="A2969" s="106">
        <v>2968.0</v>
      </c>
      <c r="B2969" s="107" t="s">
        <v>8903</v>
      </c>
      <c r="C2969" s="107" t="s">
        <v>9052</v>
      </c>
      <c r="D2969" s="107" t="s">
        <v>4509</v>
      </c>
      <c r="E2969" s="36" t="s">
        <v>9053</v>
      </c>
      <c r="F2969" s="14"/>
      <c r="G2969" s="14"/>
      <c r="H2969" s="14"/>
      <c r="I2969" s="14"/>
      <c r="J2969" s="14"/>
      <c r="K2969" s="14"/>
      <c r="L2969" s="14"/>
      <c r="M2969" s="14"/>
      <c r="N2969" s="14"/>
      <c r="O2969" s="14"/>
      <c r="P2969" s="14"/>
      <c r="Q2969" s="14"/>
      <c r="R2969" s="14"/>
      <c r="S2969" s="14"/>
      <c r="T2969" s="14"/>
      <c r="U2969" s="14"/>
      <c r="V2969" s="14"/>
      <c r="W2969" s="14"/>
      <c r="X2969" s="14"/>
      <c r="Y2969" s="14"/>
      <c r="Z2969" s="14"/>
    </row>
    <row r="2970">
      <c r="A2970" s="106">
        <v>2969.0</v>
      </c>
      <c r="B2970" s="107" t="s">
        <v>8903</v>
      </c>
      <c r="C2970" s="107" t="s">
        <v>9054</v>
      </c>
      <c r="D2970" s="107" t="s">
        <v>4509</v>
      </c>
      <c r="E2970" s="36" t="s">
        <v>9055</v>
      </c>
      <c r="F2970" s="14"/>
      <c r="G2970" s="14"/>
      <c r="H2970" s="14"/>
      <c r="I2970" s="14"/>
      <c r="J2970" s="14"/>
      <c r="K2970" s="14"/>
      <c r="L2970" s="14"/>
      <c r="M2970" s="14"/>
      <c r="N2970" s="14"/>
      <c r="O2970" s="14"/>
      <c r="P2970" s="14"/>
      <c r="Q2970" s="14"/>
      <c r="R2970" s="14"/>
      <c r="S2970" s="14"/>
      <c r="T2970" s="14"/>
      <c r="U2970" s="14"/>
      <c r="V2970" s="14"/>
      <c r="W2970" s="14"/>
      <c r="X2970" s="14"/>
      <c r="Y2970" s="14"/>
      <c r="Z2970" s="14"/>
    </row>
    <row r="2971">
      <c r="A2971" s="106">
        <v>2970.0</v>
      </c>
      <c r="B2971" s="107" t="s">
        <v>8903</v>
      </c>
      <c r="C2971" s="107" t="s">
        <v>5148</v>
      </c>
      <c r="D2971" s="107" t="s">
        <v>4680</v>
      </c>
      <c r="E2971" s="36" t="s">
        <v>9056</v>
      </c>
      <c r="F2971" s="14"/>
      <c r="G2971" s="14"/>
      <c r="H2971" s="14"/>
      <c r="I2971" s="14"/>
      <c r="J2971" s="14"/>
      <c r="K2971" s="14"/>
      <c r="L2971" s="14"/>
      <c r="M2971" s="14"/>
      <c r="N2971" s="14"/>
      <c r="O2971" s="14"/>
      <c r="P2971" s="14"/>
      <c r="Q2971" s="14"/>
      <c r="R2971" s="14"/>
      <c r="S2971" s="14"/>
      <c r="T2971" s="14"/>
      <c r="U2971" s="14"/>
      <c r="V2971" s="14"/>
      <c r="W2971" s="14"/>
      <c r="X2971" s="14"/>
      <c r="Y2971" s="14"/>
      <c r="Z2971" s="14"/>
    </row>
    <row r="2972">
      <c r="A2972" s="106">
        <v>2971.0</v>
      </c>
      <c r="B2972" s="107" t="s">
        <v>8903</v>
      </c>
      <c r="C2972" s="107" t="s">
        <v>6310</v>
      </c>
      <c r="D2972" s="107" t="s">
        <v>4509</v>
      </c>
      <c r="E2972" s="36" t="s">
        <v>9057</v>
      </c>
      <c r="F2972" s="14"/>
      <c r="G2972" s="14"/>
      <c r="H2972" s="14"/>
      <c r="I2972" s="14"/>
      <c r="J2972" s="14"/>
      <c r="K2972" s="14"/>
      <c r="L2972" s="14"/>
      <c r="M2972" s="14"/>
      <c r="N2972" s="14"/>
      <c r="O2972" s="14"/>
      <c r="P2972" s="14"/>
      <c r="Q2972" s="14"/>
      <c r="R2972" s="14"/>
      <c r="S2972" s="14"/>
      <c r="T2972" s="14"/>
      <c r="U2972" s="14"/>
      <c r="V2972" s="14"/>
      <c r="W2972" s="14"/>
      <c r="X2972" s="14"/>
      <c r="Y2972" s="14"/>
      <c r="Z2972" s="14"/>
    </row>
    <row r="2973">
      <c r="A2973" s="106">
        <v>2972.0</v>
      </c>
      <c r="B2973" s="107" t="s">
        <v>8903</v>
      </c>
      <c r="C2973" s="107" t="s">
        <v>5464</v>
      </c>
      <c r="D2973" s="107" t="s">
        <v>4509</v>
      </c>
      <c r="E2973" s="36" t="s">
        <v>9058</v>
      </c>
      <c r="F2973" s="14"/>
      <c r="G2973" s="14"/>
      <c r="H2973" s="14"/>
      <c r="I2973" s="14"/>
      <c r="J2973" s="14"/>
      <c r="K2973" s="14"/>
      <c r="L2973" s="14"/>
      <c r="M2973" s="14"/>
      <c r="N2973" s="14"/>
      <c r="O2973" s="14"/>
      <c r="P2973" s="14"/>
      <c r="Q2973" s="14"/>
      <c r="R2973" s="14"/>
      <c r="S2973" s="14"/>
      <c r="T2973" s="14"/>
      <c r="U2973" s="14"/>
      <c r="V2973" s="14"/>
      <c r="W2973" s="14"/>
      <c r="X2973" s="14"/>
      <c r="Y2973" s="14"/>
      <c r="Z2973" s="14"/>
    </row>
    <row r="2974">
      <c r="A2974" s="106">
        <v>2973.0</v>
      </c>
      <c r="B2974" s="107" t="s">
        <v>8903</v>
      </c>
      <c r="C2974" s="107" t="s">
        <v>5462</v>
      </c>
      <c r="D2974" s="107" t="s">
        <v>4509</v>
      </c>
      <c r="E2974" s="36" t="s">
        <v>9059</v>
      </c>
      <c r="F2974" s="14"/>
      <c r="G2974" s="14"/>
      <c r="H2974" s="14"/>
      <c r="I2974" s="14"/>
      <c r="J2974" s="14"/>
      <c r="K2974" s="14"/>
      <c r="L2974" s="14"/>
      <c r="M2974" s="14"/>
      <c r="N2974" s="14"/>
      <c r="O2974" s="14"/>
      <c r="P2974" s="14"/>
      <c r="Q2974" s="14"/>
      <c r="R2974" s="14"/>
      <c r="S2974" s="14"/>
      <c r="T2974" s="14"/>
      <c r="U2974" s="14"/>
      <c r="V2974" s="14"/>
      <c r="W2974" s="14"/>
      <c r="X2974" s="14"/>
      <c r="Y2974" s="14"/>
      <c r="Z2974" s="14"/>
    </row>
    <row r="2975">
      <c r="A2975" s="106">
        <v>2974.0</v>
      </c>
      <c r="B2975" s="107" t="s">
        <v>8903</v>
      </c>
      <c r="C2975" s="107" t="s">
        <v>5210</v>
      </c>
      <c r="D2975" s="107" t="s">
        <v>4509</v>
      </c>
      <c r="E2975" s="36" t="s">
        <v>9060</v>
      </c>
      <c r="F2975" s="14"/>
      <c r="G2975" s="14"/>
      <c r="H2975" s="14"/>
      <c r="I2975" s="14"/>
      <c r="J2975" s="14"/>
      <c r="K2975" s="14"/>
      <c r="L2975" s="14"/>
      <c r="M2975" s="14"/>
      <c r="N2975" s="14"/>
      <c r="O2975" s="14"/>
      <c r="P2975" s="14"/>
      <c r="Q2975" s="14"/>
      <c r="R2975" s="14"/>
      <c r="S2975" s="14"/>
      <c r="T2975" s="14"/>
      <c r="U2975" s="14"/>
      <c r="V2975" s="14"/>
      <c r="W2975" s="14"/>
      <c r="X2975" s="14"/>
      <c r="Y2975" s="14"/>
      <c r="Z2975" s="14"/>
    </row>
    <row r="2976">
      <c r="A2976" s="106">
        <v>2975.0</v>
      </c>
      <c r="B2976" s="107" t="s">
        <v>8903</v>
      </c>
      <c r="C2976" s="107" t="s">
        <v>4583</v>
      </c>
      <c r="D2976" s="107" t="s">
        <v>4509</v>
      </c>
      <c r="E2976" s="36" t="s">
        <v>9061</v>
      </c>
      <c r="F2976" s="14"/>
      <c r="G2976" s="14"/>
      <c r="H2976" s="14"/>
      <c r="I2976" s="14"/>
      <c r="J2976" s="14"/>
      <c r="K2976" s="14"/>
      <c r="L2976" s="14"/>
      <c r="M2976" s="14"/>
      <c r="N2976" s="14"/>
      <c r="O2976" s="14"/>
      <c r="P2976" s="14"/>
      <c r="Q2976" s="14"/>
      <c r="R2976" s="14"/>
      <c r="S2976" s="14"/>
      <c r="T2976" s="14"/>
      <c r="U2976" s="14"/>
      <c r="V2976" s="14"/>
      <c r="W2976" s="14"/>
      <c r="X2976" s="14"/>
      <c r="Y2976" s="14"/>
      <c r="Z2976" s="14"/>
    </row>
    <row r="2977">
      <c r="A2977" s="106">
        <v>2976.0</v>
      </c>
      <c r="B2977" s="107" t="s">
        <v>8903</v>
      </c>
      <c r="C2977" s="107" t="s">
        <v>5857</v>
      </c>
      <c r="D2977" s="107" t="s">
        <v>4509</v>
      </c>
      <c r="E2977" s="36" t="s">
        <v>9062</v>
      </c>
      <c r="F2977" s="14"/>
      <c r="G2977" s="14"/>
      <c r="H2977" s="14"/>
      <c r="I2977" s="14"/>
      <c r="J2977" s="14"/>
      <c r="K2977" s="14"/>
      <c r="L2977" s="14"/>
      <c r="M2977" s="14"/>
      <c r="N2977" s="14"/>
      <c r="O2977" s="14"/>
      <c r="P2977" s="14"/>
      <c r="Q2977" s="14"/>
      <c r="R2977" s="14"/>
      <c r="S2977" s="14"/>
      <c r="T2977" s="14"/>
      <c r="U2977" s="14"/>
      <c r="V2977" s="14"/>
      <c r="W2977" s="14"/>
      <c r="X2977" s="14"/>
      <c r="Y2977" s="14"/>
      <c r="Z2977" s="14"/>
    </row>
    <row r="2978">
      <c r="A2978" s="106">
        <v>2977.0</v>
      </c>
      <c r="B2978" s="107" t="s">
        <v>8903</v>
      </c>
      <c r="C2978" s="107" t="s">
        <v>4826</v>
      </c>
      <c r="D2978" s="107" t="s">
        <v>4505</v>
      </c>
      <c r="E2978" s="36" t="s">
        <v>9063</v>
      </c>
      <c r="F2978" s="14"/>
      <c r="G2978" s="14"/>
      <c r="H2978" s="14"/>
      <c r="I2978" s="14"/>
      <c r="J2978" s="14"/>
      <c r="K2978" s="14"/>
      <c r="L2978" s="14"/>
      <c r="M2978" s="14"/>
      <c r="N2978" s="14"/>
      <c r="O2978" s="14"/>
      <c r="P2978" s="14"/>
      <c r="Q2978" s="14"/>
      <c r="R2978" s="14"/>
      <c r="S2978" s="14"/>
      <c r="T2978" s="14"/>
      <c r="U2978" s="14"/>
      <c r="V2978" s="14"/>
      <c r="W2978" s="14"/>
      <c r="X2978" s="14"/>
      <c r="Y2978" s="14"/>
      <c r="Z2978" s="14"/>
    </row>
    <row r="2979">
      <c r="A2979" s="106">
        <v>2978.0</v>
      </c>
      <c r="B2979" s="107" t="s">
        <v>8903</v>
      </c>
      <c r="C2979" s="107" t="s">
        <v>5292</v>
      </c>
      <c r="D2979" s="107" t="s">
        <v>4509</v>
      </c>
      <c r="E2979" s="36" t="s">
        <v>9064</v>
      </c>
      <c r="F2979" s="14"/>
      <c r="G2979" s="14"/>
      <c r="H2979" s="14"/>
      <c r="I2979" s="14"/>
      <c r="J2979" s="14"/>
      <c r="K2979" s="14"/>
      <c r="L2979" s="14"/>
      <c r="M2979" s="14"/>
      <c r="N2979" s="14"/>
      <c r="O2979" s="14"/>
      <c r="P2979" s="14"/>
      <c r="Q2979" s="14"/>
      <c r="R2979" s="14"/>
      <c r="S2979" s="14"/>
      <c r="T2979" s="14"/>
      <c r="U2979" s="14"/>
      <c r="V2979" s="14"/>
      <c r="W2979" s="14"/>
      <c r="X2979" s="14"/>
      <c r="Y2979" s="14"/>
      <c r="Z2979" s="14"/>
    </row>
    <row r="2980">
      <c r="A2980" s="106">
        <v>2979.0</v>
      </c>
      <c r="B2980" s="107" t="s">
        <v>8903</v>
      </c>
      <c r="C2980" s="107" t="s">
        <v>8085</v>
      </c>
      <c r="D2980" s="107" t="s">
        <v>4505</v>
      </c>
      <c r="E2980" s="36" t="s">
        <v>9065</v>
      </c>
      <c r="F2980" s="14"/>
      <c r="G2980" s="14"/>
      <c r="H2980" s="14"/>
      <c r="I2980" s="14"/>
      <c r="J2980" s="14"/>
      <c r="K2980" s="14"/>
      <c r="L2980" s="14"/>
      <c r="M2980" s="14"/>
      <c r="N2980" s="14"/>
      <c r="O2980" s="14"/>
      <c r="P2980" s="14"/>
      <c r="Q2980" s="14"/>
      <c r="R2980" s="14"/>
      <c r="S2980" s="14"/>
      <c r="T2980" s="14"/>
      <c r="U2980" s="14"/>
      <c r="V2980" s="14"/>
      <c r="W2980" s="14"/>
      <c r="X2980" s="14"/>
      <c r="Y2980" s="14"/>
      <c r="Z2980" s="14"/>
    </row>
    <row r="2981">
      <c r="A2981" s="106">
        <v>2980.0</v>
      </c>
      <c r="B2981" s="107" t="s">
        <v>8903</v>
      </c>
      <c r="C2981" s="107" t="s">
        <v>4521</v>
      </c>
      <c r="D2981" s="107" t="s">
        <v>4509</v>
      </c>
      <c r="E2981" s="36" t="s">
        <v>9066</v>
      </c>
      <c r="F2981" s="14"/>
      <c r="G2981" s="14"/>
      <c r="H2981" s="14"/>
      <c r="I2981" s="14"/>
      <c r="J2981" s="14"/>
      <c r="K2981" s="14"/>
      <c r="L2981" s="14"/>
      <c r="M2981" s="14"/>
      <c r="N2981" s="14"/>
      <c r="O2981" s="14"/>
      <c r="P2981" s="14"/>
      <c r="Q2981" s="14"/>
      <c r="R2981" s="14"/>
      <c r="S2981" s="14"/>
      <c r="T2981" s="14"/>
      <c r="U2981" s="14"/>
      <c r="V2981" s="14"/>
      <c r="W2981" s="14"/>
      <c r="X2981" s="14"/>
      <c r="Y2981" s="14"/>
      <c r="Z2981" s="14"/>
    </row>
    <row r="2982">
      <c r="A2982" s="106">
        <v>2981.0</v>
      </c>
      <c r="B2982" s="107" t="s">
        <v>8903</v>
      </c>
      <c r="C2982" s="107" t="s">
        <v>9067</v>
      </c>
      <c r="D2982" s="107" t="s">
        <v>4509</v>
      </c>
      <c r="E2982" s="36" t="s">
        <v>1235</v>
      </c>
      <c r="F2982" s="14"/>
      <c r="G2982" s="14"/>
      <c r="H2982" s="14"/>
      <c r="I2982" s="14"/>
      <c r="J2982" s="14"/>
      <c r="K2982" s="14"/>
      <c r="L2982" s="14"/>
      <c r="M2982" s="14"/>
      <c r="N2982" s="14"/>
      <c r="O2982" s="14"/>
      <c r="P2982" s="14"/>
      <c r="Q2982" s="14"/>
      <c r="R2982" s="14"/>
      <c r="S2982" s="14"/>
      <c r="T2982" s="14"/>
      <c r="U2982" s="14"/>
      <c r="V2982" s="14"/>
      <c r="W2982" s="14"/>
      <c r="X2982" s="14"/>
      <c r="Y2982" s="14"/>
      <c r="Z2982" s="14"/>
    </row>
    <row r="2983">
      <c r="A2983" s="106">
        <v>2982.0</v>
      </c>
      <c r="B2983" s="107" t="s">
        <v>8903</v>
      </c>
      <c r="C2983" s="107" t="s">
        <v>6310</v>
      </c>
      <c r="D2983" s="107" t="s">
        <v>4509</v>
      </c>
      <c r="E2983" s="36" t="s">
        <v>9068</v>
      </c>
      <c r="F2983" s="14"/>
      <c r="G2983" s="14"/>
      <c r="H2983" s="14"/>
      <c r="I2983" s="14"/>
      <c r="J2983" s="14"/>
      <c r="K2983" s="14"/>
      <c r="L2983" s="14"/>
      <c r="M2983" s="14"/>
      <c r="N2983" s="14"/>
      <c r="O2983" s="14"/>
      <c r="P2983" s="14"/>
      <c r="Q2983" s="14"/>
      <c r="R2983" s="14"/>
      <c r="S2983" s="14"/>
      <c r="T2983" s="14"/>
      <c r="U2983" s="14"/>
      <c r="V2983" s="14"/>
      <c r="W2983" s="14"/>
      <c r="X2983" s="14"/>
      <c r="Y2983" s="14"/>
      <c r="Z2983" s="14"/>
    </row>
    <row r="2984">
      <c r="A2984" s="106">
        <v>2983.0</v>
      </c>
      <c r="B2984" s="107" t="s">
        <v>8903</v>
      </c>
      <c r="C2984" s="107" t="s">
        <v>6611</v>
      </c>
      <c r="D2984" s="107" t="s">
        <v>4509</v>
      </c>
      <c r="E2984" s="36" t="s">
        <v>9069</v>
      </c>
      <c r="F2984" s="14"/>
      <c r="G2984" s="14"/>
      <c r="H2984" s="14"/>
      <c r="I2984" s="14"/>
      <c r="J2984" s="14"/>
      <c r="K2984" s="14"/>
      <c r="L2984" s="14"/>
      <c r="M2984" s="14"/>
      <c r="N2984" s="14"/>
      <c r="O2984" s="14"/>
      <c r="P2984" s="14"/>
      <c r="Q2984" s="14"/>
      <c r="R2984" s="14"/>
      <c r="S2984" s="14"/>
      <c r="T2984" s="14"/>
      <c r="U2984" s="14"/>
      <c r="V2984" s="14"/>
      <c r="W2984" s="14"/>
      <c r="X2984" s="14"/>
      <c r="Y2984" s="14"/>
      <c r="Z2984" s="14"/>
    </row>
    <row r="2985">
      <c r="A2985" s="106">
        <v>2984.0</v>
      </c>
      <c r="B2985" s="107" t="s">
        <v>8903</v>
      </c>
      <c r="C2985" s="107" t="s">
        <v>9070</v>
      </c>
      <c r="D2985" s="107" t="s">
        <v>4509</v>
      </c>
      <c r="E2985" s="36" t="s">
        <v>9071</v>
      </c>
      <c r="F2985" s="14"/>
      <c r="G2985" s="14"/>
      <c r="H2985" s="14"/>
      <c r="I2985" s="14"/>
      <c r="J2985" s="14"/>
      <c r="K2985" s="14"/>
      <c r="L2985" s="14"/>
      <c r="M2985" s="14"/>
      <c r="N2985" s="14"/>
      <c r="O2985" s="14"/>
      <c r="P2985" s="14"/>
      <c r="Q2985" s="14"/>
      <c r="R2985" s="14"/>
      <c r="S2985" s="14"/>
      <c r="T2985" s="14"/>
      <c r="U2985" s="14"/>
      <c r="V2985" s="14"/>
      <c r="W2985" s="14"/>
      <c r="X2985" s="14"/>
      <c r="Y2985" s="14"/>
      <c r="Z2985" s="14"/>
    </row>
    <row r="2986">
      <c r="A2986" s="106">
        <v>2985.0</v>
      </c>
      <c r="B2986" s="107" t="s">
        <v>8903</v>
      </c>
      <c r="C2986" s="107" t="s">
        <v>6605</v>
      </c>
      <c r="D2986" s="107" t="s">
        <v>4505</v>
      </c>
      <c r="E2986" s="36" t="s">
        <v>9072</v>
      </c>
      <c r="F2986" s="14"/>
      <c r="G2986" s="14"/>
      <c r="H2986" s="14"/>
      <c r="I2986" s="14"/>
      <c r="J2986" s="14"/>
      <c r="K2986" s="14"/>
      <c r="L2986" s="14"/>
      <c r="M2986" s="14"/>
      <c r="N2986" s="14"/>
      <c r="O2986" s="14"/>
      <c r="P2986" s="14"/>
      <c r="Q2986" s="14"/>
      <c r="R2986" s="14"/>
      <c r="S2986" s="14"/>
      <c r="T2986" s="14"/>
      <c r="U2986" s="14"/>
      <c r="V2986" s="14"/>
      <c r="W2986" s="14"/>
      <c r="X2986" s="14"/>
      <c r="Y2986" s="14"/>
      <c r="Z2986" s="14"/>
    </row>
    <row r="2987">
      <c r="A2987" s="106">
        <v>2986.0</v>
      </c>
      <c r="B2987" s="107" t="s">
        <v>8903</v>
      </c>
      <c r="C2987" s="107" t="s">
        <v>9073</v>
      </c>
      <c r="D2987" s="107" t="s">
        <v>4505</v>
      </c>
      <c r="E2987" s="36" t="s">
        <v>9074</v>
      </c>
      <c r="F2987" s="14"/>
      <c r="G2987" s="14"/>
      <c r="H2987" s="14"/>
      <c r="I2987" s="14"/>
      <c r="J2987" s="14"/>
      <c r="K2987" s="14"/>
      <c r="L2987" s="14"/>
      <c r="M2987" s="14"/>
      <c r="N2987" s="14"/>
      <c r="O2987" s="14"/>
      <c r="P2987" s="14"/>
      <c r="Q2987" s="14"/>
      <c r="R2987" s="14"/>
      <c r="S2987" s="14"/>
      <c r="T2987" s="14"/>
      <c r="U2987" s="14"/>
      <c r="V2987" s="14"/>
      <c r="W2987" s="14"/>
      <c r="X2987" s="14"/>
      <c r="Y2987" s="14"/>
      <c r="Z2987" s="14"/>
    </row>
    <row r="2988">
      <c r="A2988" s="106">
        <v>2987.0</v>
      </c>
      <c r="B2988" s="107" t="s">
        <v>8903</v>
      </c>
      <c r="C2988" s="107" t="s">
        <v>5124</v>
      </c>
      <c r="D2988" s="107" t="s">
        <v>5224</v>
      </c>
      <c r="E2988" s="36" t="s">
        <v>1281</v>
      </c>
      <c r="F2988" s="14"/>
      <c r="G2988" s="14"/>
      <c r="H2988" s="14"/>
      <c r="I2988" s="14"/>
      <c r="J2988" s="14"/>
      <c r="K2988" s="14"/>
      <c r="L2988" s="14"/>
      <c r="M2988" s="14"/>
      <c r="N2988" s="14"/>
      <c r="O2988" s="14"/>
      <c r="P2988" s="14"/>
      <c r="Q2988" s="14"/>
      <c r="R2988" s="14"/>
      <c r="S2988" s="14"/>
      <c r="T2988" s="14"/>
      <c r="U2988" s="14"/>
      <c r="V2988" s="14"/>
      <c r="W2988" s="14"/>
      <c r="X2988" s="14"/>
      <c r="Y2988" s="14"/>
      <c r="Z2988" s="14"/>
    </row>
    <row r="2989">
      <c r="A2989" s="106">
        <v>2988.0</v>
      </c>
      <c r="B2989" s="107" t="s">
        <v>8903</v>
      </c>
      <c r="C2989" s="107" t="s">
        <v>9075</v>
      </c>
      <c r="D2989" s="107" t="s">
        <v>4505</v>
      </c>
      <c r="E2989" s="36" t="s">
        <v>9076</v>
      </c>
      <c r="F2989" s="14"/>
      <c r="G2989" s="14"/>
      <c r="H2989" s="14"/>
      <c r="I2989" s="14"/>
      <c r="J2989" s="14"/>
      <c r="K2989" s="14"/>
      <c r="L2989" s="14"/>
      <c r="M2989" s="14"/>
      <c r="N2989" s="14"/>
      <c r="O2989" s="14"/>
      <c r="P2989" s="14"/>
      <c r="Q2989" s="14"/>
      <c r="R2989" s="14"/>
      <c r="S2989" s="14"/>
      <c r="T2989" s="14"/>
      <c r="U2989" s="14"/>
      <c r="V2989" s="14"/>
      <c r="W2989" s="14"/>
      <c r="X2989" s="14"/>
      <c r="Y2989" s="14"/>
      <c r="Z2989" s="14"/>
    </row>
    <row r="2990">
      <c r="A2990" s="106">
        <v>2989.0</v>
      </c>
      <c r="B2990" s="107" t="s">
        <v>8903</v>
      </c>
      <c r="C2990" s="107" t="s">
        <v>9077</v>
      </c>
      <c r="D2990" s="107" t="s">
        <v>4680</v>
      </c>
      <c r="E2990" s="36" t="s">
        <v>9078</v>
      </c>
      <c r="F2990" s="14"/>
      <c r="G2990" s="14"/>
      <c r="H2990" s="14"/>
      <c r="I2990" s="14"/>
      <c r="J2990" s="14"/>
      <c r="K2990" s="14"/>
      <c r="L2990" s="14"/>
      <c r="M2990" s="14"/>
      <c r="N2990" s="14"/>
      <c r="O2990" s="14"/>
      <c r="P2990" s="14"/>
      <c r="Q2990" s="14"/>
      <c r="R2990" s="14"/>
      <c r="S2990" s="14"/>
      <c r="T2990" s="14"/>
      <c r="U2990" s="14"/>
      <c r="V2990" s="14"/>
      <c r="W2990" s="14"/>
      <c r="X2990" s="14"/>
      <c r="Y2990" s="14"/>
      <c r="Z2990" s="14"/>
    </row>
    <row r="2991">
      <c r="A2991" s="106">
        <v>2990.0</v>
      </c>
      <c r="B2991" s="107" t="s">
        <v>8903</v>
      </c>
      <c r="C2991" s="107" t="s">
        <v>8882</v>
      </c>
      <c r="D2991" s="107" t="s">
        <v>4680</v>
      </c>
      <c r="E2991" s="36" t="s">
        <v>9079</v>
      </c>
      <c r="F2991" s="14"/>
      <c r="G2991" s="14"/>
      <c r="H2991" s="14"/>
      <c r="I2991" s="14"/>
      <c r="J2991" s="14"/>
      <c r="K2991" s="14"/>
      <c r="L2991" s="14"/>
      <c r="M2991" s="14"/>
      <c r="N2991" s="14"/>
      <c r="O2991" s="14"/>
      <c r="P2991" s="14"/>
      <c r="Q2991" s="14"/>
      <c r="R2991" s="14"/>
      <c r="S2991" s="14"/>
      <c r="T2991" s="14"/>
      <c r="U2991" s="14"/>
      <c r="V2991" s="14"/>
      <c r="W2991" s="14"/>
      <c r="X2991" s="14"/>
      <c r="Y2991" s="14"/>
      <c r="Z2991" s="14"/>
    </row>
    <row r="2992">
      <c r="A2992" s="106">
        <v>2991.0</v>
      </c>
      <c r="B2992" s="107" t="s">
        <v>8903</v>
      </c>
      <c r="C2992" s="107" t="s">
        <v>9080</v>
      </c>
      <c r="D2992" s="107" t="s">
        <v>4509</v>
      </c>
      <c r="E2992" s="36" t="s">
        <v>9081</v>
      </c>
      <c r="F2992" s="14"/>
      <c r="G2992" s="14"/>
      <c r="H2992" s="14"/>
      <c r="I2992" s="14"/>
      <c r="J2992" s="14"/>
      <c r="K2992" s="14"/>
      <c r="L2992" s="14"/>
      <c r="M2992" s="14"/>
      <c r="N2992" s="14"/>
      <c r="O2992" s="14"/>
      <c r="P2992" s="14"/>
      <c r="Q2992" s="14"/>
      <c r="R2992" s="14"/>
      <c r="S2992" s="14"/>
      <c r="T2992" s="14"/>
      <c r="U2992" s="14"/>
      <c r="V2992" s="14"/>
      <c r="W2992" s="14"/>
      <c r="X2992" s="14"/>
      <c r="Y2992" s="14"/>
      <c r="Z2992" s="14"/>
    </row>
    <row r="2993">
      <c r="A2993" s="106">
        <v>2992.0</v>
      </c>
      <c r="B2993" s="107" t="s">
        <v>8903</v>
      </c>
      <c r="C2993" s="107" t="s">
        <v>9082</v>
      </c>
      <c r="D2993" s="107" t="s">
        <v>4509</v>
      </c>
      <c r="E2993" s="36" t="s">
        <v>9083</v>
      </c>
      <c r="F2993" s="14"/>
      <c r="G2993" s="14"/>
      <c r="H2993" s="14"/>
      <c r="I2993" s="14"/>
      <c r="J2993" s="14"/>
      <c r="K2993" s="14"/>
      <c r="L2993" s="14"/>
      <c r="M2993" s="14"/>
      <c r="N2993" s="14"/>
      <c r="O2993" s="14"/>
      <c r="P2993" s="14"/>
      <c r="Q2993" s="14"/>
      <c r="R2993" s="14"/>
      <c r="S2993" s="14"/>
      <c r="T2993" s="14"/>
      <c r="U2993" s="14"/>
      <c r="V2993" s="14"/>
      <c r="W2993" s="14"/>
      <c r="X2993" s="14"/>
      <c r="Y2993" s="14"/>
      <c r="Z2993" s="14"/>
    </row>
    <row r="2994">
      <c r="A2994" s="106">
        <v>2993.0</v>
      </c>
      <c r="B2994" s="107" t="s">
        <v>8903</v>
      </c>
      <c r="C2994" s="107" t="s">
        <v>4826</v>
      </c>
      <c r="D2994" s="107" t="s">
        <v>4509</v>
      </c>
      <c r="E2994" s="36" t="s">
        <v>9084</v>
      </c>
      <c r="F2994" s="14"/>
      <c r="G2994" s="14"/>
      <c r="H2994" s="14"/>
      <c r="I2994" s="14"/>
      <c r="J2994" s="14"/>
      <c r="K2994" s="14"/>
      <c r="L2994" s="14"/>
      <c r="M2994" s="14"/>
      <c r="N2994" s="14"/>
      <c r="O2994" s="14"/>
      <c r="P2994" s="14"/>
      <c r="Q2994" s="14"/>
      <c r="R2994" s="14"/>
      <c r="S2994" s="14"/>
      <c r="T2994" s="14"/>
      <c r="U2994" s="14"/>
      <c r="V2994" s="14"/>
      <c r="W2994" s="14"/>
      <c r="X2994" s="14"/>
      <c r="Y2994" s="14"/>
      <c r="Z2994" s="14"/>
    </row>
    <row r="2995">
      <c r="A2995" s="106">
        <v>2994.0</v>
      </c>
      <c r="B2995" s="107" t="s">
        <v>8903</v>
      </c>
      <c r="C2995" s="107" t="s">
        <v>7236</v>
      </c>
      <c r="D2995" s="107" t="s">
        <v>5366</v>
      </c>
      <c r="E2995" s="36" t="s">
        <v>1235</v>
      </c>
      <c r="F2995" s="14"/>
      <c r="G2995" s="14"/>
      <c r="H2995" s="14"/>
      <c r="I2995" s="14"/>
      <c r="J2995" s="14"/>
      <c r="K2995" s="14"/>
      <c r="L2995" s="14"/>
      <c r="M2995" s="14"/>
      <c r="N2995" s="14"/>
      <c r="O2995" s="14"/>
      <c r="P2995" s="14"/>
      <c r="Q2995" s="14"/>
      <c r="R2995" s="14"/>
      <c r="S2995" s="14"/>
      <c r="T2995" s="14"/>
      <c r="U2995" s="14"/>
      <c r="V2995" s="14"/>
      <c r="W2995" s="14"/>
      <c r="X2995" s="14"/>
      <c r="Y2995" s="14"/>
      <c r="Z2995" s="14"/>
    </row>
    <row r="2996">
      <c r="A2996" s="106">
        <v>2995.0</v>
      </c>
      <c r="B2996" s="107" t="s">
        <v>8903</v>
      </c>
      <c r="C2996" s="107" t="s">
        <v>4529</v>
      </c>
      <c r="D2996" s="107" t="s">
        <v>4509</v>
      </c>
      <c r="E2996" s="36" t="s">
        <v>9085</v>
      </c>
      <c r="F2996" s="14"/>
      <c r="G2996" s="14"/>
      <c r="H2996" s="14"/>
      <c r="I2996" s="14"/>
      <c r="J2996" s="14"/>
      <c r="K2996" s="14"/>
      <c r="L2996" s="14"/>
      <c r="M2996" s="14"/>
      <c r="N2996" s="14"/>
      <c r="O2996" s="14"/>
      <c r="P2996" s="14"/>
      <c r="Q2996" s="14"/>
      <c r="R2996" s="14"/>
      <c r="S2996" s="14"/>
      <c r="T2996" s="14"/>
      <c r="U2996" s="14"/>
      <c r="V2996" s="14"/>
      <c r="W2996" s="14"/>
      <c r="X2996" s="14"/>
      <c r="Y2996" s="14"/>
      <c r="Z2996" s="14"/>
    </row>
    <row r="2997">
      <c r="A2997" s="106">
        <v>2996.0</v>
      </c>
      <c r="B2997" s="107" t="s">
        <v>8903</v>
      </c>
      <c r="C2997" s="107" t="s">
        <v>9086</v>
      </c>
      <c r="D2997" s="107" t="s">
        <v>4680</v>
      </c>
      <c r="E2997" s="36" t="s">
        <v>9087</v>
      </c>
      <c r="F2997" s="14"/>
      <c r="G2997" s="14"/>
      <c r="H2997" s="14"/>
      <c r="I2997" s="14"/>
      <c r="J2997" s="14"/>
      <c r="K2997" s="14"/>
      <c r="L2997" s="14"/>
      <c r="M2997" s="14"/>
      <c r="N2997" s="14"/>
      <c r="O2997" s="14"/>
      <c r="P2997" s="14"/>
      <c r="Q2997" s="14"/>
      <c r="R2997" s="14"/>
      <c r="S2997" s="14"/>
      <c r="T2997" s="14"/>
      <c r="U2997" s="14"/>
      <c r="V2997" s="14"/>
      <c r="W2997" s="14"/>
      <c r="X2997" s="14"/>
      <c r="Y2997" s="14"/>
      <c r="Z2997" s="14"/>
    </row>
    <row r="2998">
      <c r="A2998" s="106">
        <v>2997.0</v>
      </c>
      <c r="B2998" s="107" t="s">
        <v>8903</v>
      </c>
      <c r="C2998" s="107" t="s">
        <v>5110</v>
      </c>
      <c r="D2998" s="107" t="s">
        <v>4509</v>
      </c>
      <c r="E2998" s="36" t="s">
        <v>9088</v>
      </c>
      <c r="F2998" s="14"/>
      <c r="G2998" s="14"/>
      <c r="H2998" s="14"/>
      <c r="I2998" s="14"/>
      <c r="J2998" s="14"/>
      <c r="K2998" s="14"/>
      <c r="L2998" s="14"/>
      <c r="M2998" s="14"/>
      <c r="N2998" s="14"/>
      <c r="O2998" s="14"/>
      <c r="P2998" s="14"/>
      <c r="Q2998" s="14"/>
      <c r="R2998" s="14"/>
      <c r="S2998" s="14"/>
      <c r="T2998" s="14"/>
      <c r="U2998" s="14"/>
      <c r="V2998" s="14"/>
      <c r="W2998" s="14"/>
      <c r="X2998" s="14"/>
      <c r="Y2998" s="14"/>
      <c r="Z2998" s="14"/>
    </row>
    <row r="2999">
      <c r="A2999" s="106">
        <v>2998.0</v>
      </c>
      <c r="B2999" s="107" t="s">
        <v>8903</v>
      </c>
      <c r="C2999" s="107" t="s">
        <v>5891</v>
      </c>
      <c r="D2999" s="107" t="s">
        <v>4680</v>
      </c>
      <c r="E2999" s="36" t="s">
        <v>9089</v>
      </c>
      <c r="F2999" s="14"/>
      <c r="G2999" s="14"/>
      <c r="H2999" s="14"/>
      <c r="I2999" s="14"/>
      <c r="J2999" s="14"/>
      <c r="K2999" s="14"/>
      <c r="L2999" s="14"/>
      <c r="M2999" s="14"/>
      <c r="N2999" s="14"/>
      <c r="O2999" s="14"/>
      <c r="P2999" s="14"/>
      <c r="Q2999" s="14"/>
      <c r="R2999" s="14"/>
      <c r="S2999" s="14"/>
      <c r="T2999" s="14"/>
      <c r="U2999" s="14"/>
      <c r="V2999" s="14"/>
      <c r="W2999" s="14"/>
      <c r="X2999" s="14"/>
      <c r="Y2999" s="14"/>
      <c r="Z2999" s="14"/>
    </row>
    <row r="3000">
      <c r="A3000" s="106">
        <v>2999.0</v>
      </c>
      <c r="B3000" s="107" t="s">
        <v>8903</v>
      </c>
      <c r="C3000" s="107" t="s">
        <v>9090</v>
      </c>
      <c r="D3000" s="107" t="s">
        <v>4509</v>
      </c>
      <c r="E3000" s="36" t="s">
        <v>9091</v>
      </c>
      <c r="F3000" s="14"/>
      <c r="G3000" s="14"/>
      <c r="H3000" s="14"/>
      <c r="I3000" s="14"/>
      <c r="J3000" s="14"/>
      <c r="K3000" s="14"/>
      <c r="L3000" s="14"/>
      <c r="M3000" s="14"/>
      <c r="N3000" s="14"/>
      <c r="O3000" s="14"/>
      <c r="P3000" s="14"/>
      <c r="Q3000" s="14"/>
      <c r="R3000" s="14"/>
      <c r="S3000" s="14"/>
      <c r="T3000" s="14"/>
      <c r="U3000" s="14"/>
      <c r="V3000" s="14"/>
      <c r="W3000" s="14"/>
      <c r="X3000" s="14"/>
      <c r="Y3000" s="14"/>
      <c r="Z3000" s="14"/>
    </row>
    <row r="3001">
      <c r="A3001" s="106">
        <v>3000.0</v>
      </c>
      <c r="B3001" s="107" t="s">
        <v>8903</v>
      </c>
      <c r="C3001" s="107" t="s">
        <v>9092</v>
      </c>
      <c r="D3001" s="107" t="s">
        <v>4509</v>
      </c>
      <c r="E3001" s="36" t="s">
        <v>9093</v>
      </c>
      <c r="F3001" s="14"/>
      <c r="G3001" s="14"/>
      <c r="H3001" s="14"/>
      <c r="I3001" s="14"/>
      <c r="J3001" s="14"/>
      <c r="K3001" s="14"/>
      <c r="L3001" s="14"/>
      <c r="M3001" s="14"/>
      <c r="N3001" s="14"/>
      <c r="O3001" s="14"/>
      <c r="P3001" s="14"/>
      <c r="Q3001" s="14"/>
      <c r="R3001" s="14"/>
      <c r="S3001" s="14"/>
      <c r="T3001" s="14"/>
      <c r="U3001" s="14"/>
      <c r="V3001" s="14"/>
      <c r="W3001" s="14"/>
      <c r="X3001" s="14"/>
      <c r="Y3001" s="14"/>
      <c r="Z3001" s="14"/>
    </row>
    <row r="3002">
      <c r="A3002" s="106">
        <v>3001.0</v>
      </c>
      <c r="B3002" s="107" t="s">
        <v>8903</v>
      </c>
      <c r="C3002" s="107" t="s">
        <v>5562</v>
      </c>
      <c r="D3002" s="107" t="s">
        <v>4680</v>
      </c>
      <c r="E3002" s="36" t="s">
        <v>9094</v>
      </c>
      <c r="F3002" s="14"/>
      <c r="G3002" s="14"/>
      <c r="H3002" s="14"/>
      <c r="I3002" s="14"/>
      <c r="J3002" s="14"/>
      <c r="K3002" s="14"/>
      <c r="L3002" s="14"/>
      <c r="M3002" s="14"/>
      <c r="N3002" s="14"/>
      <c r="O3002" s="14"/>
      <c r="P3002" s="14"/>
      <c r="Q3002" s="14"/>
      <c r="R3002" s="14"/>
      <c r="S3002" s="14"/>
      <c r="T3002" s="14"/>
      <c r="U3002" s="14"/>
      <c r="V3002" s="14"/>
      <c r="W3002" s="14"/>
      <c r="X3002" s="14"/>
      <c r="Y3002" s="14"/>
      <c r="Z3002" s="14"/>
    </row>
    <row r="3003">
      <c r="A3003" s="106">
        <v>3002.0</v>
      </c>
      <c r="B3003" s="107" t="s">
        <v>8903</v>
      </c>
      <c r="C3003" s="107" t="s">
        <v>9095</v>
      </c>
      <c r="D3003" s="107" t="s">
        <v>4680</v>
      </c>
      <c r="E3003" s="36" t="s">
        <v>9096</v>
      </c>
      <c r="F3003" s="14"/>
      <c r="G3003" s="14"/>
      <c r="H3003" s="14"/>
      <c r="I3003" s="14"/>
      <c r="J3003" s="14"/>
      <c r="K3003" s="14"/>
      <c r="L3003" s="14"/>
      <c r="M3003" s="14"/>
      <c r="N3003" s="14"/>
      <c r="O3003" s="14"/>
      <c r="P3003" s="14"/>
      <c r="Q3003" s="14"/>
      <c r="R3003" s="14"/>
      <c r="S3003" s="14"/>
      <c r="T3003" s="14"/>
      <c r="U3003" s="14"/>
      <c r="V3003" s="14"/>
      <c r="W3003" s="14"/>
      <c r="X3003" s="14"/>
      <c r="Y3003" s="14"/>
      <c r="Z3003" s="14"/>
    </row>
    <row r="3004">
      <c r="A3004" s="106">
        <v>3003.0</v>
      </c>
      <c r="B3004" s="107" t="s">
        <v>8903</v>
      </c>
      <c r="C3004" s="107" t="s">
        <v>5124</v>
      </c>
      <c r="D3004" s="107" t="s">
        <v>4509</v>
      </c>
      <c r="E3004" s="36" t="s">
        <v>1235</v>
      </c>
      <c r="F3004" s="14"/>
      <c r="G3004" s="14"/>
      <c r="H3004" s="14"/>
      <c r="I3004" s="14"/>
      <c r="J3004" s="14"/>
      <c r="K3004" s="14"/>
      <c r="L3004" s="14"/>
      <c r="M3004" s="14"/>
      <c r="N3004" s="14"/>
      <c r="O3004" s="14"/>
      <c r="P3004" s="14"/>
      <c r="Q3004" s="14"/>
      <c r="R3004" s="14"/>
      <c r="S3004" s="14"/>
      <c r="T3004" s="14"/>
      <c r="U3004" s="14"/>
      <c r="V3004" s="14"/>
      <c r="W3004" s="14"/>
      <c r="X3004" s="14"/>
      <c r="Y3004" s="14"/>
      <c r="Z3004" s="14"/>
    </row>
    <row r="3005">
      <c r="A3005" s="106">
        <v>3004.0</v>
      </c>
      <c r="B3005" s="107" t="s">
        <v>8903</v>
      </c>
      <c r="C3005" s="107" t="s">
        <v>4521</v>
      </c>
      <c r="D3005" s="107" t="s">
        <v>4509</v>
      </c>
      <c r="E3005" s="36" t="s">
        <v>1235</v>
      </c>
      <c r="F3005" s="14"/>
      <c r="G3005" s="14"/>
      <c r="H3005" s="14"/>
      <c r="I3005" s="14"/>
      <c r="J3005" s="14"/>
      <c r="K3005" s="14"/>
      <c r="L3005" s="14"/>
      <c r="M3005" s="14"/>
      <c r="N3005" s="14"/>
      <c r="O3005" s="14"/>
      <c r="P3005" s="14"/>
      <c r="Q3005" s="14"/>
      <c r="R3005" s="14"/>
      <c r="S3005" s="14"/>
      <c r="T3005" s="14"/>
      <c r="U3005" s="14"/>
      <c r="V3005" s="14"/>
      <c r="W3005" s="14"/>
      <c r="X3005" s="14"/>
      <c r="Y3005" s="14"/>
      <c r="Z3005" s="14"/>
    </row>
    <row r="3006">
      <c r="A3006" s="106">
        <v>3005.0</v>
      </c>
      <c r="B3006" s="107" t="s">
        <v>8903</v>
      </c>
      <c r="C3006" s="107" t="s">
        <v>6889</v>
      </c>
      <c r="D3006" s="107" t="s">
        <v>4509</v>
      </c>
      <c r="E3006" s="36" t="s">
        <v>9097</v>
      </c>
      <c r="F3006" s="14"/>
      <c r="G3006" s="14"/>
      <c r="H3006" s="14"/>
      <c r="I3006" s="14"/>
      <c r="J3006" s="14"/>
      <c r="K3006" s="14"/>
      <c r="L3006" s="14"/>
      <c r="M3006" s="14"/>
      <c r="N3006" s="14"/>
      <c r="O3006" s="14"/>
      <c r="P3006" s="14"/>
      <c r="Q3006" s="14"/>
      <c r="R3006" s="14"/>
      <c r="S3006" s="14"/>
      <c r="T3006" s="14"/>
      <c r="U3006" s="14"/>
      <c r="V3006" s="14"/>
      <c r="W3006" s="14"/>
      <c r="X3006" s="14"/>
      <c r="Y3006" s="14"/>
      <c r="Z3006" s="14"/>
    </row>
    <row r="3007">
      <c r="A3007" s="106">
        <v>3006.0</v>
      </c>
      <c r="B3007" s="107" t="s">
        <v>8903</v>
      </c>
      <c r="C3007" s="107" t="s">
        <v>5292</v>
      </c>
      <c r="D3007" s="107" t="s">
        <v>4509</v>
      </c>
      <c r="E3007" s="36" t="s">
        <v>9098</v>
      </c>
      <c r="F3007" s="14"/>
      <c r="G3007" s="14"/>
      <c r="H3007" s="14"/>
      <c r="I3007" s="14"/>
      <c r="J3007" s="14"/>
      <c r="K3007" s="14"/>
      <c r="L3007" s="14"/>
      <c r="M3007" s="14"/>
      <c r="N3007" s="14"/>
      <c r="O3007" s="14"/>
      <c r="P3007" s="14"/>
      <c r="Q3007" s="14"/>
      <c r="R3007" s="14"/>
      <c r="S3007" s="14"/>
      <c r="T3007" s="14"/>
      <c r="U3007" s="14"/>
      <c r="V3007" s="14"/>
      <c r="W3007" s="14"/>
      <c r="X3007" s="14"/>
      <c r="Y3007" s="14"/>
      <c r="Z3007" s="14"/>
    </row>
    <row r="3008">
      <c r="A3008" s="106">
        <v>3007.0</v>
      </c>
      <c r="B3008" s="107" t="s">
        <v>8903</v>
      </c>
      <c r="C3008" s="107" t="s">
        <v>5310</v>
      </c>
      <c r="D3008" s="107" t="s">
        <v>4509</v>
      </c>
      <c r="E3008" s="36" t="s">
        <v>9099</v>
      </c>
      <c r="F3008" s="14"/>
      <c r="G3008" s="14"/>
      <c r="H3008" s="14"/>
      <c r="I3008" s="14"/>
      <c r="J3008" s="14"/>
      <c r="K3008" s="14"/>
      <c r="L3008" s="14"/>
      <c r="M3008" s="14"/>
      <c r="N3008" s="14"/>
      <c r="O3008" s="14"/>
      <c r="P3008" s="14"/>
      <c r="Q3008" s="14"/>
      <c r="R3008" s="14"/>
      <c r="S3008" s="14"/>
      <c r="T3008" s="14"/>
      <c r="U3008" s="14"/>
      <c r="V3008" s="14"/>
      <c r="W3008" s="14"/>
      <c r="X3008" s="14"/>
      <c r="Y3008" s="14"/>
      <c r="Z3008" s="14"/>
    </row>
    <row r="3009">
      <c r="A3009" s="106">
        <v>3008.0</v>
      </c>
      <c r="B3009" s="107" t="s">
        <v>8903</v>
      </c>
      <c r="C3009" s="107" t="s">
        <v>8282</v>
      </c>
      <c r="D3009" s="107" t="s">
        <v>4509</v>
      </c>
      <c r="E3009" s="36" t="s">
        <v>9100</v>
      </c>
      <c r="F3009" s="14"/>
      <c r="G3009" s="14"/>
      <c r="H3009" s="14"/>
      <c r="I3009" s="14"/>
      <c r="J3009" s="14"/>
      <c r="K3009" s="14"/>
      <c r="L3009" s="14"/>
      <c r="M3009" s="14"/>
      <c r="N3009" s="14"/>
      <c r="O3009" s="14"/>
      <c r="P3009" s="14"/>
      <c r="Q3009" s="14"/>
      <c r="R3009" s="14"/>
      <c r="S3009" s="14"/>
      <c r="T3009" s="14"/>
      <c r="U3009" s="14"/>
      <c r="V3009" s="14"/>
      <c r="W3009" s="14"/>
      <c r="X3009" s="14"/>
      <c r="Y3009" s="14"/>
      <c r="Z3009" s="14"/>
    </row>
    <row r="3010">
      <c r="A3010" s="106">
        <v>3009.0</v>
      </c>
      <c r="B3010" s="107" t="s">
        <v>8903</v>
      </c>
      <c r="C3010" s="107" t="s">
        <v>4826</v>
      </c>
      <c r="D3010" s="107" t="s">
        <v>4509</v>
      </c>
      <c r="E3010" s="36" t="s">
        <v>9101</v>
      </c>
      <c r="F3010" s="14"/>
      <c r="G3010" s="14"/>
      <c r="H3010" s="14"/>
      <c r="I3010" s="14"/>
      <c r="J3010" s="14"/>
      <c r="K3010" s="14"/>
      <c r="L3010" s="14"/>
      <c r="M3010" s="14"/>
      <c r="N3010" s="14"/>
      <c r="O3010" s="14"/>
      <c r="P3010" s="14"/>
      <c r="Q3010" s="14"/>
      <c r="R3010" s="14"/>
      <c r="S3010" s="14"/>
      <c r="T3010" s="14"/>
      <c r="U3010" s="14"/>
      <c r="V3010" s="14"/>
      <c r="W3010" s="14"/>
      <c r="X3010" s="14"/>
      <c r="Y3010" s="14"/>
      <c r="Z3010" s="14"/>
    </row>
    <row r="3011">
      <c r="A3011" s="106">
        <v>3010.0</v>
      </c>
      <c r="B3011" s="107" t="s">
        <v>8903</v>
      </c>
      <c r="C3011" s="107" t="s">
        <v>9102</v>
      </c>
      <c r="D3011" s="107" t="s">
        <v>4885</v>
      </c>
      <c r="E3011" s="36" t="s">
        <v>9103</v>
      </c>
      <c r="F3011" s="14"/>
      <c r="G3011" s="14"/>
      <c r="H3011" s="14"/>
      <c r="I3011" s="14"/>
      <c r="J3011" s="14"/>
      <c r="K3011" s="14"/>
      <c r="L3011" s="14"/>
      <c r="M3011" s="14"/>
      <c r="N3011" s="14"/>
      <c r="O3011" s="14"/>
      <c r="P3011" s="14"/>
      <c r="Q3011" s="14"/>
      <c r="R3011" s="14"/>
      <c r="S3011" s="14"/>
      <c r="T3011" s="14"/>
      <c r="U3011" s="14"/>
      <c r="V3011" s="14"/>
      <c r="W3011" s="14"/>
      <c r="X3011" s="14"/>
      <c r="Y3011" s="14"/>
      <c r="Z3011" s="14"/>
    </row>
    <row r="3012">
      <c r="A3012" s="106">
        <v>3011.0</v>
      </c>
      <c r="B3012" s="107" t="s">
        <v>8903</v>
      </c>
      <c r="C3012" s="107" t="s">
        <v>9104</v>
      </c>
      <c r="D3012" s="107" t="s">
        <v>4505</v>
      </c>
      <c r="E3012" s="36" t="s">
        <v>9105</v>
      </c>
      <c r="F3012" s="14"/>
      <c r="G3012" s="14"/>
      <c r="H3012" s="14"/>
      <c r="I3012" s="14"/>
      <c r="J3012" s="14"/>
      <c r="K3012" s="14"/>
      <c r="L3012" s="14"/>
      <c r="M3012" s="14"/>
      <c r="N3012" s="14"/>
      <c r="O3012" s="14"/>
      <c r="P3012" s="14"/>
      <c r="Q3012" s="14"/>
      <c r="R3012" s="14"/>
      <c r="S3012" s="14"/>
      <c r="T3012" s="14"/>
      <c r="U3012" s="14"/>
      <c r="V3012" s="14"/>
      <c r="W3012" s="14"/>
      <c r="X3012" s="14"/>
      <c r="Y3012" s="14"/>
      <c r="Z3012" s="14"/>
    </row>
    <row r="3013">
      <c r="A3013" s="106">
        <v>3012.0</v>
      </c>
      <c r="B3013" s="107" t="s">
        <v>8903</v>
      </c>
      <c r="C3013" s="107" t="s">
        <v>9106</v>
      </c>
      <c r="D3013" s="107" t="s">
        <v>4509</v>
      </c>
      <c r="E3013" s="36" t="s">
        <v>9107</v>
      </c>
      <c r="F3013" s="14"/>
      <c r="G3013" s="14"/>
      <c r="H3013" s="14"/>
      <c r="I3013" s="14"/>
      <c r="J3013" s="14"/>
      <c r="K3013" s="14"/>
      <c r="L3013" s="14"/>
      <c r="M3013" s="14"/>
      <c r="N3013" s="14"/>
      <c r="O3013" s="14"/>
      <c r="P3013" s="14"/>
      <c r="Q3013" s="14"/>
      <c r="R3013" s="14"/>
      <c r="S3013" s="14"/>
      <c r="T3013" s="14"/>
      <c r="U3013" s="14"/>
      <c r="V3013" s="14"/>
      <c r="W3013" s="14"/>
      <c r="X3013" s="14"/>
      <c r="Y3013" s="14"/>
      <c r="Z3013" s="14"/>
    </row>
    <row r="3014">
      <c r="A3014" s="106">
        <v>3013.0</v>
      </c>
      <c r="B3014" s="107" t="s">
        <v>8903</v>
      </c>
      <c r="C3014" s="107" t="s">
        <v>5384</v>
      </c>
      <c r="D3014" s="107" t="s">
        <v>4509</v>
      </c>
      <c r="E3014" s="36" t="s">
        <v>9108</v>
      </c>
      <c r="F3014" s="14"/>
      <c r="G3014" s="14"/>
      <c r="H3014" s="14"/>
      <c r="I3014" s="14"/>
      <c r="J3014" s="14"/>
      <c r="K3014" s="14"/>
      <c r="L3014" s="14"/>
      <c r="M3014" s="14"/>
      <c r="N3014" s="14"/>
      <c r="O3014" s="14"/>
      <c r="P3014" s="14"/>
      <c r="Q3014" s="14"/>
      <c r="R3014" s="14"/>
      <c r="S3014" s="14"/>
      <c r="T3014" s="14"/>
      <c r="U3014" s="14"/>
      <c r="V3014" s="14"/>
      <c r="W3014" s="14"/>
      <c r="X3014" s="14"/>
      <c r="Y3014" s="14"/>
      <c r="Z3014" s="14"/>
    </row>
    <row r="3015">
      <c r="A3015" s="106">
        <v>3014.0</v>
      </c>
      <c r="B3015" s="107" t="s">
        <v>8903</v>
      </c>
      <c r="C3015" s="107" t="s">
        <v>5292</v>
      </c>
      <c r="D3015" s="107" t="s">
        <v>4505</v>
      </c>
      <c r="E3015" s="36" t="s">
        <v>9109</v>
      </c>
      <c r="F3015" s="14"/>
      <c r="G3015" s="14"/>
      <c r="H3015" s="14"/>
      <c r="I3015" s="14"/>
      <c r="J3015" s="14"/>
      <c r="K3015" s="14"/>
      <c r="L3015" s="14"/>
      <c r="M3015" s="14"/>
      <c r="N3015" s="14"/>
      <c r="O3015" s="14"/>
      <c r="P3015" s="14"/>
      <c r="Q3015" s="14"/>
      <c r="R3015" s="14"/>
      <c r="S3015" s="14"/>
      <c r="T3015" s="14"/>
      <c r="U3015" s="14"/>
      <c r="V3015" s="14"/>
      <c r="W3015" s="14"/>
      <c r="X3015" s="14"/>
      <c r="Y3015" s="14"/>
      <c r="Z3015" s="14"/>
    </row>
    <row r="3016">
      <c r="A3016" s="106">
        <v>3015.0</v>
      </c>
      <c r="B3016" s="107" t="s">
        <v>8903</v>
      </c>
      <c r="C3016" s="107" t="s">
        <v>9110</v>
      </c>
      <c r="D3016" s="107" t="s">
        <v>4509</v>
      </c>
      <c r="E3016" s="36" t="s">
        <v>9111</v>
      </c>
      <c r="F3016" s="14"/>
      <c r="G3016" s="14"/>
      <c r="H3016" s="14"/>
      <c r="I3016" s="14"/>
      <c r="J3016" s="14"/>
      <c r="K3016" s="14"/>
      <c r="L3016" s="14"/>
      <c r="M3016" s="14"/>
      <c r="N3016" s="14"/>
      <c r="O3016" s="14"/>
      <c r="P3016" s="14"/>
      <c r="Q3016" s="14"/>
      <c r="R3016" s="14"/>
      <c r="S3016" s="14"/>
      <c r="T3016" s="14"/>
      <c r="U3016" s="14"/>
      <c r="V3016" s="14"/>
      <c r="W3016" s="14"/>
      <c r="X3016" s="14"/>
      <c r="Y3016" s="14"/>
      <c r="Z3016" s="14"/>
    </row>
    <row r="3017">
      <c r="A3017" s="106">
        <v>3016.0</v>
      </c>
      <c r="B3017" s="107" t="s">
        <v>8903</v>
      </c>
      <c r="C3017" s="107" t="s">
        <v>4984</v>
      </c>
      <c r="D3017" s="107" t="s">
        <v>4509</v>
      </c>
      <c r="E3017" s="36" t="s">
        <v>9112</v>
      </c>
      <c r="F3017" s="14"/>
      <c r="G3017" s="14"/>
      <c r="H3017" s="14"/>
      <c r="I3017" s="14"/>
      <c r="J3017" s="14"/>
      <c r="K3017" s="14"/>
      <c r="L3017" s="14"/>
      <c r="M3017" s="14"/>
      <c r="N3017" s="14"/>
      <c r="O3017" s="14"/>
      <c r="P3017" s="14"/>
      <c r="Q3017" s="14"/>
      <c r="R3017" s="14"/>
      <c r="S3017" s="14"/>
      <c r="T3017" s="14"/>
      <c r="U3017" s="14"/>
      <c r="V3017" s="14"/>
      <c r="W3017" s="14"/>
      <c r="X3017" s="14"/>
      <c r="Y3017" s="14"/>
      <c r="Z3017" s="14"/>
    </row>
    <row r="3018">
      <c r="A3018" s="106">
        <v>3017.0</v>
      </c>
      <c r="B3018" s="107" t="s">
        <v>8903</v>
      </c>
      <c r="C3018" s="107" t="s">
        <v>5199</v>
      </c>
      <c r="D3018" s="107" t="s">
        <v>4509</v>
      </c>
      <c r="E3018" s="36" t="s">
        <v>9113</v>
      </c>
      <c r="F3018" s="14"/>
      <c r="G3018" s="14"/>
      <c r="H3018" s="14"/>
      <c r="I3018" s="14"/>
      <c r="J3018" s="14"/>
      <c r="K3018" s="14"/>
      <c r="L3018" s="14"/>
      <c r="M3018" s="14"/>
      <c r="N3018" s="14"/>
      <c r="O3018" s="14"/>
      <c r="P3018" s="14"/>
      <c r="Q3018" s="14"/>
      <c r="R3018" s="14"/>
      <c r="S3018" s="14"/>
      <c r="T3018" s="14"/>
      <c r="U3018" s="14"/>
      <c r="V3018" s="14"/>
      <c r="W3018" s="14"/>
      <c r="X3018" s="14"/>
      <c r="Y3018" s="14"/>
      <c r="Z3018" s="14"/>
    </row>
    <row r="3019">
      <c r="A3019" s="106">
        <v>3018.0</v>
      </c>
      <c r="B3019" s="107" t="s">
        <v>8903</v>
      </c>
      <c r="C3019" s="107" t="s">
        <v>4673</v>
      </c>
      <c r="D3019" s="107" t="s">
        <v>4543</v>
      </c>
      <c r="E3019" s="36" t="s">
        <v>9114</v>
      </c>
      <c r="F3019" s="14"/>
      <c r="G3019" s="14"/>
      <c r="H3019" s="14"/>
      <c r="I3019" s="14"/>
      <c r="J3019" s="14"/>
      <c r="K3019" s="14"/>
      <c r="L3019" s="14"/>
      <c r="M3019" s="14"/>
      <c r="N3019" s="14"/>
      <c r="O3019" s="14"/>
      <c r="P3019" s="14"/>
      <c r="Q3019" s="14"/>
      <c r="R3019" s="14"/>
      <c r="S3019" s="14"/>
      <c r="T3019" s="14"/>
      <c r="U3019" s="14"/>
      <c r="V3019" s="14"/>
      <c r="W3019" s="14"/>
      <c r="X3019" s="14"/>
      <c r="Y3019" s="14"/>
      <c r="Z3019" s="14"/>
    </row>
    <row r="3020">
      <c r="A3020" s="106">
        <v>3019.0</v>
      </c>
      <c r="B3020" s="107" t="s">
        <v>8903</v>
      </c>
      <c r="C3020" s="107" t="s">
        <v>9115</v>
      </c>
      <c r="D3020" s="107" t="s">
        <v>4569</v>
      </c>
      <c r="E3020" s="36" t="s">
        <v>9116</v>
      </c>
      <c r="F3020" s="14"/>
      <c r="G3020" s="14"/>
      <c r="H3020" s="14"/>
      <c r="I3020" s="14"/>
      <c r="J3020" s="14"/>
      <c r="K3020" s="14"/>
      <c r="L3020" s="14"/>
      <c r="M3020" s="14"/>
      <c r="N3020" s="14"/>
      <c r="O3020" s="14"/>
      <c r="P3020" s="14"/>
      <c r="Q3020" s="14"/>
      <c r="R3020" s="14"/>
      <c r="S3020" s="14"/>
      <c r="T3020" s="14"/>
      <c r="U3020" s="14"/>
      <c r="V3020" s="14"/>
      <c r="W3020" s="14"/>
      <c r="X3020" s="14"/>
      <c r="Y3020" s="14"/>
      <c r="Z3020" s="14"/>
    </row>
    <row r="3021">
      <c r="A3021" s="106">
        <v>3020.0</v>
      </c>
      <c r="B3021" s="107" t="s">
        <v>8903</v>
      </c>
      <c r="C3021" s="107" t="s">
        <v>4529</v>
      </c>
      <c r="D3021" s="107" t="s">
        <v>4509</v>
      </c>
      <c r="E3021" s="36" t="s">
        <v>9117</v>
      </c>
      <c r="F3021" s="14"/>
      <c r="G3021" s="14"/>
      <c r="H3021" s="14"/>
      <c r="I3021" s="14"/>
      <c r="J3021" s="14"/>
      <c r="K3021" s="14"/>
      <c r="L3021" s="14"/>
      <c r="M3021" s="14"/>
      <c r="N3021" s="14"/>
      <c r="O3021" s="14"/>
      <c r="P3021" s="14"/>
      <c r="Q3021" s="14"/>
      <c r="R3021" s="14"/>
      <c r="S3021" s="14"/>
      <c r="T3021" s="14"/>
      <c r="U3021" s="14"/>
      <c r="V3021" s="14"/>
      <c r="W3021" s="14"/>
      <c r="X3021" s="14"/>
      <c r="Y3021" s="14"/>
      <c r="Z3021" s="14"/>
    </row>
    <row r="3022">
      <c r="A3022" s="106">
        <v>3021.0</v>
      </c>
      <c r="B3022" s="107" t="s">
        <v>8903</v>
      </c>
      <c r="C3022" s="107" t="s">
        <v>4620</v>
      </c>
      <c r="D3022" s="107" t="s">
        <v>4509</v>
      </c>
      <c r="E3022" s="36" t="s">
        <v>8387</v>
      </c>
      <c r="F3022" s="14"/>
      <c r="G3022" s="14"/>
      <c r="H3022" s="14"/>
      <c r="I3022" s="14"/>
      <c r="J3022" s="14"/>
      <c r="K3022" s="14"/>
      <c r="L3022" s="14"/>
      <c r="M3022" s="14"/>
      <c r="N3022" s="14"/>
      <c r="O3022" s="14"/>
      <c r="P3022" s="14"/>
      <c r="Q3022" s="14"/>
      <c r="R3022" s="14"/>
      <c r="S3022" s="14"/>
      <c r="T3022" s="14"/>
      <c r="U3022" s="14"/>
      <c r="V3022" s="14"/>
      <c r="W3022" s="14"/>
      <c r="X3022" s="14"/>
      <c r="Y3022" s="14"/>
      <c r="Z3022" s="14"/>
    </row>
    <row r="3023">
      <c r="A3023" s="106">
        <v>3022.0</v>
      </c>
      <c r="B3023" s="107" t="s">
        <v>8903</v>
      </c>
      <c r="C3023" s="107" t="s">
        <v>4694</v>
      </c>
      <c r="D3023" s="107" t="s">
        <v>4509</v>
      </c>
      <c r="E3023" s="36" t="s">
        <v>9118</v>
      </c>
      <c r="F3023" s="14"/>
      <c r="G3023" s="14"/>
      <c r="H3023" s="14"/>
      <c r="I3023" s="14"/>
      <c r="J3023" s="14"/>
      <c r="K3023" s="14"/>
      <c r="L3023" s="14"/>
      <c r="M3023" s="14"/>
      <c r="N3023" s="14"/>
      <c r="O3023" s="14"/>
      <c r="P3023" s="14"/>
      <c r="Q3023" s="14"/>
      <c r="R3023" s="14"/>
      <c r="S3023" s="14"/>
      <c r="T3023" s="14"/>
      <c r="U3023" s="14"/>
      <c r="V3023" s="14"/>
      <c r="W3023" s="14"/>
      <c r="X3023" s="14"/>
      <c r="Y3023" s="14"/>
      <c r="Z3023" s="14"/>
    </row>
    <row r="3024">
      <c r="A3024" s="106">
        <v>3023.0</v>
      </c>
      <c r="B3024" s="107" t="s">
        <v>8903</v>
      </c>
      <c r="C3024" s="107" t="s">
        <v>5169</v>
      </c>
      <c r="D3024" s="107" t="s">
        <v>4509</v>
      </c>
      <c r="E3024" s="36" t="s">
        <v>9119</v>
      </c>
      <c r="F3024" s="14"/>
      <c r="G3024" s="14"/>
      <c r="H3024" s="14"/>
      <c r="I3024" s="14"/>
      <c r="J3024" s="14"/>
      <c r="K3024" s="14"/>
      <c r="L3024" s="14"/>
      <c r="M3024" s="14"/>
      <c r="N3024" s="14"/>
      <c r="O3024" s="14"/>
      <c r="P3024" s="14"/>
      <c r="Q3024" s="14"/>
      <c r="R3024" s="14"/>
      <c r="S3024" s="14"/>
      <c r="T3024" s="14"/>
      <c r="U3024" s="14"/>
      <c r="V3024" s="14"/>
      <c r="W3024" s="14"/>
      <c r="X3024" s="14"/>
      <c r="Y3024" s="14"/>
      <c r="Z3024" s="14"/>
    </row>
    <row r="3025">
      <c r="A3025" s="106">
        <v>3024.0</v>
      </c>
      <c r="B3025" s="107" t="s">
        <v>8903</v>
      </c>
      <c r="C3025" s="107" t="s">
        <v>6792</v>
      </c>
      <c r="D3025" s="107" t="s">
        <v>4509</v>
      </c>
      <c r="E3025" s="36" t="s">
        <v>9120</v>
      </c>
      <c r="F3025" s="14"/>
      <c r="G3025" s="14"/>
      <c r="H3025" s="14"/>
      <c r="I3025" s="14"/>
      <c r="J3025" s="14"/>
      <c r="K3025" s="14"/>
      <c r="L3025" s="14"/>
      <c r="M3025" s="14"/>
      <c r="N3025" s="14"/>
      <c r="O3025" s="14"/>
      <c r="P3025" s="14"/>
      <c r="Q3025" s="14"/>
      <c r="R3025" s="14"/>
      <c r="S3025" s="14"/>
      <c r="T3025" s="14"/>
      <c r="U3025" s="14"/>
      <c r="V3025" s="14"/>
      <c r="W3025" s="14"/>
      <c r="X3025" s="14"/>
      <c r="Y3025" s="14"/>
      <c r="Z3025" s="14"/>
    </row>
    <row r="3026">
      <c r="A3026" s="106">
        <v>3025.0</v>
      </c>
      <c r="B3026" s="107" t="s">
        <v>8903</v>
      </c>
      <c r="C3026" s="107" t="s">
        <v>9121</v>
      </c>
      <c r="D3026" s="107" t="s">
        <v>4509</v>
      </c>
      <c r="E3026" s="36" t="s">
        <v>9122</v>
      </c>
      <c r="F3026" s="14"/>
      <c r="G3026" s="14"/>
      <c r="H3026" s="14"/>
      <c r="I3026" s="14"/>
      <c r="J3026" s="14"/>
      <c r="K3026" s="14"/>
      <c r="L3026" s="14"/>
      <c r="M3026" s="14"/>
      <c r="N3026" s="14"/>
      <c r="O3026" s="14"/>
      <c r="P3026" s="14"/>
      <c r="Q3026" s="14"/>
      <c r="R3026" s="14"/>
      <c r="S3026" s="14"/>
      <c r="T3026" s="14"/>
      <c r="U3026" s="14"/>
      <c r="V3026" s="14"/>
      <c r="W3026" s="14"/>
      <c r="X3026" s="14"/>
      <c r="Y3026" s="14"/>
      <c r="Z3026" s="14"/>
    </row>
    <row r="3027">
      <c r="A3027" s="106">
        <v>3026.0</v>
      </c>
      <c r="B3027" s="107" t="s">
        <v>8903</v>
      </c>
      <c r="C3027" s="107" t="s">
        <v>8282</v>
      </c>
      <c r="D3027" s="107" t="s">
        <v>4509</v>
      </c>
      <c r="E3027" s="36" t="s">
        <v>9123</v>
      </c>
      <c r="F3027" s="14"/>
      <c r="G3027" s="14"/>
      <c r="H3027" s="14"/>
      <c r="I3027" s="14"/>
      <c r="J3027" s="14"/>
      <c r="K3027" s="14"/>
      <c r="L3027" s="14"/>
      <c r="M3027" s="14"/>
      <c r="N3027" s="14"/>
      <c r="O3027" s="14"/>
      <c r="P3027" s="14"/>
      <c r="Q3027" s="14"/>
      <c r="R3027" s="14"/>
      <c r="S3027" s="14"/>
      <c r="T3027" s="14"/>
      <c r="U3027" s="14"/>
      <c r="V3027" s="14"/>
      <c r="W3027" s="14"/>
      <c r="X3027" s="14"/>
      <c r="Y3027" s="14"/>
      <c r="Z3027" s="14"/>
    </row>
    <row r="3028">
      <c r="A3028" s="106">
        <v>3027.0</v>
      </c>
      <c r="B3028" s="107" t="s">
        <v>8903</v>
      </c>
      <c r="C3028" s="107" t="s">
        <v>4571</v>
      </c>
      <c r="D3028" s="107" t="s">
        <v>4680</v>
      </c>
      <c r="E3028" s="36" t="s">
        <v>9124</v>
      </c>
      <c r="F3028" s="14"/>
      <c r="G3028" s="14"/>
      <c r="H3028" s="14"/>
      <c r="I3028" s="14"/>
      <c r="J3028" s="14"/>
      <c r="K3028" s="14"/>
      <c r="L3028" s="14"/>
      <c r="M3028" s="14"/>
      <c r="N3028" s="14"/>
      <c r="O3028" s="14"/>
      <c r="P3028" s="14"/>
      <c r="Q3028" s="14"/>
      <c r="R3028" s="14"/>
      <c r="S3028" s="14"/>
      <c r="T3028" s="14"/>
      <c r="U3028" s="14"/>
      <c r="V3028" s="14"/>
      <c r="W3028" s="14"/>
      <c r="X3028" s="14"/>
      <c r="Y3028" s="14"/>
      <c r="Z3028" s="14"/>
    </row>
    <row r="3029">
      <c r="A3029" s="106">
        <v>3028.0</v>
      </c>
      <c r="B3029" s="107" t="s">
        <v>8903</v>
      </c>
      <c r="C3029" s="107" t="s">
        <v>5162</v>
      </c>
      <c r="D3029" s="107" t="s">
        <v>4505</v>
      </c>
      <c r="E3029" s="36" t="s">
        <v>9125</v>
      </c>
      <c r="F3029" s="14"/>
      <c r="G3029" s="14"/>
      <c r="H3029" s="14"/>
      <c r="I3029" s="14"/>
      <c r="J3029" s="14"/>
      <c r="K3029" s="14"/>
      <c r="L3029" s="14"/>
      <c r="M3029" s="14"/>
      <c r="N3029" s="14"/>
      <c r="O3029" s="14"/>
      <c r="P3029" s="14"/>
      <c r="Q3029" s="14"/>
      <c r="R3029" s="14"/>
      <c r="S3029" s="14"/>
      <c r="T3029" s="14"/>
      <c r="U3029" s="14"/>
      <c r="V3029" s="14"/>
      <c r="W3029" s="14"/>
      <c r="X3029" s="14"/>
      <c r="Y3029" s="14"/>
      <c r="Z3029" s="14"/>
    </row>
    <row r="3030">
      <c r="A3030" s="106">
        <v>3029.0</v>
      </c>
      <c r="B3030" s="107" t="s">
        <v>8903</v>
      </c>
      <c r="C3030" s="107" t="s">
        <v>9126</v>
      </c>
      <c r="D3030" s="107" t="s">
        <v>4509</v>
      </c>
      <c r="E3030" s="36" t="s">
        <v>9127</v>
      </c>
      <c r="F3030" s="14"/>
      <c r="G3030" s="14"/>
      <c r="H3030" s="14"/>
      <c r="I3030" s="14"/>
      <c r="J3030" s="14"/>
      <c r="K3030" s="14"/>
      <c r="L3030" s="14"/>
      <c r="M3030" s="14"/>
      <c r="N3030" s="14"/>
      <c r="O3030" s="14"/>
      <c r="P3030" s="14"/>
      <c r="Q3030" s="14"/>
      <c r="R3030" s="14"/>
      <c r="S3030" s="14"/>
      <c r="T3030" s="14"/>
      <c r="U3030" s="14"/>
      <c r="V3030" s="14"/>
      <c r="W3030" s="14"/>
      <c r="X3030" s="14"/>
      <c r="Y3030" s="14"/>
      <c r="Z3030" s="14"/>
    </row>
    <row r="3031">
      <c r="A3031" s="106">
        <v>3030.0</v>
      </c>
      <c r="B3031" s="107" t="s">
        <v>8903</v>
      </c>
      <c r="C3031" s="107" t="s">
        <v>8950</v>
      </c>
      <c r="D3031" s="107" t="s">
        <v>4509</v>
      </c>
      <c r="E3031" s="36" t="s">
        <v>9128</v>
      </c>
      <c r="F3031" s="14"/>
      <c r="G3031" s="14"/>
      <c r="H3031" s="14"/>
      <c r="I3031" s="14"/>
      <c r="J3031" s="14"/>
      <c r="K3031" s="14"/>
      <c r="L3031" s="14"/>
      <c r="M3031" s="14"/>
      <c r="N3031" s="14"/>
      <c r="O3031" s="14"/>
      <c r="P3031" s="14"/>
      <c r="Q3031" s="14"/>
      <c r="R3031" s="14"/>
      <c r="S3031" s="14"/>
      <c r="T3031" s="14"/>
      <c r="U3031" s="14"/>
      <c r="V3031" s="14"/>
      <c r="W3031" s="14"/>
      <c r="X3031" s="14"/>
      <c r="Y3031" s="14"/>
      <c r="Z3031" s="14"/>
    </row>
    <row r="3032">
      <c r="A3032" s="106">
        <v>3031.0</v>
      </c>
      <c r="B3032" s="107" t="s">
        <v>8903</v>
      </c>
      <c r="C3032" s="107" t="s">
        <v>9129</v>
      </c>
      <c r="D3032" s="107" t="s">
        <v>4509</v>
      </c>
      <c r="E3032" s="36" t="s">
        <v>9130</v>
      </c>
      <c r="F3032" s="14"/>
      <c r="G3032" s="14"/>
      <c r="H3032" s="14"/>
      <c r="I3032" s="14"/>
      <c r="J3032" s="14"/>
      <c r="K3032" s="14"/>
      <c r="L3032" s="14"/>
      <c r="M3032" s="14"/>
      <c r="N3032" s="14"/>
      <c r="O3032" s="14"/>
      <c r="P3032" s="14"/>
      <c r="Q3032" s="14"/>
      <c r="R3032" s="14"/>
      <c r="S3032" s="14"/>
      <c r="T3032" s="14"/>
      <c r="U3032" s="14"/>
      <c r="V3032" s="14"/>
      <c r="W3032" s="14"/>
      <c r="X3032" s="14"/>
      <c r="Y3032" s="14"/>
      <c r="Z3032" s="14"/>
    </row>
    <row r="3033">
      <c r="A3033" s="106">
        <v>3032.0</v>
      </c>
      <c r="B3033" s="107" t="s">
        <v>8903</v>
      </c>
      <c r="C3033" s="107" t="s">
        <v>4692</v>
      </c>
      <c r="D3033" s="107" t="s">
        <v>4509</v>
      </c>
      <c r="E3033" s="36" t="s">
        <v>9131</v>
      </c>
      <c r="F3033" s="14"/>
      <c r="G3033" s="14"/>
      <c r="H3033" s="14"/>
      <c r="I3033" s="14"/>
      <c r="J3033" s="14"/>
      <c r="K3033" s="14"/>
      <c r="L3033" s="14"/>
      <c r="M3033" s="14"/>
      <c r="N3033" s="14"/>
      <c r="O3033" s="14"/>
      <c r="P3033" s="14"/>
      <c r="Q3033" s="14"/>
      <c r="R3033" s="14"/>
      <c r="S3033" s="14"/>
      <c r="T3033" s="14"/>
      <c r="U3033" s="14"/>
      <c r="V3033" s="14"/>
      <c r="W3033" s="14"/>
      <c r="X3033" s="14"/>
      <c r="Y3033" s="14"/>
      <c r="Z3033" s="14"/>
    </row>
    <row r="3034">
      <c r="A3034" s="106">
        <v>3033.0</v>
      </c>
      <c r="B3034" s="107" t="s">
        <v>8903</v>
      </c>
      <c r="C3034" s="107" t="s">
        <v>7173</v>
      </c>
      <c r="D3034" s="107" t="s">
        <v>4505</v>
      </c>
      <c r="E3034" s="36" t="s">
        <v>9132</v>
      </c>
      <c r="F3034" s="14"/>
      <c r="G3034" s="14"/>
      <c r="H3034" s="14"/>
      <c r="I3034" s="14"/>
      <c r="J3034" s="14"/>
      <c r="K3034" s="14"/>
      <c r="L3034" s="14"/>
      <c r="M3034" s="14"/>
      <c r="N3034" s="14"/>
      <c r="O3034" s="14"/>
      <c r="P3034" s="14"/>
      <c r="Q3034" s="14"/>
      <c r="R3034" s="14"/>
      <c r="S3034" s="14"/>
      <c r="T3034" s="14"/>
      <c r="U3034" s="14"/>
      <c r="V3034" s="14"/>
      <c r="W3034" s="14"/>
      <c r="X3034" s="14"/>
      <c r="Y3034" s="14"/>
      <c r="Z3034" s="14"/>
    </row>
    <row r="3035">
      <c r="A3035" s="106">
        <v>3034.0</v>
      </c>
      <c r="B3035" s="107" t="s">
        <v>8903</v>
      </c>
      <c r="C3035" s="107" t="s">
        <v>8675</v>
      </c>
      <c r="D3035" s="107" t="s">
        <v>4509</v>
      </c>
      <c r="E3035" s="36" t="s">
        <v>9133</v>
      </c>
      <c r="F3035" s="14"/>
      <c r="G3035" s="14"/>
      <c r="H3035" s="14"/>
      <c r="I3035" s="14"/>
      <c r="J3035" s="14"/>
      <c r="K3035" s="14"/>
      <c r="L3035" s="14"/>
      <c r="M3035" s="14"/>
      <c r="N3035" s="14"/>
      <c r="O3035" s="14"/>
      <c r="P3035" s="14"/>
      <c r="Q3035" s="14"/>
      <c r="R3035" s="14"/>
      <c r="S3035" s="14"/>
      <c r="T3035" s="14"/>
      <c r="U3035" s="14"/>
      <c r="V3035" s="14"/>
      <c r="W3035" s="14"/>
      <c r="X3035" s="14"/>
      <c r="Y3035" s="14"/>
      <c r="Z3035" s="14"/>
    </row>
    <row r="3036">
      <c r="A3036" s="106">
        <v>3035.0</v>
      </c>
      <c r="B3036" s="107" t="s">
        <v>8903</v>
      </c>
      <c r="C3036" s="107" t="s">
        <v>9134</v>
      </c>
      <c r="D3036" s="107" t="s">
        <v>4509</v>
      </c>
      <c r="E3036" s="36" t="s">
        <v>9135</v>
      </c>
      <c r="F3036" s="14"/>
      <c r="G3036" s="14"/>
      <c r="H3036" s="14"/>
      <c r="I3036" s="14"/>
      <c r="J3036" s="14"/>
      <c r="K3036" s="14"/>
      <c r="L3036" s="14"/>
      <c r="M3036" s="14"/>
      <c r="N3036" s="14"/>
      <c r="O3036" s="14"/>
      <c r="P3036" s="14"/>
      <c r="Q3036" s="14"/>
      <c r="R3036" s="14"/>
      <c r="S3036" s="14"/>
      <c r="T3036" s="14"/>
      <c r="U3036" s="14"/>
      <c r="V3036" s="14"/>
      <c r="W3036" s="14"/>
      <c r="X3036" s="14"/>
      <c r="Y3036" s="14"/>
      <c r="Z3036" s="14"/>
    </row>
    <row r="3037">
      <c r="A3037" s="106">
        <v>3036.0</v>
      </c>
      <c r="B3037" s="107" t="s">
        <v>8903</v>
      </c>
      <c r="C3037" s="107" t="s">
        <v>9136</v>
      </c>
      <c r="D3037" s="107" t="s">
        <v>4569</v>
      </c>
      <c r="E3037" s="36" t="s">
        <v>9137</v>
      </c>
      <c r="F3037" s="14"/>
      <c r="G3037" s="14"/>
      <c r="H3037" s="14"/>
      <c r="I3037" s="14"/>
      <c r="J3037" s="14"/>
      <c r="K3037" s="14"/>
      <c r="L3037" s="14"/>
      <c r="M3037" s="14"/>
      <c r="N3037" s="14"/>
      <c r="O3037" s="14"/>
      <c r="P3037" s="14"/>
      <c r="Q3037" s="14"/>
      <c r="R3037" s="14"/>
      <c r="S3037" s="14"/>
      <c r="T3037" s="14"/>
      <c r="U3037" s="14"/>
      <c r="V3037" s="14"/>
      <c r="W3037" s="14"/>
      <c r="X3037" s="14"/>
      <c r="Y3037" s="14"/>
      <c r="Z3037" s="14"/>
    </row>
    <row r="3038">
      <c r="A3038" s="106">
        <v>3037.0</v>
      </c>
      <c r="B3038" s="107" t="s">
        <v>8903</v>
      </c>
      <c r="C3038" s="107" t="s">
        <v>9138</v>
      </c>
      <c r="D3038" s="107" t="s">
        <v>4509</v>
      </c>
      <c r="E3038" s="36" t="s">
        <v>9139</v>
      </c>
      <c r="F3038" s="14"/>
      <c r="G3038" s="14"/>
      <c r="H3038" s="14"/>
      <c r="I3038" s="14"/>
      <c r="J3038" s="14"/>
      <c r="K3038" s="14"/>
      <c r="L3038" s="14"/>
      <c r="M3038" s="14"/>
      <c r="N3038" s="14"/>
      <c r="O3038" s="14"/>
      <c r="P3038" s="14"/>
      <c r="Q3038" s="14"/>
      <c r="R3038" s="14"/>
      <c r="S3038" s="14"/>
      <c r="T3038" s="14"/>
      <c r="U3038" s="14"/>
      <c r="V3038" s="14"/>
      <c r="W3038" s="14"/>
      <c r="X3038" s="14"/>
      <c r="Y3038" s="14"/>
      <c r="Z3038" s="14"/>
    </row>
    <row r="3039">
      <c r="A3039" s="106">
        <v>3038.0</v>
      </c>
      <c r="B3039" s="107" t="s">
        <v>8903</v>
      </c>
      <c r="C3039" s="107" t="s">
        <v>5631</v>
      </c>
      <c r="D3039" s="107" t="s">
        <v>4680</v>
      </c>
      <c r="E3039" s="36" t="s">
        <v>9140</v>
      </c>
      <c r="F3039" s="14"/>
      <c r="G3039" s="14"/>
      <c r="H3039" s="14"/>
      <c r="I3039" s="14"/>
      <c r="J3039" s="14"/>
      <c r="K3039" s="14"/>
      <c r="L3039" s="14"/>
      <c r="M3039" s="14"/>
      <c r="N3039" s="14"/>
      <c r="O3039" s="14"/>
      <c r="P3039" s="14"/>
      <c r="Q3039" s="14"/>
      <c r="R3039" s="14"/>
      <c r="S3039" s="14"/>
      <c r="T3039" s="14"/>
      <c r="U3039" s="14"/>
      <c r="V3039" s="14"/>
      <c r="W3039" s="14"/>
      <c r="X3039" s="14"/>
      <c r="Y3039" s="14"/>
      <c r="Z3039" s="14"/>
    </row>
    <row r="3040">
      <c r="A3040" s="106">
        <v>3039.0</v>
      </c>
      <c r="B3040" s="107" t="s">
        <v>8903</v>
      </c>
      <c r="C3040" s="107" t="s">
        <v>4988</v>
      </c>
      <c r="D3040" s="107" t="s">
        <v>4509</v>
      </c>
      <c r="E3040" s="36" t="s">
        <v>9141</v>
      </c>
      <c r="F3040" s="14"/>
      <c r="G3040" s="14"/>
      <c r="H3040" s="14"/>
      <c r="I3040" s="14"/>
      <c r="J3040" s="14"/>
      <c r="K3040" s="14"/>
      <c r="L3040" s="14"/>
      <c r="M3040" s="14"/>
      <c r="N3040" s="14"/>
      <c r="O3040" s="14"/>
      <c r="P3040" s="14"/>
      <c r="Q3040" s="14"/>
      <c r="R3040" s="14"/>
      <c r="S3040" s="14"/>
      <c r="T3040" s="14"/>
      <c r="U3040" s="14"/>
      <c r="V3040" s="14"/>
      <c r="W3040" s="14"/>
      <c r="X3040" s="14"/>
      <c r="Y3040" s="14"/>
      <c r="Z3040" s="14"/>
    </row>
    <row r="3041">
      <c r="A3041" s="106">
        <v>3040.0</v>
      </c>
      <c r="B3041" s="107" t="s">
        <v>8903</v>
      </c>
      <c r="C3041" s="107" t="s">
        <v>4830</v>
      </c>
      <c r="D3041" s="107" t="s">
        <v>4505</v>
      </c>
      <c r="E3041" s="36" t="s">
        <v>9142</v>
      </c>
      <c r="F3041" s="14"/>
      <c r="G3041" s="14"/>
      <c r="H3041" s="14"/>
      <c r="I3041" s="14"/>
      <c r="J3041" s="14"/>
      <c r="K3041" s="14"/>
      <c r="L3041" s="14"/>
      <c r="M3041" s="14"/>
      <c r="N3041" s="14"/>
      <c r="O3041" s="14"/>
      <c r="P3041" s="14"/>
      <c r="Q3041" s="14"/>
      <c r="R3041" s="14"/>
      <c r="S3041" s="14"/>
      <c r="T3041" s="14"/>
      <c r="U3041" s="14"/>
      <c r="V3041" s="14"/>
      <c r="W3041" s="14"/>
      <c r="X3041" s="14"/>
      <c r="Y3041" s="14"/>
      <c r="Z3041" s="14"/>
    </row>
    <row r="3042">
      <c r="A3042" s="106">
        <v>3041.0</v>
      </c>
      <c r="B3042" s="107" t="s">
        <v>8903</v>
      </c>
      <c r="C3042" s="107" t="s">
        <v>9143</v>
      </c>
      <c r="D3042" s="107" t="s">
        <v>4509</v>
      </c>
      <c r="E3042" s="36" t="s">
        <v>9144</v>
      </c>
      <c r="F3042" s="14"/>
      <c r="G3042" s="14"/>
      <c r="H3042" s="14"/>
      <c r="I3042" s="14"/>
      <c r="J3042" s="14"/>
      <c r="K3042" s="14"/>
      <c r="L3042" s="14"/>
      <c r="M3042" s="14"/>
      <c r="N3042" s="14"/>
      <c r="O3042" s="14"/>
      <c r="P3042" s="14"/>
      <c r="Q3042" s="14"/>
      <c r="R3042" s="14"/>
      <c r="S3042" s="14"/>
      <c r="T3042" s="14"/>
      <c r="U3042" s="14"/>
      <c r="V3042" s="14"/>
      <c r="W3042" s="14"/>
      <c r="X3042" s="14"/>
      <c r="Y3042" s="14"/>
      <c r="Z3042" s="14"/>
    </row>
    <row r="3043">
      <c r="A3043" s="106">
        <v>3042.0</v>
      </c>
      <c r="B3043" s="107" t="s">
        <v>8903</v>
      </c>
      <c r="C3043" s="107" t="s">
        <v>9145</v>
      </c>
      <c r="D3043" s="107" t="s">
        <v>4509</v>
      </c>
      <c r="E3043" s="36" t="s">
        <v>9146</v>
      </c>
      <c r="F3043" s="14"/>
      <c r="G3043" s="14"/>
      <c r="H3043" s="14"/>
      <c r="I3043" s="14"/>
      <c r="J3043" s="14"/>
      <c r="K3043" s="14"/>
      <c r="L3043" s="14"/>
      <c r="M3043" s="14"/>
      <c r="N3043" s="14"/>
      <c r="O3043" s="14"/>
      <c r="P3043" s="14"/>
      <c r="Q3043" s="14"/>
      <c r="R3043" s="14"/>
      <c r="S3043" s="14"/>
      <c r="T3043" s="14"/>
      <c r="U3043" s="14"/>
      <c r="V3043" s="14"/>
      <c r="W3043" s="14"/>
      <c r="X3043" s="14"/>
      <c r="Y3043" s="14"/>
      <c r="Z3043" s="14"/>
    </row>
    <row r="3044">
      <c r="A3044" s="106">
        <v>3043.0</v>
      </c>
      <c r="B3044" s="107" t="s">
        <v>8903</v>
      </c>
      <c r="C3044" s="107" t="s">
        <v>9147</v>
      </c>
      <c r="D3044" s="107" t="s">
        <v>4509</v>
      </c>
      <c r="E3044" s="36" t="s">
        <v>9148</v>
      </c>
      <c r="F3044" s="14"/>
      <c r="G3044" s="14"/>
      <c r="H3044" s="14"/>
      <c r="I3044" s="14"/>
      <c r="J3044" s="14"/>
      <c r="K3044" s="14"/>
      <c r="L3044" s="14"/>
      <c r="M3044" s="14"/>
      <c r="N3044" s="14"/>
      <c r="O3044" s="14"/>
      <c r="P3044" s="14"/>
      <c r="Q3044" s="14"/>
      <c r="R3044" s="14"/>
      <c r="S3044" s="14"/>
      <c r="T3044" s="14"/>
      <c r="U3044" s="14"/>
      <c r="V3044" s="14"/>
      <c r="W3044" s="14"/>
      <c r="X3044" s="14"/>
      <c r="Y3044" s="14"/>
      <c r="Z3044" s="14"/>
    </row>
    <row r="3045">
      <c r="A3045" s="106">
        <v>3044.0</v>
      </c>
      <c r="B3045" s="107" t="s">
        <v>8903</v>
      </c>
      <c r="C3045" s="107" t="s">
        <v>5096</v>
      </c>
      <c r="D3045" s="107" t="s">
        <v>4509</v>
      </c>
      <c r="E3045" s="36" t="s">
        <v>9149</v>
      </c>
      <c r="F3045" s="14"/>
      <c r="G3045" s="14"/>
      <c r="H3045" s="14"/>
      <c r="I3045" s="14"/>
      <c r="J3045" s="14"/>
      <c r="K3045" s="14"/>
      <c r="L3045" s="14"/>
      <c r="M3045" s="14"/>
      <c r="N3045" s="14"/>
      <c r="O3045" s="14"/>
      <c r="P3045" s="14"/>
      <c r="Q3045" s="14"/>
      <c r="R3045" s="14"/>
      <c r="S3045" s="14"/>
      <c r="T3045" s="14"/>
      <c r="U3045" s="14"/>
      <c r="V3045" s="14"/>
      <c r="W3045" s="14"/>
      <c r="X3045" s="14"/>
      <c r="Y3045" s="14"/>
      <c r="Z3045" s="14"/>
    </row>
    <row r="3046">
      <c r="A3046" s="106">
        <v>3045.0</v>
      </c>
      <c r="B3046" s="107" t="s">
        <v>8903</v>
      </c>
      <c r="C3046" s="107" t="s">
        <v>9150</v>
      </c>
      <c r="D3046" s="107" t="s">
        <v>4505</v>
      </c>
      <c r="E3046" s="36" t="s">
        <v>9151</v>
      </c>
      <c r="F3046" s="14"/>
      <c r="G3046" s="14"/>
      <c r="H3046" s="14"/>
      <c r="I3046" s="14"/>
      <c r="J3046" s="14"/>
      <c r="K3046" s="14"/>
      <c r="L3046" s="14"/>
      <c r="M3046" s="14"/>
      <c r="N3046" s="14"/>
      <c r="O3046" s="14"/>
      <c r="P3046" s="14"/>
      <c r="Q3046" s="14"/>
      <c r="R3046" s="14"/>
      <c r="S3046" s="14"/>
      <c r="T3046" s="14"/>
      <c r="U3046" s="14"/>
      <c r="V3046" s="14"/>
      <c r="W3046" s="14"/>
      <c r="X3046" s="14"/>
      <c r="Y3046" s="14"/>
      <c r="Z3046" s="14"/>
    </row>
    <row r="3047">
      <c r="A3047" s="106">
        <v>3046.0</v>
      </c>
      <c r="B3047" s="107" t="s">
        <v>8903</v>
      </c>
      <c r="C3047" s="107" t="s">
        <v>4976</v>
      </c>
      <c r="D3047" s="107" t="s">
        <v>4505</v>
      </c>
      <c r="E3047" s="36" t="s">
        <v>9152</v>
      </c>
      <c r="F3047" s="14"/>
      <c r="G3047" s="14"/>
      <c r="H3047" s="14"/>
      <c r="I3047" s="14"/>
      <c r="J3047" s="14"/>
      <c r="K3047" s="14"/>
      <c r="L3047" s="14"/>
      <c r="M3047" s="14"/>
      <c r="N3047" s="14"/>
      <c r="O3047" s="14"/>
      <c r="P3047" s="14"/>
      <c r="Q3047" s="14"/>
      <c r="R3047" s="14"/>
      <c r="S3047" s="14"/>
      <c r="T3047" s="14"/>
      <c r="U3047" s="14"/>
      <c r="V3047" s="14"/>
      <c r="W3047" s="14"/>
      <c r="X3047" s="14"/>
      <c r="Y3047" s="14"/>
      <c r="Z3047" s="14"/>
    </row>
    <row r="3048">
      <c r="A3048" s="106">
        <v>3047.0</v>
      </c>
      <c r="B3048" s="107" t="s">
        <v>8903</v>
      </c>
      <c r="C3048" s="107" t="s">
        <v>5124</v>
      </c>
      <c r="D3048" s="107" t="s">
        <v>5224</v>
      </c>
      <c r="E3048" s="36" t="s">
        <v>9153</v>
      </c>
      <c r="F3048" s="14"/>
      <c r="G3048" s="14"/>
      <c r="H3048" s="14"/>
      <c r="I3048" s="14"/>
      <c r="J3048" s="14"/>
      <c r="K3048" s="14"/>
      <c r="L3048" s="14"/>
      <c r="M3048" s="14"/>
      <c r="N3048" s="14"/>
      <c r="O3048" s="14"/>
      <c r="P3048" s="14"/>
      <c r="Q3048" s="14"/>
      <c r="R3048" s="14"/>
      <c r="S3048" s="14"/>
      <c r="T3048" s="14"/>
      <c r="U3048" s="14"/>
      <c r="V3048" s="14"/>
      <c r="W3048" s="14"/>
      <c r="X3048" s="14"/>
      <c r="Y3048" s="14"/>
      <c r="Z3048" s="14"/>
    </row>
    <row r="3049">
      <c r="A3049" s="106">
        <v>3048.0</v>
      </c>
      <c r="B3049" s="107" t="s">
        <v>8903</v>
      </c>
      <c r="C3049" s="107" t="s">
        <v>4529</v>
      </c>
      <c r="D3049" s="107" t="s">
        <v>4569</v>
      </c>
      <c r="E3049" s="36" t="s">
        <v>9099</v>
      </c>
      <c r="F3049" s="14"/>
      <c r="G3049" s="14"/>
      <c r="H3049" s="14"/>
      <c r="I3049" s="14"/>
      <c r="J3049" s="14"/>
      <c r="K3049" s="14"/>
      <c r="L3049" s="14"/>
      <c r="M3049" s="14"/>
      <c r="N3049" s="14"/>
      <c r="O3049" s="14"/>
      <c r="P3049" s="14"/>
      <c r="Q3049" s="14"/>
      <c r="R3049" s="14"/>
      <c r="S3049" s="14"/>
      <c r="T3049" s="14"/>
      <c r="U3049" s="14"/>
      <c r="V3049" s="14"/>
      <c r="W3049" s="14"/>
      <c r="X3049" s="14"/>
      <c r="Y3049" s="14"/>
      <c r="Z3049" s="14"/>
    </row>
    <row r="3050">
      <c r="A3050" s="106">
        <v>3049.0</v>
      </c>
      <c r="B3050" s="107" t="s">
        <v>8903</v>
      </c>
      <c r="C3050" s="107" t="s">
        <v>4937</v>
      </c>
      <c r="D3050" s="107" t="s">
        <v>4569</v>
      </c>
      <c r="E3050" s="36" t="s">
        <v>9154</v>
      </c>
      <c r="F3050" s="14"/>
      <c r="G3050" s="14"/>
      <c r="H3050" s="14"/>
      <c r="I3050" s="14"/>
      <c r="J3050" s="14"/>
      <c r="K3050" s="14"/>
      <c r="L3050" s="14"/>
      <c r="M3050" s="14"/>
      <c r="N3050" s="14"/>
      <c r="O3050" s="14"/>
      <c r="P3050" s="14"/>
      <c r="Q3050" s="14"/>
      <c r="R3050" s="14"/>
      <c r="S3050" s="14"/>
      <c r="T3050" s="14"/>
      <c r="U3050" s="14"/>
      <c r="V3050" s="14"/>
      <c r="W3050" s="14"/>
      <c r="X3050" s="14"/>
      <c r="Y3050" s="14"/>
      <c r="Z3050" s="14"/>
    </row>
    <row r="3051">
      <c r="A3051" s="106">
        <v>3050.0</v>
      </c>
      <c r="B3051" s="107" t="s">
        <v>8903</v>
      </c>
      <c r="C3051" s="107" t="s">
        <v>9155</v>
      </c>
      <c r="D3051" s="107" t="s">
        <v>4543</v>
      </c>
      <c r="E3051" s="36" t="s">
        <v>9156</v>
      </c>
      <c r="F3051" s="14"/>
      <c r="G3051" s="14"/>
      <c r="H3051" s="14"/>
      <c r="I3051" s="14"/>
      <c r="J3051" s="14"/>
      <c r="K3051" s="14"/>
      <c r="L3051" s="14"/>
      <c r="M3051" s="14"/>
      <c r="N3051" s="14"/>
      <c r="O3051" s="14"/>
      <c r="P3051" s="14"/>
      <c r="Q3051" s="14"/>
      <c r="R3051" s="14"/>
      <c r="S3051" s="14"/>
      <c r="T3051" s="14"/>
      <c r="U3051" s="14"/>
      <c r="V3051" s="14"/>
      <c r="W3051" s="14"/>
      <c r="X3051" s="14"/>
      <c r="Y3051" s="14"/>
      <c r="Z3051" s="14"/>
    </row>
    <row r="3052">
      <c r="A3052" s="106">
        <v>3051.0</v>
      </c>
      <c r="B3052" s="107" t="s">
        <v>8903</v>
      </c>
      <c r="C3052" s="107" t="s">
        <v>9157</v>
      </c>
      <c r="D3052" s="107" t="s">
        <v>4509</v>
      </c>
      <c r="E3052" s="36" t="s">
        <v>9158</v>
      </c>
      <c r="F3052" s="14"/>
      <c r="G3052" s="14"/>
      <c r="H3052" s="14"/>
      <c r="I3052" s="14"/>
      <c r="J3052" s="14"/>
      <c r="K3052" s="14"/>
      <c r="L3052" s="14"/>
      <c r="M3052" s="14"/>
      <c r="N3052" s="14"/>
      <c r="O3052" s="14"/>
      <c r="P3052" s="14"/>
      <c r="Q3052" s="14"/>
      <c r="R3052" s="14"/>
      <c r="S3052" s="14"/>
      <c r="T3052" s="14"/>
      <c r="U3052" s="14"/>
      <c r="V3052" s="14"/>
      <c r="W3052" s="14"/>
      <c r="X3052" s="14"/>
      <c r="Y3052" s="14"/>
      <c r="Z3052" s="14"/>
    </row>
    <row r="3053">
      <c r="A3053" s="106">
        <v>3052.0</v>
      </c>
      <c r="B3053" s="107" t="s">
        <v>8903</v>
      </c>
      <c r="C3053" s="107" t="s">
        <v>9159</v>
      </c>
      <c r="D3053" s="107" t="s">
        <v>4680</v>
      </c>
      <c r="E3053" s="36" t="s">
        <v>9160</v>
      </c>
      <c r="F3053" s="14"/>
      <c r="G3053" s="14"/>
      <c r="H3053" s="14"/>
      <c r="I3053" s="14"/>
      <c r="J3053" s="14"/>
      <c r="K3053" s="14"/>
      <c r="L3053" s="14"/>
      <c r="M3053" s="14"/>
      <c r="N3053" s="14"/>
      <c r="O3053" s="14"/>
      <c r="P3053" s="14"/>
      <c r="Q3053" s="14"/>
      <c r="R3053" s="14"/>
      <c r="S3053" s="14"/>
      <c r="T3053" s="14"/>
      <c r="U3053" s="14"/>
      <c r="V3053" s="14"/>
      <c r="W3053" s="14"/>
      <c r="X3053" s="14"/>
      <c r="Y3053" s="14"/>
      <c r="Z3053" s="14"/>
    </row>
    <row r="3054">
      <c r="A3054" s="106">
        <v>3053.0</v>
      </c>
      <c r="B3054" s="107" t="s">
        <v>8903</v>
      </c>
      <c r="C3054" s="107" t="s">
        <v>4822</v>
      </c>
      <c r="D3054" s="107" t="s">
        <v>4509</v>
      </c>
      <c r="E3054" s="36" t="s">
        <v>9161</v>
      </c>
      <c r="F3054" s="14"/>
      <c r="G3054" s="14"/>
      <c r="H3054" s="14"/>
      <c r="I3054" s="14"/>
      <c r="J3054" s="14"/>
      <c r="K3054" s="14"/>
      <c r="L3054" s="14"/>
      <c r="M3054" s="14"/>
      <c r="N3054" s="14"/>
      <c r="O3054" s="14"/>
      <c r="P3054" s="14"/>
      <c r="Q3054" s="14"/>
      <c r="R3054" s="14"/>
      <c r="S3054" s="14"/>
      <c r="T3054" s="14"/>
      <c r="U3054" s="14"/>
      <c r="V3054" s="14"/>
      <c r="W3054" s="14"/>
      <c r="X3054" s="14"/>
      <c r="Y3054" s="14"/>
      <c r="Z3054" s="14"/>
    </row>
    <row r="3055">
      <c r="A3055" s="106">
        <v>3054.0</v>
      </c>
      <c r="B3055" s="107" t="s">
        <v>8903</v>
      </c>
      <c r="C3055" s="107" t="s">
        <v>5292</v>
      </c>
      <c r="D3055" s="107" t="s">
        <v>4509</v>
      </c>
      <c r="E3055" s="36" t="s">
        <v>9162</v>
      </c>
      <c r="F3055" s="14"/>
      <c r="G3055" s="14"/>
      <c r="H3055" s="14"/>
      <c r="I3055" s="14"/>
      <c r="J3055" s="14"/>
      <c r="K3055" s="14"/>
      <c r="L3055" s="14"/>
      <c r="M3055" s="14"/>
      <c r="N3055" s="14"/>
      <c r="O3055" s="14"/>
      <c r="P3055" s="14"/>
      <c r="Q3055" s="14"/>
      <c r="R3055" s="14"/>
      <c r="S3055" s="14"/>
      <c r="T3055" s="14"/>
      <c r="U3055" s="14"/>
      <c r="V3055" s="14"/>
      <c r="W3055" s="14"/>
      <c r="X3055" s="14"/>
      <c r="Y3055" s="14"/>
      <c r="Z3055" s="14"/>
    </row>
    <row r="3056">
      <c r="A3056" s="106">
        <v>3055.0</v>
      </c>
      <c r="B3056" s="107" t="s">
        <v>8903</v>
      </c>
      <c r="C3056" s="107" t="s">
        <v>6843</v>
      </c>
      <c r="D3056" s="107" t="s">
        <v>4543</v>
      </c>
      <c r="E3056" s="36" t="s">
        <v>9163</v>
      </c>
      <c r="F3056" s="14"/>
      <c r="G3056" s="14"/>
      <c r="H3056" s="14"/>
      <c r="I3056" s="14"/>
      <c r="J3056" s="14"/>
      <c r="K3056" s="14"/>
      <c r="L3056" s="14"/>
      <c r="M3056" s="14"/>
      <c r="N3056" s="14"/>
      <c r="O3056" s="14"/>
      <c r="P3056" s="14"/>
      <c r="Q3056" s="14"/>
      <c r="R3056" s="14"/>
      <c r="S3056" s="14"/>
      <c r="T3056" s="14"/>
      <c r="U3056" s="14"/>
      <c r="V3056" s="14"/>
      <c r="W3056" s="14"/>
      <c r="X3056" s="14"/>
      <c r="Y3056" s="14"/>
      <c r="Z3056" s="14"/>
    </row>
    <row r="3057">
      <c r="A3057" s="106">
        <v>3056.0</v>
      </c>
      <c r="B3057" s="107" t="s">
        <v>8903</v>
      </c>
      <c r="C3057" s="107" t="s">
        <v>9164</v>
      </c>
      <c r="D3057" s="107" t="s">
        <v>4505</v>
      </c>
      <c r="E3057" s="36" t="s">
        <v>9165</v>
      </c>
      <c r="F3057" s="14"/>
      <c r="G3057" s="14"/>
      <c r="H3057" s="14"/>
      <c r="I3057" s="14"/>
      <c r="J3057" s="14"/>
      <c r="K3057" s="14"/>
      <c r="L3057" s="14"/>
      <c r="M3057" s="14"/>
      <c r="N3057" s="14"/>
      <c r="O3057" s="14"/>
      <c r="P3057" s="14"/>
      <c r="Q3057" s="14"/>
      <c r="R3057" s="14"/>
      <c r="S3057" s="14"/>
      <c r="T3057" s="14"/>
      <c r="U3057" s="14"/>
      <c r="V3057" s="14"/>
      <c r="W3057" s="14"/>
      <c r="X3057" s="14"/>
      <c r="Y3057" s="14"/>
      <c r="Z3057" s="14"/>
    </row>
    <row r="3058">
      <c r="A3058" s="106">
        <v>3057.0</v>
      </c>
      <c r="B3058" s="107" t="s">
        <v>8903</v>
      </c>
      <c r="C3058" s="107" t="s">
        <v>4994</v>
      </c>
      <c r="D3058" s="107" t="s">
        <v>4505</v>
      </c>
      <c r="E3058" s="36" t="s">
        <v>9166</v>
      </c>
      <c r="F3058" s="14"/>
      <c r="G3058" s="14"/>
      <c r="H3058" s="14"/>
      <c r="I3058" s="14"/>
      <c r="J3058" s="14"/>
      <c r="K3058" s="14"/>
      <c r="L3058" s="14"/>
      <c r="M3058" s="14"/>
      <c r="N3058" s="14"/>
      <c r="O3058" s="14"/>
      <c r="P3058" s="14"/>
      <c r="Q3058" s="14"/>
      <c r="R3058" s="14"/>
      <c r="S3058" s="14"/>
      <c r="T3058" s="14"/>
      <c r="U3058" s="14"/>
      <c r="V3058" s="14"/>
      <c r="W3058" s="14"/>
      <c r="X3058" s="14"/>
      <c r="Y3058" s="14"/>
      <c r="Z3058" s="14"/>
    </row>
    <row r="3059">
      <c r="A3059" s="106">
        <v>3058.0</v>
      </c>
      <c r="B3059" s="107" t="s">
        <v>8903</v>
      </c>
      <c r="C3059" s="107" t="s">
        <v>5096</v>
      </c>
      <c r="D3059" s="107" t="s">
        <v>4509</v>
      </c>
      <c r="E3059" s="36" t="s">
        <v>9167</v>
      </c>
      <c r="F3059" s="14"/>
      <c r="G3059" s="14"/>
      <c r="H3059" s="14"/>
      <c r="I3059" s="14"/>
      <c r="J3059" s="14"/>
      <c r="K3059" s="14"/>
      <c r="L3059" s="14"/>
      <c r="M3059" s="14"/>
      <c r="N3059" s="14"/>
      <c r="O3059" s="14"/>
      <c r="P3059" s="14"/>
      <c r="Q3059" s="14"/>
      <c r="R3059" s="14"/>
      <c r="S3059" s="14"/>
      <c r="T3059" s="14"/>
      <c r="U3059" s="14"/>
      <c r="V3059" s="14"/>
      <c r="W3059" s="14"/>
      <c r="X3059" s="14"/>
      <c r="Y3059" s="14"/>
      <c r="Z3059" s="14"/>
    </row>
    <row r="3060">
      <c r="A3060" s="106">
        <v>3059.0</v>
      </c>
      <c r="B3060" s="107" t="s">
        <v>8903</v>
      </c>
      <c r="C3060" s="107" t="s">
        <v>9168</v>
      </c>
      <c r="D3060" s="107" t="s">
        <v>4509</v>
      </c>
      <c r="E3060" s="36" t="s">
        <v>9169</v>
      </c>
      <c r="F3060" s="14"/>
      <c r="G3060" s="14"/>
      <c r="H3060" s="14"/>
      <c r="I3060" s="14"/>
      <c r="J3060" s="14"/>
      <c r="K3060" s="14"/>
      <c r="L3060" s="14"/>
      <c r="M3060" s="14"/>
      <c r="N3060" s="14"/>
      <c r="O3060" s="14"/>
      <c r="P3060" s="14"/>
      <c r="Q3060" s="14"/>
      <c r="R3060" s="14"/>
      <c r="S3060" s="14"/>
      <c r="T3060" s="14"/>
      <c r="U3060" s="14"/>
      <c r="V3060" s="14"/>
      <c r="W3060" s="14"/>
      <c r="X3060" s="14"/>
      <c r="Y3060" s="14"/>
      <c r="Z3060" s="14"/>
    </row>
    <row r="3061">
      <c r="A3061" s="106">
        <v>3060.0</v>
      </c>
      <c r="B3061" s="107" t="s">
        <v>8903</v>
      </c>
      <c r="C3061" s="107" t="s">
        <v>4897</v>
      </c>
      <c r="D3061" s="107" t="s">
        <v>4509</v>
      </c>
      <c r="E3061" s="36" t="s">
        <v>9170</v>
      </c>
      <c r="F3061" s="14"/>
      <c r="G3061" s="14"/>
      <c r="H3061" s="14"/>
      <c r="I3061" s="14"/>
      <c r="J3061" s="14"/>
      <c r="K3061" s="14"/>
      <c r="L3061" s="14"/>
      <c r="M3061" s="14"/>
      <c r="N3061" s="14"/>
      <c r="O3061" s="14"/>
      <c r="P3061" s="14"/>
      <c r="Q3061" s="14"/>
      <c r="R3061" s="14"/>
      <c r="S3061" s="14"/>
      <c r="T3061" s="14"/>
      <c r="U3061" s="14"/>
      <c r="V3061" s="14"/>
      <c r="W3061" s="14"/>
      <c r="X3061" s="14"/>
      <c r="Y3061" s="14"/>
      <c r="Z3061" s="14"/>
    </row>
    <row r="3062">
      <c r="A3062" s="106">
        <v>3061.0</v>
      </c>
      <c r="B3062" s="107" t="s">
        <v>8903</v>
      </c>
      <c r="C3062" s="107" t="s">
        <v>4909</v>
      </c>
      <c r="D3062" s="107" t="s">
        <v>4509</v>
      </c>
      <c r="E3062" s="36" t="s">
        <v>9171</v>
      </c>
      <c r="F3062" s="14"/>
      <c r="G3062" s="14"/>
      <c r="H3062" s="14"/>
      <c r="I3062" s="14"/>
      <c r="J3062" s="14"/>
      <c r="K3062" s="14"/>
      <c r="L3062" s="14"/>
      <c r="M3062" s="14"/>
      <c r="N3062" s="14"/>
      <c r="O3062" s="14"/>
      <c r="P3062" s="14"/>
      <c r="Q3062" s="14"/>
      <c r="R3062" s="14"/>
      <c r="S3062" s="14"/>
      <c r="T3062" s="14"/>
      <c r="U3062" s="14"/>
      <c r="V3062" s="14"/>
      <c r="W3062" s="14"/>
      <c r="X3062" s="14"/>
      <c r="Y3062" s="14"/>
      <c r="Z3062" s="14"/>
    </row>
    <row r="3063">
      <c r="A3063" s="106">
        <v>3062.0</v>
      </c>
      <c r="B3063" s="107" t="s">
        <v>8903</v>
      </c>
      <c r="C3063" s="107" t="s">
        <v>7082</v>
      </c>
      <c r="D3063" s="107" t="s">
        <v>4543</v>
      </c>
      <c r="E3063" s="36" t="s">
        <v>9172</v>
      </c>
      <c r="F3063" s="14"/>
      <c r="G3063" s="14"/>
      <c r="H3063" s="14"/>
      <c r="I3063" s="14"/>
      <c r="J3063" s="14"/>
      <c r="K3063" s="14"/>
      <c r="L3063" s="14"/>
      <c r="M3063" s="14"/>
      <c r="N3063" s="14"/>
      <c r="O3063" s="14"/>
      <c r="P3063" s="14"/>
      <c r="Q3063" s="14"/>
      <c r="R3063" s="14"/>
      <c r="S3063" s="14"/>
      <c r="T3063" s="14"/>
      <c r="U3063" s="14"/>
      <c r="V3063" s="14"/>
      <c r="W3063" s="14"/>
      <c r="X3063" s="14"/>
      <c r="Y3063" s="14"/>
      <c r="Z3063" s="14"/>
    </row>
    <row r="3064">
      <c r="A3064" s="106">
        <v>3063.0</v>
      </c>
      <c r="B3064" s="107" t="s">
        <v>8903</v>
      </c>
      <c r="C3064" s="107" t="s">
        <v>4814</v>
      </c>
      <c r="D3064" s="107" t="s">
        <v>4509</v>
      </c>
      <c r="E3064" s="36" t="s">
        <v>9173</v>
      </c>
      <c r="F3064" s="14"/>
      <c r="G3064" s="14"/>
      <c r="H3064" s="14"/>
      <c r="I3064" s="14"/>
      <c r="J3064" s="14"/>
      <c r="K3064" s="14"/>
      <c r="L3064" s="14"/>
      <c r="M3064" s="14"/>
      <c r="N3064" s="14"/>
      <c r="O3064" s="14"/>
      <c r="P3064" s="14"/>
      <c r="Q3064" s="14"/>
      <c r="R3064" s="14"/>
      <c r="S3064" s="14"/>
      <c r="T3064" s="14"/>
      <c r="U3064" s="14"/>
      <c r="V3064" s="14"/>
      <c r="W3064" s="14"/>
      <c r="X3064" s="14"/>
      <c r="Y3064" s="14"/>
      <c r="Z3064" s="14"/>
    </row>
    <row r="3065">
      <c r="A3065" s="106">
        <v>3064.0</v>
      </c>
      <c r="B3065" s="107" t="s">
        <v>8903</v>
      </c>
      <c r="C3065" s="107" t="s">
        <v>9174</v>
      </c>
      <c r="D3065" s="107" t="s">
        <v>4509</v>
      </c>
      <c r="E3065" s="36" t="s">
        <v>9175</v>
      </c>
      <c r="F3065" s="14"/>
      <c r="G3065" s="14"/>
      <c r="H3065" s="14"/>
      <c r="I3065" s="14"/>
      <c r="J3065" s="14"/>
      <c r="K3065" s="14"/>
      <c r="L3065" s="14"/>
      <c r="M3065" s="14"/>
      <c r="N3065" s="14"/>
      <c r="O3065" s="14"/>
      <c r="P3065" s="14"/>
      <c r="Q3065" s="14"/>
      <c r="R3065" s="14"/>
      <c r="S3065" s="14"/>
      <c r="T3065" s="14"/>
      <c r="U3065" s="14"/>
      <c r="V3065" s="14"/>
      <c r="W3065" s="14"/>
      <c r="X3065" s="14"/>
      <c r="Y3065" s="14"/>
      <c r="Z3065" s="14"/>
    </row>
    <row r="3066">
      <c r="A3066" s="106">
        <v>3065.0</v>
      </c>
      <c r="B3066" s="107" t="s">
        <v>8903</v>
      </c>
      <c r="C3066" s="107" t="s">
        <v>5086</v>
      </c>
      <c r="D3066" s="107" t="s">
        <v>4680</v>
      </c>
      <c r="E3066" s="36" t="s">
        <v>9176</v>
      </c>
      <c r="F3066" s="14"/>
      <c r="G3066" s="14"/>
      <c r="H3066" s="14"/>
      <c r="I3066" s="14"/>
      <c r="J3066" s="14"/>
      <c r="K3066" s="14"/>
      <c r="L3066" s="14"/>
      <c r="M3066" s="14"/>
      <c r="N3066" s="14"/>
      <c r="O3066" s="14"/>
      <c r="P3066" s="14"/>
      <c r="Q3066" s="14"/>
      <c r="R3066" s="14"/>
      <c r="S3066" s="14"/>
      <c r="T3066" s="14"/>
      <c r="U3066" s="14"/>
      <c r="V3066" s="14"/>
      <c r="W3066" s="14"/>
      <c r="X3066" s="14"/>
      <c r="Y3066" s="14"/>
      <c r="Z3066" s="14"/>
    </row>
    <row r="3067">
      <c r="A3067" s="106">
        <v>3066.0</v>
      </c>
      <c r="B3067" s="107" t="s">
        <v>8903</v>
      </c>
      <c r="C3067" s="107" t="s">
        <v>4897</v>
      </c>
      <c r="D3067" s="107" t="s">
        <v>4569</v>
      </c>
      <c r="E3067" s="36" t="s">
        <v>9177</v>
      </c>
      <c r="F3067" s="14"/>
      <c r="G3067" s="14"/>
      <c r="H3067" s="14"/>
      <c r="I3067" s="14"/>
      <c r="J3067" s="14"/>
      <c r="K3067" s="14"/>
      <c r="L3067" s="14"/>
      <c r="M3067" s="14"/>
      <c r="N3067" s="14"/>
      <c r="O3067" s="14"/>
      <c r="P3067" s="14"/>
      <c r="Q3067" s="14"/>
      <c r="R3067" s="14"/>
      <c r="S3067" s="14"/>
      <c r="T3067" s="14"/>
      <c r="U3067" s="14"/>
      <c r="V3067" s="14"/>
      <c r="W3067" s="14"/>
      <c r="X3067" s="14"/>
      <c r="Y3067" s="14"/>
      <c r="Z3067" s="14"/>
    </row>
    <row r="3068">
      <c r="A3068" s="106">
        <v>3067.0</v>
      </c>
      <c r="B3068" s="107" t="s">
        <v>8903</v>
      </c>
      <c r="C3068" s="107" t="s">
        <v>5702</v>
      </c>
      <c r="D3068" s="107" t="s">
        <v>4509</v>
      </c>
      <c r="E3068" s="36" t="s">
        <v>9178</v>
      </c>
      <c r="F3068" s="14"/>
      <c r="G3068" s="14"/>
      <c r="H3068" s="14"/>
      <c r="I3068" s="14"/>
      <c r="J3068" s="14"/>
      <c r="K3068" s="14"/>
      <c r="L3068" s="14"/>
      <c r="M3068" s="14"/>
      <c r="N3068" s="14"/>
      <c r="O3068" s="14"/>
      <c r="P3068" s="14"/>
      <c r="Q3068" s="14"/>
      <c r="R3068" s="14"/>
      <c r="S3068" s="14"/>
      <c r="T3068" s="14"/>
      <c r="U3068" s="14"/>
      <c r="V3068" s="14"/>
      <c r="W3068" s="14"/>
      <c r="X3068" s="14"/>
      <c r="Y3068" s="14"/>
      <c r="Z3068" s="14"/>
    </row>
    <row r="3069">
      <c r="A3069" s="106">
        <v>3068.0</v>
      </c>
      <c r="B3069" s="107" t="s">
        <v>8903</v>
      </c>
      <c r="C3069" s="107" t="s">
        <v>4692</v>
      </c>
      <c r="D3069" s="107" t="s">
        <v>4509</v>
      </c>
      <c r="E3069" s="36" t="s">
        <v>9179</v>
      </c>
      <c r="F3069" s="14"/>
      <c r="G3069" s="14"/>
      <c r="H3069" s="14"/>
      <c r="I3069" s="14"/>
      <c r="J3069" s="14"/>
      <c r="K3069" s="14"/>
      <c r="L3069" s="14"/>
      <c r="M3069" s="14"/>
      <c r="N3069" s="14"/>
      <c r="O3069" s="14"/>
      <c r="P3069" s="14"/>
      <c r="Q3069" s="14"/>
      <c r="R3069" s="14"/>
      <c r="S3069" s="14"/>
      <c r="T3069" s="14"/>
      <c r="U3069" s="14"/>
      <c r="V3069" s="14"/>
      <c r="W3069" s="14"/>
      <c r="X3069" s="14"/>
      <c r="Y3069" s="14"/>
      <c r="Z3069" s="14"/>
    </row>
    <row r="3070">
      <c r="A3070" s="106">
        <v>3069.0</v>
      </c>
      <c r="B3070" s="107" t="s">
        <v>8903</v>
      </c>
      <c r="C3070" s="107" t="s">
        <v>9180</v>
      </c>
      <c r="D3070" s="107" t="s">
        <v>4509</v>
      </c>
      <c r="E3070" s="36" t="s">
        <v>9178</v>
      </c>
      <c r="F3070" s="14"/>
      <c r="G3070" s="14"/>
      <c r="H3070" s="14"/>
      <c r="I3070" s="14"/>
      <c r="J3070" s="14"/>
      <c r="K3070" s="14"/>
      <c r="L3070" s="14"/>
      <c r="M3070" s="14"/>
      <c r="N3070" s="14"/>
      <c r="O3070" s="14"/>
      <c r="P3070" s="14"/>
      <c r="Q3070" s="14"/>
      <c r="R3070" s="14"/>
      <c r="S3070" s="14"/>
      <c r="T3070" s="14"/>
      <c r="U3070" s="14"/>
      <c r="V3070" s="14"/>
      <c r="W3070" s="14"/>
      <c r="X3070" s="14"/>
      <c r="Y3070" s="14"/>
      <c r="Z3070" s="14"/>
    </row>
    <row r="3071">
      <c r="A3071" s="106">
        <v>3070.0</v>
      </c>
      <c r="B3071" s="107" t="s">
        <v>8903</v>
      </c>
      <c r="C3071" s="107" t="s">
        <v>4839</v>
      </c>
      <c r="D3071" s="107" t="s">
        <v>4509</v>
      </c>
      <c r="E3071" s="36" t="s">
        <v>7269</v>
      </c>
      <c r="F3071" s="14"/>
      <c r="G3071" s="14"/>
      <c r="H3071" s="14"/>
      <c r="I3071" s="14"/>
      <c r="J3071" s="14"/>
      <c r="K3071" s="14"/>
      <c r="L3071" s="14"/>
      <c r="M3071" s="14"/>
      <c r="N3071" s="14"/>
      <c r="O3071" s="14"/>
      <c r="P3071" s="14"/>
      <c r="Q3071" s="14"/>
      <c r="R3071" s="14"/>
      <c r="S3071" s="14"/>
      <c r="T3071" s="14"/>
      <c r="U3071" s="14"/>
      <c r="V3071" s="14"/>
      <c r="W3071" s="14"/>
      <c r="X3071" s="14"/>
      <c r="Y3071" s="14"/>
      <c r="Z3071" s="14"/>
    </row>
    <row r="3072">
      <c r="A3072" s="106">
        <v>3071.0</v>
      </c>
      <c r="B3072" s="107" t="s">
        <v>8903</v>
      </c>
      <c r="C3072" s="107" t="s">
        <v>5310</v>
      </c>
      <c r="D3072" s="107" t="s">
        <v>4680</v>
      </c>
      <c r="E3072" s="36" t="s">
        <v>9181</v>
      </c>
      <c r="F3072" s="14"/>
      <c r="G3072" s="14"/>
      <c r="H3072" s="14"/>
      <c r="I3072" s="14"/>
      <c r="J3072" s="14"/>
      <c r="K3072" s="14"/>
      <c r="L3072" s="14"/>
      <c r="M3072" s="14"/>
      <c r="N3072" s="14"/>
      <c r="O3072" s="14"/>
      <c r="P3072" s="14"/>
      <c r="Q3072" s="14"/>
      <c r="R3072" s="14"/>
      <c r="S3072" s="14"/>
      <c r="T3072" s="14"/>
      <c r="U3072" s="14"/>
      <c r="V3072" s="14"/>
      <c r="W3072" s="14"/>
      <c r="X3072" s="14"/>
      <c r="Y3072" s="14"/>
      <c r="Z3072" s="14"/>
    </row>
    <row r="3073">
      <c r="A3073" s="106">
        <v>3072.0</v>
      </c>
      <c r="B3073" s="107" t="s">
        <v>8903</v>
      </c>
      <c r="C3073" s="107" t="s">
        <v>9182</v>
      </c>
      <c r="D3073" s="107" t="s">
        <v>4509</v>
      </c>
      <c r="E3073" s="36" t="s">
        <v>9183</v>
      </c>
      <c r="F3073" s="14"/>
      <c r="G3073" s="14"/>
      <c r="H3073" s="14"/>
      <c r="I3073" s="14"/>
      <c r="J3073" s="14"/>
      <c r="K3073" s="14"/>
      <c r="L3073" s="14"/>
      <c r="M3073" s="14"/>
      <c r="N3073" s="14"/>
      <c r="O3073" s="14"/>
      <c r="P3073" s="14"/>
      <c r="Q3073" s="14"/>
      <c r="R3073" s="14"/>
      <c r="S3073" s="14"/>
      <c r="T3073" s="14"/>
      <c r="U3073" s="14"/>
      <c r="V3073" s="14"/>
      <c r="W3073" s="14"/>
      <c r="X3073" s="14"/>
      <c r="Y3073" s="14"/>
      <c r="Z3073" s="14"/>
    </row>
    <row r="3074">
      <c r="A3074" s="106">
        <v>3073.0</v>
      </c>
      <c r="B3074" s="107" t="s">
        <v>8903</v>
      </c>
      <c r="C3074" s="107" t="s">
        <v>8305</v>
      </c>
      <c r="D3074" s="107" t="s">
        <v>4509</v>
      </c>
      <c r="E3074" s="36" t="s">
        <v>9184</v>
      </c>
      <c r="F3074" s="14"/>
      <c r="G3074" s="14"/>
      <c r="H3074" s="14"/>
      <c r="I3074" s="14"/>
      <c r="J3074" s="14"/>
      <c r="K3074" s="14"/>
      <c r="L3074" s="14"/>
      <c r="M3074" s="14"/>
      <c r="N3074" s="14"/>
      <c r="O3074" s="14"/>
      <c r="P3074" s="14"/>
      <c r="Q3074" s="14"/>
      <c r="R3074" s="14"/>
      <c r="S3074" s="14"/>
      <c r="T3074" s="14"/>
      <c r="U3074" s="14"/>
      <c r="V3074" s="14"/>
      <c r="W3074" s="14"/>
      <c r="X3074" s="14"/>
      <c r="Y3074" s="14"/>
      <c r="Z3074" s="14"/>
    </row>
    <row r="3075">
      <c r="A3075" s="106">
        <v>3074.0</v>
      </c>
      <c r="B3075" s="107" t="s">
        <v>8903</v>
      </c>
      <c r="C3075" s="107" t="s">
        <v>4521</v>
      </c>
      <c r="D3075" s="107" t="s">
        <v>4569</v>
      </c>
      <c r="E3075" s="36" t="s">
        <v>9178</v>
      </c>
      <c r="F3075" s="14"/>
      <c r="G3075" s="14"/>
      <c r="H3075" s="14"/>
      <c r="I3075" s="14"/>
      <c r="J3075" s="14"/>
      <c r="K3075" s="14"/>
      <c r="L3075" s="14"/>
      <c r="M3075" s="14"/>
      <c r="N3075" s="14"/>
      <c r="O3075" s="14"/>
      <c r="P3075" s="14"/>
      <c r="Q3075" s="14"/>
      <c r="R3075" s="14"/>
      <c r="S3075" s="14"/>
      <c r="T3075" s="14"/>
      <c r="U3075" s="14"/>
      <c r="V3075" s="14"/>
      <c r="W3075" s="14"/>
      <c r="X3075" s="14"/>
      <c r="Y3075" s="14"/>
      <c r="Z3075" s="14"/>
    </row>
    <row r="3076">
      <c r="A3076" s="106">
        <v>3075.0</v>
      </c>
      <c r="B3076" s="107" t="s">
        <v>8903</v>
      </c>
      <c r="C3076" s="107" t="s">
        <v>9185</v>
      </c>
      <c r="D3076" s="107" t="s">
        <v>4509</v>
      </c>
      <c r="E3076" s="36" t="s">
        <v>9186</v>
      </c>
      <c r="F3076" s="14"/>
      <c r="G3076" s="14"/>
      <c r="H3076" s="14"/>
      <c r="I3076" s="14"/>
      <c r="J3076" s="14"/>
      <c r="K3076" s="14"/>
      <c r="L3076" s="14"/>
      <c r="M3076" s="14"/>
      <c r="N3076" s="14"/>
      <c r="O3076" s="14"/>
      <c r="P3076" s="14"/>
      <c r="Q3076" s="14"/>
      <c r="R3076" s="14"/>
      <c r="S3076" s="14"/>
      <c r="T3076" s="14"/>
      <c r="U3076" s="14"/>
      <c r="V3076" s="14"/>
      <c r="W3076" s="14"/>
      <c r="X3076" s="14"/>
      <c r="Y3076" s="14"/>
      <c r="Z3076" s="14"/>
    </row>
    <row r="3077">
      <c r="A3077" s="106">
        <v>3076.0</v>
      </c>
      <c r="B3077" s="107" t="s">
        <v>8903</v>
      </c>
      <c r="C3077" s="107" t="s">
        <v>7245</v>
      </c>
      <c r="D3077" s="107" t="s">
        <v>4509</v>
      </c>
      <c r="E3077" s="36" t="s">
        <v>9187</v>
      </c>
      <c r="F3077" s="14"/>
      <c r="G3077" s="14"/>
      <c r="H3077" s="14"/>
      <c r="I3077" s="14"/>
      <c r="J3077" s="14"/>
      <c r="K3077" s="14"/>
      <c r="L3077" s="14"/>
      <c r="M3077" s="14"/>
      <c r="N3077" s="14"/>
      <c r="O3077" s="14"/>
      <c r="P3077" s="14"/>
      <c r="Q3077" s="14"/>
      <c r="R3077" s="14"/>
      <c r="S3077" s="14"/>
      <c r="T3077" s="14"/>
      <c r="U3077" s="14"/>
      <c r="V3077" s="14"/>
      <c r="W3077" s="14"/>
      <c r="X3077" s="14"/>
      <c r="Y3077" s="14"/>
      <c r="Z3077" s="14"/>
    </row>
    <row r="3078">
      <c r="A3078" s="106">
        <v>3077.0</v>
      </c>
      <c r="B3078" s="107" t="s">
        <v>8903</v>
      </c>
      <c r="C3078" s="107" t="s">
        <v>4585</v>
      </c>
      <c r="D3078" s="107" t="s">
        <v>4509</v>
      </c>
      <c r="E3078" s="36" t="s">
        <v>9188</v>
      </c>
      <c r="F3078" s="14"/>
      <c r="G3078" s="14"/>
      <c r="H3078" s="14"/>
      <c r="I3078" s="14"/>
      <c r="J3078" s="14"/>
      <c r="K3078" s="14"/>
      <c r="L3078" s="14"/>
      <c r="M3078" s="14"/>
      <c r="N3078" s="14"/>
      <c r="O3078" s="14"/>
      <c r="P3078" s="14"/>
      <c r="Q3078" s="14"/>
      <c r="R3078" s="14"/>
      <c r="S3078" s="14"/>
      <c r="T3078" s="14"/>
      <c r="U3078" s="14"/>
      <c r="V3078" s="14"/>
      <c r="W3078" s="14"/>
      <c r="X3078" s="14"/>
      <c r="Y3078" s="14"/>
      <c r="Z3078" s="14"/>
    </row>
    <row r="3079">
      <c r="A3079" s="106">
        <v>3078.0</v>
      </c>
      <c r="B3079" s="107" t="s">
        <v>8903</v>
      </c>
      <c r="C3079" s="107" t="s">
        <v>9189</v>
      </c>
      <c r="D3079" s="107" t="s">
        <v>4680</v>
      </c>
      <c r="E3079" s="36" t="s">
        <v>7269</v>
      </c>
      <c r="F3079" s="14"/>
      <c r="G3079" s="14"/>
      <c r="H3079" s="14"/>
      <c r="I3079" s="14"/>
      <c r="J3079" s="14"/>
      <c r="K3079" s="14"/>
      <c r="L3079" s="14"/>
      <c r="M3079" s="14"/>
      <c r="N3079" s="14"/>
      <c r="O3079" s="14"/>
      <c r="P3079" s="14"/>
      <c r="Q3079" s="14"/>
      <c r="R3079" s="14"/>
      <c r="S3079" s="14"/>
      <c r="T3079" s="14"/>
      <c r="U3079" s="14"/>
      <c r="V3079" s="14"/>
      <c r="W3079" s="14"/>
      <c r="X3079" s="14"/>
      <c r="Y3079" s="14"/>
      <c r="Z3079" s="14"/>
    </row>
    <row r="3080">
      <c r="A3080" s="106">
        <v>3079.0</v>
      </c>
      <c r="B3080" s="107" t="s">
        <v>8903</v>
      </c>
      <c r="C3080" s="107" t="s">
        <v>6362</v>
      </c>
      <c r="D3080" s="107" t="s">
        <v>4509</v>
      </c>
      <c r="E3080" s="36" t="s">
        <v>9190</v>
      </c>
      <c r="F3080" s="14"/>
      <c r="G3080" s="14"/>
      <c r="H3080" s="14"/>
      <c r="I3080" s="14"/>
      <c r="J3080" s="14"/>
      <c r="K3080" s="14"/>
      <c r="L3080" s="14"/>
      <c r="M3080" s="14"/>
      <c r="N3080" s="14"/>
      <c r="O3080" s="14"/>
      <c r="P3080" s="14"/>
      <c r="Q3080" s="14"/>
      <c r="R3080" s="14"/>
      <c r="S3080" s="14"/>
      <c r="T3080" s="14"/>
      <c r="U3080" s="14"/>
      <c r="V3080" s="14"/>
      <c r="W3080" s="14"/>
      <c r="X3080" s="14"/>
      <c r="Y3080" s="14"/>
      <c r="Z3080" s="14"/>
    </row>
    <row r="3081">
      <c r="A3081" s="106">
        <v>3080.0</v>
      </c>
      <c r="B3081" s="107" t="s">
        <v>8903</v>
      </c>
      <c r="C3081" s="107" t="s">
        <v>5076</v>
      </c>
      <c r="D3081" s="107" t="s">
        <v>4509</v>
      </c>
      <c r="E3081" s="36" t="s">
        <v>9191</v>
      </c>
      <c r="F3081" s="14"/>
      <c r="G3081" s="14"/>
      <c r="H3081" s="14"/>
      <c r="I3081" s="14"/>
      <c r="J3081" s="14"/>
      <c r="K3081" s="14"/>
      <c r="L3081" s="14"/>
      <c r="M3081" s="14"/>
      <c r="N3081" s="14"/>
      <c r="O3081" s="14"/>
      <c r="P3081" s="14"/>
      <c r="Q3081" s="14"/>
      <c r="R3081" s="14"/>
      <c r="S3081" s="14"/>
      <c r="T3081" s="14"/>
      <c r="U3081" s="14"/>
      <c r="V3081" s="14"/>
      <c r="W3081" s="14"/>
      <c r="X3081" s="14"/>
      <c r="Y3081" s="14"/>
      <c r="Z3081" s="14"/>
    </row>
    <row r="3082">
      <c r="A3082" s="106">
        <v>3081.0</v>
      </c>
      <c r="B3082" s="107" t="s">
        <v>8903</v>
      </c>
      <c r="C3082" s="107" t="s">
        <v>8392</v>
      </c>
      <c r="D3082" s="107" t="s">
        <v>4543</v>
      </c>
      <c r="E3082" s="36" t="s">
        <v>9192</v>
      </c>
      <c r="F3082" s="14"/>
      <c r="G3082" s="14"/>
      <c r="H3082" s="14"/>
      <c r="I3082" s="14"/>
      <c r="J3082" s="14"/>
      <c r="K3082" s="14"/>
      <c r="L3082" s="14"/>
      <c r="M3082" s="14"/>
      <c r="N3082" s="14"/>
      <c r="O3082" s="14"/>
      <c r="P3082" s="14"/>
      <c r="Q3082" s="14"/>
      <c r="R3082" s="14"/>
      <c r="S3082" s="14"/>
      <c r="T3082" s="14"/>
      <c r="U3082" s="14"/>
      <c r="V3082" s="14"/>
      <c r="W3082" s="14"/>
      <c r="X3082" s="14"/>
      <c r="Y3082" s="14"/>
      <c r="Z3082" s="14"/>
    </row>
    <row r="3083">
      <c r="A3083" s="106">
        <v>3082.0</v>
      </c>
      <c r="B3083" s="107" t="s">
        <v>8903</v>
      </c>
      <c r="C3083" s="107" t="s">
        <v>5508</v>
      </c>
      <c r="D3083" s="107" t="s">
        <v>4509</v>
      </c>
      <c r="E3083" s="36" t="s">
        <v>9193</v>
      </c>
      <c r="F3083" s="14"/>
      <c r="G3083" s="14"/>
      <c r="H3083" s="14"/>
      <c r="I3083" s="14"/>
      <c r="J3083" s="14"/>
      <c r="K3083" s="14"/>
      <c r="L3083" s="14"/>
      <c r="M3083" s="14"/>
      <c r="N3083" s="14"/>
      <c r="O3083" s="14"/>
      <c r="P3083" s="14"/>
      <c r="Q3083" s="14"/>
      <c r="R3083" s="14"/>
      <c r="S3083" s="14"/>
      <c r="T3083" s="14"/>
      <c r="U3083" s="14"/>
      <c r="V3083" s="14"/>
      <c r="W3083" s="14"/>
      <c r="X3083" s="14"/>
      <c r="Y3083" s="14"/>
      <c r="Z3083" s="14"/>
    </row>
    <row r="3084">
      <c r="A3084" s="106">
        <v>3083.0</v>
      </c>
      <c r="B3084" s="107" t="s">
        <v>8903</v>
      </c>
      <c r="C3084" s="107" t="s">
        <v>5562</v>
      </c>
      <c r="D3084" s="107" t="s">
        <v>4569</v>
      </c>
      <c r="E3084" s="36" t="s">
        <v>9194</v>
      </c>
      <c r="F3084" s="14"/>
      <c r="G3084" s="14"/>
      <c r="H3084" s="14"/>
      <c r="I3084" s="14"/>
      <c r="J3084" s="14"/>
      <c r="K3084" s="14"/>
      <c r="L3084" s="14"/>
      <c r="M3084" s="14"/>
      <c r="N3084" s="14"/>
      <c r="O3084" s="14"/>
      <c r="P3084" s="14"/>
      <c r="Q3084" s="14"/>
      <c r="R3084" s="14"/>
      <c r="S3084" s="14"/>
      <c r="T3084" s="14"/>
      <c r="U3084" s="14"/>
      <c r="V3084" s="14"/>
      <c r="W3084" s="14"/>
      <c r="X3084" s="14"/>
      <c r="Y3084" s="14"/>
      <c r="Z3084" s="14"/>
    </row>
    <row r="3085">
      <c r="A3085" s="106">
        <v>3084.0</v>
      </c>
      <c r="B3085" s="107" t="s">
        <v>8903</v>
      </c>
      <c r="C3085" s="107" t="s">
        <v>9195</v>
      </c>
      <c r="D3085" s="107" t="s">
        <v>4543</v>
      </c>
      <c r="E3085" s="36" t="s">
        <v>9196</v>
      </c>
      <c r="F3085" s="14"/>
      <c r="G3085" s="14"/>
      <c r="H3085" s="14"/>
      <c r="I3085" s="14"/>
      <c r="J3085" s="14"/>
      <c r="K3085" s="14"/>
      <c r="L3085" s="14"/>
      <c r="M3085" s="14"/>
      <c r="N3085" s="14"/>
      <c r="O3085" s="14"/>
      <c r="P3085" s="14"/>
      <c r="Q3085" s="14"/>
      <c r="R3085" s="14"/>
      <c r="S3085" s="14"/>
      <c r="T3085" s="14"/>
      <c r="U3085" s="14"/>
      <c r="V3085" s="14"/>
      <c r="W3085" s="14"/>
      <c r="X3085" s="14"/>
      <c r="Y3085" s="14"/>
      <c r="Z3085" s="14"/>
    </row>
    <row r="3086">
      <c r="A3086" s="106">
        <v>3085.0</v>
      </c>
      <c r="B3086" s="107" t="s">
        <v>8903</v>
      </c>
      <c r="C3086" s="107" t="s">
        <v>4982</v>
      </c>
      <c r="D3086" s="107" t="s">
        <v>4509</v>
      </c>
      <c r="E3086" s="36" t="s">
        <v>9197</v>
      </c>
      <c r="F3086" s="14"/>
      <c r="G3086" s="14"/>
      <c r="H3086" s="14"/>
      <c r="I3086" s="14"/>
      <c r="J3086" s="14"/>
      <c r="K3086" s="14"/>
      <c r="L3086" s="14"/>
      <c r="M3086" s="14"/>
      <c r="N3086" s="14"/>
      <c r="O3086" s="14"/>
      <c r="P3086" s="14"/>
      <c r="Q3086" s="14"/>
      <c r="R3086" s="14"/>
      <c r="S3086" s="14"/>
      <c r="T3086" s="14"/>
      <c r="U3086" s="14"/>
      <c r="V3086" s="14"/>
      <c r="W3086" s="14"/>
      <c r="X3086" s="14"/>
      <c r="Y3086" s="14"/>
      <c r="Z3086" s="14"/>
    </row>
    <row r="3087">
      <c r="A3087" s="106">
        <v>3086.0</v>
      </c>
      <c r="B3087" s="107" t="s">
        <v>8903</v>
      </c>
      <c r="C3087" s="107" t="s">
        <v>6605</v>
      </c>
      <c r="D3087" s="107" t="s">
        <v>4505</v>
      </c>
      <c r="E3087" s="36" t="s">
        <v>9198</v>
      </c>
      <c r="F3087" s="14"/>
      <c r="G3087" s="14"/>
      <c r="H3087" s="14"/>
      <c r="I3087" s="14"/>
      <c r="J3087" s="14"/>
      <c r="K3087" s="14"/>
      <c r="L3087" s="14"/>
      <c r="M3087" s="14"/>
      <c r="N3087" s="14"/>
      <c r="O3087" s="14"/>
      <c r="P3087" s="14"/>
      <c r="Q3087" s="14"/>
      <c r="R3087" s="14"/>
      <c r="S3087" s="14"/>
      <c r="T3087" s="14"/>
      <c r="U3087" s="14"/>
      <c r="V3087" s="14"/>
      <c r="W3087" s="14"/>
      <c r="X3087" s="14"/>
      <c r="Y3087" s="14"/>
      <c r="Z3087" s="14"/>
    </row>
    <row r="3088">
      <c r="A3088" s="106">
        <v>3087.0</v>
      </c>
      <c r="B3088" s="107" t="s">
        <v>8903</v>
      </c>
      <c r="C3088" s="107" t="s">
        <v>9199</v>
      </c>
      <c r="D3088" s="107" t="s">
        <v>4509</v>
      </c>
      <c r="E3088" s="36" t="s">
        <v>9200</v>
      </c>
      <c r="F3088" s="14"/>
      <c r="G3088" s="14"/>
      <c r="H3088" s="14"/>
      <c r="I3088" s="14"/>
      <c r="J3088" s="14"/>
      <c r="K3088" s="14"/>
      <c r="L3088" s="14"/>
      <c r="M3088" s="14"/>
      <c r="N3088" s="14"/>
      <c r="O3088" s="14"/>
      <c r="P3088" s="14"/>
      <c r="Q3088" s="14"/>
      <c r="R3088" s="14"/>
      <c r="S3088" s="14"/>
      <c r="T3088" s="14"/>
      <c r="U3088" s="14"/>
      <c r="V3088" s="14"/>
      <c r="W3088" s="14"/>
      <c r="X3088" s="14"/>
      <c r="Y3088" s="14"/>
      <c r="Z3088" s="14"/>
    </row>
    <row r="3089">
      <c r="A3089" s="106">
        <v>3088.0</v>
      </c>
      <c r="B3089" s="107" t="s">
        <v>8903</v>
      </c>
      <c r="C3089" s="107" t="s">
        <v>4692</v>
      </c>
      <c r="D3089" s="107" t="s">
        <v>4505</v>
      </c>
      <c r="E3089" s="36" t="s">
        <v>9201</v>
      </c>
      <c r="F3089" s="14"/>
      <c r="G3089" s="14"/>
      <c r="H3089" s="14"/>
      <c r="I3089" s="14"/>
      <c r="J3089" s="14"/>
      <c r="K3089" s="14"/>
      <c r="L3089" s="14"/>
      <c r="M3089" s="14"/>
      <c r="N3089" s="14"/>
      <c r="O3089" s="14"/>
      <c r="P3089" s="14"/>
      <c r="Q3089" s="14"/>
      <c r="R3089" s="14"/>
      <c r="S3089" s="14"/>
      <c r="T3089" s="14"/>
      <c r="U3089" s="14"/>
      <c r="V3089" s="14"/>
      <c r="W3089" s="14"/>
      <c r="X3089" s="14"/>
      <c r="Y3089" s="14"/>
      <c r="Z3089" s="14"/>
    </row>
    <row r="3090">
      <c r="A3090" s="106">
        <v>3089.0</v>
      </c>
      <c r="B3090" s="107" t="s">
        <v>8903</v>
      </c>
      <c r="C3090" s="107" t="s">
        <v>7965</v>
      </c>
      <c r="D3090" s="107" t="s">
        <v>4509</v>
      </c>
      <c r="E3090" s="36" t="s">
        <v>9202</v>
      </c>
      <c r="F3090" s="14"/>
      <c r="G3090" s="14"/>
      <c r="H3090" s="14"/>
      <c r="I3090" s="14"/>
      <c r="J3090" s="14"/>
      <c r="K3090" s="14"/>
      <c r="L3090" s="14"/>
      <c r="M3090" s="14"/>
      <c r="N3090" s="14"/>
      <c r="O3090" s="14"/>
      <c r="P3090" s="14"/>
      <c r="Q3090" s="14"/>
      <c r="R3090" s="14"/>
      <c r="S3090" s="14"/>
      <c r="T3090" s="14"/>
      <c r="U3090" s="14"/>
      <c r="V3090" s="14"/>
      <c r="W3090" s="14"/>
      <c r="X3090" s="14"/>
      <c r="Y3090" s="14"/>
      <c r="Z3090" s="14"/>
    </row>
    <row r="3091">
      <c r="A3091" s="106">
        <v>3090.0</v>
      </c>
      <c r="B3091" s="107" t="s">
        <v>8903</v>
      </c>
      <c r="C3091" s="107" t="s">
        <v>5721</v>
      </c>
      <c r="D3091" s="107" t="s">
        <v>4543</v>
      </c>
      <c r="E3091" s="36" t="s">
        <v>9203</v>
      </c>
      <c r="F3091" s="14"/>
      <c r="G3091" s="14"/>
      <c r="H3091" s="14"/>
      <c r="I3091" s="14"/>
      <c r="J3091" s="14"/>
      <c r="K3091" s="14"/>
      <c r="L3091" s="14"/>
      <c r="M3091" s="14"/>
      <c r="N3091" s="14"/>
      <c r="O3091" s="14"/>
      <c r="P3091" s="14"/>
      <c r="Q3091" s="14"/>
      <c r="R3091" s="14"/>
      <c r="S3091" s="14"/>
      <c r="T3091" s="14"/>
      <c r="U3091" s="14"/>
      <c r="V3091" s="14"/>
      <c r="W3091" s="14"/>
      <c r="X3091" s="14"/>
      <c r="Y3091" s="14"/>
      <c r="Z3091" s="14"/>
    </row>
    <row r="3092">
      <c r="A3092" s="106">
        <v>3091.0</v>
      </c>
      <c r="B3092" s="107" t="s">
        <v>8903</v>
      </c>
      <c r="C3092" s="107" t="s">
        <v>9204</v>
      </c>
      <c r="D3092" s="107" t="s">
        <v>4569</v>
      </c>
      <c r="E3092" s="36" t="s">
        <v>9205</v>
      </c>
      <c r="F3092" s="14"/>
      <c r="G3092" s="14"/>
      <c r="H3092" s="14"/>
      <c r="I3092" s="14"/>
      <c r="J3092" s="14"/>
      <c r="K3092" s="14"/>
      <c r="L3092" s="14"/>
      <c r="M3092" s="14"/>
      <c r="N3092" s="14"/>
      <c r="O3092" s="14"/>
      <c r="P3092" s="14"/>
      <c r="Q3092" s="14"/>
      <c r="R3092" s="14"/>
      <c r="S3092" s="14"/>
      <c r="T3092" s="14"/>
      <c r="U3092" s="14"/>
      <c r="V3092" s="14"/>
      <c r="W3092" s="14"/>
      <c r="X3092" s="14"/>
      <c r="Y3092" s="14"/>
      <c r="Z3092" s="14"/>
    </row>
    <row r="3093">
      <c r="A3093" s="106">
        <v>3092.0</v>
      </c>
      <c r="B3093" s="107" t="s">
        <v>8903</v>
      </c>
      <c r="C3093" s="107" t="s">
        <v>4780</v>
      </c>
      <c r="D3093" s="107" t="s">
        <v>4509</v>
      </c>
      <c r="E3093" s="36" t="s">
        <v>9206</v>
      </c>
      <c r="F3093" s="14"/>
      <c r="G3093" s="14"/>
      <c r="H3093" s="14"/>
      <c r="I3093" s="14"/>
      <c r="J3093" s="14"/>
      <c r="K3093" s="14"/>
      <c r="L3093" s="14"/>
      <c r="M3093" s="14"/>
      <c r="N3093" s="14"/>
      <c r="O3093" s="14"/>
      <c r="P3093" s="14"/>
      <c r="Q3093" s="14"/>
      <c r="R3093" s="14"/>
      <c r="S3093" s="14"/>
      <c r="T3093" s="14"/>
      <c r="U3093" s="14"/>
      <c r="V3093" s="14"/>
      <c r="W3093" s="14"/>
      <c r="X3093" s="14"/>
      <c r="Y3093" s="14"/>
      <c r="Z3093" s="14"/>
    </row>
    <row r="3094">
      <c r="A3094" s="106">
        <v>3093.0</v>
      </c>
      <c r="B3094" s="107" t="s">
        <v>8903</v>
      </c>
      <c r="C3094" s="107" t="s">
        <v>8840</v>
      </c>
      <c r="D3094" s="107" t="s">
        <v>4509</v>
      </c>
      <c r="E3094" s="36" t="s">
        <v>9207</v>
      </c>
      <c r="F3094" s="14"/>
      <c r="G3094" s="14"/>
      <c r="H3094" s="14"/>
      <c r="I3094" s="14"/>
      <c r="J3094" s="14"/>
      <c r="K3094" s="14"/>
      <c r="L3094" s="14"/>
      <c r="M3094" s="14"/>
      <c r="N3094" s="14"/>
      <c r="O3094" s="14"/>
      <c r="P3094" s="14"/>
      <c r="Q3094" s="14"/>
      <c r="R3094" s="14"/>
      <c r="S3094" s="14"/>
      <c r="T3094" s="14"/>
      <c r="U3094" s="14"/>
      <c r="V3094" s="14"/>
      <c r="W3094" s="14"/>
      <c r="X3094" s="14"/>
      <c r="Y3094" s="14"/>
      <c r="Z3094" s="14"/>
    </row>
    <row r="3095">
      <c r="A3095" s="106">
        <v>3094.0</v>
      </c>
      <c r="B3095" s="107" t="s">
        <v>8903</v>
      </c>
      <c r="C3095" s="107" t="s">
        <v>9208</v>
      </c>
      <c r="D3095" s="107" t="s">
        <v>4543</v>
      </c>
      <c r="E3095" s="36" t="s">
        <v>9209</v>
      </c>
      <c r="F3095" s="14"/>
      <c r="G3095" s="14"/>
      <c r="H3095" s="14"/>
      <c r="I3095" s="14"/>
      <c r="J3095" s="14"/>
      <c r="K3095" s="14"/>
      <c r="L3095" s="14"/>
      <c r="M3095" s="14"/>
      <c r="N3095" s="14"/>
      <c r="O3095" s="14"/>
      <c r="P3095" s="14"/>
      <c r="Q3095" s="14"/>
      <c r="R3095" s="14"/>
      <c r="S3095" s="14"/>
      <c r="T3095" s="14"/>
      <c r="U3095" s="14"/>
      <c r="V3095" s="14"/>
      <c r="W3095" s="14"/>
      <c r="X3095" s="14"/>
      <c r="Y3095" s="14"/>
      <c r="Z3095" s="14"/>
    </row>
    <row r="3096">
      <c r="A3096" s="106">
        <v>3095.0</v>
      </c>
      <c r="B3096" s="107" t="s">
        <v>8903</v>
      </c>
      <c r="C3096" s="107" t="s">
        <v>5796</v>
      </c>
      <c r="D3096" s="107" t="s">
        <v>4543</v>
      </c>
      <c r="E3096" s="36" t="s">
        <v>7269</v>
      </c>
      <c r="F3096" s="14"/>
      <c r="G3096" s="14"/>
      <c r="H3096" s="14"/>
      <c r="I3096" s="14"/>
      <c r="J3096" s="14"/>
      <c r="K3096" s="14"/>
      <c r="L3096" s="14"/>
      <c r="M3096" s="14"/>
      <c r="N3096" s="14"/>
      <c r="O3096" s="14"/>
      <c r="P3096" s="14"/>
      <c r="Q3096" s="14"/>
      <c r="R3096" s="14"/>
      <c r="S3096" s="14"/>
      <c r="T3096" s="14"/>
      <c r="U3096" s="14"/>
      <c r="V3096" s="14"/>
      <c r="W3096" s="14"/>
      <c r="X3096" s="14"/>
      <c r="Y3096" s="14"/>
      <c r="Z3096" s="14"/>
    </row>
    <row r="3097">
      <c r="A3097" s="106">
        <v>3096.0</v>
      </c>
      <c r="B3097" s="107" t="s">
        <v>8903</v>
      </c>
      <c r="C3097" s="107" t="s">
        <v>9210</v>
      </c>
      <c r="D3097" s="107" t="s">
        <v>4509</v>
      </c>
      <c r="E3097" s="36" t="s">
        <v>9211</v>
      </c>
      <c r="F3097" s="14"/>
      <c r="G3097" s="14"/>
      <c r="H3097" s="14"/>
      <c r="I3097" s="14"/>
      <c r="J3097" s="14"/>
      <c r="K3097" s="14"/>
      <c r="L3097" s="14"/>
      <c r="M3097" s="14"/>
      <c r="N3097" s="14"/>
      <c r="O3097" s="14"/>
      <c r="P3097" s="14"/>
      <c r="Q3097" s="14"/>
      <c r="R3097" s="14"/>
      <c r="S3097" s="14"/>
      <c r="T3097" s="14"/>
      <c r="U3097" s="14"/>
      <c r="V3097" s="14"/>
      <c r="W3097" s="14"/>
      <c r="X3097" s="14"/>
      <c r="Y3097" s="14"/>
      <c r="Z3097" s="14"/>
    </row>
    <row r="3098">
      <c r="A3098" s="106">
        <v>3097.0</v>
      </c>
      <c r="B3098" s="107" t="s">
        <v>8903</v>
      </c>
      <c r="C3098" s="107" t="s">
        <v>7680</v>
      </c>
      <c r="D3098" s="107" t="s">
        <v>4509</v>
      </c>
      <c r="E3098" s="36" t="s">
        <v>9212</v>
      </c>
      <c r="F3098" s="14"/>
      <c r="G3098" s="14"/>
      <c r="H3098" s="14"/>
      <c r="I3098" s="14"/>
      <c r="J3098" s="14"/>
      <c r="K3098" s="14"/>
      <c r="L3098" s="14"/>
      <c r="M3098" s="14"/>
      <c r="N3098" s="14"/>
      <c r="O3098" s="14"/>
      <c r="P3098" s="14"/>
      <c r="Q3098" s="14"/>
      <c r="R3098" s="14"/>
      <c r="S3098" s="14"/>
      <c r="T3098" s="14"/>
      <c r="U3098" s="14"/>
      <c r="V3098" s="14"/>
      <c r="W3098" s="14"/>
      <c r="X3098" s="14"/>
      <c r="Y3098" s="14"/>
      <c r="Z3098" s="14"/>
    </row>
    <row r="3099">
      <c r="A3099" s="106">
        <v>3098.0</v>
      </c>
      <c r="B3099" s="107" t="s">
        <v>8903</v>
      </c>
      <c r="C3099" s="107" t="s">
        <v>9213</v>
      </c>
      <c r="D3099" s="107" t="s">
        <v>4509</v>
      </c>
      <c r="E3099" s="36" t="s">
        <v>9214</v>
      </c>
      <c r="F3099" s="14"/>
      <c r="G3099" s="14"/>
      <c r="H3099" s="14"/>
      <c r="I3099" s="14"/>
      <c r="J3099" s="14"/>
      <c r="K3099" s="14"/>
      <c r="L3099" s="14"/>
      <c r="M3099" s="14"/>
      <c r="N3099" s="14"/>
      <c r="O3099" s="14"/>
      <c r="P3099" s="14"/>
      <c r="Q3099" s="14"/>
      <c r="R3099" s="14"/>
      <c r="S3099" s="14"/>
      <c r="T3099" s="14"/>
      <c r="U3099" s="14"/>
      <c r="V3099" s="14"/>
      <c r="W3099" s="14"/>
      <c r="X3099" s="14"/>
      <c r="Y3099" s="14"/>
      <c r="Z3099" s="14"/>
    </row>
    <row r="3100">
      <c r="A3100" s="106">
        <v>3099.0</v>
      </c>
      <c r="B3100" s="107" t="s">
        <v>8903</v>
      </c>
      <c r="C3100" s="107" t="s">
        <v>9215</v>
      </c>
      <c r="D3100" s="107" t="s">
        <v>4509</v>
      </c>
      <c r="E3100" s="36" t="s">
        <v>9216</v>
      </c>
      <c r="F3100" s="14"/>
      <c r="G3100" s="14"/>
      <c r="H3100" s="14"/>
      <c r="I3100" s="14"/>
      <c r="J3100" s="14"/>
      <c r="K3100" s="14"/>
      <c r="L3100" s="14"/>
      <c r="M3100" s="14"/>
      <c r="N3100" s="14"/>
      <c r="O3100" s="14"/>
      <c r="P3100" s="14"/>
      <c r="Q3100" s="14"/>
      <c r="R3100" s="14"/>
      <c r="S3100" s="14"/>
      <c r="T3100" s="14"/>
      <c r="U3100" s="14"/>
      <c r="V3100" s="14"/>
      <c r="W3100" s="14"/>
      <c r="X3100" s="14"/>
      <c r="Y3100" s="14"/>
      <c r="Z3100" s="14"/>
    </row>
    <row r="3101">
      <c r="A3101" s="106">
        <v>3100.0</v>
      </c>
      <c r="B3101" s="107" t="s">
        <v>8903</v>
      </c>
      <c r="C3101" s="107" t="s">
        <v>9217</v>
      </c>
      <c r="D3101" s="107" t="s">
        <v>4680</v>
      </c>
      <c r="E3101" s="36" t="s">
        <v>9218</v>
      </c>
      <c r="F3101" s="14"/>
      <c r="G3101" s="14"/>
      <c r="H3101" s="14"/>
      <c r="I3101" s="14"/>
      <c r="J3101" s="14"/>
      <c r="K3101" s="14"/>
      <c r="L3101" s="14"/>
      <c r="M3101" s="14"/>
      <c r="N3101" s="14"/>
      <c r="O3101" s="14"/>
      <c r="P3101" s="14"/>
      <c r="Q3101" s="14"/>
      <c r="R3101" s="14"/>
      <c r="S3101" s="14"/>
      <c r="T3101" s="14"/>
      <c r="U3101" s="14"/>
      <c r="V3101" s="14"/>
      <c r="W3101" s="14"/>
      <c r="X3101" s="14"/>
      <c r="Y3101" s="14"/>
      <c r="Z3101" s="14"/>
    </row>
    <row r="3102">
      <c r="A3102" s="106">
        <v>3101.0</v>
      </c>
      <c r="B3102" s="107" t="s">
        <v>8903</v>
      </c>
      <c r="C3102" s="107" t="s">
        <v>4586</v>
      </c>
      <c r="D3102" s="107" t="s">
        <v>4509</v>
      </c>
      <c r="E3102" s="36" t="s">
        <v>9219</v>
      </c>
      <c r="F3102" s="14"/>
      <c r="G3102" s="14"/>
      <c r="H3102" s="14"/>
      <c r="I3102" s="14"/>
      <c r="J3102" s="14"/>
      <c r="K3102" s="14"/>
      <c r="L3102" s="14"/>
      <c r="M3102" s="14"/>
      <c r="N3102" s="14"/>
      <c r="O3102" s="14"/>
      <c r="P3102" s="14"/>
      <c r="Q3102" s="14"/>
      <c r="R3102" s="14"/>
      <c r="S3102" s="14"/>
      <c r="T3102" s="14"/>
      <c r="U3102" s="14"/>
      <c r="V3102" s="14"/>
      <c r="W3102" s="14"/>
      <c r="X3102" s="14"/>
      <c r="Y3102" s="14"/>
      <c r="Z3102" s="14"/>
    </row>
    <row r="3103">
      <c r="A3103" s="106">
        <v>3102.0</v>
      </c>
      <c r="B3103" s="107" t="s">
        <v>8903</v>
      </c>
      <c r="C3103" s="107" t="s">
        <v>4802</v>
      </c>
      <c r="D3103" s="107" t="s">
        <v>4509</v>
      </c>
      <c r="E3103" s="36" t="s">
        <v>9220</v>
      </c>
      <c r="F3103" s="14"/>
      <c r="G3103" s="14"/>
      <c r="H3103" s="14"/>
      <c r="I3103" s="14"/>
      <c r="J3103" s="14"/>
      <c r="K3103" s="14"/>
      <c r="L3103" s="14"/>
      <c r="M3103" s="14"/>
      <c r="N3103" s="14"/>
      <c r="O3103" s="14"/>
      <c r="P3103" s="14"/>
      <c r="Q3103" s="14"/>
      <c r="R3103" s="14"/>
      <c r="S3103" s="14"/>
      <c r="T3103" s="14"/>
      <c r="U3103" s="14"/>
      <c r="V3103" s="14"/>
      <c r="W3103" s="14"/>
      <c r="X3103" s="14"/>
      <c r="Y3103" s="14"/>
      <c r="Z3103" s="14"/>
    </row>
    <row r="3104">
      <c r="A3104" s="106">
        <v>3103.0</v>
      </c>
      <c r="B3104" s="107" t="s">
        <v>8903</v>
      </c>
      <c r="C3104" s="107" t="s">
        <v>9221</v>
      </c>
      <c r="D3104" s="107" t="s">
        <v>4509</v>
      </c>
      <c r="E3104" s="36" t="s">
        <v>9181</v>
      </c>
      <c r="F3104" s="14"/>
      <c r="G3104" s="14"/>
      <c r="H3104" s="14"/>
      <c r="I3104" s="14"/>
      <c r="J3104" s="14"/>
      <c r="K3104" s="14"/>
      <c r="L3104" s="14"/>
      <c r="M3104" s="14"/>
      <c r="N3104" s="14"/>
      <c r="O3104" s="14"/>
      <c r="P3104" s="14"/>
      <c r="Q3104" s="14"/>
      <c r="R3104" s="14"/>
      <c r="S3104" s="14"/>
      <c r="T3104" s="14"/>
      <c r="U3104" s="14"/>
      <c r="V3104" s="14"/>
      <c r="W3104" s="14"/>
      <c r="X3104" s="14"/>
      <c r="Y3104" s="14"/>
      <c r="Z3104" s="14"/>
    </row>
    <row r="3105">
      <c r="A3105" s="106">
        <v>3104.0</v>
      </c>
      <c r="B3105" s="107" t="s">
        <v>8903</v>
      </c>
      <c r="C3105" s="107" t="s">
        <v>7082</v>
      </c>
      <c r="D3105" s="107" t="s">
        <v>4543</v>
      </c>
      <c r="E3105" s="36" t="s">
        <v>9222</v>
      </c>
      <c r="F3105" s="14"/>
      <c r="G3105" s="14"/>
      <c r="H3105" s="14"/>
      <c r="I3105" s="14"/>
      <c r="J3105" s="14"/>
      <c r="K3105" s="14"/>
      <c r="L3105" s="14"/>
      <c r="M3105" s="14"/>
      <c r="N3105" s="14"/>
      <c r="O3105" s="14"/>
      <c r="P3105" s="14"/>
      <c r="Q3105" s="14"/>
      <c r="R3105" s="14"/>
      <c r="S3105" s="14"/>
      <c r="T3105" s="14"/>
      <c r="U3105" s="14"/>
      <c r="V3105" s="14"/>
      <c r="W3105" s="14"/>
      <c r="X3105" s="14"/>
      <c r="Y3105" s="14"/>
      <c r="Z3105" s="14"/>
    </row>
    <row r="3106">
      <c r="A3106" s="106">
        <v>3105.0</v>
      </c>
      <c r="B3106" s="107" t="s">
        <v>8903</v>
      </c>
      <c r="C3106" s="107" t="s">
        <v>9223</v>
      </c>
      <c r="D3106" s="107" t="s">
        <v>4505</v>
      </c>
      <c r="E3106" s="36" t="s">
        <v>9224</v>
      </c>
      <c r="F3106" s="14"/>
      <c r="G3106" s="14"/>
      <c r="H3106" s="14"/>
      <c r="I3106" s="14"/>
      <c r="J3106" s="14"/>
      <c r="K3106" s="14"/>
      <c r="L3106" s="14"/>
      <c r="M3106" s="14"/>
      <c r="N3106" s="14"/>
      <c r="O3106" s="14"/>
      <c r="P3106" s="14"/>
      <c r="Q3106" s="14"/>
      <c r="R3106" s="14"/>
      <c r="S3106" s="14"/>
      <c r="T3106" s="14"/>
      <c r="U3106" s="14"/>
      <c r="V3106" s="14"/>
      <c r="W3106" s="14"/>
      <c r="X3106" s="14"/>
      <c r="Y3106" s="14"/>
      <c r="Z3106" s="14"/>
    </row>
    <row r="3107">
      <c r="A3107" s="106">
        <v>3106.0</v>
      </c>
      <c r="B3107" s="107" t="s">
        <v>8903</v>
      </c>
      <c r="C3107" s="107" t="s">
        <v>9225</v>
      </c>
      <c r="D3107" s="107" t="s">
        <v>4509</v>
      </c>
      <c r="E3107" s="36" t="s">
        <v>9226</v>
      </c>
      <c r="F3107" s="14"/>
      <c r="G3107" s="14"/>
      <c r="H3107" s="14"/>
      <c r="I3107" s="14"/>
      <c r="J3107" s="14"/>
      <c r="K3107" s="14"/>
      <c r="L3107" s="14"/>
      <c r="M3107" s="14"/>
      <c r="N3107" s="14"/>
      <c r="O3107" s="14"/>
      <c r="P3107" s="14"/>
      <c r="Q3107" s="14"/>
      <c r="R3107" s="14"/>
      <c r="S3107" s="14"/>
      <c r="T3107" s="14"/>
      <c r="U3107" s="14"/>
      <c r="V3107" s="14"/>
      <c r="W3107" s="14"/>
      <c r="X3107" s="14"/>
      <c r="Y3107" s="14"/>
      <c r="Z3107" s="14"/>
    </row>
    <row r="3108">
      <c r="A3108" s="106">
        <v>3107.0</v>
      </c>
      <c r="B3108" s="107" t="s">
        <v>8903</v>
      </c>
      <c r="C3108" s="107" t="s">
        <v>5502</v>
      </c>
      <c r="D3108" s="107" t="s">
        <v>4543</v>
      </c>
      <c r="E3108" s="36" t="s">
        <v>9227</v>
      </c>
      <c r="F3108" s="14"/>
      <c r="G3108" s="14"/>
      <c r="H3108" s="14"/>
      <c r="I3108" s="14"/>
      <c r="J3108" s="14"/>
      <c r="K3108" s="14"/>
      <c r="L3108" s="14"/>
      <c r="M3108" s="14"/>
      <c r="N3108" s="14"/>
      <c r="O3108" s="14"/>
      <c r="P3108" s="14"/>
      <c r="Q3108" s="14"/>
      <c r="R3108" s="14"/>
      <c r="S3108" s="14"/>
      <c r="T3108" s="14"/>
      <c r="U3108" s="14"/>
      <c r="V3108" s="14"/>
      <c r="W3108" s="14"/>
      <c r="X3108" s="14"/>
      <c r="Y3108" s="14"/>
      <c r="Z3108" s="14"/>
    </row>
    <row r="3109">
      <c r="A3109" s="106">
        <v>3108.0</v>
      </c>
      <c r="B3109" s="107" t="s">
        <v>8903</v>
      </c>
      <c r="C3109" s="107" t="s">
        <v>8392</v>
      </c>
      <c r="D3109" s="107" t="s">
        <v>4509</v>
      </c>
      <c r="E3109" s="36" t="s">
        <v>9228</v>
      </c>
      <c r="F3109" s="14"/>
      <c r="G3109" s="14"/>
      <c r="H3109" s="14"/>
      <c r="I3109" s="14"/>
      <c r="J3109" s="14"/>
      <c r="K3109" s="14"/>
      <c r="L3109" s="14"/>
      <c r="M3109" s="14"/>
      <c r="N3109" s="14"/>
      <c r="O3109" s="14"/>
      <c r="P3109" s="14"/>
      <c r="Q3109" s="14"/>
      <c r="R3109" s="14"/>
      <c r="S3109" s="14"/>
      <c r="T3109" s="14"/>
      <c r="U3109" s="14"/>
      <c r="V3109" s="14"/>
      <c r="W3109" s="14"/>
      <c r="X3109" s="14"/>
      <c r="Y3109" s="14"/>
      <c r="Z3109" s="14"/>
    </row>
    <row r="3110">
      <c r="A3110" s="106">
        <v>3109.0</v>
      </c>
      <c r="B3110" s="107" t="s">
        <v>8903</v>
      </c>
      <c r="C3110" s="107" t="s">
        <v>9229</v>
      </c>
      <c r="D3110" s="107" t="s">
        <v>4509</v>
      </c>
      <c r="E3110" s="36" t="s">
        <v>9230</v>
      </c>
      <c r="F3110" s="14"/>
      <c r="G3110" s="14"/>
      <c r="H3110" s="14"/>
      <c r="I3110" s="14"/>
      <c r="J3110" s="14"/>
      <c r="K3110" s="14"/>
      <c r="L3110" s="14"/>
      <c r="M3110" s="14"/>
      <c r="N3110" s="14"/>
      <c r="O3110" s="14"/>
      <c r="P3110" s="14"/>
      <c r="Q3110" s="14"/>
      <c r="R3110" s="14"/>
      <c r="S3110" s="14"/>
      <c r="T3110" s="14"/>
      <c r="U3110" s="14"/>
      <c r="V3110" s="14"/>
      <c r="W3110" s="14"/>
      <c r="X3110" s="14"/>
      <c r="Y3110" s="14"/>
      <c r="Z3110" s="14"/>
    </row>
    <row r="3111">
      <c r="A3111" s="106">
        <v>3110.0</v>
      </c>
      <c r="B3111" s="107" t="s">
        <v>8903</v>
      </c>
      <c r="C3111" s="107" t="s">
        <v>5162</v>
      </c>
      <c r="D3111" s="107" t="s">
        <v>4509</v>
      </c>
      <c r="E3111" s="36" t="s">
        <v>9231</v>
      </c>
      <c r="F3111" s="14"/>
      <c r="G3111" s="14"/>
      <c r="H3111" s="14"/>
      <c r="I3111" s="14"/>
      <c r="J3111" s="14"/>
      <c r="K3111" s="14"/>
      <c r="L3111" s="14"/>
      <c r="M3111" s="14"/>
      <c r="N3111" s="14"/>
      <c r="O3111" s="14"/>
      <c r="P3111" s="14"/>
      <c r="Q3111" s="14"/>
      <c r="R3111" s="14"/>
      <c r="S3111" s="14"/>
      <c r="T3111" s="14"/>
      <c r="U3111" s="14"/>
      <c r="V3111" s="14"/>
      <c r="W3111" s="14"/>
      <c r="X3111" s="14"/>
      <c r="Y3111" s="14"/>
      <c r="Z3111" s="14"/>
    </row>
    <row r="3112">
      <c r="A3112" s="106">
        <v>3111.0</v>
      </c>
      <c r="B3112" s="107" t="s">
        <v>8903</v>
      </c>
      <c r="C3112" s="107" t="s">
        <v>9232</v>
      </c>
      <c r="D3112" s="107" t="s">
        <v>4885</v>
      </c>
      <c r="E3112" s="36" t="s">
        <v>9233</v>
      </c>
      <c r="F3112" s="14"/>
      <c r="G3112" s="14"/>
      <c r="H3112" s="14"/>
      <c r="I3112" s="14"/>
      <c r="J3112" s="14"/>
      <c r="K3112" s="14"/>
      <c r="L3112" s="14"/>
      <c r="M3112" s="14"/>
      <c r="N3112" s="14"/>
      <c r="O3112" s="14"/>
      <c r="P3112" s="14"/>
      <c r="Q3112" s="14"/>
      <c r="R3112" s="14"/>
      <c r="S3112" s="14"/>
      <c r="T3112" s="14"/>
      <c r="U3112" s="14"/>
      <c r="V3112" s="14"/>
      <c r="W3112" s="14"/>
      <c r="X3112" s="14"/>
      <c r="Y3112" s="14"/>
      <c r="Z3112" s="14"/>
    </row>
    <row r="3113">
      <c r="A3113" s="106">
        <v>3112.0</v>
      </c>
      <c r="B3113" s="107" t="s">
        <v>8903</v>
      </c>
      <c r="C3113" s="107" t="s">
        <v>4753</v>
      </c>
      <c r="D3113" s="107" t="s">
        <v>4543</v>
      </c>
      <c r="E3113" s="36" t="s">
        <v>9234</v>
      </c>
      <c r="F3113" s="14"/>
      <c r="G3113" s="14"/>
      <c r="H3113" s="14"/>
      <c r="I3113" s="14"/>
      <c r="J3113" s="14"/>
      <c r="K3113" s="14"/>
      <c r="L3113" s="14"/>
      <c r="M3113" s="14"/>
      <c r="N3113" s="14"/>
      <c r="O3113" s="14"/>
      <c r="P3113" s="14"/>
      <c r="Q3113" s="14"/>
      <c r="R3113" s="14"/>
      <c r="S3113" s="14"/>
      <c r="T3113" s="14"/>
      <c r="U3113" s="14"/>
      <c r="V3113" s="14"/>
      <c r="W3113" s="14"/>
      <c r="X3113" s="14"/>
      <c r="Y3113" s="14"/>
      <c r="Z3113" s="14"/>
    </row>
    <row r="3114">
      <c r="A3114" s="106">
        <v>3113.0</v>
      </c>
      <c r="B3114" s="107" t="s">
        <v>8903</v>
      </c>
      <c r="C3114" s="107" t="s">
        <v>8392</v>
      </c>
      <c r="D3114" s="107" t="s">
        <v>4509</v>
      </c>
      <c r="E3114" s="36" t="s">
        <v>9235</v>
      </c>
      <c r="F3114" s="14"/>
      <c r="G3114" s="14"/>
      <c r="H3114" s="14"/>
      <c r="I3114" s="14"/>
      <c r="J3114" s="14"/>
      <c r="K3114" s="14"/>
      <c r="L3114" s="14"/>
      <c r="M3114" s="14"/>
      <c r="N3114" s="14"/>
      <c r="O3114" s="14"/>
      <c r="P3114" s="14"/>
      <c r="Q3114" s="14"/>
      <c r="R3114" s="14"/>
      <c r="S3114" s="14"/>
      <c r="T3114" s="14"/>
      <c r="U3114" s="14"/>
      <c r="V3114" s="14"/>
      <c r="W3114" s="14"/>
      <c r="X3114" s="14"/>
      <c r="Y3114" s="14"/>
      <c r="Z3114" s="14"/>
    </row>
    <row r="3115">
      <c r="A3115" s="106">
        <v>3114.0</v>
      </c>
      <c r="B3115" s="107" t="s">
        <v>8903</v>
      </c>
      <c r="C3115" s="107" t="s">
        <v>4599</v>
      </c>
      <c r="D3115" s="107" t="s">
        <v>4509</v>
      </c>
      <c r="E3115" s="36" t="s">
        <v>9236</v>
      </c>
      <c r="F3115" s="14"/>
      <c r="G3115" s="14"/>
      <c r="H3115" s="14"/>
      <c r="I3115" s="14"/>
      <c r="J3115" s="14"/>
      <c r="K3115" s="14"/>
      <c r="L3115" s="14"/>
      <c r="M3115" s="14"/>
      <c r="N3115" s="14"/>
      <c r="O3115" s="14"/>
      <c r="P3115" s="14"/>
      <c r="Q3115" s="14"/>
      <c r="R3115" s="14"/>
      <c r="S3115" s="14"/>
      <c r="T3115" s="14"/>
      <c r="U3115" s="14"/>
      <c r="V3115" s="14"/>
      <c r="W3115" s="14"/>
      <c r="X3115" s="14"/>
      <c r="Y3115" s="14"/>
      <c r="Z3115" s="14"/>
    </row>
    <row r="3116">
      <c r="A3116" s="106">
        <v>3115.0</v>
      </c>
      <c r="B3116" s="107" t="s">
        <v>8903</v>
      </c>
      <c r="C3116" s="107" t="s">
        <v>4588</v>
      </c>
      <c r="D3116" s="107" t="s">
        <v>4509</v>
      </c>
      <c r="E3116" s="36" t="s">
        <v>9237</v>
      </c>
      <c r="F3116" s="14"/>
      <c r="G3116" s="14"/>
      <c r="H3116" s="14"/>
      <c r="I3116" s="14"/>
      <c r="J3116" s="14"/>
      <c r="K3116" s="14"/>
      <c r="L3116" s="14"/>
      <c r="M3116" s="14"/>
      <c r="N3116" s="14"/>
      <c r="O3116" s="14"/>
      <c r="P3116" s="14"/>
      <c r="Q3116" s="14"/>
      <c r="R3116" s="14"/>
      <c r="S3116" s="14"/>
      <c r="T3116" s="14"/>
      <c r="U3116" s="14"/>
      <c r="V3116" s="14"/>
      <c r="W3116" s="14"/>
      <c r="X3116" s="14"/>
      <c r="Y3116" s="14"/>
      <c r="Z3116" s="14"/>
    </row>
    <row r="3117">
      <c r="A3117" s="106">
        <v>3116.0</v>
      </c>
      <c r="B3117" s="107" t="s">
        <v>8903</v>
      </c>
      <c r="C3117" s="107" t="s">
        <v>9238</v>
      </c>
      <c r="D3117" s="107" t="s">
        <v>4509</v>
      </c>
      <c r="E3117" s="36" t="s">
        <v>9239</v>
      </c>
      <c r="F3117" s="14"/>
      <c r="G3117" s="14"/>
      <c r="H3117" s="14"/>
      <c r="I3117" s="14"/>
      <c r="J3117" s="14"/>
      <c r="K3117" s="14"/>
      <c r="L3117" s="14"/>
      <c r="M3117" s="14"/>
      <c r="N3117" s="14"/>
      <c r="O3117" s="14"/>
      <c r="P3117" s="14"/>
      <c r="Q3117" s="14"/>
      <c r="R3117" s="14"/>
      <c r="S3117" s="14"/>
      <c r="T3117" s="14"/>
      <c r="U3117" s="14"/>
      <c r="V3117" s="14"/>
      <c r="W3117" s="14"/>
      <c r="X3117" s="14"/>
      <c r="Y3117" s="14"/>
      <c r="Z3117" s="14"/>
    </row>
    <row r="3118">
      <c r="A3118" s="106">
        <v>3117.0</v>
      </c>
      <c r="B3118" s="107" t="s">
        <v>8903</v>
      </c>
      <c r="C3118" s="107" t="s">
        <v>9240</v>
      </c>
      <c r="D3118" s="107" t="s">
        <v>4505</v>
      </c>
      <c r="E3118" s="36" t="s">
        <v>9241</v>
      </c>
      <c r="F3118" s="14"/>
      <c r="G3118" s="14"/>
      <c r="H3118" s="14"/>
      <c r="I3118" s="14"/>
      <c r="J3118" s="14"/>
      <c r="K3118" s="14"/>
      <c r="L3118" s="14"/>
      <c r="M3118" s="14"/>
      <c r="N3118" s="14"/>
      <c r="O3118" s="14"/>
      <c r="P3118" s="14"/>
      <c r="Q3118" s="14"/>
      <c r="R3118" s="14"/>
      <c r="S3118" s="14"/>
      <c r="T3118" s="14"/>
      <c r="U3118" s="14"/>
      <c r="V3118" s="14"/>
      <c r="W3118" s="14"/>
      <c r="X3118" s="14"/>
      <c r="Y3118" s="14"/>
      <c r="Z3118" s="14"/>
    </row>
    <row r="3119">
      <c r="A3119" s="106">
        <v>3118.0</v>
      </c>
      <c r="B3119" s="107" t="s">
        <v>8903</v>
      </c>
      <c r="C3119" s="107" t="s">
        <v>5090</v>
      </c>
      <c r="D3119" s="107" t="s">
        <v>4680</v>
      </c>
      <c r="E3119" s="36" t="s">
        <v>9242</v>
      </c>
      <c r="F3119" s="14"/>
      <c r="G3119" s="14"/>
      <c r="H3119" s="14"/>
      <c r="I3119" s="14"/>
      <c r="J3119" s="14"/>
      <c r="K3119" s="14"/>
      <c r="L3119" s="14"/>
      <c r="M3119" s="14"/>
      <c r="N3119" s="14"/>
      <c r="O3119" s="14"/>
      <c r="P3119" s="14"/>
      <c r="Q3119" s="14"/>
      <c r="R3119" s="14"/>
      <c r="S3119" s="14"/>
      <c r="T3119" s="14"/>
      <c r="U3119" s="14"/>
      <c r="V3119" s="14"/>
      <c r="W3119" s="14"/>
      <c r="X3119" s="14"/>
      <c r="Y3119" s="14"/>
      <c r="Z3119" s="14"/>
    </row>
    <row r="3120">
      <c r="A3120" s="106">
        <v>3119.0</v>
      </c>
      <c r="B3120" s="107" t="s">
        <v>8903</v>
      </c>
      <c r="C3120" s="107" t="s">
        <v>9243</v>
      </c>
      <c r="D3120" s="107" t="s">
        <v>4569</v>
      </c>
      <c r="E3120" s="36" t="s">
        <v>9244</v>
      </c>
      <c r="F3120" s="14"/>
      <c r="G3120" s="14"/>
      <c r="H3120" s="14"/>
      <c r="I3120" s="14"/>
      <c r="J3120" s="14"/>
      <c r="K3120" s="14"/>
      <c r="L3120" s="14"/>
      <c r="M3120" s="14"/>
      <c r="N3120" s="14"/>
      <c r="O3120" s="14"/>
      <c r="P3120" s="14"/>
      <c r="Q3120" s="14"/>
      <c r="R3120" s="14"/>
      <c r="S3120" s="14"/>
      <c r="T3120" s="14"/>
      <c r="U3120" s="14"/>
      <c r="V3120" s="14"/>
      <c r="W3120" s="14"/>
      <c r="X3120" s="14"/>
      <c r="Y3120" s="14"/>
      <c r="Z3120" s="14"/>
    </row>
    <row r="3121">
      <c r="A3121" s="106">
        <v>3120.0</v>
      </c>
      <c r="B3121" s="107" t="s">
        <v>8903</v>
      </c>
      <c r="C3121" s="107" t="s">
        <v>8761</v>
      </c>
      <c r="D3121" s="107" t="s">
        <v>4509</v>
      </c>
      <c r="E3121" s="36" t="s">
        <v>9245</v>
      </c>
      <c r="F3121" s="14"/>
      <c r="G3121" s="14"/>
      <c r="H3121" s="14"/>
      <c r="I3121" s="14"/>
      <c r="J3121" s="14"/>
      <c r="K3121" s="14"/>
      <c r="L3121" s="14"/>
      <c r="M3121" s="14"/>
      <c r="N3121" s="14"/>
      <c r="O3121" s="14"/>
      <c r="P3121" s="14"/>
      <c r="Q3121" s="14"/>
      <c r="R3121" s="14"/>
      <c r="S3121" s="14"/>
      <c r="T3121" s="14"/>
      <c r="U3121" s="14"/>
      <c r="V3121" s="14"/>
      <c r="W3121" s="14"/>
      <c r="X3121" s="14"/>
      <c r="Y3121" s="14"/>
      <c r="Z3121" s="14"/>
    </row>
    <row r="3122">
      <c r="A3122" s="106">
        <v>3121.0</v>
      </c>
      <c r="B3122" s="107" t="s">
        <v>8903</v>
      </c>
      <c r="C3122" s="107" t="s">
        <v>9246</v>
      </c>
      <c r="D3122" s="107" t="s">
        <v>4543</v>
      </c>
      <c r="E3122" s="36" t="s">
        <v>9247</v>
      </c>
      <c r="F3122" s="14"/>
      <c r="G3122" s="14"/>
      <c r="H3122" s="14"/>
      <c r="I3122" s="14"/>
      <c r="J3122" s="14"/>
      <c r="K3122" s="14"/>
      <c r="L3122" s="14"/>
      <c r="M3122" s="14"/>
      <c r="N3122" s="14"/>
      <c r="O3122" s="14"/>
      <c r="P3122" s="14"/>
      <c r="Q3122" s="14"/>
      <c r="R3122" s="14"/>
      <c r="S3122" s="14"/>
      <c r="T3122" s="14"/>
      <c r="U3122" s="14"/>
      <c r="V3122" s="14"/>
      <c r="W3122" s="14"/>
      <c r="X3122" s="14"/>
      <c r="Y3122" s="14"/>
      <c r="Z3122" s="14"/>
    </row>
    <row r="3123">
      <c r="A3123" s="106">
        <v>3122.0</v>
      </c>
      <c r="B3123" s="107" t="s">
        <v>8903</v>
      </c>
      <c r="C3123" s="107" t="s">
        <v>5792</v>
      </c>
      <c r="D3123" s="107" t="s">
        <v>4505</v>
      </c>
      <c r="E3123" s="36" t="s">
        <v>9248</v>
      </c>
      <c r="F3123" s="14"/>
      <c r="G3123" s="14"/>
      <c r="H3123" s="14"/>
      <c r="I3123" s="14"/>
      <c r="J3123" s="14"/>
      <c r="K3123" s="14"/>
      <c r="L3123" s="14"/>
      <c r="M3123" s="14"/>
      <c r="N3123" s="14"/>
      <c r="O3123" s="14"/>
      <c r="P3123" s="14"/>
      <c r="Q3123" s="14"/>
      <c r="R3123" s="14"/>
      <c r="S3123" s="14"/>
      <c r="T3123" s="14"/>
      <c r="U3123" s="14"/>
      <c r="V3123" s="14"/>
      <c r="W3123" s="14"/>
      <c r="X3123" s="14"/>
      <c r="Y3123" s="14"/>
      <c r="Z3123" s="14"/>
    </row>
    <row r="3124">
      <c r="A3124" s="106">
        <v>3123.0</v>
      </c>
      <c r="B3124" s="107" t="s">
        <v>8903</v>
      </c>
      <c r="C3124" s="107" t="s">
        <v>9249</v>
      </c>
      <c r="D3124" s="107" t="s">
        <v>4509</v>
      </c>
      <c r="E3124" s="36" t="s">
        <v>9250</v>
      </c>
      <c r="F3124" s="14"/>
      <c r="G3124" s="14"/>
      <c r="H3124" s="14"/>
      <c r="I3124" s="14"/>
      <c r="J3124" s="14"/>
      <c r="K3124" s="14"/>
      <c r="L3124" s="14"/>
      <c r="M3124" s="14"/>
      <c r="N3124" s="14"/>
      <c r="O3124" s="14"/>
      <c r="P3124" s="14"/>
      <c r="Q3124" s="14"/>
      <c r="R3124" s="14"/>
      <c r="S3124" s="14"/>
      <c r="T3124" s="14"/>
      <c r="U3124" s="14"/>
      <c r="V3124" s="14"/>
      <c r="W3124" s="14"/>
      <c r="X3124" s="14"/>
      <c r="Y3124" s="14"/>
      <c r="Z3124" s="14"/>
    </row>
    <row r="3125">
      <c r="A3125" s="106">
        <v>3124.0</v>
      </c>
      <c r="B3125" s="107" t="s">
        <v>8903</v>
      </c>
      <c r="C3125" s="107" t="s">
        <v>5740</v>
      </c>
      <c r="D3125" s="107" t="s">
        <v>4509</v>
      </c>
      <c r="E3125" s="36" t="s">
        <v>9251</v>
      </c>
      <c r="F3125" s="14"/>
      <c r="G3125" s="14"/>
      <c r="H3125" s="14"/>
      <c r="I3125" s="14"/>
      <c r="J3125" s="14"/>
      <c r="K3125" s="14"/>
      <c r="L3125" s="14"/>
      <c r="M3125" s="14"/>
      <c r="N3125" s="14"/>
      <c r="O3125" s="14"/>
      <c r="P3125" s="14"/>
      <c r="Q3125" s="14"/>
      <c r="R3125" s="14"/>
      <c r="S3125" s="14"/>
      <c r="T3125" s="14"/>
      <c r="U3125" s="14"/>
      <c r="V3125" s="14"/>
      <c r="W3125" s="14"/>
      <c r="X3125" s="14"/>
      <c r="Y3125" s="14"/>
      <c r="Z3125" s="14"/>
    </row>
    <row r="3126">
      <c r="A3126" s="106">
        <v>3125.0</v>
      </c>
      <c r="B3126" s="107" t="s">
        <v>8903</v>
      </c>
      <c r="C3126" s="107" t="s">
        <v>6611</v>
      </c>
      <c r="D3126" s="107" t="s">
        <v>4509</v>
      </c>
      <c r="E3126" s="36" t="s">
        <v>9252</v>
      </c>
      <c r="F3126" s="14"/>
      <c r="G3126" s="14"/>
      <c r="H3126" s="14"/>
      <c r="I3126" s="14"/>
      <c r="J3126" s="14"/>
      <c r="K3126" s="14"/>
      <c r="L3126" s="14"/>
      <c r="M3126" s="14"/>
      <c r="N3126" s="14"/>
      <c r="O3126" s="14"/>
      <c r="P3126" s="14"/>
      <c r="Q3126" s="14"/>
      <c r="R3126" s="14"/>
      <c r="S3126" s="14"/>
      <c r="T3126" s="14"/>
      <c r="U3126" s="14"/>
      <c r="V3126" s="14"/>
      <c r="W3126" s="14"/>
      <c r="X3126" s="14"/>
      <c r="Y3126" s="14"/>
      <c r="Z3126" s="14"/>
    </row>
    <row r="3127">
      <c r="A3127" s="106">
        <v>3126.0</v>
      </c>
      <c r="B3127" s="107" t="s">
        <v>8903</v>
      </c>
      <c r="C3127" s="107" t="s">
        <v>9253</v>
      </c>
      <c r="D3127" s="107" t="s">
        <v>4505</v>
      </c>
      <c r="E3127" s="36" t="s">
        <v>9254</v>
      </c>
      <c r="F3127" s="14"/>
      <c r="G3127" s="14"/>
      <c r="H3127" s="14"/>
      <c r="I3127" s="14"/>
      <c r="J3127" s="14"/>
      <c r="K3127" s="14"/>
      <c r="L3127" s="14"/>
      <c r="M3127" s="14"/>
      <c r="N3127" s="14"/>
      <c r="O3127" s="14"/>
      <c r="P3127" s="14"/>
      <c r="Q3127" s="14"/>
      <c r="R3127" s="14"/>
      <c r="S3127" s="14"/>
      <c r="T3127" s="14"/>
      <c r="U3127" s="14"/>
      <c r="V3127" s="14"/>
      <c r="W3127" s="14"/>
      <c r="X3127" s="14"/>
      <c r="Y3127" s="14"/>
      <c r="Z3127" s="14"/>
    </row>
    <row r="3128">
      <c r="A3128" s="106">
        <v>3127.0</v>
      </c>
      <c r="B3128" s="107" t="s">
        <v>8903</v>
      </c>
      <c r="C3128" s="107" t="s">
        <v>9255</v>
      </c>
      <c r="D3128" s="107" t="s">
        <v>4509</v>
      </c>
      <c r="E3128" s="36" t="s">
        <v>9256</v>
      </c>
      <c r="F3128" s="14"/>
      <c r="G3128" s="14"/>
      <c r="H3128" s="14"/>
      <c r="I3128" s="14"/>
      <c r="J3128" s="14"/>
      <c r="K3128" s="14"/>
      <c r="L3128" s="14"/>
      <c r="M3128" s="14"/>
      <c r="N3128" s="14"/>
      <c r="O3128" s="14"/>
      <c r="P3128" s="14"/>
      <c r="Q3128" s="14"/>
      <c r="R3128" s="14"/>
      <c r="S3128" s="14"/>
      <c r="T3128" s="14"/>
      <c r="U3128" s="14"/>
      <c r="V3128" s="14"/>
      <c r="W3128" s="14"/>
      <c r="X3128" s="14"/>
      <c r="Y3128" s="14"/>
      <c r="Z3128" s="14"/>
    </row>
    <row r="3129">
      <c r="A3129" s="106">
        <v>3128.0</v>
      </c>
      <c r="B3129" s="107" t="s">
        <v>8903</v>
      </c>
      <c r="C3129" s="107" t="s">
        <v>9257</v>
      </c>
      <c r="D3129" s="107" t="s">
        <v>4505</v>
      </c>
      <c r="E3129" s="36" t="s">
        <v>9258</v>
      </c>
      <c r="F3129" s="14"/>
      <c r="G3129" s="14"/>
      <c r="H3129" s="14"/>
      <c r="I3129" s="14"/>
      <c r="J3129" s="14"/>
      <c r="K3129" s="14"/>
      <c r="L3129" s="14"/>
      <c r="M3129" s="14"/>
      <c r="N3129" s="14"/>
      <c r="O3129" s="14"/>
      <c r="P3129" s="14"/>
      <c r="Q3129" s="14"/>
      <c r="R3129" s="14"/>
      <c r="S3129" s="14"/>
      <c r="T3129" s="14"/>
      <c r="U3129" s="14"/>
      <c r="V3129" s="14"/>
      <c r="W3129" s="14"/>
      <c r="X3129" s="14"/>
      <c r="Y3129" s="14"/>
      <c r="Z3129" s="14"/>
    </row>
    <row r="3130">
      <c r="A3130" s="106">
        <v>3129.0</v>
      </c>
      <c r="B3130" s="107" t="s">
        <v>8903</v>
      </c>
      <c r="C3130" s="107" t="s">
        <v>9259</v>
      </c>
      <c r="D3130" s="107" t="s">
        <v>4509</v>
      </c>
      <c r="E3130" s="36" t="s">
        <v>9260</v>
      </c>
      <c r="F3130" s="14"/>
      <c r="G3130" s="14"/>
      <c r="H3130" s="14"/>
      <c r="I3130" s="14"/>
      <c r="J3130" s="14"/>
      <c r="K3130" s="14"/>
      <c r="L3130" s="14"/>
      <c r="M3130" s="14"/>
      <c r="N3130" s="14"/>
      <c r="O3130" s="14"/>
      <c r="P3130" s="14"/>
      <c r="Q3130" s="14"/>
      <c r="R3130" s="14"/>
      <c r="S3130" s="14"/>
      <c r="T3130" s="14"/>
      <c r="U3130" s="14"/>
      <c r="V3130" s="14"/>
      <c r="W3130" s="14"/>
      <c r="X3130" s="14"/>
      <c r="Y3130" s="14"/>
      <c r="Z3130" s="14"/>
    </row>
    <row r="3131">
      <c r="A3131" s="106">
        <v>3130.0</v>
      </c>
      <c r="B3131" s="107" t="s">
        <v>8903</v>
      </c>
      <c r="C3131" s="107" t="s">
        <v>4583</v>
      </c>
      <c r="D3131" s="107" t="s">
        <v>5224</v>
      </c>
      <c r="E3131" s="36" t="s">
        <v>9261</v>
      </c>
      <c r="F3131" s="14"/>
      <c r="G3131" s="14"/>
      <c r="H3131" s="14"/>
      <c r="I3131" s="14"/>
      <c r="J3131" s="14"/>
      <c r="K3131" s="14"/>
      <c r="L3131" s="14"/>
      <c r="M3131" s="14"/>
      <c r="N3131" s="14"/>
      <c r="O3131" s="14"/>
      <c r="P3131" s="14"/>
      <c r="Q3131" s="14"/>
      <c r="R3131" s="14"/>
      <c r="S3131" s="14"/>
      <c r="T3131" s="14"/>
      <c r="U3131" s="14"/>
      <c r="V3131" s="14"/>
      <c r="W3131" s="14"/>
      <c r="X3131" s="14"/>
      <c r="Y3131" s="14"/>
      <c r="Z3131" s="14"/>
    </row>
    <row r="3132">
      <c r="A3132" s="106">
        <v>3131.0</v>
      </c>
      <c r="B3132" s="107" t="s">
        <v>8903</v>
      </c>
      <c r="C3132" s="107" t="s">
        <v>9262</v>
      </c>
      <c r="D3132" s="107" t="s">
        <v>4509</v>
      </c>
      <c r="E3132" s="36" t="s">
        <v>9263</v>
      </c>
      <c r="F3132" s="14"/>
      <c r="G3132" s="14"/>
      <c r="H3132" s="14"/>
      <c r="I3132" s="14"/>
      <c r="J3132" s="14"/>
      <c r="K3132" s="14"/>
      <c r="L3132" s="14"/>
      <c r="M3132" s="14"/>
      <c r="N3132" s="14"/>
      <c r="O3132" s="14"/>
      <c r="P3132" s="14"/>
      <c r="Q3132" s="14"/>
      <c r="R3132" s="14"/>
      <c r="S3132" s="14"/>
      <c r="T3132" s="14"/>
      <c r="U3132" s="14"/>
      <c r="V3132" s="14"/>
      <c r="W3132" s="14"/>
      <c r="X3132" s="14"/>
      <c r="Y3132" s="14"/>
      <c r="Z3132" s="14"/>
    </row>
    <row r="3133">
      <c r="A3133" s="106">
        <v>3132.0</v>
      </c>
      <c r="B3133" s="107" t="s">
        <v>8903</v>
      </c>
      <c r="C3133" s="107" t="s">
        <v>9264</v>
      </c>
      <c r="D3133" s="107" t="s">
        <v>4509</v>
      </c>
      <c r="E3133" s="36" t="s">
        <v>9265</v>
      </c>
      <c r="F3133" s="14"/>
      <c r="G3133" s="14"/>
      <c r="H3133" s="14"/>
      <c r="I3133" s="14"/>
      <c r="J3133" s="14"/>
      <c r="K3133" s="14"/>
      <c r="L3133" s="14"/>
      <c r="M3133" s="14"/>
      <c r="N3133" s="14"/>
      <c r="O3133" s="14"/>
      <c r="P3133" s="14"/>
      <c r="Q3133" s="14"/>
      <c r="R3133" s="14"/>
      <c r="S3133" s="14"/>
      <c r="T3133" s="14"/>
      <c r="U3133" s="14"/>
      <c r="V3133" s="14"/>
      <c r="W3133" s="14"/>
      <c r="X3133" s="14"/>
      <c r="Y3133" s="14"/>
      <c r="Z3133" s="14"/>
    </row>
    <row r="3134">
      <c r="A3134" s="106">
        <v>3133.0</v>
      </c>
      <c r="B3134" s="107" t="s">
        <v>8903</v>
      </c>
      <c r="C3134" s="107" t="s">
        <v>9266</v>
      </c>
      <c r="D3134" s="107" t="s">
        <v>4509</v>
      </c>
      <c r="E3134" s="36" t="s">
        <v>9267</v>
      </c>
      <c r="F3134" s="14"/>
      <c r="G3134" s="14"/>
      <c r="H3134" s="14"/>
      <c r="I3134" s="14"/>
      <c r="J3134" s="14"/>
      <c r="K3134" s="14"/>
      <c r="L3134" s="14"/>
      <c r="M3134" s="14"/>
      <c r="N3134" s="14"/>
      <c r="O3134" s="14"/>
      <c r="P3134" s="14"/>
      <c r="Q3134" s="14"/>
      <c r="R3134" s="14"/>
      <c r="S3134" s="14"/>
      <c r="T3134" s="14"/>
      <c r="U3134" s="14"/>
      <c r="V3134" s="14"/>
      <c r="W3134" s="14"/>
      <c r="X3134" s="14"/>
      <c r="Y3134" s="14"/>
      <c r="Z3134" s="14"/>
    </row>
    <row r="3135">
      <c r="A3135" s="106">
        <v>3134.0</v>
      </c>
      <c r="B3135" s="107" t="s">
        <v>8903</v>
      </c>
      <c r="C3135" s="107" t="s">
        <v>5442</v>
      </c>
      <c r="D3135" s="107" t="s">
        <v>4505</v>
      </c>
      <c r="E3135" s="36" t="s">
        <v>9231</v>
      </c>
      <c r="F3135" s="14"/>
      <c r="G3135" s="14"/>
      <c r="H3135" s="14"/>
      <c r="I3135" s="14"/>
      <c r="J3135" s="14"/>
      <c r="K3135" s="14"/>
      <c r="L3135" s="14"/>
      <c r="M3135" s="14"/>
      <c r="N3135" s="14"/>
      <c r="O3135" s="14"/>
      <c r="P3135" s="14"/>
      <c r="Q3135" s="14"/>
      <c r="R3135" s="14"/>
      <c r="S3135" s="14"/>
      <c r="T3135" s="14"/>
      <c r="U3135" s="14"/>
      <c r="V3135" s="14"/>
      <c r="W3135" s="14"/>
      <c r="X3135" s="14"/>
      <c r="Y3135" s="14"/>
      <c r="Z3135" s="14"/>
    </row>
    <row r="3136">
      <c r="A3136" s="106">
        <v>3135.0</v>
      </c>
      <c r="B3136" s="107" t="s">
        <v>8903</v>
      </c>
      <c r="C3136" s="107" t="s">
        <v>9268</v>
      </c>
      <c r="D3136" s="107" t="s">
        <v>4505</v>
      </c>
      <c r="E3136" s="36" t="s">
        <v>9269</v>
      </c>
      <c r="F3136" s="14"/>
      <c r="G3136" s="14"/>
      <c r="H3136" s="14"/>
      <c r="I3136" s="14"/>
      <c r="J3136" s="14"/>
      <c r="K3136" s="14"/>
      <c r="L3136" s="14"/>
      <c r="M3136" s="14"/>
      <c r="N3136" s="14"/>
      <c r="O3136" s="14"/>
      <c r="P3136" s="14"/>
      <c r="Q3136" s="14"/>
      <c r="R3136" s="14"/>
      <c r="S3136" s="14"/>
      <c r="T3136" s="14"/>
      <c r="U3136" s="14"/>
      <c r="V3136" s="14"/>
      <c r="W3136" s="14"/>
      <c r="X3136" s="14"/>
      <c r="Y3136" s="14"/>
      <c r="Z3136" s="14"/>
    </row>
    <row r="3137">
      <c r="A3137" s="106">
        <v>3136.0</v>
      </c>
      <c r="B3137" s="107" t="s">
        <v>8903</v>
      </c>
      <c r="C3137" s="107" t="s">
        <v>5395</v>
      </c>
      <c r="D3137" s="107" t="s">
        <v>4509</v>
      </c>
      <c r="E3137" s="36" t="s">
        <v>9270</v>
      </c>
      <c r="F3137" s="14"/>
      <c r="G3137" s="14"/>
      <c r="H3137" s="14"/>
      <c r="I3137" s="14"/>
      <c r="J3137" s="14"/>
      <c r="K3137" s="14"/>
      <c r="L3137" s="14"/>
      <c r="M3137" s="14"/>
      <c r="N3137" s="14"/>
      <c r="O3137" s="14"/>
      <c r="P3137" s="14"/>
      <c r="Q3137" s="14"/>
      <c r="R3137" s="14"/>
      <c r="S3137" s="14"/>
      <c r="T3137" s="14"/>
      <c r="U3137" s="14"/>
      <c r="V3137" s="14"/>
      <c r="W3137" s="14"/>
      <c r="X3137" s="14"/>
      <c r="Y3137" s="14"/>
      <c r="Z3137" s="14"/>
    </row>
    <row r="3138">
      <c r="A3138" s="106">
        <v>3137.0</v>
      </c>
      <c r="B3138" s="107" t="s">
        <v>8903</v>
      </c>
      <c r="C3138" s="107" t="s">
        <v>5210</v>
      </c>
      <c r="D3138" s="107" t="s">
        <v>4509</v>
      </c>
      <c r="E3138" s="36" t="s">
        <v>9271</v>
      </c>
      <c r="F3138" s="14"/>
      <c r="G3138" s="14"/>
      <c r="H3138" s="14"/>
      <c r="I3138" s="14"/>
      <c r="J3138" s="14"/>
      <c r="K3138" s="14"/>
      <c r="L3138" s="14"/>
      <c r="M3138" s="14"/>
      <c r="N3138" s="14"/>
      <c r="O3138" s="14"/>
      <c r="P3138" s="14"/>
      <c r="Q3138" s="14"/>
      <c r="R3138" s="14"/>
      <c r="S3138" s="14"/>
      <c r="T3138" s="14"/>
      <c r="U3138" s="14"/>
      <c r="V3138" s="14"/>
      <c r="W3138" s="14"/>
      <c r="X3138" s="14"/>
      <c r="Y3138" s="14"/>
      <c r="Z3138" s="14"/>
    </row>
    <row r="3139">
      <c r="A3139" s="106">
        <v>3138.0</v>
      </c>
      <c r="B3139" s="107" t="s">
        <v>8903</v>
      </c>
      <c r="C3139" s="107" t="s">
        <v>4659</v>
      </c>
      <c r="D3139" s="107" t="s">
        <v>4509</v>
      </c>
      <c r="E3139" s="36" t="s">
        <v>9272</v>
      </c>
      <c r="F3139" s="14"/>
      <c r="G3139" s="14"/>
      <c r="H3139" s="14"/>
      <c r="I3139" s="14"/>
      <c r="J3139" s="14"/>
      <c r="K3139" s="14"/>
      <c r="L3139" s="14"/>
      <c r="M3139" s="14"/>
      <c r="N3139" s="14"/>
      <c r="O3139" s="14"/>
      <c r="P3139" s="14"/>
      <c r="Q3139" s="14"/>
      <c r="R3139" s="14"/>
      <c r="S3139" s="14"/>
      <c r="T3139" s="14"/>
      <c r="U3139" s="14"/>
      <c r="V3139" s="14"/>
      <c r="W3139" s="14"/>
      <c r="X3139" s="14"/>
      <c r="Y3139" s="14"/>
      <c r="Z3139" s="14"/>
    </row>
    <row r="3140">
      <c r="A3140" s="106">
        <v>3139.0</v>
      </c>
      <c r="B3140" s="107" t="s">
        <v>8903</v>
      </c>
      <c r="C3140" s="107" t="s">
        <v>5502</v>
      </c>
      <c r="D3140" s="107" t="s">
        <v>4509</v>
      </c>
      <c r="E3140" s="36" t="s">
        <v>9273</v>
      </c>
      <c r="F3140" s="14"/>
      <c r="G3140" s="14"/>
      <c r="H3140" s="14"/>
      <c r="I3140" s="14"/>
      <c r="J3140" s="14"/>
      <c r="K3140" s="14"/>
      <c r="L3140" s="14"/>
      <c r="M3140" s="14"/>
      <c r="N3140" s="14"/>
      <c r="O3140" s="14"/>
      <c r="P3140" s="14"/>
      <c r="Q3140" s="14"/>
      <c r="R3140" s="14"/>
      <c r="S3140" s="14"/>
      <c r="T3140" s="14"/>
      <c r="U3140" s="14"/>
      <c r="V3140" s="14"/>
      <c r="W3140" s="14"/>
      <c r="X3140" s="14"/>
      <c r="Y3140" s="14"/>
      <c r="Z3140" s="14"/>
    </row>
    <row r="3141">
      <c r="A3141" s="106">
        <v>3140.0</v>
      </c>
      <c r="B3141" s="107" t="s">
        <v>8903</v>
      </c>
      <c r="C3141" s="107" t="s">
        <v>9274</v>
      </c>
      <c r="D3141" s="107" t="s">
        <v>4509</v>
      </c>
      <c r="E3141" s="36" t="s">
        <v>9275</v>
      </c>
      <c r="F3141" s="14"/>
      <c r="G3141" s="14"/>
      <c r="H3141" s="14"/>
      <c r="I3141" s="14"/>
      <c r="J3141" s="14"/>
      <c r="K3141" s="14"/>
      <c r="L3141" s="14"/>
      <c r="M3141" s="14"/>
      <c r="N3141" s="14"/>
      <c r="O3141" s="14"/>
      <c r="P3141" s="14"/>
      <c r="Q3141" s="14"/>
      <c r="R3141" s="14"/>
      <c r="S3141" s="14"/>
      <c r="T3141" s="14"/>
      <c r="U3141" s="14"/>
      <c r="V3141" s="14"/>
      <c r="W3141" s="14"/>
      <c r="X3141" s="14"/>
      <c r="Y3141" s="14"/>
      <c r="Z3141" s="14"/>
    </row>
    <row r="3142">
      <c r="A3142" s="106">
        <v>3141.0</v>
      </c>
      <c r="B3142" s="107" t="s">
        <v>8903</v>
      </c>
      <c r="C3142" s="107" t="s">
        <v>8280</v>
      </c>
      <c r="D3142" s="107" t="s">
        <v>4680</v>
      </c>
      <c r="E3142" s="36" t="s">
        <v>9276</v>
      </c>
      <c r="F3142" s="14"/>
      <c r="G3142" s="14"/>
      <c r="H3142" s="14"/>
      <c r="I3142" s="14"/>
      <c r="J3142" s="14"/>
      <c r="K3142" s="14"/>
      <c r="L3142" s="14"/>
      <c r="M3142" s="14"/>
      <c r="N3142" s="14"/>
      <c r="O3142" s="14"/>
      <c r="P3142" s="14"/>
      <c r="Q3142" s="14"/>
      <c r="R3142" s="14"/>
      <c r="S3142" s="14"/>
      <c r="T3142" s="14"/>
      <c r="U3142" s="14"/>
      <c r="V3142" s="14"/>
      <c r="W3142" s="14"/>
      <c r="X3142" s="14"/>
      <c r="Y3142" s="14"/>
      <c r="Z3142" s="14"/>
    </row>
    <row r="3143">
      <c r="A3143" s="106">
        <v>3142.0</v>
      </c>
      <c r="B3143" s="107" t="s">
        <v>8903</v>
      </c>
      <c r="C3143" s="107" t="s">
        <v>6122</v>
      </c>
      <c r="D3143" s="107" t="s">
        <v>4505</v>
      </c>
      <c r="E3143" s="36" t="s">
        <v>9277</v>
      </c>
      <c r="F3143" s="14"/>
      <c r="G3143" s="14"/>
      <c r="H3143" s="14"/>
      <c r="I3143" s="14"/>
      <c r="J3143" s="14"/>
      <c r="K3143" s="14"/>
      <c r="L3143" s="14"/>
      <c r="M3143" s="14"/>
      <c r="N3143" s="14"/>
      <c r="O3143" s="14"/>
      <c r="P3143" s="14"/>
      <c r="Q3143" s="14"/>
      <c r="R3143" s="14"/>
      <c r="S3143" s="14"/>
      <c r="T3143" s="14"/>
      <c r="U3143" s="14"/>
      <c r="V3143" s="14"/>
      <c r="W3143" s="14"/>
      <c r="X3143" s="14"/>
      <c r="Y3143" s="14"/>
      <c r="Z3143" s="14"/>
    </row>
    <row r="3144">
      <c r="A3144" s="106">
        <v>3143.0</v>
      </c>
      <c r="B3144" s="107" t="s">
        <v>8903</v>
      </c>
      <c r="C3144" s="107" t="s">
        <v>9278</v>
      </c>
      <c r="D3144" s="107" t="s">
        <v>4543</v>
      </c>
      <c r="E3144" s="36" t="s">
        <v>9279</v>
      </c>
      <c r="F3144" s="14"/>
      <c r="G3144" s="14"/>
      <c r="H3144" s="14"/>
      <c r="I3144" s="14"/>
      <c r="J3144" s="14"/>
      <c r="K3144" s="14"/>
      <c r="L3144" s="14"/>
      <c r="M3144" s="14"/>
      <c r="N3144" s="14"/>
      <c r="O3144" s="14"/>
      <c r="P3144" s="14"/>
      <c r="Q3144" s="14"/>
      <c r="R3144" s="14"/>
      <c r="S3144" s="14"/>
      <c r="T3144" s="14"/>
      <c r="U3144" s="14"/>
      <c r="V3144" s="14"/>
      <c r="W3144" s="14"/>
      <c r="X3144" s="14"/>
      <c r="Y3144" s="14"/>
      <c r="Z3144" s="14"/>
    </row>
    <row r="3145">
      <c r="A3145" s="106">
        <v>3144.0</v>
      </c>
      <c r="B3145" s="107" t="s">
        <v>8903</v>
      </c>
      <c r="C3145" s="107" t="s">
        <v>8280</v>
      </c>
      <c r="D3145" s="107" t="s">
        <v>4509</v>
      </c>
      <c r="E3145" s="36" t="s">
        <v>9280</v>
      </c>
      <c r="F3145" s="14"/>
      <c r="G3145" s="14"/>
      <c r="H3145" s="14"/>
      <c r="I3145" s="14"/>
      <c r="J3145" s="14"/>
      <c r="K3145" s="14"/>
      <c r="L3145" s="14"/>
      <c r="M3145" s="14"/>
      <c r="N3145" s="14"/>
      <c r="O3145" s="14"/>
      <c r="P3145" s="14"/>
      <c r="Q3145" s="14"/>
      <c r="R3145" s="14"/>
      <c r="S3145" s="14"/>
      <c r="T3145" s="14"/>
      <c r="U3145" s="14"/>
      <c r="V3145" s="14"/>
      <c r="W3145" s="14"/>
      <c r="X3145" s="14"/>
      <c r="Y3145" s="14"/>
      <c r="Z3145" s="14"/>
    </row>
    <row r="3146">
      <c r="A3146" s="106">
        <v>3145.0</v>
      </c>
      <c r="B3146" s="107" t="s">
        <v>8903</v>
      </c>
      <c r="C3146" s="107" t="s">
        <v>9281</v>
      </c>
      <c r="D3146" s="107" t="s">
        <v>4569</v>
      </c>
      <c r="E3146" s="36" t="s">
        <v>9282</v>
      </c>
      <c r="F3146" s="14"/>
      <c r="G3146" s="14"/>
      <c r="H3146" s="14"/>
      <c r="I3146" s="14"/>
      <c r="J3146" s="14"/>
      <c r="K3146" s="14"/>
      <c r="L3146" s="14"/>
      <c r="M3146" s="14"/>
      <c r="N3146" s="14"/>
      <c r="O3146" s="14"/>
      <c r="P3146" s="14"/>
      <c r="Q3146" s="14"/>
      <c r="R3146" s="14"/>
      <c r="S3146" s="14"/>
      <c r="T3146" s="14"/>
      <c r="U3146" s="14"/>
      <c r="V3146" s="14"/>
      <c r="W3146" s="14"/>
      <c r="X3146" s="14"/>
      <c r="Y3146" s="14"/>
      <c r="Z3146" s="14"/>
    </row>
    <row r="3147">
      <c r="A3147" s="106">
        <v>3146.0</v>
      </c>
      <c r="B3147" s="107" t="s">
        <v>8903</v>
      </c>
      <c r="C3147" s="107" t="s">
        <v>9283</v>
      </c>
      <c r="D3147" s="107" t="s">
        <v>4509</v>
      </c>
      <c r="E3147" s="36" t="s">
        <v>9284</v>
      </c>
      <c r="F3147" s="14"/>
      <c r="G3147" s="14"/>
      <c r="H3147" s="14"/>
      <c r="I3147" s="14"/>
      <c r="J3147" s="14"/>
      <c r="K3147" s="14"/>
      <c r="L3147" s="14"/>
      <c r="M3147" s="14"/>
      <c r="N3147" s="14"/>
      <c r="O3147" s="14"/>
      <c r="P3147" s="14"/>
      <c r="Q3147" s="14"/>
      <c r="R3147" s="14"/>
      <c r="S3147" s="14"/>
      <c r="T3147" s="14"/>
      <c r="U3147" s="14"/>
      <c r="V3147" s="14"/>
      <c r="W3147" s="14"/>
      <c r="X3147" s="14"/>
      <c r="Y3147" s="14"/>
      <c r="Z3147" s="14"/>
    </row>
    <row r="3148">
      <c r="A3148" s="106">
        <v>3147.0</v>
      </c>
      <c r="B3148" s="107" t="s">
        <v>8903</v>
      </c>
      <c r="C3148" s="107" t="s">
        <v>9285</v>
      </c>
      <c r="D3148" s="107" t="s">
        <v>4505</v>
      </c>
      <c r="E3148" s="36" t="s">
        <v>9286</v>
      </c>
      <c r="F3148" s="14"/>
      <c r="G3148" s="14"/>
      <c r="H3148" s="14"/>
      <c r="I3148" s="14"/>
      <c r="J3148" s="14"/>
      <c r="K3148" s="14"/>
      <c r="L3148" s="14"/>
      <c r="M3148" s="14"/>
      <c r="N3148" s="14"/>
      <c r="O3148" s="14"/>
      <c r="P3148" s="14"/>
      <c r="Q3148" s="14"/>
      <c r="R3148" s="14"/>
      <c r="S3148" s="14"/>
      <c r="T3148" s="14"/>
      <c r="U3148" s="14"/>
      <c r="V3148" s="14"/>
      <c r="W3148" s="14"/>
      <c r="X3148" s="14"/>
      <c r="Y3148" s="14"/>
      <c r="Z3148" s="14"/>
    </row>
    <row r="3149">
      <c r="A3149" s="106">
        <v>3148.0</v>
      </c>
      <c r="B3149" s="107" t="s">
        <v>8903</v>
      </c>
      <c r="C3149" s="107" t="s">
        <v>9287</v>
      </c>
      <c r="D3149" s="107" t="s">
        <v>4569</v>
      </c>
      <c r="E3149" s="36" t="s">
        <v>9288</v>
      </c>
      <c r="F3149" s="14"/>
      <c r="G3149" s="14"/>
      <c r="H3149" s="14"/>
      <c r="I3149" s="14"/>
      <c r="J3149" s="14"/>
      <c r="K3149" s="14"/>
      <c r="L3149" s="14"/>
      <c r="M3149" s="14"/>
      <c r="N3149" s="14"/>
      <c r="O3149" s="14"/>
      <c r="P3149" s="14"/>
      <c r="Q3149" s="14"/>
      <c r="R3149" s="14"/>
      <c r="S3149" s="14"/>
      <c r="T3149" s="14"/>
      <c r="U3149" s="14"/>
      <c r="V3149" s="14"/>
      <c r="W3149" s="14"/>
      <c r="X3149" s="14"/>
      <c r="Y3149" s="14"/>
      <c r="Z3149" s="14"/>
    </row>
    <row r="3150">
      <c r="A3150" s="106">
        <v>3149.0</v>
      </c>
      <c r="B3150" s="107" t="s">
        <v>8903</v>
      </c>
      <c r="C3150" s="107" t="s">
        <v>5990</v>
      </c>
      <c r="D3150" s="107" t="s">
        <v>4509</v>
      </c>
      <c r="E3150" s="36" t="s">
        <v>9289</v>
      </c>
      <c r="F3150" s="14"/>
      <c r="G3150" s="14"/>
      <c r="H3150" s="14"/>
      <c r="I3150" s="14"/>
      <c r="J3150" s="14"/>
      <c r="K3150" s="14"/>
      <c r="L3150" s="14"/>
      <c r="M3150" s="14"/>
      <c r="N3150" s="14"/>
      <c r="O3150" s="14"/>
      <c r="P3150" s="14"/>
      <c r="Q3150" s="14"/>
      <c r="R3150" s="14"/>
      <c r="S3150" s="14"/>
      <c r="T3150" s="14"/>
      <c r="U3150" s="14"/>
      <c r="V3150" s="14"/>
      <c r="W3150" s="14"/>
      <c r="X3150" s="14"/>
      <c r="Y3150" s="14"/>
      <c r="Z3150" s="14"/>
    </row>
    <row r="3151">
      <c r="A3151" s="106">
        <v>3150.0</v>
      </c>
      <c r="B3151" s="107" t="s">
        <v>8903</v>
      </c>
      <c r="C3151" s="107" t="s">
        <v>9290</v>
      </c>
      <c r="D3151" s="107" t="s">
        <v>4505</v>
      </c>
      <c r="E3151" s="36" t="s">
        <v>9291</v>
      </c>
      <c r="F3151" s="14"/>
      <c r="G3151" s="14"/>
      <c r="H3151" s="14"/>
      <c r="I3151" s="14"/>
      <c r="J3151" s="14"/>
      <c r="K3151" s="14"/>
      <c r="L3151" s="14"/>
      <c r="M3151" s="14"/>
      <c r="N3151" s="14"/>
      <c r="O3151" s="14"/>
      <c r="P3151" s="14"/>
      <c r="Q3151" s="14"/>
      <c r="R3151" s="14"/>
      <c r="S3151" s="14"/>
      <c r="T3151" s="14"/>
      <c r="U3151" s="14"/>
      <c r="V3151" s="14"/>
      <c r="W3151" s="14"/>
      <c r="X3151" s="14"/>
      <c r="Y3151" s="14"/>
      <c r="Z3151" s="14"/>
    </row>
    <row r="3152">
      <c r="A3152" s="106">
        <v>3151.0</v>
      </c>
      <c r="B3152" s="107" t="s">
        <v>8903</v>
      </c>
      <c r="C3152" s="107" t="s">
        <v>9292</v>
      </c>
      <c r="D3152" s="107" t="s">
        <v>4569</v>
      </c>
      <c r="E3152" s="36" t="s">
        <v>9293</v>
      </c>
      <c r="F3152" s="14"/>
      <c r="G3152" s="14"/>
      <c r="H3152" s="14"/>
      <c r="I3152" s="14"/>
      <c r="J3152" s="14"/>
      <c r="K3152" s="14"/>
      <c r="L3152" s="14"/>
      <c r="M3152" s="14"/>
      <c r="N3152" s="14"/>
      <c r="O3152" s="14"/>
      <c r="P3152" s="14"/>
      <c r="Q3152" s="14"/>
      <c r="R3152" s="14"/>
      <c r="S3152" s="14"/>
      <c r="T3152" s="14"/>
      <c r="U3152" s="14"/>
      <c r="V3152" s="14"/>
      <c r="W3152" s="14"/>
      <c r="X3152" s="14"/>
      <c r="Y3152" s="14"/>
      <c r="Z3152" s="14"/>
    </row>
    <row r="3153">
      <c r="A3153" s="106">
        <v>3152.0</v>
      </c>
      <c r="B3153" s="107" t="s">
        <v>8903</v>
      </c>
      <c r="C3153" s="107" t="s">
        <v>4521</v>
      </c>
      <c r="D3153" s="107" t="s">
        <v>4509</v>
      </c>
      <c r="E3153" s="36" t="s">
        <v>9294</v>
      </c>
      <c r="F3153" s="14"/>
      <c r="G3153" s="14"/>
      <c r="H3153" s="14"/>
      <c r="I3153" s="14"/>
      <c r="J3153" s="14"/>
      <c r="K3153" s="14"/>
      <c r="L3153" s="14"/>
      <c r="M3153" s="14"/>
      <c r="N3153" s="14"/>
      <c r="O3153" s="14"/>
      <c r="P3153" s="14"/>
      <c r="Q3153" s="14"/>
      <c r="R3153" s="14"/>
      <c r="S3153" s="14"/>
      <c r="T3153" s="14"/>
      <c r="U3153" s="14"/>
      <c r="V3153" s="14"/>
      <c r="W3153" s="14"/>
      <c r="X3153" s="14"/>
      <c r="Y3153" s="14"/>
      <c r="Z3153" s="14"/>
    </row>
    <row r="3154">
      <c r="A3154" s="106">
        <v>3153.0</v>
      </c>
      <c r="B3154" s="107" t="s">
        <v>8903</v>
      </c>
      <c r="C3154" s="107" t="s">
        <v>5023</v>
      </c>
      <c r="D3154" s="107" t="s">
        <v>4569</v>
      </c>
      <c r="E3154" s="36" t="s">
        <v>9295</v>
      </c>
      <c r="F3154" s="14"/>
      <c r="G3154" s="14"/>
      <c r="H3154" s="14"/>
      <c r="I3154" s="14"/>
      <c r="J3154" s="14"/>
      <c r="K3154" s="14"/>
      <c r="L3154" s="14"/>
      <c r="M3154" s="14"/>
      <c r="N3154" s="14"/>
      <c r="O3154" s="14"/>
      <c r="P3154" s="14"/>
      <c r="Q3154" s="14"/>
      <c r="R3154" s="14"/>
      <c r="S3154" s="14"/>
      <c r="T3154" s="14"/>
      <c r="U3154" s="14"/>
      <c r="V3154" s="14"/>
      <c r="W3154" s="14"/>
      <c r="X3154" s="14"/>
      <c r="Y3154" s="14"/>
      <c r="Z3154" s="14"/>
    </row>
    <row r="3155">
      <c r="A3155" s="106">
        <v>3154.0</v>
      </c>
      <c r="B3155" s="107" t="s">
        <v>8903</v>
      </c>
      <c r="C3155" s="107" t="s">
        <v>9296</v>
      </c>
      <c r="D3155" s="107" t="s">
        <v>4505</v>
      </c>
      <c r="E3155" s="36" t="s">
        <v>9297</v>
      </c>
      <c r="F3155" s="14"/>
      <c r="G3155" s="14"/>
      <c r="H3155" s="14"/>
      <c r="I3155" s="14"/>
      <c r="J3155" s="14"/>
      <c r="K3155" s="14"/>
      <c r="L3155" s="14"/>
      <c r="M3155" s="14"/>
      <c r="N3155" s="14"/>
      <c r="O3155" s="14"/>
      <c r="P3155" s="14"/>
      <c r="Q3155" s="14"/>
      <c r="R3155" s="14"/>
      <c r="S3155" s="14"/>
      <c r="T3155" s="14"/>
      <c r="U3155" s="14"/>
      <c r="V3155" s="14"/>
      <c r="W3155" s="14"/>
      <c r="X3155" s="14"/>
      <c r="Y3155" s="14"/>
      <c r="Z3155" s="14"/>
    </row>
    <row r="3156">
      <c r="A3156" s="106">
        <v>3155.0</v>
      </c>
      <c r="B3156" s="107" t="s">
        <v>8903</v>
      </c>
      <c r="C3156" s="107" t="s">
        <v>8907</v>
      </c>
      <c r="D3156" s="107" t="s">
        <v>4509</v>
      </c>
      <c r="E3156" s="36" t="s">
        <v>9298</v>
      </c>
      <c r="F3156" s="14"/>
      <c r="G3156" s="14"/>
      <c r="H3156" s="14"/>
      <c r="I3156" s="14"/>
      <c r="J3156" s="14"/>
      <c r="K3156" s="14"/>
      <c r="L3156" s="14"/>
      <c r="M3156" s="14"/>
      <c r="N3156" s="14"/>
      <c r="O3156" s="14"/>
      <c r="P3156" s="14"/>
      <c r="Q3156" s="14"/>
      <c r="R3156" s="14"/>
      <c r="S3156" s="14"/>
      <c r="T3156" s="14"/>
      <c r="U3156" s="14"/>
      <c r="V3156" s="14"/>
      <c r="W3156" s="14"/>
      <c r="X3156" s="14"/>
      <c r="Y3156" s="14"/>
      <c r="Z3156" s="14"/>
    </row>
    <row r="3157">
      <c r="A3157" s="106">
        <v>3156.0</v>
      </c>
      <c r="B3157" s="107" t="s">
        <v>8903</v>
      </c>
      <c r="C3157" s="107" t="s">
        <v>7082</v>
      </c>
      <c r="D3157" s="107" t="s">
        <v>4543</v>
      </c>
      <c r="E3157" s="36" t="s">
        <v>9299</v>
      </c>
      <c r="F3157" s="14"/>
      <c r="G3157" s="14"/>
      <c r="H3157" s="14"/>
      <c r="I3157" s="14"/>
      <c r="J3157" s="14"/>
      <c r="K3157" s="14"/>
      <c r="L3157" s="14"/>
      <c r="M3157" s="14"/>
      <c r="N3157" s="14"/>
      <c r="O3157" s="14"/>
      <c r="P3157" s="14"/>
      <c r="Q3157" s="14"/>
      <c r="R3157" s="14"/>
      <c r="S3157" s="14"/>
      <c r="T3157" s="14"/>
      <c r="U3157" s="14"/>
      <c r="V3157" s="14"/>
      <c r="W3157" s="14"/>
      <c r="X3157" s="14"/>
      <c r="Y3157" s="14"/>
      <c r="Z3157" s="14"/>
    </row>
    <row r="3158">
      <c r="A3158" s="106">
        <v>3157.0</v>
      </c>
      <c r="B3158" s="107" t="s">
        <v>8903</v>
      </c>
      <c r="C3158" s="107" t="s">
        <v>5188</v>
      </c>
      <c r="D3158" s="107" t="s">
        <v>4509</v>
      </c>
      <c r="E3158" s="36" t="s">
        <v>9300</v>
      </c>
      <c r="F3158" s="14"/>
      <c r="G3158" s="14"/>
      <c r="H3158" s="14"/>
      <c r="I3158" s="14"/>
      <c r="J3158" s="14"/>
      <c r="K3158" s="14"/>
      <c r="L3158" s="14"/>
      <c r="M3158" s="14"/>
      <c r="N3158" s="14"/>
      <c r="O3158" s="14"/>
      <c r="P3158" s="14"/>
      <c r="Q3158" s="14"/>
      <c r="R3158" s="14"/>
      <c r="S3158" s="14"/>
      <c r="T3158" s="14"/>
      <c r="U3158" s="14"/>
      <c r="V3158" s="14"/>
      <c r="W3158" s="14"/>
      <c r="X3158" s="14"/>
      <c r="Y3158" s="14"/>
      <c r="Z3158" s="14"/>
    </row>
    <row r="3159">
      <c r="A3159" s="106">
        <v>3158.0</v>
      </c>
      <c r="B3159" s="107" t="s">
        <v>8903</v>
      </c>
      <c r="C3159" s="107" t="s">
        <v>9301</v>
      </c>
      <c r="D3159" s="107" t="s">
        <v>4509</v>
      </c>
      <c r="E3159" s="36" t="s">
        <v>9302</v>
      </c>
      <c r="F3159" s="14"/>
      <c r="G3159" s="14"/>
      <c r="H3159" s="14"/>
      <c r="I3159" s="14"/>
      <c r="J3159" s="14"/>
      <c r="K3159" s="14"/>
      <c r="L3159" s="14"/>
      <c r="M3159" s="14"/>
      <c r="N3159" s="14"/>
      <c r="O3159" s="14"/>
      <c r="P3159" s="14"/>
      <c r="Q3159" s="14"/>
      <c r="R3159" s="14"/>
      <c r="S3159" s="14"/>
      <c r="T3159" s="14"/>
      <c r="U3159" s="14"/>
      <c r="V3159" s="14"/>
      <c r="W3159" s="14"/>
      <c r="X3159" s="14"/>
      <c r="Y3159" s="14"/>
      <c r="Z3159" s="14"/>
    </row>
    <row r="3160">
      <c r="A3160" s="106">
        <v>3159.0</v>
      </c>
      <c r="B3160" s="107" t="s">
        <v>8903</v>
      </c>
      <c r="C3160" s="107" t="s">
        <v>9303</v>
      </c>
      <c r="D3160" s="107" t="s">
        <v>4509</v>
      </c>
      <c r="E3160" s="36" t="s">
        <v>9304</v>
      </c>
      <c r="F3160" s="14"/>
      <c r="G3160" s="14"/>
      <c r="H3160" s="14"/>
      <c r="I3160" s="14"/>
      <c r="J3160" s="14"/>
      <c r="K3160" s="14"/>
      <c r="L3160" s="14"/>
      <c r="M3160" s="14"/>
      <c r="N3160" s="14"/>
      <c r="O3160" s="14"/>
      <c r="P3160" s="14"/>
      <c r="Q3160" s="14"/>
      <c r="R3160" s="14"/>
      <c r="S3160" s="14"/>
      <c r="T3160" s="14"/>
      <c r="U3160" s="14"/>
      <c r="V3160" s="14"/>
      <c r="W3160" s="14"/>
      <c r="X3160" s="14"/>
      <c r="Y3160" s="14"/>
      <c r="Z3160" s="14"/>
    </row>
    <row r="3161">
      <c r="A3161" s="106">
        <v>3160.0</v>
      </c>
      <c r="B3161" s="107" t="s">
        <v>8903</v>
      </c>
      <c r="C3161" s="107" t="s">
        <v>9305</v>
      </c>
      <c r="D3161" s="107" t="s">
        <v>4680</v>
      </c>
      <c r="E3161" s="36" t="s">
        <v>9306</v>
      </c>
      <c r="F3161" s="14"/>
      <c r="G3161" s="14"/>
      <c r="H3161" s="14"/>
      <c r="I3161" s="14"/>
      <c r="J3161" s="14"/>
      <c r="K3161" s="14"/>
      <c r="L3161" s="14"/>
      <c r="M3161" s="14"/>
      <c r="N3161" s="14"/>
      <c r="O3161" s="14"/>
      <c r="P3161" s="14"/>
      <c r="Q3161" s="14"/>
      <c r="R3161" s="14"/>
      <c r="S3161" s="14"/>
      <c r="T3161" s="14"/>
      <c r="U3161" s="14"/>
      <c r="V3161" s="14"/>
      <c r="W3161" s="14"/>
      <c r="X3161" s="14"/>
      <c r="Y3161" s="14"/>
      <c r="Z3161" s="14"/>
    </row>
    <row r="3162">
      <c r="A3162" s="106">
        <v>3161.0</v>
      </c>
      <c r="B3162" s="107" t="s">
        <v>8903</v>
      </c>
      <c r="C3162" s="107" t="s">
        <v>5148</v>
      </c>
      <c r="D3162" s="107" t="s">
        <v>4569</v>
      </c>
      <c r="E3162" s="36" t="s">
        <v>9307</v>
      </c>
      <c r="F3162" s="14"/>
      <c r="G3162" s="14"/>
      <c r="H3162" s="14"/>
      <c r="I3162" s="14"/>
      <c r="J3162" s="14"/>
      <c r="K3162" s="14"/>
      <c r="L3162" s="14"/>
      <c r="M3162" s="14"/>
      <c r="N3162" s="14"/>
      <c r="O3162" s="14"/>
      <c r="P3162" s="14"/>
      <c r="Q3162" s="14"/>
      <c r="R3162" s="14"/>
      <c r="S3162" s="14"/>
      <c r="T3162" s="14"/>
      <c r="U3162" s="14"/>
      <c r="V3162" s="14"/>
      <c r="W3162" s="14"/>
      <c r="X3162" s="14"/>
      <c r="Y3162" s="14"/>
      <c r="Z3162" s="14"/>
    </row>
    <row r="3163">
      <c r="A3163" s="106">
        <v>3162.0</v>
      </c>
      <c r="B3163" s="107" t="s">
        <v>8903</v>
      </c>
      <c r="C3163" s="107" t="s">
        <v>9308</v>
      </c>
      <c r="D3163" s="107" t="s">
        <v>4509</v>
      </c>
      <c r="E3163" s="36" t="s">
        <v>9309</v>
      </c>
      <c r="F3163" s="14"/>
      <c r="G3163" s="14"/>
      <c r="H3163" s="14"/>
      <c r="I3163" s="14"/>
      <c r="J3163" s="14"/>
      <c r="K3163" s="14"/>
      <c r="L3163" s="14"/>
      <c r="M3163" s="14"/>
      <c r="N3163" s="14"/>
      <c r="O3163" s="14"/>
      <c r="P3163" s="14"/>
      <c r="Q3163" s="14"/>
      <c r="R3163" s="14"/>
      <c r="S3163" s="14"/>
      <c r="T3163" s="14"/>
      <c r="U3163" s="14"/>
      <c r="V3163" s="14"/>
      <c r="W3163" s="14"/>
      <c r="X3163" s="14"/>
      <c r="Y3163" s="14"/>
      <c r="Z3163" s="14"/>
    </row>
    <row r="3164">
      <c r="A3164" s="106">
        <v>3163.0</v>
      </c>
      <c r="B3164" s="107" t="s">
        <v>8903</v>
      </c>
      <c r="C3164" s="107" t="s">
        <v>7082</v>
      </c>
      <c r="D3164" s="107" t="s">
        <v>4509</v>
      </c>
      <c r="E3164" s="36" t="s">
        <v>9310</v>
      </c>
      <c r="F3164" s="14"/>
      <c r="G3164" s="14"/>
      <c r="H3164" s="14"/>
      <c r="I3164" s="14"/>
      <c r="J3164" s="14"/>
      <c r="K3164" s="14"/>
      <c r="L3164" s="14"/>
      <c r="M3164" s="14"/>
      <c r="N3164" s="14"/>
      <c r="O3164" s="14"/>
      <c r="P3164" s="14"/>
      <c r="Q3164" s="14"/>
      <c r="R3164" s="14"/>
      <c r="S3164" s="14"/>
      <c r="T3164" s="14"/>
      <c r="U3164" s="14"/>
      <c r="V3164" s="14"/>
      <c r="W3164" s="14"/>
      <c r="X3164" s="14"/>
      <c r="Y3164" s="14"/>
      <c r="Z3164" s="14"/>
    </row>
    <row r="3165">
      <c r="A3165" s="106">
        <v>3164.0</v>
      </c>
      <c r="B3165" s="107" t="s">
        <v>8903</v>
      </c>
      <c r="C3165" s="107" t="s">
        <v>5871</v>
      </c>
      <c r="D3165" s="107" t="s">
        <v>4509</v>
      </c>
      <c r="E3165" s="36" t="s">
        <v>9311</v>
      </c>
      <c r="F3165" s="14"/>
      <c r="G3165" s="14"/>
      <c r="H3165" s="14"/>
      <c r="I3165" s="14"/>
      <c r="J3165" s="14"/>
      <c r="K3165" s="14"/>
      <c r="L3165" s="14"/>
      <c r="M3165" s="14"/>
      <c r="N3165" s="14"/>
      <c r="O3165" s="14"/>
      <c r="P3165" s="14"/>
      <c r="Q3165" s="14"/>
      <c r="R3165" s="14"/>
      <c r="S3165" s="14"/>
      <c r="T3165" s="14"/>
      <c r="U3165" s="14"/>
      <c r="V3165" s="14"/>
      <c r="W3165" s="14"/>
      <c r="X3165" s="14"/>
      <c r="Y3165" s="14"/>
      <c r="Z3165" s="14"/>
    </row>
    <row r="3166">
      <c r="A3166" s="106">
        <v>3165.0</v>
      </c>
      <c r="B3166" s="107" t="s">
        <v>8903</v>
      </c>
      <c r="C3166" s="107" t="s">
        <v>9312</v>
      </c>
      <c r="D3166" s="107" t="s">
        <v>4680</v>
      </c>
      <c r="E3166" s="36" t="s">
        <v>9313</v>
      </c>
      <c r="F3166" s="14"/>
      <c r="G3166" s="14"/>
      <c r="H3166" s="14"/>
      <c r="I3166" s="14"/>
      <c r="J3166" s="14"/>
      <c r="K3166" s="14"/>
      <c r="L3166" s="14"/>
      <c r="M3166" s="14"/>
      <c r="N3166" s="14"/>
      <c r="O3166" s="14"/>
      <c r="P3166" s="14"/>
      <c r="Q3166" s="14"/>
      <c r="R3166" s="14"/>
      <c r="S3166" s="14"/>
      <c r="T3166" s="14"/>
      <c r="U3166" s="14"/>
      <c r="V3166" s="14"/>
      <c r="W3166" s="14"/>
      <c r="X3166" s="14"/>
      <c r="Y3166" s="14"/>
      <c r="Z3166" s="14"/>
    </row>
    <row r="3167">
      <c r="A3167" s="106">
        <v>3166.0</v>
      </c>
      <c r="B3167" s="107" t="s">
        <v>8903</v>
      </c>
      <c r="C3167" s="107" t="s">
        <v>7089</v>
      </c>
      <c r="D3167" s="107" t="s">
        <v>4505</v>
      </c>
      <c r="E3167" s="36" t="s">
        <v>9314</v>
      </c>
      <c r="F3167" s="14"/>
      <c r="G3167" s="14"/>
      <c r="H3167" s="14"/>
      <c r="I3167" s="14"/>
      <c r="J3167" s="14"/>
      <c r="K3167" s="14"/>
      <c r="L3167" s="14"/>
      <c r="M3167" s="14"/>
      <c r="N3167" s="14"/>
      <c r="O3167" s="14"/>
      <c r="P3167" s="14"/>
      <c r="Q3167" s="14"/>
      <c r="R3167" s="14"/>
      <c r="S3167" s="14"/>
      <c r="T3167" s="14"/>
      <c r="U3167" s="14"/>
      <c r="V3167" s="14"/>
      <c r="W3167" s="14"/>
      <c r="X3167" s="14"/>
      <c r="Y3167" s="14"/>
      <c r="Z3167" s="14"/>
    </row>
    <row r="3168">
      <c r="A3168" s="106">
        <v>3167.0</v>
      </c>
      <c r="B3168" s="107" t="s">
        <v>8903</v>
      </c>
      <c r="C3168" s="107" t="s">
        <v>9315</v>
      </c>
      <c r="D3168" s="107" t="s">
        <v>4509</v>
      </c>
      <c r="E3168" s="36" t="s">
        <v>9316</v>
      </c>
      <c r="F3168" s="14"/>
      <c r="G3168" s="14"/>
      <c r="H3168" s="14"/>
      <c r="I3168" s="14"/>
      <c r="J3168" s="14"/>
      <c r="K3168" s="14"/>
      <c r="L3168" s="14"/>
      <c r="M3168" s="14"/>
      <c r="N3168" s="14"/>
      <c r="O3168" s="14"/>
      <c r="P3168" s="14"/>
      <c r="Q3168" s="14"/>
      <c r="R3168" s="14"/>
      <c r="S3168" s="14"/>
      <c r="T3168" s="14"/>
      <c r="U3168" s="14"/>
      <c r="V3168" s="14"/>
      <c r="W3168" s="14"/>
      <c r="X3168" s="14"/>
      <c r="Y3168" s="14"/>
      <c r="Z3168" s="14"/>
    </row>
    <row r="3169">
      <c r="A3169" s="106">
        <v>3168.0</v>
      </c>
      <c r="B3169" s="107" t="s">
        <v>8903</v>
      </c>
      <c r="C3169" s="107" t="s">
        <v>4532</v>
      </c>
      <c r="D3169" s="107" t="s">
        <v>4509</v>
      </c>
      <c r="E3169" s="36" t="s">
        <v>9317</v>
      </c>
      <c r="F3169" s="14"/>
      <c r="G3169" s="14"/>
      <c r="H3169" s="14"/>
      <c r="I3169" s="14"/>
      <c r="J3169" s="14"/>
      <c r="K3169" s="14"/>
      <c r="L3169" s="14"/>
      <c r="M3169" s="14"/>
      <c r="N3169" s="14"/>
      <c r="O3169" s="14"/>
      <c r="P3169" s="14"/>
      <c r="Q3169" s="14"/>
      <c r="R3169" s="14"/>
      <c r="S3169" s="14"/>
      <c r="T3169" s="14"/>
      <c r="U3169" s="14"/>
      <c r="V3169" s="14"/>
      <c r="W3169" s="14"/>
      <c r="X3169" s="14"/>
      <c r="Y3169" s="14"/>
      <c r="Z3169" s="14"/>
    </row>
    <row r="3170">
      <c r="A3170" s="106">
        <v>3169.0</v>
      </c>
      <c r="B3170" s="107" t="s">
        <v>8903</v>
      </c>
      <c r="C3170" s="107" t="s">
        <v>9318</v>
      </c>
      <c r="D3170" s="107" t="s">
        <v>4509</v>
      </c>
      <c r="E3170" s="36" t="s">
        <v>9319</v>
      </c>
      <c r="F3170" s="14"/>
      <c r="G3170" s="14"/>
      <c r="H3170" s="14"/>
      <c r="I3170" s="14"/>
      <c r="J3170" s="14"/>
      <c r="K3170" s="14"/>
      <c r="L3170" s="14"/>
      <c r="M3170" s="14"/>
      <c r="N3170" s="14"/>
      <c r="O3170" s="14"/>
      <c r="P3170" s="14"/>
      <c r="Q3170" s="14"/>
      <c r="R3170" s="14"/>
      <c r="S3170" s="14"/>
      <c r="T3170" s="14"/>
      <c r="U3170" s="14"/>
      <c r="V3170" s="14"/>
      <c r="W3170" s="14"/>
      <c r="X3170" s="14"/>
      <c r="Y3170" s="14"/>
      <c r="Z3170" s="14"/>
    </row>
    <row r="3171">
      <c r="A3171" s="106">
        <v>3170.0</v>
      </c>
      <c r="B3171" s="107" t="s">
        <v>8903</v>
      </c>
      <c r="C3171" s="107" t="s">
        <v>7522</v>
      </c>
      <c r="D3171" s="107" t="s">
        <v>4543</v>
      </c>
      <c r="E3171" s="36" t="s">
        <v>9320</v>
      </c>
      <c r="F3171" s="14"/>
      <c r="G3171" s="14"/>
      <c r="H3171" s="14"/>
      <c r="I3171" s="14"/>
      <c r="J3171" s="14"/>
      <c r="K3171" s="14"/>
      <c r="L3171" s="14"/>
      <c r="M3171" s="14"/>
      <c r="N3171" s="14"/>
      <c r="O3171" s="14"/>
      <c r="P3171" s="14"/>
      <c r="Q3171" s="14"/>
      <c r="R3171" s="14"/>
      <c r="S3171" s="14"/>
      <c r="T3171" s="14"/>
      <c r="U3171" s="14"/>
      <c r="V3171" s="14"/>
      <c r="W3171" s="14"/>
      <c r="X3171" s="14"/>
      <c r="Y3171" s="14"/>
      <c r="Z3171" s="14"/>
    </row>
    <row r="3172">
      <c r="A3172" s="106">
        <v>3171.0</v>
      </c>
      <c r="B3172" s="107" t="s">
        <v>8903</v>
      </c>
      <c r="C3172" s="107" t="s">
        <v>9321</v>
      </c>
      <c r="D3172" s="107" t="s">
        <v>4505</v>
      </c>
      <c r="E3172" s="36" t="s">
        <v>9322</v>
      </c>
      <c r="F3172" s="14"/>
      <c r="G3172" s="14"/>
      <c r="H3172" s="14"/>
      <c r="I3172" s="14"/>
      <c r="J3172" s="14"/>
      <c r="K3172" s="14"/>
      <c r="L3172" s="14"/>
      <c r="M3172" s="14"/>
      <c r="N3172" s="14"/>
      <c r="O3172" s="14"/>
      <c r="P3172" s="14"/>
      <c r="Q3172" s="14"/>
      <c r="R3172" s="14"/>
      <c r="S3172" s="14"/>
      <c r="T3172" s="14"/>
      <c r="U3172" s="14"/>
      <c r="V3172" s="14"/>
      <c r="W3172" s="14"/>
      <c r="X3172" s="14"/>
      <c r="Y3172" s="14"/>
      <c r="Z3172" s="14"/>
    </row>
    <row r="3173">
      <c r="A3173" s="106">
        <v>3172.0</v>
      </c>
      <c r="B3173" s="107" t="s">
        <v>8903</v>
      </c>
      <c r="C3173" s="107" t="s">
        <v>6341</v>
      </c>
      <c r="D3173" s="107" t="s">
        <v>4509</v>
      </c>
      <c r="E3173" s="36" t="s">
        <v>9323</v>
      </c>
      <c r="F3173" s="14"/>
      <c r="G3173" s="14"/>
      <c r="H3173" s="14"/>
      <c r="I3173" s="14"/>
      <c r="J3173" s="14"/>
      <c r="K3173" s="14"/>
      <c r="L3173" s="14"/>
      <c r="M3173" s="14"/>
      <c r="N3173" s="14"/>
      <c r="O3173" s="14"/>
      <c r="P3173" s="14"/>
      <c r="Q3173" s="14"/>
      <c r="R3173" s="14"/>
      <c r="S3173" s="14"/>
      <c r="T3173" s="14"/>
      <c r="U3173" s="14"/>
      <c r="V3173" s="14"/>
      <c r="W3173" s="14"/>
      <c r="X3173" s="14"/>
      <c r="Y3173" s="14"/>
      <c r="Z3173" s="14"/>
    </row>
    <row r="3174">
      <c r="A3174" s="106">
        <v>3173.0</v>
      </c>
      <c r="B3174" s="107" t="s">
        <v>8903</v>
      </c>
      <c r="C3174" s="107" t="s">
        <v>9324</v>
      </c>
      <c r="D3174" s="107" t="s">
        <v>5366</v>
      </c>
      <c r="E3174" s="36" t="s">
        <v>9325</v>
      </c>
      <c r="F3174" s="14"/>
      <c r="G3174" s="14"/>
      <c r="H3174" s="14"/>
      <c r="I3174" s="14"/>
      <c r="J3174" s="14"/>
      <c r="K3174" s="14"/>
      <c r="L3174" s="14"/>
      <c r="M3174" s="14"/>
      <c r="N3174" s="14"/>
      <c r="O3174" s="14"/>
      <c r="P3174" s="14"/>
      <c r="Q3174" s="14"/>
      <c r="R3174" s="14"/>
      <c r="S3174" s="14"/>
      <c r="T3174" s="14"/>
      <c r="U3174" s="14"/>
      <c r="V3174" s="14"/>
      <c r="W3174" s="14"/>
      <c r="X3174" s="14"/>
      <c r="Y3174" s="14"/>
      <c r="Z3174" s="14"/>
    </row>
    <row r="3175">
      <c r="A3175" s="106">
        <v>3174.0</v>
      </c>
      <c r="B3175" s="107" t="s">
        <v>8903</v>
      </c>
      <c r="C3175" s="107" t="s">
        <v>9326</v>
      </c>
      <c r="D3175" s="107" t="s">
        <v>5178</v>
      </c>
      <c r="E3175" s="36" t="s">
        <v>9327</v>
      </c>
      <c r="F3175" s="14"/>
      <c r="G3175" s="14"/>
      <c r="H3175" s="14"/>
      <c r="I3175" s="14"/>
      <c r="J3175" s="14"/>
      <c r="K3175" s="14"/>
      <c r="L3175" s="14"/>
      <c r="M3175" s="14"/>
      <c r="N3175" s="14"/>
      <c r="O3175" s="14"/>
      <c r="P3175" s="14"/>
      <c r="Q3175" s="14"/>
      <c r="R3175" s="14"/>
      <c r="S3175" s="14"/>
      <c r="T3175" s="14"/>
      <c r="U3175" s="14"/>
      <c r="V3175" s="14"/>
      <c r="W3175" s="14"/>
      <c r="X3175" s="14"/>
      <c r="Y3175" s="14"/>
      <c r="Z3175" s="14"/>
    </row>
    <row r="3176">
      <c r="A3176" s="106">
        <v>3175.0</v>
      </c>
      <c r="B3176" s="107" t="s">
        <v>8903</v>
      </c>
      <c r="C3176" s="107" t="s">
        <v>5468</v>
      </c>
      <c r="D3176" s="107" t="s">
        <v>4680</v>
      </c>
      <c r="E3176" s="36" t="s">
        <v>9299</v>
      </c>
      <c r="F3176" s="14"/>
      <c r="G3176" s="14"/>
      <c r="H3176" s="14"/>
      <c r="I3176" s="14"/>
      <c r="J3176" s="14"/>
      <c r="K3176" s="14"/>
      <c r="L3176" s="14"/>
      <c r="M3176" s="14"/>
      <c r="N3176" s="14"/>
      <c r="O3176" s="14"/>
      <c r="P3176" s="14"/>
      <c r="Q3176" s="14"/>
      <c r="R3176" s="14"/>
      <c r="S3176" s="14"/>
      <c r="T3176" s="14"/>
      <c r="U3176" s="14"/>
      <c r="V3176" s="14"/>
      <c r="W3176" s="14"/>
      <c r="X3176" s="14"/>
      <c r="Y3176" s="14"/>
      <c r="Z3176" s="14"/>
    </row>
    <row r="3177">
      <c r="A3177" s="106">
        <v>3176.0</v>
      </c>
      <c r="B3177" s="107" t="s">
        <v>8903</v>
      </c>
      <c r="C3177" s="107" t="s">
        <v>5210</v>
      </c>
      <c r="D3177" s="107" t="s">
        <v>4569</v>
      </c>
      <c r="E3177" s="36" t="s">
        <v>9328</v>
      </c>
      <c r="F3177" s="14"/>
      <c r="G3177" s="14"/>
      <c r="H3177" s="14"/>
      <c r="I3177" s="14"/>
      <c r="J3177" s="14"/>
      <c r="K3177" s="14"/>
      <c r="L3177" s="14"/>
      <c r="M3177" s="14"/>
      <c r="N3177" s="14"/>
      <c r="O3177" s="14"/>
      <c r="P3177" s="14"/>
      <c r="Q3177" s="14"/>
      <c r="R3177" s="14"/>
      <c r="S3177" s="14"/>
      <c r="T3177" s="14"/>
      <c r="U3177" s="14"/>
      <c r="V3177" s="14"/>
      <c r="W3177" s="14"/>
      <c r="X3177" s="14"/>
      <c r="Y3177" s="14"/>
      <c r="Z3177" s="14"/>
    </row>
    <row r="3178">
      <c r="A3178" s="106">
        <v>3177.0</v>
      </c>
      <c r="B3178" s="107" t="s">
        <v>8903</v>
      </c>
      <c r="C3178" s="107" t="s">
        <v>7578</v>
      </c>
      <c r="D3178" s="107" t="s">
        <v>4505</v>
      </c>
      <c r="E3178" s="36" t="s">
        <v>9329</v>
      </c>
      <c r="F3178" s="14"/>
      <c r="G3178" s="14"/>
      <c r="H3178" s="14"/>
      <c r="I3178" s="14"/>
      <c r="J3178" s="14"/>
      <c r="K3178" s="14"/>
      <c r="L3178" s="14"/>
      <c r="M3178" s="14"/>
      <c r="N3178" s="14"/>
      <c r="O3178" s="14"/>
      <c r="P3178" s="14"/>
      <c r="Q3178" s="14"/>
      <c r="R3178" s="14"/>
      <c r="S3178" s="14"/>
      <c r="T3178" s="14"/>
      <c r="U3178" s="14"/>
      <c r="V3178" s="14"/>
      <c r="W3178" s="14"/>
      <c r="X3178" s="14"/>
      <c r="Y3178" s="14"/>
      <c r="Z3178" s="14"/>
    </row>
    <row r="3179">
      <c r="A3179" s="106">
        <v>3178.0</v>
      </c>
      <c r="B3179" s="107" t="s">
        <v>8903</v>
      </c>
      <c r="C3179" s="107" t="s">
        <v>5857</v>
      </c>
      <c r="D3179" s="107" t="s">
        <v>4509</v>
      </c>
      <c r="E3179" s="36" t="s">
        <v>9330</v>
      </c>
      <c r="F3179" s="14"/>
      <c r="G3179" s="14"/>
      <c r="H3179" s="14"/>
      <c r="I3179" s="14"/>
      <c r="J3179" s="14"/>
      <c r="K3179" s="14"/>
      <c r="L3179" s="14"/>
      <c r="M3179" s="14"/>
      <c r="N3179" s="14"/>
      <c r="O3179" s="14"/>
      <c r="P3179" s="14"/>
      <c r="Q3179" s="14"/>
      <c r="R3179" s="14"/>
      <c r="S3179" s="14"/>
      <c r="T3179" s="14"/>
      <c r="U3179" s="14"/>
      <c r="V3179" s="14"/>
      <c r="W3179" s="14"/>
      <c r="X3179" s="14"/>
      <c r="Y3179" s="14"/>
      <c r="Z3179" s="14"/>
    </row>
    <row r="3180">
      <c r="A3180" s="106">
        <v>3179.0</v>
      </c>
      <c r="B3180" s="107" t="s">
        <v>8903</v>
      </c>
      <c r="C3180" s="107" t="s">
        <v>5554</v>
      </c>
      <c r="D3180" s="107" t="s">
        <v>4509</v>
      </c>
      <c r="E3180" s="36" t="s">
        <v>9331</v>
      </c>
      <c r="F3180" s="14"/>
      <c r="G3180" s="14"/>
      <c r="H3180" s="14"/>
      <c r="I3180" s="14"/>
      <c r="J3180" s="14"/>
      <c r="K3180" s="14"/>
      <c r="L3180" s="14"/>
      <c r="M3180" s="14"/>
      <c r="N3180" s="14"/>
      <c r="O3180" s="14"/>
      <c r="P3180" s="14"/>
      <c r="Q3180" s="14"/>
      <c r="R3180" s="14"/>
      <c r="S3180" s="14"/>
      <c r="T3180" s="14"/>
      <c r="U3180" s="14"/>
      <c r="V3180" s="14"/>
      <c r="W3180" s="14"/>
      <c r="X3180" s="14"/>
      <c r="Y3180" s="14"/>
      <c r="Z3180" s="14"/>
    </row>
    <row r="3181">
      <c r="A3181" s="106">
        <v>3180.0</v>
      </c>
      <c r="B3181" s="107" t="s">
        <v>8903</v>
      </c>
      <c r="C3181" s="107" t="s">
        <v>9332</v>
      </c>
      <c r="D3181" s="107" t="s">
        <v>4509</v>
      </c>
      <c r="E3181" s="36" t="s">
        <v>9333</v>
      </c>
      <c r="F3181" s="14"/>
      <c r="G3181" s="14"/>
      <c r="H3181" s="14"/>
      <c r="I3181" s="14"/>
      <c r="J3181" s="14"/>
      <c r="K3181" s="14"/>
      <c r="L3181" s="14"/>
      <c r="M3181" s="14"/>
      <c r="N3181" s="14"/>
      <c r="O3181" s="14"/>
      <c r="P3181" s="14"/>
      <c r="Q3181" s="14"/>
      <c r="R3181" s="14"/>
      <c r="S3181" s="14"/>
      <c r="T3181" s="14"/>
      <c r="U3181" s="14"/>
      <c r="V3181" s="14"/>
      <c r="W3181" s="14"/>
      <c r="X3181" s="14"/>
      <c r="Y3181" s="14"/>
      <c r="Z3181" s="14"/>
    </row>
    <row r="3182">
      <c r="A3182" s="106">
        <v>3181.0</v>
      </c>
      <c r="B3182" s="107" t="s">
        <v>8903</v>
      </c>
      <c r="C3182" s="107" t="s">
        <v>9334</v>
      </c>
      <c r="D3182" s="107" t="s">
        <v>4509</v>
      </c>
      <c r="E3182" s="36" t="s">
        <v>9335</v>
      </c>
      <c r="F3182" s="14"/>
      <c r="G3182" s="14"/>
      <c r="H3182" s="14"/>
      <c r="I3182" s="14"/>
      <c r="J3182" s="14"/>
      <c r="K3182" s="14"/>
      <c r="L3182" s="14"/>
      <c r="M3182" s="14"/>
      <c r="N3182" s="14"/>
      <c r="O3182" s="14"/>
      <c r="P3182" s="14"/>
      <c r="Q3182" s="14"/>
      <c r="R3182" s="14"/>
      <c r="S3182" s="14"/>
      <c r="T3182" s="14"/>
      <c r="U3182" s="14"/>
      <c r="V3182" s="14"/>
      <c r="W3182" s="14"/>
      <c r="X3182" s="14"/>
      <c r="Y3182" s="14"/>
      <c r="Z3182" s="14"/>
    </row>
    <row r="3183">
      <c r="A3183" s="106">
        <v>3182.0</v>
      </c>
      <c r="B3183" s="107" t="s">
        <v>8903</v>
      </c>
      <c r="C3183" s="107" t="s">
        <v>7082</v>
      </c>
      <c r="D3183" s="107" t="s">
        <v>4509</v>
      </c>
      <c r="E3183" s="36" t="s">
        <v>9336</v>
      </c>
      <c r="F3183" s="14"/>
      <c r="G3183" s="14"/>
      <c r="H3183" s="14"/>
      <c r="I3183" s="14"/>
      <c r="J3183" s="14"/>
      <c r="K3183" s="14"/>
      <c r="L3183" s="14"/>
      <c r="M3183" s="14"/>
      <c r="N3183" s="14"/>
      <c r="O3183" s="14"/>
      <c r="P3183" s="14"/>
      <c r="Q3183" s="14"/>
      <c r="R3183" s="14"/>
      <c r="S3183" s="14"/>
      <c r="T3183" s="14"/>
      <c r="U3183" s="14"/>
      <c r="V3183" s="14"/>
      <c r="W3183" s="14"/>
      <c r="X3183" s="14"/>
      <c r="Y3183" s="14"/>
      <c r="Z3183" s="14"/>
    </row>
    <row r="3184">
      <c r="A3184" s="106">
        <v>3183.0</v>
      </c>
      <c r="B3184" s="107" t="s">
        <v>8903</v>
      </c>
      <c r="C3184" s="107" t="s">
        <v>9337</v>
      </c>
      <c r="D3184" s="107" t="s">
        <v>4509</v>
      </c>
      <c r="E3184" s="36" t="s">
        <v>9338</v>
      </c>
      <c r="F3184" s="14"/>
      <c r="G3184" s="14"/>
      <c r="H3184" s="14"/>
      <c r="I3184" s="14"/>
      <c r="J3184" s="14"/>
      <c r="K3184" s="14"/>
      <c r="L3184" s="14"/>
      <c r="M3184" s="14"/>
      <c r="N3184" s="14"/>
      <c r="O3184" s="14"/>
      <c r="P3184" s="14"/>
      <c r="Q3184" s="14"/>
      <c r="R3184" s="14"/>
      <c r="S3184" s="14"/>
      <c r="T3184" s="14"/>
      <c r="U3184" s="14"/>
      <c r="V3184" s="14"/>
      <c r="W3184" s="14"/>
      <c r="X3184" s="14"/>
      <c r="Y3184" s="14"/>
      <c r="Z3184" s="14"/>
    </row>
    <row r="3185">
      <c r="A3185" s="106">
        <v>3184.0</v>
      </c>
      <c r="B3185" s="107" t="s">
        <v>8903</v>
      </c>
      <c r="C3185" s="107" t="s">
        <v>5891</v>
      </c>
      <c r="D3185" s="107" t="s">
        <v>4509</v>
      </c>
      <c r="E3185" s="36" t="s">
        <v>9339</v>
      </c>
      <c r="F3185" s="14"/>
      <c r="G3185" s="14"/>
      <c r="H3185" s="14"/>
      <c r="I3185" s="14"/>
      <c r="J3185" s="14"/>
      <c r="K3185" s="14"/>
      <c r="L3185" s="14"/>
      <c r="M3185" s="14"/>
      <c r="N3185" s="14"/>
      <c r="O3185" s="14"/>
      <c r="P3185" s="14"/>
      <c r="Q3185" s="14"/>
      <c r="R3185" s="14"/>
      <c r="S3185" s="14"/>
      <c r="T3185" s="14"/>
      <c r="U3185" s="14"/>
      <c r="V3185" s="14"/>
      <c r="W3185" s="14"/>
      <c r="X3185" s="14"/>
      <c r="Y3185" s="14"/>
      <c r="Z3185" s="14"/>
    </row>
    <row r="3186">
      <c r="A3186" s="106">
        <v>3185.0</v>
      </c>
      <c r="B3186" s="107" t="s">
        <v>8903</v>
      </c>
      <c r="C3186" s="107" t="s">
        <v>5216</v>
      </c>
      <c r="D3186" s="107" t="s">
        <v>4569</v>
      </c>
      <c r="E3186" s="36" t="s">
        <v>9340</v>
      </c>
      <c r="F3186" s="14"/>
      <c r="G3186" s="14"/>
      <c r="H3186" s="14"/>
      <c r="I3186" s="14"/>
      <c r="J3186" s="14"/>
      <c r="K3186" s="14"/>
      <c r="L3186" s="14"/>
      <c r="M3186" s="14"/>
      <c r="N3186" s="14"/>
      <c r="O3186" s="14"/>
      <c r="P3186" s="14"/>
      <c r="Q3186" s="14"/>
      <c r="R3186" s="14"/>
      <c r="S3186" s="14"/>
      <c r="T3186" s="14"/>
      <c r="U3186" s="14"/>
      <c r="V3186" s="14"/>
      <c r="W3186" s="14"/>
      <c r="X3186" s="14"/>
      <c r="Y3186" s="14"/>
      <c r="Z3186" s="14"/>
    </row>
    <row r="3187">
      <c r="A3187" s="106">
        <v>3186.0</v>
      </c>
      <c r="B3187" s="107" t="s">
        <v>8903</v>
      </c>
      <c r="C3187" s="107" t="s">
        <v>7082</v>
      </c>
      <c r="D3187" s="107" t="s">
        <v>4509</v>
      </c>
      <c r="E3187" s="36" t="s">
        <v>9341</v>
      </c>
      <c r="F3187" s="14"/>
      <c r="G3187" s="14"/>
      <c r="H3187" s="14"/>
      <c r="I3187" s="14"/>
      <c r="J3187" s="14"/>
      <c r="K3187" s="14"/>
      <c r="L3187" s="14"/>
      <c r="M3187" s="14"/>
      <c r="N3187" s="14"/>
      <c r="O3187" s="14"/>
      <c r="P3187" s="14"/>
      <c r="Q3187" s="14"/>
      <c r="R3187" s="14"/>
      <c r="S3187" s="14"/>
      <c r="T3187" s="14"/>
      <c r="U3187" s="14"/>
      <c r="V3187" s="14"/>
      <c r="W3187" s="14"/>
      <c r="X3187" s="14"/>
      <c r="Y3187" s="14"/>
      <c r="Z3187" s="14"/>
    </row>
    <row r="3188">
      <c r="A3188" s="106">
        <v>3187.0</v>
      </c>
      <c r="B3188" s="107" t="s">
        <v>8903</v>
      </c>
      <c r="C3188" s="107" t="s">
        <v>9342</v>
      </c>
      <c r="D3188" s="107" t="s">
        <v>4569</v>
      </c>
      <c r="E3188" s="36" t="s">
        <v>9343</v>
      </c>
      <c r="F3188" s="14"/>
      <c r="G3188" s="14"/>
      <c r="H3188" s="14"/>
      <c r="I3188" s="14"/>
      <c r="J3188" s="14"/>
      <c r="K3188" s="14"/>
      <c r="L3188" s="14"/>
      <c r="M3188" s="14"/>
      <c r="N3188" s="14"/>
      <c r="O3188" s="14"/>
      <c r="P3188" s="14"/>
      <c r="Q3188" s="14"/>
      <c r="R3188" s="14"/>
      <c r="S3188" s="14"/>
      <c r="T3188" s="14"/>
      <c r="U3188" s="14"/>
      <c r="V3188" s="14"/>
      <c r="W3188" s="14"/>
      <c r="X3188" s="14"/>
      <c r="Y3188" s="14"/>
      <c r="Z3188" s="14"/>
    </row>
    <row r="3189">
      <c r="A3189" s="106">
        <v>3188.0</v>
      </c>
      <c r="B3189" s="107" t="s">
        <v>8903</v>
      </c>
      <c r="C3189" s="107" t="s">
        <v>9344</v>
      </c>
      <c r="D3189" s="107" t="s">
        <v>4509</v>
      </c>
      <c r="E3189" s="36" t="s">
        <v>9345</v>
      </c>
      <c r="F3189" s="14"/>
      <c r="G3189" s="14"/>
      <c r="H3189" s="14"/>
      <c r="I3189" s="14"/>
      <c r="J3189" s="14"/>
      <c r="K3189" s="14"/>
      <c r="L3189" s="14"/>
      <c r="M3189" s="14"/>
      <c r="N3189" s="14"/>
      <c r="O3189" s="14"/>
      <c r="P3189" s="14"/>
      <c r="Q3189" s="14"/>
      <c r="R3189" s="14"/>
      <c r="S3189" s="14"/>
      <c r="T3189" s="14"/>
      <c r="U3189" s="14"/>
      <c r="V3189" s="14"/>
      <c r="W3189" s="14"/>
      <c r="X3189" s="14"/>
      <c r="Y3189" s="14"/>
      <c r="Z3189" s="14"/>
    </row>
    <row r="3190">
      <c r="A3190" s="106">
        <v>3189.0</v>
      </c>
      <c r="B3190" s="107" t="s">
        <v>8903</v>
      </c>
      <c r="C3190" s="107" t="s">
        <v>8592</v>
      </c>
      <c r="D3190" s="107" t="s">
        <v>4569</v>
      </c>
      <c r="E3190" s="36" t="s">
        <v>9346</v>
      </c>
      <c r="F3190" s="14"/>
      <c r="G3190" s="14"/>
      <c r="H3190" s="14"/>
      <c r="I3190" s="14"/>
      <c r="J3190" s="14"/>
      <c r="K3190" s="14"/>
      <c r="L3190" s="14"/>
      <c r="M3190" s="14"/>
      <c r="N3190" s="14"/>
      <c r="O3190" s="14"/>
      <c r="P3190" s="14"/>
      <c r="Q3190" s="14"/>
      <c r="R3190" s="14"/>
      <c r="S3190" s="14"/>
      <c r="T3190" s="14"/>
      <c r="U3190" s="14"/>
      <c r="V3190" s="14"/>
      <c r="W3190" s="14"/>
      <c r="X3190" s="14"/>
      <c r="Y3190" s="14"/>
      <c r="Z3190" s="14"/>
    </row>
    <row r="3191">
      <c r="A3191" s="106">
        <v>3190.0</v>
      </c>
      <c r="B3191" s="107" t="s">
        <v>8903</v>
      </c>
      <c r="C3191" s="107" t="s">
        <v>7082</v>
      </c>
      <c r="D3191" s="107" t="s">
        <v>4509</v>
      </c>
      <c r="E3191" s="36" t="s">
        <v>9347</v>
      </c>
      <c r="F3191" s="14"/>
      <c r="G3191" s="14"/>
      <c r="H3191" s="14"/>
      <c r="I3191" s="14"/>
      <c r="J3191" s="14"/>
      <c r="K3191" s="14"/>
      <c r="L3191" s="14"/>
      <c r="M3191" s="14"/>
      <c r="N3191" s="14"/>
      <c r="O3191" s="14"/>
      <c r="P3191" s="14"/>
      <c r="Q3191" s="14"/>
      <c r="R3191" s="14"/>
      <c r="S3191" s="14"/>
      <c r="T3191" s="14"/>
      <c r="U3191" s="14"/>
      <c r="V3191" s="14"/>
      <c r="W3191" s="14"/>
      <c r="X3191" s="14"/>
      <c r="Y3191" s="14"/>
      <c r="Z3191" s="14"/>
    </row>
    <row r="3192">
      <c r="A3192" s="106">
        <v>3191.0</v>
      </c>
      <c r="B3192" s="107" t="s">
        <v>8903</v>
      </c>
      <c r="C3192" s="107" t="s">
        <v>9348</v>
      </c>
      <c r="D3192" s="107" t="s">
        <v>4680</v>
      </c>
      <c r="E3192" s="36" t="s">
        <v>9349</v>
      </c>
      <c r="F3192" s="14"/>
      <c r="G3192" s="14"/>
      <c r="H3192" s="14"/>
      <c r="I3192" s="14"/>
      <c r="J3192" s="14"/>
      <c r="K3192" s="14"/>
      <c r="L3192" s="14"/>
      <c r="M3192" s="14"/>
      <c r="N3192" s="14"/>
      <c r="O3192" s="14"/>
      <c r="P3192" s="14"/>
      <c r="Q3192" s="14"/>
      <c r="R3192" s="14"/>
      <c r="S3192" s="14"/>
      <c r="T3192" s="14"/>
      <c r="U3192" s="14"/>
      <c r="V3192" s="14"/>
      <c r="W3192" s="14"/>
      <c r="X3192" s="14"/>
      <c r="Y3192" s="14"/>
      <c r="Z3192" s="14"/>
    </row>
    <row r="3193">
      <c r="A3193" s="106">
        <v>3192.0</v>
      </c>
      <c r="B3193" s="107" t="s">
        <v>8903</v>
      </c>
      <c r="C3193" s="107" t="s">
        <v>9350</v>
      </c>
      <c r="D3193" s="107" t="s">
        <v>4509</v>
      </c>
      <c r="E3193" s="36" t="s">
        <v>9351</v>
      </c>
      <c r="F3193" s="14"/>
      <c r="G3193" s="14"/>
      <c r="H3193" s="14"/>
      <c r="I3193" s="14"/>
      <c r="J3193" s="14"/>
      <c r="K3193" s="14"/>
      <c r="L3193" s="14"/>
      <c r="M3193" s="14"/>
      <c r="N3193" s="14"/>
      <c r="O3193" s="14"/>
      <c r="P3193" s="14"/>
      <c r="Q3193" s="14"/>
      <c r="R3193" s="14"/>
      <c r="S3193" s="14"/>
      <c r="T3193" s="14"/>
      <c r="U3193" s="14"/>
      <c r="V3193" s="14"/>
      <c r="W3193" s="14"/>
      <c r="X3193" s="14"/>
      <c r="Y3193" s="14"/>
      <c r="Z3193" s="14"/>
    </row>
    <row r="3194">
      <c r="A3194" s="106">
        <v>3193.0</v>
      </c>
      <c r="B3194" s="107" t="s">
        <v>8903</v>
      </c>
      <c r="C3194" s="107" t="s">
        <v>5381</v>
      </c>
      <c r="D3194" s="107" t="s">
        <v>4569</v>
      </c>
      <c r="E3194" s="36" t="s">
        <v>9352</v>
      </c>
      <c r="F3194" s="14"/>
      <c r="G3194" s="14"/>
      <c r="H3194" s="14"/>
      <c r="I3194" s="14"/>
      <c r="J3194" s="14"/>
      <c r="K3194" s="14"/>
      <c r="L3194" s="14"/>
      <c r="M3194" s="14"/>
      <c r="N3194" s="14"/>
      <c r="O3194" s="14"/>
      <c r="P3194" s="14"/>
      <c r="Q3194" s="14"/>
      <c r="R3194" s="14"/>
      <c r="S3194" s="14"/>
      <c r="T3194" s="14"/>
      <c r="U3194" s="14"/>
      <c r="V3194" s="14"/>
      <c r="W3194" s="14"/>
      <c r="X3194" s="14"/>
      <c r="Y3194" s="14"/>
      <c r="Z3194" s="14"/>
    </row>
    <row r="3195">
      <c r="A3195" s="106">
        <v>3194.0</v>
      </c>
      <c r="B3195" s="107" t="s">
        <v>8903</v>
      </c>
      <c r="C3195" s="107" t="s">
        <v>5480</v>
      </c>
      <c r="D3195" s="107" t="s">
        <v>4509</v>
      </c>
      <c r="E3195" s="36" t="s">
        <v>9353</v>
      </c>
      <c r="F3195" s="14"/>
      <c r="G3195" s="14"/>
      <c r="H3195" s="14"/>
      <c r="I3195" s="14"/>
      <c r="J3195" s="14"/>
      <c r="K3195" s="14"/>
      <c r="L3195" s="14"/>
      <c r="M3195" s="14"/>
      <c r="N3195" s="14"/>
      <c r="O3195" s="14"/>
      <c r="P3195" s="14"/>
      <c r="Q3195" s="14"/>
      <c r="R3195" s="14"/>
      <c r="S3195" s="14"/>
      <c r="T3195" s="14"/>
      <c r="U3195" s="14"/>
      <c r="V3195" s="14"/>
      <c r="W3195" s="14"/>
      <c r="X3195" s="14"/>
      <c r="Y3195" s="14"/>
      <c r="Z3195" s="14"/>
    </row>
    <row r="3196">
      <c r="A3196" s="106">
        <v>3195.0</v>
      </c>
      <c r="B3196" s="107" t="s">
        <v>8903</v>
      </c>
      <c r="C3196" s="107" t="s">
        <v>5110</v>
      </c>
      <c r="D3196" s="107" t="s">
        <v>4505</v>
      </c>
      <c r="E3196" s="36" t="s">
        <v>9354</v>
      </c>
      <c r="F3196" s="14"/>
      <c r="G3196" s="14"/>
      <c r="H3196" s="14"/>
      <c r="I3196" s="14"/>
      <c r="J3196" s="14"/>
      <c r="K3196" s="14"/>
      <c r="L3196" s="14"/>
      <c r="M3196" s="14"/>
      <c r="N3196" s="14"/>
      <c r="O3196" s="14"/>
      <c r="P3196" s="14"/>
      <c r="Q3196" s="14"/>
      <c r="R3196" s="14"/>
      <c r="S3196" s="14"/>
      <c r="T3196" s="14"/>
      <c r="U3196" s="14"/>
      <c r="V3196" s="14"/>
      <c r="W3196" s="14"/>
      <c r="X3196" s="14"/>
      <c r="Y3196" s="14"/>
      <c r="Z3196" s="14"/>
    </row>
    <row r="3197">
      <c r="A3197" s="106">
        <v>3196.0</v>
      </c>
      <c r="B3197" s="107" t="s">
        <v>8903</v>
      </c>
      <c r="C3197" s="107" t="s">
        <v>9355</v>
      </c>
      <c r="D3197" s="107" t="s">
        <v>4509</v>
      </c>
      <c r="E3197" s="36" t="s">
        <v>9356</v>
      </c>
      <c r="F3197" s="14"/>
      <c r="G3197" s="14"/>
      <c r="H3197" s="14"/>
      <c r="I3197" s="14"/>
      <c r="J3197" s="14"/>
      <c r="K3197" s="14"/>
      <c r="L3197" s="14"/>
      <c r="M3197" s="14"/>
      <c r="N3197" s="14"/>
      <c r="O3197" s="14"/>
      <c r="P3197" s="14"/>
      <c r="Q3197" s="14"/>
      <c r="R3197" s="14"/>
      <c r="S3197" s="14"/>
      <c r="T3197" s="14"/>
      <c r="U3197" s="14"/>
      <c r="V3197" s="14"/>
      <c r="W3197" s="14"/>
      <c r="X3197" s="14"/>
      <c r="Y3197" s="14"/>
      <c r="Z3197" s="14"/>
    </row>
    <row r="3198">
      <c r="A3198" s="106">
        <v>3197.0</v>
      </c>
      <c r="B3198" s="107" t="s">
        <v>8903</v>
      </c>
      <c r="C3198" s="107" t="s">
        <v>9357</v>
      </c>
      <c r="D3198" s="107" t="s">
        <v>4509</v>
      </c>
      <c r="E3198" s="36" t="s">
        <v>9358</v>
      </c>
      <c r="F3198" s="14"/>
      <c r="G3198" s="14"/>
      <c r="H3198" s="14"/>
      <c r="I3198" s="14"/>
      <c r="J3198" s="14"/>
      <c r="K3198" s="14"/>
      <c r="L3198" s="14"/>
      <c r="M3198" s="14"/>
      <c r="N3198" s="14"/>
      <c r="O3198" s="14"/>
      <c r="P3198" s="14"/>
      <c r="Q3198" s="14"/>
      <c r="R3198" s="14"/>
      <c r="S3198" s="14"/>
      <c r="T3198" s="14"/>
      <c r="U3198" s="14"/>
      <c r="V3198" s="14"/>
      <c r="W3198" s="14"/>
      <c r="X3198" s="14"/>
      <c r="Y3198" s="14"/>
      <c r="Z3198" s="14"/>
    </row>
    <row r="3199">
      <c r="A3199" s="106">
        <v>3198.0</v>
      </c>
      <c r="B3199" s="107" t="s">
        <v>8903</v>
      </c>
      <c r="C3199" s="107" t="s">
        <v>4826</v>
      </c>
      <c r="D3199" s="107" t="s">
        <v>4543</v>
      </c>
      <c r="E3199" s="36" t="s">
        <v>9359</v>
      </c>
      <c r="F3199" s="14"/>
      <c r="G3199" s="14"/>
      <c r="H3199" s="14"/>
      <c r="I3199" s="14"/>
      <c r="J3199" s="14"/>
      <c r="K3199" s="14"/>
      <c r="L3199" s="14"/>
      <c r="M3199" s="14"/>
      <c r="N3199" s="14"/>
      <c r="O3199" s="14"/>
      <c r="P3199" s="14"/>
      <c r="Q3199" s="14"/>
      <c r="R3199" s="14"/>
      <c r="S3199" s="14"/>
      <c r="T3199" s="14"/>
      <c r="U3199" s="14"/>
      <c r="V3199" s="14"/>
      <c r="W3199" s="14"/>
      <c r="X3199" s="14"/>
      <c r="Y3199" s="14"/>
      <c r="Z3199" s="14"/>
    </row>
    <row r="3200">
      <c r="A3200" s="106">
        <v>3199.0</v>
      </c>
      <c r="B3200" s="107" t="s">
        <v>8903</v>
      </c>
      <c r="C3200" s="107" t="s">
        <v>5054</v>
      </c>
      <c r="D3200" s="107" t="s">
        <v>4509</v>
      </c>
      <c r="E3200" s="36" t="s">
        <v>9360</v>
      </c>
      <c r="F3200" s="14"/>
      <c r="G3200" s="14"/>
      <c r="H3200" s="14"/>
      <c r="I3200" s="14"/>
      <c r="J3200" s="14"/>
      <c r="K3200" s="14"/>
      <c r="L3200" s="14"/>
      <c r="M3200" s="14"/>
      <c r="N3200" s="14"/>
      <c r="O3200" s="14"/>
      <c r="P3200" s="14"/>
      <c r="Q3200" s="14"/>
      <c r="R3200" s="14"/>
      <c r="S3200" s="14"/>
      <c r="T3200" s="14"/>
      <c r="U3200" s="14"/>
      <c r="V3200" s="14"/>
      <c r="W3200" s="14"/>
      <c r="X3200" s="14"/>
      <c r="Y3200" s="14"/>
      <c r="Z3200" s="14"/>
    </row>
    <row r="3201">
      <c r="A3201" s="106">
        <v>3200.0</v>
      </c>
      <c r="B3201" s="107" t="s">
        <v>8903</v>
      </c>
      <c r="C3201" s="107" t="s">
        <v>9361</v>
      </c>
      <c r="D3201" s="107" t="s">
        <v>4543</v>
      </c>
      <c r="E3201" s="36" t="s">
        <v>9362</v>
      </c>
      <c r="F3201" s="14"/>
      <c r="G3201" s="14"/>
      <c r="H3201" s="14"/>
      <c r="I3201" s="14"/>
      <c r="J3201" s="14"/>
      <c r="K3201" s="14"/>
      <c r="L3201" s="14"/>
      <c r="M3201" s="14"/>
      <c r="N3201" s="14"/>
      <c r="O3201" s="14"/>
      <c r="P3201" s="14"/>
      <c r="Q3201" s="14"/>
      <c r="R3201" s="14"/>
      <c r="S3201" s="14"/>
      <c r="T3201" s="14"/>
      <c r="U3201" s="14"/>
      <c r="V3201" s="14"/>
      <c r="W3201" s="14"/>
      <c r="X3201" s="14"/>
      <c r="Y3201" s="14"/>
      <c r="Z3201" s="14"/>
    </row>
    <row r="3202">
      <c r="A3202" s="106">
        <v>3201.0</v>
      </c>
      <c r="B3202" s="107" t="s">
        <v>8903</v>
      </c>
      <c r="C3202" s="107" t="s">
        <v>9363</v>
      </c>
      <c r="D3202" s="107" t="s">
        <v>4505</v>
      </c>
      <c r="E3202" s="36" t="s">
        <v>9364</v>
      </c>
      <c r="F3202" s="14"/>
      <c r="G3202" s="14"/>
      <c r="H3202" s="14"/>
      <c r="I3202" s="14"/>
      <c r="J3202" s="14"/>
      <c r="K3202" s="14"/>
      <c r="L3202" s="14"/>
      <c r="M3202" s="14"/>
      <c r="N3202" s="14"/>
      <c r="O3202" s="14"/>
      <c r="P3202" s="14"/>
      <c r="Q3202" s="14"/>
      <c r="R3202" s="14"/>
      <c r="S3202" s="14"/>
      <c r="T3202" s="14"/>
      <c r="U3202" s="14"/>
      <c r="V3202" s="14"/>
      <c r="W3202" s="14"/>
      <c r="X3202" s="14"/>
      <c r="Y3202" s="14"/>
      <c r="Z3202" s="14"/>
    </row>
    <row r="3203">
      <c r="A3203" s="106">
        <v>3202.0</v>
      </c>
      <c r="B3203" s="107" t="s">
        <v>8903</v>
      </c>
      <c r="C3203" s="107" t="s">
        <v>5645</v>
      </c>
      <c r="D3203" s="107" t="s">
        <v>4569</v>
      </c>
      <c r="E3203" s="36" t="s">
        <v>9365</v>
      </c>
      <c r="F3203" s="14"/>
      <c r="G3203" s="14"/>
      <c r="H3203" s="14"/>
      <c r="I3203" s="14"/>
      <c r="J3203" s="14"/>
      <c r="K3203" s="14"/>
      <c r="L3203" s="14"/>
      <c r="M3203" s="14"/>
      <c r="N3203" s="14"/>
      <c r="O3203" s="14"/>
      <c r="P3203" s="14"/>
      <c r="Q3203" s="14"/>
      <c r="R3203" s="14"/>
      <c r="S3203" s="14"/>
      <c r="T3203" s="14"/>
      <c r="U3203" s="14"/>
      <c r="V3203" s="14"/>
      <c r="W3203" s="14"/>
      <c r="X3203" s="14"/>
      <c r="Y3203" s="14"/>
      <c r="Z3203" s="14"/>
    </row>
    <row r="3204">
      <c r="A3204" s="106">
        <v>3203.0</v>
      </c>
      <c r="B3204" s="107" t="s">
        <v>8903</v>
      </c>
      <c r="C3204" s="107" t="s">
        <v>6932</v>
      </c>
      <c r="D3204" s="107" t="s">
        <v>4509</v>
      </c>
      <c r="E3204" s="36" t="s">
        <v>9366</v>
      </c>
      <c r="F3204" s="14"/>
      <c r="G3204" s="14"/>
      <c r="H3204" s="14"/>
      <c r="I3204" s="14"/>
      <c r="J3204" s="14"/>
      <c r="K3204" s="14"/>
      <c r="L3204" s="14"/>
      <c r="M3204" s="14"/>
      <c r="N3204" s="14"/>
      <c r="O3204" s="14"/>
      <c r="P3204" s="14"/>
      <c r="Q3204" s="14"/>
      <c r="R3204" s="14"/>
      <c r="S3204" s="14"/>
      <c r="T3204" s="14"/>
      <c r="U3204" s="14"/>
      <c r="V3204" s="14"/>
      <c r="W3204" s="14"/>
      <c r="X3204" s="14"/>
      <c r="Y3204" s="14"/>
      <c r="Z3204" s="14"/>
    </row>
    <row r="3205">
      <c r="A3205" s="106">
        <v>3204.0</v>
      </c>
      <c r="B3205" s="107" t="s">
        <v>8903</v>
      </c>
      <c r="C3205" s="107" t="s">
        <v>9367</v>
      </c>
      <c r="D3205" s="107" t="s">
        <v>4543</v>
      </c>
      <c r="E3205" s="36" t="s">
        <v>9368</v>
      </c>
      <c r="F3205" s="14"/>
      <c r="G3205" s="14"/>
      <c r="H3205" s="14"/>
      <c r="I3205" s="14"/>
      <c r="J3205" s="14"/>
      <c r="K3205" s="14"/>
      <c r="L3205" s="14"/>
      <c r="M3205" s="14"/>
      <c r="N3205" s="14"/>
      <c r="O3205" s="14"/>
      <c r="P3205" s="14"/>
      <c r="Q3205" s="14"/>
      <c r="R3205" s="14"/>
      <c r="S3205" s="14"/>
      <c r="T3205" s="14"/>
      <c r="U3205" s="14"/>
      <c r="V3205" s="14"/>
      <c r="W3205" s="14"/>
      <c r="X3205" s="14"/>
      <c r="Y3205" s="14"/>
      <c r="Z3205" s="14"/>
    </row>
    <row r="3206">
      <c r="A3206" s="106">
        <v>3205.0</v>
      </c>
      <c r="B3206" s="107" t="s">
        <v>8903</v>
      </c>
      <c r="C3206" s="107" t="s">
        <v>5160</v>
      </c>
      <c r="D3206" s="107" t="s">
        <v>4543</v>
      </c>
      <c r="E3206" s="36" t="s">
        <v>9369</v>
      </c>
      <c r="F3206" s="14"/>
      <c r="G3206" s="14"/>
      <c r="H3206" s="14"/>
      <c r="I3206" s="14"/>
      <c r="J3206" s="14"/>
      <c r="K3206" s="14"/>
      <c r="L3206" s="14"/>
      <c r="M3206" s="14"/>
      <c r="N3206" s="14"/>
      <c r="O3206" s="14"/>
      <c r="P3206" s="14"/>
      <c r="Q3206" s="14"/>
      <c r="R3206" s="14"/>
      <c r="S3206" s="14"/>
      <c r="T3206" s="14"/>
      <c r="U3206" s="14"/>
      <c r="V3206" s="14"/>
      <c r="W3206" s="14"/>
      <c r="X3206" s="14"/>
      <c r="Y3206" s="14"/>
      <c r="Z3206" s="14"/>
    </row>
    <row r="3207">
      <c r="A3207" s="106">
        <v>3206.0</v>
      </c>
      <c r="B3207" s="107" t="s">
        <v>8903</v>
      </c>
      <c r="C3207" s="107" t="s">
        <v>4876</v>
      </c>
      <c r="D3207" s="107" t="s">
        <v>4509</v>
      </c>
      <c r="E3207" s="36" t="s">
        <v>9370</v>
      </c>
      <c r="F3207" s="14"/>
      <c r="G3207" s="14"/>
      <c r="H3207" s="14"/>
      <c r="I3207" s="14"/>
      <c r="J3207" s="14"/>
      <c r="K3207" s="14"/>
      <c r="L3207" s="14"/>
      <c r="M3207" s="14"/>
      <c r="N3207" s="14"/>
      <c r="O3207" s="14"/>
      <c r="P3207" s="14"/>
      <c r="Q3207" s="14"/>
      <c r="R3207" s="14"/>
      <c r="S3207" s="14"/>
      <c r="T3207" s="14"/>
      <c r="U3207" s="14"/>
      <c r="V3207" s="14"/>
      <c r="W3207" s="14"/>
      <c r="X3207" s="14"/>
      <c r="Y3207" s="14"/>
      <c r="Z3207" s="14"/>
    </row>
    <row r="3208">
      <c r="A3208" s="106">
        <v>3207.0</v>
      </c>
      <c r="B3208" s="107" t="s">
        <v>8903</v>
      </c>
      <c r="C3208" s="107" t="s">
        <v>4962</v>
      </c>
      <c r="D3208" s="107" t="s">
        <v>4509</v>
      </c>
      <c r="E3208" s="36" t="s">
        <v>9371</v>
      </c>
      <c r="F3208" s="14"/>
      <c r="G3208" s="14"/>
      <c r="H3208" s="14"/>
      <c r="I3208" s="14"/>
      <c r="J3208" s="14"/>
      <c r="K3208" s="14"/>
      <c r="L3208" s="14"/>
      <c r="M3208" s="14"/>
      <c r="N3208" s="14"/>
      <c r="O3208" s="14"/>
      <c r="P3208" s="14"/>
      <c r="Q3208" s="14"/>
      <c r="R3208" s="14"/>
      <c r="S3208" s="14"/>
      <c r="T3208" s="14"/>
      <c r="U3208" s="14"/>
      <c r="V3208" s="14"/>
      <c r="W3208" s="14"/>
      <c r="X3208" s="14"/>
      <c r="Y3208" s="14"/>
      <c r="Z3208" s="14"/>
    </row>
    <row r="3209">
      <c r="A3209" s="106">
        <v>3208.0</v>
      </c>
      <c r="B3209" s="107" t="s">
        <v>8903</v>
      </c>
      <c r="C3209" s="107" t="s">
        <v>7578</v>
      </c>
      <c r="D3209" s="107" t="s">
        <v>4569</v>
      </c>
      <c r="E3209" s="36" t="s">
        <v>9372</v>
      </c>
      <c r="F3209" s="14"/>
      <c r="G3209" s="14"/>
      <c r="H3209" s="14"/>
      <c r="I3209" s="14"/>
      <c r="J3209" s="14"/>
      <c r="K3209" s="14"/>
      <c r="L3209" s="14"/>
      <c r="M3209" s="14"/>
      <c r="N3209" s="14"/>
      <c r="O3209" s="14"/>
      <c r="P3209" s="14"/>
      <c r="Q3209" s="14"/>
      <c r="R3209" s="14"/>
      <c r="S3209" s="14"/>
      <c r="T3209" s="14"/>
      <c r="U3209" s="14"/>
      <c r="V3209" s="14"/>
      <c r="W3209" s="14"/>
      <c r="X3209" s="14"/>
      <c r="Y3209" s="14"/>
      <c r="Z3209" s="14"/>
    </row>
    <row r="3210">
      <c r="A3210" s="106">
        <v>3209.0</v>
      </c>
      <c r="B3210" s="107" t="s">
        <v>8903</v>
      </c>
      <c r="C3210" s="107" t="s">
        <v>5719</v>
      </c>
      <c r="D3210" s="107" t="s">
        <v>4509</v>
      </c>
      <c r="E3210" s="36" t="s">
        <v>9373</v>
      </c>
      <c r="F3210" s="14"/>
      <c r="G3210" s="14"/>
      <c r="H3210" s="14"/>
      <c r="I3210" s="14"/>
      <c r="J3210" s="14"/>
      <c r="K3210" s="14"/>
      <c r="L3210" s="14"/>
      <c r="M3210" s="14"/>
      <c r="N3210" s="14"/>
      <c r="O3210" s="14"/>
      <c r="P3210" s="14"/>
      <c r="Q3210" s="14"/>
      <c r="R3210" s="14"/>
      <c r="S3210" s="14"/>
      <c r="T3210" s="14"/>
      <c r="U3210" s="14"/>
      <c r="V3210" s="14"/>
      <c r="W3210" s="14"/>
      <c r="X3210" s="14"/>
      <c r="Y3210" s="14"/>
      <c r="Z3210" s="14"/>
    </row>
    <row r="3211">
      <c r="A3211" s="106">
        <v>3210.0</v>
      </c>
      <c r="B3211" s="107" t="s">
        <v>8903</v>
      </c>
      <c r="C3211" s="107" t="s">
        <v>4899</v>
      </c>
      <c r="D3211" s="107" t="s">
        <v>4509</v>
      </c>
      <c r="E3211" s="36" t="s">
        <v>9374</v>
      </c>
      <c r="F3211" s="14"/>
      <c r="G3211" s="14"/>
      <c r="H3211" s="14"/>
      <c r="I3211" s="14"/>
      <c r="J3211" s="14"/>
      <c r="K3211" s="14"/>
      <c r="L3211" s="14"/>
      <c r="M3211" s="14"/>
      <c r="N3211" s="14"/>
      <c r="O3211" s="14"/>
      <c r="P3211" s="14"/>
      <c r="Q3211" s="14"/>
      <c r="R3211" s="14"/>
      <c r="S3211" s="14"/>
      <c r="T3211" s="14"/>
      <c r="U3211" s="14"/>
      <c r="V3211" s="14"/>
      <c r="W3211" s="14"/>
      <c r="X3211" s="14"/>
      <c r="Y3211" s="14"/>
      <c r="Z3211" s="14"/>
    </row>
    <row r="3212">
      <c r="A3212" s="106">
        <v>3211.0</v>
      </c>
      <c r="B3212" s="107" t="s">
        <v>8903</v>
      </c>
      <c r="C3212" s="107" t="s">
        <v>5110</v>
      </c>
      <c r="D3212" s="107" t="s">
        <v>4509</v>
      </c>
      <c r="E3212" s="36" t="s">
        <v>9375</v>
      </c>
      <c r="F3212" s="14"/>
      <c r="G3212" s="14"/>
      <c r="H3212" s="14"/>
      <c r="I3212" s="14"/>
      <c r="J3212" s="14"/>
      <c r="K3212" s="14"/>
      <c r="L3212" s="14"/>
      <c r="M3212" s="14"/>
      <c r="N3212" s="14"/>
      <c r="O3212" s="14"/>
      <c r="P3212" s="14"/>
      <c r="Q3212" s="14"/>
      <c r="R3212" s="14"/>
      <c r="S3212" s="14"/>
      <c r="T3212" s="14"/>
      <c r="U3212" s="14"/>
      <c r="V3212" s="14"/>
      <c r="W3212" s="14"/>
      <c r="X3212" s="14"/>
      <c r="Y3212" s="14"/>
      <c r="Z3212" s="14"/>
    </row>
    <row r="3213">
      <c r="A3213" s="106">
        <v>3212.0</v>
      </c>
      <c r="B3213" s="107" t="s">
        <v>8903</v>
      </c>
      <c r="C3213" s="107" t="s">
        <v>6843</v>
      </c>
      <c r="D3213" s="107" t="s">
        <v>4509</v>
      </c>
      <c r="E3213" s="36" t="s">
        <v>9376</v>
      </c>
      <c r="F3213" s="14"/>
      <c r="G3213" s="14"/>
      <c r="H3213" s="14"/>
      <c r="I3213" s="14"/>
      <c r="J3213" s="14"/>
      <c r="K3213" s="14"/>
      <c r="L3213" s="14"/>
      <c r="M3213" s="14"/>
      <c r="N3213" s="14"/>
      <c r="O3213" s="14"/>
      <c r="P3213" s="14"/>
      <c r="Q3213" s="14"/>
      <c r="R3213" s="14"/>
      <c r="S3213" s="14"/>
      <c r="T3213" s="14"/>
      <c r="U3213" s="14"/>
      <c r="V3213" s="14"/>
      <c r="W3213" s="14"/>
      <c r="X3213" s="14"/>
      <c r="Y3213" s="14"/>
      <c r="Z3213" s="14"/>
    </row>
    <row r="3214">
      <c r="A3214" s="106">
        <v>3213.0</v>
      </c>
      <c r="B3214" s="107" t="s">
        <v>8903</v>
      </c>
      <c r="C3214" s="107" t="s">
        <v>4976</v>
      </c>
      <c r="D3214" s="107" t="s">
        <v>4569</v>
      </c>
      <c r="E3214" s="36" t="s">
        <v>9377</v>
      </c>
      <c r="F3214" s="14"/>
      <c r="G3214" s="14"/>
      <c r="H3214" s="14"/>
      <c r="I3214" s="14"/>
      <c r="J3214" s="14"/>
      <c r="K3214" s="14"/>
      <c r="L3214" s="14"/>
      <c r="M3214" s="14"/>
      <c r="N3214" s="14"/>
      <c r="O3214" s="14"/>
      <c r="P3214" s="14"/>
      <c r="Q3214" s="14"/>
      <c r="R3214" s="14"/>
      <c r="S3214" s="14"/>
      <c r="T3214" s="14"/>
      <c r="U3214" s="14"/>
      <c r="V3214" s="14"/>
      <c r="W3214" s="14"/>
      <c r="X3214" s="14"/>
      <c r="Y3214" s="14"/>
      <c r="Z3214" s="14"/>
    </row>
    <row r="3215">
      <c r="A3215" s="106">
        <v>3214.0</v>
      </c>
      <c r="B3215" s="107" t="s">
        <v>8903</v>
      </c>
      <c r="C3215" s="107" t="s">
        <v>9378</v>
      </c>
      <c r="D3215" s="107" t="s">
        <v>4569</v>
      </c>
      <c r="E3215" s="36" t="s">
        <v>9379</v>
      </c>
      <c r="F3215" s="14"/>
      <c r="G3215" s="14"/>
      <c r="H3215" s="14"/>
      <c r="I3215" s="14"/>
      <c r="J3215" s="14"/>
      <c r="K3215" s="14"/>
      <c r="L3215" s="14"/>
      <c r="M3215" s="14"/>
      <c r="N3215" s="14"/>
      <c r="O3215" s="14"/>
      <c r="P3215" s="14"/>
      <c r="Q3215" s="14"/>
      <c r="R3215" s="14"/>
      <c r="S3215" s="14"/>
      <c r="T3215" s="14"/>
      <c r="U3215" s="14"/>
      <c r="V3215" s="14"/>
      <c r="W3215" s="14"/>
      <c r="X3215" s="14"/>
      <c r="Y3215" s="14"/>
      <c r="Z3215" s="14"/>
    </row>
    <row r="3216">
      <c r="A3216" s="106">
        <v>3215.0</v>
      </c>
      <c r="B3216" s="107" t="s">
        <v>8903</v>
      </c>
      <c r="C3216" s="107" t="s">
        <v>9380</v>
      </c>
      <c r="D3216" s="107" t="s">
        <v>4543</v>
      </c>
      <c r="E3216" s="36" t="s">
        <v>9381</v>
      </c>
      <c r="F3216" s="14"/>
      <c r="G3216" s="14"/>
      <c r="H3216" s="14"/>
      <c r="I3216" s="14"/>
      <c r="J3216" s="14"/>
      <c r="K3216" s="14"/>
      <c r="L3216" s="14"/>
      <c r="M3216" s="14"/>
      <c r="N3216" s="14"/>
      <c r="O3216" s="14"/>
      <c r="P3216" s="14"/>
      <c r="Q3216" s="14"/>
      <c r="R3216" s="14"/>
      <c r="S3216" s="14"/>
      <c r="T3216" s="14"/>
      <c r="U3216" s="14"/>
      <c r="V3216" s="14"/>
      <c r="W3216" s="14"/>
      <c r="X3216" s="14"/>
      <c r="Y3216" s="14"/>
      <c r="Z3216" s="14"/>
    </row>
    <row r="3217">
      <c r="A3217" s="106">
        <v>3216.0</v>
      </c>
      <c r="B3217" s="107" t="s">
        <v>8903</v>
      </c>
      <c r="C3217" s="107" t="s">
        <v>9382</v>
      </c>
      <c r="D3217" s="107" t="s">
        <v>4569</v>
      </c>
      <c r="E3217" s="36" t="s">
        <v>9383</v>
      </c>
      <c r="F3217" s="14"/>
      <c r="G3217" s="14"/>
      <c r="H3217" s="14"/>
      <c r="I3217" s="14"/>
      <c r="J3217" s="14"/>
      <c r="K3217" s="14"/>
      <c r="L3217" s="14"/>
      <c r="M3217" s="14"/>
      <c r="N3217" s="14"/>
      <c r="O3217" s="14"/>
      <c r="P3217" s="14"/>
      <c r="Q3217" s="14"/>
      <c r="R3217" s="14"/>
      <c r="S3217" s="14"/>
      <c r="T3217" s="14"/>
      <c r="U3217" s="14"/>
      <c r="V3217" s="14"/>
      <c r="W3217" s="14"/>
      <c r="X3217" s="14"/>
      <c r="Y3217" s="14"/>
      <c r="Z3217" s="14"/>
    </row>
    <row r="3218">
      <c r="A3218" s="106">
        <v>3217.0</v>
      </c>
      <c r="B3218" s="107" t="s">
        <v>8903</v>
      </c>
      <c r="C3218" s="107" t="s">
        <v>8644</v>
      </c>
      <c r="D3218" s="107" t="s">
        <v>4509</v>
      </c>
      <c r="E3218" s="36" t="s">
        <v>9384</v>
      </c>
      <c r="F3218" s="14"/>
      <c r="G3218" s="14"/>
      <c r="H3218" s="14"/>
      <c r="I3218" s="14"/>
      <c r="J3218" s="14"/>
      <c r="K3218" s="14"/>
      <c r="L3218" s="14"/>
      <c r="M3218" s="14"/>
      <c r="N3218" s="14"/>
      <c r="O3218" s="14"/>
      <c r="P3218" s="14"/>
      <c r="Q3218" s="14"/>
      <c r="R3218" s="14"/>
      <c r="S3218" s="14"/>
      <c r="T3218" s="14"/>
      <c r="U3218" s="14"/>
      <c r="V3218" s="14"/>
      <c r="W3218" s="14"/>
      <c r="X3218" s="14"/>
      <c r="Y3218" s="14"/>
      <c r="Z3218" s="14"/>
    </row>
    <row r="3219">
      <c r="A3219" s="106">
        <v>3218.0</v>
      </c>
      <c r="B3219" s="107" t="s">
        <v>8903</v>
      </c>
      <c r="C3219" s="107" t="s">
        <v>9385</v>
      </c>
      <c r="D3219" s="107" t="s">
        <v>4509</v>
      </c>
      <c r="E3219" s="36" t="s">
        <v>9386</v>
      </c>
      <c r="F3219" s="14"/>
      <c r="G3219" s="14"/>
      <c r="H3219" s="14"/>
      <c r="I3219" s="14"/>
      <c r="J3219" s="14"/>
      <c r="K3219" s="14"/>
      <c r="L3219" s="14"/>
      <c r="M3219" s="14"/>
      <c r="N3219" s="14"/>
      <c r="O3219" s="14"/>
      <c r="P3219" s="14"/>
      <c r="Q3219" s="14"/>
      <c r="R3219" s="14"/>
      <c r="S3219" s="14"/>
      <c r="T3219" s="14"/>
      <c r="U3219" s="14"/>
      <c r="V3219" s="14"/>
      <c r="W3219" s="14"/>
      <c r="X3219" s="14"/>
      <c r="Y3219" s="14"/>
      <c r="Z3219" s="14"/>
    </row>
    <row r="3220">
      <c r="A3220" s="106">
        <v>3219.0</v>
      </c>
      <c r="B3220" s="107" t="s">
        <v>8903</v>
      </c>
      <c r="C3220" s="107" t="s">
        <v>5483</v>
      </c>
      <c r="D3220" s="107" t="s">
        <v>4509</v>
      </c>
      <c r="E3220" s="36" t="s">
        <v>9387</v>
      </c>
      <c r="F3220" s="14"/>
      <c r="G3220" s="14"/>
      <c r="H3220" s="14"/>
      <c r="I3220" s="14"/>
      <c r="J3220" s="14"/>
      <c r="K3220" s="14"/>
      <c r="L3220" s="14"/>
      <c r="M3220" s="14"/>
      <c r="N3220" s="14"/>
      <c r="O3220" s="14"/>
      <c r="P3220" s="14"/>
      <c r="Q3220" s="14"/>
      <c r="R3220" s="14"/>
      <c r="S3220" s="14"/>
      <c r="T3220" s="14"/>
      <c r="U3220" s="14"/>
      <c r="V3220" s="14"/>
      <c r="W3220" s="14"/>
      <c r="X3220" s="14"/>
      <c r="Y3220" s="14"/>
      <c r="Z3220" s="14"/>
    </row>
    <row r="3221">
      <c r="A3221" s="106">
        <v>3220.0</v>
      </c>
      <c r="B3221" s="107" t="s">
        <v>8903</v>
      </c>
      <c r="C3221" s="107" t="s">
        <v>4976</v>
      </c>
      <c r="D3221" s="107" t="s">
        <v>4509</v>
      </c>
      <c r="E3221" s="36" t="s">
        <v>9388</v>
      </c>
      <c r="F3221" s="14"/>
      <c r="G3221" s="14"/>
      <c r="H3221" s="14"/>
      <c r="I3221" s="14"/>
      <c r="J3221" s="14"/>
      <c r="K3221" s="14"/>
      <c r="L3221" s="14"/>
      <c r="M3221" s="14"/>
      <c r="N3221" s="14"/>
      <c r="O3221" s="14"/>
      <c r="P3221" s="14"/>
      <c r="Q3221" s="14"/>
      <c r="R3221" s="14"/>
      <c r="S3221" s="14"/>
      <c r="T3221" s="14"/>
      <c r="U3221" s="14"/>
      <c r="V3221" s="14"/>
      <c r="W3221" s="14"/>
      <c r="X3221" s="14"/>
      <c r="Y3221" s="14"/>
      <c r="Z3221" s="14"/>
    </row>
    <row r="3222">
      <c r="A3222" s="106">
        <v>3221.0</v>
      </c>
      <c r="B3222" s="107" t="s">
        <v>8903</v>
      </c>
      <c r="C3222" s="107" t="s">
        <v>4637</v>
      </c>
      <c r="D3222" s="107" t="s">
        <v>4543</v>
      </c>
      <c r="E3222" s="36" t="s">
        <v>9389</v>
      </c>
      <c r="F3222" s="14"/>
      <c r="G3222" s="14"/>
      <c r="H3222" s="14"/>
      <c r="I3222" s="14"/>
      <c r="J3222" s="14"/>
      <c r="K3222" s="14"/>
      <c r="L3222" s="14"/>
      <c r="M3222" s="14"/>
      <c r="N3222" s="14"/>
      <c r="O3222" s="14"/>
      <c r="P3222" s="14"/>
      <c r="Q3222" s="14"/>
      <c r="R3222" s="14"/>
      <c r="S3222" s="14"/>
      <c r="T3222" s="14"/>
      <c r="U3222" s="14"/>
      <c r="V3222" s="14"/>
      <c r="W3222" s="14"/>
      <c r="X3222" s="14"/>
      <c r="Y3222" s="14"/>
      <c r="Z3222" s="14"/>
    </row>
    <row r="3223">
      <c r="A3223" s="106">
        <v>3222.0</v>
      </c>
      <c r="B3223" s="107" t="s">
        <v>8903</v>
      </c>
      <c r="C3223" s="107" t="s">
        <v>6582</v>
      </c>
      <c r="D3223" s="107" t="s">
        <v>4509</v>
      </c>
      <c r="E3223" s="36" t="s">
        <v>9390</v>
      </c>
      <c r="F3223" s="14"/>
      <c r="G3223" s="14"/>
      <c r="H3223" s="14"/>
      <c r="I3223" s="14"/>
      <c r="J3223" s="14"/>
      <c r="K3223" s="14"/>
      <c r="L3223" s="14"/>
      <c r="M3223" s="14"/>
      <c r="N3223" s="14"/>
      <c r="O3223" s="14"/>
      <c r="P3223" s="14"/>
      <c r="Q3223" s="14"/>
      <c r="R3223" s="14"/>
      <c r="S3223" s="14"/>
      <c r="T3223" s="14"/>
      <c r="U3223" s="14"/>
      <c r="V3223" s="14"/>
      <c r="W3223" s="14"/>
      <c r="X3223" s="14"/>
      <c r="Y3223" s="14"/>
      <c r="Z3223" s="14"/>
    </row>
    <row r="3224">
      <c r="A3224" s="106">
        <v>3223.0</v>
      </c>
      <c r="B3224" s="107" t="s">
        <v>8903</v>
      </c>
      <c r="C3224" s="107" t="s">
        <v>9229</v>
      </c>
      <c r="D3224" s="107" t="s">
        <v>4509</v>
      </c>
      <c r="E3224" s="36" t="s">
        <v>9391</v>
      </c>
      <c r="F3224" s="14"/>
      <c r="G3224" s="14"/>
      <c r="H3224" s="14"/>
      <c r="I3224" s="14"/>
      <c r="J3224" s="14"/>
      <c r="K3224" s="14"/>
      <c r="L3224" s="14"/>
      <c r="M3224" s="14"/>
      <c r="N3224" s="14"/>
      <c r="O3224" s="14"/>
      <c r="P3224" s="14"/>
      <c r="Q3224" s="14"/>
      <c r="R3224" s="14"/>
      <c r="S3224" s="14"/>
      <c r="T3224" s="14"/>
      <c r="U3224" s="14"/>
      <c r="V3224" s="14"/>
      <c r="W3224" s="14"/>
      <c r="X3224" s="14"/>
      <c r="Y3224" s="14"/>
      <c r="Z3224" s="14"/>
    </row>
    <row r="3225">
      <c r="A3225" s="106">
        <v>3224.0</v>
      </c>
      <c r="B3225" s="107" t="s">
        <v>8903</v>
      </c>
      <c r="C3225" s="107" t="s">
        <v>5645</v>
      </c>
      <c r="D3225" s="107" t="s">
        <v>4543</v>
      </c>
      <c r="E3225" s="36" t="s">
        <v>9392</v>
      </c>
      <c r="F3225" s="14"/>
      <c r="G3225" s="14"/>
      <c r="H3225" s="14"/>
      <c r="I3225" s="14"/>
      <c r="J3225" s="14"/>
      <c r="K3225" s="14"/>
      <c r="L3225" s="14"/>
      <c r="M3225" s="14"/>
      <c r="N3225" s="14"/>
      <c r="O3225" s="14"/>
      <c r="P3225" s="14"/>
      <c r="Q3225" s="14"/>
      <c r="R3225" s="14"/>
      <c r="S3225" s="14"/>
      <c r="T3225" s="14"/>
      <c r="U3225" s="14"/>
      <c r="V3225" s="14"/>
      <c r="W3225" s="14"/>
      <c r="X3225" s="14"/>
      <c r="Y3225" s="14"/>
      <c r="Z3225" s="14"/>
    </row>
    <row r="3226">
      <c r="A3226" s="106">
        <v>3225.0</v>
      </c>
      <c r="B3226" s="107" t="s">
        <v>8903</v>
      </c>
      <c r="C3226" s="107" t="s">
        <v>8392</v>
      </c>
      <c r="D3226" s="107" t="s">
        <v>4509</v>
      </c>
      <c r="E3226" s="36" t="s">
        <v>9393</v>
      </c>
      <c r="F3226" s="14"/>
      <c r="G3226" s="14"/>
      <c r="H3226" s="14"/>
      <c r="I3226" s="14"/>
      <c r="J3226" s="14"/>
      <c r="K3226" s="14"/>
      <c r="L3226" s="14"/>
      <c r="M3226" s="14"/>
      <c r="N3226" s="14"/>
      <c r="O3226" s="14"/>
      <c r="P3226" s="14"/>
      <c r="Q3226" s="14"/>
      <c r="R3226" s="14"/>
      <c r="S3226" s="14"/>
      <c r="T3226" s="14"/>
      <c r="U3226" s="14"/>
      <c r="V3226" s="14"/>
      <c r="W3226" s="14"/>
      <c r="X3226" s="14"/>
      <c r="Y3226" s="14"/>
      <c r="Z3226" s="14"/>
    </row>
    <row r="3227">
      <c r="A3227" s="106">
        <v>3226.0</v>
      </c>
      <c r="B3227" s="107" t="s">
        <v>8903</v>
      </c>
      <c r="C3227" s="107" t="s">
        <v>4530</v>
      </c>
      <c r="D3227" s="107" t="s">
        <v>4509</v>
      </c>
      <c r="E3227" s="36" t="s">
        <v>9394</v>
      </c>
      <c r="F3227" s="14"/>
      <c r="G3227" s="14"/>
      <c r="H3227" s="14"/>
      <c r="I3227" s="14"/>
      <c r="J3227" s="14"/>
      <c r="K3227" s="14"/>
      <c r="L3227" s="14"/>
      <c r="M3227" s="14"/>
      <c r="N3227" s="14"/>
      <c r="O3227" s="14"/>
      <c r="P3227" s="14"/>
      <c r="Q3227" s="14"/>
      <c r="R3227" s="14"/>
      <c r="S3227" s="14"/>
      <c r="T3227" s="14"/>
      <c r="U3227" s="14"/>
      <c r="V3227" s="14"/>
      <c r="W3227" s="14"/>
      <c r="X3227" s="14"/>
      <c r="Y3227" s="14"/>
      <c r="Z3227" s="14"/>
    </row>
    <row r="3228">
      <c r="A3228" s="106">
        <v>3227.0</v>
      </c>
      <c r="B3228" s="107" t="s">
        <v>8903</v>
      </c>
      <c r="C3228" s="107" t="s">
        <v>9395</v>
      </c>
      <c r="D3228" s="107" t="s">
        <v>4509</v>
      </c>
      <c r="E3228" s="36" t="s">
        <v>7463</v>
      </c>
      <c r="F3228" s="14"/>
      <c r="G3228" s="14"/>
      <c r="H3228" s="14"/>
      <c r="I3228" s="14"/>
      <c r="J3228" s="14"/>
      <c r="K3228" s="14"/>
      <c r="L3228" s="14"/>
      <c r="M3228" s="14"/>
      <c r="N3228" s="14"/>
      <c r="O3228" s="14"/>
      <c r="P3228" s="14"/>
      <c r="Q3228" s="14"/>
      <c r="R3228" s="14"/>
      <c r="S3228" s="14"/>
      <c r="T3228" s="14"/>
      <c r="U3228" s="14"/>
      <c r="V3228" s="14"/>
      <c r="W3228" s="14"/>
      <c r="X3228" s="14"/>
      <c r="Y3228" s="14"/>
      <c r="Z3228" s="14"/>
    </row>
    <row r="3229">
      <c r="A3229" s="106">
        <v>3228.0</v>
      </c>
      <c r="B3229" s="107" t="s">
        <v>8903</v>
      </c>
      <c r="C3229" s="107" t="s">
        <v>9396</v>
      </c>
      <c r="D3229" s="107" t="s">
        <v>4509</v>
      </c>
      <c r="E3229" s="36" t="s">
        <v>9397</v>
      </c>
      <c r="F3229" s="14"/>
      <c r="G3229" s="14"/>
      <c r="H3229" s="14"/>
      <c r="I3229" s="14"/>
      <c r="J3229" s="14"/>
      <c r="K3229" s="14"/>
      <c r="L3229" s="14"/>
      <c r="M3229" s="14"/>
      <c r="N3229" s="14"/>
      <c r="O3229" s="14"/>
      <c r="P3229" s="14"/>
      <c r="Q3229" s="14"/>
      <c r="R3229" s="14"/>
      <c r="S3229" s="14"/>
      <c r="T3229" s="14"/>
      <c r="U3229" s="14"/>
      <c r="V3229" s="14"/>
      <c r="W3229" s="14"/>
      <c r="X3229" s="14"/>
      <c r="Y3229" s="14"/>
      <c r="Z3229" s="14"/>
    </row>
    <row r="3230">
      <c r="A3230" s="106">
        <v>3229.0</v>
      </c>
      <c r="B3230" s="107" t="s">
        <v>8903</v>
      </c>
      <c r="C3230" s="107" t="s">
        <v>6328</v>
      </c>
      <c r="D3230" s="107" t="s">
        <v>4543</v>
      </c>
      <c r="E3230" s="36" t="s">
        <v>9398</v>
      </c>
      <c r="F3230" s="14"/>
      <c r="G3230" s="14"/>
      <c r="H3230" s="14"/>
      <c r="I3230" s="14"/>
      <c r="J3230" s="14"/>
      <c r="K3230" s="14"/>
      <c r="L3230" s="14"/>
      <c r="M3230" s="14"/>
      <c r="N3230" s="14"/>
      <c r="O3230" s="14"/>
      <c r="P3230" s="14"/>
      <c r="Q3230" s="14"/>
      <c r="R3230" s="14"/>
      <c r="S3230" s="14"/>
      <c r="T3230" s="14"/>
      <c r="U3230" s="14"/>
      <c r="V3230" s="14"/>
      <c r="W3230" s="14"/>
      <c r="X3230" s="14"/>
      <c r="Y3230" s="14"/>
      <c r="Z3230" s="14"/>
    </row>
    <row r="3231">
      <c r="A3231" s="106">
        <v>3230.0</v>
      </c>
      <c r="B3231" s="107" t="s">
        <v>8903</v>
      </c>
      <c r="C3231" s="107" t="s">
        <v>9399</v>
      </c>
      <c r="D3231" s="107" t="s">
        <v>4509</v>
      </c>
      <c r="E3231" s="36" t="s">
        <v>9400</v>
      </c>
      <c r="F3231" s="14"/>
      <c r="G3231" s="14"/>
      <c r="H3231" s="14"/>
      <c r="I3231" s="14"/>
      <c r="J3231" s="14"/>
      <c r="K3231" s="14"/>
      <c r="L3231" s="14"/>
      <c r="M3231" s="14"/>
      <c r="N3231" s="14"/>
      <c r="O3231" s="14"/>
      <c r="P3231" s="14"/>
      <c r="Q3231" s="14"/>
      <c r="R3231" s="14"/>
      <c r="S3231" s="14"/>
      <c r="T3231" s="14"/>
      <c r="U3231" s="14"/>
      <c r="V3231" s="14"/>
      <c r="W3231" s="14"/>
      <c r="X3231" s="14"/>
      <c r="Y3231" s="14"/>
      <c r="Z3231" s="14"/>
    </row>
    <row r="3232">
      <c r="A3232" s="106">
        <v>3231.0</v>
      </c>
      <c r="B3232" s="107" t="s">
        <v>8903</v>
      </c>
      <c r="C3232" s="107" t="s">
        <v>9401</v>
      </c>
      <c r="D3232" s="107" t="s">
        <v>4680</v>
      </c>
      <c r="E3232" s="36" t="s">
        <v>9402</v>
      </c>
      <c r="F3232" s="14"/>
      <c r="G3232" s="14"/>
      <c r="H3232" s="14"/>
      <c r="I3232" s="14"/>
      <c r="J3232" s="14"/>
      <c r="K3232" s="14"/>
      <c r="L3232" s="14"/>
      <c r="M3232" s="14"/>
      <c r="N3232" s="14"/>
      <c r="O3232" s="14"/>
      <c r="P3232" s="14"/>
      <c r="Q3232" s="14"/>
      <c r="R3232" s="14"/>
      <c r="S3232" s="14"/>
      <c r="T3232" s="14"/>
      <c r="U3232" s="14"/>
      <c r="V3232" s="14"/>
      <c r="W3232" s="14"/>
      <c r="X3232" s="14"/>
      <c r="Y3232" s="14"/>
      <c r="Z3232" s="14"/>
    </row>
    <row r="3233">
      <c r="A3233" s="106">
        <v>3232.0</v>
      </c>
      <c r="B3233" s="107" t="s">
        <v>8903</v>
      </c>
      <c r="C3233" s="107" t="s">
        <v>6617</v>
      </c>
      <c r="D3233" s="107" t="s">
        <v>4505</v>
      </c>
      <c r="E3233" s="36" t="s">
        <v>9403</v>
      </c>
      <c r="F3233" s="14"/>
      <c r="G3233" s="14"/>
      <c r="H3233" s="14"/>
      <c r="I3233" s="14"/>
      <c r="J3233" s="14"/>
      <c r="K3233" s="14"/>
      <c r="L3233" s="14"/>
      <c r="M3233" s="14"/>
      <c r="N3233" s="14"/>
      <c r="O3233" s="14"/>
      <c r="P3233" s="14"/>
      <c r="Q3233" s="14"/>
      <c r="R3233" s="14"/>
      <c r="S3233" s="14"/>
      <c r="T3233" s="14"/>
      <c r="U3233" s="14"/>
      <c r="V3233" s="14"/>
      <c r="W3233" s="14"/>
      <c r="X3233" s="14"/>
      <c r="Y3233" s="14"/>
      <c r="Z3233" s="14"/>
    </row>
    <row r="3234">
      <c r="A3234" s="106">
        <v>3233.0</v>
      </c>
      <c r="B3234" s="107" t="s">
        <v>8903</v>
      </c>
      <c r="C3234" s="107" t="s">
        <v>9404</v>
      </c>
      <c r="D3234" s="107" t="s">
        <v>4509</v>
      </c>
      <c r="E3234" s="36" t="s">
        <v>9405</v>
      </c>
      <c r="F3234" s="14"/>
      <c r="G3234" s="14"/>
      <c r="H3234" s="14"/>
      <c r="I3234" s="14"/>
      <c r="J3234" s="14"/>
      <c r="K3234" s="14"/>
      <c r="L3234" s="14"/>
      <c r="M3234" s="14"/>
      <c r="N3234" s="14"/>
      <c r="O3234" s="14"/>
      <c r="P3234" s="14"/>
      <c r="Q3234" s="14"/>
      <c r="R3234" s="14"/>
      <c r="S3234" s="14"/>
      <c r="T3234" s="14"/>
      <c r="U3234" s="14"/>
      <c r="V3234" s="14"/>
      <c r="W3234" s="14"/>
      <c r="X3234" s="14"/>
      <c r="Y3234" s="14"/>
      <c r="Z3234" s="14"/>
    </row>
    <row r="3235">
      <c r="A3235" s="106">
        <v>3234.0</v>
      </c>
      <c r="B3235" s="107" t="s">
        <v>8903</v>
      </c>
      <c r="C3235" s="107" t="s">
        <v>9406</v>
      </c>
      <c r="D3235" s="107" t="s">
        <v>4509</v>
      </c>
      <c r="E3235" s="36" t="s">
        <v>9407</v>
      </c>
      <c r="F3235" s="14"/>
      <c r="G3235" s="14"/>
      <c r="H3235" s="14"/>
      <c r="I3235" s="14"/>
      <c r="J3235" s="14"/>
      <c r="K3235" s="14"/>
      <c r="L3235" s="14"/>
      <c r="M3235" s="14"/>
      <c r="N3235" s="14"/>
      <c r="O3235" s="14"/>
      <c r="P3235" s="14"/>
      <c r="Q3235" s="14"/>
      <c r="R3235" s="14"/>
      <c r="S3235" s="14"/>
      <c r="T3235" s="14"/>
      <c r="U3235" s="14"/>
      <c r="V3235" s="14"/>
      <c r="W3235" s="14"/>
      <c r="X3235" s="14"/>
      <c r="Y3235" s="14"/>
      <c r="Z3235" s="14"/>
    </row>
    <row r="3236">
      <c r="A3236" s="106">
        <v>3235.0</v>
      </c>
      <c r="B3236" s="107" t="s">
        <v>8903</v>
      </c>
      <c r="C3236" s="107" t="s">
        <v>9408</v>
      </c>
      <c r="D3236" s="107" t="s">
        <v>4509</v>
      </c>
      <c r="E3236" s="36" t="s">
        <v>9409</v>
      </c>
      <c r="F3236" s="14"/>
      <c r="G3236" s="14"/>
      <c r="H3236" s="14"/>
      <c r="I3236" s="14"/>
      <c r="J3236" s="14"/>
      <c r="K3236" s="14"/>
      <c r="L3236" s="14"/>
      <c r="M3236" s="14"/>
      <c r="N3236" s="14"/>
      <c r="O3236" s="14"/>
      <c r="P3236" s="14"/>
      <c r="Q3236" s="14"/>
      <c r="R3236" s="14"/>
      <c r="S3236" s="14"/>
      <c r="T3236" s="14"/>
      <c r="U3236" s="14"/>
      <c r="V3236" s="14"/>
      <c r="W3236" s="14"/>
      <c r="X3236" s="14"/>
      <c r="Y3236" s="14"/>
      <c r="Z3236" s="14"/>
    </row>
    <row r="3237">
      <c r="A3237" s="106">
        <v>3236.0</v>
      </c>
      <c r="B3237" s="107" t="s">
        <v>8903</v>
      </c>
      <c r="C3237" s="107" t="s">
        <v>5381</v>
      </c>
      <c r="D3237" s="107" t="s">
        <v>4509</v>
      </c>
      <c r="E3237" s="36" t="s">
        <v>9410</v>
      </c>
      <c r="F3237" s="14"/>
      <c r="G3237" s="14"/>
      <c r="H3237" s="14"/>
      <c r="I3237" s="14"/>
      <c r="J3237" s="14"/>
      <c r="K3237" s="14"/>
      <c r="L3237" s="14"/>
      <c r="M3237" s="14"/>
      <c r="N3237" s="14"/>
      <c r="O3237" s="14"/>
      <c r="P3237" s="14"/>
      <c r="Q3237" s="14"/>
      <c r="R3237" s="14"/>
      <c r="S3237" s="14"/>
      <c r="T3237" s="14"/>
      <c r="U3237" s="14"/>
      <c r="V3237" s="14"/>
      <c r="W3237" s="14"/>
      <c r="X3237" s="14"/>
      <c r="Y3237" s="14"/>
      <c r="Z3237" s="14"/>
    </row>
    <row r="3238">
      <c r="A3238" s="106">
        <v>3237.0</v>
      </c>
      <c r="B3238" s="107" t="s">
        <v>8903</v>
      </c>
      <c r="C3238" s="107" t="s">
        <v>9080</v>
      </c>
      <c r="D3238" s="107" t="s">
        <v>4509</v>
      </c>
      <c r="E3238" s="36" t="s">
        <v>9411</v>
      </c>
      <c r="F3238" s="14"/>
      <c r="G3238" s="14"/>
      <c r="H3238" s="14"/>
      <c r="I3238" s="14"/>
      <c r="J3238" s="14"/>
      <c r="K3238" s="14"/>
      <c r="L3238" s="14"/>
      <c r="M3238" s="14"/>
      <c r="N3238" s="14"/>
      <c r="O3238" s="14"/>
      <c r="P3238" s="14"/>
      <c r="Q3238" s="14"/>
      <c r="R3238" s="14"/>
      <c r="S3238" s="14"/>
      <c r="T3238" s="14"/>
      <c r="U3238" s="14"/>
      <c r="V3238" s="14"/>
      <c r="W3238" s="14"/>
      <c r="X3238" s="14"/>
      <c r="Y3238" s="14"/>
      <c r="Z3238" s="14"/>
    </row>
    <row r="3239">
      <c r="A3239" s="106">
        <v>3238.0</v>
      </c>
      <c r="B3239" s="107" t="s">
        <v>8903</v>
      </c>
      <c r="C3239" s="107" t="s">
        <v>4586</v>
      </c>
      <c r="D3239" s="107" t="s">
        <v>4569</v>
      </c>
      <c r="E3239" s="36" t="s">
        <v>9412</v>
      </c>
      <c r="F3239" s="14"/>
      <c r="G3239" s="14"/>
      <c r="H3239" s="14"/>
      <c r="I3239" s="14"/>
      <c r="J3239" s="14"/>
      <c r="K3239" s="14"/>
      <c r="L3239" s="14"/>
      <c r="M3239" s="14"/>
      <c r="N3239" s="14"/>
      <c r="O3239" s="14"/>
      <c r="P3239" s="14"/>
      <c r="Q3239" s="14"/>
      <c r="R3239" s="14"/>
      <c r="S3239" s="14"/>
      <c r="T3239" s="14"/>
      <c r="U3239" s="14"/>
      <c r="V3239" s="14"/>
      <c r="W3239" s="14"/>
      <c r="X3239" s="14"/>
      <c r="Y3239" s="14"/>
      <c r="Z3239" s="14"/>
    </row>
    <row r="3240">
      <c r="A3240" s="106">
        <v>3239.0</v>
      </c>
      <c r="B3240" s="107" t="s">
        <v>8903</v>
      </c>
      <c r="C3240" s="107" t="s">
        <v>5502</v>
      </c>
      <c r="D3240" s="107" t="s">
        <v>4680</v>
      </c>
      <c r="E3240" s="36" t="s">
        <v>9413</v>
      </c>
      <c r="F3240" s="14"/>
      <c r="G3240" s="14"/>
      <c r="H3240" s="14"/>
      <c r="I3240" s="14"/>
      <c r="J3240" s="14"/>
      <c r="K3240" s="14"/>
      <c r="L3240" s="14"/>
      <c r="M3240" s="14"/>
      <c r="N3240" s="14"/>
      <c r="O3240" s="14"/>
      <c r="P3240" s="14"/>
      <c r="Q3240" s="14"/>
      <c r="R3240" s="14"/>
      <c r="S3240" s="14"/>
      <c r="T3240" s="14"/>
      <c r="U3240" s="14"/>
      <c r="V3240" s="14"/>
      <c r="W3240" s="14"/>
      <c r="X3240" s="14"/>
      <c r="Y3240" s="14"/>
      <c r="Z3240" s="14"/>
    </row>
    <row r="3241">
      <c r="A3241" s="106">
        <v>3240.0</v>
      </c>
      <c r="B3241" s="107" t="s">
        <v>8903</v>
      </c>
      <c r="C3241" s="107" t="s">
        <v>4504</v>
      </c>
      <c r="D3241" s="107" t="s">
        <v>4509</v>
      </c>
      <c r="E3241" s="36" t="s">
        <v>9414</v>
      </c>
      <c r="F3241" s="14"/>
      <c r="G3241" s="14"/>
      <c r="H3241" s="14"/>
      <c r="I3241" s="14"/>
      <c r="J3241" s="14"/>
      <c r="K3241" s="14"/>
      <c r="L3241" s="14"/>
      <c r="M3241" s="14"/>
      <c r="N3241" s="14"/>
      <c r="O3241" s="14"/>
      <c r="P3241" s="14"/>
      <c r="Q3241" s="14"/>
      <c r="R3241" s="14"/>
      <c r="S3241" s="14"/>
      <c r="T3241" s="14"/>
      <c r="U3241" s="14"/>
      <c r="V3241" s="14"/>
      <c r="W3241" s="14"/>
      <c r="X3241" s="14"/>
      <c r="Y3241" s="14"/>
      <c r="Z3241" s="14"/>
    </row>
    <row r="3242">
      <c r="A3242" s="106">
        <v>3241.0</v>
      </c>
      <c r="B3242" s="107" t="s">
        <v>8903</v>
      </c>
      <c r="C3242" s="107" t="s">
        <v>9415</v>
      </c>
      <c r="D3242" s="107" t="s">
        <v>4509</v>
      </c>
      <c r="E3242" s="36" t="s">
        <v>9416</v>
      </c>
      <c r="F3242" s="14"/>
      <c r="G3242" s="14"/>
      <c r="H3242" s="14"/>
      <c r="I3242" s="14"/>
      <c r="J3242" s="14"/>
      <c r="K3242" s="14"/>
      <c r="L3242" s="14"/>
      <c r="M3242" s="14"/>
      <c r="N3242" s="14"/>
      <c r="O3242" s="14"/>
      <c r="P3242" s="14"/>
      <c r="Q3242" s="14"/>
      <c r="R3242" s="14"/>
      <c r="S3242" s="14"/>
      <c r="T3242" s="14"/>
      <c r="U3242" s="14"/>
      <c r="V3242" s="14"/>
      <c r="W3242" s="14"/>
      <c r="X3242" s="14"/>
      <c r="Y3242" s="14"/>
      <c r="Z3242" s="14"/>
    </row>
    <row r="3243">
      <c r="A3243" s="106">
        <v>3242.0</v>
      </c>
      <c r="B3243" s="107" t="s">
        <v>8903</v>
      </c>
      <c r="C3243" s="107" t="s">
        <v>9229</v>
      </c>
      <c r="D3243" s="107" t="s">
        <v>4509</v>
      </c>
      <c r="E3243" s="36" t="s">
        <v>9417</v>
      </c>
      <c r="F3243" s="14"/>
      <c r="G3243" s="14"/>
      <c r="H3243" s="14"/>
      <c r="I3243" s="14"/>
      <c r="J3243" s="14"/>
      <c r="K3243" s="14"/>
      <c r="L3243" s="14"/>
      <c r="M3243" s="14"/>
      <c r="N3243" s="14"/>
      <c r="O3243" s="14"/>
      <c r="P3243" s="14"/>
      <c r="Q3243" s="14"/>
      <c r="R3243" s="14"/>
      <c r="S3243" s="14"/>
      <c r="T3243" s="14"/>
      <c r="U3243" s="14"/>
      <c r="V3243" s="14"/>
      <c r="W3243" s="14"/>
      <c r="X3243" s="14"/>
      <c r="Y3243" s="14"/>
      <c r="Z3243" s="14"/>
    </row>
    <row r="3244">
      <c r="A3244" s="106">
        <v>3243.0</v>
      </c>
      <c r="B3244" s="107" t="s">
        <v>8903</v>
      </c>
      <c r="C3244" s="107" t="s">
        <v>9418</v>
      </c>
      <c r="D3244" s="107" t="s">
        <v>4509</v>
      </c>
      <c r="E3244" s="36" t="s">
        <v>9419</v>
      </c>
      <c r="F3244" s="14"/>
      <c r="G3244" s="14"/>
      <c r="H3244" s="14"/>
      <c r="I3244" s="14"/>
      <c r="J3244" s="14"/>
      <c r="K3244" s="14"/>
      <c r="L3244" s="14"/>
      <c r="M3244" s="14"/>
      <c r="N3244" s="14"/>
      <c r="O3244" s="14"/>
      <c r="P3244" s="14"/>
      <c r="Q3244" s="14"/>
      <c r="R3244" s="14"/>
      <c r="S3244" s="14"/>
      <c r="T3244" s="14"/>
      <c r="U3244" s="14"/>
      <c r="V3244" s="14"/>
      <c r="W3244" s="14"/>
      <c r="X3244" s="14"/>
      <c r="Y3244" s="14"/>
      <c r="Z3244" s="14"/>
    </row>
    <row r="3245">
      <c r="A3245" s="106">
        <v>3244.0</v>
      </c>
      <c r="B3245" s="107" t="s">
        <v>8903</v>
      </c>
      <c r="C3245" s="107" t="s">
        <v>4839</v>
      </c>
      <c r="D3245" s="107" t="s">
        <v>4509</v>
      </c>
      <c r="E3245" s="36" t="s">
        <v>9420</v>
      </c>
      <c r="F3245" s="14"/>
      <c r="G3245" s="14"/>
      <c r="H3245" s="14"/>
      <c r="I3245" s="14"/>
      <c r="J3245" s="14"/>
      <c r="K3245" s="14"/>
      <c r="L3245" s="14"/>
      <c r="M3245" s="14"/>
      <c r="N3245" s="14"/>
      <c r="O3245" s="14"/>
      <c r="P3245" s="14"/>
      <c r="Q3245" s="14"/>
      <c r="R3245" s="14"/>
      <c r="S3245" s="14"/>
      <c r="T3245" s="14"/>
      <c r="U3245" s="14"/>
      <c r="V3245" s="14"/>
      <c r="W3245" s="14"/>
      <c r="X3245" s="14"/>
      <c r="Y3245" s="14"/>
      <c r="Z3245" s="14"/>
    </row>
    <row r="3246">
      <c r="A3246" s="106">
        <v>3245.0</v>
      </c>
      <c r="B3246" s="107" t="s">
        <v>8903</v>
      </c>
      <c r="C3246" s="107" t="s">
        <v>9421</v>
      </c>
      <c r="D3246" s="107" t="s">
        <v>4509</v>
      </c>
      <c r="E3246" s="36" t="s">
        <v>9422</v>
      </c>
      <c r="F3246" s="14"/>
      <c r="G3246" s="14"/>
      <c r="H3246" s="14"/>
      <c r="I3246" s="14"/>
      <c r="J3246" s="14"/>
      <c r="K3246" s="14"/>
      <c r="L3246" s="14"/>
      <c r="M3246" s="14"/>
      <c r="N3246" s="14"/>
      <c r="O3246" s="14"/>
      <c r="P3246" s="14"/>
      <c r="Q3246" s="14"/>
      <c r="R3246" s="14"/>
      <c r="S3246" s="14"/>
      <c r="T3246" s="14"/>
      <c r="U3246" s="14"/>
      <c r="V3246" s="14"/>
      <c r="W3246" s="14"/>
      <c r="X3246" s="14"/>
      <c r="Y3246" s="14"/>
      <c r="Z3246" s="14"/>
    </row>
    <row r="3247">
      <c r="A3247" s="106">
        <v>3246.0</v>
      </c>
      <c r="B3247" s="107" t="s">
        <v>8903</v>
      </c>
      <c r="C3247" s="107" t="s">
        <v>9423</v>
      </c>
      <c r="D3247" s="107" t="s">
        <v>4509</v>
      </c>
      <c r="E3247" s="36" t="s">
        <v>9424</v>
      </c>
      <c r="F3247" s="14"/>
      <c r="G3247" s="14"/>
      <c r="H3247" s="14"/>
      <c r="I3247" s="14"/>
      <c r="J3247" s="14"/>
      <c r="K3247" s="14"/>
      <c r="L3247" s="14"/>
      <c r="M3247" s="14"/>
      <c r="N3247" s="14"/>
      <c r="O3247" s="14"/>
      <c r="P3247" s="14"/>
      <c r="Q3247" s="14"/>
      <c r="R3247" s="14"/>
      <c r="S3247" s="14"/>
      <c r="T3247" s="14"/>
      <c r="U3247" s="14"/>
      <c r="V3247" s="14"/>
      <c r="W3247" s="14"/>
      <c r="X3247" s="14"/>
      <c r="Y3247" s="14"/>
      <c r="Z3247" s="14"/>
    </row>
    <row r="3248">
      <c r="A3248" s="106">
        <v>3247.0</v>
      </c>
      <c r="B3248" s="107" t="s">
        <v>8903</v>
      </c>
      <c r="C3248" s="107" t="s">
        <v>9425</v>
      </c>
      <c r="D3248" s="107" t="s">
        <v>4509</v>
      </c>
      <c r="E3248" s="36" t="s">
        <v>9426</v>
      </c>
      <c r="F3248" s="14"/>
      <c r="G3248" s="14"/>
      <c r="H3248" s="14"/>
      <c r="I3248" s="14"/>
      <c r="J3248" s="14"/>
      <c r="K3248" s="14"/>
      <c r="L3248" s="14"/>
      <c r="M3248" s="14"/>
      <c r="N3248" s="14"/>
      <c r="O3248" s="14"/>
      <c r="P3248" s="14"/>
      <c r="Q3248" s="14"/>
      <c r="R3248" s="14"/>
      <c r="S3248" s="14"/>
      <c r="T3248" s="14"/>
      <c r="U3248" s="14"/>
      <c r="V3248" s="14"/>
      <c r="W3248" s="14"/>
      <c r="X3248" s="14"/>
      <c r="Y3248" s="14"/>
      <c r="Z3248" s="14"/>
    </row>
    <row r="3249">
      <c r="A3249" s="106">
        <v>3248.0</v>
      </c>
      <c r="B3249" s="107" t="s">
        <v>8903</v>
      </c>
      <c r="C3249" s="107" t="s">
        <v>6186</v>
      </c>
      <c r="D3249" s="107" t="s">
        <v>4509</v>
      </c>
      <c r="E3249" s="36" t="s">
        <v>8662</v>
      </c>
      <c r="F3249" s="14"/>
      <c r="G3249" s="14"/>
      <c r="H3249" s="14"/>
      <c r="I3249" s="14"/>
      <c r="J3249" s="14"/>
      <c r="K3249" s="14"/>
      <c r="L3249" s="14"/>
      <c r="M3249" s="14"/>
      <c r="N3249" s="14"/>
      <c r="O3249" s="14"/>
      <c r="P3249" s="14"/>
      <c r="Q3249" s="14"/>
      <c r="R3249" s="14"/>
      <c r="S3249" s="14"/>
      <c r="T3249" s="14"/>
      <c r="U3249" s="14"/>
      <c r="V3249" s="14"/>
      <c r="W3249" s="14"/>
      <c r="X3249" s="14"/>
      <c r="Y3249" s="14"/>
      <c r="Z3249" s="14"/>
    </row>
    <row r="3250">
      <c r="A3250" s="106">
        <v>3249.0</v>
      </c>
      <c r="B3250" s="107" t="s">
        <v>8903</v>
      </c>
      <c r="C3250" s="107" t="s">
        <v>9102</v>
      </c>
      <c r="D3250" s="107" t="s">
        <v>4509</v>
      </c>
      <c r="E3250" s="36" t="s">
        <v>9427</v>
      </c>
      <c r="F3250" s="14"/>
      <c r="G3250" s="14"/>
      <c r="H3250" s="14"/>
      <c r="I3250" s="14"/>
      <c r="J3250" s="14"/>
      <c r="K3250" s="14"/>
      <c r="L3250" s="14"/>
      <c r="M3250" s="14"/>
      <c r="N3250" s="14"/>
      <c r="O3250" s="14"/>
      <c r="P3250" s="14"/>
      <c r="Q3250" s="14"/>
      <c r="R3250" s="14"/>
      <c r="S3250" s="14"/>
      <c r="T3250" s="14"/>
      <c r="U3250" s="14"/>
      <c r="V3250" s="14"/>
      <c r="W3250" s="14"/>
      <c r="X3250" s="14"/>
      <c r="Y3250" s="14"/>
      <c r="Z3250" s="14"/>
    </row>
    <row r="3251">
      <c r="A3251" s="106">
        <v>3250.0</v>
      </c>
      <c r="B3251" s="107" t="s">
        <v>8903</v>
      </c>
      <c r="C3251" s="107" t="s">
        <v>5631</v>
      </c>
      <c r="D3251" s="107" t="s">
        <v>4509</v>
      </c>
      <c r="E3251" s="36" t="s">
        <v>9428</v>
      </c>
      <c r="F3251" s="14"/>
      <c r="G3251" s="14"/>
      <c r="H3251" s="14"/>
      <c r="I3251" s="14"/>
      <c r="J3251" s="14"/>
      <c r="K3251" s="14"/>
      <c r="L3251" s="14"/>
      <c r="M3251" s="14"/>
      <c r="N3251" s="14"/>
      <c r="O3251" s="14"/>
      <c r="P3251" s="14"/>
      <c r="Q3251" s="14"/>
      <c r="R3251" s="14"/>
      <c r="S3251" s="14"/>
      <c r="T3251" s="14"/>
      <c r="U3251" s="14"/>
      <c r="V3251" s="14"/>
      <c r="W3251" s="14"/>
      <c r="X3251" s="14"/>
      <c r="Y3251" s="14"/>
      <c r="Z3251" s="14"/>
    </row>
    <row r="3252">
      <c r="A3252" s="106">
        <v>3251.0</v>
      </c>
      <c r="B3252" s="107" t="s">
        <v>8903</v>
      </c>
      <c r="C3252" s="107" t="s">
        <v>4876</v>
      </c>
      <c r="D3252" s="107" t="s">
        <v>4509</v>
      </c>
      <c r="E3252" s="36" t="s">
        <v>9429</v>
      </c>
      <c r="F3252" s="14"/>
      <c r="G3252" s="14"/>
      <c r="H3252" s="14"/>
      <c r="I3252" s="14"/>
      <c r="J3252" s="14"/>
      <c r="K3252" s="14"/>
      <c r="L3252" s="14"/>
      <c r="M3252" s="14"/>
      <c r="N3252" s="14"/>
      <c r="O3252" s="14"/>
      <c r="P3252" s="14"/>
      <c r="Q3252" s="14"/>
      <c r="R3252" s="14"/>
      <c r="S3252" s="14"/>
      <c r="T3252" s="14"/>
      <c r="U3252" s="14"/>
      <c r="V3252" s="14"/>
      <c r="W3252" s="14"/>
      <c r="X3252" s="14"/>
      <c r="Y3252" s="14"/>
      <c r="Z3252" s="14"/>
    </row>
    <row r="3253">
      <c r="A3253" s="106">
        <v>3252.0</v>
      </c>
      <c r="B3253" s="107" t="s">
        <v>8903</v>
      </c>
      <c r="C3253" s="107" t="s">
        <v>4586</v>
      </c>
      <c r="D3253" s="107" t="s">
        <v>4509</v>
      </c>
      <c r="E3253" s="36" t="s">
        <v>9430</v>
      </c>
      <c r="F3253" s="14"/>
      <c r="G3253" s="14"/>
      <c r="H3253" s="14"/>
      <c r="I3253" s="14"/>
      <c r="J3253" s="14"/>
      <c r="K3253" s="14"/>
      <c r="L3253" s="14"/>
      <c r="M3253" s="14"/>
      <c r="N3253" s="14"/>
      <c r="O3253" s="14"/>
      <c r="P3253" s="14"/>
      <c r="Q3253" s="14"/>
      <c r="R3253" s="14"/>
      <c r="S3253" s="14"/>
      <c r="T3253" s="14"/>
      <c r="U3253" s="14"/>
      <c r="V3253" s="14"/>
      <c r="W3253" s="14"/>
      <c r="X3253" s="14"/>
      <c r="Y3253" s="14"/>
      <c r="Z3253" s="14"/>
    </row>
    <row r="3254">
      <c r="A3254" s="106">
        <v>3253.0</v>
      </c>
      <c r="B3254" s="107" t="s">
        <v>8903</v>
      </c>
      <c r="C3254" s="107" t="s">
        <v>4541</v>
      </c>
      <c r="D3254" s="107" t="s">
        <v>4509</v>
      </c>
      <c r="E3254" s="36" t="s">
        <v>9431</v>
      </c>
      <c r="F3254" s="14"/>
      <c r="G3254" s="14"/>
      <c r="H3254" s="14"/>
      <c r="I3254" s="14"/>
      <c r="J3254" s="14"/>
      <c r="K3254" s="14"/>
      <c r="L3254" s="14"/>
      <c r="M3254" s="14"/>
      <c r="N3254" s="14"/>
      <c r="O3254" s="14"/>
      <c r="P3254" s="14"/>
      <c r="Q3254" s="14"/>
      <c r="R3254" s="14"/>
      <c r="S3254" s="14"/>
      <c r="T3254" s="14"/>
      <c r="U3254" s="14"/>
      <c r="V3254" s="14"/>
      <c r="W3254" s="14"/>
      <c r="X3254" s="14"/>
      <c r="Y3254" s="14"/>
      <c r="Z3254" s="14"/>
    </row>
    <row r="3255">
      <c r="A3255" s="106">
        <v>3254.0</v>
      </c>
      <c r="B3255" s="107" t="s">
        <v>8903</v>
      </c>
      <c r="C3255" s="107" t="s">
        <v>7452</v>
      </c>
      <c r="D3255" s="107" t="s">
        <v>4680</v>
      </c>
      <c r="E3255" s="36" t="s">
        <v>9432</v>
      </c>
      <c r="F3255" s="14"/>
      <c r="G3255" s="14"/>
      <c r="H3255" s="14"/>
      <c r="I3255" s="14"/>
      <c r="J3255" s="14"/>
      <c r="K3255" s="14"/>
      <c r="L3255" s="14"/>
      <c r="M3255" s="14"/>
      <c r="N3255" s="14"/>
      <c r="O3255" s="14"/>
      <c r="P3255" s="14"/>
      <c r="Q3255" s="14"/>
      <c r="R3255" s="14"/>
      <c r="S3255" s="14"/>
      <c r="T3255" s="14"/>
      <c r="U3255" s="14"/>
      <c r="V3255" s="14"/>
      <c r="W3255" s="14"/>
      <c r="X3255" s="14"/>
      <c r="Y3255" s="14"/>
      <c r="Z3255" s="14"/>
    </row>
    <row r="3256">
      <c r="A3256" s="106">
        <v>3255.0</v>
      </c>
      <c r="B3256" s="107" t="s">
        <v>8903</v>
      </c>
      <c r="C3256" s="107" t="s">
        <v>5712</v>
      </c>
      <c r="D3256" s="107" t="s">
        <v>4509</v>
      </c>
      <c r="E3256" s="36" t="s">
        <v>9433</v>
      </c>
      <c r="F3256" s="14"/>
      <c r="G3256" s="14"/>
      <c r="H3256" s="14"/>
      <c r="I3256" s="14"/>
      <c r="J3256" s="14"/>
      <c r="K3256" s="14"/>
      <c r="L3256" s="14"/>
      <c r="M3256" s="14"/>
      <c r="N3256" s="14"/>
      <c r="O3256" s="14"/>
      <c r="P3256" s="14"/>
      <c r="Q3256" s="14"/>
      <c r="R3256" s="14"/>
      <c r="S3256" s="14"/>
      <c r="T3256" s="14"/>
      <c r="U3256" s="14"/>
      <c r="V3256" s="14"/>
      <c r="W3256" s="14"/>
      <c r="X3256" s="14"/>
      <c r="Y3256" s="14"/>
      <c r="Z3256" s="14"/>
    </row>
    <row r="3257">
      <c r="A3257" s="106">
        <v>3256.0</v>
      </c>
      <c r="B3257" s="107" t="s">
        <v>8903</v>
      </c>
      <c r="C3257" s="107" t="s">
        <v>4830</v>
      </c>
      <c r="D3257" s="107" t="s">
        <v>4680</v>
      </c>
      <c r="E3257" s="36" t="s">
        <v>9434</v>
      </c>
      <c r="F3257" s="14"/>
      <c r="G3257" s="14"/>
      <c r="H3257" s="14"/>
      <c r="I3257" s="14"/>
      <c r="J3257" s="14"/>
      <c r="K3257" s="14"/>
      <c r="L3257" s="14"/>
      <c r="M3257" s="14"/>
      <c r="N3257" s="14"/>
      <c r="O3257" s="14"/>
      <c r="P3257" s="14"/>
      <c r="Q3257" s="14"/>
      <c r="R3257" s="14"/>
      <c r="S3257" s="14"/>
      <c r="T3257" s="14"/>
      <c r="U3257" s="14"/>
      <c r="V3257" s="14"/>
      <c r="W3257" s="14"/>
      <c r="X3257" s="14"/>
      <c r="Y3257" s="14"/>
      <c r="Z3257" s="14"/>
    </row>
    <row r="3258">
      <c r="A3258" s="106">
        <v>3257.0</v>
      </c>
      <c r="B3258" s="107" t="s">
        <v>8903</v>
      </c>
      <c r="C3258" s="107" t="s">
        <v>4976</v>
      </c>
      <c r="D3258" s="107" t="s">
        <v>4543</v>
      </c>
      <c r="E3258" s="36" t="s">
        <v>9435</v>
      </c>
      <c r="F3258" s="14"/>
      <c r="G3258" s="14"/>
      <c r="H3258" s="14"/>
      <c r="I3258" s="14"/>
      <c r="J3258" s="14"/>
      <c r="K3258" s="14"/>
      <c r="L3258" s="14"/>
      <c r="M3258" s="14"/>
      <c r="N3258" s="14"/>
      <c r="O3258" s="14"/>
      <c r="P3258" s="14"/>
      <c r="Q3258" s="14"/>
      <c r="R3258" s="14"/>
      <c r="S3258" s="14"/>
      <c r="T3258" s="14"/>
      <c r="U3258" s="14"/>
      <c r="V3258" s="14"/>
      <c r="W3258" s="14"/>
      <c r="X3258" s="14"/>
      <c r="Y3258" s="14"/>
      <c r="Z3258" s="14"/>
    </row>
    <row r="3259">
      <c r="A3259" s="106">
        <v>3258.0</v>
      </c>
      <c r="B3259" s="107" t="s">
        <v>8903</v>
      </c>
      <c r="C3259" s="107" t="s">
        <v>8282</v>
      </c>
      <c r="D3259" s="107" t="s">
        <v>4509</v>
      </c>
      <c r="E3259" s="36" t="s">
        <v>9436</v>
      </c>
      <c r="F3259" s="14"/>
      <c r="G3259" s="14"/>
      <c r="H3259" s="14"/>
      <c r="I3259" s="14"/>
      <c r="J3259" s="14"/>
      <c r="K3259" s="14"/>
      <c r="L3259" s="14"/>
      <c r="M3259" s="14"/>
      <c r="N3259" s="14"/>
      <c r="O3259" s="14"/>
      <c r="P3259" s="14"/>
      <c r="Q3259" s="14"/>
      <c r="R3259" s="14"/>
      <c r="S3259" s="14"/>
      <c r="T3259" s="14"/>
      <c r="U3259" s="14"/>
      <c r="V3259" s="14"/>
      <c r="W3259" s="14"/>
      <c r="X3259" s="14"/>
      <c r="Y3259" s="14"/>
      <c r="Z3259" s="14"/>
    </row>
    <row r="3260">
      <c r="A3260" s="106">
        <v>3259.0</v>
      </c>
      <c r="B3260" s="107" t="s">
        <v>8903</v>
      </c>
      <c r="C3260" s="107" t="s">
        <v>9437</v>
      </c>
      <c r="D3260" s="107" t="s">
        <v>4543</v>
      </c>
      <c r="E3260" s="36" t="s">
        <v>9438</v>
      </c>
      <c r="F3260" s="14"/>
      <c r="G3260" s="14"/>
      <c r="H3260" s="14"/>
      <c r="I3260" s="14"/>
      <c r="J3260" s="14"/>
      <c r="K3260" s="14"/>
      <c r="L3260" s="14"/>
      <c r="M3260" s="14"/>
      <c r="N3260" s="14"/>
      <c r="O3260" s="14"/>
      <c r="P3260" s="14"/>
      <c r="Q3260" s="14"/>
      <c r="R3260" s="14"/>
      <c r="S3260" s="14"/>
      <c r="T3260" s="14"/>
      <c r="U3260" s="14"/>
      <c r="V3260" s="14"/>
      <c r="W3260" s="14"/>
      <c r="X3260" s="14"/>
      <c r="Y3260" s="14"/>
      <c r="Z3260" s="14"/>
    </row>
    <row r="3261">
      <c r="A3261" s="106">
        <v>3260.0</v>
      </c>
      <c r="B3261" s="107" t="s">
        <v>8903</v>
      </c>
      <c r="C3261" s="107" t="s">
        <v>5025</v>
      </c>
      <c r="D3261" s="107" t="s">
        <v>4509</v>
      </c>
      <c r="E3261" s="36" t="s">
        <v>9439</v>
      </c>
      <c r="F3261" s="14"/>
      <c r="G3261" s="14"/>
      <c r="H3261" s="14"/>
      <c r="I3261" s="14"/>
      <c r="J3261" s="14"/>
      <c r="K3261" s="14"/>
      <c r="L3261" s="14"/>
      <c r="M3261" s="14"/>
      <c r="N3261" s="14"/>
      <c r="O3261" s="14"/>
      <c r="P3261" s="14"/>
      <c r="Q3261" s="14"/>
      <c r="R3261" s="14"/>
      <c r="S3261" s="14"/>
      <c r="T3261" s="14"/>
      <c r="U3261" s="14"/>
      <c r="V3261" s="14"/>
      <c r="W3261" s="14"/>
      <c r="X3261" s="14"/>
      <c r="Y3261" s="14"/>
      <c r="Z3261" s="14"/>
    </row>
    <row r="3262">
      <c r="A3262" s="106">
        <v>3261.0</v>
      </c>
      <c r="B3262" s="107" t="s">
        <v>8903</v>
      </c>
      <c r="C3262" s="107" t="s">
        <v>9440</v>
      </c>
      <c r="D3262" s="107" t="s">
        <v>4509</v>
      </c>
      <c r="E3262" s="36" t="s">
        <v>9441</v>
      </c>
      <c r="F3262" s="14"/>
      <c r="G3262" s="14"/>
      <c r="H3262" s="14"/>
      <c r="I3262" s="14"/>
      <c r="J3262" s="14"/>
      <c r="K3262" s="14"/>
      <c r="L3262" s="14"/>
      <c r="M3262" s="14"/>
      <c r="N3262" s="14"/>
      <c r="O3262" s="14"/>
      <c r="P3262" s="14"/>
      <c r="Q3262" s="14"/>
      <c r="R3262" s="14"/>
      <c r="S3262" s="14"/>
      <c r="T3262" s="14"/>
      <c r="U3262" s="14"/>
      <c r="V3262" s="14"/>
      <c r="W3262" s="14"/>
      <c r="X3262" s="14"/>
      <c r="Y3262" s="14"/>
      <c r="Z3262" s="14"/>
    </row>
    <row r="3263">
      <c r="A3263" s="106">
        <v>3262.0</v>
      </c>
      <c r="B3263" s="107" t="s">
        <v>8903</v>
      </c>
      <c r="C3263" s="107" t="s">
        <v>9442</v>
      </c>
      <c r="D3263" s="107" t="s">
        <v>4509</v>
      </c>
      <c r="E3263" s="36" t="s">
        <v>9443</v>
      </c>
      <c r="F3263" s="14"/>
      <c r="G3263" s="14"/>
      <c r="H3263" s="14"/>
      <c r="I3263" s="14"/>
      <c r="J3263" s="14"/>
      <c r="K3263" s="14"/>
      <c r="L3263" s="14"/>
      <c r="M3263" s="14"/>
      <c r="N3263" s="14"/>
      <c r="O3263" s="14"/>
      <c r="P3263" s="14"/>
      <c r="Q3263" s="14"/>
      <c r="R3263" s="14"/>
      <c r="S3263" s="14"/>
      <c r="T3263" s="14"/>
      <c r="U3263" s="14"/>
      <c r="V3263" s="14"/>
      <c r="W3263" s="14"/>
      <c r="X3263" s="14"/>
      <c r="Y3263" s="14"/>
      <c r="Z3263" s="14"/>
    </row>
    <row r="3264">
      <c r="A3264" s="106">
        <v>3263.0</v>
      </c>
      <c r="B3264" s="107" t="s">
        <v>8903</v>
      </c>
      <c r="C3264" s="107" t="s">
        <v>8392</v>
      </c>
      <c r="D3264" s="107" t="s">
        <v>4509</v>
      </c>
      <c r="E3264" s="36" t="s">
        <v>9444</v>
      </c>
      <c r="F3264" s="14"/>
      <c r="G3264" s="14"/>
      <c r="H3264" s="14"/>
      <c r="I3264" s="14"/>
      <c r="J3264" s="14"/>
      <c r="K3264" s="14"/>
      <c r="L3264" s="14"/>
      <c r="M3264" s="14"/>
      <c r="N3264" s="14"/>
      <c r="O3264" s="14"/>
      <c r="P3264" s="14"/>
      <c r="Q3264" s="14"/>
      <c r="R3264" s="14"/>
      <c r="S3264" s="14"/>
      <c r="T3264" s="14"/>
      <c r="U3264" s="14"/>
      <c r="V3264" s="14"/>
      <c r="W3264" s="14"/>
      <c r="X3264" s="14"/>
      <c r="Y3264" s="14"/>
      <c r="Z3264" s="14"/>
    </row>
    <row r="3265">
      <c r="A3265" s="106">
        <v>3264.0</v>
      </c>
      <c r="B3265" s="107" t="s">
        <v>8903</v>
      </c>
      <c r="C3265" s="107" t="s">
        <v>8950</v>
      </c>
      <c r="D3265" s="107" t="s">
        <v>4509</v>
      </c>
      <c r="E3265" s="36" t="s">
        <v>9445</v>
      </c>
      <c r="F3265" s="14"/>
      <c r="G3265" s="14"/>
      <c r="H3265" s="14"/>
      <c r="I3265" s="14"/>
      <c r="J3265" s="14"/>
      <c r="K3265" s="14"/>
      <c r="L3265" s="14"/>
      <c r="M3265" s="14"/>
      <c r="N3265" s="14"/>
      <c r="O3265" s="14"/>
      <c r="P3265" s="14"/>
      <c r="Q3265" s="14"/>
      <c r="R3265" s="14"/>
      <c r="S3265" s="14"/>
      <c r="T3265" s="14"/>
      <c r="U3265" s="14"/>
      <c r="V3265" s="14"/>
      <c r="W3265" s="14"/>
      <c r="X3265" s="14"/>
      <c r="Y3265" s="14"/>
      <c r="Z3265" s="14"/>
    </row>
    <row r="3266">
      <c r="A3266" s="106">
        <v>3265.0</v>
      </c>
      <c r="B3266" s="107" t="s">
        <v>8903</v>
      </c>
      <c r="C3266" s="107" t="s">
        <v>6362</v>
      </c>
      <c r="D3266" s="107" t="s">
        <v>4543</v>
      </c>
      <c r="E3266" s="36" t="s">
        <v>9446</v>
      </c>
      <c r="F3266" s="14"/>
      <c r="G3266" s="14"/>
      <c r="H3266" s="14"/>
      <c r="I3266" s="14"/>
      <c r="J3266" s="14"/>
      <c r="K3266" s="14"/>
      <c r="L3266" s="14"/>
      <c r="M3266" s="14"/>
      <c r="N3266" s="14"/>
      <c r="O3266" s="14"/>
      <c r="P3266" s="14"/>
      <c r="Q3266" s="14"/>
      <c r="R3266" s="14"/>
      <c r="S3266" s="14"/>
      <c r="T3266" s="14"/>
      <c r="U3266" s="14"/>
      <c r="V3266" s="14"/>
      <c r="W3266" s="14"/>
      <c r="X3266" s="14"/>
      <c r="Y3266" s="14"/>
      <c r="Z3266" s="14"/>
    </row>
    <row r="3267">
      <c r="A3267" s="106">
        <v>3266.0</v>
      </c>
      <c r="B3267" s="107" t="s">
        <v>8903</v>
      </c>
      <c r="C3267" s="107" t="s">
        <v>5502</v>
      </c>
      <c r="D3267" s="107" t="s">
        <v>4509</v>
      </c>
      <c r="E3267" s="36" t="s">
        <v>9447</v>
      </c>
      <c r="F3267" s="14"/>
      <c r="G3267" s="14"/>
      <c r="H3267" s="14"/>
      <c r="I3267" s="14"/>
      <c r="J3267" s="14"/>
      <c r="K3267" s="14"/>
      <c r="L3267" s="14"/>
      <c r="M3267" s="14"/>
      <c r="N3267" s="14"/>
      <c r="O3267" s="14"/>
      <c r="P3267" s="14"/>
      <c r="Q3267" s="14"/>
      <c r="R3267" s="14"/>
      <c r="S3267" s="14"/>
      <c r="T3267" s="14"/>
      <c r="U3267" s="14"/>
      <c r="V3267" s="14"/>
      <c r="W3267" s="14"/>
      <c r="X3267" s="14"/>
      <c r="Y3267" s="14"/>
      <c r="Z3267" s="14"/>
    </row>
    <row r="3268">
      <c r="A3268" s="106">
        <v>3267.0</v>
      </c>
      <c r="B3268" s="107" t="s">
        <v>8903</v>
      </c>
      <c r="C3268" s="107" t="s">
        <v>9448</v>
      </c>
      <c r="D3268" s="107" t="s">
        <v>5366</v>
      </c>
      <c r="E3268" s="36" t="s">
        <v>9449</v>
      </c>
      <c r="F3268" s="14"/>
      <c r="G3268" s="14"/>
      <c r="H3268" s="14"/>
      <c r="I3268" s="14"/>
      <c r="J3268" s="14"/>
      <c r="K3268" s="14"/>
      <c r="L3268" s="14"/>
      <c r="M3268" s="14"/>
      <c r="N3268" s="14"/>
      <c r="O3268" s="14"/>
      <c r="P3268" s="14"/>
      <c r="Q3268" s="14"/>
      <c r="R3268" s="14"/>
      <c r="S3268" s="14"/>
      <c r="T3268" s="14"/>
      <c r="U3268" s="14"/>
      <c r="V3268" s="14"/>
      <c r="W3268" s="14"/>
      <c r="X3268" s="14"/>
      <c r="Y3268" s="14"/>
      <c r="Z3268" s="14"/>
    </row>
    <row r="3269">
      <c r="A3269" s="106">
        <v>3268.0</v>
      </c>
      <c r="B3269" s="107" t="s">
        <v>8903</v>
      </c>
      <c r="C3269" s="107" t="s">
        <v>9450</v>
      </c>
      <c r="D3269" s="107" t="s">
        <v>4509</v>
      </c>
      <c r="E3269" s="36" t="s">
        <v>9451</v>
      </c>
      <c r="F3269" s="14"/>
      <c r="G3269" s="14"/>
      <c r="H3269" s="14"/>
      <c r="I3269" s="14"/>
      <c r="J3269" s="14"/>
      <c r="K3269" s="14"/>
      <c r="L3269" s="14"/>
      <c r="M3269" s="14"/>
      <c r="N3269" s="14"/>
      <c r="O3269" s="14"/>
      <c r="P3269" s="14"/>
      <c r="Q3269" s="14"/>
      <c r="R3269" s="14"/>
      <c r="S3269" s="14"/>
      <c r="T3269" s="14"/>
      <c r="U3269" s="14"/>
      <c r="V3269" s="14"/>
      <c r="W3269" s="14"/>
      <c r="X3269" s="14"/>
      <c r="Y3269" s="14"/>
      <c r="Z3269" s="14"/>
    </row>
    <row r="3270">
      <c r="A3270" s="106">
        <v>3269.0</v>
      </c>
      <c r="B3270" s="107" t="s">
        <v>8903</v>
      </c>
      <c r="C3270" s="107" t="s">
        <v>7082</v>
      </c>
      <c r="D3270" s="107" t="s">
        <v>4509</v>
      </c>
      <c r="E3270" s="36" t="s">
        <v>9452</v>
      </c>
      <c r="F3270" s="14"/>
      <c r="G3270" s="14"/>
      <c r="H3270" s="14"/>
      <c r="I3270" s="14"/>
      <c r="J3270" s="14"/>
      <c r="K3270" s="14"/>
      <c r="L3270" s="14"/>
      <c r="M3270" s="14"/>
      <c r="N3270" s="14"/>
      <c r="O3270" s="14"/>
      <c r="P3270" s="14"/>
      <c r="Q3270" s="14"/>
      <c r="R3270" s="14"/>
      <c r="S3270" s="14"/>
      <c r="T3270" s="14"/>
      <c r="U3270" s="14"/>
      <c r="V3270" s="14"/>
      <c r="W3270" s="14"/>
      <c r="X3270" s="14"/>
      <c r="Y3270" s="14"/>
      <c r="Z3270" s="14"/>
    </row>
    <row r="3271">
      <c r="A3271" s="106">
        <v>3270.0</v>
      </c>
      <c r="B3271" s="107" t="s">
        <v>8903</v>
      </c>
      <c r="C3271" s="107" t="s">
        <v>9453</v>
      </c>
      <c r="D3271" s="107" t="s">
        <v>4543</v>
      </c>
      <c r="E3271" s="36" t="s">
        <v>9454</v>
      </c>
      <c r="F3271" s="14"/>
      <c r="G3271" s="14"/>
      <c r="H3271" s="14"/>
      <c r="I3271" s="14"/>
      <c r="J3271" s="14"/>
      <c r="K3271" s="14"/>
      <c r="L3271" s="14"/>
      <c r="M3271" s="14"/>
      <c r="N3271" s="14"/>
      <c r="O3271" s="14"/>
      <c r="P3271" s="14"/>
      <c r="Q3271" s="14"/>
      <c r="R3271" s="14"/>
      <c r="S3271" s="14"/>
      <c r="T3271" s="14"/>
      <c r="U3271" s="14"/>
      <c r="V3271" s="14"/>
      <c r="W3271" s="14"/>
      <c r="X3271" s="14"/>
      <c r="Y3271" s="14"/>
      <c r="Z3271" s="14"/>
    </row>
    <row r="3272">
      <c r="A3272" s="106">
        <v>3271.0</v>
      </c>
      <c r="B3272" s="107" t="s">
        <v>8903</v>
      </c>
      <c r="C3272" s="107" t="s">
        <v>6897</v>
      </c>
      <c r="D3272" s="107" t="s">
        <v>4509</v>
      </c>
      <c r="E3272" s="36" t="s">
        <v>9455</v>
      </c>
      <c r="F3272" s="14"/>
      <c r="G3272" s="14"/>
      <c r="H3272" s="14"/>
      <c r="I3272" s="14"/>
      <c r="J3272" s="14"/>
      <c r="K3272" s="14"/>
      <c r="L3272" s="14"/>
      <c r="M3272" s="14"/>
      <c r="N3272" s="14"/>
      <c r="O3272" s="14"/>
      <c r="P3272" s="14"/>
      <c r="Q3272" s="14"/>
      <c r="R3272" s="14"/>
      <c r="S3272" s="14"/>
      <c r="T3272" s="14"/>
      <c r="U3272" s="14"/>
      <c r="V3272" s="14"/>
      <c r="W3272" s="14"/>
      <c r="X3272" s="14"/>
      <c r="Y3272" s="14"/>
      <c r="Z3272" s="14"/>
    </row>
    <row r="3273">
      <c r="A3273" s="106">
        <v>3272.0</v>
      </c>
      <c r="B3273" s="107" t="s">
        <v>8903</v>
      </c>
      <c r="C3273" s="107" t="s">
        <v>9456</v>
      </c>
      <c r="D3273" s="107" t="s">
        <v>4509</v>
      </c>
      <c r="E3273" s="36" t="s">
        <v>9457</v>
      </c>
      <c r="F3273" s="14"/>
      <c r="G3273" s="14"/>
      <c r="H3273" s="14"/>
      <c r="I3273" s="14"/>
      <c r="J3273" s="14"/>
      <c r="K3273" s="14"/>
      <c r="L3273" s="14"/>
      <c r="M3273" s="14"/>
      <c r="N3273" s="14"/>
      <c r="O3273" s="14"/>
      <c r="P3273" s="14"/>
      <c r="Q3273" s="14"/>
      <c r="R3273" s="14"/>
      <c r="S3273" s="14"/>
      <c r="T3273" s="14"/>
      <c r="U3273" s="14"/>
      <c r="V3273" s="14"/>
      <c r="W3273" s="14"/>
      <c r="X3273" s="14"/>
      <c r="Y3273" s="14"/>
      <c r="Z3273" s="14"/>
    </row>
    <row r="3274">
      <c r="A3274" s="106">
        <v>3273.0</v>
      </c>
      <c r="B3274" s="107" t="s">
        <v>8903</v>
      </c>
      <c r="C3274" s="107" t="s">
        <v>9458</v>
      </c>
      <c r="D3274" s="107" t="s">
        <v>4509</v>
      </c>
      <c r="E3274" s="36" t="s">
        <v>9459</v>
      </c>
      <c r="F3274" s="14"/>
      <c r="G3274" s="14"/>
      <c r="H3274" s="14"/>
      <c r="I3274" s="14"/>
      <c r="J3274" s="14"/>
      <c r="K3274" s="14"/>
      <c r="L3274" s="14"/>
      <c r="M3274" s="14"/>
      <c r="N3274" s="14"/>
      <c r="O3274" s="14"/>
      <c r="P3274" s="14"/>
      <c r="Q3274" s="14"/>
      <c r="R3274" s="14"/>
      <c r="S3274" s="14"/>
      <c r="T3274" s="14"/>
      <c r="U3274" s="14"/>
      <c r="V3274" s="14"/>
      <c r="W3274" s="14"/>
      <c r="X3274" s="14"/>
      <c r="Y3274" s="14"/>
      <c r="Z3274" s="14"/>
    </row>
    <row r="3275">
      <c r="A3275" s="106">
        <v>3274.0</v>
      </c>
      <c r="B3275" s="107" t="s">
        <v>8903</v>
      </c>
      <c r="C3275" s="107" t="s">
        <v>7905</v>
      </c>
      <c r="D3275" s="107" t="s">
        <v>4509</v>
      </c>
      <c r="E3275" s="36" t="s">
        <v>9460</v>
      </c>
      <c r="F3275" s="14"/>
      <c r="G3275" s="14"/>
      <c r="H3275" s="14"/>
      <c r="I3275" s="14"/>
      <c r="J3275" s="14"/>
      <c r="K3275" s="14"/>
      <c r="L3275" s="14"/>
      <c r="M3275" s="14"/>
      <c r="N3275" s="14"/>
      <c r="O3275" s="14"/>
      <c r="P3275" s="14"/>
      <c r="Q3275" s="14"/>
      <c r="R3275" s="14"/>
      <c r="S3275" s="14"/>
      <c r="T3275" s="14"/>
      <c r="U3275" s="14"/>
      <c r="V3275" s="14"/>
      <c r="W3275" s="14"/>
      <c r="X3275" s="14"/>
      <c r="Y3275" s="14"/>
      <c r="Z3275" s="14"/>
    </row>
    <row r="3276">
      <c r="A3276" s="106">
        <v>3275.0</v>
      </c>
      <c r="B3276" s="107" t="s">
        <v>8903</v>
      </c>
      <c r="C3276" s="107" t="s">
        <v>9461</v>
      </c>
      <c r="D3276" s="107" t="s">
        <v>4509</v>
      </c>
      <c r="E3276" s="36" t="s">
        <v>9462</v>
      </c>
      <c r="F3276" s="14"/>
      <c r="G3276" s="14"/>
      <c r="H3276" s="14"/>
      <c r="I3276" s="14"/>
      <c r="J3276" s="14"/>
      <c r="K3276" s="14"/>
      <c r="L3276" s="14"/>
      <c r="M3276" s="14"/>
      <c r="N3276" s="14"/>
      <c r="O3276" s="14"/>
      <c r="P3276" s="14"/>
      <c r="Q3276" s="14"/>
      <c r="R3276" s="14"/>
      <c r="S3276" s="14"/>
      <c r="T3276" s="14"/>
      <c r="U3276" s="14"/>
      <c r="V3276" s="14"/>
      <c r="W3276" s="14"/>
      <c r="X3276" s="14"/>
      <c r="Y3276" s="14"/>
      <c r="Z3276" s="14"/>
    </row>
    <row r="3277">
      <c r="A3277" s="106">
        <v>3276.0</v>
      </c>
      <c r="B3277" s="107" t="s">
        <v>8903</v>
      </c>
      <c r="C3277" s="107" t="s">
        <v>4839</v>
      </c>
      <c r="D3277" s="107" t="s">
        <v>4509</v>
      </c>
      <c r="E3277" s="36" t="s">
        <v>9463</v>
      </c>
      <c r="F3277" s="14"/>
      <c r="G3277" s="14"/>
      <c r="H3277" s="14"/>
      <c r="I3277" s="14"/>
      <c r="J3277" s="14"/>
      <c r="K3277" s="14"/>
      <c r="L3277" s="14"/>
      <c r="M3277" s="14"/>
      <c r="N3277" s="14"/>
      <c r="O3277" s="14"/>
      <c r="P3277" s="14"/>
      <c r="Q3277" s="14"/>
      <c r="R3277" s="14"/>
      <c r="S3277" s="14"/>
      <c r="T3277" s="14"/>
      <c r="U3277" s="14"/>
      <c r="V3277" s="14"/>
      <c r="W3277" s="14"/>
      <c r="X3277" s="14"/>
      <c r="Y3277" s="14"/>
      <c r="Z3277" s="14"/>
    </row>
    <row r="3278">
      <c r="A3278" s="106">
        <v>3277.0</v>
      </c>
      <c r="B3278" s="107" t="s">
        <v>8903</v>
      </c>
      <c r="C3278" s="107" t="s">
        <v>9464</v>
      </c>
      <c r="D3278" s="107" t="s">
        <v>4509</v>
      </c>
      <c r="E3278" s="36" t="s">
        <v>9465</v>
      </c>
      <c r="F3278" s="14"/>
      <c r="G3278" s="14"/>
      <c r="H3278" s="14"/>
      <c r="I3278" s="14"/>
      <c r="J3278" s="14"/>
      <c r="K3278" s="14"/>
      <c r="L3278" s="14"/>
      <c r="M3278" s="14"/>
      <c r="N3278" s="14"/>
      <c r="O3278" s="14"/>
      <c r="P3278" s="14"/>
      <c r="Q3278" s="14"/>
      <c r="R3278" s="14"/>
      <c r="S3278" s="14"/>
      <c r="T3278" s="14"/>
      <c r="U3278" s="14"/>
      <c r="V3278" s="14"/>
      <c r="W3278" s="14"/>
      <c r="X3278" s="14"/>
      <c r="Y3278" s="14"/>
      <c r="Z3278" s="14"/>
    </row>
    <row r="3279">
      <c r="A3279" s="106">
        <v>3278.0</v>
      </c>
      <c r="B3279" s="107" t="s">
        <v>8903</v>
      </c>
      <c r="C3279" s="107" t="s">
        <v>4637</v>
      </c>
      <c r="D3279" s="107" t="s">
        <v>4509</v>
      </c>
      <c r="E3279" s="36" t="s">
        <v>9466</v>
      </c>
      <c r="F3279" s="14"/>
      <c r="G3279" s="14"/>
      <c r="H3279" s="14"/>
      <c r="I3279" s="14"/>
      <c r="J3279" s="14"/>
      <c r="K3279" s="14"/>
      <c r="L3279" s="14"/>
      <c r="M3279" s="14"/>
      <c r="N3279" s="14"/>
      <c r="O3279" s="14"/>
      <c r="P3279" s="14"/>
      <c r="Q3279" s="14"/>
      <c r="R3279" s="14"/>
      <c r="S3279" s="14"/>
      <c r="T3279" s="14"/>
      <c r="U3279" s="14"/>
      <c r="V3279" s="14"/>
      <c r="W3279" s="14"/>
      <c r="X3279" s="14"/>
      <c r="Y3279" s="14"/>
      <c r="Z3279" s="14"/>
    </row>
    <row r="3280">
      <c r="A3280" s="106">
        <v>3279.0</v>
      </c>
      <c r="B3280" s="107" t="s">
        <v>8903</v>
      </c>
      <c r="C3280" s="107" t="s">
        <v>8344</v>
      </c>
      <c r="D3280" s="107" t="s">
        <v>4509</v>
      </c>
      <c r="E3280" s="36" t="s">
        <v>9467</v>
      </c>
      <c r="F3280" s="14"/>
      <c r="G3280" s="14"/>
      <c r="H3280" s="14"/>
      <c r="I3280" s="14"/>
      <c r="J3280" s="14"/>
      <c r="K3280" s="14"/>
      <c r="L3280" s="14"/>
      <c r="M3280" s="14"/>
      <c r="N3280" s="14"/>
      <c r="O3280" s="14"/>
      <c r="P3280" s="14"/>
      <c r="Q3280" s="14"/>
      <c r="R3280" s="14"/>
      <c r="S3280" s="14"/>
      <c r="T3280" s="14"/>
      <c r="U3280" s="14"/>
      <c r="V3280" s="14"/>
      <c r="W3280" s="14"/>
      <c r="X3280" s="14"/>
      <c r="Y3280" s="14"/>
      <c r="Z3280" s="14"/>
    </row>
    <row r="3281">
      <c r="A3281" s="106">
        <v>3280.0</v>
      </c>
      <c r="B3281" s="107" t="s">
        <v>8903</v>
      </c>
      <c r="C3281" s="107" t="s">
        <v>8282</v>
      </c>
      <c r="D3281" s="107" t="s">
        <v>4543</v>
      </c>
      <c r="E3281" s="36" t="s">
        <v>9468</v>
      </c>
      <c r="F3281" s="14"/>
      <c r="G3281" s="14"/>
      <c r="H3281" s="14"/>
      <c r="I3281" s="14"/>
      <c r="J3281" s="14"/>
      <c r="K3281" s="14"/>
      <c r="L3281" s="14"/>
      <c r="M3281" s="14"/>
      <c r="N3281" s="14"/>
      <c r="O3281" s="14"/>
      <c r="P3281" s="14"/>
      <c r="Q3281" s="14"/>
      <c r="R3281" s="14"/>
      <c r="S3281" s="14"/>
      <c r="T3281" s="14"/>
      <c r="U3281" s="14"/>
      <c r="V3281" s="14"/>
      <c r="W3281" s="14"/>
      <c r="X3281" s="14"/>
      <c r="Y3281" s="14"/>
      <c r="Z3281" s="14"/>
    </row>
    <row r="3282">
      <c r="A3282" s="106">
        <v>3281.0</v>
      </c>
      <c r="B3282" s="107" t="s">
        <v>8903</v>
      </c>
      <c r="C3282" s="107" t="s">
        <v>5162</v>
      </c>
      <c r="D3282" s="107" t="s">
        <v>4509</v>
      </c>
      <c r="E3282" s="36" t="s">
        <v>9469</v>
      </c>
      <c r="F3282" s="14"/>
      <c r="G3282" s="14"/>
      <c r="H3282" s="14"/>
      <c r="I3282" s="14"/>
      <c r="J3282" s="14"/>
      <c r="K3282" s="14"/>
      <c r="L3282" s="14"/>
      <c r="M3282" s="14"/>
      <c r="N3282" s="14"/>
      <c r="O3282" s="14"/>
      <c r="P3282" s="14"/>
      <c r="Q3282" s="14"/>
      <c r="R3282" s="14"/>
      <c r="S3282" s="14"/>
      <c r="T3282" s="14"/>
      <c r="U3282" s="14"/>
      <c r="V3282" s="14"/>
      <c r="W3282" s="14"/>
      <c r="X3282" s="14"/>
      <c r="Y3282" s="14"/>
      <c r="Z3282" s="14"/>
    </row>
    <row r="3283">
      <c r="A3283" s="106">
        <v>3282.0</v>
      </c>
      <c r="B3283" s="107" t="s">
        <v>8903</v>
      </c>
      <c r="C3283" s="107" t="s">
        <v>4866</v>
      </c>
      <c r="D3283" s="107" t="s">
        <v>4509</v>
      </c>
      <c r="E3283" s="36" t="s">
        <v>9470</v>
      </c>
      <c r="F3283" s="14"/>
      <c r="G3283" s="14"/>
      <c r="H3283" s="14"/>
      <c r="I3283" s="14"/>
      <c r="J3283" s="14"/>
      <c r="K3283" s="14"/>
      <c r="L3283" s="14"/>
      <c r="M3283" s="14"/>
      <c r="N3283" s="14"/>
      <c r="O3283" s="14"/>
      <c r="P3283" s="14"/>
      <c r="Q3283" s="14"/>
      <c r="R3283" s="14"/>
      <c r="S3283" s="14"/>
      <c r="T3283" s="14"/>
      <c r="U3283" s="14"/>
      <c r="V3283" s="14"/>
      <c r="W3283" s="14"/>
      <c r="X3283" s="14"/>
      <c r="Y3283" s="14"/>
      <c r="Z3283" s="14"/>
    </row>
    <row r="3284">
      <c r="A3284" s="106">
        <v>3283.0</v>
      </c>
      <c r="B3284" s="107" t="s">
        <v>8903</v>
      </c>
      <c r="C3284" s="107" t="s">
        <v>6362</v>
      </c>
      <c r="D3284" s="107" t="s">
        <v>4509</v>
      </c>
      <c r="E3284" s="36" t="s">
        <v>9471</v>
      </c>
      <c r="F3284" s="14"/>
      <c r="G3284" s="14"/>
      <c r="H3284" s="14"/>
      <c r="I3284" s="14"/>
      <c r="J3284" s="14"/>
      <c r="K3284" s="14"/>
      <c r="L3284" s="14"/>
      <c r="M3284" s="14"/>
      <c r="N3284" s="14"/>
      <c r="O3284" s="14"/>
      <c r="P3284" s="14"/>
      <c r="Q3284" s="14"/>
      <c r="R3284" s="14"/>
      <c r="S3284" s="14"/>
      <c r="T3284" s="14"/>
      <c r="U3284" s="14"/>
      <c r="V3284" s="14"/>
      <c r="W3284" s="14"/>
      <c r="X3284" s="14"/>
      <c r="Y3284" s="14"/>
      <c r="Z3284" s="14"/>
    </row>
    <row r="3285">
      <c r="A3285" s="106">
        <v>3284.0</v>
      </c>
      <c r="B3285" s="107" t="s">
        <v>8903</v>
      </c>
      <c r="C3285" s="107" t="s">
        <v>8411</v>
      </c>
      <c r="D3285" s="107" t="s">
        <v>4509</v>
      </c>
      <c r="E3285" s="36" t="s">
        <v>9472</v>
      </c>
      <c r="F3285" s="14"/>
      <c r="G3285" s="14"/>
      <c r="H3285" s="14"/>
      <c r="I3285" s="14"/>
      <c r="J3285" s="14"/>
      <c r="K3285" s="14"/>
      <c r="L3285" s="14"/>
      <c r="M3285" s="14"/>
      <c r="N3285" s="14"/>
      <c r="O3285" s="14"/>
      <c r="P3285" s="14"/>
      <c r="Q3285" s="14"/>
      <c r="R3285" s="14"/>
      <c r="S3285" s="14"/>
      <c r="T3285" s="14"/>
      <c r="U3285" s="14"/>
      <c r="V3285" s="14"/>
      <c r="W3285" s="14"/>
      <c r="X3285" s="14"/>
      <c r="Y3285" s="14"/>
      <c r="Z3285" s="14"/>
    </row>
    <row r="3286">
      <c r="A3286" s="106">
        <v>3285.0</v>
      </c>
      <c r="B3286" s="107" t="s">
        <v>8903</v>
      </c>
      <c r="C3286" s="107" t="s">
        <v>5502</v>
      </c>
      <c r="D3286" s="107" t="s">
        <v>4509</v>
      </c>
      <c r="E3286" s="36" t="s">
        <v>9473</v>
      </c>
      <c r="F3286" s="14"/>
      <c r="G3286" s="14"/>
      <c r="H3286" s="14"/>
      <c r="I3286" s="14"/>
      <c r="J3286" s="14"/>
      <c r="K3286" s="14"/>
      <c r="L3286" s="14"/>
      <c r="M3286" s="14"/>
      <c r="N3286" s="14"/>
      <c r="O3286" s="14"/>
      <c r="P3286" s="14"/>
      <c r="Q3286" s="14"/>
      <c r="R3286" s="14"/>
      <c r="S3286" s="14"/>
      <c r="T3286" s="14"/>
      <c r="U3286" s="14"/>
      <c r="V3286" s="14"/>
      <c r="W3286" s="14"/>
      <c r="X3286" s="14"/>
      <c r="Y3286" s="14"/>
      <c r="Z3286" s="14"/>
    </row>
    <row r="3287">
      <c r="A3287" s="106">
        <v>3286.0</v>
      </c>
      <c r="B3287" s="107" t="s">
        <v>8903</v>
      </c>
      <c r="C3287" s="107" t="s">
        <v>9474</v>
      </c>
      <c r="D3287" s="107" t="s">
        <v>4509</v>
      </c>
      <c r="E3287" s="36" t="s">
        <v>9475</v>
      </c>
      <c r="F3287" s="14"/>
      <c r="G3287" s="14"/>
      <c r="H3287" s="14"/>
      <c r="I3287" s="14"/>
      <c r="J3287" s="14"/>
      <c r="K3287" s="14"/>
      <c r="L3287" s="14"/>
      <c r="M3287" s="14"/>
      <c r="N3287" s="14"/>
      <c r="O3287" s="14"/>
      <c r="P3287" s="14"/>
      <c r="Q3287" s="14"/>
      <c r="R3287" s="14"/>
      <c r="S3287" s="14"/>
      <c r="T3287" s="14"/>
      <c r="U3287" s="14"/>
      <c r="V3287" s="14"/>
      <c r="W3287" s="14"/>
      <c r="X3287" s="14"/>
      <c r="Y3287" s="14"/>
      <c r="Z3287" s="14"/>
    </row>
    <row r="3288">
      <c r="A3288" s="106">
        <v>3287.0</v>
      </c>
      <c r="B3288" s="107" t="s">
        <v>8903</v>
      </c>
      <c r="C3288" s="107" t="s">
        <v>5799</v>
      </c>
      <c r="D3288" s="107" t="s">
        <v>4509</v>
      </c>
      <c r="E3288" s="36" t="s">
        <v>9476</v>
      </c>
      <c r="F3288" s="14"/>
      <c r="G3288" s="14"/>
      <c r="H3288" s="14"/>
      <c r="I3288" s="14"/>
      <c r="J3288" s="14"/>
      <c r="K3288" s="14"/>
      <c r="L3288" s="14"/>
      <c r="M3288" s="14"/>
      <c r="N3288" s="14"/>
      <c r="O3288" s="14"/>
      <c r="P3288" s="14"/>
      <c r="Q3288" s="14"/>
      <c r="R3288" s="14"/>
      <c r="S3288" s="14"/>
      <c r="T3288" s="14"/>
      <c r="U3288" s="14"/>
      <c r="V3288" s="14"/>
      <c r="W3288" s="14"/>
      <c r="X3288" s="14"/>
      <c r="Y3288" s="14"/>
      <c r="Z3288" s="14"/>
    </row>
    <row r="3289">
      <c r="A3289" s="106">
        <v>3288.0</v>
      </c>
      <c r="B3289" s="107" t="s">
        <v>8903</v>
      </c>
      <c r="C3289" s="107" t="s">
        <v>9477</v>
      </c>
      <c r="D3289" s="107" t="s">
        <v>4509</v>
      </c>
      <c r="E3289" s="36" t="s">
        <v>9478</v>
      </c>
      <c r="F3289" s="14"/>
      <c r="G3289" s="14"/>
      <c r="H3289" s="14"/>
      <c r="I3289" s="14"/>
      <c r="J3289" s="14"/>
      <c r="K3289" s="14"/>
      <c r="L3289" s="14"/>
      <c r="M3289" s="14"/>
      <c r="N3289" s="14"/>
      <c r="O3289" s="14"/>
      <c r="P3289" s="14"/>
      <c r="Q3289" s="14"/>
      <c r="R3289" s="14"/>
      <c r="S3289" s="14"/>
      <c r="T3289" s="14"/>
      <c r="U3289" s="14"/>
      <c r="V3289" s="14"/>
      <c r="W3289" s="14"/>
      <c r="X3289" s="14"/>
      <c r="Y3289" s="14"/>
      <c r="Z3289" s="14"/>
    </row>
    <row r="3290">
      <c r="A3290" s="106">
        <v>3289.0</v>
      </c>
      <c r="B3290" s="107" t="s">
        <v>8903</v>
      </c>
      <c r="C3290" s="107" t="s">
        <v>9479</v>
      </c>
      <c r="D3290" s="107" t="s">
        <v>4509</v>
      </c>
      <c r="E3290" s="36" t="s">
        <v>9480</v>
      </c>
      <c r="F3290" s="14"/>
      <c r="G3290" s="14"/>
      <c r="H3290" s="14"/>
      <c r="I3290" s="14"/>
      <c r="J3290" s="14"/>
      <c r="K3290" s="14"/>
      <c r="L3290" s="14"/>
      <c r="M3290" s="14"/>
      <c r="N3290" s="14"/>
      <c r="O3290" s="14"/>
      <c r="P3290" s="14"/>
      <c r="Q3290" s="14"/>
      <c r="R3290" s="14"/>
      <c r="S3290" s="14"/>
      <c r="T3290" s="14"/>
      <c r="U3290" s="14"/>
      <c r="V3290" s="14"/>
      <c r="W3290" s="14"/>
      <c r="X3290" s="14"/>
      <c r="Y3290" s="14"/>
      <c r="Z3290" s="14"/>
    </row>
    <row r="3291">
      <c r="A3291" s="106">
        <v>3290.0</v>
      </c>
      <c r="B3291" s="107" t="s">
        <v>8903</v>
      </c>
      <c r="C3291" s="107" t="s">
        <v>4551</v>
      </c>
      <c r="D3291" s="107" t="s">
        <v>4505</v>
      </c>
      <c r="E3291" s="36" t="s">
        <v>9481</v>
      </c>
      <c r="F3291" s="14"/>
      <c r="G3291" s="14"/>
      <c r="H3291" s="14"/>
      <c r="I3291" s="14"/>
      <c r="J3291" s="14"/>
      <c r="K3291" s="14"/>
      <c r="L3291" s="14"/>
      <c r="M3291" s="14"/>
      <c r="N3291" s="14"/>
      <c r="O3291" s="14"/>
      <c r="P3291" s="14"/>
      <c r="Q3291" s="14"/>
      <c r="R3291" s="14"/>
      <c r="S3291" s="14"/>
      <c r="T3291" s="14"/>
      <c r="U3291" s="14"/>
      <c r="V3291" s="14"/>
      <c r="W3291" s="14"/>
      <c r="X3291" s="14"/>
      <c r="Y3291" s="14"/>
      <c r="Z3291" s="14"/>
    </row>
    <row r="3292">
      <c r="A3292" s="106">
        <v>3291.0</v>
      </c>
      <c r="B3292" s="107" t="s">
        <v>8903</v>
      </c>
      <c r="C3292" s="107" t="s">
        <v>4994</v>
      </c>
      <c r="D3292" s="107" t="s">
        <v>4509</v>
      </c>
      <c r="E3292" s="36" t="s">
        <v>9482</v>
      </c>
      <c r="F3292" s="14"/>
      <c r="G3292" s="14"/>
      <c r="H3292" s="14"/>
      <c r="I3292" s="14"/>
      <c r="J3292" s="14"/>
      <c r="K3292" s="14"/>
      <c r="L3292" s="14"/>
      <c r="M3292" s="14"/>
      <c r="N3292" s="14"/>
      <c r="O3292" s="14"/>
      <c r="P3292" s="14"/>
      <c r="Q3292" s="14"/>
      <c r="R3292" s="14"/>
      <c r="S3292" s="14"/>
      <c r="T3292" s="14"/>
      <c r="U3292" s="14"/>
      <c r="V3292" s="14"/>
      <c r="W3292" s="14"/>
      <c r="X3292" s="14"/>
      <c r="Y3292" s="14"/>
      <c r="Z3292" s="14"/>
    </row>
    <row r="3293">
      <c r="A3293" s="106">
        <v>3292.0</v>
      </c>
      <c r="B3293" s="107" t="s">
        <v>8903</v>
      </c>
      <c r="C3293" s="107" t="s">
        <v>9483</v>
      </c>
      <c r="D3293" s="107" t="s">
        <v>4509</v>
      </c>
      <c r="E3293" s="36" t="s">
        <v>9484</v>
      </c>
      <c r="F3293" s="14"/>
      <c r="G3293" s="14"/>
      <c r="H3293" s="14"/>
      <c r="I3293" s="14"/>
      <c r="J3293" s="14"/>
      <c r="K3293" s="14"/>
      <c r="L3293" s="14"/>
      <c r="M3293" s="14"/>
      <c r="N3293" s="14"/>
      <c r="O3293" s="14"/>
      <c r="P3293" s="14"/>
      <c r="Q3293" s="14"/>
      <c r="R3293" s="14"/>
      <c r="S3293" s="14"/>
      <c r="T3293" s="14"/>
      <c r="U3293" s="14"/>
      <c r="V3293" s="14"/>
      <c r="W3293" s="14"/>
      <c r="X3293" s="14"/>
      <c r="Y3293" s="14"/>
      <c r="Z3293" s="14"/>
    </row>
    <row r="3294">
      <c r="A3294" s="106">
        <v>3293.0</v>
      </c>
      <c r="B3294" s="107" t="s">
        <v>8903</v>
      </c>
      <c r="C3294" s="107" t="s">
        <v>9485</v>
      </c>
      <c r="D3294" s="107" t="s">
        <v>4680</v>
      </c>
      <c r="E3294" s="36" t="s">
        <v>9486</v>
      </c>
      <c r="F3294" s="14"/>
      <c r="G3294" s="14"/>
      <c r="H3294" s="14"/>
      <c r="I3294" s="14"/>
      <c r="J3294" s="14"/>
      <c r="K3294" s="14"/>
      <c r="L3294" s="14"/>
      <c r="M3294" s="14"/>
      <c r="N3294" s="14"/>
      <c r="O3294" s="14"/>
      <c r="P3294" s="14"/>
      <c r="Q3294" s="14"/>
      <c r="R3294" s="14"/>
      <c r="S3294" s="14"/>
      <c r="T3294" s="14"/>
      <c r="U3294" s="14"/>
      <c r="V3294" s="14"/>
      <c r="W3294" s="14"/>
      <c r="X3294" s="14"/>
      <c r="Y3294" s="14"/>
      <c r="Z3294" s="14"/>
    </row>
    <row r="3295">
      <c r="A3295" s="106">
        <v>3294.0</v>
      </c>
      <c r="B3295" s="107" t="s">
        <v>8903</v>
      </c>
      <c r="C3295" s="107" t="s">
        <v>9487</v>
      </c>
      <c r="D3295" s="107" t="s">
        <v>4509</v>
      </c>
      <c r="E3295" s="36" t="s">
        <v>9488</v>
      </c>
      <c r="F3295" s="14"/>
      <c r="G3295" s="14"/>
      <c r="H3295" s="14"/>
      <c r="I3295" s="14"/>
      <c r="J3295" s="14"/>
      <c r="K3295" s="14"/>
      <c r="L3295" s="14"/>
      <c r="M3295" s="14"/>
      <c r="N3295" s="14"/>
      <c r="O3295" s="14"/>
      <c r="P3295" s="14"/>
      <c r="Q3295" s="14"/>
      <c r="R3295" s="14"/>
      <c r="S3295" s="14"/>
      <c r="T3295" s="14"/>
      <c r="U3295" s="14"/>
      <c r="V3295" s="14"/>
      <c r="W3295" s="14"/>
      <c r="X3295" s="14"/>
      <c r="Y3295" s="14"/>
      <c r="Z3295" s="14"/>
    </row>
    <row r="3296">
      <c r="A3296" s="106">
        <v>3295.0</v>
      </c>
      <c r="B3296" s="107" t="s">
        <v>8903</v>
      </c>
      <c r="C3296" s="107" t="s">
        <v>9489</v>
      </c>
      <c r="D3296" s="107" t="s">
        <v>4509</v>
      </c>
      <c r="E3296" s="36" t="s">
        <v>9490</v>
      </c>
      <c r="F3296" s="14"/>
      <c r="G3296" s="14"/>
      <c r="H3296" s="14"/>
      <c r="I3296" s="14"/>
      <c r="J3296" s="14"/>
      <c r="K3296" s="14"/>
      <c r="L3296" s="14"/>
      <c r="M3296" s="14"/>
      <c r="N3296" s="14"/>
      <c r="O3296" s="14"/>
      <c r="P3296" s="14"/>
      <c r="Q3296" s="14"/>
      <c r="R3296" s="14"/>
      <c r="S3296" s="14"/>
      <c r="T3296" s="14"/>
      <c r="U3296" s="14"/>
      <c r="V3296" s="14"/>
      <c r="W3296" s="14"/>
      <c r="X3296" s="14"/>
      <c r="Y3296" s="14"/>
      <c r="Z3296" s="14"/>
    </row>
    <row r="3297">
      <c r="A3297" s="106">
        <v>3296.0</v>
      </c>
      <c r="B3297" s="107" t="s">
        <v>8903</v>
      </c>
      <c r="C3297" s="107" t="s">
        <v>9491</v>
      </c>
      <c r="D3297" s="107" t="s">
        <v>4505</v>
      </c>
      <c r="E3297" s="36" t="s">
        <v>9492</v>
      </c>
      <c r="F3297" s="14"/>
      <c r="G3297" s="14"/>
      <c r="H3297" s="14"/>
      <c r="I3297" s="14"/>
      <c r="J3297" s="14"/>
      <c r="K3297" s="14"/>
      <c r="L3297" s="14"/>
      <c r="M3297" s="14"/>
      <c r="N3297" s="14"/>
      <c r="O3297" s="14"/>
      <c r="P3297" s="14"/>
      <c r="Q3297" s="14"/>
      <c r="R3297" s="14"/>
      <c r="S3297" s="14"/>
      <c r="T3297" s="14"/>
      <c r="U3297" s="14"/>
      <c r="V3297" s="14"/>
      <c r="W3297" s="14"/>
      <c r="X3297" s="14"/>
      <c r="Y3297" s="14"/>
      <c r="Z3297" s="14"/>
    </row>
    <row r="3298">
      <c r="A3298" s="106">
        <v>3297.0</v>
      </c>
      <c r="B3298" s="107" t="s">
        <v>8903</v>
      </c>
      <c r="C3298" s="107" t="s">
        <v>9493</v>
      </c>
      <c r="D3298" s="107" t="s">
        <v>4505</v>
      </c>
      <c r="E3298" s="36" t="s">
        <v>9494</v>
      </c>
      <c r="F3298" s="14"/>
      <c r="G3298" s="14"/>
      <c r="H3298" s="14"/>
      <c r="I3298" s="14"/>
      <c r="J3298" s="14"/>
      <c r="K3298" s="14"/>
      <c r="L3298" s="14"/>
      <c r="M3298" s="14"/>
      <c r="N3298" s="14"/>
      <c r="O3298" s="14"/>
      <c r="P3298" s="14"/>
      <c r="Q3298" s="14"/>
      <c r="R3298" s="14"/>
      <c r="S3298" s="14"/>
      <c r="T3298" s="14"/>
      <c r="U3298" s="14"/>
      <c r="V3298" s="14"/>
      <c r="W3298" s="14"/>
      <c r="X3298" s="14"/>
      <c r="Y3298" s="14"/>
      <c r="Z3298" s="14"/>
    </row>
    <row r="3299">
      <c r="A3299" s="106">
        <v>3298.0</v>
      </c>
      <c r="B3299" s="107" t="s">
        <v>8903</v>
      </c>
      <c r="C3299" s="107" t="s">
        <v>5210</v>
      </c>
      <c r="D3299" s="107" t="s">
        <v>4509</v>
      </c>
      <c r="E3299" s="36" t="s">
        <v>9495</v>
      </c>
      <c r="F3299" s="14"/>
      <c r="G3299" s="14"/>
      <c r="H3299" s="14"/>
      <c r="I3299" s="14"/>
      <c r="J3299" s="14"/>
      <c r="K3299" s="14"/>
      <c r="L3299" s="14"/>
      <c r="M3299" s="14"/>
      <c r="N3299" s="14"/>
      <c r="O3299" s="14"/>
      <c r="P3299" s="14"/>
      <c r="Q3299" s="14"/>
      <c r="R3299" s="14"/>
      <c r="S3299" s="14"/>
      <c r="T3299" s="14"/>
      <c r="U3299" s="14"/>
      <c r="V3299" s="14"/>
      <c r="W3299" s="14"/>
      <c r="X3299" s="14"/>
      <c r="Y3299" s="14"/>
      <c r="Z3299" s="14"/>
    </row>
    <row r="3300">
      <c r="A3300" s="106">
        <v>3299.0</v>
      </c>
      <c r="B3300" s="107" t="s">
        <v>8903</v>
      </c>
      <c r="C3300" s="107" t="s">
        <v>9496</v>
      </c>
      <c r="D3300" s="107" t="s">
        <v>4509</v>
      </c>
      <c r="E3300" s="36" t="s">
        <v>9497</v>
      </c>
      <c r="F3300" s="14"/>
      <c r="G3300" s="14"/>
      <c r="H3300" s="14"/>
      <c r="I3300" s="14"/>
      <c r="J3300" s="14"/>
      <c r="K3300" s="14"/>
      <c r="L3300" s="14"/>
      <c r="M3300" s="14"/>
      <c r="N3300" s="14"/>
      <c r="O3300" s="14"/>
      <c r="P3300" s="14"/>
      <c r="Q3300" s="14"/>
      <c r="R3300" s="14"/>
      <c r="S3300" s="14"/>
      <c r="T3300" s="14"/>
      <c r="U3300" s="14"/>
      <c r="V3300" s="14"/>
      <c r="W3300" s="14"/>
      <c r="X3300" s="14"/>
      <c r="Y3300" s="14"/>
      <c r="Z3300" s="14"/>
    </row>
    <row r="3301">
      <c r="A3301" s="106">
        <v>3300.0</v>
      </c>
      <c r="B3301" s="107" t="s">
        <v>8903</v>
      </c>
      <c r="C3301" s="107" t="s">
        <v>9498</v>
      </c>
      <c r="D3301" s="107" t="s">
        <v>4509</v>
      </c>
      <c r="E3301" s="36" t="s">
        <v>9499</v>
      </c>
      <c r="F3301" s="14"/>
      <c r="G3301" s="14"/>
      <c r="H3301" s="14"/>
      <c r="I3301" s="14"/>
      <c r="J3301" s="14"/>
      <c r="K3301" s="14"/>
      <c r="L3301" s="14"/>
      <c r="M3301" s="14"/>
      <c r="N3301" s="14"/>
      <c r="O3301" s="14"/>
      <c r="P3301" s="14"/>
      <c r="Q3301" s="14"/>
      <c r="R3301" s="14"/>
      <c r="S3301" s="14"/>
      <c r="T3301" s="14"/>
      <c r="U3301" s="14"/>
      <c r="V3301" s="14"/>
      <c r="W3301" s="14"/>
      <c r="X3301" s="14"/>
      <c r="Y3301" s="14"/>
      <c r="Z3301" s="14"/>
    </row>
    <row r="3302">
      <c r="A3302" s="106">
        <v>3301.0</v>
      </c>
      <c r="B3302" s="107" t="s">
        <v>8903</v>
      </c>
      <c r="C3302" s="107" t="s">
        <v>8344</v>
      </c>
      <c r="D3302" s="107" t="s">
        <v>4505</v>
      </c>
      <c r="E3302" s="36" t="s">
        <v>9500</v>
      </c>
      <c r="F3302" s="14"/>
      <c r="G3302" s="14"/>
      <c r="H3302" s="14"/>
      <c r="I3302" s="14"/>
      <c r="J3302" s="14"/>
      <c r="K3302" s="14"/>
      <c r="L3302" s="14"/>
      <c r="M3302" s="14"/>
      <c r="N3302" s="14"/>
      <c r="O3302" s="14"/>
      <c r="P3302" s="14"/>
      <c r="Q3302" s="14"/>
      <c r="R3302" s="14"/>
      <c r="S3302" s="14"/>
      <c r="T3302" s="14"/>
      <c r="U3302" s="14"/>
      <c r="V3302" s="14"/>
      <c r="W3302" s="14"/>
      <c r="X3302" s="14"/>
      <c r="Y3302" s="14"/>
      <c r="Z3302" s="14"/>
    </row>
    <row r="3303">
      <c r="A3303" s="106">
        <v>3302.0</v>
      </c>
      <c r="B3303" s="107" t="s">
        <v>8903</v>
      </c>
      <c r="C3303" s="107" t="s">
        <v>4614</v>
      </c>
      <c r="D3303" s="107" t="s">
        <v>4509</v>
      </c>
      <c r="E3303" s="36" t="s">
        <v>9501</v>
      </c>
      <c r="F3303" s="14"/>
      <c r="G3303" s="14"/>
      <c r="H3303" s="14"/>
      <c r="I3303" s="14"/>
      <c r="J3303" s="14"/>
      <c r="K3303" s="14"/>
      <c r="L3303" s="14"/>
      <c r="M3303" s="14"/>
      <c r="N3303" s="14"/>
      <c r="O3303" s="14"/>
      <c r="P3303" s="14"/>
      <c r="Q3303" s="14"/>
      <c r="R3303" s="14"/>
      <c r="S3303" s="14"/>
      <c r="T3303" s="14"/>
      <c r="U3303" s="14"/>
      <c r="V3303" s="14"/>
      <c r="W3303" s="14"/>
      <c r="X3303" s="14"/>
      <c r="Y3303" s="14"/>
      <c r="Z3303" s="14"/>
    </row>
    <row r="3304">
      <c r="A3304" s="106">
        <v>3303.0</v>
      </c>
      <c r="B3304" s="107" t="s">
        <v>8903</v>
      </c>
      <c r="C3304" s="107" t="s">
        <v>4700</v>
      </c>
      <c r="D3304" s="107" t="s">
        <v>4509</v>
      </c>
      <c r="E3304" s="36" t="s">
        <v>9502</v>
      </c>
      <c r="F3304" s="14"/>
      <c r="G3304" s="14"/>
      <c r="H3304" s="14"/>
      <c r="I3304" s="14"/>
      <c r="J3304" s="14"/>
      <c r="K3304" s="14"/>
      <c r="L3304" s="14"/>
      <c r="M3304" s="14"/>
      <c r="N3304" s="14"/>
      <c r="O3304" s="14"/>
      <c r="P3304" s="14"/>
      <c r="Q3304" s="14"/>
      <c r="R3304" s="14"/>
      <c r="S3304" s="14"/>
      <c r="T3304" s="14"/>
      <c r="U3304" s="14"/>
      <c r="V3304" s="14"/>
      <c r="W3304" s="14"/>
      <c r="X3304" s="14"/>
      <c r="Y3304" s="14"/>
      <c r="Z3304" s="14"/>
    </row>
    <row r="3305">
      <c r="A3305" s="106">
        <v>3304.0</v>
      </c>
      <c r="B3305" s="107" t="s">
        <v>8903</v>
      </c>
      <c r="C3305" s="107" t="s">
        <v>5462</v>
      </c>
      <c r="D3305" s="107" t="s">
        <v>4509</v>
      </c>
      <c r="E3305" s="36" t="s">
        <v>9503</v>
      </c>
      <c r="F3305" s="14"/>
      <c r="G3305" s="14"/>
      <c r="H3305" s="14"/>
      <c r="I3305" s="14"/>
      <c r="J3305" s="14"/>
      <c r="K3305" s="14"/>
      <c r="L3305" s="14"/>
      <c r="M3305" s="14"/>
      <c r="N3305" s="14"/>
      <c r="O3305" s="14"/>
      <c r="P3305" s="14"/>
      <c r="Q3305" s="14"/>
      <c r="R3305" s="14"/>
      <c r="S3305" s="14"/>
      <c r="T3305" s="14"/>
      <c r="U3305" s="14"/>
      <c r="V3305" s="14"/>
      <c r="W3305" s="14"/>
      <c r="X3305" s="14"/>
      <c r="Y3305" s="14"/>
      <c r="Z3305" s="14"/>
    </row>
    <row r="3306">
      <c r="A3306" s="106">
        <v>3305.0</v>
      </c>
      <c r="B3306" s="107" t="s">
        <v>8903</v>
      </c>
      <c r="C3306" s="107" t="s">
        <v>9504</v>
      </c>
      <c r="D3306" s="107" t="s">
        <v>4509</v>
      </c>
      <c r="E3306" s="36" t="s">
        <v>9505</v>
      </c>
      <c r="F3306" s="14"/>
      <c r="G3306" s="14"/>
      <c r="H3306" s="14"/>
      <c r="I3306" s="14"/>
      <c r="J3306" s="14"/>
      <c r="K3306" s="14"/>
      <c r="L3306" s="14"/>
      <c r="M3306" s="14"/>
      <c r="N3306" s="14"/>
      <c r="O3306" s="14"/>
      <c r="P3306" s="14"/>
      <c r="Q3306" s="14"/>
      <c r="R3306" s="14"/>
      <c r="S3306" s="14"/>
      <c r="T3306" s="14"/>
      <c r="U3306" s="14"/>
      <c r="V3306" s="14"/>
      <c r="W3306" s="14"/>
      <c r="X3306" s="14"/>
      <c r="Y3306" s="14"/>
      <c r="Z3306" s="14"/>
    </row>
    <row r="3307">
      <c r="A3307" s="106">
        <v>3306.0</v>
      </c>
      <c r="B3307" s="107" t="s">
        <v>8903</v>
      </c>
      <c r="C3307" s="107" t="s">
        <v>9506</v>
      </c>
      <c r="D3307" s="107" t="s">
        <v>4505</v>
      </c>
      <c r="E3307" s="36" t="s">
        <v>9507</v>
      </c>
      <c r="F3307" s="14"/>
      <c r="G3307" s="14"/>
      <c r="H3307" s="14"/>
      <c r="I3307" s="14"/>
      <c r="J3307" s="14"/>
      <c r="K3307" s="14"/>
      <c r="L3307" s="14"/>
      <c r="M3307" s="14"/>
      <c r="N3307" s="14"/>
      <c r="O3307" s="14"/>
      <c r="P3307" s="14"/>
      <c r="Q3307" s="14"/>
      <c r="R3307" s="14"/>
      <c r="S3307" s="14"/>
      <c r="T3307" s="14"/>
      <c r="U3307" s="14"/>
      <c r="V3307" s="14"/>
      <c r="W3307" s="14"/>
      <c r="X3307" s="14"/>
      <c r="Y3307" s="14"/>
      <c r="Z3307" s="14"/>
    </row>
    <row r="3308">
      <c r="A3308" s="106">
        <v>3307.0</v>
      </c>
      <c r="B3308" s="107" t="s">
        <v>8903</v>
      </c>
      <c r="C3308" s="107" t="s">
        <v>4620</v>
      </c>
      <c r="D3308" s="107" t="s">
        <v>4505</v>
      </c>
      <c r="E3308" s="36" t="s">
        <v>9508</v>
      </c>
      <c r="F3308" s="14"/>
      <c r="G3308" s="14"/>
      <c r="H3308" s="14"/>
      <c r="I3308" s="14"/>
      <c r="J3308" s="14"/>
      <c r="K3308" s="14"/>
      <c r="L3308" s="14"/>
      <c r="M3308" s="14"/>
      <c r="N3308" s="14"/>
      <c r="O3308" s="14"/>
      <c r="P3308" s="14"/>
      <c r="Q3308" s="14"/>
      <c r="R3308" s="14"/>
      <c r="S3308" s="14"/>
      <c r="T3308" s="14"/>
      <c r="U3308" s="14"/>
      <c r="V3308" s="14"/>
      <c r="W3308" s="14"/>
      <c r="X3308" s="14"/>
      <c r="Y3308" s="14"/>
      <c r="Z3308" s="14"/>
    </row>
    <row r="3309">
      <c r="A3309" s="106">
        <v>3308.0</v>
      </c>
      <c r="B3309" s="107" t="s">
        <v>8903</v>
      </c>
      <c r="C3309" s="107" t="s">
        <v>9509</v>
      </c>
      <c r="D3309" s="107" t="s">
        <v>4509</v>
      </c>
      <c r="E3309" s="36" t="s">
        <v>9510</v>
      </c>
      <c r="F3309" s="14"/>
      <c r="G3309" s="14"/>
      <c r="H3309" s="14"/>
      <c r="I3309" s="14"/>
      <c r="J3309" s="14"/>
      <c r="K3309" s="14"/>
      <c r="L3309" s="14"/>
      <c r="M3309" s="14"/>
      <c r="N3309" s="14"/>
      <c r="O3309" s="14"/>
      <c r="P3309" s="14"/>
      <c r="Q3309" s="14"/>
      <c r="R3309" s="14"/>
      <c r="S3309" s="14"/>
      <c r="T3309" s="14"/>
      <c r="U3309" s="14"/>
      <c r="V3309" s="14"/>
      <c r="W3309" s="14"/>
      <c r="X3309" s="14"/>
      <c r="Y3309" s="14"/>
      <c r="Z3309" s="14"/>
    </row>
    <row r="3310">
      <c r="A3310" s="106">
        <v>3309.0</v>
      </c>
      <c r="B3310" s="107" t="s">
        <v>8903</v>
      </c>
      <c r="C3310" s="107" t="s">
        <v>9511</v>
      </c>
      <c r="D3310" s="107" t="s">
        <v>4509</v>
      </c>
      <c r="E3310" s="36" t="s">
        <v>9512</v>
      </c>
      <c r="F3310" s="14"/>
      <c r="G3310" s="14"/>
      <c r="H3310" s="14"/>
      <c r="I3310" s="14"/>
      <c r="J3310" s="14"/>
      <c r="K3310" s="14"/>
      <c r="L3310" s="14"/>
      <c r="M3310" s="14"/>
      <c r="N3310" s="14"/>
      <c r="O3310" s="14"/>
      <c r="P3310" s="14"/>
      <c r="Q3310" s="14"/>
      <c r="R3310" s="14"/>
      <c r="S3310" s="14"/>
      <c r="T3310" s="14"/>
      <c r="U3310" s="14"/>
      <c r="V3310" s="14"/>
      <c r="W3310" s="14"/>
      <c r="X3310" s="14"/>
      <c r="Y3310" s="14"/>
      <c r="Z3310" s="14"/>
    </row>
    <row r="3311">
      <c r="A3311" s="106">
        <v>3310.0</v>
      </c>
      <c r="B3311" s="107" t="s">
        <v>8903</v>
      </c>
      <c r="C3311" s="107" t="s">
        <v>9513</v>
      </c>
      <c r="D3311" s="107" t="s">
        <v>4509</v>
      </c>
      <c r="E3311" s="36" t="s">
        <v>9514</v>
      </c>
      <c r="F3311" s="14"/>
      <c r="G3311" s="14"/>
      <c r="H3311" s="14"/>
      <c r="I3311" s="14"/>
      <c r="J3311" s="14"/>
      <c r="K3311" s="14"/>
      <c r="L3311" s="14"/>
      <c r="M3311" s="14"/>
      <c r="N3311" s="14"/>
      <c r="O3311" s="14"/>
      <c r="P3311" s="14"/>
      <c r="Q3311" s="14"/>
      <c r="R3311" s="14"/>
      <c r="S3311" s="14"/>
      <c r="T3311" s="14"/>
      <c r="U3311" s="14"/>
      <c r="V3311" s="14"/>
      <c r="W3311" s="14"/>
      <c r="X3311" s="14"/>
      <c r="Y3311" s="14"/>
      <c r="Z3311" s="14"/>
    </row>
    <row r="3312">
      <c r="A3312" s="106">
        <v>3311.0</v>
      </c>
      <c r="B3312" s="107" t="s">
        <v>8903</v>
      </c>
      <c r="C3312" s="107" t="s">
        <v>9515</v>
      </c>
      <c r="D3312" s="107" t="s">
        <v>4509</v>
      </c>
      <c r="E3312" s="36" t="s">
        <v>9516</v>
      </c>
      <c r="F3312" s="14"/>
      <c r="G3312" s="14"/>
      <c r="H3312" s="14"/>
      <c r="I3312" s="14"/>
      <c r="J3312" s="14"/>
      <c r="K3312" s="14"/>
      <c r="L3312" s="14"/>
      <c r="M3312" s="14"/>
      <c r="N3312" s="14"/>
      <c r="O3312" s="14"/>
      <c r="P3312" s="14"/>
      <c r="Q3312" s="14"/>
      <c r="R3312" s="14"/>
      <c r="S3312" s="14"/>
      <c r="T3312" s="14"/>
      <c r="U3312" s="14"/>
      <c r="V3312" s="14"/>
      <c r="W3312" s="14"/>
      <c r="X3312" s="14"/>
      <c r="Y3312" s="14"/>
      <c r="Z3312" s="14"/>
    </row>
    <row r="3313">
      <c r="A3313" s="106">
        <v>3312.0</v>
      </c>
      <c r="B3313" s="107" t="s">
        <v>8903</v>
      </c>
      <c r="C3313" s="107" t="s">
        <v>5226</v>
      </c>
      <c r="D3313" s="107" t="s">
        <v>4509</v>
      </c>
      <c r="E3313" s="36" t="s">
        <v>9517</v>
      </c>
      <c r="F3313" s="14"/>
      <c r="G3313" s="14"/>
      <c r="H3313" s="14"/>
      <c r="I3313" s="14"/>
      <c r="J3313" s="14"/>
      <c r="K3313" s="14"/>
      <c r="L3313" s="14"/>
      <c r="M3313" s="14"/>
      <c r="N3313" s="14"/>
      <c r="O3313" s="14"/>
      <c r="P3313" s="14"/>
      <c r="Q3313" s="14"/>
      <c r="R3313" s="14"/>
      <c r="S3313" s="14"/>
      <c r="T3313" s="14"/>
      <c r="U3313" s="14"/>
      <c r="V3313" s="14"/>
      <c r="W3313" s="14"/>
      <c r="X3313" s="14"/>
      <c r="Y3313" s="14"/>
      <c r="Z3313" s="14"/>
    </row>
    <row r="3314">
      <c r="A3314" s="106">
        <v>3313.0</v>
      </c>
      <c r="B3314" s="107" t="s">
        <v>8903</v>
      </c>
      <c r="C3314" s="107" t="s">
        <v>9518</v>
      </c>
      <c r="D3314" s="107" t="s">
        <v>4509</v>
      </c>
      <c r="E3314" s="36" t="s">
        <v>9519</v>
      </c>
      <c r="F3314" s="14"/>
      <c r="G3314" s="14"/>
      <c r="H3314" s="14"/>
      <c r="I3314" s="14"/>
      <c r="J3314" s="14"/>
      <c r="K3314" s="14"/>
      <c r="L3314" s="14"/>
      <c r="M3314" s="14"/>
      <c r="N3314" s="14"/>
      <c r="O3314" s="14"/>
      <c r="P3314" s="14"/>
      <c r="Q3314" s="14"/>
      <c r="R3314" s="14"/>
      <c r="S3314" s="14"/>
      <c r="T3314" s="14"/>
      <c r="U3314" s="14"/>
      <c r="V3314" s="14"/>
      <c r="W3314" s="14"/>
      <c r="X3314" s="14"/>
      <c r="Y3314" s="14"/>
      <c r="Z3314" s="14"/>
    </row>
    <row r="3315">
      <c r="A3315" s="106">
        <v>3314.0</v>
      </c>
      <c r="B3315" s="107" t="s">
        <v>8903</v>
      </c>
      <c r="C3315" s="107" t="s">
        <v>9520</v>
      </c>
      <c r="D3315" s="107" t="s">
        <v>4509</v>
      </c>
      <c r="E3315" s="36" t="s">
        <v>9521</v>
      </c>
      <c r="F3315" s="14"/>
      <c r="G3315" s="14"/>
      <c r="H3315" s="14"/>
      <c r="I3315" s="14"/>
      <c r="J3315" s="14"/>
      <c r="K3315" s="14"/>
      <c r="L3315" s="14"/>
      <c r="M3315" s="14"/>
      <c r="N3315" s="14"/>
      <c r="O3315" s="14"/>
      <c r="P3315" s="14"/>
      <c r="Q3315" s="14"/>
      <c r="R3315" s="14"/>
      <c r="S3315" s="14"/>
      <c r="T3315" s="14"/>
      <c r="U3315" s="14"/>
      <c r="V3315" s="14"/>
      <c r="W3315" s="14"/>
      <c r="X3315" s="14"/>
      <c r="Y3315" s="14"/>
      <c r="Z3315" s="14"/>
    </row>
    <row r="3316">
      <c r="A3316" s="106">
        <v>3315.0</v>
      </c>
      <c r="B3316" s="107" t="s">
        <v>8903</v>
      </c>
      <c r="C3316" s="107" t="s">
        <v>6780</v>
      </c>
      <c r="D3316" s="107" t="s">
        <v>4509</v>
      </c>
      <c r="E3316" s="36" t="s">
        <v>9522</v>
      </c>
      <c r="F3316" s="14"/>
      <c r="G3316" s="14"/>
      <c r="H3316" s="14"/>
      <c r="I3316" s="14"/>
      <c r="J3316" s="14"/>
      <c r="K3316" s="14"/>
      <c r="L3316" s="14"/>
      <c r="M3316" s="14"/>
      <c r="N3316" s="14"/>
      <c r="O3316" s="14"/>
      <c r="P3316" s="14"/>
      <c r="Q3316" s="14"/>
      <c r="R3316" s="14"/>
      <c r="S3316" s="14"/>
      <c r="T3316" s="14"/>
      <c r="U3316" s="14"/>
      <c r="V3316" s="14"/>
      <c r="W3316" s="14"/>
      <c r="X3316" s="14"/>
      <c r="Y3316" s="14"/>
      <c r="Z3316" s="14"/>
    </row>
    <row r="3317">
      <c r="A3317" s="106">
        <v>3316.0</v>
      </c>
      <c r="B3317" s="107" t="s">
        <v>8903</v>
      </c>
      <c r="C3317" s="107" t="s">
        <v>4976</v>
      </c>
      <c r="D3317" s="107" t="s">
        <v>4505</v>
      </c>
      <c r="E3317" s="36" t="s">
        <v>9523</v>
      </c>
      <c r="F3317" s="14"/>
      <c r="G3317" s="14"/>
      <c r="H3317" s="14"/>
      <c r="I3317" s="14"/>
      <c r="J3317" s="14"/>
      <c r="K3317" s="14"/>
      <c r="L3317" s="14"/>
      <c r="M3317" s="14"/>
      <c r="N3317" s="14"/>
      <c r="O3317" s="14"/>
      <c r="P3317" s="14"/>
      <c r="Q3317" s="14"/>
      <c r="R3317" s="14"/>
      <c r="S3317" s="14"/>
      <c r="T3317" s="14"/>
      <c r="U3317" s="14"/>
      <c r="V3317" s="14"/>
      <c r="W3317" s="14"/>
      <c r="X3317" s="14"/>
      <c r="Y3317" s="14"/>
      <c r="Z3317" s="14"/>
    </row>
    <row r="3318">
      <c r="A3318" s="106">
        <v>3317.0</v>
      </c>
      <c r="B3318" s="107" t="s">
        <v>8903</v>
      </c>
      <c r="C3318" s="107" t="s">
        <v>4962</v>
      </c>
      <c r="D3318" s="107" t="s">
        <v>4509</v>
      </c>
      <c r="E3318" s="36" t="s">
        <v>9524</v>
      </c>
      <c r="F3318" s="14"/>
      <c r="G3318" s="14"/>
      <c r="H3318" s="14"/>
      <c r="I3318" s="14"/>
      <c r="J3318" s="14"/>
      <c r="K3318" s="14"/>
      <c r="L3318" s="14"/>
      <c r="M3318" s="14"/>
      <c r="N3318" s="14"/>
      <c r="O3318" s="14"/>
      <c r="P3318" s="14"/>
      <c r="Q3318" s="14"/>
      <c r="R3318" s="14"/>
      <c r="S3318" s="14"/>
      <c r="T3318" s="14"/>
      <c r="U3318" s="14"/>
      <c r="V3318" s="14"/>
      <c r="W3318" s="14"/>
      <c r="X3318" s="14"/>
      <c r="Y3318" s="14"/>
      <c r="Z3318" s="14"/>
    </row>
    <row r="3319">
      <c r="A3319" s="106">
        <v>3318.0</v>
      </c>
      <c r="B3319" s="107" t="s">
        <v>8903</v>
      </c>
      <c r="C3319" s="107" t="s">
        <v>9525</v>
      </c>
      <c r="D3319" s="107" t="s">
        <v>4509</v>
      </c>
      <c r="E3319" s="36" t="s">
        <v>9526</v>
      </c>
      <c r="F3319" s="14"/>
      <c r="G3319" s="14"/>
      <c r="H3319" s="14"/>
      <c r="I3319" s="14"/>
      <c r="J3319" s="14"/>
      <c r="K3319" s="14"/>
      <c r="L3319" s="14"/>
      <c r="M3319" s="14"/>
      <c r="N3319" s="14"/>
      <c r="O3319" s="14"/>
      <c r="P3319" s="14"/>
      <c r="Q3319" s="14"/>
      <c r="R3319" s="14"/>
      <c r="S3319" s="14"/>
      <c r="T3319" s="14"/>
      <c r="U3319" s="14"/>
      <c r="V3319" s="14"/>
      <c r="W3319" s="14"/>
      <c r="X3319" s="14"/>
      <c r="Y3319" s="14"/>
      <c r="Z3319" s="14"/>
    </row>
    <row r="3320">
      <c r="A3320" s="106">
        <v>3319.0</v>
      </c>
      <c r="B3320" s="107" t="s">
        <v>8903</v>
      </c>
      <c r="C3320" s="107" t="s">
        <v>5395</v>
      </c>
      <c r="D3320" s="107" t="s">
        <v>4509</v>
      </c>
      <c r="E3320" s="36" t="s">
        <v>9527</v>
      </c>
      <c r="F3320" s="14"/>
      <c r="G3320" s="14"/>
      <c r="H3320" s="14"/>
      <c r="I3320" s="14"/>
      <c r="J3320" s="14"/>
      <c r="K3320" s="14"/>
      <c r="L3320" s="14"/>
      <c r="M3320" s="14"/>
      <c r="N3320" s="14"/>
      <c r="O3320" s="14"/>
      <c r="P3320" s="14"/>
      <c r="Q3320" s="14"/>
      <c r="R3320" s="14"/>
      <c r="S3320" s="14"/>
      <c r="T3320" s="14"/>
      <c r="U3320" s="14"/>
      <c r="V3320" s="14"/>
      <c r="W3320" s="14"/>
      <c r="X3320" s="14"/>
      <c r="Y3320" s="14"/>
      <c r="Z3320" s="14"/>
    </row>
    <row r="3321">
      <c r="A3321" s="106">
        <v>3320.0</v>
      </c>
      <c r="B3321" s="107" t="s">
        <v>8903</v>
      </c>
      <c r="C3321" s="107" t="s">
        <v>4659</v>
      </c>
      <c r="D3321" s="107" t="s">
        <v>5178</v>
      </c>
      <c r="E3321" s="36" t="s">
        <v>9528</v>
      </c>
      <c r="F3321" s="14"/>
      <c r="G3321" s="14"/>
      <c r="H3321" s="14"/>
      <c r="I3321" s="14"/>
      <c r="J3321" s="14"/>
      <c r="K3321" s="14"/>
      <c r="L3321" s="14"/>
      <c r="M3321" s="14"/>
      <c r="N3321" s="14"/>
      <c r="O3321" s="14"/>
      <c r="P3321" s="14"/>
      <c r="Q3321" s="14"/>
      <c r="R3321" s="14"/>
      <c r="S3321" s="14"/>
      <c r="T3321" s="14"/>
      <c r="U3321" s="14"/>
      <c r="V3321" s="14"/>
      <c r="W3321" s="14"/>
      <c r="X3321" s="14"/>
      <c r="Y3321" s="14"/>
      <c r="Z3321" s="14"/>
    </row>
    <row r="3322">
      <c r="A3322" s="106">
        <v>3321.0</v>
      </c>
      <c r="B3322" s="107" t="s">
        <v>8903</v>
      </c>
      <c r="C3322" s="107" t="s">
        <v>9529</v>
      </c>
      <c r="D3322" s="107" t="s">
        <v>4509</v>
      </c>
      <c r="E3322" s="36" t="s">
        <v>9530</v>
      </c>
      <c r="F3322" s="14"/>
      <c r="G3322" s="14"/>
      <c r="H3322" s="14"/>
      <c r="I3322" s="14"/>
      <c r="J3322" s="14"/>
      <c r="K3322" s="14"/>
      <c r="L3322" s="14"/>
      <c r="M3322" s="14"/>
      <c r="N3322" s="14"/>
      <c r="O3322" s="14"/>
      <c r="P3322" s="14"/>
      <c r="Q3322" s="14"/>
      <c r="R3322" s="14"/>
      <c r="S3322" s="14"/>
      <c r="T3322" s="14"/>
      <c r="U3322" s="14"/>
      <c r="V3322" s="14"/>
      <c r="W3322" s="14"/>
      <c r="X3322" s="14"/>
      <c r="Y3322" s="14"/>
      <c r="Z3322" s="14"/>
    </row>
    <row r="3323">
      <c r="A3323" s="106">
        <v>3322.0</v>
      </c>
      <c r="B3323" s="107" t="s">
        <v>8903</v>
      </c>
      <c r="C3323" s="107" t="s">
        <v>5023</v>
      </c>
      <c r="D3323" s="107" t="s">
        <v>4509</v>
      </c>
      <c r="E3323" s="36" t="s">
        <v>9531</v>
      </c>
      <c r="F3323" s="14"/>
      <c r="G3323" s="14"/>
      <c r="H3323" s="14"/>
      <c r="I3323" s="14"/>
      <c r="J3323" s="14"/>
      <c r="K3323" s="14"/>
      <c r="L3323" s="14"/>
      <c r="M3323" s="14"/>
      <c r="N3323" s="14"/>
      <c r="O3323" s="14"/>
      <c r="P3323" s="14"/>
      <c r="Q3323" s="14"/>
      <c r="R3323" s="14"/>
      <c r="S3323" s="14"/>
      <c r="T3323" s="14"/>
      <c r="U3323" s="14"/>
      <c r="V3323" s="14"/>
      <c r="W3323" s="14"/>
      <c r="X3323" s="14"/>
      <c r="Y3323" s="14"/>
      <c r="Z3323" s="14"/>
    </row>
    <row r="3324">
      <c r="A3324" s="106">
        <v>3323.0</v>
      </c>
      <c r="B3324" s="107" t="s">
        <v>8903</v>
      </c>
      <c r="C3324" s="107" t="s">
        <v>5057</v>
      </c>
      <c r="D3324" s="107" t="s">
        <v>4509</v>
      </c>
      <c r="E3324" s="36" t="s">
        <v>9532</v>
      </c>
      <c r="F3324" s="14"/>
      <c r="G3324" s="14"/>
      <c r="H3324" s="14"/>
      <c r="I3324" s="14"/>
      <c r="J3324" s="14"/>
      <c r="K3324" s="14"/>
      <c r="L3324" s="14"/>
      <c r="M3324" s="14"/>
      <c r="N3324" s="14"/>
      <c r="O3324" s="14"/>
      <c r="P3324" s="14"/>
      <c r="Q3324" s="14"/>
      <c r="R3324" s="14"/>
      <c r="S3324" s="14"/>
      <c r="T3324" s="14"/>
      <c r="U3324" s="14"/>
      <c r="V3324" s="14"/>
      <c r="W3324" s="14"/>
      <c r="X3324" s="14"/>
      <c r="Y3324" s="14"/>
      <c r="Z3324" s="14"/>
    </row>
    <row r="3325">
      <c r="A3325" s="106">
        <v>3324.0</v>
      </c>
      <c r="B3325" s="107" t="s">
        <v>8903</v>
      </c>
      <c r="C3325" s="107" t="s">
        <v>7682</v>
      </c>
      <c r="D3325" s="107" t="s">
        <v>4509</v>
      </c>
      <c r="E3325" s="36" t="s">
        <v>9533</v>
      </c>
      <c r="F3325" s="14"/>
      <c r="G3325" s="14"/>
      <c r="H3325" s="14"/>
      <c r="I3325" s="14"/>
      <c r="J3325" s="14"/>
      <c r="K3325" s="14"/>
      <c r="L3325" s="14"/>
      <c r="M3325" s="14"/>
      <c r="N3325" s="14"/>
      <c r="O3325" s="14"/>
      <c r="P3325" s="14"/>
      <c r="Q3325" s="14"/>
      <c r="R3325" s="14"/>
      <c r="S3325" s="14"/>
      <c r="T3325" s="14"/>
      <c r="U3325" s="14"/>
      <c r="V3325" s="14"/>
      <c r="W3325" s="14"/>
      <c r="X3325" s="14"/>
      <c r="Y3325" s="14"/>
      <c r="Z3325" s="14"/>
    </row>
    <row r="3326">
      <c r="A3326" s="106">
        <v>3325.0</v>
      </c>
      <c r="B3326" s="107" t="s">
        <v>8903</v>
      </c>
      <c r="C3326" s="107" t="s">
        <v>4830</v>
      </c>
      <c r="D3326" s="107" t="s">
        <v>4509</v>
      </c>
      <c r="E3326" s="36" t="s">
        <v>9534</v>
      </c>
      <c r="F3326" s="14"/>
      <c r="G3326" s="14"/>
      <c r="H3326" s="14"/>
      <c r="I3326" s="14"/>
      <c r="J3326" s="14"/>
      <c r="K3326" s="14"/>
      <c r="L3326" s="14"/>
      <c r="M3326" s="14"/>
      <c r="N3326" s="14"/>
      <c r="O3326" s="14"/>
      <c r="P3326" s="14"/>
      <c r="Q3326" s="14"/>
      <c r="R3326" s="14"/>
      <c r="S3326" s="14"/>
      <c r="T3326" s="14"/>
      <c r="U3326" s="14"/>
      <c r="V3326" s="14"/>
      <c r="W3326" s="14"/>
      <c r="X3326" s="14"/>
      <c r="Y3326" s="14"/>
      <c r="Z3326" s="14"/>
    </row>
    <row r="3327">
      <c r="A3327" s="106">
        <v>3326.0</v>
      </c>
      <c r="B3327" s="107" t="s">
        <v>8903</v>
      </c>
      <c r="C3327" s="107" t="s">
        <v>5102</v>
      </c>
      <c r="D3327" s="107" t="s">
        <v>4509</v>
      </c>
      <c r="E3327" s="36" t="s">
        <v>7502</v>
      </c>
      <c r="F3327" s="14"/>
      <c r="G3327" s="14"/>
      <c r="H3327" s="14"/>
      <c r="I3327" s="14"/>
      <c r="J3327" s="14"/>
      <c r="K3327" s="14"/>
      <c r="L3327" s="14"/>
      <c r="M3327" s="14"/>
      <c r="N3327" s="14"/>
      <c r="O3327" s="14"/>
      <c r="P3327" s="14"/>
      <c r="Q3327" s="14"/>
      <c r="R3327" s="14"/>
      <c r="S3327" s="14"/>
      <c r="T3327" s="14"/>
      <c r="U3327" s="14"/>
      <c r="V3327" s="14"/>
      <c r="W3327" s="14"/>
      <c r="X3327" s="14"/>
      <c r="Y3327" s="14"/>
      <c r="Z3327" s="14"/>
    </row>
    <row r="3328">
      <c r="A3328" s="106">
        <v>3327.0</v>
      </c>
      <c r="B3328" s="107" t="s">
        <v>8903</v>
      </c>
      <c r="C3328" s="107" t="s">
        <v>9535</v>
      </c>
      <c r="D3328" s="107" t="s">
        <v>4509</v>
      </c>
      <c r="E3328" s="36" t="s">
        <v>9536</v>
      </c>
      <c r="F3328" s="14"/>
      <c r="G3328" s="14"/>
      <c r="H3328" s="14"/>
      <c r="I3328" s="14"/>
      <c r="J3328" s="14"/>
      <c r="K3328" s="14"/>
      <c r="L3328" s="14"/>
      <c r="M3328" s="14"/>
      <c r="N3328" s="14"/>
      <c r="O3328" s="14"/>
      <c r="P3328" s="14"/>
      <c r="Q3328" s="14"/>
      <c r="R3328" s="14"/>
      <c r="S3328" s="14"/>
      <c r="T3328" s="14"/>
      <c r="U3328" s="14"/>
      <c r="V3328" s="14"/>
      <c r="W3328" s="14"/>
      <c r="X3328" s="14"/>
      <c r="Y3328" s="14"/>
      <c r="Z3328" s="14"/>
    </row>
    <row r="3329">
      <c r="A3329" s="106">
        <v>3328.0</v>
      </c>
      <c r="B3329" s="107" t="s">
        <v>8903</v>
      </c>
      <c r="C3329" s="107" t="s">
        <v>4511</v>
      </c>
      <c r="D3329" s="107" t="s">
        <v>4543</v>
      </c>
      <c r="E3329" s="36" t="s">
        <v>9537</v>
      </c>
      <c r="F3329" s="14"/>
      <c r="G3329" s="14"/>
      <c r="H3329" s="14"/>
      <c r="I3329" s="14"/>
      <c r="J3329" s="14"/>
      <c r="K3329" s="14"/>
      <c r="L3329" s="14"/>
      <c r="M3329" s="14"/>
      <c r="N3329" s="14"/>
      <c r="O3329" s="14"/>
      <c r="P3329" s="14"/>
      <c r="Q3329" s="14"/>
      <c r="R3329" s="14"/>
      <c r="S3329" s="14"/>
      <c r="T3329" s="14"/>
      <c r="U3329" s="14"/>
      <c r="V3329" s="14"/>
      <c r="W3329" s="14"/>
      <c r="X3329" s="14"/>
      <c r="Y3329" s="14"/>
      <c r="Z3329" s="14"/>
    </row>
    <row r="3330">
      <c r="A3330" s="106">
        <v>3329.0</v>
      </c>
      <c r="B3330" s="107" t="s">
        <v>8903</v>
      </c>
      <c r="C3330" s="107" t="s">
        <v>4620</v>
      </c>
      <c r="D3330" s="107" t="s">
        <v>4509</v>
      </c>
      <c r="E3330" s="36" t="s">
        <v>9538</v>
      </c>
      <c r="F3330" s="14"/>
      <c r="G3330" s="14"/>
      <c r="H3330" s="14"/>
      <c r="I3330" s="14"/>
      <c r="J3330" s="14"/>
      <c r="K3330" s="14"/>
      <c r="L3330" s="14"/>
      <c r="M3330" s="14"/>
      <c r="N3330" s="14"/>
      <c r="O3330" s="14"/>
      <c r="P3330" s="14"/>
      <c r="Q3330" s="14"/>
      <c r="R3330" s="14"/>
      <c r="S3330" s="14"/>
      <c r="T3330" s="14"/>
      <c r="U3330" s="14"/>
      <c r="V3330" s="14"/>
      <c r="W3330" s="14"/>
      <c r="X3330" s="14"/>
      <c r="Y3330" s="14"/>
      <c r="Z3330" s="14"/>
    </row>
    <row r="3331">
      <c r="A3331" s="106">
        <v>3330.0</v>
      </c>
      <c r="B3331" s="107" t="s">
        <v>8903</v>
      </c>
      <c r="C3331" s="107" t="s">
        <v>9539</v>
      </c>
      <c r="D3331" s="107" t="s">
        <v>4509</v>
      </c>
      <c r="E3331" s="36" t="s">
        <v>9540</v>
      </c>
      <c r="F3331" s="14"/>
      <c r="G3331" s="14"/>
      <c r="H3331" s="14"/>
      <c r="I3331" s="14"/>
      <c r="J3331" s="14"/>
      <c r="K3331" s="14"/>
      <c r="L3331" s="14"/>
      <c r="M3331" s="14"/>
      <c r="N3331" s="14"/>
      <c r="O3331" s="14"/>
      <c r="P3331" s="14"/>
      <c r="Q3331" s="14"/>
      <c r="R3331" s="14"/>
      <c r="S3331" s="14"/>
      <c r="T3331" s="14"/>
      <c r="U3331" s="14"/>
      <c r="V3331" s="14"/>
      <c r="W3331" s="14"/>
      <c r="X3331" s="14"/>
      <c r="Y3331" s="14"/>
      <c r="Z3331" s="14"/>
    </row>
    <row r="3332">
      <c r="A3332" s="106">
        <v>3331.0</v>
      </c>
      <c r="B3332" s="107" t="s">
        <v>8903</v>
      </c>
      <c r="C3332" s="107" t="s">
        <v>4677</v>
      </c>
      <c r="D3332" s="107" t="s">
        <v>4509</v>
      </c>
      <c r="E3332" s="36" t="s">
        <v>9541</v>
      </c>
      <c r="F3332" s="14"/>
      <c r="G3332" s="14"/>
      <c r="H3332" s="14"/>
      <c r="I3332" s="14"/>
      <c r="J3332" s="14"/>
      <c r="K3332" s="14"/>
      <c r="L3332" s="14"/>
      <c r="M3332" s="14"/>
      <c r="N3332" s="14"/>
      <c r="O3332" s="14"/>
      <c r="P3332" s="14"/>
      <c r="Q3332" s="14"/>
      <c r="R3332" s="14"/>
      <c r="S3332" s="14"/>
      <c r="T3332" s="14"/>
      <c r="U3332" s="14"/>
      <c r="V3332" s="14"/>
      <c r="W3332" s="14"/>
      <c r="X3332" s="14"/>
      <c r="Y3332" s="14"/>
      <c r="Z3332" s="14"/>
    </row>
    <row r="3333">
      <c r="A3333" s="106">
        <v>3332.0</v>
      </c>
      <c r="B3333" s="107" t="s">
        <v>8903</v>
      </c>
      <c r="C3333" s="107" t="s">
        <v>9542</v>
      </c>
      <c r="D3333" s="107" t="s">
        <v>4509</v>
      </c>
      <c r="E3333" s="36" t="s">
        <v>9543</v>
      </c>
      <c r="F3333" s="14"/>
      <c r="G3333" s="14"/>
      <c r="H3333" s="14"/>
      <c r="I3333" s="14"/>
      <c r="J3333" s="14"/>
      <c r="K3333" s="14"/>
      <c r="L3333" s="14"/>
      <c r="M3333" s="14"/>
      <c r="N3333" s="14"/>
      <c r="O3333" s="14"/>
      <c r="P3333" s="14"/>
      <c r="Q3333" s="14"/>
      <c r="R3333" s="14"/>
      <c r="S3333" s="14"/>
      <c r="T3333" s="14"/>
      <c r="U3333" s="14"/>
      <c r="V3333" s="14"/>
      <c r="W3333" s="14"/>
      <c r="X3333" s="14"/>
      <c r="Y3333" s="14"/>
      <c r="Z3333" s="14"/>
    </row>
    <row r="3334">
      <c r="A3334" s="106">
        <v>3333.0</v>
      </c>
      <c r="B3334" s="107" t="s">
        <v>8903</v>
      </c>
      <c r="C3334" s="107" t="s">
        <v>4530</v>
      </c>
      <c r="D3334" s="107" t="s">
        <v>5366</v>
      </c>
      <c r="E3334" s="36" t="s">
        <v>9544</v>
      </c>
      <c r="F3334" s="14"/>
      <c r="G3334" s="14"/>
      <c r="H3334" s="14"/>
      <c r="I3334" s="14"/>
      <c r="J3334" s="14"/>
      <c r="K3334" s="14"/>
      <c r="L3334" s="14"/>
      <c r="M3334" s="14"/>
      <c r="N3334" s="14"/>
      <c r="O3334" s="14"/>
      <c r="P3334" s="14"/>
      <c r="Q3334" s="14"/>
      <c r="R3334" s="14"/>
      <c r="S3334" s="14"/>
      <c r="T3334" s="14"/>
      <c r="U3334" s="14"/>
      <c r="V3334" s="14"/>
      <c r="W3334" s="14"/>
      <c r="X3334" s="14"/>
      <c r="Y3334" s="14"/>
      <c r="Z3334" s="14"/>
    </row>
    <row r="3335">
      <c r="A3335" s="106">
        <v>3334.0</v>
      </c>
      <c r="B3335" s="107" t="s">
        <v>8903</v>
      </c>
      <c r="C3335" s="107" t="s">
        <v>6362</v>
      </c>
      <c r="D3335" s="107" t="s">
        <v>4509</v>
      </c>
      <c r="E3335" s="36" t="s">
        <v>9545</v>
      </c>
      <c r="F3335" s="14"/>
      <c r="G3335" s="14"/>
      <c r="H3335" s="14"/>
      <c r="I3335" s="14"/>
      <c r="J3335" s="14"/>
      <c r="K3335" s="14"/>
      <c r="L3335" s="14"/>
      <c r="M3335" s="14"/>
      <c r="N3335" s="14"/>
      <c r="O3335" s="14"/>
      <c r="P3335" s="14"/>
      <c r="Q3335" s="14"/>
      <c r="R3335" s="14"/>
      <c r="S3335" s="14"/>
      <c r="T3335" s="14"/>
      <c r="U3335" s="14"/>
      <c r="V3335" s="14"/>
      <c r="W3335" s="14"/>
      <c r="X3335" s="14"/>
      <c r="Y3335" s="14"/>
      <c r="Z3335" s="14"/>
    </row>
    <row r="3336">
      <c r="A3336" s="106">
        <v>3335.0</v>
      </c>
      <c r="B3336" s="107" t="s">
        <v>8903</v>
      </c>
      <c r="C3336" s="107" t="s">
        <v>9546</v>
      </c>
      <c r="D3336" s="107" t="s">
        <v>4509</v>
      </c>
      <c r="E3336" s="36" t="s">
        <v>9547</v>
      </c>
      <c r="F3336" s="14"/>
      <c r="G3336" s="14"/>
      <c r="H3336" s="14"/>
      <c r="I3336" s="14"/>
      <c r="J3336" s="14"/>
      <c r="K3336" s="14"/>
      <c r="L3336" s="14"/>
      <c r="M3336" s="14"/>
      <c r="N3336" s="14"/>
      <c r="O3336" s="14"/>
      <c r="P3336" s="14"/>
      <c r="Q3336" s="14"/>
      <c r="R3336" s="14"/>
      <c r="S3336" s="14"/>
      <c r="T3336" s="14"/>
      <c r="U3336" s="14"/>
      <c r="V3336" s="14"/>
      <c r="W3336" s="14"/>
      <c r="X3336" s="14"/>
      <c r="Y3336" s="14"/>
      <c r="Z3336" s="14"/>
    </row>
    <row r="3337">
      <c r="A3337" s="106">
        <v>3336.0</v>
      </c>
      <c r="B3337" s="107" t="s">
        <v>8903</v>
      </c>
      <c r="C3337" s="107" t="s">
        <v>9548</v>
      </c>
      <c r="D3337" s="107" t="s">
        <v>4509</v>
      </c>
      <c r="E3337" s="36" t="s">
        <v>9549</v>
      </c>
      <c r="F3337" s="14"/>
      <c r="G3337" s="14"/>
      <c r="H3337" s="14"/>
      <c r="I3337" s="14"/>
      <c r="J3337" s="14"/>
      <c r="K3337" s="14"/>
      <c r="L3337" s="14"/>
      <c r="M3337" s="14"/>
      <c r="N3337" s="14"/>
      <c r="O3337" s="14"/>
      <c r="P3337" s="14"/>
      <c r="Q3337" s="14"/>
      <c r="R3337" s="14"/>
      <c r="S3337" s="14"/>
      <c r="T3337" s="14"/>
      <c r="U3337" s="14"/>
      <c r="V3337" s="14"/>
      <c r="W3337" s="14"/>
      <c r="X3337" s="14"/>
      <c r="Y3337" s="14"/>
      <c r="Z3337" s="14"/>
    </row>
    <row r="3338">
      <c r="A3338" s="106">
        <v>3337.0</v>
      </c>
      <c r="B3338" s="107" t="s">
        <v>8903</v>
      </c>
      <c r="C3338" s="107" t="s">
        <v>5130</v>
      </c>
      <c r="D3338" s="107" t="s">
        <v>4505</v>
      </c>
      <c r="E3338" s="36" t="s">
        <v>9550</v>
      </c>
      <c r="F3338" s="14"/>
      <c r="G3338" s="14"/>
      <c r="H3338" s="14"/>
      <c r="I3338" s="14"/>
      <c r="J3338" s="14"/>
      <c r="K3338" s="14"/>
      <c r="L3338" s="14"/>
      <c r="M3338" s="14"/>
      <c r="N3338" s="14"/>
      <c r="O3338" s="14"/>
      <c r="P3338" s="14"/>
      <c r="Q3338" s="14"/>
      <c r="R3338" s="14"/>
      <c r="S3338" s="14"/>
      <c r="T3338" s="14"/>
      <c r="U3338" s="14"/>
      <c r="V3338" s="14"/>
      <c r="W3338" s="14"/>
      <c r="X3338" s="14"/>
      <c r="Y3338" s="14"/>
      <c r="Z3338" s="14"/>
    </row>
    <row r="3339">
      <c r="A3339" s="106">
        <v>3338.0</v>
      </c>
      <c r="B3339" s="107" t="s">
        <v>8903</v>
      </c>
      <c r="C3339" s="107" t="s">
        <v>8344</v>
      </c>
      <c r="D3339" s="107" t="s">
        <v>4509</v>
      </c>
      <c r="E3339" s="36" t="s">
        <v>9551</v>
      </c>
      <c r="F3339" s="14"/>
      <c r="G3339" s="14"/>
      <c r="H3339" s="14"/>
      <c r="I3339" s="14"/>
      <c r="J3339" s="14"/>
      <c r="K3339" s="14"/>
      <c r="L3339" s="14"/>
      <c r="M3339" s="14"/>
      <c r="N3339" s="14"/>
      <c r="O3339" s="14"/>
      <c r="P3339" s="14"/>
      <c r="Q3339" s="14"/>
      <c r="R3339" s="14"/>
      <c r="S3339" s="14"/>
      <c r="T3339" s="14"/>
      <c r="U3339" s="14"/>
      <c r="V3339" s="14"/>
      <c r="W3339" s="14"/>
      <c r="X3339" s="14"/>
      <c r="Y3339" s="14"/>
      <c r="Z3339" s="14"/>
    </row>
    <row r="3340">
      <c r="A3340" s="106">
        <v>3339.0</v>
      </c>
      <c r="B3340" s="107" t="s">
        <v>8903</v>
      </c>
      <c r="C3340" s="107" t="s">
        <v>9552</v>
      </c>
      <c r="D3340" s="107" t="s">
        <v>4509</v>
      </c>
      <c r="E3340" s="36" t="s">
        <v>9553</v>
      </c>
      <c r="F3340" s="14"/>
      <c r="G3340" s="14"/>
      <c r="H3340" s="14"/>
      <c r="I3340" s="14"/>
      <c r="J3340" s="14"/>
      <c r="K3340" s="14"/>
      <c r="L3340" s="14"/>
      <c r="M3340" s="14"/>
      <c r="N3340" s="14"/>
      <c r="O3340" s="14"/>
      <c r="P3340" s="14"/>
      <c r="Q3340" s="14"/>
      <c r="R3340" s="14"/>
      <c r="S3340" s="14"/>
      <c r="T3340" s="14"/>
      <c r="U3340" s="14"/>
      <c r="V3340" s="14"/>
      <c r="W3340" s="14"/>
      <c r="X3340" s="14"/>
      <c r="Y3340" s="14"/>
      <c r="Z3340" s="14"/>
    </row>
    <row r="3341">
      <c r="A3341" s="106">
        <v>3340.0</v>
      </c>
      <c r="B3341" s="107" t="s">
        <v>8903</v>
      </c>
      <c r="C3341" s="107" t="s">
        <v>9554</v>
      </c>
      <c r="D3341" s="107" t="s">
        <v>4509</v>
      </c>
      <c r="E3341" s="36" t="s">
        <v>9555</v>
      </c>
      <c r="F3341" s="14"/>
      <c r="G3341" s="14"/>
      <c r="H3341" s="14"/>
      <c r="I3341" s="14"/>
      <c r="J3341" s="14"/>
      <c r="K3341" s="14"/>
      <c r="L3341" s="14"/>
      <c r="M3341" s="14"/>
      <c r="N3341" s="14"/>
      <c r="O3341" s="14"/>
      <c r="P3341" s="14"/>
      <c r="Q3341" s="14"/>
      <c r="R3341" s="14"/>
      <c r="S3341" s="14"/>
      <c r="T3341" s="14"/>
      <c r="U3341" s="14"/>
      <c r="V3341" s="14"/>
      <c r="W3341" s="14"/>
      <c r="X3341" s="14"/>
      <c r="Y3341" s="14"/>
      <c r="Z3341" s="14"/>
    </row>
    <row r="3342">
      <c r="A3342" s="106">
        <v>3341.0</v>
      </c>
      <c r="B3342" s="107" t="s">
        <v>8903</v>
      </c>
      <c r="C3342" s="107" t="s">
        <v>9556</v>
      </c>
      <c r="D3342" s="107" t="s">
        <v>4509</v>
      </c>
      <c r="E3342" s="36" t="s">
        <v>9557</v>
      </c>
      <c r="F3342" s="14"/>
      <c r="G3342" s="14"/>
      <c r="H3342" s="14"/>
      <c r="I3342" s="14"/>
      <c r="J3342" s="14"/>
      <c r="K3342" s="14"/>
      <c r="L3342" s="14"/>
      <c r="M3342" s="14"/>
      <c r="N3342" s="14"/>
      <c r="O3342" s="14"/>
      <c r="P3342" s="14"/>
      <c r="Q3342" s="14"/>
      <c r="R3342" s="14"/>
      <c r="S3342" s="14"/>
      <c r="T3342" s="14"/>
      <c r="U3342" s="14"/>
      <c r="V3342" s="14"/>
      <c r="W3342" s="14"/>
      <c r="X3342" s="14"/>
      <c r="Y3342" s="14"/>
      <c r="Z3342" s="14"/>
    </row>
    <row r="3343">
      <c r="A3343" s="106">
        <v>3342.0</v>
      </c>
      <c r="B3343" s="107" t="s">
        <v>8903</v>
      </c>
      <c r="C3343" s="107" t="s">
        <v>5990</v>
      </c>
      <c r="D3343" s="107" t="s">
        <v>4509</v>
      </c>
      <c r="E3343" s="36" t="s">
        <v>9558</v>
      </c>
      <c r="F3343" s="14"/>
      <c r="G3343" s="14"/>
      <c r="H3343" s="14"/>
      <c r="I3343" s="14"/>
      <c r="J3343" s="14"/>
      <c r="K3343" s="14"/>
      <c r="L3343" s="14"/>
      <c r="M3343" s="14"/>
      <c r="N3343" s="14"/>
      <c r="O3343" s="14"/>
      <c r="P3343" s="14"/>
      <c r="Q3343" s="14"/>
      <c r="R3343" s="14"/>
      <c r="S3343" s="14"/>
      <c r="T3343" s="14"/>
      <c r="U3343" s="14"/>
      <c r="V3343" s="14"/>
      <c r="W3343" s="14"/>
      <c r="X3343" s="14"/>
      <c r="Y3343" s="14"/>
      <c r="Z3343" s="14"/>
    </row>
    <row r="3344">
      <c r="A3344" s="106">
        <v>3343.0</v>
      </c>
      <c r="B3344" s="107" t="s">
        <v>8903</v>
      </c>
      <c r="C3344" s="107" t="s">
        <v>5625</v>
      </c>
      <c r="D3344" s="107" t="s">
        <v>4509</v>
      </c>
      <c r="E3344" s="36" t="s">
        <v>9559</v>
      </c>
      <c r="F3344" s="14"/>
      <c r="G3344" s="14"/>
      <c r="H3344" s="14"/>
      <c r="I3344" s="14"/>
      <c r="J3344" s="14"/>
      <c r="K3344" s="14"/>
      <c r="L3344" s="14"/>
      <c r="M3344" s="14"/>
      <c r="N3344" s="14"/>
      <c r="O3344" s="14"/>
      <c r="P3344" s="14"/>
      <c r="Q3344" s="14"/>
      <c r="R3344" s="14"/>
      <c r="S3344" s="14"/>
      <c r="T3344" s="14"/>
      <c r="U3344" s="14"/>
      <c r="V3344" s="14"/>
      <c r="W3344" s="14"/>
      <c r="X3344" s="14"/>
      <c r="Y3344" s="14"/>
      <c r="Z3344" s="14"/>
    </row>
    <row r="3345">
      <c r="A3345" s="106">
        <v>3344.0</v>
      </c>
      <c r="B3345" s="107" t="s">
        <v>8903</v>
      </c>
      <c r="C3345" s="107" t="s">
        <v>8667</v>
      </c>
      <c r="D3345" s="107" t="s">
        <v>4505</v>
      </c>
      <c r="E3345" s="36" t="s">
        <v>9560</v>
      </c>
      <c r="F3345" s="14"/>
      <c r="G3345" s="14"/>
      <c r="H3345" s="14"/>
      <c r="I3345" s="14"/>
      <c r="J3345" s="14"/>
      <c r="K3345" s="14"/>
      <c r="L3345" s="14"/>
      <c r="M3345" s="14"/>
      <c r="N3345" s="14"/>
      <c r="O3345" s="14"/>
      <c r="P3345" s="14"/>
      <c r="Q3345" s="14"/>
      <c r="R3345" s="14"/>
      <c r="S3345" s="14"/>
      <c r="T3345" s="14"/>
      <c r="U3345" s="14"/>
      <c r="V3345" s="14"/>
      <c r="W3345" s="14"/>
      <c r="X3345" s="14"/>
      <c r="Y3345" s="14"/>
      <c r="Z3345" s="14"/>
    </row>
    <row r="3346">
      <c r="A3346" s="106">
        <v>3345.0</v>
      </c>
      <c r="B3346" s="107" t="s">
        <v>8903</v>
      </c>
      <c r="C3346" s="107" t="s">
        <v>7093</v>
      </c>
      <c r="D3346" s="107" t="s">
        <v>4680</v>
      </c>
      <c r="E3346" s="36" t="s">
        <v>9561</v>
      </c>
      <c r="F3346" s="14"/>
      <c r="G3346" s="14"/>
      <c r="H3346" s="14"/>
      <c r="I3346" s="14"/>
      <c r="J3346" s="14"/>
      <c r="K3346" s="14"/>
      <c r="L3346" s="14"/>
      <c r="M3346" s="14"/>
      <c r="N3346" s="14"/>
      <c r="O3346" s="14"/>
      <c r="P3346" s="14"/>
      <c r="Q3346" s="14"/>
      <c r="R3346" s="14"/>
      <c r="S3346" s="14"/>
      <c r="T3346" s="14"/>
      <c r="U3346" s="14"/>
      <c r="V3346" s="14"/>
      <c r="W3346" s="14"/>
      <c r="X3346" s="14"/>
      <c r="Y3346" s="14"/>
      <c r="Z3346" s="14"/>
    </row>
    <row r="3347">
      <c r="A3347" s="106">
        <v>3346.0</v>
      </c>
      <c r="B3347" s="107" t="s">
        <v>8903</v>
      </c>
      <c r="C3347" s="107" t="s">
        <v>6362</v>
      </c>
      <c r="D3347" s="107" t="s">
        <v>4509</v>
      </c>
      <c r="E3347" s="36" t="s">
        <v>9562</v>
      </c>
      <c r="F3347" s="14"/>
      <c r="G3347" s="14"/>
      <c r="H3347" s="14"/>
      <c r="I3347" s="14"/>
      <c r="J3347" s="14"/>
      <c r="K3347" s="14"/>
      <c r="L3347" s="14"/>
      <c r="M3347" s="14"/>
      <c r="N3347" s="14"/>
      <c r="O3347" s="14"/>
      <c r="P3347" s="14"/>
      <c r="Q3347" s="14"/>
      <c r="R3347" s="14"/>
      <c r="S3347" s="14"/>
      <c r="T3347" s="14"/>
      <c r="U3347" s="14"/>
      <c r="V3347" s="14"/>
      <c r="W3347" s="14"/>
      <c r="X3347" s="14"/>
      <c r="Y3347" s="14"/>
      <c r="Z3347" s="14"/>
    </row>
    <row r="3348">
      <c r="A3348" s="106">
        <v>3347.0</v>
      </c>
      <c r="B3348" s="107" t="s">
        <v>8903</v>
      </c>
      <c r="C3348" s="107" t="s">
        <v>4876</v>
      </c>
      <c r="D3348" s="107" t="s">
        <v>4509</v>
      </c>
      <c r="E3348" s="36" t="s">
        <v>9563</v>
      </c>
      <c r="F3348" s="14"/>
      <c r="G3348" s="14"/>
      <c r="H3348" s="14"/>
      <c r="I3348" s="14"/>
      <c r="J3348" s="14"/>
      <c r="K3348" s="14"/>
      <c r="L3348" s="14"/>
      <c r="M3348" s="14"/>
      <c r="N3348" s="14"/>
      <c r="O3348" s="14"/>
      <c r="P3348" s="14"/>
      <c r="Q3348" s="14"/>
      <c r="R3348" s="14"/>
      <c r="S3348" s="14"/>
      <c r="T3348" s="14"/>
      <c r="U3348" s="14"/>
      <c r="V3348" s="14"/>
      <c r="W3348" s="14"/>
      <c r="X3348" s="14"/>
      <c r="Y3348" s="14"/>
      <c r="Z3348" s="14"/>
    </row>
    <row r="3349">
      <c r="A3349" s="106">
        <v>3348.0</v>
      </c>
      <c r="B3349" s="107" t="s">
        <v>8903</v>
      </c>
      <c r="C3349" s="107" t="s">
        <v>6843</v>
      </c>
      <c r="D3349" s="107" t="s">
        <v>4505</v>
      </c>
      <c r="E3349" s="36" t="s">
        <v>9564</v>
      </c>
      <c r="F3349" s="14"/>
      <c r="G3349" s="14"/>
      <c r="H3349" s="14"/>
      <c r="I3349" s="14"/>
      <c r="J3349" s="14"/>
      <c r="K3349" s="14"/>
      <c r="L3349" s="14"/>
      <c r="M3349" s="14"/>
      <c r="N3349" s="14"/>
      <c r="O3349" s="14"/>
      <c r="P3349" s="14"/>
      <c r="Q3349" s="14"/>
      <c r="R3349" s="14"/>
      <c r="S3349" s="14"/>
      <c r="T3349" s="14"/>
      <c r="U3349" s="14"/>
      <c r="V3349" s="14"/>
      <c r="W3349" s="14"/>
      <c r="X3349" s="14"/>
      <c r="Y3349" s="14"/>
      <c r="Z3349" s="14"/>
    </row>
    <row r="3350">
      <c r="A3350" s="106">
        <v>3349.0</v>
      </c>
      <c r="B3350" s="107" t="s">
        <v>8903</v>
      </c>
      <c r="C3350" s="107" t="s">
        <v>5583</v>
      </c>
      <c r="D3350" s="107" t="s">
        <v>4509</v>
      </c>
      <c r="E3350" s="36" t="s">
        <v>9565</v>
      </c>
      <c r="F3350" s="14"/>
      <c r="G3350" s="14"/>
      <c r="H3350" s="14"/>
      <c r="I3350" s="14"/>
      <c r="J3350" s="14"/>
      <c r="K3350" s="14"/>
      <c r="L3350" s="14"/>
      <c r="M3350" s="14"/>
      <c r="N3350" s="14"/>
      <c r="O3350" s="14"/>
      <c r="P3350" s="14"/>
      <c r="Q3350" s="14"/>
      <c r="R3350" s="14"/>
      <c r="S3350" s="14"/>
      <c r="T3350" s="14"/>
      <c r="U3350" s="14"/>
      <c r="V3350" s="14"/>
      <c r="W3350" s="14"/>
      <c r="X3350" s="14"/>
      <c r="Y3350" s="14"/>
      <c r="Z3350" s="14"/>
    </row>
    <row r="3351">
      <c r="A3351" s="106">
        <v>3350.0</v>
      </c>
      <c r="B3351" s="107" t="s">
        <v>8903</v>
      </c>
      <c r="C3351" s="107" t="s">
        <v>4962</v>
      </c>
      <c r="D3351" s="107" t="s">
        <v>4509</v>
      </c>
      <c r="E3351" s="36" t="s">
        <v>9566</v>
      </c>
      <c r="F3351" s="14"/>
      <c r="G3351" s="14"/>
      <c r="H3351" s="14"/>
      <c r="I3351" s="14"/>
      <c r="J3351" s="14"/>
      <c r="K3351" s="14"/>
      <c r="L3351" s="14"/>
      <c r="M3351" s="14"/>
      <c r="N3351" s="14"/>
      <c r="O3351" s="14"/>
      <c r="P3351" s="14"/>
      <c r="Q3351" s="14"/>
      <c r="R3351" s="14"/>
      <c r="S3351" s="14"/>
      <c r="T3351" s="14"/>
      <c r="U3351" s="14"/>
      <c r="V3351" s="14"/>
      <c r="W3351" s="14"/>
      <c r="X3351" s="14"/>
      <c r="Y3351" s="14"/>
      <c r="Z3351" s="14"/>
    </row>
    <row r="3352">
      <c r="A3352" s="106">
        <v>3351.0</v>
      </c>
      <c r="B3352" s="107" t="s">
        <v>8903</v>
      </c>
      <c r="C3352" s="107" t="s">
        <v>9567</v>
      </c>
      <c r="D3352" s="107" t="s">
        <v>4509</v>
      </c>
      <c r="E3352" s="36" t="s">
        <v>9568</v>
      </c>
      <c r="F3352" s="14"/>
      <c r="G3352" s="14"/>
      <c r="H3352" s="14"/>
      <c r="I3352" s="14"/>
      <c r="J3352" s="14"/>
      <c r="K3352" s="14"/>
      <c r="L3352" s="14"/>
      <c r="M3352" s="14"/>
      <c r="N3352" s="14"/>
      <c r="O3352" s="14"/>
      <c r="P3352" s="14"/>
      <c r="Q3352" s="14"/>
      <c r="R3352" s="14"/>
      <c r="S3352" s="14"/>
      <c r="T3352" s="14"/>
      <c r="U3352" s="14"/>
      <c r="V3352" s="14"/>
      <c r="W3352" s="14"/>
      <c r="X3352" s="14"/>
      <c r="Y3352" s="14"/>
      <c r="Z3352" s="14"/>
    </row>
    <row r="3353">
      <c r="A3353" s="106">
        <v>3352.0</v>
      </c>
      <c r="B3353" s="107" t="s">
        <v>8903</v>
      </c>
      <c r="C3353" s="107" t="s">
        <v>9342</v>
      </c>
      <c r="D3353" s="107" t="s">
        <v>4509</v>
      </c>
      <c r="E3353" s="36" t="s">
        <v>9569</v>
      </c>
      <c r="F3353" s="14"/>
      <c r="G3353" s="14"/>
      <c r="H3353" s="14"/>
      <c r="I3353" s="14"/>
      <c r="J3353" s="14"/>
      <c r="K3353" s="14"/>
      <c r="L3353" s="14"/>
      <c r="M3353" s="14"/>
      <c r="N3353" s="14"/>
      <c r="O3353" s="14"/>
      <c r="P3353" s="14"/>
      <c r="Q3353" s="14"/>
      <c r="R3353" s="14"/>
      <c r="S3353" s="14"/>
      <c r="T3353" s="14"/>
      <c r="U3353" s="14"/>
      <c r="V3353" s="14"/>
      <c r="W3353" s="14"/>
      <c r="X3353" s="14"/>
      <c r="Y3353" s="14"/>
      <c r="Z3353" s="14"/>
    </row>
    <row r="3354">
      <c r="A3354" s="106">
        <v>3353.0</v>
      </c>
      <c r="B3354" s="107" t="s">
        <v>8903</v>
      </c>
      <c r="C3354" s="107" t="s">
        <v>4599</v>
      </c>
      <c r="D3354" s="107" t="s">
        <v>4509</v>
      </c>
      <c r="E3354" s="36" t="s">
        <v>9570</v>
      </c>
      <c r="F3354" s="14"/>
      <c r="G3354" s="14"/>
      <c r="H3354" s="14"/>
      <c r="I3354" s="14"/>
      <c r="J3354" s="14"/>
      <c r="K3354" s="14"/>
      <c r="L3354" s="14"/>
      <c r="M3354" s="14"/>
      <c r="N3354" s="14"/>
      <c r="O3354" s="14"/>
      <c r="P3354" s="14"/>
      <c r="Q3354" s="14"/>
      <c r="R3354" s="14"/>
      <c r="S3354" s="14"/>
      <c r="T3354" s="14"/>
      <c r="U3354" s="14"/>
      <c r="V3354" s="14"/>
      <c r="W3354" s="14"/>
      <c r="X3354" s="14"/>
      <c r="Y3354" s="14"/>
      <c r="Z3354" s="14"/>
    </row>
    <row r="3355">
      <c r="A3355" s="106">
        <v>3354.0</v>
      </c>
      <c r="B3355" s="107" t="s">
        <v>8903</v>
      </c>
      <c r="C3355" s="107" t="s">
        <v>9571</v>
      </c>
      <c r="D3355" s="107" t="s">
        <v>4509</v>
      </c>
      <c r="E3355" s="36" t="s">
        <v>9572</v>
      </c>
      <c r="F3355" s="14"/>
      <c r="G3355" s="14"/>
      <c r="H3355" s="14"/>
      <c r="I3355" s="14"/>
      <c r="J3355" s="14"/>
      <c r="K3355" s="14"/>
      <c r="L3355" s="14"/>
      <c r="M3355" s="14"/>
      <c r="N3355" s="14"/>
      <c r="O3355" s="14"/>
      <c r="P3355" s="14"/>
      <c r="Q3355" s="14"/>
      <c r="R3355" s="14"/>
      <c r="S3355" s="14"/>
      <c r="T3355" s="14"/>
      <c r="U3355" s="14"/>
      <c r="V3355" s="14"/>
      <c r="W3355" s="14"/>
      <c r="X3355" s="14"/>
      <c r="Y3355" s="14"/>
      <c r="Z3355" s="14"/>
    </row>
    <row r="3356">
      <c r="A3356" s="106">
        <v>3355.0</v>
      </c>
      <c r="B3356" s="107" t="s">
        <v>8903</v>
      </c>
      <c r="C3356" s="107" t="s">
        <v>4976</v>
      </c>
      <c r="D3356" s="107" t="s">
        <v>4509</v>
      </c>
      <c r="E3356" s="36" t="s">
        <v>9573</v>
      </c>
      <c r="F3356" s="14"/>
      <c r="G3356" s="14"/>
      <c r="H3356" s="14"/>
      <c r="I3356" s="14"/>
      <c r="J3356" s="14"/>
      <c r="K3356" s="14"/>
      <c r="L3356" s="14"/>
      <c r="M3356" s="14"/>
      <c r="N3356" s="14"/>
      <c r="O3356" s="14"/>
      <c r="P3356" s="14"/>
      <c r="Q3356" s="14"/>
      <c r="R3356" s="14"/>
      <c r="S3356" s="14"/>
      <c r="T3356" s="14"/>
      <c r="U3356" s="14"/>
      <c r="V3356" s="14"/>
      <c r="W3356" s="14"/>
      <c r="X3356" s="14"/>
      <c r="Y3356" s="14"/>
      <c r="Z3356" s="14"/>
    </row>
    <row r="3357">
      <c r="A3357" s="106">
        <v>3356.0</v>
      </c>
      <c r="B3357" s="107" t="s">
        <v>8903</v>
      </c>
      <c r="C3357" s="107" t="s">
        <v>4686</v>
      </c>
      <c r="D3357" s="107" t="s">
        <v>4509</v>
      </c>
      <c r="E3357" s="36" t="s">
        <v>9574</v>
      </c>
      <c r="F3357" s="14"/>
      <c r="G3357" s="14"/>
      <c r="H3357" s="14"/>
      <c r="I3357" s="14"/>
      <c r="J3357" s="14"/>
      <c r="K3357" s="14"/>
      <c r="L3357" s="14"/>
      <c r="M3357" s="14"/>
      <c r="N3357" s="14"/>
      <c r="O3357" s="14"/>
      <c r="P3357" s="14"/>
      <c r="Q3357" s="14"/>
      <c r="R3357" s="14"/>
      <c r="S3357" s="14"/>
      <c r="T3357" s="14"/>
      <c r="U3357" s="14"/>
      <c r="V3357" s="14"/>
      <c r="W3357" s="14"/>
      <c r="X3357" s="14"/>
      <c r="Y3357" s="14"/>
      <c r="Z3357" s="14"/>
    </row>
    <row r="3358">
      <c r="A3358" s="106">
        <v>3357.0</v>
      </c>
      <c r="B3358" s="107" t="s">
        <v>8903</v>
      </c>
      <c r="C3358" s="107" t="s">
        <v>4976</v>
      </c>
      <c r="D3358" s="107" t="s">
        <v>4509</v>
      </c>
      <c r="E3358" s="36" t="s">
        <v>9575</v>
      </c>
      <c r="F3358" s="14"/>
      <c r="G3358" s="14"/>
      <c r="H3358" s="14"/>
      <c r="I3358" s="14"/>
      <c r="J3358" s="14"/>
      <c r="K3358" s="14"/>
      <c r="L3358" s="14"/>
      <c r="M3358" s="14"/>
      <c r="N3358" s="14"/>
      <c r="O3358" s="14"/>
      <c r="P3358" s="14"/>
      <c r="Q3358" s="14"/>
      <c r="R3358" s="14"/>
      <c r="S3358" s="14"/>
      <c r="T3358" s="14"/>
      <c r="U3358" s="14"/>
      <c r="V3358" s="14"/>
      <c r="W3358" s="14"/>
      <c r="X3358" s="14"/>
      <c r="Y3358" s="14"/>
      <c r="Z3358" s="14"/>
    </row>
    <row r="3359">
      <c r="A3359" s="106">
        <v>3358.0</v>
      </c>
      <c r="B3359" s="107" t="s">
        <v>8903</v>
      </c>
      <c r="C3359" s="107" t="s">
        <v>9576</v>
      </c>
      <c r="D3359" s="107" t="s">
        <v>4509</v>
      </c>
      <c r="E3359" s="36" t="s">
        <v>9577</v>
      </c>
      <c r="F3359" s="14"/>
      <c r="G3359" s="14"/>
      <c r="H3359" s="14"/>
      <c r="I3359" s="14"/>
      <c r="J3359" s="14"/>
      <c r="K3359" s="14"/>
      <c r="L3359" s="14"/>
      <c r="M3359" s="14"/>
      <c r="N3359" s="14"/>
      <c r="O3359" s="14"/>
      <c r="P3359" s="14"/>
      <c r="Q3359" s="14"/>
      <c r="R3359" s="14"/>
      <c r="S3359" s="14"/>
      <c r="T3359" s="14"/>
      <c r="U3359" s="14"/>
      <c r="V3359" s="14"/>
      <c r="W3359" s="14"/>
      <c r="X3359" s="14"/>
      <c r="Y3359" s="14"/>
      <c r="Z3359" s="14"/>
    </row>
    <row r="3360">
      <c r="A3360" s="106">
        <v>3359.0</v>
      </c>
      <c r="B3360" s="107" t="s">
        <v>8903</v>
      </c>
      <c r="C3360" s="107" t="s">
        <v>9578</v>
      </c>
      <c r="D3360" s="107" t="s">
        <v>4509</v>
      </c>
      <c r="E3360" s="36" t="s">
        <v>9579</v>
      </c>
      <c r="F3360" s="14"/>
      <c r="G3360" s="14"/>
      <c r="H3360" s="14"/>
      <c r="I3360" s="14"/>
      <c r="J3360" s="14"/>
      <c r="K3360" s="14"/>
      <c r="L3360" s="14"/>
      <c r="M3360" s="14"/>
      <c r="N3360" s="14"/>
      <c r="O3360" s="14"/>
      <c r="P3360" s="14"/>
      <c r="Q3360" s="14"/>
      <c r="R3360" s="14"/>
      <c r="S3360" s="14"/>
      <c r="T3360" s="14"/>
      <c r="U3360" s="14"/>
      <c r="V3360" s="14"/>
      <c r="W3360" s="14"/>
      <c r="X3360" s="14"/>
      <c r="Y3360" s="14"/>
      <c r="Z3360" s="14"/>
    </row>
    <row r="3361">
      <c r="A3361" s="106">
        <v>3360.0</v>
      </c>
      <c r="B3361" s="107" t="s">
        <v>8903</v>
      </c>
      <c r="C3361" s="107" t="s">
        <v>9580</v>
      </c>
      <c r="D3361" s="107" t="s">
        <v>4509</v>
      </c>
      <c r="E3361" s="36" t="s">
        <v>9581</v>
      </c>
      <c r="F3361" s="14"/>
      <c r="G3361" s="14"/>
      <c r="H3361" s="14"/>
      <c r="I3361" s="14"/>
      <c r="J3361" s="14"/>
      <c r="K3361" s="14"/>
      <c r="L3361" s="14"/>
      <c r="M3361" s="14"/>
      <c r="N3361" s="14"/>
      <c r="O3361" s="14"/>
      <c r="P3361" s="14"/>
      <c r="Q3361" s="14"/>
      <c r="R3361" s="14"/>
      <c r="S3361" s="14"/>
      <c r="T3361" s="14"/>
      <c r="U3361" s="14"/>
      <c r="V3361" s="14"/>
      <c r="W3361" s="14"/>
      <c r="X3361" s="14"/>
      <c r="Y3361" s="14"/>
      <c r="Z3361" s="14"/>
    </row>
    <row r="3362">
      <c r="A3362" s="106">
        <v>3361.0</v>
      </c>
      <c r="B3362" s="107" t="s">
        <v>8903</v>
      </c>
      <c r="C3362" s="107" t="s">
        <v>6632</v>
      </c>
      <c r="D3362" s="107" t="s">
        <v>4509</v>
      </c>
      <c r="E3362" s="36" t="s">
        <v>9582</v>
      </c>
      <c r="F3362" s="14"/>
      <c r="G3362" s="14"/>
      <c r="H3362" s="14"/>
      <c r="I3362" s="14"/>
      <c r="J3362" s="14"/>
      <c r="K3362" s="14"/>
      <c r="L3362" s="14"/>
      <c r="M3362" s="14"/>
      <c r="N3362" s="14"/>
      <c r="O3362" s="14"/>
      <c r="P3362" s="14"/>
      <c r="Q3362" s="14"/>
      <c r="R3362" s="14"/>
      <c r="S3362" s="14"/>
      <c r="T3362" s="14"/>
      <c r="U3362" s="14"/>
      <c r="V3362" s="14"/>
      <c r="W3362" s="14"/>
      <c r="X3362" s="14"/>
      <c r="Y3362" s="14"/>
      <c r="Z3362" s="14"/>
    </row>
    <row r="3363">
      <c r="A3363" s="106">
        <v>3362.0</v>
      </c>
      <c r="B3363" s="107" t="s">
        <v>8903</v>
      </c>
      <c r="C3363" s="107" t="s">
        <v>9583</v>
      </c>
      <c r="D3363" s="107" t="s">
        <v>4509</v>
      </c>
      <c r="E3363" s="36" t="s">
        <v>9584</v>
      </c>
      <c r="F3363" s="14"/>
      <c r="G3363" s="14"/>
      <c r="H3363" s="14"/>
      <c r="I3363" s="14"/>
      <c r="J3363" s="14"/>
      <c r="K3363" s="14"/>
      <c r="L3363" s="14"/>
      <c r="M3363" s="14"/>
      <c r="N3363" s="14"/>
      <c r="O3363" s="14"/>
      <c r="P3363" s="14"/>
      <c r="Q3363" s="14"/>
      <c r="R3363" s="14"/>
      <c r="S3363" s="14"/>
      <c r="T3363" s="14"/>
      <c r="U3363" s="14"/>
      <c r="V3363" s="14"/>
      <c r="W3363" s="14"/>
      <c r="X3363" s="14"/>
      <c r="Y3363" s="14"/>
      <c r="Z3363" s="14"/>
    </row>
    <row r="3364">
      <c r="A3364" s="106">
        <v>3363.0</v>
      </c>
      <c r="B3364" s="107" t="s">
        <v>8903</v>
      </c>
      <c r="C3364" s="107" t="s">
        <v>4633</v>
      </c>
      <c r="D3364" s="107" t="s">
        <v>4509</v>
      </c>
      <c r="E3364" s="36" t="s">
        <v>9585</v>
      </c>
      <c r="F3364" s="14"/>
      <c r="G3364" s="14"/>
      <c r="H3364" s="14"/>
      <c r="I3364" s="14"/>
      <c r="J3364" s="14"/>
      <c r="K3364" s="14"/>
      <c r="L3364" s="14"/>
      <c r="M3364" s="14"/>
      <c r="N3364" s="14"/>
      <c r="O3364" s="14"/>
      <c r="P3364" s="14"/>
      <c r="Q3364" s="14"/>
      <c r="R3364" s="14"/>
      <c r="S3364" s="14"/>
      <c r="T3364" s="14"/>
      <c r="U3364" s="14"/>
      <c r="V3364" s="14"/>
      <c r="W3364" s="14"/>
      <c r="X3364" s="14"/>
      <c r="Y3364" s="14"/>
      <c r="Z3364" s="14"/>
    </row>
    <row r="3365">
      <c r="A3365" s="106">
        <v>3364.0</v>
      </c>
      <c r="B3365" s="107" t="s">
        <v>8903</v>
      </c>
      <c r="C3365" s="107" t="s">
        <v>5882</v>
      </c>
      <c r="D3365" s="107" t="s">
        <v>4509</v>
      </c>
      <c r="E3365" s="36" t="s">
        <v>9586</v>
      </c>
      <c r="F3365" s="14"/>
      <c r="G3365" s="14"/>
      <c r="H3365" s="14"/>
      <c r="I3365" s="14"/>
      <c r="J3365" s="14"/>
      <c r="K3365" s="14"/>
      <c r="L3365" s="14"/>
      <c r="M3365" s="14"/>
      <c r="N3365" s="14"/>
      <c r="O3365" s="14"/>
      <c r="P3365" s="14"/>
      <c r="Q3365" s="14"/>
      <c r="R3365" s="14"/>
      <c r="S3365" s="14"/>
      <c r="T3365" s="14"/>
      <c r="U3365" s="14"/>
      <c r="V3365" s="14"/>
      <c r="W3365" s="14"/>
      <c r="X3365" s="14"/>
      <c r="Y3365" s="14"/>
      <c r="Z3365" s="14"/>
    </row>
    <row r="3366">
      <c r="A3366" s="106">
        <v>3365.0</v>
      </c>
      <c r="B3366" s="107" t="s">
        <v>8903</v>
      </c>
      <c r="C3366" s="107" t="s">
        <v>9587</v>
      </c>
      <c r="D3366" s="107" t="s">
        <v>4509</v>
      </c>
      <c r="E3366" s="36" t="s">
        <v>9588</v>
      </c>
      <c r="F3366" s="14"/>
      <c r="G3366" s="14"/>
      <c r="H3366" s="14"/>
      <c r="I3366" s="14"/>
      <c r="J3366" s="14"/>
      <c r="K3366" s="14"/>
      <c r="L3366" s="14"/>
      <c r="M3366" s="14"/>
      <c r="N3366" s="14"/>
      <c r="O3366" s="14"/>
      <c r="P3366" s="14"/>
      <c r="Q3366" s="14"/>
      <c r="R3366" s="14"/>
      <c r="S3366" s="14"/>
      <c r="T3366" s="14"/>
      <c r="U3366" s="14"/>
      <c r="V3366" s="14"/>
      <c r="W3366" s="14"/>
      <c r="X3366" s="14"/>
      <c r="Y3366" s="14"/>
      <c r="Z3366" s="14"/>
    </row>
    <row r="3367">
      <c r="A3367" s="106">
        <v>3366.0</v>
      </c>
      <c r="B3367" s="107" t="s">
        <v>8903</v>
      </c>
      <c r="C3367" s="107" t="s">
        <v>9589</v>
      </c>
      <c r="D3367" s="107" t="s">
        <v>4509</v>
      </c>
      <c r="E3367" s="36" t="s">
        <v>9590</v>
      </c>
      <c r="F3367" s="14"/>
      <c r="G3367" s="14"/>
      <c r="H3367" s="14"/>
      <c r="I3367" s="14"/>
      <c r="J3367" s="14"/>
      <c r="K3367" s="14"/>
      <c r="L3367" s="14"/>
      <c r="M3367" s="14"/>
      <c r="N3367" s="14"/>
      <c r="O3367" s="14"/>
      <c r="P3367" s="14"/>
      <c r="Q3367" s="14"/>
      <c r="R3367" s="14"/>
      <c r="S3367" s="14"/>
      <c r="T3367" s="14"/>
      <c r="U3367" s="14"/>
      <c r="V3367" s="14"/>
      <c r="W3367" s="14"/>
      <c r="X3367" s="14"/>
      <c r="Y3367" s="14"/>
      <c r="Z3367" s="14"/>
    </row>
    <row r="3368">
      <c r="A3368" s="106">
        <v>3367.0</v>
      </c>
      <c r="B3368" s="107" t="s">
        <v>8903</v>
      </c>
      <c r="C3368" s="107" t="s">
        <v>9591</v>
      </c>
      <c r="D3368" s="107" t="s">
        <v>4509</v>
      </c>
      <c r="E3368" s="36" t="s">
        <v>9592</v>
      </c>
      <c r="F3368" s="14"/>
      <c r="G3368" s="14"/>
      <c r="H3368" s="14"/>
      <c r="I3368" s="14"/>
      <c r="J3368" s="14"/>
      <c r="K3368" s="14"/>
      <c r="L3368" s="14"/>
      <c r="M3368" s="14"/>
      <c r="N3368" s="14"/>
      <c r="O3368" s="14"/>
      <c r="P3368" s="14"/>
      <c r="Q3368" s="14"/>
      <c r="R3368" s="14"/>
      <c r="S3368" s="14"/>
      <c r="T3368" s="14"/>
      <c r="U3368" s="14"/>
      <c r="V3368" s="14"/>
      <c r="W3368" s="14"/>
      <c r="X3368" s="14"/>
      <c r="Y3368" s="14"/>
      <c r="Z3368" s="14"/>
    </row>
    <row r="3369">
      <c r="A3369" s="106">
        <v>3368.0</v>
      </c>
      <c r="B3369" s="107" t="s">
        <v>8903</v>
      </c>
      <c r="C3369" s="107" t="s">
        <v>4536</v>
      </c>
      <c r="D3369" s="107" t="s">
        <v>4509</v>
      </c>
      <c r="E3369" s="36" t="s">
        <v>9593</v>
      </c>
      <c r="F3369" s="14"/>
      <c r="G3369" s="14"/>
      <c r="H3369" s="14"/>
      <c r="I3369" s="14"/>
      <c r="J3369" s="14"/>
      <c r="K3369" s="14"/>
      <c r="L3369" s="14"/>
      <c r="M3369" s="14"/>
      <c r="N3369" s="14"/>
      <c r="O3369" s="14"/>
      <c r="P3369" s="14"/>
      <c r="Q3369" s="14"/>
      <c r="R3369" s="14"/>
      <c r="S3369" s="14"/>
      <c r="T3369" s="14"/>
      <c r="U3369" s="14"/>
      <c r="V3369" s="14"/>
      <c r="W3369" s="14"/>
      <c r="X3369" s="14"/>
      <c r="Y3369" s="14"/>
      <c r="Z3369" s="14"/>
    </row>
    <row r="3370">
      <c r="A3370" s="106">
        <v>3369.0</v>
      </c>
      <c r="B3370" s="107" t="s">
        <v>8903</v>
      </c>
      <c r="C3370" s="107" t="s">
        <v>5749</v>
      </c>
      <c r="D3370" s="107" t="s">
        <v>4509</v>
      </c>
      <c r="E3370" s="36" t="s">
        <v>9594</v>
      </c>
      <c r="F3370" s="14"/>
      <c r="G3370" s="14"/>
      <c r="H3370" s="14"/>
      <c r="I3370" s="14"/>
      <c r="J3370" s="14"/>
      <c r="K3370" s="14"/>
      <c r="L3370" s="14"/>
      <c r="M3370" s="14"/>
      <c r="N3370" s="14"/>
      <c r="O3370" s="14"/>
      <c r="P3370" s="14"/>
      <c r="Q3370" s="14"/>
      <c r="R3370" s="14"/>
      <c r="S3370" s="14"/>
      <c r="T3370" s="14"/>
      <c r="U3370" s="14"/>
      <c r="V3370" s="14"/>
      <c r="W3370" s="14"/>
      <c r="X3370" s="14"/>
      <c r="Y3370" s="14"/>
      <c r="Z3370" s="14"/>
    </row>
    <row r="3371">
      <c r="A3371" s="106">
        <v>3370.0</v>
      </c>
      <c r="B3371" s="107" t="s">
        <v>8903</v>
      </c>
      <c r="C3371" s="107" t="s">
        <v>9595</v>
      </c>
      <c r="D3371" s="107" t="s">
        <v>4509</v>
      </c>
      <c r="E3371" s="36" t="s">
        <v>9596</v>
      </c>
      <c r="F3371" s="14"/>
      <c r="G3371" s="14"/>
      <c r="H3371" s="14"/>
      <c r="I3371" s="14"/>
      <c r="J3371" s="14"/>
      <c r="K3371" s="14"/>
      <c r="L3371" s="14"/>
      <c r="M3371" s="14"/>
      <c r="N3371" s="14"/>
      <c r="O3371" s="14"/>
      <c r="P3371" s="14"/>
      <c r="Q3371" s="14"/>
      <c r="R3371" s="14"/>
      <c r="S3371" s="14"/>
      <c r="T3371" s="14"/>
      <c r="U3371" s="14"/>
      <c r="V3371" s="14"/>
      <c r="W3371" s="14"/>
      <c r="X3371" s="14"/>
      <c r="Y3371" s="14"/>
      <c r="Z3371" s="14"/>
    </row>
    <row r="3372">
      <c r="A3372" s="106">
        <v>3371.0</v>
      </c>
      <c r="B3372" s="107" t="s">
        <v>8903</v>
      </c>
      <c r="C3372" s="107" t="s">
        <v>4897</v>
      </c>
      <c r="D3372" s="107" t="s">
        <v>4509</v>
      </c>
      <c r="E3372" s="36" t="s">
        <v>9597</v>
      </c>
      <c r="F3372" s="14"/>
      <c r="G3372" s="14"/>
      <c r="H3372" s="14"/>
      <c r="I3372" s="14"/>
      <c r="J3372" s="14"/>
      <c r="K3372" s="14"/>
      <c r="L3372" s="14"/>
      <c r="M3372" s="14"/>
      <c r="N3372" s="14"/>
      <c r="O3372" s="14"/>
      <c r="P3372" s="14"/>
      <c r="Q3372" s="14"/>
      <c r="R3372" s="14"/>
      <c r="S3372" s="14"/>
      <c r="T3372" s="14"/>
      <c r="U3372" s="14"/>
      <c r="V3372" s="14"/>
      <c r="W3372" s="14"/>
      <c r="X3372" s="14"/>
      <c r="Y3372" s="14"/>
      <c r="Z3372" s="14"/>
    </row>
    <row r="3373">
      <c r="A3373" s="106">
        <v>3372.0</v>
      </c>
      <c r="B3373" s="107" t="s">
        <v>8903</v>
      </c>
      <c r="C3373" s="107" t="s">
        <v>6582</v>
      </c>
      <c r="D3373" s="107" t="s">
        <v>4509</v>
      </c>
      <c r="E3373" s="36" t="s">
        <v>9598</v>
      </c>
      <c r="F3373" s="14"/>
      <c r="G3373" s="14"/>
      <c r="H3373" s="14"/>
      <c r="I3373" s="14"/>
      <c r="J3373" s="14"/>
      <c r="K3373" s="14"/>
      <c r="L3373" s="14"/>
      <c r="M3373" s="14"/>
      <c r="N3373" s="14"/>
      <c r="O3373" s="14"/>
      <c r="P3373" s="14"/>
      <c r="Q3373" s="14"/>
      <c r="R3373" s="14"/>
      <c r="S3373" s="14"/>
      <c r="T3373" s="14"/>
      <c r="U3373" s="14"/>
      <c r="V3373" s="14"/>
      <c r="W3373" s="14"/>
      <c r="X3373" s="14"/>
      <c r="Y3373" s="14"/>
      <c r="Z3373" s="14"/>
    </row>
    <row r="3374">
      <c r="A3374" s="106">
        <v>3373.0</v>
      </c>
      <c r="B3374" s="107" t="s">
        <v>8903</v>
      </c>
      <c r="C3374" s="107" t="s">
        <v>9599</v>
      </c>
      <c r="D3374" s="107" t="s">
        <v>4505</v>
      </c>
      <c r="E3374" s="36" t="s">
        <v>9600</v>
      </c>
      <c r="F3374" s="14"/>
      <c r="G3374" s="14"/>
      <c r="H3374" s="14"/>
      <c r="I3374" s="14"/>
      <c r="J3374" s="14"/>
      <c r="K3374" s="14"/>
      <c r="L3374" s="14"/>
      <c r="M3374" s="14"/>
      <c r="N3374" s="14"/>
      <c r="O3374" s="14"/>
      <c r="P3374" s="14"/>
      <c r="Q3374" s="14"/>
      <c r="R3374" s="14"/>
      <c r="S3374" s="14"/>
      <c r="T3374" s="14"/>
      <c r="U3374" s="14"/>
      <c r="V3374" s="14"/>
      <c r="W3374" s="14"/>
      <c r="X3374" s="14"/>
      <c r="Y3374" s="14"/>
      <c r="Z3374" s="14"/>
    </row>
    <row r="3375">
      <c r="A3375" s="106">
        <v>3374.0</v>
      </c>
      <c r="B3375" s="107" t="s">
        <v>8903</v>
      </c>
      <c r="C3375" s="107" t="s">
        <v>6792</v>
      </c>
      <c r="D3375" s="107" t="s">
        <v>4509</v>
      </c>
      <c r="E3375" s="36" t="s">
        <v>9601</v>
      </c>
      <c r="F3375" s="14"/>
      <c r="G3375" s="14"/>
      <c r="H3375" s="14"/>
      <c r="I3375" s="14"/>
      <c r="J3375" s="14"/>
      <c r="K3375" s="14"/>
      <c r="L3375" s="14"/>
      <c r="M3375" s="14"/>
      <c r="N3375" s="14"/>
      <c r="O3375" s="14"/>
      <c r="P3375" s="14"/>
      <c r="Q3375" s="14"/>
      <c r="R3375" s="14"/>
      <c r="S3375" s="14"/>
      <c r="T3375" s="14"/>
      <c r="U3375" s="14"/>
      <c r="V3375" s="14"/>
      <c r="W3375" s="14"/>
      <c r="X3375" s="14"/>
      <c r="Y3375" s="14"/>
      <c r="Z3375" s="14"/>
    </row>
    <row r="3376">
      <c r="A3376" s="106">
        <v>3375.0</v>
      </c>
      <c r="B3376" s="107" t="s">
        <v>8903</v>
      </c>
      <c r="C3376" s="107" t="s">
        <v>9602</v>
      </c>
      <c r="D3376" s="107" t="s">
        <v>4509</v>
      </c>
      <c r="E3376" s="36" t="s">
        <v>9603</v>
      </c>
      <c r="F3376" s="14"/>
      <c r="G3376" s="14"/>
      <c r="H3376" s="14"/>
      <c r="I3376" s="14"/>
      <c r="J3376" s="14"/>
      <c r="K3376" s="14"/>
      <c r="L3376" s="14"/>
      <c r="M3376" s="14"/>
      <c r="N3376" s="14"/>
      <c r="O3376" s="14"/>
      <c r="P3376" s="14"/>
      <c r="Q3376" s="14"/>
      <c r="R3376" s="14"/>
      <c r="S3376" s="14"/>
      <c r="T3376" s="14"/>
      <c r="U3376" s="14"/>
      <c r="V3376" s="14"/>
      <c r="W3376" s="14"/>
      <c r="X3376" s="14"/>
      <c r="Y3376" s="14"/>
      <c r="Z3376" s="14"/>
    </row>
    <row r="3377">
      <c r="A3377" s="106">
        <v>3376.0</v>
      </c>
      <c r="B3377" s="107" t="s">
        <v>8903</v>
      </c>
      <c r="C3377" s="107" t="s">
        <v>9604</v>
      </c>
      <c r="D3377" s="107" t="s">
        <v>4509</v>
      </c>
      <c r="E3377" s="36" t="s">
        <v>9605</v>
      </c>
      <c r="F3377" s="14"/>
      <c r="G3377" s="14"/>
      <c r="H3377" s="14"/>
      <c r="I3377" s="14"/>
      <c r="J3377" s="14"/>
      <c r="K3377" s="14"/>
      <c r="L3377" s="14"/>
      <c r="M3377" s="14"/>
      <c r="N3377" s="14"/>
      <c r="O3377" s="14"/>
      <c r="P3377" s="14"/>
      <c r="Q3377" s="14"/>
      <c r="R3377" s="14"/>
      <c r="S3377" s="14"/>
      <c r="T3377" s="14"/>
      <c r="U3377" s="14"/>
      <c r="V3377" s="14"/>
      <c r="W3377" s="14"/>
      <c r="X3377" s="14"/>
      <c r="Y3377" s="14"/>
      <c r="Z3377" s="14"/>
    </row>
    <row r="3378">
      <c r="A3378" s="106">
        <v>3377.0</v>
      </c>
      <c r="B3378" s="107" t="s">
        <v>8903</v>
      </c>
      <c r="C3378" s="107" t="s">
        <v>8911</v>
      </c>
      <c r="D3378" s="107" t="s">
        <v>4509</v>
      </c>
      <c r="E3378" s="36" t="s">
        <v>9606</v>
      </c>
      <c r="F3378" s="14"/>
      <c r="G3378" s="14"/>
      <c r="H3378" s="14"/>
      <c r="I3378" s="14"/>
      <c r="J3378" s="14"/>
      <c r="K3378" s="14"/>
      <c r="L3378" s="14"/>
      <c r="M3378" s="14"/>
      <c r="N3378" s="14"/>
      <c r="O3378" s="14"/>
      <c r="P3378" s="14"/>
      <c r="Q3378" s="14"/>
      <c r="R3378" s="14"/>
      <c r="S3378" s="14"/>
      <c r="T3378" s="14"/>
      <c r="U3378" s="14"/>
      <c r="V3378" s="14"/>
      <c r="W3378" s="14"/>
      <c r="X3378" s="14"/>
      <c r="Y3378" s="14"/>
      <c r="Z3378" s="14"/>
    </row>
    <row r="3379">
      <c r="A3379" s="106">
        <v>3378.0</v>
      </c>
      <c r="B3379" s="107" t="s">
        <v>8903</v>
      </c>
      <c r="C3379" s="107" t="s">
        <v>5025</v>
      </c>
      <c r="D3379" s="107" t="s">
        <v>4505</v>
      </c>
      <c r="E3379" s="36" t="s">
        <v>9607</v>
      </c>
      <c r="F3379" s="14"/>
      <c r="G3379" s="14"/>
      <c r="H3379" s="14"/>
      <c r="I3379" s="14"/>
      <c r="J3379" s="14"/>
      <c r="K3379" s="14"/>
      <c r="L3379" s="14"/>
      <c r="M3379" s="14"/>
      <c r="N3379" s="14"/>
      <c r="O3379" s="14"/>
      <c r="P3379" s="14"/>
      <c r="Q3379" s="14"/>
      <c r="R3379" s="14"/>
      <c r="S3379" s="14"/>
      <c r="T3379" s="14"/>
      <c r="U3379" s="14"/>
      <c r="V3379" s="14"/>
      <c r="W3379" s="14"/>
      <c r="X3379" s="14"/>
      <c r="Y3379" s="14"/>
      <c r="Z3379" s="14"/>
    </row>
    <row r="3380">
      <c r="A3380" s="106">
        <v>3379.0</v>
      </c>
      <c r="B3380" s="107" t="s">
        <v>8903</v>
      </c>
      <c r="C3380" s="107" t="s">
        <v>9608</v>
      </c>
      <c r="D3380" s="107" t="s">
        <v>4509</v>
      </c>
      <c r="E3380" s="36" t="s">
        <v>9609</v>
      </c>
      <c r="F3380" s="14"/>
      <c r="G3380" s="14"/>
      <c r="H3380" s="14"/>
      <c r="I3380" s="14"/>
      <c r="J3380" s="14"/>
      <c r="K3380" s="14"/>
      <c r="L3380" s="14"/>
      <c r="M3380" s="14"/>
      <c r="N3380" s="14"/>
      <c r="O3380" s="14"/>
      <c r="P3380" s="14"/>
      <c r="Q3380" s="14"/>
      <c r="R3380" s="14"/>
      <c r="S3380" s="14"/>
      <c r="T3380" s="14"/>
      <c r="U3380" s="14"/>
      <c r="V3380" s="14"/>
      <c r="W3380" s="14"/>
      <c r="X3380" s="14"/>
      <c r="Y3380" s="14"/>
      <c r="Z3380" s="14"/>
    </row>
    <row r="3381">
      <c r="A3381" s="106">
        <v>3380.0</v>
      </c>
      <c r="B3381" s="107" t="s">
        <v>8903</v>
      </c>
      <c r="C3381" s="107" t="s">
        <v>9610</v>
      </c>
      <c r="D3381" s="107" t="s">
        <v>4509</v>
      </c>
      <c r="E3381" s="36" t="s">
        <v>9611</v>
      </c>
      <c r="F3381" s="14"/>
      <c r="G3381" s="14"/>
      <c r="H3381" s="14"/>
      <c r="I3381" s="14"/>
      <c r="J3381" s="14"/>
      <c r="K3381" s="14"/>
      <c r="L3381" s="14"/>
      <c r="M3381" s="14"/>
      <c r="N3381" s="14"/>
      <c r="O3381" s="14"/>
      <c r="P3381" s="14"/>
      <c r="Q3381" s="14"/>
      <c r="R3381" s="14"/>
      <c r="S3381" s="14"/>
      <c r="T3381" s="14"/>
      <c r="U3381" s="14"/>
      <c r="V3381" s="14"/>
      <c r="W3381" s="14"/>
      <c r="X3381" s="14"/>
      <c r="Y3381" s="14"/>
      <c r="Z3381" s="14"/>
    </row>
    <row r="3382">
      <c r="A3382" s="106">
        <v>3381.0</v>
      </c>
      <c r="B3382" s="107" t="s">
        <v>8903</v>
      </c>
      <c r="C3382" s="107" t="s">
        <v>5749</v>
      </c>
      <c r="D3382" s="107" t="s">
        <v>4509</v>
      </c>
      <c r="E3382" s="36" t="s">
        <v>9612</v>
      </c>
      <c r="F3382" s="14"/>
      <c r="G3382" s="14"/>
      <c r="H3382" s="14"/>
      <c r="I3382" s="14"/>
      <c r="J3382" s="14"/>
      <c r="K3382" s="14"/>
      <c r="L3382" s="14"/>
      <c r="M3382" s="14"/>
      <c r="N3382" s="14"/>
      <c r="O3382" s="14"/>
      <c r="P3382" s="14"/>
      <c r="Q3382" s="14"/>
      <c r="R3382" s="14"/>
      <c r="S3382" s="14"/>
      <c r="T3382" s="14"/>
      <c r="U3382" s="14"/>
      <c r="V3382" s="14"/>
      <c r="W3382" s="14"/>
      <c r="X3382" s="14"/>
      <c r="Y3382" s="14"/>
      <c r="Z3382" s="14"/>
    </row>
    <row r="3383">
      <c r="A3383" s="106">
        <v>3382.0</v>
      </c>
      <c r="B3383" s="107" t="s">
        <v>8903</v>
      </c>
      <c r="C3383" s="107" t="s">
        <v>4927</v>
      </c>
      <c r="D3383" s="107" t="s">
        <v>4509</v>
      </c>
      <c r="E3383" s="36" t="s">
        <v>9613</v>
      </c>
      <c r="F3383" s="14"/>
      <c r="G3383" s="14"/>
      <c r="H3383" s="14"/>
      <c r="I3383" s="14"/>
      <c r="J3383" s="14"/>
      <c r="K3383" s="14"/>
      <c r="L3383" s="14"/>
      <c r="M3383" s="14"/>
      <c r="N3383" s="14"/>
      <c r="O3383" s="14"/>
      <c r="P3383" s="14"/>
      <c r="Q3383" s="14"/>
      <c r="R3383" s="14"/>
      <c r="S3383" s="14"/>
      <c r="T3383" s="14"/>
      <c r="U3383" s="14"/>
      <c r="V3383" s="14"/>
      <c r="W3383" s="14"/>
      <c r="X3383" s="14"/>
      <c r="Y3383" s="14"/>
      <c r="Z3383" s="14"/>
    </row>
    <row r="3384">
      <c r="A3384" s="106">
        <v>3383.0</v>
      </c>
      <c r="B3384" s="107" t="s">
        <v>8903</v>
      </c>
      <c r="C3384" s="107" t="s">
        <v>5027</v>
      </c>
      <c r="D3384" s="107" t="s">
        <v>4509</v>
      </c>
      <c r="E3384" s="36" t="s">
        <v>9614</v>
      </c>
      <c r="F3384" s="14"/>
      <c r="G3384" s="14"/>
      <c r="H3384" s="14"/>
      <c r="I3384" s="14"/>
      <c r="J3384" s="14"/>
      <c r="K3384" s="14"/>
      <c r="L3384" s="14"/>
      <c r="M3384" s="14"/>
      <c r="N3384" s="14"/>
      <c r="O3384" s="14"/>
      <c r="P3384" s="14"/>
      <c r="Q3384" s="14"/>
      <c r="R3384" s="14"/>
      <c r="S3384" s="14"/>
      <c r="T3384" s="14"/>
      <c r="U3384" s="14"/>
      <c r="V3384" s="14"/>
      <c r="W3384" s="14"/>
      <c r="X3384" s="14"/>
      <c r="Y3384" s="14"/>
      <c r="Z3384" s="14"/>
    </row>
    <row r="3385">
      <c r="A3385" s="106">
        <v>3384.0</v>
      </c>
      <c r="B3385" s="107" t="s">
        <v>8903</v>
      </c>
      <c r="C3385" s="107" t="s">
        <v>9615</v>
      </c>
      <c r="D3385" s="107" t="s">
        <v>4509</v>
      </c>
      <c r="E3385" s="36" t="s">
        <v>9616</v>
      </c>
      <c r="F3385" s="14"/>
      <c r="G3385" s="14"/>
      <c r="H3385" s="14"/>
      <c r="I3385" s="14"/>
      <c r="J3385" s="14"/>
      <c r="K3385" s="14"/>
      <c r="L3385" s="14"/>
      <c r="M3385" s="14"/>
      <c r="N3385" s="14"/>
      <c r="O3385" s="14"/>
      <c r="P3385" s="14"/>
      <c r="Q3385" s="14"/>
      <c r="R3385" s="14"/>
      <c r="S3385" s="14"/>
      <c r="T3385" s="14"/>
      <c r="U3385" s="14"/>
      <c r="V3385" s="14"/>
      <c r="W3385" s="14"/>
      <c r="X3385" s="14"/>
      <c r="Y3385" s="14"/>
      <c r="Z3385" s="14"/>
    </row>
    <row r="3386">
      <c r="A3386" s="106">
        <v>3385.0</v>
      </c>
      <c r="B3386" s="107" t="s">
        <v>8903</v>
      </c>
      <c r="C3386" s="107" t="s">
        <v>9617</v>
      </c>
      <c r="D3386" s="107" t="s">
        <v>4509</v>
      </c>
      <c r="E3386" s="36" t="s">
        <v>9618</v>
      </c>
      <c r="F3386" s="14"/>
      <c r="G3386" s="14"/>
      <c r="H3386" s="14"/>
      <c r="I3386" s="14"/>
      <c r="J3386" s="14"/>
      <c r="K3386" s="14"/>
      <c r="L3386" s="14"/>
      <c r="M3386" s="14"/>
      <c r="N3386" s="14"/>
      <c r="O3386" s="14"/>
      <c r="P3386" s="14"/>
      <c r="Q3386" s="14"/>
      <c r="R3386" s="14"/>
      <c r="S3386" s="14"/>
      <c r="T3386" s="14"/>
      <c r="U3386" s="14"/>
      <c r="V3386" s="14"/>
      <c r="W3386" s="14"/>
      <c r="X3386" s="14"/>
      <c r="Y3386" s="14"/>
      <c r="Z3386" s="14"/>
    </row>
    <row r="3387">
      <c r="A3387" s="106">
        <v>3386.0</v>
      </c>
      <c r="B3387" s="107" t="s">
        <v>8903</v>
      </c>
      <c r="C3387" s="107" t="s">
        <v>7026</v>
      </c>
      <c r="D3387" s="107" t="s">
        <v>4509</v>
      </c>
      <c r="E3387" s="36" t="s">
        <v>9619</v>
      </c>
      <c r="F3387" s="14"/>
      <c r="G3387" s="14"/>
      <c r="H3387" s="14"/>
      <c r="I3387" s="14"/>
      <c r="J3387" s="14"/>
      <c r="K3387" s="14"/>
      <c r="L3387" s="14"/>
      <c r="M3387" s="14"/>
      <c r="N3387" s="14"/>
      <c r="O3387" s="14"/>
      <c r="P3387" s="14"/>
      <c r="Q3387" s="14"/>
      <c r="R3387" s="14"/>
      <c r="S3387" s="14"/>
      <c r="T3387" s="14"/>
      <c r="U3387" s="14"/>
      <c r="V3387" s="14"/>
      <c r="W3387" s="14"/>
      <c r="X3387" s="14"/>
      <c r="Y3387" s="14"/>
      <c r="Z3387" s="14"/>
    </row>
    <row r="3388">
      <c r="A3388" s="106">
        <v>3387.0</v>
      </c>
      <c r="B3388" s="107" t="s">
        <v>8903</v>
      </c>
      <c r="C3388" s="107" t="s">
        <v>4976</v>
      </c>
      <c r="D3388" s="107" t="s">
        <v>4509</v>
      </c>
      <c r="E3388" s="36" t="s">
        <v>9620</v>
      </c>
      <c r="F3388" s="14"/>
      <c r="G3388" s="14"/>
      <c r="H3388" s="14"/>
      <c r="I3388" s="14"/>
      <c r="J3388" s="14"/>
      <c r="K3388" s="14"/>
      <c r="L3388" s="14"/>
      <c r="M3388" s="14"/>
      <c r="N3388" s="14"/>
      <c r="O3388" s="14"/>
      <c r="P3388" s="14"/>
      <c r="Q3388" s="14"/>
      <c r="R3388" s="14"/>
      <c r="S3388" s="14"/>
      <c r="T3388" s="14"/>
      <c r="U3388" s="14"/>
      <c r="V3388" s="14"/>
      <c r="W3388" s="14"/>
      <c r="X3388" s="14"/>
      <c r="Y3388" s="14"/>
      <c r="Z3388" s="14"/>
    </row>
    <row r="3389">
      <c r="A3389" s="106">
        <v>3388.0</v>
      </c>
      <c r="B3389" s="107" t="s">
        <v>8903</v>
      </c>
      <c r="C3389" s="107" t="s">
        <v>7578</v>
      </c>
      <c r="D3389" s="107" t="s">
        <v>4509</v>
      </c>
      <c r="E3389" s="36" t="s">
        <v>9621</v>
      </c>
      <c r="F3389" s="14"/>
      <c r="G3389" s="14"/>
      <c r="H3389" s="14"/>
      <c r="I3389" s="14"/>
      <c r="J3389" s="14"/>
      <c r="K3389" s="14"/>
      <c r="L3389" s="14"/>
      <c r="M3389" s="14"/>
      <c r="N3389" s="14"/>
      <c r="O3389" s="14"/>
      <c r="P3389" s="14"/>
      <c r="Q3389" s="14"/>
      <c r="R3389" s="14"/>
      <c r="S3389" s="14"/>
      <c r="T3389" s="14"/>
      <c r="U3389" s="14"/>
      <c r="V3389" s="14"/>
      <c r="W3389" s="14"/>
      <c r="X3389" s="14"/>
      <c r="Y3389" s="14"/>
      <c r="Z3389" s="14"/>
    </row>
    <row r="3390">
      <c r="A3390" s="106">
        <v>3389.0</v>
      </c>
      <c r="B3390" s="107" t="s">
        <v>8903</v>
      </c>
      <c r="C3390" s="107" t="s">
        <v>4579</v>
      </c>
      <c r="D3390" s="107" t="s">
        <v>4509</v>
      </c>
      <c r="E3390" s="36" t="s">
        <v>9622</v>
      </c>
      <c r="F3390" s="14"/>
      <c r="G3390" s="14"/>
      <c r="H3390" s="14"/>
      <c r="I3390" s="14"/>
      <c r="J3390" s="14"/>
      <c r="K3390" s="14"/>
      <c r="L3390" s="14"/>
      <c r="M3390" s="14"/>
      <c r="N3390" s="14"/>
      <c r="O3390" s="14"/>
      <c r="P3390" s="14"/>
      <c r="Q3390" s="14"/>
      <c r="R3390" s="14"/>
      <c r="S3390" s="14"/>
      <c r="T3390" s="14"/>
      <c r="U3390" s="14"/>
      <c r="V3390" s="14"/>
      <c r="W3390" s="14"/>
      <c r="X3390" s="14"/>
      <c r="Y3390" s="14"/>
      <c r="Z3390" s="14"/>
    </row>
    <row r="3391">
      <c r="A3391" s="106">
        <v>3390.0</v>
      </c>
      <c r="B3391" s="107" t="s">
        <v>8903</v>
      </c>
      <c r="C3391" s="107" t="s">
        <v>9623</v>
      </c>
      <c r="D3391" s="107" t="s">
        <v>4509</v>
      </c>
      <c r="E3391" s="36" t="s">
        <v>9624</v>
      </c>
      <c r="F3391" s="14"/>
      <c r="G3391" s="14"/>
      <c r="H3391" s="14"/>
      <c r="I3391" s="14"/>
      <c r="J3391" s="14"/>
      <c r="K3391" s="14"/>
      <c r="L3391" s="14"/>
      <c r="M3391" s="14"/>
      <c r="N3391" s="14"/>
      <c r="O3391" s="14"/>
      <c r="P3391" s="14"/>
      <c r="Q3391" s="14"/>
      <c r="R3391" s="14"/>
      <c r="S3391" s="14"/>
      <c r="T3391" s="14"/>
      <c r="U3391" s="14"/>
      <c r="V3391" s="14"/>
      <c r="W3391" s="14"/>
      <c r="X3391" s="14"/>
      <c r="Y3391" s="14"/>
      <c r="Z3391" s="14"/>
    </row>
    <row r="3392">
      <c r="A3392" s="106">
        <v>3391.0</v>
      </c>
      <c r="B3392" s="107" t="s">
        <v>8903</v>
      </c>
      <c r="C3392" s="107" t="s">
        <v>9625</v>
      </c>
      <c r="D3392" s="107" t="s">
        <v>4509</v>
      </c>
      <c r="E3392" s="36" t="s">
        <v>9626</v>
      </c>
      <c r="F3392" s="14"/>
      <c r="G3392" s="14"/>
      <c r="H3392" s="14"/>
      <c r="I3392" s="14"/>
      <c r="J3392" s="14"/>
      <c r="K3392" s="14"/>
      <c r="L3392" s="14"/>
      <c r="M3392" s="14"/>
      <c r="N3392" s="14"/>
      <c r="O3392" s="14"/>
      <c r="P3392" s="14"/>
      <c r="Q3392" s="14"/>
      <c r="R3392" s="14"/>
      <c r="S3392" s="14"/>
      <c r="T3392" s="14"/>
      <c r="U3392" s="14"/>
      <c r="V3392" s="14"/>
      <c r="W3392" s="14"/>
      <c r="X3392" s="14"/>
      <c r="Y3392" s="14"/>
      <c r="Z3392" s="14"/>
    </row>
    <row r="3393">
      <c r="A3393" s="106">
        <v>3392.0</v>
      </c>
      <c r="B3393" s="107" t="s">
        <v>8903</v>
      </c>
      <c r="C3393" s="107" t="s">
        <v>5719</v>
      </c>
      <c r="D3393" s="107" t="s">
        <v>4505</v>
      </c>
      <c r="E3393" s="36" t="s">
        <v>9627</v>
      </c>
      <c r="F3393" s="14"/>
      <c r="G3393" s="14"/>
      <c r="H3393" s="14"/>
      <c r="I3393" s="14"/>
      <c r="J3393" s="14"/>
      <c r="K3393" s="14"/>
      <c r="L3393" s="14"/>
      <c r="M3393" s="14"/>
      <c r="N3393" s="14"/>
      <c r="O3393" s="14"/>
      <c r="P3393" s="14"/>
      <c r="Q3393" s="14"/>
      <c r="R3393" s="14"/>
      <c r="S3393" s="14"/>
      <c r="T3393" s="14"/>
      <c r="U3393" s="14"/>
      <c r="V3393" s="14"/>
      <c r="W3393" s="14"/>
      <c r="X3393" s="14"/>
      <c r="Y3393" s="14"/>
      <c r="Z3393" s="14"/>
    </row>
    <row r="3394">
      <c r="A3394" s="106">
        <v>3393.0</v>
      </c>
      <c r="B3394" s="107" t="s">
        <v>8903</v>
      </c>
      <c r="C3394" s="107" t="s">
        <v>4620</v>
      </c>
      <c r="D3394" s="107" t="s">
        <v>4505</v>
      </c>
      <c r="E3394" s="36" t="s">
        <v>9628</v>
      </c>
      <c r="F3394" s="14"/>
      <c r="G3394" s="14"/>
      <c r="H3394" s="14"/>
      <c r="I3394" s="14"/>
      <c r="J3394" s="14"/>
      <c r="K3394" s="14"/>
      <c r="L3394" s="14"/>
      <c r="M3394" s="14"/>
      <c r="N3394" s="14"/>
      <c r="O3394" s="14"/>
      <c r="P3394" s="14"/>
      <c r="Q3394" s="14"/>
      <c r="R3394" s="14"/>
      <c r="S3394" s="14"/>
      <c r="T3394" s="14"/>
      <c r="U3394" s="14"/>
      <c r="V3394" s="14"/>
      <c r="W3394" s="14"/>
      <c r="X3394" s="14"/>
      <c r="Y3394" s="14"/>
      <c r="Z3394" s="14"/>
    </row>
    <row r="3395">
      <c r="A3395" s="106">
        <v>3394.0</v>
      </c>
      <c r="B3395" s="107" t="s">
        <v>8903</v>
      </c>
      <c r="C3395" s="107" t="s">
        <v>9629</v>
      </c>
      <c r="D3395" s="107" t="s">
        <v>4509</v>
      </c>
      <c r="E3395" s="36" t="s">
        <v>9630</v>
      </c>
      <c r="F3395" s="14"/>
      <c r="G3395" s="14"/>
      <c r="H3395" s="14"/>
      <c r="I3395" s="14"/>
      <c r="J3395" s="14"/>
      <c r="K3395" s="14"/>
      <c r="L3395" s="14"/>
      <c r="M3395" s="14"/>
      <c r="N3395" s="14"/>
      <c r="O3395" s="14"/>
      <c r="P3395" s="14"/>
      <c r="Q3395" s="14"/>
      <c r="R3395" s="14"/>
      <c r="S3395" s="14"/>
      <c r="T3395" s="14"/>
      <c r="U3395" s="14"/>
      <c r="V3395" s="14"/>
      <c r="W3395" s="14"/>
      <c r="X3395" s="14"/>
      <c r="Y3395" s="14"/>
      <c r="Z3395" s="14"/>
    </row>
    <row r="3396">
      <c r="A3396" s="106">
        <v>3395.0</v>
      </c>
      <c r="B3396" s="107" t="s">
        <v>8903</v>
      </c>
      <c r="C3396" s="107" t="s">
        <v>9631</v>
      </c>
      <c r="D3396" s="107" t="s">
        <v>4509</v>
      </c>
      <c r="E3396" s="36" t="s">
        <v>9632</v>
      </c>
      <c r="F3396" s="14"/>
      <c r="G3396" s="14"/>
      <c r="H3396" s="14"/>
      <c r="I3396" s="14"/>
      <c r="J3396" s="14"/>
      <c r="K3396" s="14"/>
      <c r="L3396" s="14"/>
      <c r="M3396" s="14"/>
      <c r="N3396" s="14"/>
      <c r="O3396" s="14"/>
      <c r="P3396" s="14"/>
      <c r="Q3396" s="14"/>
      <c r="R3396" s="14"/>
      <c r="S3396" s="14"/>
      <c r="T3396" s="14"/>
      <c r="U3396" s="14"/>
      <c r="V3396" s="14"/>
      <c r="W3396" s="14"/>
      <c r="X3396" s="14"/>
      <c r="Y3396" s="14"/>
      <c r="Z3396" s="14"/>
    </row>
    <row r="3397">
      <c r="A3397" s="106">
        <v>3396.0</v>
      </c>
      <c r="B3397" s="107" t="s">
        <v>8903</v>
      </c>
      <c r="C3397" s="107" t="s">
        <v>5557</v>
      </c>
      <c r="D3397" s="107" t="s">
        <v>4509</v>
      </c>
      <c r="E3397" s="36" t="s">
        <v>9633</v>
      </c>
      <c r="F3397" s="14"/>
      <c r="G3397" s="14"/>
      <c r="H3397" s="14"/>
      <c r="I3397" s="14"/>
      <c r="J3397" s="14"/>
      <c r="K3397" s="14"/>
      <c r="L3397" s="14"/>
      <c r="M3397" s="14"/>
      <c r="N3397" s="14"/>
      <c r="O3397" s="14"/>
      <c r="P3397" s="14"/>
      <c r="Q3397" s="14"/>
      <c r="R3397" s="14"/>
      <c r="S3397" s="14"/>
      <c r="T3397" s="14"/>
      <c r="U3397" s="14"/>
      <c r="V3397" s="14"/>
      <c r="W3397" s="14"/>
      <c r="X3397" s="14"/>
      <c r="Y3397" s="14"/>
      <c r="Z3397" s="14"/>
    </row>
    <row r="3398">
      <c r="A3398" s="106">
        <v>3397.0</v>
      </c>
      <c r="B3398" s="107" t="s">
        <v>8903</v>
      </c>
      <c r="C3398" s="107" t="s">
        <v>9634</v>
      </c>
      <c r="D3398" s="107" t="s">
        <v>4509</v>
      </c>
      <c r="E3398" s="36" t="s">
        <v>9635</v>
      </c>
      <c r="F3398" s="14"/>
      <c r="G3398" s="14"/>
      <c r="H3398" s="14"/>
      <c r="I3398" s="14"/>
      <c r="J3398" s="14"/>
      <c r="K3398" s="14"/>
      <c r="L3398" s="14"/>
      <c r="M3398" s="14"/>
      <c r="N3398" s="14"/>
      <c r="O3398" s="14"/>
      <c r="P3398" s="14"/>
      <c r="Q3398" s="14"/>
      <c r="R3398" s="14"/>
      <c r="S3398" s="14"/>
      <c r="T3398" s="14"/>
      <c r="U3398" s="14"/>
      <c r="V3398" s="14"/>
      <c r="W3398" s="14"/>
      <c r="X3398" s="14"/>
      <c r="Y3398" s="14"/>
      <c r="Z3398" s="14"/>
    </row>
    <row r="3399">
      <c r="A3399" s="106">
        <v>3398.0</v>
      </c>
      <c r="B3399" s="107" t="s">
        <v>8903</v>
      </c>
      <c r="C3399" s="107" t="s">
        <v>5117</v>
      </c>
      <c r="D3399" s="107" t="s">
        <v>4509</v>
      </c>
      <c r="E3399" s="36" t="s">
        <v>9636</v>
      </c>
      <c r="F3399" s="14"/>
      <c r="G3399" s="14"/>
      <c r="H3399" s="14"/>
      <c r="I3399" s="14"/>
      <c r="J3399" s="14"/>
      <c r="K3399" s="14"/>
      <c r="L3399" s="14"/>
      <c r="M3399" s="14"/>
      <c r="N3399" s="14"/>
      <c r="O3399" s="14"/>
      <c r="P3399" s="14"/>
      <c r="Q3399" s="14"/>
      <c r="R3399" s="14"/>
      <c r="S3399" s="14"/>
      <c r="T3399" s="14"/>
      <c r="U3399" s="14"/>
      <c r="V3399" s="14"/>
      <c r="W3399" s="14"/>
      <c r="X3399" s="14"/>
      <c r="Y3399" s="14"/>
      <c r="Z3399" s="14"/>
    </row>
    <row r="3400">
      <c r="A3400" s="106">
        <v>3399.0</v>
      </c>
      <c r="B3400" s="107" t="s">
        <v>8903</v>
      </c>
      <c r="C3400" s="107" t="s">
        <v>9637</v>
      </c>
      <c r="D3400" s="107" t="s">
        <v>4509</v>
      </c>
      <c r="E3400" s="36" t="s">
        <v>9638</v>
      </c>
      <c r="F3400" s="14"/>
      <c r="G3400" s="14"/>
      <c r="H3400" s="14"/>
      <c r="I3400" s="14"/>
      <c r="J3400" s="14"/>
      <c r="K3400" s="14"/>
      <c r="L3400" s="14"/>
      <c r="M3400" s="14"/>
      <c r="N3400" s="14"/>
      <c r="O3400" s="14"/>
      <c r="P3400" s="14"/>
      <c r="Q3400" s="14"/>
      <c r="R3400" s="14"/>
      <c r="S3400" s="14"/>
      <c r="T3400" s="14"/>
      <c r="U3400" s="14"/>
      <c r="V3400" s="14"/>
      <c r="W3400" s="14"/>
      <c r="X3400" s="14"/>
      <c r="Y3400" s="14"/>
      <c r="Z3400" s="14"/>
    </row>
    <row r="3401">
      <c r="A3401" s="106">
        <v>3400.0</v>
      </c>
      <c r="B3401" s="107" t="s">
        <v>8903</v>
      </c>
      <c r="C3401" s="107" t="s">
        <v>9639</v>
      </c>
      <c r="D3401" s="107" t="s">
        <v>4509</v>
      </c>
      <c r="E3401" s="36" t="s">
        <v>9640</v>
      </c>
      <c r="F3401" s="14"/>
      <c r="G3401" s="14"/>
      <c r="H3401" s="14"/>
      <c r="I3401" s="14"/>
      <c r="J3401" s="14"/>
      <c r="K3401" s="14"/>
      <c r="L3401" s="14"/>
      <c r="M3401" s="14"/>
      <c r="N3401" s="14"/>
      <c r="O3401" s="14"/>
      <c r="P3401" s="14"/>
      <c r="Q3401" s="14"/>
      <c r="R3401" s="14"/>
      <c r="S3401" s="14"/>
      <c r="T3401" s="14"/>
      <c r="U3401" s="14"/>
      <c r="V3401" s="14"/>
      <c r="W3401" s="14"/>
      <c r="X3401" s="14"/>
      <c r="Y3401" s="14"/>
      <c r="Z3401" s="14"/>
    </row>
    <row r="3402">
      <c r="A3402" s="106">
        <v>3401.0</v>
      </c>
      <c r="B3402" s="107" t="s">
        <v>8903</v>
      </c>
      <c r="C3402" s="107" t="s">
        <v>6631</v>
      </c>
      <c r="D3402" s="107" t="s">
        <v>4509</v>
      </c>
      <c r="E3402" s="36" t="s">
        <v>9641</v>
      </c>
      <c r="F3402" s="14"/>
      <c r="G3402" s="14"/>
      <c r="H3402" s="14"/>
      <c r="I3402" s="14"/>
      <c r="J3402" s="14"/>
      <c r="K3402" s="14"/>
      <c r="L3402" s="14"/>
      <c r="M3402" s="14"/>
      <c r="N3402" s="14"/>
      <c r="O3402" s="14"/>
      <c r="P3402" s="14"/>
      <c r="Q3402" s="14"/>
      <c r="R3402" s="14"/>
      <c r="S3402" s="14"/>
      <c r="T3402" s="14"/>
      <c r="U3402" s="14"/>
      <c r="V3402" s="14"/>
      <c r="W3402" s="14"/>
      <c r="X3402" s="14"/>
      <c r="Y3402" s="14"/>
      <c r="Z3402" s="14"/>
    </row>
    <row r="3403">
      <c r="A3403" s="106">
        <v>3402.0</v>
      </c>
      <c r="B3403" s="107" t="s">
        <v>8903</v>
      </c>
      <c r="C3403" s="107" t="s">
        <v>8911</v>
      </c>
      <c r="D3403" s="107" t="s">
        <v>4509</v>
      </c>
      <c r="E3403" s="36" t="s">
        <v>9642</v>
      </c>
      <c r="F3403" s="14"/>
      <c r="G3403" s="14"/>
      <c r="H3403" s="14"/>
      <c r="I3403" s="14"/>
      <c r="J3403" s="14"/>
      <c r="K3403" s="14"/>
      <c r="L3403" s="14"/>
      <c r="M3403" s="14"/>
      <c r="N3403" s="14"/>
      <c r="O3403" s="14"/>
      <c r="P3403" s="14"/>
      <c r="Q3403" s="14"/>
      <c r="R3403" s="14"/>
      <c r="S3403" s="14"/>
      <c r="T3403" s="14"/>
      <c r="U3403" s="14"/>
      <c r="V3403" s="14"/>
      <c r="W3403" s="14"/>
      <c r="X3403" s="14"/>
      <c r="Y3403" s="14"/>
      <c r="Z3403" s="14"/>
    </row>
    <row r="3404">
      <c r="A3404" s="106">
        <v>3403.0</v>
      </c>
      <c r="B3404" s="107" t="s">
        <v>8903</v>
      </c>
      <c r="C3404" s="107" t="s">
        <v>8534</v>
      </c>
      <c r="D3404" s="107" t="s">
        <v>4509</v>
      </c>
      <c r="E3404" s="36" t="s">
        <v>9643</v>
      </c>
      <c r="F3404" s="14"/>
      <c r="G3404" s="14"/>
      <c r="H3404" s="14"/>
      <c r="I3404" s="14"/>
      <c r="J3404" s="14"/>
      <c r="K3404" s="14"/>
      <c r="L3404" s="14"/>
      <c r="M3404" s="14"/>
      <c r="N3404" s="14"/>
      <c r="O3404" s="14"/>
      <c r="P3404" s="14"/>
      <c r="Q3404" s="14"/>
      <c r="R3404" s="14"/>
      <c r="S3404" s="14"/>
      <c r="T3404" s="14"/>
      <c r="U3404" s="14"/>
      <c r="V3404" s="14"/>
      <c r="W3404" s="14"/>
      <c r="X3404" s="14"/>
      <c r="Y3404" s="14"/>
      <c r="Z3404" s="14"/>
    </row>
    <row r="3405">
      <c r="A3405" s="106">
        <v>3404.0</v>
      </c>
      <c r="B3405" s="107" t="s">
        <v>8903</v>
      </c>
      <c r="C3405" s="107" t="s">
        <v>5712</v>
      </c>
      <c r="D3405" s="107" t="s">
        <v>4509</v>
      </c>
      <c r="E3405" s="36" t="s">
        <v>9644</v>
      </c>
      <c r="F3405" s="14"/>
      <c r="G3405" s="14"/>
      <c r="H3405" s="14"/>
      <c r="I3405" s="14"/>
      <c r="J3405" s="14"/>
      <c r="K3405" s="14"/>
      <c r="L3405" s="14"/>
      <c r="M3405" s="14"/>
      <c r="N3405" s="14"/>
      <c r="O3405" s="14"/>
      <c r="P3405" s="14"/>
      <c r="Q3405" s="14"/>
      <c r="R3405" s="14"/>
      <c r="S3405" s="14"/>
      <c r="T3405" s="14"/>
      <c r="U3405" s="14"/>
      <c r="V3405" s="14"/>
      <c r="W3405" s="14"/>
      <c r="X3405" s="14"/>
      <c r="Y3405" s="14"/>
      <c r="Z3405" s="14"/>
    </row>
    <row r="3406">
      <c r="A3406" s="106">
        <v>3405.0</v>
      </c>
      <c r="B3406" s="107" t="s">
        <v>8903</v>
      </c>
      <c r="C3406" s="107" t="s">
        <v>6688</v>
      </c>
      <c r="D3406" s="107" t="s">
        <v>4509</v>
      </c>
      <c r="E3406" s="36" t="s">
        <v>9645</v>
      </c>
      <c r="F3406" s="14"/>
      <c r="G3406" s="14"/>
      <c r="H3406" s="14"/>
      <c r="I3406" s="14"/>
      <c r="J3406" s="14"/>
      <c r="K3406" s="14"/>
      <c r="L3406" s="14"/>
      <c r="M3406" s="14"/>
      <c r="N3406" s="14"/>
      <c r="O3406" s="14"/>
      <c r="P3406" s="14"/>
      <c r="Q3406" s="14"/>
      <c r="R3406" s="14"/>
      <c r="S3406" s="14"/>
      <c r="T3406" s="14"/>
      <c r="U3406" s="14"/>
      <c r="V3406" s="14"/>
      <c r="W3406" s="14"/>
      <c r="X3406" s="14"/>
      <c r="Y3406" s="14"/>
      <c r="Z3406" s="14"/>
    </row>
    <row r="3407">
      <c r="A3407" s="106">
        <v>3406.0</v>
      </c>
      <c r="B3407" s="107" t="s">
        <v>8903</v>
      </c>
      <c r="C3407" s="107" t="s">
        <v>9646</v>
      </c>
      <c r="D3407" s="107" t="s">
        <v>4509</v>
      </c>
      <c r="E3407" s="36" t="s">
        <v>9647</v>
      </c>
      <c r="F3407" s="14"/>
      <c r="G3407" s="14"/>
      <c r="H3407" s="14"/>
      <c r="I3407" s="14"/>
      <c r="J3407" s="14"/>
      <c r="K3407" s="14"/>
      <c r="L3407" s="14"/>
      <c r="M3407" s="14"/>
      <c r="N3407" s="14"/>
      <c r="O3407" s="14"/>
      <c r="P3407" s="14"/>
      <c r="Q3407" s="14"/>
      <c r="R3407" s="14"/>
      <c r="S3407" s="14"/>
      <c r="T3407" s="14"/>
      <c r="U3407" s="14"/>
      <c r="V3407" s="14"/>
      <c r="W3407" s="14"/>
      <c r="X3407" s="14"/>
      <c r="Y3407" s="14"/>
      <c r="Z3407" s="14"/>
    </row>
    <row r="3408">
      <c r="A3408" s="106">
        <v>3407.0</v>
      </c>
      <c r="B3408" s="107" t="s">
        <v>8903</v>
      </c>
      <c r="C3408" s="107" t="s">
        <v>8392</v>
      </c>
      <c r="D3408" s="107" t="s">
        <v>4509</v>
      </c>
      <c r="E3408" s="36" t="s">
        <v>9648</v>
      </c>
      <c r="F3408" s="14"/>
      <c r="G3408" s="14"/>
      <c r="H3408" s="14"/>
      <c r="I3408" s="14"/>
      <c r="J3408" s="14"/>
      <c r="K3408" s="14"/>
      <c r="L3408" s="14"/>
      <c r="M3408" s="14"/>
      <c r="N3408" s="14"/>
      <c r="O3408" s="14"/>
      <c r="P3408" s="14"/>
      <c r="Q3408" s="14"/>
      <c r="R3408" s="14"/>
      <c r="S3408" s="14"/>
      <c r="T3408" s="14"/>
      <c r="U3408" s="14"/>
      <c r="V3408" s="14"/>
      <c r="W3408" s="14"/>
      <c r="X3408" s="14"/>
      <c r="Y3408" s="14"/>
      <c r="Z3408" s="14"/>
    </row>
    <row r="3409">
      <c r="A3409" s="106">
        <v>3408.0</v>
      </c>
      <c r="B3409" s="107" t="s">
        <v>8903</v>
      </c>
      <c r="C3409" s="107" t="s">
        <v>9649</v>
      </c>
      <c r="D3409" s="107" t="s">
        <v>4509</v>
      </c>
      <c r="E3409" s="36" t="s">
        <v>9650</v>
      </c>
      <c r="F3409" s="14"/>
      <c r="G3409" s="14"/>
      <c r="H3409" s="14"/>
      <c r="I3409" s="14"/>
      <c r="J3409" s="14"/>
      <c r="K3409" s="14"/>
      <c r="L3409" s="14"/>
      <c r="M3409" s="14"/>
      <c r="N3409" s="14"/>
      <c r="O3409" s="14"/>
      <c r="P3409" s="14"/>
      <c r="Q3409" s="14"/>
      <c r="R3409" s="14"/>
      <c r="S3409" s="14"/>
      <c r="T3409" s="14"/>
      <c r="U3409" s="14"/>
      <c r="V3409" s="14"/>
      <c r="W3409" s="14"/>
      <c r="X3409" s="14"/>
      <c r="Y3409" s="14"/>
      <c r="Z3409" s="14"/>
    </row>
    <row r="3410">
      <c r="A3410" s="106">
        <v>3409.0</v>
      </c>
      <c r="B3410" s="107" t="s">
        <v>8903</v>
      </c>
      <c r="C3410" s="107" t="s">
        <v>4866</v>
      </c>
      <c r="D3410" s="107" t="s">
        <v>4509</v>
      </c>
      <c r="E3410" s="36" t="s">
        <v>9651</v>
      </c>
      <c r="F3410" s="14"/>
      <c r="G3410" s="14"/>
      <c r="H3410" s="14"/>
      <c r="I3410" s="14"/>
      <c r="J3410" s="14"/>
      <c r="K3410" s="14"/>
      <c r="L3410" s="14"/>
      <c r="M3410" s="14"/>
      <c r="N3410" s="14"/>
      <c r="O3410" s="14"/>
      <c r="P3410" s="14"/>
      <c r="Q3410" s="14"/>
      <c r="R3410" s="14"/>
      <c r="S3410" s="14"/>
      <c r="T3410" s="14"/>
      <c r="U3410" s="14"/>
      <c r="V3410" s="14"/>
      <c r="W3410" s="14"/>
      <c r="X3410" s="14"/>
      <c r="Y3410" s="14"/>
      <c r="Z3410" s="14"/>
    </row>
    <row r="3411">
      <c r="A3411" s="106">
        <v>3410.0</v>
      </c>
      <c r="B3411" s="107" t="s">
        <v>8903</v>
      </c>
      <c r="C3411" s="107" t="s">
        <v>7351</v>
      </c>
      <c r="D3411" s="107" t="s">
        <v>4509</v>
      </c>
      <c r="E3411" s="36" t="s">
        <v>7566</v>
      </c>
      <c r="F3411" s="14"/>
      <c r="G3411" s="14"/>
      <c r="H3411" s="14"/>
      <c r="I3411" s="14"/>
      <c r="J3411" s="14"/>
      <c r="K3411" s="14"/>
      <c r="L3411" s="14"/>
      <c r="M3411" s="14"/>
      <c r="N3411" s="14"/>
      <c r="O3411" s="14"/>
      <c r="P3411" s="14"/>
      <c r="Q3411" s="14"/>
      <c r="R3411" s="14"/>
      <c r="S3411" s="14"/>
      <c r="T3411" s="14"/>
      <c r="U3411" s="14"/>
      <c r="V3411" s="14"/>
      <c r="W3411" s="14"/>
      <c r="X3411" s="14"/>
      <c r="Y3411" s="14"/>
      <c r="Z3411" s="14"/>
    </row>
    <row r="3412">
      <c r="A3412" s="106">
        <v>3411.0</v>
      </c>
      <c r="B3412" s="107" t="s">
        <v>8903</v>
      </c>
      <c r="C3412" s="107" t="s">
        <v>4517</v>
      </c>
      <c r="D3412" s="107" t="s">
        <v>4509</v>
      </c>
      <c r="E3412" s="36" t="s">
        <v>9652</v>
      </c>
      <c r="F3412" s="14"/>
      <c r="G3412" s="14"/>
      <c r="H3412" s="14"/>
      <c r="I3412" s="14"/>
      <c r="J3412" s="14"/>
      <c r="K3412" s="14"/>
      <c r="L3412" s="14"/>
      <c r="M3412" s="14"/>
      <c r="N3412" s="14"/>
      <c r="O3412" s="14"/>
      <c r="P3412" s="14"/>
      <c r="Q3412" s="14"/>
      <c r="R3412" s="14"/>
      <c r="S3412" s="14"/>
      <c r="T3412" s="14"/>
      <c r="U3412" s="14"/>
      <c r="V3412" s="14"/>
      <c r="W3412" s="14"/>
      <c r="X3412" s="14"/>
      <c r="Y3412" s="14"/>
      <c r="Z3412" s="14"/>
    </row>
    <row r="3413">
      <c r="A3413" s="106">
        <v>3412.0</v>
      </c>
      <c r="B3413" s="107" t="s">
        <v>8903</v>
      </c>
      <c r="C3413" s="107" t="s">
        <v>9653</v>
      </c>
      <c r="D3413" s="107" t="s">
        <v>4680</v>
      </c>
      <c r="E3413" s="36" t="s">
        <v>9654</v>
      </c>
      <c r="F3413" s="14"/>
      <c r="G3413" s="14"/>
      <c r="H3413" s="14"/>
      <c r="I3413" s="14"/>
      <c r="J3413" s="14"/>
      <c r="K3413" s="14"/>
      <c r="L3413" s="14"/>
      <c r="M3413" s="14"/>
      <c r="N3413" s="14"/>
      <c r="O3413" s="14"/>
      <c r="P3413" s="14"/>
      <c r="Q3413" s="14"/>
      <c r="R3413" s="14"/>
      <c r="S3413" s="14"/>
      <c r="T3413" s="14"/>
      <c r="U3413" s="14"/>
      <c r="V3413" s="14"/>
      <c r="W3413" s="14"/>
      <c r="X3413" s="14"/>
      <c r="Y3413" s="14"/>
      <c r="Z3413" s="14"/>
    </row>
    <row r="3414">
      <c r="A3414" s="106">
        <v>3413.0</v>
      </c>
      <c r="B3414" s="107" t="s">
        <v>8903</v>
      </c>
      <c r="C3414" s="107" t="s">
        <v>5478</v>
      </c>
      <c r="D3414" s="107" t="s">
        <v>4509</v>
      </c>
      <c r="E3414" s="36" t="s">
        <v>9628</v>
      </c>
      <c r="F3414" s="14"/>
      <c r="G3414" s="14"/>
      <c r="H3414" s="14"/>
      <c r="I3414" s="14"/>
      <c r="J3414" s="14"/>
      <c r="K3414" s="14"/>
      <c r="L3414" s="14"/>
      <c r="M3414" s="14"/>
      <c r="N3414" s="14"/>
      <c r="O3414" s="14"/>
      <c r="P3414" s="14"/>
      <c r="Q3414" s="14"/>
      <c r="R3414" s="14"/>
      <c r="S3414" s="14"/>
      <c r="T3414" s="14"/>
      <c r="U3414" s="14"/>
      <c r="V3414" s="14"/>
      <c r="W3414" s="14"/>
      <c r="X3414" s="14"/>
      <c r="Y3414" s="14"/>
      <c r="Z3414" s="14"/>
    </row>
    <row r="3415">
      <c r="A3415" s="106">
        <v>3414.0</v>
      </c>
      <c r="B3415" s="107" t="s">
        <v>8903</v>
      </c>
      <c r="C3415" s="107" t="s">
        <v>5908</v>
      </c>
      <c r="D3415" s="107" t="s">
        <v>4509</v>
      </c>
      <c r="E3415" s="36" t="s">
        <v>9655</v>
      </c>
      <c r="F3415" s="14"/>
      <c r="G3415" s="14"/>
      <c r="H3415" s="14"/>
      <c r="I3415" s="14"/>
      <c r="J3415" s="14"/>
      <c r="K3415" s="14"/>
      <c r="L3415" s="14"/>
      <c r="M3415" s="14"/>
      <c r="N3415" s="14"/>
      <c r="O3415" s="14"/>
      <c r="P3415" s="14"/>
      <c r="Q3415" s="14"/>
      <c r="R3415" s="14"/>
      <c r="S3415" s="14"/>
      <c r="T3415" s="14"/>
      <c r="U3415" s="14"/>
      <c r="V3415" s="14"/>
      <c r="W3415" s="14"/>
      <c r="X3415" s="14"/>
      <c r="Y3415" s="14"/>
      <c r="Z3415" s="14"/>
    </row>
    <row r="3416">
      <c r="A3416" s="106">
        <v>3415.0</v>
      </c>
      <c r="B3416" s="107" t="s">
        <v>8903</v>
      </c>
      <c r="C3416" s="107" t="s">
        <v>9656</v>
      </c>
      <c r="D3416" s="107" t="s">
        <v>4543</v>
      </c>
      <c r="E3416" s="36" t="s">
        <v>9657</v>
      </c>
      <c r="F3416" s="14"/>
      <c r="G3416" s="14"/>
      <c r="H3416" s="14"/>
      <c r="I3416" s="14"/>
      <c r="J3416" s="14"/>
      <c r="K3416" s="14"/>
      <c r="L3416" s="14"/>
      <c r="M3416" s="14"/>
      <c r="N3416" s="14"/>
      <c r="O3416" s="14"/>
      <c r="P3416" s="14"/>
      <c r="Q3416" s="14"/>
      <c r="R3416" s="14"/>
      <c r="S3416" s="14"/>
      <c r="T3416" s="14"/>
      <c r="U3416" s="14"/>
      <c r="V3416" s="14"/>
      <c r="W3416" s="14"/>
      <c r="X3416" s="14"/>
      <c r="Y3416" s="14"/>
      <c r="Z3416" s="14"/>
    </row>
    <row r="3417">
      <c r="A3417" s="106">
        <v>3416.0</v>
      </c>
      <c r="B3417" s="107" t="s">
        <v>8903</v>
      </c>
      <c r="C3417" s="107" t="s">
        <v>6792</v>
      </c>
      <c r="D3417" s="107" t="s">
        <v>4509</v>
      </c>
      <c r="E3417" s="36" t="s">
        <v>9658</v>
      </c>
      <c r="F3417" s="14"/>
      <c r="G3417" s="14"/>
      <c r="H3417" s="14"/>
      <c r="I3417" s="14"/>
      <c r="J3417" s="14"/>
      <c r="K3417" s="14"/>
      <c r="L3417" s="14"/>
      <c r="M3417" s="14"/>
      <c r="N3417" s="14"/>
      <c r="O3417" s="14"/>
      <c r="P3417" s="14"/>
      <c r="Q3417" s="14"/>
      <c r="R3417" s="14"/>
      <c r="S3417" s="14"/>
      <c r="T3417" s="14"/>
      <c r="U3417" s="14"/>
      <c r="V3417" s="14"/>
      <c r="W3417" s="14"/>
      <c r="X3417" s="14"/>
      <c r="Y3417" s="14"/>
      <c r="Z3417" s="14"/>
    </row>
    <row r="3418">
      <c r="A3418" s="106">
        <v>3417.0</v>
      </c>
      <c r="B3418" s="107" t="s">
        <v>8903</v>
      </c>
      <c r="C3418" s="107" t="s">
        <v>6843</v>
      </c>
      <c r="D3418" s="107" t="s">
        <v>4509</v>
      </c>
      <c r="E3418" s="36" t="s">
        <v>9659</v>
      </c>
      <c r="F3418" s="14"/>
      <c r="G3418" s="14"/>
      <c r="H3418" s="14"/>
      <c r="I3418" s="14"/>
      <c r="J3418" s="14"/>
      <c r="K3418" s="14"/>
      <c r="L3418" s="14"/>
      <c r="M3418" s="14"/>
      <c r="N3418" s="14"/>
      <c r="O3418" s="14"/>
      <c r="P3418" s="14"/>
      <c r="Q3418" s="14"/>
      <c r="R3418" s="14"/>
      <c r="S3418" s="14"/>
      <c r="T3418" s="14"/>
      <c r="U3418" s="14"/>
      <c r="V3418" s="14"/>
      <c r="W3418" s="14"/>
      <c r="X3418" s="14"/>
      <c r="Y3418" s="14"/>
      <c r="Z3418" s="14"/>
    </row>
    <row r="3419">
      <c r="A3419" s="106">
        <v>3418.0</v>
      </c>
      <c r="B3419" s="107" t="s">
        <v>8903</v>
      </c>
      <c r="C3419" s="107" t="s">
        <v>8761</v>
      </c>
      <c r="D3419" s="107" t="s">
        <v>4509</v>
      </c>
      <c r="E3419" s="36" t="s">
        <v>9660</v>
      </c>
      <c r="F3419" s="14"/>
      <c r="G3419" s="14"/>
      <c r="H3419" s="14"/>
      <c r="I3419" s="14"/>
      <c r="J3419" s="14"/>
      <c r="K3419" s="14"/>
      <c r="L3419" s="14"/>
      <c r="M3419" s="14"/>
      <c r="N3419" s="14"/>
      <c r="O3419" s="14"/>
      <c r="P3419" s="14"/>
      <c r="Q3419" s="14"/>
      <c r="R3419" s="14"/>
      <c r="S3419" s="14"/>
      <c r="T3419" s="14"/>
      <c r="U3419" s="14"/>
      <c r="V3419" s="14"/>
      <c r="W3419" s="14"/>
      <c r="X3419" s="14"/>
      <c r="Y3419" s="14"/>
      <c r="Z3419" s="14"/>
    </row>
    <row r="3420">
      <c r="A3420" s="106">
        <v>3419.0</v>
      </c>
      <c r="B3420" s="107" t="s">
        <v>8903</v>
      </c>
      <c r="C3420" s="107" t="s">
        <v>9661</v>
      </c>
      <c r="D3420" s="107" t="s">
        <v>4509</v>
      </c>
      <c r="E3420" s="36" t="s">
        <v>9662</v>
      </c>
      <c r="F3420" s="14"/>
      <c r="G3420" s="14"/>
      <c r="H3420" s="14"/>
      <c r="I3420" s="14"/>
      <c r="J3420" s="14"/>
      <c r="K3420" s="14"/>
      <c r="L3420" s="14"/>
      <c r="M3420" s="14"/>
      <c r="N3420" s="14"/>
      <c r="O3420" s="14"/>
      <c r="P3420" s="14"/>
      <c r="Q3420" s="14"/>
      <c r="R3420" s="14"/>
      <c r="S3420" s="14"/>
      <c r="T3420" s="14"/>
      <c r="U3420" s="14"/>
      <c r="V3420" s="14"/>
      <c r="W3420" s="14"/>
      <c r="X3420" s="14"/>
      <c r="Y3420" s="14"/>
      <c r="Z3420" s="14"/>
    </row>
    <row r="3421">
      <c r="A3421" s="106">
        <v>3420.0</v>
      </c>
      <c r="B3421" s="107" t="s">
        <v>8903</v>
      </c>
      <c r="C3421" s="107" t="s">
        <v>9663</v>
      </c>
      <c r="D3421" s="107" t="s">
        <v>4509</v>
      </c>
      <c r="E3421" s="36" t="s">
        <v>9664</v>
      </c>
      <c r="F3421" s="14"/>
      <c r="G3421" s="14"/>
      <c r="H3421" s="14"/>
      <c r="I3421" s="14"/>
      <c r="J3421" s="14"/>
      <c r="K3421" s="14"/>
      <c r="L3421" s="14"/>
      <c r="M3421" s="14"/>
      <c r="N3421" s="14"/>
      <c r="O3421" s="14"/>
      <c r="P3421" s="14"/>
      <c r="Q3421" s="14"/>
      <c r="R3421" s="14"/>
      <c r="S3421" s="14"/>
      <c r="T3421" s="14"/>
      <c r="U3421" s="14"/>
      <c r="V3421" s="14"/>
      <c r="W3421" s="14"/>
      <c r="X3421" s="14"/>
      <c r="Y3421" s="14"/>
      <c r="Z3421" s="14"/>
    </row>
    <row r="3422">
      <c r="A3422" s="106">
        <v>3421.0</v>
      </c>
      <c r="B3422" s="107" t="s">
        <v>8903</v>
      </c>
      <c r="C3422" s="107" t="s">
        <v>9665</v>
      </c>
      <c r="D3422" s="107" t="s">
        <v>4509</v>
      </c>
      <c r="E3422" s="36" t="s">
        <v>9666</v>
      </c>
      <c r="F3422" s="14"/>
      <c r="G3422" s="14"/>
      <c r="H3422" s="14"/>
      <c r="I3422" s="14"/>
      <c r="J3422" s="14"/>
      <c r="K3422" s="14"/>
      <c r="L3422" s="14"/>
      <c r="M3422" s="14"/>
      <c r="N3422" s="14"/>
      <c r="O3422" s="14"/>
      <c r="P3422" s="14"/>
      <c r="Q3422" s="14"/>
      <c r="R3422" s="14"/>
      <c r="S3422" s="14"/>
      <c r="T3422" s="14"/>
      <c r="U3422" s="14"/>
      <c r="V3422" s="14"/>
      <c r="W3422" s="14"/>
      <c r="X3422" s="14"/>
      <c r="Y3422" s="14"/>
      <c r="Z3422" s="14"/>
    </row>
    <row r="3423">
      <c r="A3423" s="106">
        <v>3422.0</v>
      </c>
      <c r="B3423" s="107" t="s">
        <v>8903</v>
      </c>
      <c r="C3423" s="107" t="s">
        <v>4982</v>
      </c>
      <c r="D3423" s="107" t="s">
        <v>4509</v>
      </c>
      <c r="E3423" s="36" t="s">
        <v>9667</v>
      </c>
      <c r="F3423" s="14"/>
      <c r="G3423" s="14"/>
      <c r="H3423" s="14"/>
      <c r="I3423" s="14"/>
      <c r="J3423" s="14"/>
      <c r="K3423" s="14"/>
      <c r="L3423" s="14"/>
      <c r="M3423" s="14"/>
      <c r="N3423" s="14"/>
      <c r="O3423" s="14"/>
      <c r="P3423" s="14"/>
      <c r="Q3423" s="14"/>
      <c r="R3423" s="14"/>
      <c r="S3423" s="14"/>
      <c r="T3423" s="14"/>
      <c r="U3423" s="14"/>
      <c r="V3423" s="14"/>
      <c r="W3423" s="14"/>
      <c r="X3423" s="14"/>
      <c r="Y3423" s="14"/>
      <c r="Z3423" s="14"/>
    </row>
    <row r="3424">
      <c r="A3424" s="106">
        <v>3423.0</v>
      </c>
      <c r="B3424" s="107" t="s">
        <v>8903</v>
      </c>
      <c r="C3424" s="107" t="s">
        <v>4812</v>
      </c>
      <c r="D3424" s="107" t="s">
        <v>4509</v>
      </c>
      <c r="E3424" s="36" t="s">
        <v>9668</v>
      </c>
      <c r="F3424" s="14"/>
      <c r="G3424" s="14"/>
      <c r="H3424" s="14"/>
      <c r="I3424" s="14"/>
      <c r="J3424" s="14"/>
      <c r="K3424" s="14"/>
      <c r="L3424" s="14"/>
      <c r="M3424" s="14"/>
      <c r="N3424" s="14"/>
      <c r="O3424" s="14"/>
      <c r="P3424" s="14"/>
      <c r="Q3424" s="14"/>
      <c r="R3424" s="14"/>
      <c r="S3424" s="14"/>
      <c r="T3424" s="14"/>
      <c r="U3424" s="14"/>
      <c r="V3424" s="14"/>
      <c r="W3424" s="14"/>
      <c r="X3424" s="14"/>
      <c r="Y3424" s="14"/>
      <c r="Z3424" s="14"/>
    </row>
    <row r="3425">
      <c r="A3425" s="106">
        <v>3424.0</v>
      </c>
      <c r="B3425" s="107" t="s">
        <v>8903</v>
      </c>
      <c r="C3425" s="107" t="s">
        <v>7527</v>
      </c>
      <c r="D3425" s="107" t="s">
        <v>4509</v>
      </c>
      <c r="E3425" s="36" t="s">
        <v>9669</v>
      </c>
      <c r="F3425" s="14"/>
      <c r="G3425" s="14"/>
      <c r="H3425" s="14"/>
      <c r="I3425" s="14"/>
      <c r="J3425" s="14"/>
      <c r="K3425" s="14"/>
      <c r="L3425" s="14"/>
      <c r="M3425" s="14"/>
      <c r="N3425" s="14"/>
      <c r="O3425" s="14"/>
      <c r="P3425" s="14"/>
      <c r="Q3425" s="14"/>
      <c r="R3425" s="14"/>
      <c r="S3425" s="14"/>
      <c r="T3425" s="14"/>
      <c r="U3425" s="14"/>
      <c r="V3425" s="14"/>
      <c r="W3425" s="14"/>
      <c r="X3425" s="14"/>
      <c r="Y3425" s="14"/>
      <c r="Z3425" s="14"/>
    </row>
    <row r="3426">
      <c r="A3426" s="106">
        <v>3425.0</v>
      </c>
      <c r="B3426" s="107" t="s">
        <v>8903</v>
      </c>
      <c r="C3426" s="107" t="s">
        <v>9670</v>
      </c>
      <c r="D3426" s="107" t="s">
        <v>4509</v>
      </c>
      <c r="E3426" s="36" t="s">
        <v>9671</v>
      </c>
      <c r="F3426" s="14"/>
      <c r="G3426" s="14"/>
      <c r="H3426" s="14"/>
      <c r="I3426" s="14"/>
      <c r="J3426" s="14"/>
      <c r="K3426" s="14"/>
      <c r="L3426" s="14"/>
      <c r="M3426" s="14"/>
      <c r="N3426" s="14"/>
      <c r="O3426" s="14"/>
      <c r="P3426" s="14"/>
      <c r="Q3426" s="14"/>
      <c r="R3426" s="14"/>
      <c r="S3426" s="14"/>
      <c r="T3426" s="14"/>
      <c r="U3426" s="14"/>
      <c r="V3426" s="14"/>
      <c r="W3426" s="14"/>
      <c r="X3426" s="14"/>
      <c r="Y3426" s="14"/>
      <c r="Z3426" s="14"/>
    </row>
    <row r="3427">
      <c r="A3427" s="106">
        <v>3426.0</v>
      </c>
      <c r="B3427" s="107" t="s">
        <v>8903</v>
      </c>
      <c r="C3427" s="107" t="s">
        <v>9672</v>
      </c>
      <c r="D3427" s="107" t="s">
        <v>4509</v>
      </c>
      <c r="E3427" s="36" t="s">
        <v>9673</v>
      </c>
      <c r="F3427" s="14"/>
      <c r="G3427" s="14"/>
      <c r="H3427" s="14"/>
      <c r="I3427" s="14"/>
      <c r="J3427" s="14"/>
      <c r="K3427" s="14"/>
      <c r="L3427" s="14"/>
      <c r="M3427" s="14"/>
      <c r="N3427" s="14"/>
      <c r="O3427" s="14"/>
      <c r="P3427" s="14"/>
      <c r="Q3427" s="14"/>
      <c r="R3427" s="14"/>
      <c r="S3427" s="14"/>
      <c r="T3427" s="14"/>
      <c r="U3427" s="14"/>
      <c r="V3427" s="14"/>
      <c r="W3427" s="14"/>
      <c r="X3427" s="14"/>
      <c r="Y3427" s="14"/>
      <c r="Z3427" s="14"/>
    </row>
    <row r="3428">
      <c r="A3428" s="106">
        <v>3427.0</v>
      </c>
      <c r="B3428" s="107" t="s">
        <v>8903</v>
      </c>
      <c r="C3428" s="107" t="s">
        <v>9674</v>
      </c>
      <c r="D3428" s="107" t="s">
        <v>4509</v>
      </c>
      <c r="E3428" s="36" t="s">
        <v>9675</v>
      </c>
      <c r="F3428" s="14"/>
      <c r="G3428" s="14"/>
      <c r="H3428" s="14"/>
      <c r="I3428" s="14"/>
      <c r="J3428" s="14"/>
      <c r="K3428" s="14"/>
      <c r="L3428" s="14"/>
      <c r="M3428" s="14"/>
      <c r="N3428" s="14"/>
      <c r="O3428" s="14"/>
      <c r="P3428" s="14"/>
      <c r="Q3428" s="14"/>
      <c r="R3428" s="14"/>
      <c r="S3428" s="14"/>
      <c r="T3428" s="14"/>
      <c r="U3428" s="14"/>
      <c r="V3428" s="14"/>
      <c r="W3428" s="14"/>
      <c r="X3428" s="14"/>
      <c r="Y3428" s="14"/>
      <c r="Z3428" s="14"/>
    </row>
    <row r="3429">
      <c r="A3429" s="106">
        <v>3428.0</v>
      </c>
      <c r="B3429" s="107" t="s">
        <v>8903</v>
      </c>
      <c r="C3429" s="107" t="s">
        <v>7987</v>
      </c>
      <c r="D3429" s="107" t="s">
        <v>4509</v>
      </c>
      <c r="E3429" s="36" t="s">
        <v>9676</v>
      </c>
      <c r="F3429" s="14"/>
      <c r="G3429" s="14"/>
      <c r="H3429" s="14"/>
      <c r="I3429" s="14"/>
      <c r="J3429" s="14"/>
      <c r="K3429" s="14"/>
      <c r="L3429" s="14"/>
      <c r="M3429" s="14"/>
      <c r="N3429" s="14"/>
      <c r="O3429" s="14"/>
      <c r="P3429" s="14"/>
      <c r="Q3429" s="14"/>
      <c r="R3429" s="14"/>
      <c r="S3429" s="14"/>
      <c r="T3429" s="14"/>
      <c r="U3429" s="14"/>
      <c r="V3429" s="14"/>
      <c r="W3429" s="14"/>
      <c r="X3429" s="14"/>
      <c r="Y3429" s="14"/>
      <c r="Z3429" s="14"/>
    </row>
    <row r="3430">
      <c r="A3430" s="106">
        <v>3429.0</v>
      </c>
      <c r="B3430" s="107" t="s">
        <v>8903</v>
      </c>
      <c r="C3430" s="107" t="s">
        <v>6624</v>
      </c>
      <c r="D3430" s="107" t="s">
        <v>4509</v>
      </c>
      <c r="E3430" s="36" t="s">
        <v>9677</v>
      </c>
      <c r="F3430" s="14"/>
      <c r="G3430" s="14"/>
      <c r="H3430" s="14"/>
      <c r="I3430" s="14"/>
      <c r="J3430" s="14"/>
      <c r="K3430" s="14"/>
      <c r="L3430" s="14"/>
      <c r="M3430" s="14"/>
      <c r="N3430" s="14"/>
      <c r="O3430" s="14"/>
      <c r="P3430" s="14"/>
      <c r="Q3430" s="14"/>
      <c r="R3430" s="14"/>
      <c r="S3430" s="14"/>
      <c r="T3430" s="14"/>
      <c r="U3430" s="14"/>
      <c r="V3430" s="14"/>
      <c r="W3430" s="14"/>
      <c r="X3430" s="14"/>
      <c r="Y3430" s="14"/>
      <c r="Z3430" s="14"/>
    </row>
    <row r="3431">
      <c r="A3431" s="106">
        <v>3430.0</v>
      </c>
      <c r="B3431" s="107" t="s">
        <v>8903</v>
      </c>
      <c r="C3431" s="107" t="s">
        <v>5110</v>
      </c>
      <c r="D3431" s="107" t="s">
        <v>4509</v>
      </c>
      <c r="E3431" s="36" t="s">
        <v>9678</v>
      </c>
      <c r="F3431" s="14"/>
      <c r="G3431" s="14"/>
      <c r="H3431" s="14"/>
      <c r="I3431" s="14"/>
      <c r="J3431" s="14"/>
      <c r="K3431" s="14"/>
      <c r="L3431" s="14"/>
      <c r="M3431" s="14"/>
      <c r="N3431" s="14"/>
      <c r="O3431" s="14"/>
      <c r="P3431" s="14"/>
      <c r="Q3431" s="14"/>
      <c r="R3431" s="14"/>
      <c r="S3431" s="14"/>
      <c r="T3431" s="14"/>
      <c r="U3431" s="14"/>
      <c r="V3431" s="14"/>
      <c r="W3431" s="14"/>
      <c r="X3431" s="14"/>
      <c r="Y3431" s="14"/>
      <c r="Z3431" s="14"/>
    </row>
    <row r="3432">
      <c r="A3432" s="106">
        <v>3431.0</v>
      </c>
      <c r="B3432" s="107" t="s">
        <v>8903</v>
      </c>
      <c r="C3432" s="107" t="s">
        <v>9679</v>
      </c>
      <c r="D3432" s="107" t="s">
        <v>4509</v>
      </c>
      <c r="E3432" s="36" t="s">
        <v>9680</v>
      </c>
      <c r="F3432" s="14"/>
      <c r="G3432" s="14"/>
      <c r="H3432" s="14"/>
      <c r="I3432" s="14"/>
      <c r="J3432" s="14"/>
      <c r="K3432" s="14"/>
      <c r="L3432" s="14"/>
      <c r="M3432" s="14"/>
      <c r="N3432" s="14"/>
      <c r="O3432" s="14"/>
      <c r="P3432" s="14"/>
      <c r="Q3432" s="14"/>
      <c r="R3432" s="14"/>
      <c r="S3432" s="14"/>
      <c r="T3432" s="14"/>
      <c r="U3432" s="14"/>
      <c r="V3432" s="14"/>
      <c r="W3432" s="14"/>
      <c r="X3432" s="14"/>
      <c r="Y3432" s="14"/>
      <c r="Z3432" s="14"/>
    </row>
    <row r="3433">
      <c r="A3433" s="106">
        <v>3432.0</v>
      </c>
      <c r="B3433" s="107" t="s">
        <v>8903</v>
      </c>
      <c r="C3433" s="107" t="s">
        <v>4802</v>
      </c>
      <c r="D3433" s="107" t="s">
        <v>4680</v>
      </c>
      <c r="E3433" s="36" t="s">
        <v>9681</v>
      </c>
      <c r="F3433" s="14"/>
      <c r="G3433" s="14"/>
      <c r="H3433" s="14"/>
      <c r="I3433" s="14"/>
      <c r="J3433" s="14"/>
      <c r="K3433" s="14"/>
      <c r="L3433" s="14"/>
      <c r="M3433" s="14"/>
      <c r="N3433" s="14"/>
      <c r="O3433" s="14"/>
      <c r="P3433" s="14"/>
      <c r="Q3433" s="14"/>
      <c r="R3433" s="14"/>
      <c r="S3433" s="14"/>
      <c r="T3433" s="14"/>
      <c r="U3433" s="14"/>
      <c r="V3433" s="14"/>
      <c r="W3433" s="14"/>
      <c r="X3433" s="14"/>
      <c r="Y3433" s="14"/>
      <c r="Z3433" s="14"/>
    </row>
    <row r="3434">
      <c r="A3434" s="106">
        <v>3433.0</v>
      </c>
      <c r="B3434" s="107" t="s">
        <v>8903</v>
      </c>
      <c r="C3434" s="107" t="s">
        <v>6752</v>
      </c>
      <c r="D3434" s="107" t="s">
        <v>4509</v>
      </c>
      <c r="E3434" s="36" t="s">
        <v>9682</v>
      </c>
      <c r="F3434" s="14"/>
      <c r="G3434" s="14"/>
      <c r="H3434" s="14"/>
      <c r="I3434" s="14"/>
      <c r="J3434" s="14"/>
      <c r="K3434" s="14"/>
      <c r="L3434" s="14"/>
      <c r="M3434" s="14"/>
      <c r="N3434" s="14"/>
      <c r="O3434" s="14"/>
      <c r="P3434" s="14"/>
      <c r="Q3434" s="14"/>
      <c r="R3434" s="14"/>
      <c r="S3434" s="14"/>
      <c r="T3434" s="14"/>
      <c r="U3434" s="14"/>
      <c r="V3434" s="14"/>
      <c r="W3434" s="14"/>
      <c r="X3434" s="14"/>
      <c r="Y3434" s="14"/>
      <c r="Z3434" s="14"/>
    </row>
    <row r="3435">
      <c r="A3435" s="106">
        <v>3434.0</v>
      </c>
      <c r="B3435" s="107" t="s">
        <v>8903</v>
      </c>
      <c r="C3435" s="108">
        <v>743254.0</v>
      </c>
      <c r="D3435" s="107" t="s">
        <v>4509</v>
      </c>
      <c r="E3435" s="36" t="s">
        <v>9683</v>
      </c>
      <c r="F3435" s="14"/>
      <c r="G3435" s="14"/>
      <c r="H3435" s="14"/>
      <c r="I3435" s="14"/>
      <c r="J3435" s="14"/>
      <c r="K3435" s="14"/>
      <c r="L3435" s="14"/>
      <c r="M3435" s="14"/>
      <c r="N3435" s="14"/>
      <c r="O3435" s="14"/>
      <c r="P3435" s="14"/>
      <c r="Q3435" s="14"/>
      <c r="R3435" s="14"/>
      <c r="S3435" s="14"/>
      <c r="T3435" s="14"/>
      <c r="U3435" s="14"/>
      <c r="V3435" s="14"/>
      <c r="W3435" s="14"/>
      <c r="X3435" s="14"/>
      <c r="Y3435" s="14"/>
      <c r="Z3435" s="14"/>
    </row>
    <row r="3436">
      <c r="A3436" s="106">
        <v>3435.0</v>
      </c>
      <c r="B3436" s="107" t="s">
        <v>8903</v>
      </c>
      <c r="C3436" s="107" t="s">
        <v>4620</v>
      </c>
      <c r="D3436" s="107" t="s">
        <v>4509</v>
      </c>
      <c r="E3436" s="36" t="s">
        <v>9684</v>
      </c>
      <c r="F3436" s="14"/>
      <c r="G3436" s="14"/>
      <c r="H3436" s="14"/>
      <c r="I3436" s="14"/>
      <c r="J3436" s="14"/>
      <c r="K3436" s="14"/>
      <c r="L3436" s="14"/>
      <c r="M3436" s="14"/>
      <c r="N3436" s="14"/>
      <c r="O3436" s="14"/>
      <c r="P3436" s="14"/>
      <c r="Q3436" s="14"/>
      <c r="R3436" s="14"/>
      <c r="S3436" s="14"/>
      <c r="T3436" s="14"/>
      <c r="U3436" s="14"/>
      <c r="V3436" s="14"/>
      <c r="W3436" s="14"/>
      <c r="X3436" s="14"/>
      <c r="Y3436" s="14"/>
      <c r="Z3436" s="14"/>
    </row>
    <row r="3437">
      <c r="A3437" s="106">
        <v>3436.0</v>
      </c>
      <c r="B3437" s="107" t="s">
        <v>8903</v>
      </c>
      <c r="C3437" s="107" t="s">
        <v>4521</v>
      </c>
      <c r="D3437" s="107" t="s">
        <v>4509</v>
      </c>
      <c r="E3437" s="36" t="s">
        <v>9685</v>
      </c>
      <c r="F3437" s="14"/>
      <c r="G3437" s="14"/>
      <c r="H3437" s="14"/>
      <c r="I3437" s="14"/>
      <c r="J3437" s="14"/>
      <c r="K3437" s="14"/>
      <c r="L3437" s="14"/>
      <c r="M3437" s="14"/>
      <c r="N3437" s="14"/>
      <c r="O3437" s="14"/>
      <c r="P3437" s="14"/>
      <c r="Q3437" s="14"/>
      <c r="R3437" s="14"/>
      <c r="S3437" s="14"/>
      <c r="T3437" s="14"/>
      <c r="U3437" s="14"/>
      <c r="V3437" s="14"/>
      <c r="W3437" s="14"/>
      <c r="X3437" s="14"/>
      <c r="Y3437" s="14"/>
      <c r="Z3437" s="14"/>
    </row>
    <row r="3438">
      <c r="A3438" s="106">
        <v>3437.0</v>
      </c>
      <c r="B3438" s="107" t="s">
        <v>8903</v>
      </c>
      <c r="C3438" s="107" t="s">
        <v>8675</v>
      </c>
      <c r="D3438" s="107" t="s">
        <v>4509</v>
      </c>
      <c r="E3438" s="36" t="s">
        <v>9686</v>
      </c>
      <c r="F3438" s="14"/>
      <c r="G3438" s="14"/>
      <c r="H3438" s="14"/>
      <c r="I3438" s="14"/>
      <c r="J3438" s="14"/>
      <c r="K3438" s="14"/>
      <c r="L3438" s="14"/>
      <c r="M3438" s="14"/>
      <c r="N3438" s="14"/>
      <c r="O3438" s="14"/>
      <c r="P3438" s="14"/>
      <c r="Q3438" s="14"/>
      <c r="R3438" s="14"/>
      <c r="S3438" s="14"/>
      <c r="T3438" s="14"/>
      <c r="U3438" s="14"/>
      <c r="V3438" s="14"/>
      <c r="W3438" s="14"/>
      <c r="X3438" s="14"/>
      <c r="Y3438" s="14"/>
      <c r="Z3438" s="14"/>
    </row>
    <row r="3439">
      <c r="A3439" s="106">
        <v>3438.0</v>
      </c>
      <c r="B3439" s="107" t="s">
        <v>8903</v>
      </c>
      <c r="C3439" s="107" t="s">
        <v>4866</v>
      </c>
      <c r="D3439" s="107" t="s">
        <v>4680</v>
      </c>
      <c r="E3439" s="36" t="s">
        <v>9687</v>
      </c>
      <c r="F3439" s="14"/>
      <c r="G3439" s="14"/>
      <c r="H3439" s="14"/>
      <c r="I3439" s="14"/>
      <c r="J3439" s="14"/>
      <c r="K3439" s="14"/>
      <c r="L3439" s="14"/>
      <c r="M3439" s="14"/>
      <c r="N3439" s="14"/>
      <c r="O3439" s="14"/>
      <c r="P3439" s="14"/>
      <c r="Q3439" s="14"/>
      <c r="R3439" s="14"/>
      <c r="S3439" s="14"/>
      <c r="T3439" s="14"/>
      <c r="U3439" s="14"/>
      <c r="V3439" s="14"/>
      <c r="W3439" s="14"/>
      <c r="X3439" s="14"/>
      <c r="Y3439" s="14"/>
      <c r="Z3439" s="14"/>
    </row>
    <row r="3440">
      <c r="A3440" s="106">
        <v>3439.0</v>
      </c>
      <c r="B3440" s="107" t="s">
        <v>8903</v>
      </c>
      <c r="C3440" s="107" t="s">
        <v>9688</v>
      </c>
      <c r="D3440" s="107" t="s">
        <v>4509</v>
      </c>
      <c r="E3440" s="36" t="s">
        <v>9689</v>
      </c>
      <c r="F3440" s="14"/>
      <c r="G3440" s="14"/>
      <c r="H3440" s="14"/>
      <c r="I3440" s="14"/>
      <c r="J3440" s="14"/>
      <c r="K3440" s="14"/>
      <c r="L3440" s="14"/>
      <c r="M3440" s="14"/>
      <c r="N3440" s="14"/>
      <c r="O3440" s="14"/>
      <c r="P3440" s="14"/>
      <c r="Q3440" s="14"/>
      <c r="R3440" s="14"/>
      <c r="S3440" s="14"/>
      <c r="T3440" s="14"/>
      <c r="U3440" s="14"/>
      <c r="V3440" s="14"/>
      <c r="W3440" s="14"/>
      <c r="X3440" s="14"/>
      <c r="Y3440" s="14"/>
      <c r="Z3440" s="14"/>
    </row>
    <row r="3441">
      <c r="A3441" s="106">
        <v>3440.0</v>
      </c>
      <c r="B3441" s="107" t="s">
        <v>8903</v>
      </c>
      <c r="C3441" s="107" t="s">
        <v>5100</v>
      </c>
      <c r="D3441" s="107" t="s">
        <v>4509</v>
      </c>
      <c r="E3441" s="36" t="s">
        <v>9690</v>
      </c>
      <c r="F3441" s="14"/>
      <c r="G3441" s="14"/>
      <c r="H3441" s="14"/>
      <c r="I3441" s="14"/>
      <c r="J3441" s="14"/>
      <c r="K3441" s="14"/>
      <c r="L3441" s="14"/>
      <c r="M3441" s="14"/>
      <c r="N3441" s="14"/>
      <c r="O3441" s="14"/>
      <c r="P3441" s="14"/>
      <c r="Q3441" s="14"/>
      <c r="R3441" s="14"/>
      <c r="S3441" s="14"/>
      <c r="T3441" s="14"/>
      <c r="U3441" s="14"/>
      <c r="V3441" s="14"/>
      <c r="W3441" s="14"/>
      <c r="X3441" s="14"/>
      <c r="Y3441" s="14"/>
      <c r="Z3441" s="14"/>
    </row>
    <row r="3442">
      <c r="A3442" s="106">
        <v>3441.0</v>
      </c>
      <c r="B3442" s="107" t="s">
        <v>8903</v>
      </c>
      <c r="C3442" s="107" t="s">
        <v>4528</v>
      </c>
      <c r="D3442" s="107" t="s">
        <v>4509</v>
      </c>
      <c r="E3442" s="36" t="s">
        <v>9691</v>
      </c>
      <c r="F3442" s="14"/>
      <c r="G3442" s="14"/>
      <c r="H3442" s="14"/>
      <c r="I3442" s="14"/>
      <c r="J3442" s="14"/>
      <c r="K3442" s="14"/>
      <c r="L3442" s="14"/>
      <c r="M3442" s="14"/>
      <c r="N3442" s="14"/>
      <c r="O3442" s="14"/>
      <c r="P3442" s="14"/>
      <c r="Q3442" s="14"/>
      <c r="R3442" s="14"/>
      <c r="S3442" s="14"/>
      <c r="T3442" s="14"/>
      <c r="U3442" s="14"/>
      <c r="V3442" s="14"/>
      <c r="W3442" s="14"/>
      <c r="X3442" s="14"/>
      <c r="Y3442" s="14"/>
      <c r="Z3442" s="14"/>
    </row>
    <row r="3443">
      <c r="A3443" s="106">
        <v>3442.0</v>
      </c>
      <c r="B3443" s="107" t="s">
        <v>8903</v>
      </c>
      <c r="C3443" s="107" t="s">
        <v>7855</v>
      </c>
      <c r="D3443" s="107" t="s">
        <v>4509</v>
      </c>
      <c r="E3443" s="36" t="s">
        <v>9692</v>
      </c>
      <c r="F3443" s="14"/>
      <c r="G3443" s="14"/>
      <c r="H3443" s="14"/>
      <c r="I3443" s="14"/>
      <c r="J3443" s="14"/>
      <c r="K3443" s="14"/>
      <c r="L3443" s="14"/>
      <c r="M3443" s="14"/>
      <c r="N3443" s="14"/>
      <c r="O3443" s="14"/>
      <c r="P3443" s="14"/>
      <c r="Q3443" s="14"/>
      <c r="R3443" s="14"/>
      <c r="S3443" s="14"/>
      <c r="T3443" s="14"/>
      <c r="U3443" s="14"/>
      <c r="V3443" s="14"/>
      <c r="W3443" s="14"/>
      <c r="X3443" s="14"/>
      <c r="Y3443" s="14"/>
      <c r="Z3443" s="14"/>
    </row>
    <row r="3444">
      <c r="A3444" s="106">
        <v>3443.0</v>
      </c>
      <c r="B3444" s="107" t="s">
        <v>8903</v>
      </c>
      <c r="C3444" s="107" t="s">
        <v>9693</v>
      </c>
      <c r="D3444" s="107" t="s">
        <v>4509</v>
      </c>
      <c r="E3444" s="36" t="s">
        <v>9694</v>
      </c>
      <c r="F3444" s="14"/>
      <c r="G3444" s="14"/>
      <c r="H3444" s="14"/>
      <c r="I3444" s="14"/>
      <c r="J3444" s="14"/>
      <c r="K3444" s="14"/>
      <c r="L3444" s="14"/>
      <c r="M3444" s="14"/>
      <c r="N3444" s="14"/>
      <c r="O3444" s="14"/>
      <c r="P3444" s="14"/>
      <c r="Q3444" s="14"/>
      <c r="R3444" s="14"/>
      <c r="S3444" s="14"/>
      <c r="T3444" s="14"/>
      <c r="U3444" s="14"/>
      <c r="V3444" s="14"/>
      <c r="W3444" s="14"/>
      <c r="X3444" s="14"/>
      <c r="Y3444" s="14"/>
      <c r="Z3444" s="14"/>
    </row>
    <row r="3445">
      <c r="A3445" s="106">
        <v>3444.0</v>
      </c>
      <c r="B3445" s="107" t="s">
        <v>8903</v>
      </c>
      <c r="C3445" s="107" t="s">
        <v>5292</v>
      </c>
      <c r="D3445" s="107" t="s">
        <v>4543</v>
      </c>
      <c r="E3445" s="36" t="s">
        <v>9695</v>
      </c>
      <c r="F3445" s="14"/>
      <c r="G3445" s="14"/>
      <c r="H3445" s="14"/>
      <c r="I3445" s="14"/>
      <c r="J3445" s="14"/>
      <c r="K3445" s="14"/>
      <c r="L3445" s="14"/>
      <c r="M3445" s="14"/>
      <c r="N3445" s="14"/>
      <c r="O3445" s="14"/>
      <c r="P3445" s="14"/>
      <c r="Q3445" s="14"/>
      <c r="R3445" s="14"/>
      <c r="S3445" s="14"/>
      <c r="T3445" s="14"/>
      <c r="U3445" s="14"/>
      <c r="V3445" s="14"/>
      <c r="W3445" s="14"/>
      <c r="X3445" s="14"/>
      <c r="Y3445" s="14"/>
      <c r="Z3445" s="14"/>
    </row>
    <row r="3446">
      <c r="A3446" s="106">
        <v>3445.0</v>
      </c>
      <c r="B3446" s="107" t="s">
        <v>8903</v>
      </c>
      <c r="C3446" s="107" t="s">
        <v>4669</v>
      </c>
      <c r="D3446" s="107" t="s">
        <v>4509</v>
      </c>
      <c r="E3446" s="36" t="s">
        <v>7615</v>
      </c>
      <c r="F3446" s="14"/>
      <c r="G3446" s="14"/>
      <c r="H3446" s="14"/>
      <c r="I3446" s="14"/>
      <c r="J3446" s="14"/>
      <c r="K3446" s="14"/>
      <c r="L3446" s="14"/>
      <c r="M3446" s="14"/>
      <c r="N3446" s="14"/>
      <c r="O3446" s="14"/>
      <c r="P3446" s="14"/>
      <c r="Q3446" s="14"/>
      <c r="R3446" s="14"/>
      <c r="S3446" s="14"/>
      <c r="T3446" s="14"/>
      <c r="U3446" s="14"/>
      <c r="V3446" s="14"/>
      <c r="W3446" s="14"/>
      <c r="X3446" s="14"/>
      <c r="Y3446" s="14"/>
      <c r="Z3446" s="14"/>
    </row>
    <row r="3447">
      <c r="A3447" s="106">
        <v>3446.0</v>
      </c>
      <c r="B3447" s="107" t="s">
        <v>8903</v>
      </c>
      <c r="C3447" s="107" t="s">
        <v>9696</v>
      </c>
      <c r="D3447" s="107" t="s">
        <v>4509</v>
      </c>
      <c r="E3447" s="36" t="s">
        <v>9697</v>
      </c>
      <c r="F3447" s="14"/>
      <c r="G3447" s="14"/>
      <c r="H3447" s="14"/>
      <c r="I3447" s="14"/>
      <c r="J3447" s="14"/>
      <c r="K3447" s="14"/>
      <c r="L3447" s="14"/>
      <c r="M3447" s="14"/>
      <c r="N3447" s="14"/>
      <c r="O3447" s="14"/>
      <c r="P3447" s="14"/>
      <c r="Q3447" s="14"/>
      <c r="R3447" s="14"/>
      <c r="S3447" s="14"/>
      <c r="T3447" s="14"/>
      <c r="U3447" s="14"/>
      <c r="V3447" s="14"/>
      <c r="W3447" s="14"/>
      <c r="X3447" s="14"/>
      <c r="Y3447" s="14"/>
      <c r="Z3447" s="14"/>
    </row>
    <row r="3448">
      <c r="A3448" s="106">
        <v>3447.0</v>
      </c>
      <c r="B3448" s="107" t="s">
        <v>8903</v>
      </c>
      <c r="C3448" s="107" t="s">
        <v>4566</v>
      </c>
      <c r="D3448" s="107" t="s">
        <v>4509</v>
      </c>
      <c r="E3448" s="36" t="s">
        <v>9698</v>
      </c>
      <c r="F3448" s="14"/>
      <c r="G3448" s="14"/>
      <c r="H3448" s="14"/>
      <c r="I3448" s="14"/>
      <c r="J3448" s="14"/>
      <c r="K3448" s="14"/>
      <c r="L3448" s="14"/>
      <c r="M3448" s="14"/>
      <c r="N3448" s="14"/>
      <c r="O3448" s="14"/>
      <c r="P3448" s="14"/>
      <c r="Q3448" s="14"/>
      <c r="R3448" s="14"/>
      <c r="S3448" s="14"/>
      <c r="T3448" s="14"/>
      <c r="U3448" s="14"/>
      <c r="V3448" s="14"/>
      <c r="W3448" s="14"/>
      <c r="X3448" s="14"/>
      <c r="Y3448" s="14"/>
      <c r="Z3448" s="14"/>
    </row>
    <row r="3449">
      <c r="A3449" s="106">
        <v>3448.0</v>
      </c>
      <c r="B3449" s="107" t="s">
        <v>8903</v>
      </c>
      <c r="C3449" s="107" t="s">
        <v>9699</v>
      </c>
      <c r="D3449" s="107" t="s">
        <v>4509</v>
      </c>
      <c r="E3449" s="36" t="s">
        <v>9700</v>
      </c>
      <c r="F3449" s="14"/>
      <c r="G3449" s="14"/>
      <c r="H3449" s="14"/>
      <c r="I3449" s="14"/>
      <c r="J3449" s="14"/>
      <c r="K3449" s="14"/>
      <c r="L3449" s="14"/>
      <c r="M3449" s="14"/>
      <c r="N3449" s="14"/>
      <c r="O3449" s="14"/>
      <c r="P3449" s="14"/>
      <c r="Q3449" s="14"/>
      <c r="R3449" s="14"/>
      <c r="S3449" s="14"/>
      <c r="T3449" s="14"/>
      <c r="U3449" s="14"/>
      <c r="V3449" s="14"/>
      <c r="W3449" s="14"/>
      <c r="X3449" s="14"/>
      <c r="Y3449" s="14"/>
      <c r="Z3449" s="14"/>
    </row>
    <row r="3450">
      <c r="A3450" s="106">
        <v>3449.0</v>
      </c>
      <c r="B3450" s="107" t="s">
        <v>8903</v>
      </c>
      <c r="C3450" s="107" t="s">
        <v>9701</v>
      </c>
      <c r="D3450" s="107" t="s">
        <v>4509</v>
      </c>
      <c r="E3450" s="36" t="s">
        <v>9702</v>
      </c>
      <c r="F3450" s="14"/>
      <c r="G3450" s="14"/>
      <c r="H3450" s="14"/>
      <c r="I3450" s="14"/>
      <c r="J3450" s="14"/>
      <c r="K3450" s="14"/>
      <c r="L3450" s="14"/>
      <c r="M3450" s="14"/>
      <c r="N3450" s="14"/>
      <c r="O3450" s="14"/>
      <c r="P3450" s="14"/>
      <c r="Q3450" s="14"/>
      <c r="R3450" s="14"/>
      <c r="S3450" s="14"/>
      <c r="T3450" s="14"/>
      <c r="U3450" s="14"/>
      <c r="V3450" s="14"/>
      <c r="W3450" s="14"/>
      <c r="X3450" s="14"/>
      <c r="Y3450" s="14"/>
      <c r="Z3450" s="14"/>
    </row>
    <row r="3451">
      <c r="A3451" s="106">
        <v>3450.0</v>
      </c>
      <c r="B3451" s="107" t="s">
        <v>8903</v>
      </c>
      <c r="C3451" s="107" t="s">
        <v>6310</v>
      </c>
      <c r="D3451" s="107" t="s">
        <v>4509</v>
      </c>
      <c r="E3451" s="36" t="s">
        <v>9703</v>
      </c>
      <c r="F3451" s="14"/>
      <c r="G3451" s="14"/>
      <c r="H3451" s="14"/>
      <c r="I3451" s="14"/>
      <c r="J3451" s="14"/>
      <c r="K3451" s="14"/>
      <c r="L3451" s="14"/>
      <c r="M3451" s="14"/>
      <c r="N3451" s="14"/>
      <c r="O3451" s="14"/>
      <c r="P3451" s="14"/>
      <c r="Q3451" s="14"/>
      <c r="R3451" s="14"/>
      <c r="S3451" s="14"/>
      <c r="T3451" s="14"/>
      <c r="U3451" s="14"/>
      <c r="V3451" s="14"/>
      <c r="W3451" s="14"/>
      <c r="X3451" s="14"/>
      <c r="Y3451" s="14"/>
      <c r="Z3451" s="14"/>
    </row>
    <row r="3452">
      <c r="A3452" s="106">
        <v>3451.0</v>
      </c>
      <c r="B3452" s="107" t="s">
        <v>8903</v>
      </c>
      <c r="C3452" s="107" t="s">
        <v>4824</v>
      </c>
      <c r="D3452" s="107" t="s">
        <v>4509</v>
      </c>
      <c r="E3452" s="36" t="s">
        <v>9704</v>
      </c>
      <c r="F3452" s="14"/>
      <c r="G3452" s="14"/>
      <c r="H3452" s="14"/>
      <c r="I3452" s="14"/>
      <c r="J3452" s="14"/>
      <c r="K3452" s="14"/>
      <c r="L3452" s="14"/>
      <c r="M3452" s="14"/>
      <c r="N3452" s="14"/>
      <c r="O3452" s="14"/>
      <c r="P3452" s="14"/>
      <c r="Q3452" s="14"/>
      <c r="R3452" s="14"/>
      <c r="S3452" s="14"/>
      <c r="T3452" s="14"/>
      <c r="U3452" s="14"/>
      <c r="V3452" s="14"/>
      <c r="W3452" s="14"/>
      <c r="X3452" s="14"/>
      <c r="Y3452" s="14"/>
      <c r="Z3452" s="14"/>
    </row>
    <row r="3453">
      <c r="A3453" s="106">
        <v>3452.0</v>
      </c>
      <c r="B3453" s="107" t="s">
        <v>8903</v>
      </c>
      <c r="C3453" s="107" t="s">
        <v>4584</v>
      </c>
      <c r="D3453" s="107" t="s">
        <v>4509</v>
      </c>
      <c r="E3453" s="36" t="s">
        <v>9705</v>
      </c>
      <c r="F3453" s="14"/>
      <c r="G3453" s="14"/>
      <c r="H3453" s="14"/>
      <c r="I3453" s="14"/>
      <c r="J3453" s="14"/>
      <c r="K3453" s="14"/>
      <c r="L3453" s="14"/>
      <c r="M3453" s="14"/>
      <c r="N3453" s="14"/>
      <c r="O3453" s="14"/>
      <c r="P3453" s="14"/>
      <c r="Q3453" s="14"/>
      <c r="R3453" s="14"/>
      <c r="S3453" s="14"/>
      <c r="T3453" s="14"/>
      <c r="U3453" s="14"/>
      <c r="V3453" s="14"/>
      <c r="W3453" s="14"/>
      <c r="X3453" s="14"/>
      <c r="Y3453" s="14"/>
      <c r="Z3453" s="14"/>
    </row>
    <row r="3454">
      <c r="A3454" s="106">
        <v>3453.0</v>
      </c>
      <c r="B3454" s="107" t="s">
        <v>8903</v>
      </c>
      <c r="C3454" s="107" t="s">
        <v>4586</v>
      </c>
      <c r="D3454" s="107" t="s">
        <v>4509</v>
      </c>
      <c r="E3454" s="36" t="s">
        <v>9706</v>
      </c>
      <c r="F3454" s="14"/>
      <c r="G3454" s="14"/>
      <c r="H3454" s="14"/>
      <c r="I3454" s="14"/>
      <c r="J3454" s="14"/>
      <c r="K3454" s="14"/>
      <c r="L3454" s="14"/>
      <c r="M3454" s="14"/>
      <c r="N3454" s="14"/>
      <c r="O3454" s="14"/>
      <c r="P3454" s="14"/>
      <c r="Q3454" s="14"/>
      <c r="R3454" s="14"/>
      <c r="S3454" s="14"/>
      <c r="T3454" s="14"/>
      <c r="U3454" s="14"/>
      <c r="V3454" s="14"/>
      <c r="W3454" s="14"/>
      <c r="X3454" s="14"/>
      <c r="Y3454" s="14"/>
      <c r="Z3454" s="14"/>
    </row>
    <row r="3455">
      <c r="A3455" s="106">
        <v>3454.0</v>
      </c>
      <c r="B3455" s="107" t="s">
        <v>8903</v>
      </c>
      <c r="C3455" s="107" t="s">
        <v>9707</v>
      </c>
      <c r="D3455" s="107" t="s">
        <v>4505</v>
      </c>
      <c r="E3455" s="36" t="s">
        <v>9708</v>
      </c>
      <c r="F3455" s="14"/>
      <c r="G3455" s="14"/>
      <c r="H3455" s="14"/>
      <c r="I3455" s="14"/>
      <c r="J3455" s="14"/>
      <c r="K3455" s="14"/>
      <c r="L3455" s="14"/>
      <c r="M3455" s="14"/>
      <c r="N3455" s="14"/>
      <c r="O3455" s="14"/>
      <c r="P3455" s="14"/>
      <c r="Q3455" s="14"/>
      <c r="R3455" s="14"/>
      <c r="S3455" s="14"/>
      <c r="T3455" s="14"/>
      <c r="U3455" s="14"/>
      <c r="V3455" s="14"/>
      <c r="W3455" s="14"/>
      <c r="X3455" s="14"/>
      <c r="Y3455" s="14"/>
      <c r="Z3455" s="14"/>
    </row>
    <row r="3456">
      <c r="A3456" s="106">
        <v>3455.0</v>
      </c>
      <c r="B3456" s="107" t="s">
        <v>8903</v>
      </c>
      <c r="C3456" s="107" t="s">
        <v>9709</v>
      </c>
      <c r="D3456" s="107" t="s">
        <v>4509</v>
      </c>
      <c r="E3456" s="36" t="s">
        <v>9710</v>
      </c>
      <c r="F3456" s="14"/>
      <c r="G3456" s="14"/>
      <c r="H3456" s="14"/>
      <c r="I3456" s="14"/>
      <c r="J3456" s="14"/>
      <c r="K3456" s="14"/>
      <c r="L3456" s="14"/>
      <c r="M3456" s="14"/>
      <c r="N3456" s="14"/>
      <c r="O3456" s="14"/>
      <c r="P3456" s="14"/>
      <c r="Q3456" s="14"/>
      <c r="R3456" s="14"/>
      <c r="S3456" s="14"/>
      <c r="T3456" s="14"/>
      <c r="U3456" s="14"/>
      <c r="V3456" s="14"/>
      <c r="W3456" s="14"/>
      <c r="X3456" s="14"/>
      <c r="Y3456" s="14"/>
      <c r="Z3456" s="14"/>
    </row>
    <row r="3457">
      <c r="A3457" s="106">
        <v>3456.0</v>
      </c>
      <c r="B3457" s="107" t="s">
        <v>8903</v>
      </c>
      <c r="C3457" s="107" t="s">
        <v>5502</v>
      </c>
      <c r="D3457" s="107" t="s">
        <v>4509</v>
      </c>
      <c r="E3457" s="36" t="s">
        <v>9711</v>
      </c>
      <c r="F3457" s="14"/>
      <c r="G3457" s="14"/>
      <c r="H3457" s="14"/>
      <c r="I3457" s="14"/>
      <c r="J3457" s="14"/>
      <c r="K3457" s="14"/>
      <c r="L3457" s="14"/>
      <c r="M3457" s="14"/>
      <c r="N3457" s="14"/>
      <c r="O3457" s="14"/>
      <c r="P3457" s="14"/>
      <c r="Q3457" s="14"/>
      <c r="R3457" s="14"/>
      <c r="S3457" s="14"/>
      <c r="T3457" s="14"/>
      <c r="U3457" s="14"/>
      <c r="V3457" s="14"/>
      <c r="W3457" s="14"/>
      <c r="X3457" s="14"/>
      <c r="Y3457" s="14"/>
      <c r="Z3457" s="14"/>
    </row>
    <row r="3458">
      <c r="A3458" s="106">
        <v>3457.0</v>
      </c>
      <c r="B3458" s="107" t="s">
        <v>8903</v>
      </c>
      <c r="C3458" s="107" t="s">
        <v>4976</v>
      </c>
      <c r="D3458" s="107" t="s">
        <v>4509</v>
      </c>
      <c r="E3458" s="36" t="s">
        <v>9712</v>
      </c>
      <c r="F3458" s="14"/>
      <c r="G3458" s="14"/>
      <c r="H3458" s="14"/>
      <c r="I3458" s="14"/>
      <c r="J3458" s="14"/>
      <c r="K3458" s="14"/>
      <c r="L3458" s="14"/>
      <c r="M3458" s="14"/>
      <c r="N3458" s="14"/>
      <c r="O3458" s="14"/>
      <c r="P3458" s="14"/>
      <c r="Q3458" s="14"/>
      <c r="R3458" s="14"/>
      <c r="S3458" s="14"/>
      <c r="T3458" s="14"/>
      <c r="U3458" s="14"/>
      <c r="V3458" s="14"/>
      <c r="W3458" s="14"/>
      <c r="X3458" s="14"/>
      <c r="Y3458" s="14"/>
      <c r="Z3458" s="14"/>
    </row>
    <row r="3459">
      <c r="A3459" s="106">
        <v>3458.0</v>
      </c>
      <c r="B3459" s="107" t="s">
        <v>8903</v>
      </c>
      <c r="C3459" s="107" t="s">
        <v>7082</v>
      </c>
      <c r="D3459" s="107" t="s">
        <v>4509</v>
      </c>
      <c r="E3459" s="36" t="s">
        <v>9713</v>
      </c>
      <c r="F3459" s="14"/>
      <c r="G3459" s="14"/>
      <c r="H3459" s="14"/>
      <c r="I3459" s="14"/>
      <c r="J3459" s="14"/>
      <c r="K3459" s="14"/>
      <c r="L3459" s="14"/>
      <c r="M3459" s="14"/>
      <c r="N3459" s="14"/>
      <c r="O3459" s="14"/>
      <c r="P3459" s="14"/>
      <c r="Q3459" s="14"/>
      <c r="R3459" s="14"/>
      <c r="S3459" s="14"/>
      <c r="T3459" s="14"/>
      <c r="U3459" s="14"/>
      <c r="V3459" s="14"/>
      <c r="W3459" s="14"/>
      <c r="X3459" s="14"/>
      <c r="Y3459" s="14"/>
      <c r="Z3459" s="14"/>
    </row>
    <row r="3460">
      <c r="A3460" s="106">
        <v>3459.0</v>
      </c>
      <c r="B3460" s="107" t="s">
        <v>8903</v>
      </c>
      <c r="C3460" s="107" t="s">
        <v>9714</v>
      </c>
      <c r="D3460" s="107" t="s">
        <v>4509</v>
      </c>
      <c r="E3460" s="36" t="s">
        <v>9715</v>
      </c>
      <c r="F3460" s="14"/>
      <c r="G3460" s="14"/>
      <c r="H3460" s="14"/>
      <c r="I3460" s="14"/>
      <c r="J3460" s="14"/>
      <c r="K3460" s="14"/>
      <c r="L3460" s="14"/>
      <c r="M3460" s="14"/>
      <c r="N3460" s="14"/>
      <c r="O3460" s="14"/>
      <c r="P3460" s="14"/>
      <c r="Q3460" s="14"/>
      <c r="R3460" s="14"/>
      <c r="S3460" s="14"/>
      <c r="T3460" s="14"/>
      <c r="U3460" s="14"/>
      <c r="V3460" s="14"/>
      <c r="W3460" s="14"/>
      <c r="X3460" s="14"/>
      <c r="Y3460" s="14"/>
      <c r="Z3460" s="14"/>
    </row>
    <row r="3461">
      <c r="A3461" s="106">
        <v>3460.0</v>
      </c>
      <c r="B3461" s="107" t="s">
        <v>8903</v>
      </c>
      <c r="C3461" s="107" t="s">
        <v>9716</v>
      </c>
      <c r="D3461" s="107" t="s">
        <v>4509</v>
      </c>
      <c r="E3461" s="36" t="s">
        <v>9717</v>
      </c>
      <c r="F3461" s="14"/>
      <c r="G3461" s="14"/>
      <c r="H3461" s="14"/>
      <c r="I3461" s="14"/>
      <c r="J3461" s="14"/>
      <c r="K3461" s="14"/>
      <c r="L3461" s="14"/>
      <c r="M3461" s="14"/>
      <c r="N3461" s="14"/>
      <c r="O3461" s="14"/>
      <c r="P3461" s="14"/>
      <c r="Q3461" s="14"/>
      <c r="R3461" s="14"/>
      <c r="S3461" s="14"/>
      <c r="T3461" s="14"/>
      <c r="U3461" s="14"/>
      <c r="V3461" s="14"/>
      <c r="W3461" s="14"/>
      <c r="X3461" s="14"/>
      <c r="Y3461" s="14"/>
      <c r="Z3461" s="14"/>
    </row>
    <row r="3462">
      <c r="A3462" s="106">
        <v>3461.0</v>
      </c>
      <c r="B3462" s="107" t="s">
        <v>8903</v>
      </c>
      <c r="C3462" s="107" t="s">
        <v>9718</v>
      </c>
      <c r="D3462" s="107" t="s">
        <v>4509</v>
      </c>
      <c r="E3462" s="36" t="s">
        <v>9719</v>
      </c>
      <c r="F3462" s="14"/>
      <c r="G3462" s="14"/>
      <c r="H3462" s="14"/>
      <c r="I3462" s="14"/>
      <c r="J3462" s="14"/>
      <c r="K3462" s="14"/>
      <c r="L3462" s="14"/>
      <c r="M3462" s="14"/>
      <c r="N3462" s="14"/>
      <c r="O3462" s="14"/>
      <c r="P3462" s="14"/>
      <c r="Q3462" s="14"/>
      <c r="R3462" s="14"/>
      <c r="S3462" s="14"/>
      <c r="T3462" s="14"/>
      <c r="U3462" s="14"/>
      <c r="V3462" s="14"/>
      <c r="W3462" s="14"/>
      <c r="X3462" s="14"/>
      <c r="Y3462" s="14"/>
      <c r="Z3462" s="14"/>
    </row>
    <row r="3463">
      <c r="A3463" s="106">
        <v>3462.0</v>
      </c>
      <c r="B3463" s="107" t="s">
        <v>8903</v>
      </c>
      <c r="C3463" s="107" t="s">
        <v>5873</v>
      </c>
      <c r="D3463" s="107" t="s">
        <v>4509</v>
      </c>
      <c r="E3463" s="36" t="s">
        <v>9720</v>
      </c>
      <c r="F3463" s="14"/>
      <c r="G3463" s="14"/>
      <c r="H3463" s="14"/>
      <c r="I3463" s="14"/>
      <c r="J3463" s="14"/>
      <c r="K3463" s="14"/>
      <c r="L3463" s="14"/>
      <c r="M3463" s="14"/>
      <c r="N3463" s="14"/>
      <c r="O3463" s="14"/>
      <c r="P3463" s="14"/>
      <c r="Q3463" s="14"/>
      <c r="R3463" s="14"/>
      <c r="S3463" s="14"/>
      <c r="T3463" s="14"/>
      <c r="U3463" s="14"/>
      <c r="V3463" s="14"/>
      <c r="W3463" s="14"/>
      <c r="X3463" s="14"/>
      <c r="Y3463" s="14"/>
      <c r="Z3463" s="14"/>
    </row>
    <row r="3464">
      <c r="A3464" s="106">
        <v>3463.0</v>
      </c>
      <c r="B3464" s="107" t="s">
        <v>8903</v>
      </c>
      <c r="C3464" s="107" t="s">
        <v>9721</v>
      </c>
      <c r="D3464" s="107" t="s">
        <v>4509</v>
      </c>
      <c r="E3464" s="36" t="s">
        <v>9722</v>
      </c>
      <c r="F3464" s="14"/>
      <c r="G3464" s="14"/>
      <c r="H3464" s="14"/>
      <c r="I3464" s="14"/>
      <c r="J3464" s="14"/>
      <c r="K3464" s="14"/>
      <c r="L3464" s="14"/>
      <c r="M3464" s="14"/>
      <c r="N3464" s="14"/>
      <c r="O3464" s="14"/>
      <c r="P3464" s="14"/>
      <c r="Q3464" s="14"/>
      <c r="R3464" s="14"/>
      <c r="S3464" s="14"/>
      <c r="T3464" s="14"/>
      <c r="U3464" s="14"/>
      <c r="V3464" s="14"/>
      <c r="W3464" s="14"/>
      <c r="X3464" s="14"/>
      <c r="Y3464" s="14"/>
      <c r="Z3464" s="14"/>
    </row>
    <row r="3465">
      <c r="A3465" s="106">
        <v>3464.0</v>
      </c>
      <c r="B3465" s="107" t="s">
        <v>8903</v>
      </c>
      <c r="C3465" s="107" t="s">
        <v>4692</v>
      </c>
      <c r="D3465" s="107" t="s">
        <v>4509</v>
      </c>
      <c r="E3465" s="36" t="s">
        <v>9723</v>
      </c>
      <c r="F3465" s="14"/>
      <c r="G3465" s="14"/>
      <c r="H3465" s="14"/>
      <c r="I3465" s="14"/>
      <c r="J3465" s="14"/>
      <c r="K3465" s="14"/>
      <c r="L3465" s="14"/>
      <c r="M3465" s="14"/>
      <c r="N3465" s="14"/>
      <c r="O3465" s="14"/>
      <c r="P3465" s="14"/>
      <c r="Q3465" s="14"/>
      <c r="R3465" s="14"/>
      <c r="S3465" s="14"/>
      <c r="T3465" s="14"/>
      <c r="U3465" s="14"/>
      <c r="V3465" s="14"/>
      <c r="W3465" s="14"/>
      <c r="X3465" s="14"/>
      <c r="Y3465" s="14"/>
      <c r="Z3465" s="14"/>
    </row>
    <row r="3466">
      <c r="A3466" s="106">
        <v>3465.0</v>
      </c>
      <c r="B3466" s="107" t="s">
        <v>8903</v>
      </c>
      <c r="C3466" s="107" t="s">
        <v>4679</v>
      </c>
      <c r="D3466" s="107" t="s">
        <v>4509</v>
      </c>
      <c r="E3466" s="36" t="s">
        <v>9724</v>
      </c>
      <c r="F3466" s="14"/>
      <c r="G3466" s="14"/>
      <c r="H3466" s="14"/>
      <c r="I3466" s="14"/>
      <c r="J3466" s="14"/>
      <c r="K3466" s="14"/>
      <c r="L3466" s="14"/>
      <c r="M3466" s="14"/>
      <c r="N3466" s="14"/>
      <c r="O3466" s="14"/>
      <c r="P3466" s="14"/>
      <c r="Q3466" s="14"/>
      <c r="R3466" s="14"/>
      <c r="S3466" s="14"/>
      <c r="T3466" s="14"/>
      <c r="U3466" s="14"/>
      <c r="V3466" s="14"/>
      <c r="W3466" s="14"/>
      <c r="X3466" s="14"/>
      <c r="Y3466" s="14"/>
      <c r="Z3466" s="14"/>
    </row>
    <row r="3467">
      <c r="A3467" s="106">
        <v>3466.0</v>
      </c>
      <c r="B3467" s="107" t="s">
        <v>8903</v>
      </c>
      <c r="C3467" s="107" t="s">
        <v>9725</v>
      </c>
      <c r="D3467" s="107" t="s">
        <v>4509</v>
      </c>
      <c r="E3467" s="36" t="s">
        <v>9726</v>
      </c>
      <c r="F3467" s="14"/>
      <c r="G3467" s="14"/>
      <c r="H3467" s="14"/>
      <c r="I3467" s="14"/>
      <c r="J3467" s="14"/>
      <c r="K3467" s="14"/>
      <c r="L3467" s="14"/>
      <c r="M3467" s="14"/>
      <c r="N3467" s="14"/>
      <c r="O3467" s="14"/>
      <c r="P3467" s="14"/>
      <c r="Q3467" s="14"/>
      <c r="R3467" s="14"/>
      <c r="S3467" s="14"/>
      <c r="T3467" s="14"/>
      <c r="U3467" s="14"/>
      <c r="V3467" s="14"/>
      <c r="W3467" s="14"/>
      <c r="X3467" s="14"/>
      <c r="Y3467" s="14"/>
      <c r="Z3467" s="14"/>
    </row>
    <row r="3468">
      <c r="A3468" s="106">
        <v>3467.0</v>
      </c>
      <c r="B3468" s="107" t="s">
        <v>8903</v>
      </c>
      <c r="C3468" s="107" t="s">
        <v>8344</v>
      </c>
      <c r="D3468" s="107" t="s">
        <v>4509</v>
      </c>
      <c r="E3468" s="36" t="s">
        <v>9727</v>
      </c>
      <c r="F3468" s="14"/>
      <c r="G3468" s="14"/>
      <c r="H3468" s="14"/>
      <c r="I3468" s="14"/>
      <c r="J3468" s="14"/>
      <c r="K3468" s="14"/>
      <c r="L3468" s="14"/>
      <c r="M3468" s="14"/>
      <c r="N3468" s="14"/>
      <c r="O3468" s="14"/>
      <c r="P3468" s="14"/>
      <c r="Q3468" s="14"/>
      <c r="R3468" s="14"/>
      <c r="S3468" s="14"/>
      <c r="T3468" s="14"/>
      <c r="U3468" s="14"/>
      <c r="V3468" s="14"/>
      <c r="W3468" s="14"/>
      <c r="X3468" s="14"/>
      <c r="Y3468" s="14"/>
      <c r="Z3468" s="14"/>
    </row>
    <row r="3469">
      <c r="A3469" s="106">
        <v>3468.0</v>
      </c>
      <c r="B3469" s="107" t="s">
        <v>8903</v>
      </c>
      <c r="C3469" s="107" t="s">
        <v>5395</v>
      </c>
      <c r="D3469" s="107" t="s">
        <v>4509</v>
      </c>
      <c r="E3469" s="36" t="s">
        <v>9728</v>
      </c>
      <c r="F3469" s="14"/>
      <c r="G3469" s="14"/>
      <c r="H3469" s="14"/>
      <c r="I3469" s="14"/>
      <c r="J3469" s="14"/>
      <c r="K3469" s="14"/>
      <c r="L3469" s="14"/>
      <c r="M3469" s="14"/>
      <c r="N3469" s="14"/>
      <c r="O3469" s="14"/>
      <c r="P3469" s="14"/>
      <c r="Q3469" s="14"/>
      <c r="R3469" s="14"/>
      <c r="S3469" s="14"/>
      <c r="T3469" s="14"/>
      <c r="U3469" s="14"/>
      <c r="V3469" s="14"/>
      <c r="W3469" s="14"/>
      <c r="X3469" s="14"/>
      <c r="Y3469" s="14"/>
      <c r="Z3469" s="14"/>
    </row>
    <row r="3470">
      <c r="A3470" s="106">
        <v>3469.0</v>
      </c>
      <c r="B3470" s="107" t="s">
        <v>8903</v>
      </c>
      <c r="C3470" s="107" t="s">
        <v>9729</v>
      </c>
      <c r="D3470" s="107" t="s">
        <v>4509</v>
      </c>
      <c r="E3470" s="36" t="s">
        <v>9730</v>
      </c>
      <c r="F3470" s="14"/>
      <c r="G3470" s="14"/>
      <c r="H3470" s="14"/>
      <c r="I3470" s="14"/>
      <c r="J3470" s="14"/>
      <c r="K3470" s="14"/>
      <c r="L3470" s="14"/>
      <c r="M3470" s="14"/>
      <c r="N3470" s="14"/>
      <c r="O3470" s="14"/>
      <c r="P3470" s="14"/>
      <c r="Q3470" s="14"/>
      <c r="R3470" s="14"/>
      <c r="S3470" s="14"/>
      <c r="T3470" s="14"/>
      <c r="U3470" s="14"/>
      <c r="V3470" s="14"/>
      <c r="W3470" s="14"/>
      <c r="X3470" s="14"/>
      <c r="Y3470" s="14"/>
      <c r="Z3470" s="14"/>
    </row>
    <row r="3471">
      <c r="A3471" s="106">
        <v>3470.0</v>
      </c>
      <c r="B3471" s="107" t="s">
        <v>8903</v>
      </c>
      <c r="C3471" s="107" t="s">
        <v>5245</v>
      </c>
      <c r="D3471" s="107" t="s">
        <v>4505</v>
      </c>
      <c r="E3471" s="36" t="s">
        <v>9731</v>
      </c>
      <c r="F3471" s="14"/>
      <c r="G3471" s="14"/>
      <c r="H3471" s="14"/>
      <c r="I3471" s="14"/>
      <c r="J3471" s="14"/>
      <c r="K3471" s="14"/>
      <c r="L3471" s="14"/>
      <c r="M3471" s="14"/>
      <c r="N3471" s="14"/>
      <c r="O3471" s="14"/>
      <c r="P3471" s="14"/>
      <c r="Q3471" s="14"/>
      <c r="R3471" s="14"/>
      <c r="S3471" s="14"/>
      <c r="T3471" s="14"/>
      <c r="U3471" s="14"/>
      <c r="V3471" s="14"/>
      <c r="W3471" s="14"/>
      <c r="X3471" s="14"/>
      <c r="Y3471" s="14"/>
      <c r="Z3471" s="14"/>
    </row>
    <row r="3472">
      <c r="A3472" s="106">
        <v>3471.0</v>
      </c>
      <c r="B3472" s="107" t="s">
        <v>8903</v>
      </c>
      <c r="C3472" s="107" t="s">
        <v>7280</v>
      </c>
      <c r="D3472" s="107" t="s">
        <v>4509</v>
      </c>
      <c r="E3472" s="36" t="s">
        <v>9732</v>
      </c>
      <c r="F3472" s="14"/>
      <c r="G3472" s="14"/>
      <c r="H3472" s="14"/>
      <c r="I3472" s="14"/>
      <c r="J3472" s="14"/>
      <c r="K3472" s="14"/>
      <c r="L3472" s="14"/>
      <c r="M3472" s="14"/>
      <c r="N3472" s="14"/>
      <c r="O3472" s="14"/>
      <c r="P3472" s="14"/>
      <c r="Q3472" s="14"/>
      <c r="R3472" s="14"/>
      <c r="S3472" s="14"/>
      <c r="T3472" s="14"/>
      <c r="U3472" s="14"/>
      <c r="V3472" s="14"/>
      <c r="W3472" s="14"/>
      <c r="X3472" s="14"/>
      <c r="Y3472" s="14"/>
      <c r="Z3472" s="14"/>
    </row>
    <row r="3473">
      <c r="A3473" s="106">
        <v>3472.0</v>
      </c>
      <c r="B3473" s="107" t="s">
        <v>8903</v>
      </c>
      <c r="C3473" s="107" t="s">
        <v>5283</v>
      </c>
      <c r="D3473" s="107" t="s">
        <v>4509</v>
      </c>
      <c r="E3473" s="36" t="s">
        <v>9733</v>
      </c>
      <c r="F3473" s="14"/>
      <c r="G3473" s="14"/>
      <c r="H3473" s="14"/>
      <c r="I3473" s="14"/>
      <c r="J3473" s="14"/>
      <c r="K3473" s="14"/>
      <c r="L3473" s="14"/>
      <c r="M3473" s="14"/>
      <c r="N3473" s="14"/>
      <c r="O3473" s="14"/>
      <c r="P3473" s="14"/>
      <c r="Q3473" s="14"/>
      <c r="R3473" s="14"/>
      <c r="S3473" s="14"/>
      <c r="T3473" s="14"/>
      <c r="U3473" s="14"/>
      <c r="V3473" s="14"/>
      <c r="W3473" s="14"/>
      <c r="X3473" s="14"/>
      <c r="Y3473" s="14"/>
      <c r="Z3473" s="14"/>
    </row>
    <row r="3474">
      <c r="A3474" s="106">
        <v>3473.0</v>
      </c>
      <c r="B3474" s="107" t="s">
        <v>8903</v>
      </c>
      <c r="C3474" s="107" t="s">
        <v>5025</v>
      </c>
      <c r="D3474" s="107" t="s">
        <v>4509</v>
      </c>
      <c r="E3474" s="36" t="s">
        <v>9734</v>
      </c>
      <c r="F3474" s="14"/>
      <c r="G3474" s="14"/>
      <c r="H3474" s="14"/>
      <c r="I3474" s="14"/>
      <c r="J3474" s="14"/>
      <c r="K3474" s="14"/>
      <c r="L3474" s="14"/>
      <c r="M3474" s="14"/>
      <c r="N3474" s="14"/>
      <c r="O3474" s="14"/>
      <c r="P3474" s="14"/>
      <c r="Q3474" s="14"/>
      <c r="R3474" s="14"/>
      <c r="S3474" s="14"/>
      <c r="T3474" s="14"/>
      <c r="U3474" s="14"/>
      <c r="V3474" s="14"/>
      <c r="W3474" s="14"/>
      <c r="X3474" s="14"/>
      <c r="Y3474" s="14"/>
      <c r="Z3474" s="14"/>
    </row>
    <row r="3475">
      <c r="A3475" s="106">
        <v>3474.0</v>
      </c>
      <c r="B3475" s="107" t="s">
        <v>8903</v>
      </c>
      <c r="C3475" s="107" t="s">
        <v>9735</v>
      </c>
      <c r="D3475" s="107" t="s">
        <v>4509</v>
      </c>
      <c r="E3475" s="36" t="s">
        <v>9736</v>
      </c>
      <c r="F3475" s="14"/>
      <c r="G3475" s="14"/>
      <c r="H3475" s="14"/>
      <c r="I3475" s="14"/>
      <c r="J3475" s="14"/>
      <c r="K3475" s="14"/>
      <c r="L3475" s="14"/>
      <c r="M3475" s="14"/>
      <c r="N3475" s="14"/>
      <c r="O3475" s="14"/>
      <c r="P3475" s="14"/>
      <c r="Q3475" s="14"/>
      <c r="R3475" s="14"/>
      <c r="S3475" s="14"/>
      <c r="T3475" s="14"/>
      <c r="U3475" s="14"/>
      <c r="V3475" s="14"/>
      <c r="W3475" s="14"/>
      <c r="X3475" s="14"/>
      <c r="Y3475" s="14"/>
      <c r="Z3475" s="14"/>
    </row>
    <row r="3476">
      <c r="A3476" s="106">
        <v>3475.0</v>
      </c>
      <c r="B3476" s="107" t="s">
        <v>8903</v>
      </c>
      <c r="C3476" s="107" t="s">
        <v>9737</v>
      </c>
      <c r="D3476" s="107" t="s">
        <v>4509</v>
      </c>
      <c r="E3476" s="36" t="s">
        <v>9738</v>
      </c>
      <c r="F3476" s="14"/>
      <c r="G3476" s="14"/>
      <c r="H3476" s="14"/>
      <c r="I3476" s="14"/>
      <c r="J3476" s="14"/>
      <c r="K3476" s="14"/>
      <c r="L3476" s="14"/>
      <c r="M3476" s="14"/>
      <c r="N3476" s="14"/>
      <c r="O3476" s="14"/>
      <c r="P3476" s="14"/>
      <c r="Q3476" s="14"/>
      <c r="R3476" s="14"/>
      <c r="S3476" s="14"/>
      <c r="T3476" s="14"/>
      <c r="U3476" s="14"/>
      <c r="V3476" s="14"/>
      <c r="W3476" s="14"/>
      <c r="X3476" s="14"/>
      <c r="Y3476" s="14"/>
      <c r="Z3476" s="14"/>
    </row>
    <row r="3477">
      <c r="A3477" s="106">
        <v>3476.0</v>
      </c>
      <c r="B3477" s="107" t="s">
        <v>8903</v>
      </c>
      <c r="C3477" s="107" t="s">
        <v>9739</v>
      </c>
      <c r="D3477" s="107" t="s">
        <v>4509</v>
      </c>
      <c r="E3477" s="36" t="s">
        <v>9740</v>
      </c>
      <c r="F3477" s="14"/>
      <c r="G3477" s="14"/>
      <c r="H3477" s="14"/>
      <c r="I3477" s="14"/>
      <c r="J3477" s="14"/>
      <c r="K3477" s="14"/>
      <c r="L3477" s="14"/>
      <c r="M3477" s="14"/>
      <c r="N3477" s="14"/>
      <c r="O3477" s="14"/>
      <c r="P3477" s="14"/>
      <c r="Q3477" s="14"/>
      <c r="R3477" s="14"/>
      <c r="S3477" s="14"/>
      <c r="T3477" s="14"/>
      <c r="U3477" s="14"/>
      <c r="V3477" s="14"/>
      <c r="W3477" s="14"/>
      <c r="X3477" s="14"/>
      <c r="Y3477" s="14"/>
      <c r="Z3477" s="14"/>
    </row>
    <row r="3478">
      <c r="A3478" s="106">
        <v>3477.0</v>
      </c>
      <c r="B3478" s="107" t="s">
        <v>8903</v>
      </c>
      <c r="C3478" s="107" t="s">
        <v>8344</v>
      </c>
      <c r="D3478" s="107" t="s">
        <v>4509</v>
      </c>
      <c r="E3478" s="36" t="s">
        <v>9741</v>
      </c>
      <c r="F3478" s="14"/>
      <c r="G3478" s="14"/>
      <c r="H3478" s="14"/>
      <c r="I3478" s="14"/>
      <c r="J3478" s="14"/>
      <c r="K3478" s="14"/>
      <c r="L3478" s="14"/>
      <c r="M3478" s="14"/>
      <c r="N3478" s="14"/>
      <c r="O3478" s="14"/>
      <c r="P3478" s="14"/>
      <c r="Q3478" s="14"/>
      <c r="R3478" s="14"/>
      <c r="S3478" s="14"/>
      <c r="T3478" s="14"/>
      <c r="U3478" s="14"/>
      <c r="V3478" s="14"/>
      <c r="W3478" s="14"/>
      <c r="X3478" s="14"/>
      <c r="Y3478" s="14"/>
      <c r="Z3478" s="14"/>
    </row>
    <row r="3479">
      <c r="A3479" s="106">
        <v>3478.0</v>
      </c>
      <c r="B3479" s="107" t="s">
        <v>8903</v>
      </c>
      <c r="C3479" s="107" t="s">
        <v>9742</v>
      </c>
      <c r="D3479" s="107" t="s">
        <v>4509</v>
      </c>
      <c r="E3479" s="36" t="s">
        <v>9743</v>
      </c>
      <c r="F3479" s="14"/>
      <c r="G3479" s="14"/>
      <c r="H3479" s="14"/>
      <c r="I3479" s="14"/>
      <c r="J3479" s="14"/>
      <c r="K3479" s="14"/>
      <c r="L3479" s="14"/>
      <c r="M3479" s="14"/>
      <c r="N3479" s="14"/>
      <c r="O3479" s="14"/>
      <c r="P3479" s="14"/>
      <c r="Q3479" s="14"/>
      <c r="R3479" s="14"/>
      <c r="S3479" s="14"/>
      <c r="T3479" s="14"/>
      <c r="U3479" s="14"/>
      <c r="V3479" s="14"/>
      <c r="W3479" s="14"/>
      <c r="X3479" s="14"/>
      <c r="Y3479" s="14"/>
      <c r="Z3479" s="14"/>
    </row>
    <row r="3480">
      <c r="A3480" s="106">
        <v>3479.0</v>
      </c>
      <c r="B3480" s="107" t="s">
        <v>8903</v>
      </c>
      <c r="C3480" s="107" t="s">
        <v>9744</v>
      </c>
      <c r="D3480" s="107" t="s">
        <v>5366</v>
      </c>
      <c r="E3480" s="36" t="s">
        <v>9745</v>
      </c>
      <c r="F3480" s="14"/>
      <c r="G3480" s="14"/>
      <c r="H3480" s="14"/>
      <c r="I3480" s="14"/>
      <c r="J3480" s="14"/>
      <c r="K3480" s="14"/>
      <c r="L3480" s="14"/>
      <c r="M3480" s="14"/>
      <c r="N3480" s="14"/>
      <c r="O3480" s="14"/>
      <c r="P3480" s="14"/>
      <c r="Q3480" s="14"/>
      <c r="R3480" s="14"/>
      <c r="S3480" s="14"/>
      <c r="T3480" s="14"/>
      <c r="U3480" s="14"/>
      <c r="V3480" s="14"/>
      <c r="W3480" s="14"/>
      <c r="X3480" s="14"/>
      <c r="Y3480" s="14"/>
      <c r="Z3480" s="14"/>
    </row>
    <row r="3481">
      <c r="A3481" s="106">
        <v>3480.0</v>
      </c>
      <c r="B3481" s="107" t="s">
        <v>8903</v>
      </c>
      <c r="C3481" s="107" t="s">
        <v>5226</v>
      </c>
      <c r="D3481" s="107" t="s">
        <v>4509</v>
      </c>
      <c r="E3481" s="36" t="s">
        <v>9746</v>
      </c>
      <c r="F3481" s="14"/>
      <c r="G3481" s="14"/>
      <c r="H3481" s="14"/>
      <c r="I3481" s="14"/>
      <c r="J3481" s="14"/>
      <c r="K3481" s="14"/>
      <c r="L3481" s="14"/>
      <c r="M3481" s="14"/>
      <c r="N3481" s="14"/>
      <c r="O3481" s="14"/>
      <c r="P3481" s="14"/>
      <c r="Q3481" s="14"/>
      <c r="R3481" s="14"/>
      <c r="S3481" s="14"/>
      <c r="T3481" s="14"/>
      <c r="U3481" s="14"/>
      <c r="V3481" s="14"/>
      <c r="W3481" s="14"/>
      <c r="X3481" s="14"/>
      <c r="Y3481" s="14"/>
      <c r="Z3481" s="14"/>
    </row>
    <row r="3482">
      <c r="A3482" s="106">
        <v>3481.0</v>
      </c>
      <c r="B3482" s="107" t="s">
        <v>8903</v>
      </c>
      <c r="C3482" s="107" t="s">
        <v>5525</v>
      </c>
      <c r="D3482" s="107" t="s">
        <v>4509</v>
      </c>
      <c r="E3482" s="36" t="s">
        <v>9747</v>
      </c>
      <c r="F3482" s="14"/>
      <c r="G3482" s="14"/>
      <c r="H3482" s="14"/>
      <c r="I3482" s="14"/>
      <c r="J3482" s="14"/>
      <c r="K3482" s="14"/>
      <c r="L3482" s="14"/>
      <c r="M3482" s="14"/>
      <c r="N3482" s="14"/>
      <c r="O3482" s="14"/>
      <c r="P3482" s="14"/>
      <c r="Q3482" s="14"/>
      <c r="R3482" s="14"/>
      <c r="S3482" s="14"/>
      <c r="T3482" s="14"/>
      <c r="U3482" s="14"/>
      <c r="V3482" s="14"/>
      <c r="W3482" s="14"/>
      <c r="X3482" s="14"/>
      <c r="Y3482" s="14"/>
      <c r="Z3482" s="14"/>
    </row>
    <row r="3483">
      <c r="A3483" s="106">
        <v>3482.0</v>
      </c>
      <c r="B3483" s="107" t="s">
        <v>8903</v>
      </c>
      <c r="C3483" s="107" t="s">
        <v>9748</v>
      </c>
      <c r="D3483" s="107" t="s">
        <v>4509</v>
      </c>
      <c r="E3483" s="36" t="s">
        <v>9749</v>
      </c>
      <c r="F3483" s="14"/>
      <c r="G3483" s="14"/>
      <c r="H3483" s="14"/>
      <c r="I3483" s="14"/>
      <c r="J3483" s="14"/>
      <c r="K3483" s="14"/>
      <c r="L3483" s="14"/>
      <c r="M3483" s="14"/>
      <c r="N3483" s="14"/>
      <c r="O3483" s="14"/>
      <c r="P3483" s="14"/>
      <c r="Q3483" s="14"/>
      <c r="R3483" s="14"/>
      <c r="S3483" s="14"/>
      <c r="T3483" s="14"/>
      <c r="U3483" s="14"/>
      <c r="V3483" s="14"/>
      <c r="W3483" s="14"/>
      <c r="X3483" s="14"/>
      <c r="Y3483" s="14"/>
      <c r="Z3483" s="14"/>
    </row>
    <row r="3484">
      <c r="A3484" s="106">
        <v>3483.0</v>
      </c>
      <c r="B3484" s="107" t="s">
        <v>8903</v>
      </c>
      <c r="C3484" s="107" t="s">
        <v>8637</v>
      </c>
      <c r="D3484" s="107" t="s">
        <v>4509</v>
      </c>
      <c r="E3484" s="36" t="s">
        <v>9750</v>
      </c>
      <c r="F3484" s="14"/>
      <c r="G3484" s="14"/>
      <c r="H3484" s="14"/>
      <c r="I3484" s="14"/>
      <c r="J3484" s="14"/>
      <c r="K3484" s="14"/>
      <c r="L3484" s="14"/>
      <c r="M3484" s="14"/>
      <c r="N3484" s="14"/>
      <c r="O3484" s="14"/>
      <c r="P3484" s="14"/>
      <c r="Q3484" s="14"/>
      <c r="R3484" s="14"/>
      <c r="S3484" s="14"/>
      <c r="T3484" s="14"/>
      <c r="U3484" s="14"/>
      <c r="V3484" s="14"/>
      <c r="W3484" s="14"/>
      <c r="X3484" s="14"/>
      <c r="Y3484" s="14"/>
      <c r="Z3484" s="14"/>
    </row>
    <row r="3485">
      <c r="A3485" s="106">
        <v>3484.0</v>
      </c>
      <c r="B3485" s="107" t="s">
        <v>8903</v>
      </c>
      <c r="C3485" s="107" t="s">
        <v>9751</v>
      </c>
      <c r="D3485" s="107" t="s">
        <v>5178</v>
      </c>
      <c r="E3485" s="36" t="s">
        <v>9752</v>
      </c>
      <c r="F3485" s="14"/>
      <c r="G3485" s="14"/>
      <c r="H3485" s="14"/>
      <c r="I3485" s="14"/>
      <c r="J3485" s="14"/>
      <c r="K3485" s="14"/>
      <c r="L3485" s="14"/>
      <c r="M3485" s="14"/>
      <c r="N3485" s="14"/>
      <c r="O3485" s="14"/>
      <c r="P3485" s="14"/>
      <c r="Q3485" s="14"/>
      <c r="R3485" s="14"/>
      <c r="S3485" s="14"/>
      <c r="T3485" s="14"/>
      <c r="U3485" s="14"/>
      <c r="V3485" s="14"/>
      <c r="W3485" s="14"/>
      <c r="X3485" s="14"/>
      <c r="Y3485" s="14"/>
      <c r="Z3485" s="14"/>
    </row>
    <row r="3486">
      <c r="A3486" s="106">
        <v>3485.0</v>
      </c>
      <c r="B3486" s="107" t="s">
        <v>8903</v>
      </c>
      <c r="C3486" s="107" t="s">
        <v>5130</v>
      </c>
      <c r="D3486" s="107" t="s">
        <v>4509</v>
      </c>
      <c r="E3486" s="36" t="s">
        <v>9753</v>
      </c>
      <c r="F3486" s="14"/>
      <c r="G3486" s="14"/>
      <c r="H3486" s="14"/>
      <c r="I3486" s="14"/>
      <c r="J3486" s="14"/>
      <c r="K3486" s="14"/>
      <c r="L3486" s="14"/>
      <c r="M3486" s="14"/>
      <c r="N3486" s="14"/>
      <c r="O3486" s="14"/>
      <c r="P3486" s="14"/>
      <c r="Q3486" s="14"/>
      <c r="R3486" s="14"/>
      <c r="S3486" s="14"/>
      <c r="T3486" s="14"/>
      <c r="U3486" s="14"/>
      <c r="V3486" s="14"/>
      <c r="W3486" s="14"/>
      <c r="X3486" s="14"/>
      <c r="Y3486" s="14"/>
      <c r="Z3486" s="14"/>
    </row>
    <row r="3487">
      <c r="A3487" s="106">
        <v>3486.0</v>
      </c>
      <c r="B3487" s="107" t="s">
        <v>8903</v>
      </c>
      <c r="C3487" s="107" t="s">
        <v>5086</v>
      </c>
      <c r="D3487" s="107" t="s">
        <v>4509</v>
      </c>
      <c r="E3487" s="36" t="s">
        <v>9754</v>
      </c>
      <c r="F3487" s="14"/>
      <c r="G3487" s="14"/>
      <c r="H3487" s="14"/>
      <c r="I3487" s="14"/>
      <c r="J3487" s="14"/>
      <c r="K3487" s="14"/>
      <c r="L3487" s="14"/>
      <c r="M3487" s="14"/>
      <c r="N3487" s="14"/>
      <c r="O3487" s="14"/>
      <c r="P3487" s="14"/>
      <c r="Q3487" s="14"/>
      <c r="R3487" s="14"/>
      <c r="S3487" s="14"/>
      <c r="T3487" s="14"/>
      <c r="U3487" s="14"/>
      <c r="V3487" s="14"/>
      <c r="W3487" s="14"/>
      <c r="X3487" s="14"/>
      <c r="Y3487" s="14"/>
      <c r="Z3487" s="14"/>
    </row>
    <row r="3488">
      <c r="A3488" s="106">
        <v>3487.0</v>
      </c>
      <c r="B3488" s="107" t="s">
        <v>8903</v>
      </c>
      <c r="C3488" s="107" t="s">
        <v>4530</v>
      </c>
      <c r="D3488" s="107" t="s">
        <v>4509</v>
      </c>
      <c r="E3488" s="36" t="s">
        <v>9755</v>
      </c>
      <c r="F3488" s="14"/>
      <c r="G3488" s="14"/>
      <c r="H3488" s="14"/>
      <c r="I3488" s="14"/>
      <c r="J3488" s="14"/>
      <c r="K3488" s="14"/>
      <c r="L3488" s="14"/>
      <c r="M3488" s="14"/>
      <c r="N3488" s="14"/>
      <c r="O3488" s="14"/>
      <c r="P3488" s="14"/>
      <c r="Q3488" s="14"/>
      <c r="R3488" s="14"/>
      <c r="S3488" s="14"/>
      <c r="T3488" s="14"/>
      <c r="U3488" s="14"/>
      <c r="V3488" s="14"/>
      <c r="W3488" s="14"/>
      <c r="X3488" s="14"/>
      <c r="Y3488" s="14"/>
      <c r="Z3488" s="14"/>
    </row>
    <row r="3489">
      <c r="A3489" s="106">
        <v>3488.0</v>
      </c>
      <c r="B3489" s="107" t="s">
        <v>8903</v>
      </c>
      <c r="C3489" s="107" t="s">
        <v>9756</v>
      </c>
      <c r="D3489" s="107" t="s">
        <v>4509</v>
      </c>
      <c r="E3489" s="36" t="s">
        <v>9757</v>
      </c>
      <c r="F3489" s="14"/>
      <c r="G3489" s="14"/>
      <c r="H3489" s="14"/>
      <c r="I3489" s="14"/>
      <c r="J3489" s="14"/>
      <c r="K3489" s="14"/>
      <c r="L3489" s="14"/>
      <c r="M3489" s="14"/>
      <c r="N3489" s="14"/>
      <c r="O3489" s="14"/>
      <c r="P3489" s="14"/>
      <c r="Q3489" s="14"/>
      <c r="R3489" s="14"/>
      <c r="S3489" s="14"/>
      <c r="T3489" s="14"/>
      <c r="U3489" s="14"/>
      <c r="V3489" s="14"/>
      <c r="W3489" s="14"/>
      <c r="X3489" s="14"/>
      <c r="Y3489" s="14"/>
      <c r="Z3489" s="14"/>
    </row>
    <row r="3490">
      <c r="A3490" s="106">
        <v>3489.0</v>
      </c>
      <c r="B3490" s="107" t="s">
        <v>8903</v>
      </c>
      <c r="C3490" s="107" t="s">
        <v>4637</v>
      </c>
      <c r="D3490" s="107" t="s">
        <v>4509</v>
      </c>
      <c r="E3490" s="36" t="s">
        <v>9758</v>
      </c>
      <c r="F3490" s="14"/>
      <c r="G3490" s="14"/>
      <c r="H3490" s="14"/>
      <c r="I3490" s="14"/>
      <c r="J3490" s="14"/>
      <c r="K3490" s="14"/>
      <c r="L3490" s="14"/>
      <c r="M3490" s="14"/>
      <c r="N3490" s="14"/>
      <c r="O3490" s="14"/>
      <c r="P3490" s="14"/>
      <c r="Q3490" s="14"/>
      <c r="R3490" s="14"/>
      <c r="S3490" s="14"/>
      <c r="T3490" s="14"/>
      <c r="U3490" s="14"/>
      <c r="V3490" s="14"/>
      <c r="W3490" s="14"/>
      <c r="X3490" s="14"/>
      <c r="Y3490" s="14"/>
      <c r="Z3490" s="14"/>
    </row>
    <row r="3491">
      <c r="A3491" s="106">
        <v>3490.0</v>
      </c>
      <c r="B3491" s="107" t="s">
        <v>8903</v>
      </c>
      <c r="C3491" s="107" t="s">
        <v>4692</v>
      </c>
      <c r="D3491" s="107" t="s">
        <v>4509</v>
      </c>
      <c r="E3491" s="36" t="s">
        <v>9759</v>
      </c>
      <c r="F3491" s="14"/>
      <c r="G3491" s="14"/>
      <c r="H3491" s="14"/>
      <c r="I3491" s="14"/>
      <c r="J3491" s="14"/>
      <c r="K3491" s="14"/>
      <c r="L3491" s="14"/>
      <c r="M3491" s="14"/>
      <c r="N3491" s="14"/>
      <c r="O3491" s="14"/>
      <c r="P3491" s="14"/>
      <c r="Q3491" s="14"/>
      <c r="R3491" s="14"/>
      <c r="S3491" s="14"/>
      <c r="T3491" s="14"/>
      <c r="U3491" s="14"/>
      <c r="V3491" s="14"/>
      <c r="W3491" s="14"/>
      <c r="X3491" s="14"/>
      <c r="Y3491" s="14"/>
      <c r="Z3491" s="14"/>
    </row>
    <row r="3492">
      <c r="A3492" s="106">
        <v>3491.0</v>
      </c>
      <c r="B3492" s="107" t="s">
        <v>8903</v>
      </c>
      <c r="C3492" s="107" t="s">
        <v>5124</v>
      </c>
      <c r="D3492" s="107" t="s">
        <v>4509</v>
      </c>
      <c r="E3492" s="36" t="s">
        <v>9760</v>
      </c>
      <c r="F3492" s="14"/>
      <c r="G3492" s="14"/>
      <c r="H3492" s="14"/>
      <c r="I3492" s="14"/>
      <c r="J3492" s="14"/>
      <c r="K3492" s="14"/>
      <c r="L3492" s="14"/>
      <c r="M3492" s="14"/>
      <c r="N3492" s="14"/>
      <c r="O3492" s="14"/>
      <c r="P3492" s="14"/>
      <c r="Q3492" s="14"/>
      <c r="R3492" s="14"/>
      <c r="S3492" s="14"/>
      <c r="T3492" s="14"/>
      <c r="U3492" s="14"/>
      <c r="V3492" s="14"/>
      <c r="W3492" s="14"/>
      <c r="X3492" s="14"/>
      <c r="Y3492" s="14"/>
      <c r="Z3492" s="14"/>
    </row>
    <row r="3493">
      <c r="A3493" s="106">
        <v>3492.0</v>
      </c>
      <c r="B3493" s="107" t="s">
        <v>8903</v>
      </c>
      <c r="C3493" s="107" t="s">
        <v>9761</v>
      </c>
      <c r="D3493" s="107" t="s">
        <v>4509</v>
      </c>
      <c r="E3493" s="36" t="s">
        <v>9762</v>
      </c>
      <c r="F3493" s="14"/>
      <c r="G3493" s="14"/>
      <c r="H3493" s="14"/>
      <c r="I3493" s="14"/>
      <c r="J3493" s="14"/>
      <c r="K3493" s="14"/>
      <c r="L3493" s="14"/>
      <c r="M3493" s="14"/>
      <c r="N3493" s="14"/>
      <c r="O3493" s="14"/>
      <c r="P3493" s="14"/>
      <c r="Q3493" s="14"/>
      <c r="R3493" s="14"/>
      <c r="S3493" s="14"/>
      <c r="T3493" s="14"/>
      <c r="U3493" s="14"/>
      <c r="V3493" s="14"/>
      <c r="W3493" s="14"/>
      <c r="X3493" s="14"/>
      <c r="Y3493" s="14"/>
      <c r="Z3493" s="14"/>
    </row>
    <row r="3494">
      <c r="A3494" s="106">
        <v>3493.0</v>
      </c>
      <c r="B3494" s="107" t="s">
        <v>8903</v>
      </c>
      <c r="C3494" s="107" t="s">
        <v>4992</v>
      </c>
      <c r="D3494" s="107" t="s">
        <v>4680</v>
      </c>
      <c r="E3494" s="36" t="s">
        <v>9763</v>
      </c>
      <c r="F3494" s="14"/>
      <c r="G3494" s="14"/>
      <c r="H3494" s="14"/>
      <c r="I3494" s="14"/>
      <c r="J3494" s="14"/>
      <c r="K3494" s="14"/>
      <c r="L3494" s="14"/>
      <c r="M3494" s="14"/>
      <c r="N3494" s="14"/>
      <c r="O3494" s="14"/>
      <c r="P3494" s="14"/>
      <c r="Q3494" s="14"/>
      <c r="R3494" s="14"/>
      <c r="S3494" s="14"/>
      <c r="T3494" s="14"/>
      <c r="U3494" s="14"/>
      <c r="V3494" s="14"/>
      <c r="W3494" s="14"/>
      <c r="X3494" s="14"/>
      <c r="Y3494" s="14"/>
      <c r="Z3494" s="14"/>
    </row>
    <row r="3495">
      <c r="A3495" s="106">
        <v>3494.0</v>
      </c>
      <c r="B3495" s="107" t="s">
        <v>8903</v>
      </c>
      <c r="C3495" s="107" t="s">
        <v>9764</v>
      </c>
      <c r="D3495" s="107" t="s">
        <v>4509</v>
      </c>
      <c r="E3495" s="36" t="s">
        <v>9765</v>
      </c>
      <c r="F3495" s="14"/>
      <c r="G3495" s="14"/>
      <c r="H3495" s="14"/>
      <c r="I3495" s="14"/>
      <c r="J3495" s="14"/>
      <c r="K3495" s="14"/>
      <c r="L3495" s="14"/>
      <c r="M3495" s="14"/>
      <c r="N3495" s="14"/>
      <c r="O3495" s="14"/>
      <c r="P3495" s="14"/>
      <c r="Q3495" s="14"/>
      <c r="R3495" s="14"/>
      <c r="S3495" s="14"/>
      <c r="T3495" s="14"/>
      <c r="U3495" s="14"/>
      <c r="V3495" s="14"/>
      <c r="W3495" s="14"/>
      <c r="X3495" s="14"/>
      <c r="Y3495" s="14"/>
      <c r="Z3495" s="14"/>
    </row>
    <row r="3496">
      <c r="A3496" s="106">
        <v>3495.0</v>
      </c>
      <c r="B3496" s="107" t="s">
        <v>8903</v>
      </c>
      <c r="C3496" s="107" t="s">
        <v>4800</v>
      </c>
      <c r="D3496" s="107" t="s">
        <v>4509</v>
      </c>
      <c r="E3496" s="36" t="s">
        <v>9766</v>
      </c>
      <c r="F3496" s="14"/>
      <c r="G3496" s="14"/>
      <c r="H3496" s="14"/>
      <c r="I3496" s="14"/>
      <c r="J3496" s="14"/>
      <c r="K3496" s="14"/>
      <c r="L3496" s="14"/>
      <c r="M3496" s="14"/>
      <c r="N3496" s="14"/>
      <c r="O3496" s="14"/>
      <c r="P3496" s="14"/>
      <c r="Q3496" s="14"/>
      <c r="R3496" s="14"/>
      <c r="S3496" s="14"/>
      <c r="T3496" s="14"/>
      <c r="U3496" s="14"/>
      <c r="V3496" s="14"/>
      <c r="W3496" s="14"/>
      <c r="X3496" s="14"/>
      <c r="Y3496" s="14"/>
      <c r="Z3496" s="14"/>
    </row>
    <row r="3497">
      <c r="A3497" s="106">
        <v>3496.0</v>
      </c>
      <c r="B3497" s="107" t="s">
        <v>8903</v>
      </c>
      <c r="C3497" s="107" t="s">
        <v>9767</v>
      </c>
      <c r="D3497" s="107" t="s">
        <v>4509</v>
      </c>
      <c r="E3497" s="36" t="s">
        <v>9768</v>
      </c>
      <c r="F3497" s="14"/>
      <c r="G3497" s="14"/>
      <c r="H3497" s="14"/>
      <c r="I3497" s="14"/>
      <c r="J3497" s="14"/>
      <c r="K3497" s="14"/>
      <c r="L3497" s="14"/>
      <c r="M3497" s="14"/>
      <c r="N3497" s="14"/>
      <c r="O3497" s="14"/>
      <c r="P3497" s="14"/>
      <c r="Q3497" s="14"/>
      <c r="R3497" s="14"/>
      <c r="S3497" s="14"/>
      <c r="T3497" s="14"/>
      <c r="U3497" s="14"/>
      <c r="V3497" s="14"/>
      <c r="W3497" s="14"/>
      <c r="X3497" s="14"/>
      <c r="Y3497" s="14"/>
      <c r="Z3497" s="14"/>
    </row>
    <row r="3498">
      <c r="A3498" s="106">
        <v>3497.0</v>
      </c>
      <c r="B3498" s="107" t="s">
        <v>8903</v>
      </c>
      <c r="C3498" s="107" t="s">
        <v>8344</v>
      </c>
      <c r="D3498" s="107" t="s">
        <v>4509</v>
      </c>
      <c r="E3498" s="36" t="s">
        <v>9769</v>
      </c>
      <c r="F3498" s="14"/>
      <c r="G3498" s="14"/>
      <c r="H3498" s="14"/>
      <c r="I3498" s="14"/>
      <c r="J3498" s="14"/>
      <c r="K3498" s="14"/>
      <c r="L3498" s="14"/>
      <c r="M3498" s="14"/>
      <c r="N3498" s="14"/>
      <c r="O3498" s="14"/>
      <c r="P3498" s="14"/>
      <c r="Q3498" s="14"/>
      <c r="R3498" s="14"/>
      <c r="S3498" s="14"/>
      <c r="T3498" s="14"/>
      <c r="U3498" s="14"/>
      <c r="V3498" s="14"/>
      <c r="W3498" s="14"/>
      <c r="X3498" s="14"/>
      <c r="Y3498" s="14"/>
      <c r="Z3498" s="14"/>
    </row>
    <row r="3499">
      <c r="A3499" s="106">
        <v>3498.0</v>
      </c>
      <c r="B3499" s="107" t="s">
        <v>8903</v>
      </c>
      <c r="C3499" s="107" t="s">
        <v>4808</v>
      </c>
      <c r="D3499" s="107" t="s">
        <v>4509</v>
      </c>
      <c r="E3499" s="36" t="s">
        <v>9770</v>
      </c>
      <c r="F3499" s="14"/>
      <c r="G3499" s="14"/>
      <c r="H3499" s="14"/>
      <c r="I3499" s="14"/>
      <c r="J3499" s="14"/>
      <c r="K3499" s="14"/>
      <c r="L3499" s="14"/>
      <c r="M3499" s="14"/>
      <c r="N3499" s="14"/>
      <c r="O3499" s="14"/>
      <c r="P3499" s="14"/>
      <c r="Q3499" s="14"/>
      <c r="R3499" s="14"/>
      <c r="S3499" s="14"/>
      <c r="T3499" s="14"/>
      <c r="U3499" s="14"/>
      <c r="V3499" s="14"/>
      <c r="W3499" s="14"/>
      <c r="X3499" s="14"/>
      <c r="Y3499" s="14"/>
      <c r="Z3499" s="14"/>
    </row>
    <row r="3500">
      <c r="A3500" s="106">
        <v>3499.0</v>
      </c>
      <c r="B3500" s="107" t="s">
        <v>8903</v>
      </c>
      <c r="C3500" s="107" t="s">
        <v>9771</v>
      </c>
      <c r="D3500" s="107" t="s">
        <v>4509</v>
      </c>
      <c r="E3500" s="36" t="s">
        <v>9772</v>
      </c>
      <c r="F3500" s="14"/>
      <c r="G3500" s="14"/>
      <c r="H3500" s="14"/>
      <c r="I3500" s="14"/>
      <c r="J3500" s="14"/>
      <c r="K3500" s="14"/>
      <c r="L3500" s="14"/>
      <c r="M3500" s="14"/>
      <c r="N3500" s="14"/>
      <c r="O3500" s="14"/>
      <c r="P3500" s="14"/>
      <c r="Q3500" s="14"/>
      <c r="R3500" s="14"/>
      <c r="S3500" s="14"/>
      <c r="T3500" s="14"/>
      <c r="U3500" s="14"/>
      <c r="V3500" s="14"/>
      <c r="W3500" s="14"/>
      <c r="X3500" s="14"/>
      <c r="Y3500" s="14"/>
      <c r="Z3500" s="14"/>
    </row>
    <row r="3501">
      <c r="A3501" s="106">
        <v>3500.0</v>
      </c>
      <c r="B3501" s="107" t="s">
        <v>8903</v>
      </c>
      <c r="C3501" s="107" t="s">
        <v>9773</v>
      </c>
      <c r="D3501" s="107" t="s">
        <v>4509</v>
      </c>
      <c r="E3501" s="36" t="s">
        <v>9774</v>
      </c>
      <c r="F3501" s="14"/>
      <c r="G3501" s="14"/>
      <c r="H3501" s="14"/>
      <c r="I3501" s="14"/>
      <c r="J3501" s="14"/>
      <c r="K3501" s="14"/>
      <c r="L3501" s="14"/>
      <c r="M3501" s="14"/>
      <c r="N3501" s="14"/>
      <c r="O3501" s="14"/>
      <c r="P3501" s="14"/>
      <c r="Q3501" s="14"/>
      <c r="R3501" s="14"/>
      <c r="S3501" s="14"/>
      <c r="T3501" s="14"/>
      <c r="U3501" s="14"/>
      <c r="V3501" s="14"/>
      <c r="W3501" s="14"/>
      <c r="X3501" s="14"/>
      <c r="Y3501" s="14"/>
      <c r="Z3501" s="14"/>
    </row>
    <row r="3502">
      <c r="A3502" s="106">
        <v>3501.0</v>
      </c>
      <c r="B3502" s="107" t="s">
        <v>8903</v>
      </c>
      <c r="C3502" s="107" t="s">
        <v>4866</v>
      </c>
      <c r="D3502" s="107" t="s">
        <v>4509</v>
      </c>
      <c r="E3502" s="36" t="s">
        <v>9775</v>
      </c>
      <c r="F3502" s="14"/>
      <c r="G3502" s="14"/>
      <c r="H3502" s="14"/>
      <c r="I3502" s="14"/>
      <c r="J3502" s="14"/>
      <c r="K3502" s="14"/>
      <c r="L3502" s="14"/>
      <c r="M3502" s="14"/>
      <c r="N3502" s="14"/>
      <c r="O3502" s="14"/>
      <c r="P3502" s="14"/>
      <c r="Q3502" s="14"/>
      <c r="R3502" s="14"/>
      <c r="S3502" s="14"/>
      <c r="T3502" s="14"/>
      <c r="U3502" s="14"/>
      <c r="V3502" s="14"/>
      <c r="W3502" s="14"/>
      <c r="X3502" s="14"/>
      <c r="Y3502" s="14"/>
      <c r="Z3502" s="14"/>
    </row>
    <row r="3503">
      <c r="A3503" s="106">
        <v>3502.0</v>
      </c>
      <c r="B3503" s="107" t="s">
        <v>8903</v>
      </c>
      <c r="C3503" s="107" t="s">
        <v>9776</v>
      </c>
      <c r="D3503" s="107" t="s">
        <v>4509</v>
      </c>
      <c r="E3503" s="36" t="s">
        <v>9777</v>
      </c>
      <c r="F3503" s="14"/>
      <c r="G3503" s="14"/>
      <c r="H3503" s="14"/>
      <c r="I3503" s="14"/>
      <c r="J3503" s="14"/>
      <c r="K3503" s="14"/>
      <c r="L3503" s="14"/>
      <c r="M3503" s="14"/>
      <c r="N3503" s="14"/>
      <c r="O3503" s="14"/>
      <c r="P3503" s="14"/>
      <c r="Q3503" s="14"/>
      <c r="R3503" s="14"/>
      <c r="S3503" s="14"/>
      <c r="T3503" s="14"/>
      <c r="U3503" s="14"/>
      <c r="V3503" s="14"/>
      <c r="W3503" s="14"/>
      <c r="X3503" s="14"/>
      <c r="Y3503" s="14"/>
      <c r="Z3503" s="14"/>
    </row>
    <row r="3504">
      <c r="A3504" s="106">
        <v>3503.0</v>
      </c>
      <c r="B3504" s="107" t="s">
        <v>8903</v>
      </c>
      <c r="C3504" s="107" t="s">
        <v>4614</v>
      </c>
      <c r="D3504" s="107" t="s">
        <v>4509</v>
      </c>
      <c r="E3504" s="36" t="s">
        <v>9778</v>
      </c>
      <c r="F3504" s="14"/>
      <c r="G3504" s="14"/>
      <c r="H3504" s="14"/>
      <c r="I3504" s="14"/>
      <c r="J3504" s="14"/>
      <c r="K3504" s="14"/>
      <c r="L3504" s="14"/>
      <c r="M3504" s="14"/>
      <c r="N3504" s="14"/>
      <c r="O3504" s="14"/>
      <c r="P3504" s="14"/>
      <c r="Q3504" s="14"/>
      <c r="R3504" s="14"/>
      <c r="S3504" s="14"/>
      <c r="T3504" s="14"/>
      <c r="U3504" s="14"/>
      <c r="V3504" s="14"/>
      <c r="W3504" s="14"/>
      <c r="X3504" s="14"/>
      <c r="Y3504" s="14"/>
      <c r="Z3504" s="14"/>
    </row>
    <row r="3505">
      <c r="A3505" s="106">
        <v>3504.0</v>
      </c>
      <c r="B3505" s="107" t="s">
        <v>8903</v>
      </c>
      <c r="C3505" s="107" t="s">
        <v>5381</v>
      </c>
      <c r="D3505" s="107" t="s">
        <v>4509</v>
      </c>
      <c r="E3505" s="36" t="s">
        <v>9779</v>
      </c>
      <c r="F3505" s="14"/>
      <c r="G3505" s="14"/>
      <c r="H3505" s="14"/>
      <c r="I3505" s="14"/>
      <c r="J3505" s="14"/>
      <c r="K3505" s="14"/>
      <c r="L3505" s="14"/>
      <c r="M3505" s="14"/>
      <c r="N3505" s="14"/>
      <c r="O3505" s="14"/>
      <c r="P3505" s="14"/>
      <c r="Q3505" s="14"/>
      <c r="R3505" s="14"/>
      <c r="S3505" s="14"/>
      <c r="T3505" s="14"/>
      <c r="U3505" s="14"/>
      <c r="V3505" s="14"/>
      <c r="W3505" s="14"/>
      <c r="X3505" s="14"/>
      <c r="Y3505" s="14"/>
      <c r="Z3505" s="14"/>
    </row>
    <row r="3506">
      <c r="A3506" s="106">
        <v>3505.0</v>
      </c>
      <c r="B3506" s="107" t="s">
        <v>8903</v>
      </c>
      <c r="C3506" s="107" t="s">
        <v>9780</v>
      </c>
      <c r="D3506" s="107" t="s">
        <v>4509</v>
      </c>
      <c r="E3506" s="36" t="s">
        <v>9781</v>
      </c>
      <c r="F3506" s="14"/>
      <c r="G3506" s="14"/>
      <c r="H3506" s="14"/>
      <c r="I3506" s="14"/>
      <c r="J3506" s="14"/>
      <c r="K3506" s="14"/>
      <c r="L3506" s="14"/>
      <c r="M3506" s="14"/>
      <c r="N3506" s="14"/>
      <c r="O3506" s="14"/>
      <c r="P3506" s="14"/>
      <c r="Q3506" s="14"/>
      <c r="R3506" s="14"/>
      <c r="S3506" s="14"/>
      <c r="T3506" s="14"/>
      <c r="U3506" s="14"/>
      <c r="V3506" s="14"/>
      <c r="W3506" s="14"/>
      <c r="X3506" s="14"/>
      <c r="Y3506" s="14"/>
      <c r="Z3506" s="14"/>
    </row>
    <row r="3507">
      <c r="A3507" s="106">
        <v>3506.0</v>
      </c>
      <c r="B3507" s="107" t="s">
        <v>8903</v>
      </c>
      <c r="C3507" s="107" t="s">
        <v>5341</v>
      </c>
      <c r="D3507" s="107" t="s">
        <v>4509</v>
      </c>
      <c r="E3507" s="36" t="s">
        <v>9782</v>
      </c>
      <c r="F3507" s="14"/>
      <c r="G3507" s="14"/>
      <c r="H3507" s="14"/>
      <c r="I3507" s="14"/>
      <c r="J3507" s="14"/>
      <c r="K3507" s="14"/>
      <c r="L3507" s="14"/>
      <c r="M3507" s="14"/>
      <c r="N3507" s="14"/>
      <c r="O3507" s="14"/>
      <c r="P3507" s="14"/>
      <c r="Q3507" s="14"/>
      <c r="R3507" s="14"/>
      <c r="S3507" s="14"/>
      <c r="T3507" s="14"/>
      <c r="U3507" s="14"/>
      <c r="V3507" s="14"/>
      <c r="W3507" s="14"/>
      <c r="X3507" s="14"/>
      <c r="Y3507" s="14"/>
      <c r="Z3507" s="14"/>
    </row>
    <row r="3508">
      <c r="A3508" s="106">
        <v>3507.0</v>
      </c>
      <c r="B3508" s="107" t="s">
        <v>8903</v>
      </c>
      <c r="C3508" s="107" t="s">
        <v>5857</v>
      </c>
      <c r="D3508" s="107" t="s">
        <v>4509</v>
      </c>
      <c r="E3508" s="36" t="s">
        <v>9783</v>
      </c>
      <c r="F3508" s="14"/>
      <c r="G3508" s="14"/>
      <c r="H3508" s="14"/>
      <c r="I3508" s="14"/>
      <c r="J3508" s="14"/>
      <c r="K3508" s="14"/>
      <c r="L3508" s="14"/>
      <c r="M3508" s="14"/>
      <c r="N3508" s="14"/>
      <c r="O3508" s="14"/>
      <c r="P3508" s="14"/>
      <c r="Q3508" s="14"/>
      <c r="R3508" s="14"/>
      <c r="S3508" s="14"/>
      <c r="T3508" s="14"/>
      <c r="U3508" s="14"/>
      <c r="V3508" s="14"/>
      <c r="W3508" s="14"/>
      <c r="X3508" s="14"/>
      <c r="Y3508" s="14"/>
      <c r="Z3508" s="14"/>
    </row>
    <row r="3509">
      <c r="A3509" s="106">
        <v>3508.0</v>
      </c>
      <c r="B3509" s="107" t="s">
        <v>8903</v>
      </c>
      <c r="C3509" s="107" t="s">
        <v>6362</v>
      </c>
      <c r="D3509" s="107" t="s">
        <v>4509</v>
      </c>
      <c r="E3509" s="36" t="s">
        <v>9784</v>
      </c>
      <c r="F3509" s="14"/>
      <c r="G3509" s="14"/>
      <c r="H3509" s="14"/>
      <c r="I3509" s="14"/>
      <c r="J3509" s="14"/>
      <c r="K3509" s="14"/>
      <c r="L3509" s="14"/>
      <c r="M3509" s="14"/>
      <c r="N3509" s="14"/>
      <c r="O3509" s="14"/>
      <c r="P3509" s="14"/>
      <c r="Q3509" s="14"/>
      <c r="R3509" s="14"/>
      <c r="S3509" s="14"/>
      <c r="T3509" s="14"/>
      <c r="U3509" s="14"/>
      <c r="V3509" s="14"/>
      <c r="W3509" s="14"/>
      <c r="X3509" s="14"/>
      <c r="Y3509" s="14"/>
      <c r="Z3509" s="14"/>
    </row>
    <row r="3510">
      <c r="A3510" s="106">
        <v>3509.0</v>
      </c>
      <c r="B3510" s="107" t="s">
        <v>8903</v>
      </c>
      <c r="C3510" s="107" t="s">
        <v>9785</v>
      </c>
      <c r="D3510" s="107" t="s">
        <v>4509</v>
      </c>
      <c r="E3510" s="36" t="s">
        <v>9786</v>
      </c>
      <c r="F3510" s="14"/>
      <c r="G3510" s="14"/>
      <c r="H3510" s="14"/>
      <c r="I3510" s="14"/>
      <c r="J3510" s="14"/>
      <c r="K3510" s="14"/>
      <c r="L3510" s="14"/>
      <c r="M3510" s="14"/>
      <c r="N3510" s="14"/>
      <c r="O3510" s="14"/>
      <c r="P3510" s="14"/>
      <c r="Q3510" s="14"/>
      <c r="R3510" s="14"/>
      <c r="S3510" s="14"/>
      <c r="T3510" s="14"/>
      <c r="U3510" s="14"/>
      <c r="V3510" s="14"/>
      <c r="W3510" s="14"/>
      <c r="X3510" s="14"/>
      <c r="Y3510" s="14"/>
      <c r="Z3510" s="14"/>
    </row>
    <row r="3511">
      <c r="A3511" s="106">
        <v>3510.0</v>
      </c>
      <c r="B3511" s="107" t="s">
        <v>8903</v>
      </c>
      <c r="C3511" s="108">
        <v>12345.0</v>
      </c>
      <c r="D3511" s="107" t="s">
        <v>4509</v>
      </c>
      <c r="E3511" s="36" t="s">
        <v>9787</v>
      </c>
      <c r="F3511" s="14"/>
      <c r="G3511" s="14"/>
      <c r="H3511" s="14"/>
      <c r="I3511" s="14"/>
      <c r="J3511" s="14"/>
      <c r="K3511" s="14"/>
      <c r="L3511" s="14"/>
      <c r="M3511" s="14"/>
      <c r="N3511" s="14"/>
      <c r="O3511" s="14"/>
      <c r="P3511" s="14"/>
      <c r="Q3511" s="14"/>
      <c r="R3511" s="14"/>
      <c r="S3511" s="14"/>
      <c r="T3511" s="14"/>
      <c r="U3511" s="14"/>
      <c r="V3511" s="14"/>
      <c r="W3511" s="14"/>
      <c r="X3511" s="14"/>
      <c r="Y3511" s="14"/>
      <c r="Z3511" s="14"/>
    </row>
    <row r="3512">
      <c r="A3512" s="106">
        <v>3511.0</v>
      </c>
      <c r="B3512" s="107" t="s">
        <v>8903</v>
      </c>
      <c r="C3512" s="107" t="s">
        <v>9788</v>
      </c>
      <c r="D3512" s="107" t="s">
        <v>4509</v>
      </c>
      <c r="E3512" s="36" t="s">
        <v>9789</v>
      </c>
      <c r="F3512" s="14"/>
      <c r="G3512" s="14"/>
      <c r="H3512" s="14"/>
      <c r="I3512" s="14"/>
      <c r="J3512" s="14"/>
      <c r="K3512" s="14"/>
      <c r="L3512" s="14"/>
      <c r="M3512" s="14"/>
      <c r="N3512" s="14"/>
      <c r="O3512" s="14"/>
      <c r="P3512" s="14"/>
      <c r="Q3512" s="14"/>
      <c r="R3512" s="14"/>
      <c r="S3512" s="14"/>
      <c r="T3512" s="14"/>
      <c r="U3512" s="14"/>
      <c r="V3512" s="14"/>
      <c r="W3512" s="14"/>
      <c r="X3512" s="14"/>
      <c r="Y3512" s="14"/>
      <c r="Z3512" s="14"/>
    </row>
    <row r="3513">
      <c r="A3513" s="106">
        <v>3512.0</v>
      </c>
      <c r="B3513" s="107" t="s">
        <v>8903</v>
      </c>
      <c r="C3513" s="107" t="s">
        <v>4962</v>
      </c>
      <c r="D3513" s="107" t="s">
        <v>4509</v>
      </c>
      <c r="E3513" s="36" t="s">
        <v>9790</v>
      </c>
      <c r="F3513" s="14"/>
      <c r="G3513" s="14"/>
      <c r="H3513" s="14"/>
      <c r="I3513" s="14"/>
      <c r="J3513" s="14"/>
      <c r="K3513" s="14"/>
      <c r="L3513" s="14"/>
      <c r="M3513" s="14"/>
      <c r="N3513" s="14"/>
      <c r="O3513" s="14"/>
      <c r="P3513" s="14"/>
      <c r="Q3513" s="14"/>
      <c r="R3513" s="14"/>
      <c r="S3513" s="14"/>
      <c r="T3513" s="14"/>
      <c r="U3513" s="14"/>
      <c r="V3513" s="14"/>
      <c r="W3513" s="14"/>
      <c r="X3513" s="14"/>
      <c r="Y3513" s="14"/>
      <c r="Z3513" s="14"/>
    </row>
    <row r="3514">
      <c r="A3514" s="106">
        <v>3513.0</v>
      </c>
      <c r="B3514" s="107" t="s">
        <v>8903</v>
      </c>
      <c r="C3514" s="107" t="s">
        <v>4528</v>
      </c>
      <c r="D3514" s="107" t="s">
        <v>4569</v>
      </c>
      <c r="E3514" s="36" t="s">
        <v>9791</v>
      </c>
      <c r="F3514" s="14"/>
      <c r="G3514" s="14"/>
      <c r="H3514" s="14"/>
      <c r="I3514" s="14"/>
      <c r="J3514" s="14"/>
      <c r="K3514" s="14"/>
      <c r="L3514" s="14"/>
      <c r="M3514" s="14"/>
      <c r="N3514" s="14"/>
      <c r="O3514" s="14"/>
      <c r="P3514" s="14"/>
      <c r="Q3514" s="14"/>
      <c r="R3514" s="14"/>
      <c r="S3514" s="14"/>
      <c r="T3514" s="14"/>
      <c r="U3514" s="14"/>
      <c r="V3514" s="14"/>
      <c r="W3514" s="14"/>
      <c r="X3514" s="14"/>
      <c r="Y3514" s="14"/>
      <c r="Z3514" s="14"/>
    </row>
    <row r="3515">
      <c r="A3515" s="106">
        <v>3514.0</v>
      </c>
      <c r="B3515" s="107" t="s">
        <v>8903</v>
      </c>
      <c r="C3515" s="107" t="s">
        <v>9792</v>
      </c>
      <c r="D3515" s="107" t="s">
        <v>4509</v>
      </c>
      <c r="E3515" s="36" t="s">
        <v>9793</v>
      </c>
      <c r="F3515" s="14"/>
      <c r="G3515" s="14"/>
      <c r="H3515" s="14"/>
      <c r="I3515" s="14"/>
      <c r="J3515" s="14"/>
      <c r="K3515" s="14"/>
      <c r="L3515" s="14"/>
      <c r="M3515" s="14"/>
      <c r="N3515" s="14"/>
      <c r="O3515" s="14"/>
      <c r="P3515" s="14"/>
      <c r="Q3515" s="14"/>
      <c r="R3515" s="14"/>
      <c r="S3515" s="14"/>
      <c r="T3515" s="14"/>
      <c r="U3515" s="14"/>
      <c r="V3515" s="14"/>
      <c r="W3515" s="14"/>
      <c r="X3515" s="14"/>
      <c r="Y3515" s="14"/>
      <c r="Z3515" s="14"/>
    </row>
    <row r="3516">
      <c r="A3516" s="106">
        <v>3515.0</v>
      </c>
      <c r="B3516" s="107" t="s">
        <v>8903</v>
      </c>
      <c r="C3516" s="107" t="s">
        <v>7155</v>
      </c>
      <c r="D3516" s="107" t="s">
        <v>4509</v>
      </c>
      <c r="E3516" s="36" t="s">
        <v>9794</v>
      </c>
      <c r="F3516" s="14"/>
      <c r="G3516" s="14"/>
      <c r="H3516" s="14"/>
      <c r="I3516" s="14"/>
      <c r="J3516" s="14"/>
      <c r="K3516" s="14"/>
      <c r="L3516" s="14"/>
      <c r="M3516" s="14"/>
      <c r="N3516" s="14"/>
      <c r="O3516" s="14"/>
      <c r="P3516" s="14"/>
      <c r="Q3516" s="14"/>
      <c r="R3516" s="14"/>
      <c r="S3516" s="14"/>
      <c r="T3516" s="14"/>
      <c r="U3516" s="14"/>
      <c r="V3516" s="14"/>
      <c r="W3516" s="14"/>
      <c r="X3516" s="14"/>
      <c r="Y3516" s="14"/>
      <c r="Z3516" s="14"/>
    </row>
    <row r="3517">
      <c r="A3517" s="106">
        <v>3516.0</v>
      </c>
      <c r="B3517" s="107" t="s">
        <v>8903</v>
      </c>
      <c r="C3517" s="107" t="s">
        <v>9795</v>
      </c>
      <c r="D3517" s="107" t="s">
        <v>5366</v>
      </c>
      <c r="E3517" s="36" t="s">
        <v>9796</v>
      </c>
      <c r="F3517" s="14"/>
      <c r="G3517" s="14"/>
      <c r="H3517" s="14"/>
      <c r="I3517" s="14"/>
      <c r="J3517" s="14"/>
      <c r="K3517" s="14"/>
      <c r="L3517" s="14"/>
      <c r="M3517" s="14"/>
      <c r="N3517" s="14"/>
      <c r="O3517" s="14"/>
      <c r="P3517" s="14"/>
      <c r="Q3517" s="14"/>
      <c r="R3517" s="14"/>
      <c r="S3517" s="14"/>
      <c r="T3517" s="14"/>
      <c r="U3517" s="14"/>
      <c r="V3517" s="14"/>
      <c r="W3517" s="14"/>
      <c r="X3517" s="14"/>
      <c r="Y3517" s="14"/>
      <c r="Z3517" s="14"/>
    </row>
    <row r="3518">
      <c r="A3518" s="106">
        <v>3517.0</v>
      </c>
      <c r="B3518" s="107" t="s">
        <v>8903</v>
      </c>
      <c r="C3518" s="107" t="s">
        <v>9797</v>
      </c>
      <c r="D3518" s="107" t="s">
        <v>4509</v>
      </c>
      <c r="E3518" s="36" t="s">
        <v>9798</v>
      </c>
      <c r="F3518" s="14"/>
      <c r="G3518" s="14"/>
      <c r="H3518" s="14"/>
      <c r="I3518" s="14"/>
      <c r="J3518" s="14"/>
      <c r="K3518" s="14"/>
      <c r="L3518" s="14"/>
      <c r="M3518" s="14"/>
      <c r="N3518" s="14"/>
      <c r="O3518" s="14"/>
      <c r="P3518" s="14"/>
      <c r="Q3518" s="14"/>
      <c r="R3518" s="14"/>
      <c r="S3518" s="14"/>
      <c r="T3518" s="14"/>
      <c r="U3518" s="14"/>
      <c r="V3518" s="14"/>
      <c r="W3518" s="14"/>
      <c r="X3518" s="14"/>
      <c r="Y3518" s="14"/>
      <c r="Z3518" s="14"/>
    </row>
    <row r="3519">
      <c r="A3519" s="106">
        <v>3518.0</v>
      </c>
      <c r="B3519" s="107" t="s">
        <v>8903</v>
      </c>
      <c r="C3519" s="107" t="s">
        <v>9625</v>
      </c>
      <c r="D3519" s="107" t="s">
        <v>4509</v>
      </c>
      <c r="E3519" s="36" t="s">
        <v>9799</v>
      </c>
      <c r="F3519" s="14"/>
      <c r="G3519" s="14"/>
      <c r="H3519" s="14"/>
      <c r="I3519" s="14"/>
      <c r="J3519" s="14"/>
      <c r="K3519" s="14"/>
      <c r="L3519" s="14"/>
      <c r="M3519" s="14"/>
      <c r="N3519" s="14"/>
      <c r="O3519" s="14"/>
      <c r="P3519" s="14"/>
      <c r="Q3519" s="14"/>
      <c r="R3519" s="14"/>
      <c r="S3519" s="14"/>
      <c r="T3519" s="14"/>
      <c r="U3519" s="14"/>
      <c r="V3519" s="14"/>
      <c r="W3519" s="14"/>
      <c r="X3519" s="14"/>
      <c r="Y3519" s="14"/>
      <c r="Z3519" s="14"/>
    </row>
    <row r="3520">
      <c r="A3520" s="106">
        <v>3519.0</v>
      </c>
      <c r="B3520" s="107" t="s">
        <v>8903</v>
      </c>
      <c r="C3520" s="107" t="s">
        <v>9800</v>
      </c>
      <c r="D3520" s="107" t="s">
        <v>4509</v>
      </c>
      <c r="E3520" s="36" t="s">
        <v>9801</v>
      </c>
      <c r="F3520" s="14"/>
      <c r="G3520" s="14"/>
      <c r="H3520" s="14"/>
      <c r="I3520" s="14"/>
      <c r="J3520" s="14"/>
      <c r="K3520" s="14"/>
      <c r="L3520" s="14"/>
      <c r="M3520" s="14"/>
      <c r="N3520" s="14"/>
      <c r="O3520" s="14"/>
      <c r="P3520" s="14"/>
      <c r="Q3520" s="14"/>
      <c r="R3520" s="14"/>
      <c r="S3520" s="14"/>
      <c r="T3520" s="14"/>
      <c r="U3520" s="14"/>
      <c r="V3520" s="14"/>
      <c r="W3520" s="14"/>
      <c r="X3520" s="14"/>
      <c r="Y3520" s="14"/>
      <c r="Z3520" s="14"/>
    </row>
    <row r="3521">
      <c r="A3521" s="106">
        <v>3520.0</v>
      </c>
      <c r="B3521" s="107" t="s">
        <v>8903</v>
      </c>
      <c r="C3521" s="107" t="s">
        <v>7562</v>
      </c>
      <c r="D3521" s="107" t="s">
        <v>4680</v>
      </c>
      <c r="E3521" s="36" t="s">
        <v>9802</v>
      </c>
      <c r="F3521" s="14"/>
      <c r="G3521" s="14"/>
      <c r="H3521" s="14"/>
      <c r="I3521" s="14"/>
      <c r="J3521" s="14"/>
      <c r="K3521" s="14"/>
      <c r="L3521" s="14"/>
      <c r="M3521" s="14"/>
      <c r="N3521" s="14"/>
      <c r="O3521" s="14"/>
      <c r="P3521" s="14"/>
      <c r="Q3521" s="14"/>
      <c r="R3521" s="14"/>
      <c r="S3521" s="14"/>
      <c r="T3521" s="14"/>
      <c r="U3521" s="14"/>
      <c r="V3521" s="14"/>
      <c r="W3521" s="14"/>
      <c r="X3521" s="14"/>
      <c r="Y3521" s="14"/>
      <c r="Z3521" s="14"/>
    </row>
    <row r="3522">
      <c r="A3522" s="106">
        <v>3521.0</v>
      </c>
      <c r="B3522" s="107" t="s">
        <v>8903</v>
      </c>
      <c r="C3522" s="107" t="s">
        <v>9803</v>
      </c>
      <c r="D3522" s="107" t="s">
        <v>4509</v>
      </c>
      <c r="E3522" s="36" t="s">
        <v>9804</v>
      </c>
      <c r="F3522" s="14"/>
      <c r="G3522" s="14"/>
      <c r="H3522" s="14"/>
      <c r="I3522" s="14"/>
      <c r="J3522" s="14"/>
      <c r="K3522" s="14"/>
      <c r="L3522" s="14"/>
      <c r="M3522" s="14"/>
      <c r="N3522" s="14"/>
      <c r="O3522" s="14"/>
      <c r="P3522" s="14"/>
      <c r="Q3522" s="14"/>
      <c r="R3522" s="14"/>
      <c r="S3522" s="14"/>
      <c r="T3522" s="14"/>
      <c r="U3522" s="14"/>
      <c r="V3522" s="14"/>
      <c r="W3522" s="14"/>
      <c r="X3522" s="14"/>
      <c r="Y3522" s="14"/>
      <c r="Z3522" s="14"/>
    </row>
    <row r="3523">
      <c r="A3523" s="106">
        <v>3522.0</v>
      </c>
      <c r="B3523" s="107" t="s">
        <v>8903</v>
      </c>
      <c r="C3523" s="107" t="s">
        <v>9805</v>
      </c>
      <c r="D3523" s="107" t="s">
        <v>5366</v>
      </c>
      <c r="E3523" s="36" t="s">
        <v>9806</v>
      </c>
      <c r="F3523" s="14"/>
      <c r="G3523" s="14"/>
      <c r="H3523" s="14"/>
      <c r="I3523" s="14"/>
      <c r="J3523" s="14"/>
      <c r="K3523" s="14"/>
      <c r="L3523" s="14"/>
      <c r="M3523" s="14"/>
      <c r="N3523" s="14"/>
      <c r="O3523" s="14"/>
      <c r="P3523" s="14"/>
      <c r="Q3523" s="14"/>
      <c r="R3523" s="14"/>
      <c r="S3523" s="14"/>
      <c r="T3523" s="14"/>
      <c r="U3523" s="14"/>
      <c r="V3523" s="14"/>
      <c r="W3523" s="14"/>
      <c r="X3523" s="14"/>
      <c r="Y3523" s="14"/>
      <c r="Z3523" s="14"/>
    </row>
    <row r="3524">
      <c r="A3524" s="106">
        <v>3523.0</v>
      </c>
      <c r="B3524" s="107" t="s">
        <v>8903</v>
      </c>
      <c r="C3524" s="107" t="s">
        <v>7399</v>
      </c>
      <c r="D3524" s="107" t="s">
        <v>5366</v>
      </c>
      <c r="E3524" s="36" t="s">
        <v>9807</v>
      </c>
      <c r="F3524" s="14"/>
      <c r="G3524" s="14"/>
      <c r="H3524" s="14"/>
      <c r="I3524" s="14"/>
      <c r="J3524" s="14"/>
      <c r="K3524" s="14"/>
      <c r="L3524" s="14"/>
      <c r="M3524" s="14"/>
      <c r="N3524" s="14"/>
      <c r="O3524" s="14"/>
      <c r="P3524" s="14"/>
      <c r="Q3524" s="14"/>
      <c r="R3524" s="14"/>
      <c r="S3524" s="14"/>
      <c r="T3524" s="14"/>
      <c r="U3524" s="14"/>
      <c r="V3524" s="14"/>
      <c r="W3524" s="14"/>
      <c r="X3524" s="14"/>
      <c r="Y3524" s="14"/>
      <c r="Z3524" s="14"/>
    </row>
    <row r="3525">
      <c r="A3525" s="106">
        <v>3524.0</v>
      </c>
      <c r="B3525" s="107" t="s">
        <v>8903</v>
      </c>
      <c r="C3525" s="107" t="s">
        <v>7646</v>
      </c>
      <c r="D3525" s="107" t="s">
        <v>4509</v>
      </c>
      <c r="E3525" s="36" t="s">
        <v>9808</v>
      </c>
      <c r="F3525" s="14"/>
      <c r="G3525" s="14"/>
      <c r="H3525" s="14"/>
      <c r="I3525" s="14"/>
      <c r="J3525" s="14"/>
      <c r="K3525" s="14"/>
      <c r="L3525" s="14"/>
      <c r="M3525" s="14"/>
      <c r="N3525" s="14"/>
      <c r="O3525" s="14"/>
      <c r="P3525" s="14"/>
      <c r="Q3525" s="14"/>
      <c r="R3525" s="14"/>
      <c r="S3525" s="14"/>
      <c r="T3525" s="14"/>
      <c r="U3525" s="14"/>
      <c r="V3525" s="14"/>
      <c r="W3525" s="14"/>
      <c r="X3525" s="14"/>
      <c r="Y3525" s="14"/>
      <c r="Z3525" s="14"/>
    </row>
    <row r="3526">
      <c r="A3526" s="106">
        <v>3525.0</v>
      </c>
      <c r="B3526" s="107" t="s">
        <v>8903</v>
      </c>
      <c r="C3526" s="107" t="s">
        <v>6932</v>
      </c>
      <c r="D3526" s="107" t="s">
        <v>4509</v>
      </c>
      <c r="E3526" s="36" t="s">
        <v>9809</v>
      </c>
      <c r="F3526" s="14"/>
      <c r="G3526" s="14"/>
      <c r="H3526" s="14"/>
      <c r="I3526" s="14"/>
      <c r="J3526" s="14"/>
      <c r="K3526" s="14"/>
      <c r="L3526" s="14"/>
      <c r="M3526" s="14"/>
      <c r="N3526" s="14"/>
      <c r="O3526" s="14"/>
      <c r="P3526" s="14"/>
      <c r="Q3526" s="14"/>
      <c r="R3526" s="14"/>
      <c r="S3526" s="14"/>
      <c r="T3526" s="14"/>
      <c r="U3526" s="14"/>
      <c r="V3526" s="14"/>
      <c r="W3526" s="14"/>
      <c r="X3526" s="14"/>
      <c r="Y3526" s="14"/>
      <c r="Z3526" s="14"/>
    </row>
    <row r="3527">
      <c r="A3527" s="106">
        <v>3526.0</v>
      </c>
      <c r="B3527" s="107" t="s">
        <v>8903</v>
      </c>
      <c r="C3527" s="107" t="s">
        <v>9810</v>
      </c>
      <c r="D3527" s="107" t="s">
        <v>4509</v>
      </c>
      <c r="E3527" s="36" t="s">
        <v>9811</v>
      </c>
      <c r="F3527" s="14"/>
      <c r="G3527" s="14"/>
      <c r="H3527" s="14"/>
      <c r="I3527" s="14"/>
      <c r="J3527" s="14"/>
      <c r="K3527" s="14"/>
      <c r="L3527" s="14"/>
      <c r="M3527" s="14"/>
      <c r="N3527" s="14"/>
      <c r="O3527" s="14"/>
      <c r="P3527" s="14"/>
      <c r="Q3527" s="14"/>
      <c r="R3527" s="14"/>
      <c r="S3527" s="14"/>
      <c r="T3527" s="14"/>
      <c r="U3527" s="14"/>
      <c r="V3527" s="14"/>
      <c r="W3527" s="14"/>
      <c r="X3527" s="14"/>
      <c r="Y3527" s="14"/>
      <c r="Z3527" s="14"/>
    </row>
    <row r="3528">
      <c r="A3528" s="106">
        <v>3527.0</v>
      </c>
      <c r="B3528" s="107" t="s">
        <v>8903</v>
      </c>
      <c r="C3528" s="107" t="s">
        <v>6897</v>
      </c>
      <c r="D3528" s="107" t="s">
        <v>4509</v>
      </c>
      <c r="E3528" s="36" t="s">
        <v>9812</v>
      </c>
      <c r="F3528" s="14"/>
      <c r="G3528" s="14"/>
      <c r="H3528" s="14"/>
      <c r="I3528" s="14"/>
      <c r="J3528" s="14"/>
      <c r="K3528" s="14"/>
      <c r="L3528" s="14"/>
      <c r="M3528" s="14"/>
      <c r="N3528" s="14"/>
      <c r="O3528" s="14"/>
      <c r="P3528" s="14"/>
      <c r="Q3528" s="14"/>
      <c r="R3528" s="14"/>
      <c r="S3528" s="14"/>
      <c r="T3528" s="14"/>
      <c r="U3528" s="14"/>
      <c r="V3528" s="14"/>
      <c r="W3528" s="14"/>
      <c r="X3528" s="14"/>
      <c r="Y3528" s="14"/>
      <c r="Z3528" s="14"/>
    </row>
    <row r="3529">
      <c r="A3529" s="106">
        <v>3528.0</v>
      </c>
      <c r="B3529" s="107" t="s">
        <v>8903</v>
      </c>
      <c r="C3529" s="107" t="s">
        <v>9813</v>
      </c>
      <c r="D3529" s="107" t="s">
        <v>4509</v>
      </c>
      <c r="E3529" s="36" t="s">
        <v>9814</v>
      </c>
      <c r="F3529" s="14"/>
      <c r="G3529" s="14"/>
      <c r="H3529" s="14"/>
      <c r="I3529" s="14"/>
      <c r="J3529" s="14"/>
      <c r="K3529" s="14"/>
      <c r="L3529" s="14"/>
      <c r="M3529" s="14"/>
      <c r="N3529" s="14"/>
      <c r="O3529" s="14"/>
      <c r="P3529" s="14"/>
      <c r="Q3529" s="14"/>
      <c r="R3529" s="14"/>
      <c r="S3529" s="14"/>
      <c r="T3529" s="14"/>
      <c r="U3529" s="14"/>
      <c r="V3529" s="14"/>
      <c r="W3529" s="14"/>
      <c r="X3529" s="14"/>
      <c r="Y3529" s="14"/>
      <c r="Z3529" s="14"/>
    </row>
    <row r="3530">
      <c r="A3530" s="106">
        <v>3529.0</v>
      </c>
      <c r="B3530" s="107" t="s">
        <v>8903</v>
      </c>
      <c r="C3530" s="107" t="s">
        <v>4692</v>
      </c>
      <c r="D3530" s="107" t="s">
        <v>4509</v>
      </c>
      <c r="E3530" s="36" t="s">
        <v>9815</v>
      </c>
      <c r="F3530" s="14"/>
      <c r="G3530" s="14"/>
      <c r="H3530" s="14"/>
      <c r="I3530" s="14"/>
      <c r="J3530" s="14"/>
      <c r="K3530" s="14"/>
      <c r="L3530" s="14"/>
      <c r="M3530" s="14"/>
      <c r="N3530" s="14"/>
      <c r="O3530" s="14"/>
      <c r="P3530" s="14"/>
      <c r="Q3530" s="14"/>
      <c r="R3530" s="14"/>
      <c r="S3530" s="14"/>
      <c r="T3530" s="14"/>
      <c r="U3530" s="14"/>
      <c r="V3530" s="14"/>
      <c r="W3530" s="14"/>
      <c r="X3530" s="14"/>
      <c r="Y3530" s="14"/>
      <c r="Z3530" s="14"/>
    </row>
    <row r="3531">
      <c r="A3531" s="106">
        <v>3530.0</v>
      </c>
      <c r="B3531" s="107" t="s">
        <v>8903</v>
      </c>
      <c r="C3531" s="107" t="s">
        <v>9816</v>
      </c>
      <c r="D3531" s="107" t="s">
        <v>4509</v>
      </c>
      <c r="E3531" s="36" t="s">
        <v>9817</v>
      </c>
      <c r="F3531" s="14"/>
      <c r="G3531" s="14"/>
      <c r="H3531" s="14"/>
      <c r="I3531" s="14"/>
      <c r="J3531" s="14"/>
      <c r="K3531" s="14"/>
      <c r="L3531" s="14"/>
      <c r="M3531" s="14"/>
      <c r="N3531" s="14"/>
      <c r="O3531" s="14"/>
      <c r="P3531" s="14"/>
      <c r="Q3531" s="14"/>
      <c r="R3531" s="14"/>
      <c r="S3531" s="14"/>
      <c r="T3531" s="14"/>
      <c r="U3531" s="14"/>
      <c r="V3531" s="14"/>
      <c r="W3531" s="14"/>
      <c r="X3531" s="14"/>
      <c r="Y3531" s="14"/>
      <c r="Z3531" s="14"/>
    </row>
    <row r="3532">
      <c r="A3532" s="106">
        <v>3531.0</v>
      </c>
      <c r="B3532" s="107" t="s">
        <v>8903</v>
      </c>
      <c r="C3532" s="107" t="s">
        <v>6020</v>
      </c>
      <c r="D3532" s="107" t="s">
        <v>4509</v>
      </c>
      <c r="E3532" s="36" t="s">
        <v>9818</v>
      </c>
      <c r="F3532" s="14"/>
      <c r="G3532" s="14"/>
      <c r="H3532" s="14"/>
      <c r="I3532" s="14"/>
      <c r="J3532" s="14"/>
      <c r="K3532" s="14"/>
      <c r="L3532" s="14"/>
      <c r="M3532" s="14"/>
      <c r="N3532" s="14"/>
      <c r="O3532" s="14"/>
      <c r="P3532" s="14"/>
      <c r="Q3532" s="14"/>
      <c r="R3532" s="14"/>
      <c r="S3532" s="14"/>
      <c r="T3532" s="14"/>
      <c r="U3532" s="14"/>
      <c r="V3532" s="14"/>
      <c r="W3532" s="14"/>
      <c r="X3532" s="14"/>
      <c r="Y3532" s="14"/>
      <c r="Z3532" s="14"/>
    </row>
    <row r="3533">
      <c r="A3533" s="106">
        <v>3532.0</v>
      </c>
      <c r="B3533" s="107" t="s">
        <v>8903</v>
      </c>
      <c r="C3533" s="107" t="s">
        <v>5508</v>
      </c>
      <c r="D3533" s="107" t="s">
        <v>4509</v>
      </c>
      <c r="E3533" s="36" t="s">
        <v>9819</v>
      </c>
      <c r="F3533" s="14"/>
      <c r="G3533" s="14"/>
      <c r="H3533" s="14"/>
      <c r="I3533" s="14"/>
      <c r="J3533" s="14"/>
      <c r="K3533" s="14"/>
      <c r="L3533" s="14"/>
      <c r="M3533" s="14"/>
      <c r="N3533" s="14"/>
      <c r="O3533" s="14"/>
      <c r="P3533" s="14"/>
      <c r="Q3533" s="14"/>
      <c r="R3533" s="14"/>
      <c r="S3533" s="14"/>
      <c r="T3533" s="14"/>
      <c r="U3533" s="14"/>
      <c r="V3533" s="14"/>
      <c r="W3533" s="14"/>
      <c r="X3533" s="14"/>
      <c r="Y3533" s="14"/>
      <c r="Z3533" s="14"/>
    </row>
    <row r="3534">
      <c r="A3534" s="106">
        <v>3533.0</v>
      </c>
      <c r="B3534" s="107" t="s">
        <v>8903</v>
      </c>
      <c r="C3534" s="107" t="s">
        <v>6582</v>
      </c>
      <c r="D3534" s="107" t="s">
        <v>4509</v>
      </c>
      <c r="E3534" s="36" t="s">
        <v>9820</v>
      </c>
      <c r="F3534" s="14"/>
      <c r="G3534" s="14"/>
      <c r="H3534" s="14"/>
      <c r="I3534" s="14"/>
      <c r="J3534" s="14"/>
      <c r="K3534" s="14"/>
      <c r="L3534" s="14"/>
      <c r="M3534" s="14"/>
      <c r="N3534" s="14"/>
      <c r="O3534" s="14"/>
      <c r="P3534" s="14"/>
      <c r="Q3534" s="14"/>
      <c r="R3534" s="14"/>
      <c r="S3534" s="14"/>
      <c r="T3534" s="14"/>
      <c r="U3534" s="14"/>
      <c r="V3534" s="14"/>
      <c r="W3534" s="14"/>
      <c r="X3534" s="14"/>
      <c r="Y3534" s="14"/>
      <c r="Z3534" s="14"/>
    </row>
    <row r="3535">
      <c r="A3535" s="106">
        <v>3534.0</v>
      </c>
      <c r="B3535" s="107" t="s">
        <v>8903</v>
      </c>
      <c r="C3535" s="107" t="s">
        <v>4826</v>
      </c>
      <c r="D3535" s="107" t="s">
        <v>4509</v>
      </c>
      <c r="E3535" s="36" t="s">
        <v>9821</v>
      </c>
      <c r="F3535" s="14"/>
      <c r="G3535" s="14"/>
      <c r="H3535" s="14"/>
      <c r="I3535" s="14"/>
      <c r="J3535" s="14"/>
      <c r="K3535" s="14"/>
      <c r="L3535" s="14"/>
      <c r="M3535" s="14"/>
      <c r="N3535" s="14"/>
      <c r="O3535" s="14"/>
      <c r="P3535" s="14"/>
      <c r="Q3535" s="14"/>
      <c r="R3535" s="14"/>
      <c r="S3535" s="14"/>
      <c r="T3535" s="14"/>
      <c r="U3535" s="14"/>
      <c r="V3535" s="14"/>
      <c r="W3535" s="14"/>
      <c r="X3535" s="14"/>
      <c r="Y3535" s="14"/>
      <c r="Z3535" s="14"/>
    </row>
    <row r="3536">
      <c r="A3536" s="106">
        <v>3535.0</v>
      </c>
      <c r="B3536" s="107" t="s">
        <v>8903</v>
      </c>
      <c r="C3536" s="107" t="s">
        <v>9822</v>
      </c>
      <c r="D3536" s="107" t="s">
        <v>4509</v>
      </c>
      <c r="E3536" s="36" t="s">
        <v>9823</v>
      </c>
      <c r="F3536" s="14"/>
      <c r="G3536" s="14"/>
      <c r="H3536" s="14"/>
      <c r="I3536" s="14"/>
      <c r="J3536" s="14"/>
      <c r="K3536" s="14"/>
      <c r="L3536" s="14"/>
      <c r="M3536" s="14"/>
      <c r="N3536" s="14"/>
      <c r="O3536" s="14"/>
      <c r="P3536" s="14"/>
      <c r="Q3536" s="14"/>
      <c r="R3536" s="14"/>
      <c r="S3536" s="14"/>
      <c r="T3536" s="14"/>
      <c r="U3536" s="14"/>
      <c r="V3536" s="14"/>
      <c r="W3536" s="14"/>
      <c r="X3536" s="14"/>
      <c r="Y3536" s="14"/>
      <c r="Z3536" s="14"/>
    </row>
    <row r="3537">
      <c r="A3537" s="106">
        <v>3536.0</v>
      </c>
      <c r="B3537" s="107" t="s">
        <v>8903</v>
      </c>
      <c r="C3537" s="107" t="s">
        <v>7853</v>
      </c>
      <c r="D3537" s="107" t="s">
        <v>4509</v>
      </c>
      <c r="E3537" s="36" t="s">
        <v>9824</v>
      </c>
      <c r="F3537" s="14"/>
      <c r="G3537" s="14"/>
      <c r="H3537" s="14"/>
      <c r="I3537" s="14"/>
      <c r="J3537" s="14"/>
      <c r="K3537" s="14"/>
      <c r="L3537" s="14"/>
      <c r="M3537" s="14"/>
      <c r="N3537" s="14"/>
      <c r="O3537" s="14"/>
      <c r="P3537" s="14"/>
      <c r="Q3537" s="14"/>
      <c r="R3537" s="14"/>
      <c r="S3537" s="14"/>
      <c r="T3537" s="14"/>
      <c r="U3537" s="14"/>
      <c r="V3537" s="14"/>
      <c r="W3537" s="14"/>
      <c r="X3537" s="14"/>
      <c r="Y3537" s="14"/>
      <c r="Z3537" s="14"/>
    </row>
    <row r="3538">
      <c r="A3538" s="106">
        <v>3537.0</v>
      </c>
      <c r="B3538" s="107" t="s">
        <v>8903</v>
      </c>
      <c r="C3538" s="107" t="s">
        <v>9825</v>
      </c>
      <c r="D3538" s="107" t="s">
        <v>4509</v>
      </c>
      <c r="E3538" s="36" t="s">
        <v>9826</v>
      </c>
      <c r="F3538" s="14"/>
      <c r="G3538" s="14"/>
      <c r="H3538" s="14"/>
      <c r="I3538" s="14"/>
      <c r="J3538" s="14"/>
      <c r="K3538" s="14"/>
      <c r="L3538" s="14"/>
      <c r="M3538" s="14"/>
      <c r="N3538" s="14"/>
      <c r="O3538" s="14"/>
      <c r="P3538" s="14"/>
      <c r="Q3538" s="14"/>
      <c r="R3538" s="14"/>
      <c r="S3538" s="14"/>
      <c r="T3538" s="14"/>
      <c r="U3538" s="14"/>
      <c r="V3538" s="14"/>
      <c r="W3538" s="14"/>
      <c r="X3538" s="14"/>
      <c r="Y3538" s="14"/>
      <c r="Z3538" s="14"/>
    </row>
    <row r="3539">
      <c r="A3539" s="106">
        <v>3538.0</v>
      </c>
      <c r="B3539" s="107" t="s">
        <v>8903</v>
      </c>
      <c r="C3539" s="107" t="s">
        <v>9827</v>
      </c>
      <c r="D3539" s="107" t="s">
        <v>4509</v>
      </c>
      <c r="E3539" s="36" t="s">
        <v>9828</v>
      </c>
      <c r="F3539" s="14"/>
      <c r="G3539" s="14"/>
      <c r="H3539" s="14"/>
      <c r="I3539" s="14"/>
      <c r="J3539" s="14"/>
      <c r="K3539" s="14"/>
      <c r="L3539" s="14"/>
      <c r="M3539" s="14"/>
      <c r="N3539" s="14"/>
      <c r="O3539" s="14"/>
      <c r="P3539" s="14"/>
      <c r="Q3539" s="14"/>
      <c r="R3539" s="14"/>
      <c r="S3539" s="14"/>
      <c r="T3539" s="14"/>
      <c r="U3539" s="14"/>
      <c r="V3539" s="14"/>
      <c r="W3539" s="14"/>
      <c r="X3539" s="14"/>
      <c r="Y3539" s="14"/>
      <c r="Z3539" s="14"/>
    </row>
    <row r="3540">
      <c r="A3540" s="106">
        <v>3539.0</v>
      </c>
      <c r="B3540" s="107" t="s">
        <v>8903</v>
      </c>
      <c r="C3540" s="107" t="s">
        <v>4692</v>
      </c>
      <c r="D3540" s="107" t="s">
        <v>4509</v>
      </c>
      <c r="E3540" s="36" t="s">
        <v>9829</v>
      </c>
      <c r="F3540" s="14"/>
      <c r="G3540" s="14"/>
      <c r="H3540" s="14"/>
      <c r="I3540" s="14"/>
      <c r="J3540" s="14"/>
      <c r="K3540" s="14"/>
      <c r="L3540" s="14"/>
      <c r="M3540" s="14"/>
      <c r="N3540" s="14"/>
      <c r="O3540" s="14"/>
      <c r="P3540" s="14"/>
      <c r="Q3540" s="14"/>
      <c r="R3540" s="14"/>
      <c r="S3540" s="14"/>
      <c r="T3540" s="14"/>
      <c r="U3540" s="14"/>
      <c r="V3540" s="14"/>
      <c r="W3540" s="14"/>
      <c r="X3540" s="14"/>
      <c r="Y3540" s="14"/>
      <c r="Z3540" s="14"/>
    </row>
    <row r="3541">
      <c r="A3541" s="106">
        <v>3540.0</v>
      </c>
      <c r="B3541" s="107" t="s">
        <v>8903</v>
      </c>
      <c r="C3541" s="107" t="s">
        <v>4541</v>
      </c>
      <c r="D3541" s="107" t="s">
        <v>4509</v>
      </c>
      <c r="E3541" s="36" t="s">
        <v>9830</v>
      </c>
      <c r="F3541" s="14"/>
      <c r="G3541" s="14"/>
      <c r="H3541" s="14"/>
      <c r="I3541" s="14"/>
      <c r="J3541" s="14"/>
      <c r="K3541" s="14"/>
      <c r="L3541" s="14"/>
      <c r="M3541" s="14"/>
      <c r="N3541" s="14"/>
      <c r="O3541" s="14"/>
      <c r="P3541" s="14"/>
      <c r="Q3541" s="14"/>
      <c r="R3541" s="14"/>
      <c r="S3541" s="14"/>
      <c r="T3541" s="14"/>
      <c r="U3541" s="14"/>
      <c r="V3541" s="14"/>
      <c r="W3541" s="14"/>
      <c r="X3541" s="14"/>
      <c r="Y3541" s="14"/>
      <c r="Z3541" s="14"/>
    </row>
    <row r="3542">
      <c r="A3542" s="106">
        <v>3541.0</v>
      </c>
      <c r="B3542" s="107" t="s">
        <v>8903</v>
      </c>
      <c r="C3542" s="107" t="s">
        <v>4541</v>
      </c>
      <c r="D3542" s="107" t="s">
        <v>4509</v>
      </c>
      <c r="E3542" s="36" t="s">
        <v>9831</v>
      </c>
      <c r="F3542" s="14"/>
      <c r="G3542" s="14"/>
      <c r="H3542" s="14"/>
      <c r="I3542" s="14"/>
      <c r="J3542" s="14"/>
      <c r="K3542" s="14"/>
      <c r="L3542" s="14"/>
      <c r="M3542" s="14"/>
      <c r="N3542" s="14"/>
      <c r="O3542" s="14"/>
      <c r="P3542" s="14"/>
      <c r="Q3542" s="14"/>
      <c r="R3542" s="14"/>
      <c r="S3542" s="14"/>
      <c r="T3542" s="14"/>
      <c r="U3542" s="14"/>
      <c r="V3542" s="14"/>
      <c r="W3542" s="14"/>
      <c r="X3542" s="14"/>
      <c r="Y3542" s="14"/>
      <c r="Z3542" s="14"/>
    </row>
    <row r="3543">
      <c r="A3543" s="106">
        <v>3542.0</v>
      </c>
      <c r="B3543" s="107" t="s">
        <v>8903</v>
      </c>
      <c r="C3543" s="107" t="s">
        <v>4529</v>
      </c>
      <c r="D3543" s="107" t="s">
        <v>4509</v>
      </c>
      <c r="E3543" s="36" t="s">
        <v>9832</v>
      </c>
      <c r="F3543" s="14"/>
      <c r="G3543" s="14"/>
      <c r="H3543" s="14"/>
      <c r="I3543" s="14"/>
      <c r="J3543" s="14"/>
      <c r="K3543" s="14"/>
      <c r="L3543" s="14"/>
      <c r="M3543" s="14"/>
      <c r="N3543" s="14"/>
      <c r="O3543" s="14"/>
      <c r="P3543" s="14"/>
      <c r="Q3543" s="14"/>
      <c r="R3543" s="14"/>
      <c r="S3543" s="14"/>
      <c r="T3543" s="14"/>
      <c r="U3543" s="14"/>
      <c r="V3543" s="14"/>
      <c r="W3543" s="14"/>
      <c r="X3543" s="14"/>
      <c r="Y3543" s="14"/>
      <c r="Z3543" s="14"/>
    </row>
    <row r="3544">
      <c r="A3544" s="106">
        <v>3543.0</v>
      </c>
      <c r="B3544" s="107" t="s">
        <v>8903</v>
      </c>
      <c r="C3544" s="107" t="s">
        <v>9833</v>
      </c>
      <c r="D3544" s="107" t="s">
        <v>4509</v>
      </c>
      <c r="E3544" s="36" t="s">
        <v>9834</v>
      </c>
      <c r="F3544" s="14"/>
      <c r="G3544" s="14"/>
      <c r="H3544" s="14"/>
      <c r="I3544" s="14"/>
      <c r="J3544" s="14"/>
      <c r="K3544" s="14"/>
      <c r="L3544" s="14"/>
      <c r="M3544" s="14"/>
      <c r="N3544" s="14"/>
      <c r="O3544" s="14"/>
      <c r="P3544" s="14"/>
      <c r="Q3544" s="14"/>
      <c r="R3544" s="14"/>
      <c r="S3544" s="14"/>
      <c r="T3544" s="14"/>
      <c r="U3544" s="14"/>
      <c r="V3544" s="14"/>
      <c r="W3544" s="14"/>
      <c r="X3544" s="14"/>
      <c r="Y3544" s="14"/>
      <c r="Z3544" s="14"/>
    </row>
    <row r="3545">
      <c r="A3545" s="106">
        <v>3544.0</v>
      </c>
      <c r="B3545" s="107" t="s">
        <v>8903</v>
      </c>
      <c r="C3545" s="107" t="s">
        <v>9835</v>
      </c>
      <c r="D3545" s="107" t="s">
        <v>4509</v>
      </c>
      <c r="E3545" s="36" t="s">
        <v>9836</v>
      </c>
      <c r="F3545" s="14"/>
      <c r="G3545" s="14"/>
      <c r="H3545" s="14"/>
      <c r="I3545" s="14"/>
      <c r="J3545" s="14"/>
      <c r="K3545" s="14"/>
      <c r="L3545" s="14"/>
      <c r="M3545" s="14"/>
      <c r="N3545" s="14"/>
      <c r="O3545" s="14"/>
      <c r="P3545" s="14"/>
      <c r="Q3545" s="14"/>
      <c r="R3545" s="14"/>
      <c r="S3545" s="14"/>
      <c r="T3545" s="14"/>
      <c r="U3545" s="14"/>
      <c r="V3545" s="14"/>
      <c r="W3545" s="14"/>
      <c r="X3545" s="14"/>
      <c r="Y3545" s="14"/>
      <c r="Z3545" s="14"/>
    </row>
    <row r="3546">
      <c r="A3546" s="106">
        <v>3545.0</v>
      </c>
      <c r="B3546" s="107" t="s">
        <v>8903</v>
      </c>
      <c r="C3546" s="107" t="s">
        <v>7518</v>
      </c>
      <c r="D3546" s="107" t="s">
        <v>4680</v>
      </c>
      <c r="E3546" s="36" t="s">
        <v>9837</v>
      </c>
      <c r="F3546" s="14"/>
      <c r="G3546" s="14"/>
      <c r="H3546" s="14"/>
      <c r="I3546" s="14"/>
      <c r="J3546" s="14"/>
      <c r="K3546" s="14"/>
      <c r="L3546" s="14"/>
      <c r="M3546" s="14"/>
      <c r="N3546" s="14"/>
      <c r="O3546" s="14"/>
      <c r="P3546" s="14"/>
      <c r="Q3546" s="14"/>
      <c r="R3546" s="14"/>
      <c r="S3546" s="14"/>
      <c r="T3546" s="14"/>
      <c r="U3546" s="14"/>
      <c r="V3546" s="14"/>
      <c r="W3546" s="14"/>
      <c r="X3546" s="14"/>
      <c r="Y3546" s="14"/>
      <c r="Z3546" s="14"/>
    </row>
    <row r="3547">
      <c r="A3547" s="106">
        <v>3546.0</v>
      </c>
      <c r="B3547" s="107" t="s">
        <v>8903</v>
      </c>
      <c r="C3547" s="107" t="s">
        <v>5333</v>
      </c>
      <c r="D3547" s="107" t="s">
        <v>4505</v>
      </c>
      <c r="E3547" s="36" t="s">
        <v>9838</v>
      </c>
      <c r="F3547" s="14"/>
      <c r="G3547" s="14"/>
      <c r="H3547" s="14"/>
      <c r="I3547" s="14"/>
      <c r="J3547" s="14"/>
      <c r="K3547" s="14"/>
      <c r="L3547" s="14"/>
      <c r="M3547" s="14"/>
      <c r="N3547" s="14"/>
      <c r="O3547" s="14"/>
      <c r="P3547" s="14"/>
      <c r="Q3547" s="14"/>
      <c r="R3547" s="14"/>
      <c r="S3547" s="14"/>
      <c r="T3547" s="14"/>
      <c r="U3547" s="14"/>
      <c r="V3547" s="14"/>
      <c r="W3547" s="14"/>
      <c r="X3547" s="14"/>
      <c r="Y3547" s="14"/>
      <c r="Z3547" s="14"/>
    </row>
    <row r="3548">
      <c r="A3548" s="106">
        <v>3547.0</v>
      </c>
      <c r="B3548" s="107" t="s">
        <v>8903</v>
      </c>
      <c r="C3548" s="107" t="s">
        <v>9839</v>
      </c>
      <c r="D3548" s="107" t="s">
        <v>4680</v>
      </c>
      <c r="E3548" s="36" t="s">
        <v>9840</v>
      </c>
      <c r="F3548" s="14"/>
      <c r="G3548" s="14"/>
      <c r="H3548" s="14"/>
      <c r="I3548" s="14"/>
      <c r="J3548" s="14"/>
      <c r="K3548" s="14"/>
      <c r="L3548" s="14"/>
      <c r="M3548" s="14"/>
      <c r="N3548" s="14"/>
      <c r="O3548" s="14"/>
      <c r="P3548" s="14"/>
      <c r="Q3548" s="14"/>
      <c r="R3548" s="14"/>
      <c r="S3548" s="14"/>
      <c r="T3548" s="14"/>
      <c r="U3548" s="14"/>
      <c r="V3548" s="14"/>
      <c r="W3548" s="14"/>
      <c r="X3548" s="14"/>
      <c r="Y3548" s="14"/>
      <c r="Z3548" s="14"/>
    </row>
    <row r="3549">
      <c r="A3549" s="106">
        <v>3548.0</v>
      </c>
      <c r="B3549" s="107" t="s">
        <v>8903</v>
      </c>
      <c r="C3549" s="107" t="s">
        <v>4530</v>
      </c>
      <c r="D3549" s="107" t="s">
        <v>4509</v>
      </c>
      <c r="E3549" s="36" t="s">
        <v>9841</v>
      </c>
      <c r="F3549" s="14"/>
      <c r="G3549" s="14"/>
      <c r="H3549" s="14"/>
      <c r="I3549" s="14"/>
      <c r="J3549" s="14"/>
      <c r="K3549" s="14"/>
      <c r="L3549" s="14"/>
      <c r="M3549" s="14"/>
      <c r="N3549" s="14"/>
      <c r="O3549" s="14"/>
      <c r="P3549" s="14"/>
      <c r="Q3549" s="14"/>
      <c r="R3549" s="14"/>
      <c r="S3549" s="14"/>
      <c r="T3549" s="14"/>
      <c r="U3549" s="14"/>
      <c r="V3549" s="14"/>
      <c r="W3549" s="14"/>
      <c r="X3549" s="14"/>
      <c r="Y3549" s="14"/>
      <c r="Z3549" s="14"/>
    </row>
    <row r="3550">
      <c r="A3550" s="106">
        <v>3549.0</v>
      </c>
      <c r="B3550" s="107" t="s">
        <v>8903</v>
      </c>
      <c r="C3550" s="107" t="s">
        <v>9842</v>
      </c>
      <c r="D3550" s="107" t="s">
        <v>4509</v>
      </c>
      <c r="E3550" s="36" t="s">
        <v>9843</v>
      </c>
      <c r="F3550" s="14"/>
      <c r="G3550" s="14"/>
      <c r="H3550" s="14"/>
      <c r="I3550" s="14"/>
      <c r="J3550" s="14"/>
      <c r="K3550" s="14"/>
      <c r="L3550" s="14"/>
      <c r="M3550" s="14"/>
      <c r="N3550" s="14"/>
      <c r="O3550" s="14"/>
      <c r="P3550" s="14"/>
      <c r="Q3550" s="14"/>
      <c r="R3550" s="14"/>
      <c r="S3550" s="14"/>
      <c r="T3550" s="14"/>
      <c r="U3550" s="14"/>
      <c r="V3550" s="14"/>
      <c r="W3550" s="14"/>
      <c r="X3550" s="14"/>
      <c r="Y3550" s="14"/>
      <c r="Z3550" s="14"/>
    </row>
    <row r="3551">
      <c r="A3551" s="106">
        <v>3550.0</v>
      </c>
      <c r="B3551" s="107" t="s">
        <v>8903</v>
      </c>
      <c r="C3551" s="107" t="s">
        <v>4599</v>
      </c>
      <c r="D3551" s="107" t="s">
        <v>4509</v>
      </c>
      <c r="E3551" s="36" t="s">
        <v>9844</v>
      </c>
      <c r="F3551" s="14"/>
      <c r="G3551" s="14"/>
      <c r="H3551" s="14"/>
      <c r="I3551" s="14"/>
      <c r="J3551" s="14"/>
      <c r="K3551" s="14"/>
      <c r="L3551" s="14"/>
      <c r="M3551" s="14"/>
      <c r="N3551" s="14"/>
      <c r="O3551" s="14"/>
      <c r="P3551" s="14"/>
      <c r="Q3551" s="14"/>
      <c r="R3551" s="14"/>
      <c r="S3551" s="14"/>
      <c r="T3551" s="14"/>
      <c r="U3551" s="14"/>
      <c r="V3551" s="14"/>
      <c r="W3551" s="14"/>
      <c r="X3551" s="14"/>
      <c r="Y3551" s="14"/>
      <c r="Z3551" s="14"/>
    </row>
    <row r="3552">
      <c r="A3552" s="106">
        <v>3551.0</v>
      </c>
      <c r="B3552" s="107" t="s">
        <v>8903</v>
      </c>
      <c r="C3552" s="107" t="s">
        <v>7562</v>
      </c>
      <c r="D3552" s="107" t="s">
        <v>4505</v>
      </c>
      <c r="E3552" s="36" t="s">
        <v>9845</v>
      </c>
      <c r="F3552" s="14"/>
      <c r="G3552" s="14"/>
      <c r="H3552" s="14"/>
      <c r="I3552" s="14"/>
      <c r="J3552" s="14"/>
      <c r="K3552" s="14"/>
      <c r="L3552" s="14"/>
      <c r="M3552" s="14"/>
      <c r="N3552" s="14"/>
      <c r="O3552" s="14"/>
      <c r="P3552" s="14"/>
      <c r="Q3552" s="14"/>
      <c r="R3552" s="14"/>
      <c r="S3552" s="14"/>
      <c r="T3552" s="14"/>
      <c r="U3552" s="14"/>
      <c r="V3552" s="14"/>
      <c r="W3552" s="14"/>
      <c r="X3552" s="14"/>
      <c r="Y3552" s="14"/>
      <c r="Z3552" s="14"/>
    </row>
    <row r="3553">
      <c r="A3553" s="106">
        <v>3552.0</v>
      </c>
      <c r="B3553" s="107" t="s">
        <v>8903</v>
      </c>
      <c r="C3553" s="107" t="s">
        <v>4566</v>
      </c>
      <c r="D3553" s="107" t="s">
        <v>4680</v>
      </c>
      <c r="E3553" s="36" t="s">
        <v>9846</v>
      </c>
      <c r="F3553" s="14"/>
      <c r="G3553" s="14"/>
      <c r="H3553" s="14"/>
      <c r="I3553" s="14"/>
      <c r="J3553" s="14"/>
      <c r="K3553" s="14"/>
      <c r="L3553" s="14"/>
      <c r="M3553" s="14"/>
      <c r="N3553" s="14"/>
      <c r="O3553" s="14"/>
      <c r="P3553" s="14"/>
      <c r="Q3553" s="14"/>
      <c r="R3553" s="14"/>
      <c r="S3553" s="14"/>
      <c r="T3553" s="14"/>
      <c r="U3553" s="14"/>
      <c r="V3553" s="14"/>
      <c r="W3553" s="14"/>
      <c r="X3553" s="14"/>
      <c r="Y3553" s="14"/>
      <c r="Z3553" s="14"/>
    </row>
    <row r="3554">
      <c r="A3554" s="106">
        <v>3553.0</v>
      </c>
      <c r="B3554" s="107" t="s">
        <v>8903</v>
      </c>
      <c r="C3554" s="107" t="s">
        <v>9847</v>
      </c>
      <c r="D3554" s="107" t="s">
        <v>4509</v>
      </c>
      <c r="E3554" s="36" t="s">
        <v>9848</v>
      </c>
      <c r="F3554" s="14"/>
      <c r="G3554" s="14"/>
      <c r="H3554" s="14"/>
      <c r="I3554" s="14"/>
      <c r="J3554" s="14"/>
      <c r="K3554" s="14"/>
      <c r="L3554" s="14"/>
      <c r="M3554" s="14"/>
      <c r="N3554" s="14"/>
      <c r="O3554" s="14"/>
      <c r="P3554" s="14"/>
      <c r="Q3554" s="14"/>
      <c r="R3554" s="14"/>
      <c r="S3554" s="14"/>
      <c r="T3554" s="14"/>
      <c r="U3554" s="14"/>
      <c r="V3554" s="14"/>
      <c r="W3554" s="14"/>
      <c r="X3554" s="14"/>
      <c r="Y3554" s="14"/>
      <c r="Z3554" s="14"/>
    </row>
    <row r="3555">
      <c r="A3555" s="106">
        <v>3554.0</v>
      </c>
      <c r="B3555" s="107" t="s">
        <v>8903</v>
      </c>
      <c r="C3555" s="107" t="s">
        <v>5054</v>
      </c>
      <c r="D3555" s="107" t="s">
        <v>4509</v>
      </c>
      <c r="E3555" s="36" t="s">
        <v>9849</v>
      </c>
      <c r="F3555" s="14"/>
      <c r="G3555" s="14"/>
      <c r="H3555" s="14"/>
      <c r="I3555" s="14"/>
      <c r="J3555" s="14"/>
      <c r="K3555" s="14"/>
      <c r="L3555" s="14"/>
      <c r="M3555" s="14"/>
      <c r="N3555" s="14"/>
      <c r="O3555" s="14"/>
      <c r="P3555" s="14"/>
      <c r="Q3555" s="14"/>
      <c r="R3555" s="14"/>
      <c r="S3555" s="14"/>
      <c r="T3555" s="14"/>
      <c r="U3555" s="14"/>
      <c r="V3555" s="14"/>
      <c r="W3555" s="14"/>
      <c r="X3555" s="14"/>
      <c r="Y3555" s="14"/>
      <c r="Z3555" s="14"/>
    </row>
    <row r="3556">
      <c r="A3556" s="106">
        <v>3555.0</v>
      </c>
      <c r="B3556" s="107" t="s">
        <v>8903</v>
      </c>
      <c r="C3556" s="107" t="s">
        <v>5765</v>
      </c>
      <c r="D3556" s="107" t="s">
        <v>4509</v>
      </c>
      <c r="E3556" s="36" t="s">
        <v>9850</v>
      </c>
      <c r="F3556" s="14"/>
      <c r="G3556" s="14"/>
      <c r="H3556" s="14"/>
      <c r="I3556" s="14"/>
      <c r="J3556" s="14"/>
      <c r="K3556" s="14"/>
      <c r="L3556" s="14"/>
      <c r="M3556" s="14"/>
      <c r="N3556" s="14"/>
      <c r="O3556" s="14"/>
      <c r="P3556" s="14"/>
      <c r="Q3556" s="14"/>
      <c r="R3556" s="14"/>
      <c r="S3556" s="14"/>
      <c r="T3556" s="14"/>
      <c r="U3556" s="14"/>
      <c r="V3556" s="14"/>
      <c r="W3556" s="14"/>
      <c r="X3556" s="14"/>
      <c r="Y3556" s="14"/>
      <c r="Z3556" s="14"/>
    </row>
    <row r="3557">
      <c r="A3557" s="106">
        <v>3556.0</v>
      </c>
      <c r="B3557" s="107" t="s">
        <v>8903</v>
      </c>
      <c r="C3557" s="107" t="s">
        <v>8534</v>
      </c>
      <c r="D3557" s="107" t="s">
        <v>4509</v>
      </c>
      <c r="E3557" s="36" t="s">
        <v>9851</v>
      </c>
      <c r="F3557" s="14"/>
      <c r="G3557" s="14"/>
      <c r="H3557" s="14"/>
      <c r="I3557" s="14"/>
      <c r="J3557" s="14"/>
      <c r="K3557" s="14"/>
      <c r="L3557" s="14"/>
      <c r="M3557" s="14"/>
      <c r="N3557" s="14"/>
      <c r="O3557" s="14"/>
      <c r="P3557" s="14"/>
      <c r="Q3557" s="14"/>
      <c r="R3557" s="14"/>
      <c r="S3557" s="14"/>
      <c r="T3557" s="14"/>
      <c r="U3557" s="14"/>
      <c r="V3557" s="14"/>
      <c r="W3557" s="14"/>
      <c r="X3557" s="14"/>
      <c r="Y3557" s="14"/>
      <c r="Z3557" s="14"/>
    </row>
    <row r="3558">
      <c r="A3558" s="106">
        <v>3557.0</v>
      </c>
      <c r="B3558" s="107" t="s">
        <v>8903</v>
      </c>
      <c r="C3558" s="107" t="s">
        <v>9852</v>
      </c>
      <c r="D3558" s="107" t="s">
        <v>4505</v>
      </c>
      <c r="E3558" s="36" t="s">
        <v>9853</v>
      </c>
      <c r="F3558" s="14"/>
      <c r="G3558" s="14"/>
      <c r="H3558" s="14"/>
      <c r="I3558" s="14"/>
      <c r="J3558" s="14"/>
      <c r="K3558" s="14"/>
      <c r="L3558" s="14"/>
      <c r="M3558" s="14"/>
      <c r="N3558" s="14"/>
      <c r="O3558" s="14"/>
      <c r="P3558" s="14"/>
      <c r="Q3558" s="14"/>
      <c r="R3558" s="14"/>
      <c r="S3558" s="14"/>
      <c r="T3558" s="14"/>
      <c r="U3558" s="14"/>
      <c r="V3558" s="14"/>
      <c r="W3558" s="14"/>
      <c r="X3558" s="14"/>
      <c r="Y3558" s="14"/>
      <c r="Z3558" s="14"/>
    </row>
    <row r="3559">
      <c r="A3559" s="106">
        <v>3558.0</v>
      </c>
      <c r="B3559" s="107" t="s">
        <v>8903</v>
      </c>
      <c r="C3559" s="107" t="s">
        <v>9854</v>
      </c>
      <c r="D3559" s="107" t="s">
        <v>4569</v>
      </c>
      <c r="E3559" s="36" t="s">
        <v>9855</v>
      </c>
      <c r="F3559" s="14"/>
      <c r="G3559" s="14"/>
      <c r="H3559" s="14"/>
      <c r="I3559" s="14"/>
      <c r="J3559" s="14"/>
      <c r="K3559" s="14"/>
      <c r="L3559" s="14"/>
      <c r="M3559" s="14"/>
      <c r="N3559" s="14"/>
      <c r="O3559" s="14"/>
      <c r="P3559" s="14"/>
      <c r="Q3559" s="14"/>
      <c r="R3559" s="14"/>
      <c r="S3559" s="14"/>
      <c r="T3559" s="14"/>
      <c r="U3559" s="14"/>
      <c r="V3559" s="14"/>
      <c r="W3559" s="14"/>
      <c r="X3559" s="14"/>
      <c r="Y3559" s="14"/>
      <c r="Z3559" s="14"/>
    </row>
    <row r="3560">
      <c r="A3560" s="106">
        <v>3559.0</v>
      </c>
      <c r="B3560" s="107" t="s">
        <v>8903</v>
      </c>
      <c r="C3560" s="107" t="s">
        <v>4897</v>
      </c>
      <c r="D3560" s="107" t="s">
        <v>4505</v>
      </c>
      <c r="E3560" s="36" t="s">
        <v>9856</v>
      </c>
      <c r="F3560" s="14"/>
      <c r="G3560" s="14"/>
      <c r="H3560" s="14"/>
      <c r="I3560" s="14"/>
      <c r="J3560" s="14"/>
      <c r="K3560" s="14"/>
      <c r="L3560" s="14"/>
      <c r="M3560" s="14"/>
      <c r="N3560" s="14"/>
      <c r="O3560" s="14"/>
      <c r="P3560" s="14"/>
      <c r="Q3560" s="14"/>
      <c r="R3560" s="14"/>
      <c r="S3560" s="14"/>
      <c r="T3560" s="14"/>
      <c r="U3560" s="14"/>
      <c r="V3560" s="14"/>
      <c r="W3560" s="14"/>
      <c r="X3560" s="14"/>
      <c r="Y3560" s="14"/>
      <c r="Z3560" s="14"/>
    </row>
    <row r="3561">
      <c r="A3561" s="106">
        <v>3560.0</v>
      </c>
      <c r="B3561" s="107" t="s">
        <v>8903</v>
      </c>
      <c r="C3561" s="107" t="s">
        <v>9857</v>
      </c>
      <c r="D3561" s="107" t="s">
        <v>4680</v>
      </c>
      <c r="E3561" s="36" t="s">
        <v>9858</v>
      </c>
      <c r="F3561" s="14"/>
      <c r="G3561" s="14"/>
      <c r="H3561" s="14"/>
      <c r="I3561" s="14"/>
      <c r="J3561" s="14"/>
      <c r="K3561" s="14"/>
      <c r="L3561" s="14"/>
      <c r="M3561" s="14"/>
      <c r="N3561" s="14"/>
      <c r="O3561" s="14"/>
      <c r="P3561" s="14"/>
      <c r="Q3561" s="14"/>
      <c r="R3561" s="14"/>
      <c r="S3561" s="14"/>
      <c r="T3561" s="14"/>
      <c r="U3561" s="14"/>
      <c r="V3561" s="14"/>
      <c r="W3561" s="14"/>
      <c r="X3561" s="14"/>
      <c r="Y3561" s="14"/>
      <c r="Z3561" s="14"/>
    </row>
    <row r="3562">
      <c r="A3562" s="106">
        <v>3561.0</v>
      </c>
      <c r="B3562" s="107" t="s">
        <v>8903</v>
      </c>
      <c r="C3562" s="107" t="s">
        <v>4620</v>
      </c>
      <c r="D3562" s="107" t="s">
        <v>4509</v>
      </c>
      <c r="E3562" s="36" t="s">
        <v>9859</v>
      </c>
      <c r="F3562" s="14"/>
      <c r="G3562" s="14"/>
      <c r="H3562" s="14"/>
      <c r="I3562" s="14"/>
      <c r="J3562" s="14"/>
      <c r="K3562" s="14"/>
      <c r="L3562" s="14"/>
      <c r="M3562" s="14"/>
      <c r="N3562" s="14"/>
      <c r="O3562" s="14"/>
      <c r="P3562" s="14"/>
      <c r="Q3562" s="14"/>
      <c r="R3562" s="14"/>
      <c r="S3562" s="14"/>
      <c r="T3562" s="14"/>
      <c r="U3562" s="14"/>
      <c r="V3562" s="14"/>
      <c r="W3562" s="14"/>
      <c r="X3562" s="14"/>
      <c r="Y3562" s="14"/>
      <c r="Z3562" s="14"/>
    </row>
    <row r="3563">
      <c r="A3563" s="106">
        <v>3562.0</v>
      </c>
      <c r="B3563" s="107" t="s">
        <v>8903</v>
      </c>
      <c r="C3563" s="107" t="s">
        <v>9860</v>
      </c>
      <c r="D3563" s="107" t="s">
        <v>4509</v>
      </c>
      <c r="E3563" s="36" t="s">
        <v>9861</v>
      </c>
      <c r="F3563" s="14"/>
      <c r="G3563" s="14"/>
      <c r="H3563" s="14"/>
      <c r="I3563" s="14"/>
      <c r="J3563" s="14"/>
      <c r="K3563" s="14"/>
      <c r="L3563" s="14"/>
      <c r="M3563" s="14"/>
      <c r="N3563" s="14"/>
      <c r="O3563" s="14"/>
      <c r="P3563" s="14"/>
      <c r="Q3563" s="14"/>
      <c r="R3563" s="14"/>
      <c r="S3563" s="14"/>
      <c r="T3563" s="14"/>
      <c r="U3563" s="14"/>
      <c r="V3563" s="14"/>
      <c r="W3563" s="14"/>
      <c r="X3563" s="14"/>
      <c r="Y3563" s="14"/>
      <c r="Z3563" s="14"/>
    </row>
    <row r="3564">
      <c r="A3564" s="106">
        <v>3563.0</v>
      </c>
      <c r="B3564" s="107" t="s">
        <v>8903</v>
      </c>
      <c r="C3564" s="107" t="s">
        <v>9862</v>
      </c>
      <c r="D3564" s="107" t="s">
        <v>4509</v>
      </c>
      <c r="E3564" s="36" t="s">
        <v>9863</v>
      </c>
      <c r="F3564" s="14"/>
      <c r="G3564" s="14"/>
      <c r="H3564" s="14"/>
      <c r="I3564" s="14"/>
      <c r="J3564" s="14"/>
      <c r="K3564" s="14"/>
      <c r="L3564" s="14"/>
      <c r="M3564" s="14"/>
      <c r="N3564" s="14"/>
      <c r="O3564" s="14"/>
      <c r="P3564" s="14"/>
      <c r="Q3564" s="14"/>
      <c r="R3564" s="14"/>
      <c r="S3564" s="14"/>
      <c r="T3564" s="14"/>
      <c r="U3564" s="14"/>
      <c r="V3564" s="14"/>
      <c r="W3564" s="14"/>
      <c r="X3564" s="14"/>
      <c r="Y3564" s="14"/>
      <c r="Z3564" s="14"/>
    </row>
    <row r="3565">
      <c r="A3565" s="106">
        <v>3564.0</v>
      </c>
      <c r="B3565" s="107" t="s">
        <v>8903</v>
      </c>
      <c r="C3565" s="107" t="s">
        <v>9864</v>
      </c>
      <c r="D3565" s="107" t="s">
        <v>4509</v>
      </c>
      <c r="E3565" s="36" t="s">
        <v>9865</v>
      </c>
      <c r="F3565" s="14"/>
      <c r="G3565" s="14"/>
      <c r="H3565" s="14"/>
      <c r="I3565" s="14"/>
      <c r="J3565" s="14"/>
      <c r="K3565" s="14"/>
      <c r="L3565" s="14"/>
      <c r="M3565" s="14"/>
      <c r="N3565" s="14"/>
      <c r="O3565" s="14"/>
      <c r="P3565" s="14"/>
      <c r="Q3565" s="14"/>
      <c r="R3565" s="14"/>
      <c r="S3565" s="14"/>
      <c r="T3565" s="14"/>
      <c r="U3565" s="14"/>
      <c r="V3565" s="14"/>
      <c r="W3565" s="14"/>
      <c r="X3565" s="14"/>
      <c r="Y3565" s="14"/>
      <c r="Z3565" s="14"/>
    </row>
    <row r="3566">
      <c r="A3566" s="106">
        <v>3565.0</v>
      </c>
      <c r="B3566" s="107" t="s">
        <v>8903</v>
      </c>
      <c r="C3566" s="107" t="s">
        <v>8364</v>
      </c>
      <c r="D3566" s="107" t="s">
        <v>4509</v>
      </c>
      <c r="E3566" s="36" t="s">
        <v>9866</v>
      </c>
      <c r="F3566" s="14"/>
      <c r="G3566" s="14"/>
      <c r="H3566" s="14"/>
      <c r="I3566" s="14"/>
      <c r="J3566" s="14"/>
      <c r="K3566" s="14"/>
      <c r="L3566" s="14"/>
      <c r="M3566" s="14"/>
      <c r="N3566" s="14"/>
      <c r="O3566" s="14"/>
      <c r="P3566" s="14"/>
      <c r="Q3566" s="14"/>
      <c r="R3566" s="14"/>
      <c r="S3566" s="14"/>
      <c r="T3566" s="14"/>
      <c r="U3566" s="14"/>
      <c r="V3566" s="14"/>
      <c r="W3566" s="14"/>
      <c r="X3566" s="14"/>
      <c r="Y3566" s="14"/>
      <c r="Z3566" s="14"/>
    </row>
    <row r="3567">
      <c r="A3567" s="106">
        <v>3566.0</v>
      </c>
      <c r="B3567" s="107" t="s">
        <v>8903</v>
      </c>
      <c r="C3567" s="107" t="s">
        <v>5457</v>
      </c>
      <c r="D3567" s="107" t="s">
        <v>4509</v>
      </c>
      <c r="E3567" s="36" t="s">
        <v>9867</v>
      </c>
      <c r="F3567" s="14"/>
      <c r="G3567" s="14"/>
      <c r="H3567" s="14"/>
      <c r="I3567" s="14"/>
      <c r="J3567" s="14"/>
      <c r="K3567" s="14"/>
      <c r="L3567" s="14"/>
      <c r="M3567" s="14"/>
      <c r="N3567" s="14"/>
      <c r="O3567" s="14"/>
      <c r="P3567" s="14"/>
      <c r="Q3567" s="14"/>
      <c r="R3567" s="14"/>
      <c r="S3567" s="14"/>
      <c r="T3567" s="14"/>
      <c r="U3567" s="14"/>
      <c r="V3567" s="14"/>
      <c r="W3567" s="14"/>
      <c r="X3567" s="14"/>
      <c r="Y3567" s="14"/>
      <c r="Z3567" s="14"/>
    </row>
    <row r="3568">
      <c r="A3568" s="106">
        <v>3567.0</v>
      </c>
      <c r="B3568" s="107" t="s">
        <v>8903</v>
      </c>
      <c r="C3568" s="107" t="s">
        <v>9868</v>
      </c>
      <c r="D3568" s="107" t="s">
        <v>4509</v>
      </c>
      <c r="E3568" s="36" t="s">
        <v>9869</v>
      </c>
      <c r="F3568" s="14"/>
      <c r="G3568" s="14"/>
      <c r="H3568" s="14"/>
      <c r="I3568" s="14"/>
      <c r="J3568" s="14"/>
      <c r="K3568" s="14"/>
      <c r="L3568" s="14"/>
      <c r="M3568" s="14"/>
      <c r="N3568" s="14"/>
      <c r="O3568" s="14"/>
      <c r="P3568" s="14"/>
      <c r="Q3568" s="14"/>
      <c r="R3568" s="14"/>
      <c r="S3568" s="14"/>
      <c r="T3568" s="14"/>
      <c r="U3568" s="14"/>
      <c r="V3568" s="14"/>
      <c r="W3568" s="14"/>
      <c r="X3568" s="14"/>
      <c r="Y3568" s="14"/>
      <c r="Z3568" s="14"/>
    </row>
    <row r="3569">
      <c r="A3569" s="106">
        <v>3568.0</v>
      </c>
      <c r="B3569" s="107" t="s">
        <v>8903</v>
      </c>
      <c r="C3569" s="107" t="s">
        <v>9870</v>
      </c>
      <c r="D3569" s="107" t="s">
        <v>4509</v>
      </c>
      <c r="E3569" s="36" t="s">
        <v>9871</v>
      </c>
      <c r="F3569" s="14"/>
      <c r="G3569" s="14"/>
      <c r="H3569" s="14"/>
      <c r="I3569" s="14"/>
      <c r="J3569" s="14"/>
      <c r="K3569" s="14"/>
      <c r="L3569" s="14"/>
      <c r="M3569" s="14"/>
      <c r="N3569" s="14"/>
      <c r="O3569" s="14"/>
      <c r="P3569" s="14"/>
      <c r="Q3569" s="14"/>
      <c r="R3569" s="14"/>
      <c r="S3569" s="14"/>
      <c r="T3569" s="14"/>
      <c r="U3569" s="14"/>
      <c r="V3569" s="14"/>
      <c r="W3569" s="14"/>
      <c r="X3569" s="14"/>
      <c r="Y3569" s="14"/>
      <c r="Z3569" s="14"/>
    </row>
    <row r="3570">
      <c r="A3570" s="106">
        <v>3569.0</v>
      </c>
      <c r="B3570" s="107" t="s">
        <v>8903</v>
      </c>
      <c r="C3570" s="107" t="s">
        <v>4586</v>
      </c>
      <c r="D3570" s="107" t="s">
        <v>4509</v>
      </c>
      <c r="E3570" s="36" t="s">
        <v>9872</v>
      </c>
      <c r="F3570" s="14"/>
      <c r="G3570" s="14"/>
      <c r="H3570" s="14"/>
      <c r="I3570" s="14"/>
      <c r="J3570" s="14"/>
      <c r="K3570" s="14"/>
      <c r="L3570" s="14"/>
      <c r="M3570" s="14"/>
      <c r="N3570" s="14"/>
      <c r="O3570" s="14"/>
      <c r="P3570" s="14"/>
      <c r="Q3570" s="14"/>
      <c r="R3570" s="14"/>
      <c r="S3570" s="14"/>
      <c r="T3570" s="14"/>
      <c r="U3570" s="14"/>
      <c r="V3570" s="14"/>
      <c r="W3570" s="14"/>
      <c r="X3570" s="14"/>
      <c r="Y3570" s="14"/>
      <c r="Z3570" s="14"/>
    </row>
    <row r="3571">
      <c r="A3571" s="106">
        <v>3570.0</v>
      </c>
      <c r="B3571" s="107" t="s">
        <v>8903</v>
      </c>
      <c r="C3571" s="107" t="s">
        <v>9873</v>
      </c>
      <c r="D3571" s="107" t="s">
        <v>4509</v>
      </c>
      <c r="E3571" s="36" t="s">
        <v>9874</v>
      </c>
      <c r="F3571" s="14"/>
      <c r="G3571" s="14"/>
      <c r="H3571" s="14"/>
      <c r="I3571" s="14"/>
      <c r="J3571" s="14"/>
      <c r="K3571" s="14"/>
      <c r="L3571" s="14"/>
      <c r="M3571" s="14"/>
      <c r="N3571" s="14"/>
      <c r="O3571" s="14"/>
      <c r="P3571" s="14"/>
      <c r="Q3571" s="14"/>
      <c r="R3571" s="14"/>
      <c r="S3571" s="14"/>
      <c r="T3571" s="14"/>
      <c r="U3571" s="14"/>
      <c r="V3571" s="14"/>
      <c r="W3571" s="14"/>
      <c r="X3571" s="14"/>
      <c r="Y3571" s="14"/>
      <c r="Z3571" s="14"/>
    </row>
    <row r="3572">
      <c r="A3572" s="106">
        <v>3571.0</v>
      </c>
      <c r="B3572" s="107" t="s">
        <v>8903</v>
      </c>
      <c r="C3572" s="107" t="s">
        <v>8282</v>
      </c>
      <c r="D3572" s="107" t="s">
        <v>4509</v>
      </c>
      <c r="E3572" s="36" t="s">
        <v>9875</v>
      </c>
      <c r="F3572" s="14"/>
      <c r="G3572" s="14"/>
      <c r="H3572" s="14"/>
      <c r="I3572" s="14"/>
      <c r="J3572" s="14"/>
      <c r="K3572" s="14"/>
      <c r="L3572" s="14"/>
      <c r="M3572" s="14"/>
      <c r="N3572" s="14"/>
      <c r="O3572" s="14"/>
      <c r="P3572" s="14"/>
      <c r="Q3572" s="14"/>
      <c r="R3572" s="14"/>
      <c r="S3572" s="14"/>
      <c r="T3572" s="14"/>
      <c r="U3572" s="14"/>
      <c r="V3572" s="14"/>
      <c r="W3572" s="14"/>
      <c r="X3572" s="14"/>
      <c r="Y3572" s="14"/>
      <c r="Z3572" s="14"/>
    </row>
    <row r="3573">
      <c r="A3573" s="106">
        <v>3572.0</v>
      </c>
      <c r="B3573" s="107" t="s">
        <v>8903</v>
      </c>
      <c r="C3573" s="107" t="s">
        <v>9876</v>
      </c>
      <c r="D3573" s="107" t="s">
        <v>4509</v>
      </c>
      <c r="E3573" s="36" t="s">
        <v>9877</v>
      </c>
      <c r="F3573" s="14"/>
      <c r="G3573" s="14"/>
      <c r="H3573" s="14"/>
      <c r="I3573" s="14"/>
      <c r="J3573" s="14"/>
      <c r="K3573" s="14"/>
      <c r="L3573" s="14"/>
      <c r="M3573" s="14"/>
      <c r="N3573" s="14"/>
      <c r="O3573" s="14"/>
      <c r="P3573" s="14"/>
      <c r="Q3573" s="14"/>
      <c r="R3573" s="14"/>
      <c r="S3573" s="14"/>
      <c r="T3573" s="14"/>
      <c r="U3573" s="14"/>
      <c r="V3573" s="14"/>
      <c r="W3573" s="14"/>
      <c r="X3573" s="14"/>
      <c r="Y3573" s="14"/>
      <c r="Z3573" s="14"/>
    </row>
    <row r="3574">
      <c r="A3574" s="106">
        <v>3573.0</v>
      </c>
      <c r="B3574" s="107" t="s">
        <v>8903</v>
      </c>
      <c r="C3574" s="107" t="s">
        <v>9878</v>
      </c>
      <c r="D3574" s="107" t="s">
        <v>4509</v>
      </c>
      <c r="E3574" s="36" t="s">
        <v>9879</v>
      </c>
      <c r="F3574" s="14"/>
      <c r="G3574" s="14"/>
      <c r="H3574" s="14"/>
      <c r="I3574" s="14"/>
      <c r="J3574" s="14"/>
      <c r="K3574" s="14"/>
      <c r="L3574" s="14"/>
      <c r="M3574" s="14"/>
      <c r="N3574" s="14"/>
      <c r="O3574" s="14"/>
      <c r="P3574" s="14"/>
      <c r="Q3574" s="14"/>
      <c r="R3574" s="14"/>
      <c r="S3574" s="14"/>
      <c r="T3574" s="14"/>
      <c r="U3574" s="14"/>
      <c r="V3574" s="14"/>
      <c r="W3574" s="14"/>
      <c r="X3574" s="14"/>
      <c r="Y3574" s="14"/>
      <c r="Z3574" s="14"/>
    </row>
    <row r="3575">
      <c r="A3575" s="106">
        <v>3574.0</v>
      </c>
      <c r="B3575" s="107" t="s">
        <v>8903</v>
      </c>
      <c r="C3575" s="107" t="s">
        <v>9880</v>
      </c>
      <c r="D3575" s="107" t="s">
        <v>4505</v>
      </c>
      <c r="E3575" s="36" t="s">
        <v>9881</v>
      </c>
      <c r="F3575" s="14"/>
      <c r="G3575" s="14"/>
      <c r="H3575" s="14"/>
      <c r="I3575" s="14"/>
      <c r="J3575" s="14"/>
      <c r="K3575" s="14"/>
      <c r="L3575" s="14"/>
      <c r="M3575" s="14"/>
      <c r="N3575" s="14"/>
      <c r="O3575" s="14"/>
      <c r="P3575" s="14"/>
      <c r="Q3575" s="14"/>
      <c r="R3575" s="14"/>
      <c r="S3575" s="14"/>
      <c r="T3575" s="14"/>
      <c r="U3575" s="14"/>
      <c r="V3575" s="14"/>
      <c r="W3575" s="14"/>
      <c r="X3575" s="14"/>
      <c r="Y3575" s="14"/>
      <c r="Z3575" s="14"/>
    </row>
    <row r="3576">
      <c r="A3576" s="106">
        <v>3575.0</v>
      </c>
      <c r="B3576" s="107" t="s">
        <v>8903</v>
      </c>
      <c r="C3576" s="107" t="s">
        <v>9882</v>
      </c>
      <c r="D3576" s="107" t="s">
        <v>4509</v>
      </c>
      <c r="E3576" s="36" t="s">
        <v>9883</v>
      </c>
      <c r="F3576" s="14"/>
      <c r="G3576" s="14"/>
      <c r="H3576" s="14"/>
      <c r="I3576" s="14"/>
      <c r="J3576" s="14"/>
      <c r="K3576" s="14"/>
      <c r="L3576" s="14"/>
      <c r="M3576" s="14"/>
      <c r="N3576" s="14"/>
      <c r="O3576" s="14"/>
      <c r="P3576" s="14"/>
      <c r="Q3576" s="14"/>
      <c r="R3576" s="14"/>
      <c r="S3576" s="14"/>
      <c r="T3576" s="14"/>
      <c r="U3576" s="14"/>
      <c r="V3576" s="14"/>
      <c r="W3576" s="14"/>
      <c r="X3576" s="14"/>
      <c r="Y3576" s="14"/>
      <c r="Z3576" s="14"/>
    </row>
    <row r="3577">
      <c r="A3577" s="106">
        <v>3576.0</v>
      </c>
      <c r="B3577" s="107" t="s">
        <v>8903</v>
      </c>
      <c r="C3577" s="107" t="s">
        <v>8882</v>
      </c>
      <c r="D3577" s="107" t="s">
        <v>4509</v>
      </c>
      <c r="E3577" s="36" t="s">
        <v>9884</v>
      </c>
      <c r="F3577" s="14"/>
      <c r="G3577" s="14"/>
      <c r="H3577" s="14"/>
      <c r="I3577" s="14"/>
      <c r="J3577" s="14"/>
      <c r="K3577" s="14"/>
      <c r="L3577" s="14"/>
      <c r="M3577" s="14"/>
      <c r="N3577" s="14"/>
      <c r="O3577" s="14"/>
      <c r="P3577" s="14"/>
      <c r="Q3577" s="14"/>
      <c r="R3577" s="14"/>
      <c r="S3577" s="14"/>
      <c r="T3577" s="14"/>
      <c r="U3577" s="14"/>
      <c r="V3577" s="14"/>
      <c r="W3577" s="14"/>
      <c r="X3577" s="14"/>
      <c r="Y3577" s="14"/>
      <c r="Z3577" s="14"/>
    </row>
    <row r="3578">
      <c r="A3578" s="106">
        <v>3577.0</v>
      </c>
      <c r="B3578" s="107" t="s">
        <v>8903</v>
      </c>
      <c r="C3578" s="107" t="s">
        <v>9885</v>
      </c>
      <c r="D3578" s="107" t="s">
        <v>4509</v>
      </c>
      <c r="E3578" s="36" t="s">
        <v>9886</v>
      </c>
      <c r="F3578" s="14"/>
      <c r="G3578" s="14"/>
      <c r="H3578" s="14"/>
      <c r="I3578" s="14"/>
      <c r="J3578" s="14"/>
      <c r="K3578" s="14"/>
      <c r="L3578" s="14"/>
      <c r="M3578" s="14"/>
      <c r="N3578" s="14"/>
      <c r="O3578" s="14"/>
      <c r="P3578" s="14"/>
      <c r="Q3578" s="14"/>
      <c r="R3578" s="14"/>
      <c r="S3578" s="14"/>
      <c r="T3578" s="14"/>
      <c r="U3578" s="14"/>
      <c r="V3578" s="14"/>
      <c r="W3578" s="14"/>
      <c r="X3578" s="14"/>
      <c r="Y3578" s="14"/>
      <c r="Z3578" s="14"/>
    </row>
    <row r="3579">
      <c r="A3579" s="106">
        <v>3578.0</v>
      </c>
      <c r="B3579" s="107" t="s">
        <v>8903</v>
      </c>
      <c r="C3579" s="107" t="s">
        <v>4579</v>
      </c>
      <c r="D3579" s="107" t="s">
        <v>4680</v>
      </c>
      <c r="E3579" s="36" t="s">
        <v>9887</v>
      </c>
      <c r="F3579" s="14"/>
      <c r="G3579" s="14"/>
      <c r="H3579" s="14"/>
      <c r="I3579" s="14"/>
      <c r="J3579" s="14"/>
      <c r="K3579" s="14"/>
      <c r="L3579" s="14"/>
      <c r="M3579" s="14"/>
      <c r="N3579" s="14"/>
      <c r="O3579" s="14"/>
      <c r="P3579" s="14"/>
      <c r="Q3579" s="14"/>
      <c r="R3579" s="14"/>
      <c r="S3579" s="14"/>
      <c r="T3579" s="14"/>
      <c r="U3579" s="14"/>
      <c r="V3579" s="14"/>
      <c r="W3579" s="14"/>
      <c r="X3579" s="14"/>
      <c r="Y3579" s="14"/>
      <c r="Z3579" s="14"/>
    </row>
    <row r="3580">
      <c r="A3580" s="106">
        <v>3579.0</v>
      </c>
      <c r="B3580" s="107" t="s">
        <v>8903</v>
      </c>
      <c r="C3580" s="107" t="s">
        <v>9888</v>
      </c>
      <c r="D3580" s="107" t="s">
        <v>4509</v>
      </c>
      <c r="E3580" s="36" t="s">
        <v>9889</v>
      </c>
      <c r="F3580" s="14"/>
      <c r="G3580" s="14"/>
      <c r="H3580" s="14"/>
      <c r="I3580" s="14"/>
      <c r="J3580" s="14"/>
      <c r="K3580" s="14"/>
      <c r="L3580" s="14"/>
      <c r="M3580" s="14"/>
      <c r="N3580" s="14"/>
      <c r="O3580" s="14"/>
      <c r="P3580" s="14"/>
      <c r="Q3580" s="14"/>
      <c r="R3580" s="14"/>
      <c r="S3580" s="14"/>
      <c r="T3580" s="14"/>
      <c r="U3580" s="14"/>
      <c r="V3580" s="14"/>
      <c r="W3580" s="14"/>
      <c r="X3580" s="14"/>
      <c r="Y3580" s="14"/>
      <c r="Z3580" s="14"/>
    </row>
    <row r="3581">
      <c r="A3581" s="106">
        <v>3580.0</v>
      </c>
      <c r="B3581" s="107" t="s">
        <v>8903</v>
      </c>
      <c r="C3581" s="107" t="s">
        <v>9890</v>
      </c>
      <c r="D3581" s="107" t="s">
        <v>4509</v>
      </c>
      <c r="E3581" s="36" t="s">
        <v>9891</v>
      </c>
      <c r="F3581" s="14"/>
      <c r="G3581" s="14"/>
      <c r="H3581" s="14"/>
      <c r="I3581" s="14"/>
      <c r="J3581" s="14"/>
      <c r="K3581" s="14"/>
      <c r="L3581" s="14"/>
      <c r="M3581" s="14"/>
      <c r="N3581" s="14"/>
      <c r="O3581" s="14"/>
      <c r="P3581" s="14"/>
      <c r="Q3581" s="14"/>
      <c r="R3581" s="14"/>
      <c r="S3581" s="14"/>
      <c r="T3581" s="14"/>
      <c r="U3581" s="14"/>
      <c r="V3581" s="14"/>
      <c r="W3581" s="14"/>
      <c r="X3581" s="14"/>
      <c r="Y3581" s="14"/>
      <c r="Z3581" s="14"/>
    </row>
    <row r="3582">
      <c r="A3582" s="106">
        <v>3581.0</v>
      </c>
      <c r="B3582" s="107" t="s">
        <v>8903</v>
      </c>
      <c r="C3582" s="107" t="s">
        <v>7583</v>
      </c>
      <c r="D3582" s="107" t="s">
        <v>4509</v>
      </c>
      <c r="E3582" s="36" t="s">
        <v>9892</v>
      </c>
      <c r="F3582" s="14"/>
      <c r="G3582" s="14"/>
      <c r="H3582" s="14"/>
      <c r="I3582" s="14"/>
      <c r="J3582" s="14"/>
      <c r="K3582" s="14"/>
      <c r="L3582" s="14"/>
      <c r="M3582" s="14"/>
      <c r="N3582" s="14"/>
      <c r="O3582" s="14"/>
      <c r="P3582" s="14"/>
      <c r="Q3582" s="14"/>
      <c r="R3582" s="14"/>
      <c r="S3582" s="14"/>
      <c r="T3582" s="14"/>
      <c r="U3582" s="14"/>
      <c r="V3582" s="14"/>
      <c r="W3582" s="14"/>
      <c r="X3582" s="14"/>
      <c r="Y3582" s="14"/>
      <c r="Z3582" s="14"/>
    </row>
    <row r="3583">
      <c r="A3583" s="106">
        <v>3582.0</v>
      </c>
      <c r="B3583" s="107" t="s">
        <v>8903</v>
      </c>
      <c r="C3583" s="107" t="s">
        <v>7070</v>
      </c>
      <c r="D3583" s="107" t="s">
        <v>4509</v>
      </c>
      <c r="E3583" s="36" t="s">
        <v>9893</v>
      </c>
      <c r="F3583" s="14"/>
      <c r="G3583" s="14"/>
      <c r="H3583" s="14"/>
      <c r="I3583" s="14"/>
      <c r="J3583" s="14"/>
      <c r="K3583" s="14"/>
      <c r="L3583" s="14"/>
      <c r="M3583" s="14"/>
      <c r="N3583" s="14"/>
      <c r="O3583" s="14"/>
      <c r="P3583" s="14"/>
      <c r="Q3583" s="14"/>
      <c r="R3583" s="14"/>
      <c r="S3583" s="14"/>
      <c r="T3583" s="14"/>
      <c r="U3583" s="14"/>
      <c r="V3583" s="14"/>
      <c r="W3583" s="14"/>
      <c r="X3583" s="14"/>
      <c r="Y3583" s="14"/>
      <c r="Z3583" s="14"/>
    </row>
    <row r="3584">
      <c r="A3584" s="106">
        <v>3583.0</v>
      </c>
      <c r="B3584" s="107" t="s">
        <v>8903</v>
      </c>
      <c r="C3584" s="107" t="s">
        <v>4530</v>
      </c>
      <c r="D3584" s="107" t="s">
        <v>4509</v>
      </c>
      <c r="E3584" s="36" t="s">
        <v>9894</v>
      </c>
      <c r="F3584" s="14"/>
      <c r="G3584" s="14"/>
      <c r="H3584" s="14"/>
      <c r="I3584" s="14"/>
      <c r="J3584" s="14"/>
      <c r="K3584" s="14"/>
      <c r="L3584" s="14"/>
      <c r="M3584" s="14"/>
      <c r="N3584" s="14"/>
      <c r="O3584" s="14"/>
      <c r="P3584" s="14"/>
      <c r="Q3584" s="14"/>
      <c r="R3584" s="14"/>
      <c r="S3584" s="14"/>
      <c r="T3584" s="14"/>
      <c r="U3584" s="14"/>
      <c r="V3584" s="14"/>
      <c r="W3584" s="14"/>
      <c r="X3584" s="14"/>
      <c r="Y3584" s="14"/>
      <c r="Z3584" s="14"/>
    </row>
    <row r="3585">
      <c r="A3585" s="106">
        <v>3584.0</v>
      </c>
      <c r="B3585" s="107" t="s">
        <v>8903</v>
      </c>
      <c r="C3585" s="107" t="s">
        <v>9895</v>
      </c>
      <c r="D3585" s="107" t="s">
        <v>4509</v>
      </c>
      <c r="E3585" s="36" t="s">
        <v>9896</v>
      </c>
      <c r="F3585" s="14"/>
      <c r="G3585" s="14"/>
      <c r="H3585" s="14"/>
      <c r="I3585" s="14"/>
      <c r="J3585" s="14"/>
      <c r="K3585" s="14"/>
      <c r="L3585" s="14"/>
      <c r="M3585" s="14"/>
      <c r="N3585" s="14"/>
      <c r="O3585" s="14"/>
      <c r="P3585" s="14"/>
      <c r="Q3585" s="14"/>
      <c r="R3585" s="14"/>
      <c r="S3585" s="14"/>
      <c r="T3585" s="14"/>
      <c r="U3585" s="14"/>
      <c r="V3585" s="14"/>
      <c r="W3585" s="14"/>
      <c r="X3585" s="14"/>
      <c r="Y3585" s="14"/>
      <c r="Z3585" s="14"/>
    </row>
    <row r="3586">
      <c r="A3586" s="106">
        <v>3585.0</v>
      </c>
      <c r="B3586" s="107" t="s">
        <v>8903</v>
      </c>
      <c r="C3586" s="107" t="s">
        <v>9897</v>
      </c>
      <c r="D3586" s="107" t="s">
        <v>4509</v>
      </c>
      <c r="E3586" s="36" t="s">
        <v>9898</v>
      </c>
      <c r="F3586" s="14"/>
      <c r="G3586" s="14"/>
      <c r="H3586" s="14"/>
      <c r="I3586" s="14"/>
      <c r="J3586" s="14"/>
      <c r="K3586" s="14"/>
      <c r="L3586" s="14"/>
      <c r="M3586" s="14"/>
      <c r="N3586" s="14"/>
      <c r="O3586" s="14"/>
      <c r="P3586" s="14"/>
      <c r="Q3586" s="14"/>
      <c r="R3586" s="14"/>
      <c r="S3586" s="14"/>
      <c r="T3586" s="14"/>
      <c r="U3586" s="14"/>
      <c r="V3586" s="14"/>
      <c r="W3586" s="14"/>
      <c r="X3586" s="14"/>
      <c r="Y3586" s="14"/>
      <c r="Z3586" s="14"/>
    </row>
    <row r="3587">
      <c r="A3587" s="106">
        <v>3586.0</v>
      </c>
      <c r="B3587" s="107" t="s">
        <v>8903</v>
      </c>
      <c r="C3587" s="107" t="s">
        <v>4802</v>
      </c>
      <c r="D3587" s="107" t="s">
        <v>4509</v>
      </c>
      <c r="E3587" s="36" t="s">
        <v>9899</v>
      </c>
      <c r="F3587" s="14"/>
      <c r="G3587" s="14"/>
      <c r="H3587" s="14"/>
      <c r="I3587" s="14"/>
      <c r="J3587" s="14"/>
      <c r="K3587" s="14"/>
      <c r="L3587" s="14"/>
      <c r="M3587" s="14"/>
      <c r="N3587" s="14"/>
      <c r="O3587" s="14"/>
      <c r="P3587" s="14"/>
      <c r="Q3587" s="14"/>
      <c r="R3587" s="14"/>
      <c r="S3587" s="14"/>
      <c r="T3587" s="14"/>
      <c r="U3587" s="14"/>
      <c r="V3587" s="14"/>
      <c r="W3587" s="14"/>
      <c r="X3587" s="14"/>
      <c r="Y3587" s="14"/>
      <c r="Z3587" s="14"/>
    </row>
    <row r="3588">
      <c r="A3588" s="106">
        <v>3587.0</v>
      </c>
      <c r="B3588" s="107" t="s">
        <v>8903</v>
      </c>
      <c r="C3588" s="107" t="s">
        <v>7392</v>
      </c>
      <c r="D3588" s="107" t="s">
        <v>4509</v>
      </c>
      <c r="E3588" s="36" t="s">
        <v>9900</v>
      </c>
      <c r="F3588" s="14"/>
      <c r="G3588" s="14"/>
      <c r="H3588" s="14"/>
      <c r="I3588" s="14"/>
      <c r="J3588" s="14"/>
      <c r="K3588" s="14"/>
      <c r="L3588" s="14"/>
      <c r="M3588" s="14"/>
      <c r="N3588" s="14"/>
      <c r="O3588" s="14"/>
      <c r="P3588" s="14"/>
      <c r="Q3588" s="14"/>
      <c r="R3588" s="14"/>
      <c r="S3588" s="14"/>
      <c r="T3588" s="14"/>
      <c r="U3588" s="14"/>
      <c r="V3588" s="14"/>
      <c r="W3588" s="14"/>
      <c r="X3588" s="14"/>
      <c r="Y3588" s="14"/>
      <c r="Z3588" s="14"/>
    </row>
    <row r="3589">
      <c r="A3589" s="106">
        <v>3588.0</v>
      </c>
      <c r="B3589" s="107" t="s">
        <v>8903</v>
      </c>
      <c r="C3589" s="107" t="s">
        <v>5162</v>
      </c>
      <c r="D3589" s="107" t="s">
        <v>4509</v>
      </c>
      <c r="E3589" s="36" t="s">
        <v>9901</v>
      </c>
      <c r="F3589" s="14"/>
      <c r="G3589" s="14"/>
      <c r="H3589" s="14"/>
      <c r="I3589" s="14"/>
      <c r="J3589" s="14"/>
      <c r="K3589" s="14"/>
      <c r="L3589" s="14"/>
      <c r="M3589" s="14"/>
      <c r="N3589" s="14"/>
      <c r="O3589" s="14"/>
      <c r="P3589" s="14"/>
      <c r="Q3589" s="14"/>
      <c r="R3589" s="14"/>
      <c r="S3589" s="14"/>
      <c r="T3589" s="14"/>
      <c r="U3589" s="14"/>
      <c r="V3589" s="14"/>
      <c r="W3589" s="14"/>
      <c r="X3589" s="14"/>
      <c r="Y3589" s="14"/>
      <c r="Z3589" s="14"/>
    </row>
    <row r="3590">
      <c r="A3590" s="106">
        <v>3589.0</v>
      </c>
      <c r="B3590" s="107" t="s">
        <v>8903</v>
      </c>
      <c r="C3590" s="107" t="s">
        <v>9902</v>
      </c>
      <c r="D3590" s="107" t="s">
        <v>4680</v>
      </c>
      <c r="E3590" s="36" t="s">
        <v>9903</v>
      </c>
      <c r="F3590" s="14"/>
      <c r="G3590" s="14"/>
      <c r="H3590" s="14"/>
      <c r="I3590" s="14"/>
      <c r="J3590" s="14"/>
      <c r="K3590" s="14"/>
      <c r="L3590" s="14"/>
      <c r="M3590" s="14"/>
      <c r="N3590" s="14"/>
      <c r="O3590" s="14"/>
      <c r="P3590" s="14"/>
      <c r="Q3590" s="14"/>
      <c r="R3590" s="14"/>
      <c r="S3590" s="14"/>
      <c r="T3590" s="14"/>
      <c r="U3590" s="14"/>
      <c r="V3590" s="14"/>
      <c r="W3590" s="14"/>
      <c r="X3590" s="14"/>
      <c r="Y3590" s="14"/>
      <c r="Z3590" s="14"/>
    </row>
    <row r="3591">
      <c r="A3591" s="106">
        <v>3590.0</v>
      </c>
      <c r="B3591" s="107" t="s">
        <v>8903</v>
      </c>
      <c r="C3591" s="107" t="s">
        <v>9904</v>
      </c>
      <c r="D3591" s="107" t="s">
        <v>4509</v>
      </c>
      <c r="E3591" s="36" t="s">
        <v>9905</v>
      </c>
      <c r="F3591" s="14"/>
      <c r="G3591" s="14"/>
      <c r="H3591" s="14"/>
      <c r="I3591" s="14"/>
      <c r="J3591" s="14"/>
      <c r="K3591" s="14"/>
      <c r="L3591" s="14"/>
      <c r="M3591" s="14"/>
      <c r="N3591" s="14"/>
      <c r="O3591" s="14"/>
      <c r="P3591" s="14"/>
      <c r="Q3591" s="14"/>
      <c r="R3591" s="14"/>
      <c r="S3591" s="14"/>
      <c r="T3591" s="14"/>
      <c r="U3591" s="14"/>
      <c r="V3591" s="14"/>
      <c r="W3591" s="14"/>
      <c r="X3591" s="14"/>
      <c r="Y3591" s="14"/>
      <c r="Z3591" s="14"/>
    </row>
    <row r="3592">
      <c r="A3592" s="106">
        <v>3591.0</v>
      </c>
      <c r="B3592" s="107" t="s">
        <v>8903</v>
      </c>
      <c r="C3592" s="107" t="s">
        <v>5480</v>
      </c>
      <c r="D3592" s="107" t="s">
        <v>4509</v>
      </c>
      <c r="E3592" s="36" t="s">
        <v>9906</v>
      </c>
      <c r="F3592" s="14"/>
      <c r="G3592" s="14"/>
      <c r="H3592" s="14"/>
      <c r="I3592" s="14"/>
      <c r="J3592" s="14"/>
      <c r="K3592" s="14"/>
      <c r="L3592" s="14"/>
      <c r="M3592" s="14"/>
      <c r="N3592" s="14"/>
      <c r="O3592" s="14"/>
      <c r="P3592" s="14"/>
      <c r="Q3592" s="14"/>
      <c r="R3592" s="14"/>
      <c r="S3592" s="14"/>
      <c r="T3592" s="14"/>
      <c r="U3592" s="14"/>
      <c r="V3592" s="14"/>
      <c r="W3592" s="14"/>
      <c r="X3592" s="14"/>
      <c r="Y3592" s="14"/>
      <c r="Z3592" s="14"/>
    </row>
    <row r="3593">
      <c r="A3593" s="106">
        <v>3592.0</v>
      </c>
      <c r="B3593" s="107" t="s">
        <v>8903</v>
      </c>
      <c r="C3593" s="107" t="s">
        <v>4976</v>
      </c>
      <c r="D3593" s="107" t="s">
        <v>4509</v>
      </c>
      <c r="E3593" s="36" t="s">
        <v>9907</v>
      </c>
      <c r="F3593" s="14"/>
      <c r="G3593" s="14"/>
      <c r="H3593" s="14"/>
      <c r="I3593" s="14"/>
      <c r="J3593" s="14"/>
      <c r="K3593" s="14"/>
      <c r="L3593" s="14"/>
      <c r="M3593" s="14"/>
      <c r="N3593" s="14"/>
      <c r="O3593" s="14"/>
      <c r="P3593" s="14"/>
      <c r="Q3593" s="14"/>
      <c r="R3593" s="14"/>
      <c r="S3593" s="14"/>
      <c r="T3593" s="14"/>
      <c r="U3593" s="14"/>
      <c r="V3593" s="14"/>
      <c r="W3593" s="14"/>
      <c r="X3593" s="14"/>
      <c r="Y3593" s="14"/>
      <c r="Z3593" s="14"/>
    </row>
    <row r="3594">
      <c r="A3594" s="106">
        <v>3593.0</v>
      </c>
      <c r="B3594" s="107" t="s">
        <v>8903</v>
      </c>
      <c r="C3594" s="107" t="s">
        <v>9908</v>
      </c>
      <c r="D3594" s="107" t="s">
        <v>4509</v>
      </c>
      <c r="E3594" s="36" t="s">
        <v>9909</v>
      </c>
      <c r="F3594" s="14"/>
      <c r="G3594" s="14"/>
      <c r="H3594" s="14"/>
      <c r="I3594" s="14"/>
      <c r="J3594" s="14"/>
      <c r="K3594" s="14"/>
      <c r="L3594" s="14"/>
      <c r="M3594" s="14"/>
      <c r="N3594" s="14"/>
      <c r="O3594" s="14"/>
      <c r="P3594" s="14"/>
      <c r="Q3594" s="14"/>
      <c r="R3594" s="14"/>
      <c r="S3594" s="14"/>
      <c r="T3594" s="14"/>
      <c r="U3594" s="14"/>
      <c r="V3594" s="14"/>
      <c r="W3594" s="14"/>
      <c r="X3594" s="14"/>
      <c r="Y3594" s="14"/>
      <c r="Z3594" s="14"/>
    </row>
    <row r="3595">
      <c r="A3595" s="106">
        <v>3594.0</v>
      </c>
      <c r="B3595" s="107" t="s">
        <v>8903</v>
      </c>
      <c r="C3595" s="107" t="s">
        <v>4620</v>
      </c>
      <c r="D3595" s="107" t="s">
        <v>4509</v>
      </c>
      <c r="E3595" s="36" t="s">
        <v>9910</v>
      </c>
      <c r="F3595" s="14"/>
      <c r="G3595" s="14"/>
      <c r="H3595" s="14"/>
      <c r="I3595" s="14"/>
      <c r="J3595" s="14"/>
      <c r="K3595" s="14"/>
      <c r="L3595" s="14"/>
      <c r="M3595" s="14"/>
      <c r="N3595" s="14"/>
      <c r="O3595" s="14"/>
      <c r="P3595" s="14"/>
      <c r="Q3595" s="14"/>
      <c r="R3595" s="14"/>
      <c r="S3595" s="14"/>
      <c r="T3595" s="14"/>
      <c r="U3595" s="14"/>
      <c r="V3595" s="14"/>
      <c r="W3595" s="14"/>
      <c r="X3595" s="14"/>
      <c r="Y3595" s="14"/>
      <c r="Z3595" s="14"/>
    </row>
    <row r="3596">
      <c r="A3596" s="106">
        <v>3595.0</v>
      </c>
      <c r="B3596" s="107" t="s">
        <v>8903</v>
      </c>
      <c r="C3596" s="107" t="s">
        <v>9911</v>
      </c>
      <c r="D3596" s="107" t="s">
        <v>4509</v>
      </c>
      <c r="E3596" s="36" t="s">
        <v>9912</v>
      </c>
      <c r="F3596" s="14"/>
      <c r="G3596" s="14"/>
      <c r="H3596" s="14"/>
      <c r="I3596" s="14"/>
      <c r="J3596" s="14"/>
      <c r="K3596" s="14"/>
      <c r="L3596" s="14"/>
      <c r="M3596" s="14"/>
      <c r="N3596" s="14"/>
      <c r="O3596" s="14"/>
      <c r="P3596" s="14"/>
      <c r="Q3596" s="14"/>
      <c r="R3596" s="14"/>
      <c r="S3596" s="14"/>
      <c r="T3596" s="14"/>
      <c r="U3596" s="14"/>
      <c r="V3596" s="14"/>
      <c r="W3596" s="14"/>
      <c r="X3596" s="14"/>
      <c r="Y3596" s="14"/>
      <c r="Z3596" s="14"/>
    </row>
    <row r="3597">
      <c r="A3597" s="106">
        <v>3596.0</v>
      </c>
      <c r="B3597" s="107" t="s">
        <v>8903</v>
      </c>
      <c r="C3597" s="107" t="s">
        <v>6655</v>
      </c>
      <c r="D3597" s="107" t="s">
        <v>4509</v>
      </c>
      <c r="E3597" s="36" t="s">
        <v>9913</v>
      </c>
      <c r="F3597" s="14"/>
      <c r="G3597" s="14"/>
      <c r="H3597" s="14"/>
      <c r="I3597" s="14"/>
      <c r="J3597" s="14"/>
      <c r="K3597" s="14"/>
      <c r="L3597" s="14"/>
      <c r="M3597" s="14"/>
      <c r="N3597" s="14"/>
      <c r="O3597" s="14"/>
      <c r="P3597" s="14"/>
      <c r="Q3597" s="14"/>
      <c r="R3597" s="14"/>
      <c r="S3597" s="14"/>
      <c r="T3597" s="14"/>
      <c r="U3597" s="14"/>
      <c r="V3597" s="14"/>
      <c r="W3597" s="14"/>
      <c r="X3597" s="14"/>
      <c r="Y3597" s="14"/>
      <c r="Z3597" s="14"/>
    </row>
    <row r="3598">
      <c r="A3598" s="106">
        <v>3597.0</v>
      </c>
      <c r="B3598" s="107" t="s">
        <v>8903</v>
      </c>
      <c r="C3598" s="107" t="s">
        <v>4741</v>
      </c>
      <c r="D3598" s="107" t="s">
        <v>4569</v>
      </c>
      <c r="E3598" s="36" t="s">
        <v>9914</v>
      </c>
      <c r="F3598" s="14"/>
      <c r="G3598" s="14"/>
      <c r="H3598" s="14"/>
      <c r="I3598" s="14"/>
      <c r="J3598" s="14"/>
      <c r="K3598" s="14"/>
      <c r="L3598" s="14"/>
      <c r="M3598" s="14"/>
      <c r="N3598" s="14"/>
      <c r="O3598" s="14"/>
      <c r="P3598" s="14"/>
      <c r="Q3598" s="14"/>
      <c r="R3598" s="14"/>
      <c r="S3598" s="14"/>
      <c r="T3598" s="14"/>
      <c r="U3598" s="14"/>
      <c r="V3598" s="14"/>
      <c r="W3598" s="14"/>
      <c r="X3598" s="14"/>
      <c r="Y3598" s="14"/>
      <c r="Z3598" s="14"/>
    </row>
    <row r="3599">
      <c r="A3599" s="106">
        <v>3598.0</v>
      </c>
      <c r="B3599" s="107" t="s">
        <v>8903</v>
      </c>
      <c r="C3599" s="107" t="s">
        <v>9915</v>
      </c>
      <c r="D3599" s="107" t="s">
        <v>4509</v>
      </c>
      <c r="E3599" s="36" t="s">
        <v>9916</v>
      </c>
      <c r="F3599" s="14"/>
      <c r="G3599" s="14"/>
      <c r="H3599" s="14"/>
      <c r="I3599" s="14"/>
      <c r="J3599" s="14"/>
      <c r="K3599" s="14"/>
      <c r="L3599" s="14"/>
      <c r="M3599" s="14"/>
      <c r="N3599" s="14"/>
      <c r="O3599" s="14"/>
      <c r="P3599" s="14"/>
      <c r="Q3599" s="14"/>
      <c r="R3599" s="14"/>
      <c r="S3599" s="14"/>
      <c r="T3599" s="14"/>
      <c r="U3599" s="14"/>
      <c r="V3599" s="14"/>
      <c r="W3599" s="14"/>
      <c r="X3599" s="14"/>
      <c r="Y3599" s="14"/>
      <c r="Z3599" s="14"/>
    </row>
    <row r="3600">
      <c r="A3600" s="106">
        <v>3599.0</v>
      </c>
      <c r="B3600" s="107" t="s">
        <v>8903</v>
      </c>
      <c r="C3600" s="107" t="s">
        <v>5964</v>
      </c>
      <c r="D3600" s="107" t="s">
        <v>4509</v>
      </c>
      <c r="E3600" s="36" t="s">
        <v>9917</v>
      </c>
      <c r="F3600" s="14"/>
      <c r="G3600" s="14"/>
      <c r="H3600" s="14"/>
      <c r="I3600" s="14"/>
      <c r="J3600" s="14"/>
      <c r="K3600" s="14"/>
      <c r="L3600" s="14"/>
      <c r="M3600" s="14"/>
      <c r="N3600" s="14"/>
      <c r="O3600" s="14"/>
      <c r="P3600" s="14"/>
      <c r="Q3600" s="14"/>
      <c r="R3600" s="14"/>
      <c r="S3600" s="14"/>
      <c r="T3600" s="14"/>
      <c r="U3600" s="14"/>
      <c r="V3600" s="14"/>
      <c r="W3600" s="14"/>
      <c r="X3600" s="14"/>
      <c r="Y3600" s="14"/>
      <c r="Z3600" s="14"/>
    </row>
    <row r="3601">
      <c r="A3601" s="106">
        <v>3600.0</v>
      </c>
      <c r="B3601" s="107" t="s">
        <v>8903</v>
      </c>
      <c r="C3601" s="107" t="s">
        <v>9918</v>
      </c>
      <c r="D3601" s="107" t="s">
        <v>4509</v>
      </c>
      <c r="E3601" s="36" t="s">
        <v>9919</v>
      </c>
      <c r="F3601" s="14"/>
      <c r="G3601" s="14"/>
      <c r="H3601" s="14"/>
      <c r="I3601" s="14"/>
      <c r="J3601" s="14"/>
      <c r="K3601" s="14"/>
      <c r="L3601" s="14"/>
      <c r="M3601" s="14"/>
      <c r="N3601" s="14"/>
      <c r="O3601" s="14"/>
      <c r="P3601" s="14"/>
      <c r="Q3601" s="14"/>
      <c r="R3601" s="14"/>
      <c r="S3601" s="14"/>
      <c r="T3601" s="14"/>
      <c r="U3601" s="14"/>
      <c r="V3601" s="14"/>
      <c r="W3601" s="14"/>
      <c r="X3601" s="14"/>
      <c r="Y3601" s="14"/>
      <c r="Z3601" s="14"/>
    </row>
    <row r="3602">
      <c r="A3602" s="106">
        <v>3601.0</v>
      </c>
      <c r="B3602" s="107" t="s">
        <v>8903</v>
      </c>
      <c r="C3602" s="107" t="s">
        <v>6522</v>
      </c>
      <c r="D3602" s="107" t="s">
        <v>4509</v>
      </c>
      <c r="E3602" s="36" t="s">
        <v>9920</v>
      </c>
      <c r="F3602" s="14"/>
      <c r="G3602" s="14"/>
      <c r="H3602" s="14"/>
      <c r="I3602" s="14"/>
      <c r="J3602" s="14"/>
      <c r="K3602" s="14"/>
      <c r="L3602" s="14"/>
      <c r="M3602" s="14"/>
      <c r="N3602" s="14"/>
      <c r="O3602" s="14"/>
      <c r="P3602" s="14"/>
      <c r="Q3602" s="14"/>
      <c r="R3602" s="14"/>
      <c r="S3602" s="14"/>
      <c r="T3602" s="14"/>
      <c r="U3602" s="14"/>
      <c r="V3602" s="14"/>
      <c r="W3602" s="14"/>
      <c r="X3602" s="14"/>
      <c r="Y3602" s="14"/>
      <c r="Z3602" s="14"/>
    </row>
    <row r="3603">
      <c r="A3603" s="106">
        <v>3602.0</v>
      </c>
      <c r="B3603" s="107" t="s">
        <v>8903</v>
      </c>
      <c r="C3603" s="107" t="s">
        <v>8936</v>
      </c>
      <c r="D3603" s="107" t="s">
        <v>4509</v>
      </c>
      <c r="E3603" s="36" t="s">
        <v>9921</v>
      </c>
      <c r="F3603" s="14"/>
      <c r="G3603" s="14"/>
      <c r="H3603" s="14"/>
      <c r="I3603" s="14"/>
      <c r="J3603" s="14"/>
      <c r="K3603" s="14"/>
      <c r="L3603" s="14"/>
      <c r="M3603" s="14"/>
      <c r="N3603" s="14"/>
      <c r="O3603" s="14"/>
      <c r="P3603" s="14"/>
      <c r="Q3603" s="14"/>
      <c r="R3603" s="14"/>
      <c r="S3603" s="14"/>
      <c r="T3603" s="14"/>
      <c r="U3603" s="14"/>
      <c r="V3603" s="14"/>
      <c r="W3603" s="14"/>
      <c r="X3603" s="14"/>
      <c r="Y3603" s="14"/>
      <c r="Z3603" s="14"/>
    </row>
    <row r="3604">
      <c r="A3604" s="106">
        <v>3603.0</v>
      </c>
      <c r="B3604" s="107" t="s">
        <v>8903</v>
      </c>
      <c r="C3604" s="107" t="s">
        <v>4614</v>
      </c>
      <c r="D3604" s="107" t="s">
        <v>4509</v>
      </c>
      <c r="E3604" s="36" t="s">
        <v>9922</v>
      </c>
      <c r="F3604" s="14"/>
      <c r="G3604" s="14"/>
      <c r="H3604" s="14"/>
      <c r="I3604" s="14"/>
      <c r="J3604" s="14"/>
      <c r="K3604" s="14"/>
      <c r="L3604" s="14"/>
      <c r="M3604" s="14"/>
      <c r="N3604" s="14"/>
      <c r="O3604" s="14"/>
      <c r="P3604" s="14"/>
      <c r="Q3604" s="14"/>
      <c r="R3604" s="14"/>
      <c r="S3604" s="14"/>
      <c r="T3604" s="14"/>
      <c r="U3604" s="14"/>
      <c r="V3604" s="14"/>
      <c r="W3604" s="14"/>
      <c r="X3604" s="14"/>
      <c r="Y3604" s="14"/>
      <c r="Z3604" s="14"/>
    </row>
    <row r="3605">
      <c r="A3605" s="106">
        <v>3604.0</v>
      </c>
      <c r="B3605" s="107" t="s">
        <v>8903</v>
      </c>
      <c r="C3605" s="107" t="s">
        <v>9923</v>
      </c>
      <c r="D3605" s="107" t="s">
        <v>4509</v>
      </c>
      <c r="E3605" s="36" t="s">
        <v>9924</v>
      </c>
      <c r="F3605" s="14"/>
      <c r="G3605" s="14"/>
      <c r="H3605" s="14"/>
      <c r="I3605" s="14"/>
      <c r="J3605" s="14"/>
      <c r="K3605" s="14"/>
      <c r="L3605" s="14"/>
      <c r="M3605" s="14"/>
      <c r="N3605" s="14"/>
      <c r="O3605" s="14"/>
      <c r="P3605" s="14"/>
      <c r="Q3605" s="14"/>
      <c r="R3605" s="14"/>
      <c r="S3605" s="14"/>
      <c r="T3605" s="14"/>
      <c r="U3605" s="14"/>
      <c r="V3605" s="14"/>
      <c r="W3605" s="14"/>
      <c r="X3605" s="14"/>
      <c r="Y3605" s="14"/>
      <c r="Z3605" s="14"/>
    </row>
    <row r="3606">
      <c r="A3606" s="106">
        <v>3605.0</v>
      </c>
      <c r="B3606" s="107" t="s">
        <v>8903</v>
      </c>
      <c r="C3606" s="107" t="s">
        <v>4521</v>
      </c>
      <c r="D3606" s="107" t="s">
        <v>4509</v>
      </c>
      <c r="E3606" s="36" t="s">
        <v>9925</v>
      </c>
      <c r="F3606" s="14"/>
      <c r="G3606" s="14"/>
      <c r="H3606" s="14"/>
      <c r="I3606" s="14"/>
      <c r="J3606" s="14"/>
      <c r="K3606" s="14"/>
      <c r="L3606" s="14"/>
      <c r="M3606" s="14"/>
      <c r="N3606" s="14"/>
      <c r="O3606" s="14"/>
      <c r="P3606" s="14"/>
      <c r="Q3606" s="14"/>
      <c r="R3606" s="14"/>
      <c r="S3606" s="14"/>
      <c r="T3606" s="14"/>
      <c r="U3606" s="14"/>
      <c r="V3606" s="14"/>
      <c r="W3606" s="14"/>
      <c r="X3606" s="14"/>
      <c r="Y3606" s="14"/>
      <c r="Z3606" s="14"/>
    </row>
    <row r="3607">
      <c r="A3607" s="106">
        <v>3606.0</v>
      </c>
      <c r="B3607" s="107" t="s">
        <v>8903</v>
      </c>
      <c r="C3607" s="107" t="s">
        <v>6529</v>
      </c>
      <c r="D3607" s="107" t="s">
        <v>4509</v>
      </c>
      <c r="E3607" s="36" t="s">
        <v>9926</v>
      </c>
      <c r="F3607" s="14"/>
      <c r="G3607" s="14"/>
      <c r="H3607" s="14"/>
      <c r="I3607" s="14"/>
      <c r="J3607" s="14"/>
      <c r="K3607" s="14"/>
      <c r="L3607" s="14"/>
      <c r="M3607" s="14"/>
      <c r="N3607" s="14"/>
      <c r="O3607" s="14"/>
      <c r="P3607" s="14"/>
      <c r="Q3607" s="14"/>
      <c r="R3607" s="14"/>
      <c r="S3607" s="14"/>
      <c r="T3607" s="14"/>
      <c r="U3607" s="14"/>
      <c r="V3607" s="14"/>
      <c r="W3607" s="14"/>
      <c r="X3607" s="14"/>
      <c r="Y3607" s="14"/>
      <c r="Z3607" s="14"/>
    </row>
    <row r="3608">
      <c r="A3608" s="106">
        <v>3607.0</v>
      </c>
      <c r="B3608" s="107" t="s">
        <v>8903</v>
      </c>
      <c r="C3608" s="107" t="s">
        <v>4706</v>
      </c>
      <c r="D3608" s="107" t="s">
        <v>4509</v>
      </c>
      <c r="E3608" s="36" t="s">
        <v>9927</v>
      </c>
      <c r="F3608" s="14"/>
      <c r="G3608" s="14"/>
      <c r="H3608" s="14"/>
      <c r="I3608" s="14"/>
      <c r="J3608" s="14"/>
      <c r="K3608" s="14"/>
      <c r="L3608" s="14"/>
      <c r="M3608" s="14"/>
      <c r="N3608" s="14"/>
      <c r="O3608" s="14"/>
      <c r="P3608" s="14"/>
      <c r="Q3608" s="14"/>
      <c r="R3608" s="14"/>
      <c r="S3608" s="14"/>
      <c r="T3608" s="14"/>
      <c r="U3608" s="14"/>
      <c r="V3608" s="14"/>
      <c r="W3608" s="14"/>
      <c r="X3608" s="14"/>
      <c r="Y3608" s="14"/>
      <c r="Z3608" s="14"/>
    </row>
    <row r="3609">
      <c r="A3609" s="106">
        <v>3608.0</v>
      </c>
      <c r="B3609" s="107" t="s">
        <v>8903</v>
      </c>
      <c r="C3609" s="107" t="s">
        <v>5554</v>
      </c>
      <c r="D3609" s="107" t="s">
        <v>4509</v>
      </c>
      <c r="E3609" s="36" t="s">
        <v>9928</v>
      </c>
      <c r="F3609" s="14"/>
      <c r="G3609" s="14"/>
      <c r="H3609" s="14"/>
      <c r="I3609" s="14"/>
      <c r="J3609" s="14"/>
      <c r="K3609" s="14"/>
      <c r="L3609" s="14"/>
      <c r="M3609" s="14"/>
      <c r="N3609" s="14"/>
      <c r="O3609" s="14"/>
      <c r="P3609" s="14"/>
      <c r="Q3609" s="14"/>
      <c r="R3609" s="14"/>
      <c r="S3609" s="14"/>
      <c r="T3609" s="14"/>
      <c r="U3609" s="14"/>
      <c r="V3609" s="14"/>
      <c r="W3609" s="14"/>
      <c r="X3609" s="14"/>
      <c r="Y3609" s="14"/>
      <c r="Z3609" s="14"/>
    </row>
    <row r="3610">
      <c r="A3610" s="106">
        <v>3609.0</v>
      </c>
      <c r="B3610" s="107" t="s">
        <v>8903</v>
      </c>
      <c r="C3610" s="107" t="s">
        <v>4933</v>
      </c>
      <c r="D3610" s="107" t="s">
        <v>4509</v>
      </c>
      <c r="E3610" s="36" t="s">
        <v>9929</v>
      </c>
      <c r="F3610" s="14"/>
      <c r="G3610" s="14"/>
      <c r="H3610" s="14"/>
      <c r="I3610" s="14"/>
      <c r="J3610" s="14"/>
      <c r="K3610" s="14"/>
      <c r="L3610" s="14"/>
      <c r="M3610" s="14"/>
      <c r="N3610" s="14"/>
      <c r="O3610" s="14"/>
      <c r="P3610" s="14"/>
      <c r="Q3610" s="14"/>
      <c r="R3610" s="14"/>
      <c r="S3610" s="14"/>
      <c r="T3610" s="14"/>
      <c r="U3610" s="14"/>
      <c r="V3610" s="14"/>
      <c r="W3610" s="14"/>
      <c r="X3610" s="14"/>
      <c r="Y3610" s="14"/>
      <c r="Z3610" s="14"/>
    </row>
    <row r="3611">
      <c r="A3611" s="106">
        <v>3610.0</v>
      </c>
      <c r="B3611" s="107" t="s">
        <v>8903</v>
      </c>
      <c r="C3611" s="107" t="s">
        <v>4659</v>
      </c>
      <c r="D3611" s="107" t="s">
        <v>4509</v>
      </c>
      <c r="E3611" s="36" t="s">
        <v>9930</v>
      </c>
      <c r="F3611" s="14"/>
      <c r="G3611" s="14"/>
      <c r="H3611" s="14"/>
      <c r="I3611" s="14"/>
      <c r="J3611" s="14"/>
      <c r="K3611" s="14"/>
      <c r="L3611" s="14"/>
      <c r="M3611" s="14"/>
      <c r="N3611" s="14"/>
      <c r="O3611" s="14"/>
      <c r="P3611" s="14"/>
      <c r="Q3611" s="14"/>
      <c r="R3611" s="14"/>
      <c r="S3611" s="14"/>
      <c r="T3611" s="14"/>
      <c r="U3611" s="14"/>
      <c r="V3611" s="14"/>
      <c r="W3611" s="14"/>
      <c r="X3611" s="14"/>
      <c r="Y3611" s="14"/>
      <c r="Z3611" s="14"/>
    </row>
    <row r="3612">
      <c r="A3612" s="106">
        <v>3611.0</v>
      </c>
      <c r="B3612" s="107" t="s">
        <v>8903</v>
      </c>
      <c r="C3612" s="107" t="s">
        <v>9931</v>
      </c>
      <c r="D3612" s="107" t="s">
        <v>4505</v>
      </c>
      <c r="E3612" s="36" t="s">
        <v>9932</v>
      </c>
      <c r="F3612" s="14"/>
      <c r="G3612" s="14"/>
      <c r="H3612" s="14"/>
      <c r="I3612" s="14"/>
      <c r="J3612" s="14"/>
      <c r="K3612" s="14"/>
      <c r="L3612" s="14"/>
      <c r="M3612" s="14"/>
      <c r="N3612" s="14"/>
      <c r="O3612" s="14"/>
      <c r="P3612" s="14"/>
      <c r="Q3612" s="14"/>
      <c r="R3612" s="14"/>
      <c r="S3612" s="14"/>
      <c r="T3612" s="14"/>
      <c r="U3612" s="14"/>
      <c r="V3612" s="14"/>
      <c r="W3612" s="14"/>
      <c r="X3612" s="14"/>
      <c r="Y3612" s="14"/>
      <c r="Z3612" s="14"/>
    </row>
    <row r="3613">
      <c r="A3613" s="106">
        <v>3612.0</v>
      </c>
      <c r="B3613" s="107" t="s">
        <v>8903</v>
      </c>
      <c r="C3613" s="107" t="s">
        <v>9378</v>
      </c>
      <c r="D3613" s="107" t="s">
        <v>4509</v>
      </c>
      <c r="E3613" s="36" t="s">
        <v>9933</v>
      </c>
      <c r="F3613" s="14"/>
      <c r="G3613" s="14"/>
      <c r="H3613" s="14"/>
      <c r="I3613" s="14"/>
      <c r="J3613" s="14"/>
      <c r="K3613" s="14"/>
      <c r="L3613" s="14"/>
      <c r="M3613" s="14"/>
      <c r="N3613" s="14"/>
      <c r="O3613" s="14"/>
      <c r="P3613" s="14"/>
      <c r="Q3613" s="14"/>
      <c r="R3613" s="14"/>
      <c r="S3613" s="14"/>
      <c r="T3613" s="14"/>
      <c r="U3613" s="14"/>
      <c r="V3613" s="14"/>
      <c r="W3613" s="14"/>
      <c r="X3613" s="14"/>
      <c r="Y3613" s="14"/>
      <c r="Z3613" s="14"/>
    </row>
    <row r="3614">
      <c r="A3614" s="106">
        <v>3613.0</v>
      </c>
      <c r="B3614" s="107" t="s">
        <v>8903</v>
      </c>
      <c r="C3614" s="107" t="s">
        <v>9934</v>
      </c>
      <c r="D3614" s="107" t="s">
        <v>4505</v>
      </c>
      <c r="E3614" s="36" t="s">
        <v>9935</v>
      </c>
      <c r="F3614" s="14"/>
      <c r="G3614" s="14"/>
      <c r="H3614" s="14"/>
      <c r="I3614" s="14"/>
      <c r="J3614" s="14"/>
      <c r="K3614" s="14"/>
      <c r="L3614" s="14"/>
      <c r="M3614" s="14"/>
      <c r="N3614" s="14"/>
      <c r="O3614" s="14"/>
      <c r="P3614" s="14"/>
      <c r="Q3614" s="14"/>
      <c r="R3614" s="14"/>
      <c r="S3614" s="14"/>
      <c r="T3614" s="14"/>
      <c r="U3614" s="14"/>
      <c r="V3614" s="14"/>
      <c r="W3614" s="14"/>
      <c r="X3614" s="14"/>
      <c r="Y3614" s="14"/>
      <c r="Z3614" s="14"/>
    </row>
    <row r="3615">
      <c r="A3615" s="106">
        <v>3614.0</v>
      </c>
      <c r="B3615" s="107" t="s">
        <v>8903</v>
      </c>
      <c r="C3615" s="107" t="s">
        <v>9936</v>
      </c>
      <c r="D3615" s="107" t="s">
        <v>4509</v>
      </c>
      <c r="E3615" s="36" t="s">
        <v>9937</v>
      </c>
      <c r="F3615" s="14"/>
      <c r="G3615" s="14"/>
      <c r="H3615" s="14"/>
      <c r="I3615" s="14"/>
      <c r="J3615" s="14"/>
      <c r="K3615" s="14"/>
      <c r="L3615" s="14"/>
      <c r="M3615" s="14"/>
      <c r="N3615" s="14"/>
      <c r="O3615" s="14"/>
      <c r="P3615" s="14"/>
      <c r="Q3615" s="14"/>
      <c r="R3615" s="14"/>
      <c r="S3615" s="14"/>
      <c r="T3615" s="14"/>
      <c r="U3615" s="14"/>
      <c r="V3615" s="14"/>
      <c r="W3615" s="14"/>
      <c r="X3615" s="14"/>
      <c r="Y3615" s="14"/>
      <c r="Z3615" s="14"/>
    </row>
    <row r="3616">
      <c r="A3616" s="106">
        <v>3615.0</v>
      </c>
      <c r="B3616" s="107" t="s">
        <v>8903</v>
      </c>
      <c r="C3616" s="107" t="s">
        <v>9938</v>
      </c>
      <c r="D3616" s="107" t="s">
        <v>4509</v>
      </c>
      <c r="E3616" s="36" t="s">
        <v>9939</v>
      </c>
      <c r="F3616" s="14"/>
      <c r="G3616" s="14"/>
      <c r="H3616" s="14"/>
      <c r="I3616" s="14"/>
      <c r="J3616" s="14"/>
      <c r="K3616" s="14"/>
      <c r="L3616" s="14"/>
      <c r="M3616" s="14"/>
      <c r="N3616" s="14"/>
      <c r="O3616" s="14"/>
      <c r="P3616" s="14"/>
      <c r="Q3616" s="14"/>
      <c r="R3616" s="14"/>
      <c r="S3616" s="14"/>
      <c r="T3616" s="14"/>
      <c r="U3616" s="14"/>
      <c r="V3616" s="14"/>
      <c r="W3616" s="14"/>
      <c r="X3616" s="14"/>
      <c r="Y3616" s="14"/>
      <c r="Z3616" s="14"/>
    </row>
    <row r="3617">
      <c r="A3617" s="106">
        <v>3616.0</v>
      </c>
      <c r="B3617" s="107" t="s">
        <v>8903</v>
      </c>
      <c r="C3617" s="107" t="s">
        <v>9515</v>
      </c>
      <c r="D3617" s="107" t="s">
        <v>4509</v>
      </c>
      <c r="E3617" s="36" t="s">
        <v>9940</v>
      </c>
      <c r="F3617" s="14"/>
      <c r="G3617" s="14"/>
      <c r="H3617" s="14"/>
      <c r="I3617" s="14"/>
      <c r="J3617" s="14"/>
      <c r="K3617" s="14"/>
      <c r="L3617" s="14"/>
      <c r="M3617" s="14"/>
      <c r="N3617" s="14"/>
      <c r="O3617" s="14"/>
      <c r="P3617" s="14"/>
      <c r="Q3617" s="14"/>
      <c r="R3617" s="14"/>
      <c r="S3617" s="14"/>
      <c r="T3617" s="14"/>
      <c r="U3617" s="14"/>
      <c r="V3617" s="14"/>
      <c r="W3617" s="14"/>
      <c r="X3617" s="14"/>
      <c r="Y3617" s="14"/>
      <c r="Z3617" s="14"/>
    </row>
    <row r="3618">
      <c r="A3618" s="106">
        <v>3617.0</v>
      </c>
      <c r="B3618" s="107" t="s">
        <v>8903</v>
      </c>
      <c r="C3618" s="107" t="s">
        <v>9941</v>
      </c>
      <c r="D3618" s="107" t="s">
        <v>4680</v>
      </c>
      <c r="E3618" s="36" t="s">
        <v>9942</v>
      </c>
      <c r="F3618" s="14"/>
      <c r="G3618" s="14"/>
      <c r="H3618" s="14"/>
      <c r="I3618" s="14"/>
      <c r="J3618" s="14"/>
      <c r="K3618" s="14"/>
      <c r="L3618" s="14"/>
      <c r="M3618" s="14"/>
      <c r="N3618" s="14"/>
      <c r="O3618" s="14"/>
      <c r="P3618" s="14"/>
      <c r="Q3618" s="14"/>
      <c r="R3618" s="14"/>
      <c r="S3618" s="14"/>
      <c r="T3618" s="14"/>
      <c r="U3618" s="14"/>
      <c r="V3618" s="14"/>
      <c r="W3618" s="14"/>
      <c r="X3618" s="14"/>
      <c r="Y3618" s="14"/>
      <c r="Z3618" s="14"/>
    </row>
    <row r="3619">
      <c r="A3619" s="106">
        <v>3618.0</v>
      </c>
      <c r="B3619" s="107" t="s">
        <v>8903</v>
      </c>
      <c r="C3619" s="107" t="s">
        <v>4541</v>
      </c>
      <c r="D3619" s="107" t="s">
        <v>4509</v>
      </c>
      <c r="E3619" s="36" t="s">
        <v>9943</v>
      </c>
      <c r="F3619" s="14"/>
      <c r="G3619" s="14"/>
      <c r="H3619" s="14"/>
      <c r="I3619" s="14"/>
      <c r="J3619" s="14"/>
      <c r="K3619" s="14"/>
      <c r="L3619" s="14"/>
      <c r="M3619" s="14"/>
      <c r="N3619" s="14"/>
      <c r="O3619" s="14"/>
      <c r="P3619" s="14"/>
      <c r="Q3619" s="14"/>
      <c r="R3619" s="14"/>
      <c r="S3619" s="14"/>
      <c r="T3619" s="14"/>
      <c r="U3619" s="14"/>
      <c r="V3619" s="14"/>
      <c r="W3619" s="14"/>
      <c r="X3619" s="14"/>
      <c r="Y3619" s="14"/>
      <c r="Z3619" s="14"/>
    </row>
    <row r="3620">
      <c r="A3620" s="106">
        <v>3619.0</v>
      </c>
      <c r="B3620" s="107" t="s">
        <v>8903</v>
      </c>
      <c r="C3620" s="107" t="s">
        <v>6362</v>
      </c>
      <c r="D3620" s="107" t="s">
        <v>4509</v>
      </c>
      <c r="E3620" s="36" t="s">
        <v>9944</v>
      </c>
      <c r="F3620" s="14"/>
      <c r="G3620" s="14"/>
      <c r="H3620" s="14"/>
      <c r="I3620" s="14"/>
      <c r="J3620" s="14"/>
      <c r="K3620" s="14"/>
      <c r="L3620" s="14"/>
      <c r="M3620" s="14"/>
      <c r="N3620" s="14"/>
      <c r="O3620" s="14"/>
      <c r="P3620" s="14"/>
      <c r="Q3620" s="14"/>
      <c r="R3620" s="14"/>
      <c r="S3620" s="14"/>
      <c r="T3620" s="14"/>
      <c r="U3620" s="14"/>
      <c r="V3620" s="14"/>
      <c r="W3620" s="14"/>
      <c r="X3620" s="14"/>
      <c r="Y3620" s="14"/>
      <c r="Z3620" s="14"/>
    </row>
    <row r="3621">
      <c r="A3621" s="106">
        <v>3620.0</v>
      </c>
      <c r="B3621" s="107" t="s">
        <v>8903</v>
      </c>
      <c r="C3621" s="107" t="s">
        <v>9945</v>
      </c>
      <c r="D3621" s="107" t="s">
        <v>4509</v>
      </c>
      <c r="E3621" s="36" t="s">
        <v>9946</v>
      </c>
      <c r="F3621" s="14"/>
      <c r="G3621" s="14"/>
      <c r="H3621" s="14"/>
      <c r="I3621" s="14"/>
      <c r="J3621" s="14"/>
      <c r="K3621" s="14"/>
      <c r="L3621" s="14"/>
      <c r="M3621" s="14"/>
      <c r="N3621" s="14"/>
      <c r="O3621" s="14"/>
      <c r="P3621" s="14"/>
      <c r="Q3621" s="14"/>
      <c r="R3621" s="14"/>
      <c r="S3621" s="14"/>
      <c r="T3621" s="14"/>
      <c r="U3621" s="14"/>
      <c r="V3621" s="14"/>
      <c r="W3621" s="14"/>
      <c r="X3621" s="14"/>
      <c r="Y3621" s="14"/>
      <c r="Z3621" s="14"/>
    </row>
    <row r="3622">
      <c r="A3622" s="106">
        <v>3621.0</v>
      </c>
      <c r="B3622" s="107" t="s">
        <v>8903</v>
      </c>
      <c r="C3622" s="107" t="s">
        <v>5758</v>
      </c>
      <c r="D3622" s="107" t="s">
        <v>4509</v>
      </c>
      <c r="E3622" s="36" t="s">
        <v>9947</v>
      </c>
      <c r="F3622" s="14"/>
      <c r="G3622" s="14"/>
      <c r="H3622" s="14"/>
      <c r="I3622" s="14"/>
      <c r="J3622" s="14"/>
      <c r="K3622" s="14"/>
      <c r="L3622" s="14"/>
      <c r="M3622" s="14"/>
      <c r="N3622" s="14"/>
      <c r="O3622" s="14"/>
      <c r="P3622" s="14"/>
      <c r="Q3622" s="14"/>
      <c r="R3622" s="14"/>
      <c r="S3622" s="14"/>
      <c r="T3622" s="14"/>
      <c r="U3622" s="14"/>
      <c r="V3622" s="14"/>
      <c r="W3622" s="14"/>
      <c r="X3622" s="14"/>
      <c r="Y3622" s="14"/>
      <c r="Z3622" s="14"/>
    </row>
    <row r="3623">
      <c r="A3623" s="106">
        <v>3622.0</v>
      </c>
      <c r="B3623" s="107" t="s">
        <v>8903</v>
      </c>
      <c r="C3623" s="107" t="s">
        <v>7155</v>
      </c>
      <c r="D3623" s="107" t="s">
        <v>4509</v>
      </c>
      <c r="E3623" s="36" t="s">
        <v>9948</v>
      </c>
      <c r="F3623" s="14"/>
      <c r="G3623" s="14"/>
      <c r="H3623" s="14"/>
      <c r="I3623" s="14"/>
      <c r="J3623" s="14"/>
      <c r="K3623" s="14"/>
      <c r="L3623" s="14"/>
      <c r="M3623" s="14"/>
      <c r="N3623" s="14"/>
      <c r="O3623" s="14"/>
      <c r="P3623" s="14"/>
      <c r="Q3623" s="14"/>
      <c r="R3623" s="14"/>
      <c r="S3623" s="14"/>
      <c r="T3623" s="14"/>
      <c r="U3623" s="14"/>
      <c r="V3623" s="14"/>
      <c r="W3623" s="14"/>
      <c r="X3623" s="14"/>
      <c r="Y3623" s="14"/>
      <c r="Z3623" s="14"/>
    </row>
    <row r="3624">
      <c r="A3624" s="106">
        <v>3623.0</v>
      </c>
      <c r="B3624" s="107" t="s">
        <v>8903</v>
      </c>
      <c r="C3624" s="107" t="s">
        <v>9949</v>
      </c>
      <c r="D3624" s="107" t="s">
        <v>4509</v>
      </c>
      <c r="E3624" s="36" t="s">
        <v>9950</v>
      </c>
      <c r="F3624" s="14"/>
      <c r="G3624" s="14"/>
      <c r="H3624" s="14"/>
      <c r="I3624" s="14"/>
      <c r="J3624" s="14"/>
      <c r="K3624" s="14"/>
      <c r="L3624" s="14"/>
      <c r="M3624" s="14"/>
      <c r="N3624" s="14"/>
      <c r="O3624" s="14"/>
      <c r="P3624" s="14"/>
      <c r="Q3624" s="14"/>
      <c r="R3624" s="14"/>
      <c r="S3624" s="14"/>
      <c r="T3624" s="14"/>
      <c r="U3624" s="14"/>
      <c r="V3624" s="14"/>
      <c r="W3624" s="14"/>
      <c r="X3624" s="14"/>
      <c r="Y3624" s="14"/>
      <c r="Z3624" s="14"/>
    </row>
    <row r="3625">
      <c r="A3625" s="106">
        <v>3624.0</v>
      </c>
      <c r="B3625" s="107" t="s">
        <v>8903</v>
      </c>
      <c r="C3625" s="107" t="s">
        <v>6328</v>
      </c>
      <c r="D3625" s="107" t="s">
        <v>4509</v>
      </c>
      <c r="E3625" s="36" t="s">
        <v>9951</v>
      </c>
      <c r="F3625" s="14"/>
      <c r="G3625" s="14"/>
      <c r="H3625" s="14"/>
      <c r="I3625" s="14"/>
      <c r="J3625" s="14"/>
      <c r="K3625" s="14"/>
      <c r="L3625" s="14"/>
      <c r="M3625" s="14"/>
      <c r="N3625" s="14"/>
      <c r="O3625" s="14"/>
      <c r="P3625" s="14"/>
      <c r="Q3625" s="14"/>
      <c r="R3625" s="14"/>
      <c r="S3625" s="14"/>
      <c r="T3625" s="14"/>
      <c r="U3625" s="14"/>
      <c r="V3625" s="14"/>
      <c r="W3625" s="14"/>
      <c r="X3625" s="14"/>
      <c r="Y3625" s="14"/>
      <c r="Z3625" s="14"/>
    </row>
    <row r="3626">
      <c r="A3626" s="106">
        <v>3625.0</v>
      </c>
      <c r="B3626" s="107" t="s">
        <v>8903</v>
      </c>
      <c r="C3626" s="107" t="s">
        <v>4982</v>
      </c>
      <c r="D3626" s="107" t="s">
        <v>4509</v>
      </c>
      <c r="E3626" s="36" t="s">
        <v>9952</v>
      </c>
      <c r="F3626" s="14"/>
      <c r="G3626" s="14"/>
      <c r="H3626" s="14"/>
      <c r="I3626" s="14"/>
      <c r="J3626" s="14"/>
      <c r="K3626" s="14"/>
      <c r="L3626" s="14"/>
      <c r="M3626" s="14"/>
      <c r="N3626" s="14"/>
      <c r="O3626" s="14"/>
      <c r="P3626" s="14"/>
      <c r="Q3626" s="14"/>
      <c r="R3626" s="14"/>
      <c r="S3626" s="14"/>
      <c r="T3626" s="14"/>
      <c r="U3626" s="14"/>
      <c r="V3626" s="14"/>
      <c r="W3626" s="14"/>
      <c r="X3626" s="14"/>
      <c r="Y3626" s="14"/>
      <c r="Z3626" s="14"/>
    </row>
    <row r="3627">
      <c r="A3627" s="106">
        <v>3626.0</v>
      </c>
      <c r="B3627" s="107" t="s">
        <v>8903</v>
      </c>
      <c r="C3627" s="107" t="s">
        <v>5398</v>
      </c>
      <c r="D3627" s="107" t="s">
        <v>4509</v>
      </c>
      <c r="E3627" s="36" t="s">
        <v>9953</v>
      </c>
      <c r="F3627" s="14"/>
      <c r="G3627" s="14"/>
      <c r="H3627" s="14"/>
      <c r="I3627" s="14"/>
      <c r="J3627" s="14"/>
      <c r="K3627" s="14"/>
      <c r="L3627" s="14"/>
      <c r="M3627" s="14"/>
      <c r="N3627" s="14"/>
      <c r="O3627" s="14"/>
      <c r="P3627" s="14"/>
      <c r="Q3627" s="14"/>
      <c r="R3627" s="14"/>
      <c r="S3627" s="14"/>
      <c r="T3627" s="14"/>
      <c r="U3627" s="14"/>
      <c r="V3627" s="14"/>
      <c r="W3627" s="14"/>
      <c r="X3627" s="14"/>
      <c r="Y3627" s="14"/>
      <c r="Z3627" s="14"/>
    </row>
    <row r="3628">
      <c r="A3628" s="106">
        <v>3627.0</v>
      </c>
      <c r="B3628" s="107" t="s">
        <v>8903</v>
      </c>
      <c r="C3628" s="107" t="s">
        <v>5873</v>
      </c>
      <c r="D3628" s="107" t="s">
        <v>4509</v>
      </c>
      <c r="E3628" s="36" t="s">
        <v>9954</v>
      </c>
      <c r="F3628" s="14"/>
      <c r="G3628" s="14"/>
      <c r="H3628" s="14"/>
      <c r="I3628" s="14"/>
      <c r="J3628" s="14"/>
      <c r="K3628" s="14"/>
      <c r="L3628" s="14"/>
      <c r="M3628" s="14"/>
      <c r="N3628" s="14"/>
      <c r="O3628" s="14"/>
      <c r="P3628" s="14"/>
      <c r="Q3628" s="14"/>
      <c r="R3628" s="14"/>
      <c r="S3628" s="14"/>
      <c r="T3628" s="14"/>
      <c r="U3628" s="14"/>
      <c r="V3628" s="14"/>
      <c r="W3628" s="14"/>
      <c r="X3628" s="14"/>
      <c r="Y3628" s="14"/>
      <c r="Z3628" s="14"/>
    </row>
    <row r="3629">
      <c r="A3629" s="106">
        <v>3628.0</v>
      </c>
      <c r="B3629" s="107" t="s">
        <v>8903</v>
      </c>
      <c r="C3629" s="107" t="s">
        <v>4682</v>
      </c>
      <c r="D3629" s="107" t="s">
        <v>4509</v>
      </c>
      <c r="E3629" s="36" t="s">
        <v>9955</v>
      </c>
      <c r="F3629" s="14"/>
      <c r="G3629" s="14"/>
      <c r="H3629" s="14"/>
      <c r="I3629" s="14"/>
      <c r="J3629" s="14"/>
      <c r="K3629" s="14"/>
      <c r="L3629" s="14"/>
      <c r="M3629" s="14"/>
      <c r="N3629" s="14"/>
      <c r="O3629" s="14"/>
      <c r="P3629" s="14"/>
      <c r="Q3629" s="14"/>
      <c r="R3629" s="14"/>
      <c r="S3629" s="14"/>
      <c r="T3629" s="14"/>
      <c r="U3629" s="14"/>
      <c r="V3629" s="14"/>
      <c r="W3629" s="14"/>
      <c r="X3629" s="14"/>
      <c r="Y3629" s="14"/>
      <c r="Z3629" s="14"/>
    </row>
    <row r="3630">
      <c r="A3630" s="106">
        <v>3629.0</v>
      </c>
      <c r="B3630" s="107" t="s">
        <v>8903</v>
      </c>
      <c r="C3630" s="107" t="s">
        <v>9956</v>
      </c>
      <c r="D3630" s="107" t="s">
        <v>4509</v>
      </c>
      <c r="E3630" s="36" t="s">
        <v>9957</v>
      </c>
      <c r="F3630" s="14"/>
      <c r="G3630" s="14"/>
      <c r="H3630" s="14"/>
      <c r="I3630" s="14"/>
      <c r="J3630" s="14"/>
      <c r="K3630" s="14"/>
      <c r="L3630" s="14"/>
      <c r="M3630" s="14"/>
      <c r="N3630" s="14"/>
      <c r="O3630" s="14"/>
      <c r="P3630" s="14"/>
      <c r="Q3630" s="14"/>
      <c r="R3630" s="14"/>
      <c r="S3630" s="14"/>
      <c r="T3630" s="14"/>
      <c r="U3630" s="14"/>
      <c r="V3630" s="14"/>
      <c r="W3630" s="14"/>
      <c r="X3630" s="14"/>
      <c r="Y3630" s="14"/>
      <c r="Z3630" s="14"/>
    </row>
    <row r="3631">
      <c r="A3631" s="106">
        <v>3630.0</v>
      </c>
      <c r="B3631" s="107" t="s">
        <v>8903</v>
      </c>
      <c r="C3631" s="107" t="s">
        <v>4830</v>
      </c>
      <c r="D3631" s="107" t="s">
        <v>4509</v>
      </c>
      <c r="E3631" s="36" t="s">
        <v>9958</v>
      </c>
      <c r="F3631" s="14"/>
      <c r="G3631" s="14"/>
      <c r="H3631" s="14"/>
      <c r="I3631" s="14"/>
      <c r="J3631" s="14"/>
      <c r="K3631" s="14"/>
      <c r="L3631" s="14"/>
      <c r="M3631" s="14"/>
      <c r="N3631" s="14"/>
      <c r="O3631" s="14"/>
      <c r="P3631" s="14"/>
      <c r="Q3631" s="14"/>
      <c r="R3631" s="14"/>
      <c r="S3631" s="14"/>
      <c r="T3631" s="14"/>
      <c r="U3631" s="14"/>
      <c r="V3631" s="14"/>
      <c r="W3631" s="14"/>
      <c r="X3631" s="14"/>
      <c r="Y3631" s="14"/>
      <c r="Z3631" s="14"/>
    </row>
    <row r="3632">
      <c r="A3632" s="106">
        <v>3631.0</v>
      </c>
      <c r="B3632" s="107" t="s">
        <v>8903</v>
      </c>
      <c r="C3632" s="107" t="s">
        <v>8499</v>
      </c>
      <c r="D3632" s="107" t="s">
        <v>4509</v>
      </c>
      <c r="E3632" s="36" t="s">
        <v>9959</v>
      </c>
      <c r="F3632" s="14"/>
      <c r="G3632" s="14"/>
      <c r="H3632" s="14"/>
      <c r="I3632" s="14"/>
      <c r="J3632" s="14"/>
      <c r="K3632" s="14"/>
      <c r="L3632" s="14"/>
      <c r="M3632" s="14"/>
      <c r="N3632" s="14"/>
      <c r="O3632" s="14"/>
      <c r="P3632" s="14"/>
      <c r="Q3632" s="14"/>
      <c r="R3632" s="14"/>
      <c r="S3632" s="14"/>
      <c r="T3632" s="14"/>
      <c r="U3632" s="14"/>
      <c r="V3632" s="14"/>
      <c r="W3632" s="14"/>
      <c r="X3632" s="14"/>
      <c r="Y3632" s="14"/>
      <c r="Z3632" s="14"/>
    </row>
    <row r="3633">
      <c r="A3633" s="106">
        <v>3632.0</v>
      </c>
      <c r="B3633" s="107" t="s">
        <v>8903</v>
      </c>
      <c r="C3633" s="107" t="s">
        <v>7023</v>
      </c>
      <c r="D3633" s="107" t="s">
        <v>4509</v>
      </c>
      <c r="E3633" s="36" t="s">
        <v>9960</v>
      </c>
      <c r="F3633" s="14"/>
      <c r="G3633" s="14"/>
      <c r="H3633" s="14"/>
      <c r="I3633" s="14"/>
      <c r="J3633" s="14"/>
      <c r="K3633" s="14"/>
      <c r="L3633" s="14"/>
      <c r="M3633" s="14"/>
      <c r="N3633" s="14"/>
      <c r="O3633" s="14"/>
      <c r="P3633" s="14"/>
      <c r="Q3633" s="14"/>
      <c r="R3633" s="14"/>
      <c r="S3633" s="14"/>
      <c r="T3633" s="14"/>
      <c r="U3633" s="14"/>
      <c r="V3633" s="14"/>
      <c r="W3633" s="14"/>
      <c r="X3633" s="14"/>
      <c r="Y3633" s="14"/>
      <c r="Z3633" s="14"/>
    </row>
    <row r="3634">
      <c r="A3634" s="106">
        <v>3633.0</v>
      </c>
      <c r="B3634" s="107" t="s">
        <v>8903</v>
      </c>
      <c r="C3634" s="107" t="s">
        <v>9961</v>
      </c>
      <c r="D3634" s="107" t="s">
        <v>4509</v>
      </c>
      <c r="E3634" s="36" t="s">
        <v>9962</v>
      </c>
      <c r="F3634" s="14"/>
      <c r="G3634" s="14"/>
      <c r="H3634" s="14"/>
      <c r="I3634" s="14"/>
      <c r="J3634" s="14"/>
      <c r="K3634" s="14"/>
      <c r="L3634" s="14"/>
      <c r="M3634" s="14"/>
      <c r="N3634" s="14"/>
      <c r="O3634" s="14"/>
      <c r="P3634" s="14"/>
      <c r="Q3634" s="14"/>
      <c r="R3634" s="14"/>
      <c r="S3634" s="14"/>
      <c r="T3634" s="14"/>
      <c r="U3634" s="14"/>
      <c r="V3634" s="14"/>
      <c r="W3634" s="14"/>
      <c r="X3634" s="14"/>
      <c r="Y3634" s="14"/>
      <c r="Z3634" s="14"/>
    </row>
    <row r="3635">
      <c r="A3635" s="106">
        <v>3634.0</v>
      </c>
      <c r="B3635" s="107" t="s">
        <v>8903</v>
      </c>
      <c r="C3635" s="107" t="s">
        <v>6310</v>
      </c>
      <c r="D3635" s="107" t="s">
        <v>4509</v>
      </c>
      <c r="E3635" s="36" t="s">
        <v>9963</v>
      </c>
      <c r="F3635" s="14"/>
      <c r="G3635" s="14"/>
      <c r="H3635" s="14"/>
      <c r="I3635" s="14"/>
      <c r="J3635" s="14"/>
      <c r="K3635" s="14"/>
      <c r="L3635" s="14"/>
      <c r="M3635" s="14"/>
      <c r="N3635" s="14"/>
      <c r="O3635" s="14"/>
      <c r="P3635" s="14"/>
      <c r="Q3635" s="14"/>
      <c r="R3635" s="14"/>
      <c r="S3635" s="14"/>
      <c r="T3635" s="14"/>
      <c r="U3635" s="14"/>
      <c r="V3635" s="14"/>
      <c r="W3635" s="14"/>
      <c r="X3635" s="14"/>
      <c r="Y3635" s="14"/>
      <c r="Z3635" s="14"/>
    </row>
    <row r="3636">
      <c r="A3636" s="106">
        <v>3635.0</v>
      </c>
      <c r="B3636" s="107" t="s">
        <v>8903</v>
      </c>
      <c r="C3636" s="107" t="s">
        <v>9964</v>
      </c>
      <c r="D3636" s="107" t="s">
        <v>4505</v>
      </c>
      <c r="E3636" s="36" t="s">
        <v>9965</v>
      </c>
      <c r="F3636" s="14"/>
      <c r="G3636" s="14"/>
      <c r="H3636" s="14"/>
      <c r="I3636" s="14"/>
      <c r="J3636" s="14"/>
      <c r="K3636" s="14"/>
      <c r="L3636" s="14"/>
      <c r="M3636" s="14"/>
      <c r="N3636" s="14"/>
      <c r="O3636" s="14"/>
      <c r="P3636" s="14"/>
      <c r="Q3636" s="14"/>
      <c r="R3636" s="14"/>
      <c r="S3636" s="14"/>
      <c r="T3636" s="14"/>
      <c r="U3636" s="14"/>
      <c r="V3636" s="14"/>
      <c r="W3636" s="14"/>
      <c r="X3636" s="14"/>
      <c r="Y3636" s="14"/>
      <c r="Z3636" s="14"/>
    </row>
    <row r="3637">
      <c r="A3637" s="106">
        <v>3636.0</v>
      </c>
      <c r="B3637" s="107" t="s">
        <v>8903</v>
      </c>
      <c r="C3637" s="107" t="s">
        <v>5025</v>
      </c>
      <c r="D3637" s="107" t="s">
        <v>4509</v>
      </c>
      <c r="E3637" s="36" t="s">
        <v>9966</v>
      </c>
      <c r="F3637" s="14"/>
      <c r="G3637" s="14"/>
      <c r="H3637" s="14"/>
      <c r="I3637" s="14"/>
      <c r="J3637" s="14"/>
      <c r="K3637" s="14"/>
      <c r="L3637" s="14"/>
      <c r="M3637" s="14"/>
      <c r="N3637" s="14"/>
      <c r="O3637" s="14"/>
      <c r="P3637" s="14"/>
      <c r="Q3637" s="14"/>
      <c r="R3637" s="14"/>
      <c r="S3637" s="14"/>
      <c r="T3637" s="14"/>
      <c r="U3637" s="14"/>
      <c r="V3637" s="14"/>
      <c r="W3637" s="14"/>
      <c r="X3637" s="14"/>
      <c r="Y3637" s="14"/>
      <c r="Z3637" s="14"/>
    </row>
    <row r="3638">
      <c r="A3638" s="106">
        <v>3637.0</v>
      </c>
      <c r="B3638" s="107" t="s">
        <v>8903</v>
      </c>
      <c r="C3638" s="107" t="s">
        <v>9967</v>
      </c>
      <c r="D3638" s="107" t="s">
        <v>4509</v>
      </c>
      <c r="E3638" s="36" t="s">
        <v>9968</v>
      </c>
      <c r="F3638" s="14"/>
      <c r="G3638" s="14"/>
      <c r="H3638" s="14"/>
      <c r="I3638" s="14"/>
      <c r="J3638" s="14"/>
      <c r="K3638" s="14"/>
      <c r="L3638" s="14"/>
      <c r="M3638" s="14"/>
      <c r="N3638" s="14"/>
      <c r="O3638" s="14"/>
      <c r="P3638" s="14"/>
      <c r="Q3638" s="14"/>
      <c r="R3638" s="14"/>
      <c r="S3638" s="14"/>
      <c r="T3638" s="14"/>
      <c r="U3638" s="14"/>
      <c r="V3638" s="14"/>
      <c r="W3638" s="14"/>
      <c r="X3638" s="14"/>
      <c r="Y3638" s="14"/>
      <c r="Z3638" s="14"/>
    </row>
    <row r="3639">
      <c r="A3639" s="106">
        <v>3638.0</v>
      </c>
      <c r="B3639" s="107" t="s">
        <v>8903</v>
      </c>
      <c r="C3639" s="107" t="s">
        <v>9969</v>
      </c>
      <c r="D3639" s="107" t="s">
        <v>4509</v>
      </c>
      <c r="E3639" s="36" t="s">
        <v>9970</v>
      </c>
      <c r="F3639" s="14"/>
      <c r="G3639" s="14"/>
      <c r="H3639" s="14"/>
      <c r="I3639" s="14"/>
      <c r="J3639" s="14"/>
      <c r="K3639" s="14"/>
      <c r="L3639" s="14"/>
      <c r="M3639" s="14"/>
      <c r="N3639" s="14"/>
      <c r="O3639" s="14"/>
      <c r="P3639" s="14"/>
      <c r="Q3639" s="14"/>
      <c r="R3639" s="14"/>
      <c r="S3639" s="14"/>
      <c r="T3639" s="14"/>
      <c r="U3639" s="14"/>
      <c r="V3639" s="14"/>
      <c r="W3639" s="14"/>
      <c r="X3639" s="14"/>
      <c r="Y3639" s="14"/>
      <c r="Z3639" s="14"/>
    </row>
    <row r="3640">
      <c r="A3640" s="106">
        <v>3639.0</v>
      </c>
      <c r="B3640" s="107" t="s">
        <v>8903</v>
      </c>
      <c r="C3640" s="107" t="s">
        <v>5557</v>
      </c>
      <c r="D3640" s="107" t="s">
        <v>4680</v>
      </c>
      <c r="E3640" s="36" t="s">
        <v>9971</v>
      </c>
      <c r="F3640" s="14"/>
      <c r="G3640" s="14"/>
      <c r="H3640" s="14"/>
      <c r="I3640" s="14"/>
      <c r="J3640" s="14"/>
      <c r="K3640" s="14"/>
      <c r="L3640" s="14"/>
      <c r="M3640" s="14"/>
      <c r="N3640" s="14"/>
      <c r="O3640" s="14"/>
      <c r="P3640" s="14"/>
      <c r="Q3640" s="14"/>
      <c r="R3640" s="14"/>
      <c r="S3640" s="14"/>
      <c r="T3640" s="14"/>
      <c r="U3640" s="14"/>
      <c r="V3640" s="14"/>
      <c r="W3640" s="14"/>
      <c r="X3640" s="14"/>
      <c r="Y3640" s="14"/>
      <c r="Z3640" s="14"/>
    </row>
    <row r="3641">
      <c r="A3641" s="106">
        <v>3640.0</v>
      </c>
      <c r="B3641" s="107" t="s">
        <v>8903</v>
      </c>
      <c r="C3641" s="107" t="s">
        <v>4521</v>
      </c>
      <c r="D3641" s="107" t="s">
        <v>4509</v>
      </c>
      <c r="E3641" s="36" t="s">
        <v>9972</v>
      </c>
      <c r="F3641" s="14"/>
      <c r="G3641" s="14"/>
      <c r="H3641" s="14"/>
      <c r="I3641" s="14"/>
      <c r="J3641" s="14"/>
      <c r="K3641" s="14"/>
      <c r="L3641" s="14"/>
      <c r="M3641" s="14"/>
      <c r="N3641" s="14"/>
      <c r="O3641" s="14"/>
      <c r="P3641" s="14"/>
      <c r="Q3641" s="14"/>
      <c r="R3641" s="14"/>
      <c r="S3641" s="14"/>
      <c r="T3641" s="14"/>
      <c r="U3641" s="14"/>
      <c r="V3641" s="14"/>
      <c r="W3641" s="14"/>
      <c r="X3641" s="14"/>
      <c r="Y3641" s="14"/>
      <c r="Z3641" s="14"/>
    </row>
    <row r="3642">
      <c r="A3642" s="106">
        <v>3641.0</v>
      </c>
      <c r="B3642" s="107" t="s">
        <v>8903</v>
      </c>
      <c r="C3642" s="107" t="s">
        <v>9973</v>
      </c>
      <c r="D3642" s="107" t="s">
        <v>4509</v>
      </c>
      <c r="E3642" s="36" t="s">
        <v>9974</v>
      </c>
      <c r="F3642" s="14"/>
      <c r="G3642" s="14"/>
      <c r="H3642" s="14"/>
      <c r="I3642" s="14"/>
      <c r="J3642" s="14"/>
      <c r="K3642" s="14"/>
      <c r="L3642" s="14"/>
      <c r="M3642" s="14"/>
      <c r="N3642" s="14"/>
      <c r="O3642" s="14"/>
      <c r="P3642" s="14"/>
      <c r="Q3642" s="14"/>
      <c r="R3642" s="14"/>
      <c r="S3642" s="14"/>
      <c r="T3642" s="14"/>
      <c r="U3642" s="14"/>
      <c r="V3642" s="14"/>
      <c r="W3642" s="14"/>
      <c r="X3642" s="14"/>
      <c r="Y3642" s="14"/>
      <c r="Z3642" s="14"/>
    </row>
    <row r="3643">
      <c r="A3643" s="106">
        <v>3642.0</v>
      </c>
      <c r="B3643" s="107" t="s">
        <v>8903</v>
      </c>
      <c r="C3643" s="107" t="s">
        <v>9975</v>
      </c>
      <c r="D3643" s="107" t="s">
        <v>4509</v>
      </c>
      <c r="E3643" s="36" t="s">
        <v>9976</v>
      </c>
      <c r="F3643" s="14"/>
      <c r="G3643" s="14"/>
      <c r="H3643" s="14"/>
      <c r="I3643" s="14"/>
      <c r="J3643" s="14"/>
      <c r="K3643" s="14"/>
      <c r="L3643" s="14"/>
      <c r="M3643" s="14"/>
      <c r="N3643" s="14"/>
      <c r="O3643" s="14"/>
      <c r="P3643" s="14"/>
      <c r="Q3643" s="14"/>
      <c r="R3643" s="14"/>
      <c r="S3643" s="14"/>
      <c r="T3643" s="14"/>
      <c r="U3643" s="14"/>
      <c r="V3643" s="14"/>
      <c r="W3643" s="14"/>
      <c r="X3643" s="14"/>
      <c r="Y3643" s="14"/>
      <c r="Z3643" s="14"/>
    </row>
    <row r="3644">
      <c r="A3644" s="106">
        <v>3643.0</v>
      </c>
      <c r="B3644" s="107" t="s">
        <v>8903</v>
      </c>
      <c r="C3644" s="107" t="s">
        <v>8950</v>
      </c>
      <c r="D3644" s="107" t="s">
        <v>4509</v>
      </c>
      <c r="E3644" s="36" t="s">
        <v>9977</v>
      </c>
      <c r="F3644" s="14"/>
      <c r="G3644" s="14"/>
      <c r="H3644" s="14"/>
      <c r="I3644" s="14"/>
      <c r="J3644" s="14"/>
      <c r="K3644" s="14"/>
      <c r="L3644" s="14"/>
      <c r="M3644" s="14"/>
      <c r="N3644" s="14"/>
      <c r="O3644" s="14"/>
      <c r="P3644" s="14"/>
      <c r="Q3644" s="14"/>
      <c r="R3644" s="14"/>
      <c r="S3644" s="14"/>
      <c r="T3644" s="14"/>
      <c r="U3644" s="14"/>
      <c r="V3644" s="14"/>
      <c r="W3644" s="14"/>
      <c r="X3644" s="14"/>
      <c r="Y3644" s="14"/>
      <c r="Z3644" s="14"/>
    </row>
    <row r="3645">
      <c r="A3645" s="106">
        <v>3644.0</v>
      </c>
      <c r="B3645" s="107" t="s">
        <v>8903</v>
      </c>
      <c r="C3645" s="107" t="s">
        <v>6122</v>
      </c>
      <c r="D3645" s="107" t="s">
        <v>4509</v>
      </c>
      <c r="E3645" s="36" t="s">
        <v>9978</v>
      </c>
      <c r="F3645" s="14"/>
      <c r="G3645" s="14"/>
      <c r="H3645" s="14"/>
      <c r="I3645" s="14"/>
      <c r="J3645" s="14"/>
      <c r="K3645" s="14"/>
      <c r="L3645" s="14"/>
      <c r="M3645" s="14"/>
      <c r="N3645" s="14"/>
      <c r="O3645" s="14"/>
      <c r="P3645" s="14"/>
      <c r="Q3645" s="14"/>
      <c r="R3645" s="14"/>
      <c r="S3645" s="14"/>
      <c r="T3645" s="14"/>
      <c r="U3645" s="14"/>
      <c r="V3645" s="14"/>
      <c r="W3645" s="14"/>
      <c r="X3645" s="14"/>
      <c r="Y3645" s="14"/>
      <c r="Z3645" s="14"/>
    </row>
    <row r="3646">
      <c r="A3646" s="106">
        <v>3645.0</v>
      </c>
      <c r="B3646" s="107" t="s">
        <v>8903</v>
      </c>
      <c r="C3646" s="107" t="s">
        <v>8534</v>
      </c>
      <c r="D3646" s="107" t="s">
        <v>4509</v>
      </c>
      <c r="E3646" s="36" t="s">
        <v>9979</v>
      </c>
      <c r="F3646" s="14"/>
      <c r="G3646" s="14"/>
      <c r="H3646" s="14"/>
      <c r="I3646" s="14"/>
      <c r="J3646" s="14"/>
      <c r="K3646" s="14"/>
      <c r="L3646" s="14"/>
      <c r="M3646" s="14"/>
      <c r="N3646" s="14"/>
      <c r="O3646" s="14"/>
      <c r="P3646" s="14"/>
      <c r="Q3646" s="14"/>
      <c r="R3646" s="14"/>
      <c r="S3646" s="14"/>
      <c r="T3646" s="14"/>
      <c r="U3646" s="14"/>
      <c r="V3646" s="14"/>
      <c r="W3646" s="14"/>
      <c r="X3646" s="14"/>
      <c r="Y3646" s="14"/>
      <c r="Z3646" s="14"/>
    </row>
    <row r="3647">
      <c r="A3647" s="106">
        <v>3646.0</v>
      </c>
      <c r="B3647" s="107" t="s">
        <v>8903</v>
      </c>
      <c r="C3647" s="107" t="s">
        <v>5029</v>
      </c>
      <c r="D3647" s="107" t="s">
        <v>4509</v>
      </c>
      <c r="E3647" s="36" t="s">
        <v>9980</v>
      </c>
      <c r="F3647" s="14"/>
      <c r="G3647" s="14"/>
      <c r="H3647" s="14"/>
      <c r="I3647" s="14"/>
      <c r="J3647" s="14"/>
      <c r="K3647" s="14"/>
      <c r="L3647" s="14"/>
      <c r="M3647" s="14"/>
      <c r="N3647" s="14"/>
      <c r="O3647" s="14"/>
      <c r="P3647" s="14"/>
      <c r="Q3647" s="14"/>
      <c r="R3647" s="14"/>
      <c r="S3647" s="14"/>
      <c r="T3647" s="14"/>
      <c r="U3647" s="14"/>
      <c r="V3647" s="14"/>
      <c r="W3647" s="14"/>
      <c r="X3647" s="14"/>
      <c r="Y3647" s="14"/>
      <c r="Z3647" s="14"/>
    </row>
    <row r="3648">
      <c r="A3648" s="106">
        <v>3647.0</v>
      </c>
      <c r="B3648" s="107" t="s">
        <v>8903</v>
      </c>
      <c r="C3648" s="107" t="s">
        <v>9981</v>
      </c>
      <c r="D3648" s="107" t="s">
        <v>4505</v>
      </c>
      <c r="E3648" s="36" t="s">
        <v>9982</v>
      </c>
      <c r="F3648" s="14"/>
      <c r="G3648" s="14"/>
      <c r="H3648" s="14"/>
      <c r="I3648" s="14"/>
      <c r="J3648" s="14"/>
      <c r="K3648" s="14"/>
      <c r="L3648" s="14"/>
      <c r="M3648" s="14"/>
      <c r="N3648" s="14"/>
      <c r="O3648" s="14"/>
      <c r="P3648" s="14"/>
      <c r="Q3648" s="14"/>
      <c r="R3648" s="14"/>
      <c r="S3648" s="14"/>
      <c r="T3648" s="14"/>
      <c r="U3648" s="14"/>
      <c r="V3648" s="14"/>
      <c r="W3648" s="14"/>
      <c r="X3648" s="14"/>
      <c r="Y3648" s="14"/>
      <c r="Z3648" s="14"/>
    </row>
    <row r="3649">
      <c r="A3649" s="106">
        <v>3648.0</v>
      </c>
      <c r="B3649" s="107" t="s">
        <v>8903</v>
      </c>
      <c r="C3649" s="107" t="s">
        <v>9983</v>
      </c>
      <c r="D3649" s="107" t="s">
        <v>4509</v>
      </c>
      <c r="E3649" s="36" t="s">
        <v>9984</v>
      </c>
      <c r="F3649" s="14"/>
      <c r="G3649" s="14"/>
      <c r="H3649" s="14"/>
      <c r="I3649" s="14"/>
      <c r="J3649" s="14"/>
      <c r="K3649" s="14"/>
      <c r="L3649" s="14"/>
      <c r="M3649" s="14"/>
      <c r="N3649" s="14"/>
      <c r="O3649" s="14"/>
      <c r="P3649" s="14"/>
      <c r="Q3649" s="14"/>
      <c r="R3649" s="14"/>
      <c r="S3649" s="14"/>
      <c r="T3649" s="14"/>
      <c r="U3649" s="14"/>
      <c r="V3649" s="14"/>
      <c r="W3649" s="14"/>
      <c r="X3649" s="14"/>
      <c r="Y3649" s="14"/>
      <c r="Z3649" s="14"/>
    </row>
    <row r="3650">
      <c r="A3650" s="106">
        <v>3649.0</v>
      </c>
      <c r="B3650" s="107" t="s">
        <v>8903</v>
      </c>
      <c r="C3650" s="107" t="s">
        <v>9737</v>
      </c>
      <c r="D3650" s="107" t="s">
        <v>4509</v>
      </c>
      <c r="E3650" s="36" t="s">
        <v>9985</v>
      </c>
      <c r="F3650" s="14"/>
      <c r="G3650" s="14"/>
      <c r="H3650" s="14"/>
      <c r="I3650" s="14"/>
      <c r="J3650" s="14"/>
      <c r="K3650" s="14"/>
      <c r="L3650" s="14"/>
      <c r="M3650" s="14"/>
      <c r="N3650" s="14"/>
      <c r="O3650" s="14"/>
      <c r="P3650" s="14"/>
      <c r="Q3650" s="14"/>
      <c r="R3650" s="14"/>
      <c r="S3650" s="14"/>
      <c r="T3650" s="14"/>
      <c r="U3650" s="14"/>
      <c r="V3650" s="14"/>
      <c r="W3650" s="14"/>
      <c r="X3650" s="14"/>
      <c r="Y3650" s="14"/>
      <c r="Z3650" s="14"/>
    </row>
    <row r="3651">
      <c r="A3651" s="106">
        <v>3650.0</v>
      </c>
      <c r="B3651" s="107" t="s">
        <v>8903</v>
      </c>
      <c r="C3651" s="107" t="s">
        <v>9986</v>
      </c>
      <c r="D3651" s="107" t="s">
        <v>4509</v>
      </c>
      <c r="E3651" s="36" t="s">
        <v>9987</v>
      </c>
      <c r="F3651" s="14"/>
      <c r="G3651" s="14"/>
      <c r="H3651" s="14"/>
      <c r="I3651" s="14"/>
      <c r="J3651" s="14"/>
      <c r="K3651" s="14"/>
      <c r="L3651" s="14"/>
      <c r="M3651" s="14"/>
      <c r="N3651" s="14"/>
      <c r="O3651" s="14"/>
      <c r="P3651" s="14"/>
      <c r="Q3651" s="14"/>
      <c r="R3651" s="14"/>
      <c r="S3651" s="14"/>
      <c r="T3651" s="14"/>
      <c r="U3651" s="14"/>
      <c r="V3651" s="14"/>
      <c r="W3651" s="14"/>
      <c r="X3651" s="14"/>
      <c r="Y3651" s="14"/>
      <c r="Z3651" s="14"/>
    </row>
    <row r="3652">
      <c r="A3652" s="106">
        <v>3651.0</v>
      </c>
      <c r="B3652" s="107" t="s">
        <v>8903</v>
      </c>
      <c r="C3652" s="107" t="s">
        <v>9988</v>
      </c>
      <c r="D3652" s="107" t="s">
        <v>4509</v>
      </c>
      <c r="E3652" s="36" t="s">
        <v>9989</v>
      </c>
      <c r="F3652" s="14"/>
      <c r="G3652" s="14"/>
      <c r="H3652" s="14"/>
      <c r="I3652" s="14"/>
      <c r="J3652" s="14"/>
      <c r="K3652" s="14"/>
      <c r="L3652" s="14"/>
      <c r="M3652" s="14"/>
      <c r="N3652" s="14"/>
      <c r="O3652" s="14"/>
      <c r="P3652" s="14"/>
      <c r="Q3652" s="14"/>
      <c r="R3652" s="14"/>
      <c r="S3652" s="14"/>
      <c r="T3652" s="14"/>
      <c r="U3652" s="14"/>
      <c r="V3652" s="14"/>
      <c r="W3652" s="14"/>
      <c r="X3652" s="14"/>
      <c r="Y3652" s="14"/>
      <c r="Z3652" s="14"/>
    </row>
    <row r="3653">
      <c r="A3653" s="106">
        <v>3652.0</v>
      </c>
      <c r="B3653" s="107" t="s">
        <v>8903</v>
      </c>
      <c r="C3653" s="107" t="s">
        <v>4882</v>
      </c>
      <c r="D3653" s="107" t="s">
        <v>4509</v>
      </c>
      <c r="E3653" s="36" t="s">
        <v>9990</v>
      </c>
      <c r="F3653" s="14"/>
      <c r="G3653" s="14"/>
      <c r="H3653" s="14"/>
      <c r="I3653" s="14"/>
      <c r="J3653" s="14"/>
      <c r="K3653" s="14"/>
      <c r="L3653" s="14"/>
      <c r="M3653" s="14"/>
      <c r="N3653" s="14"/>
      <c r="O3653" s="14"/>
      <c r="P3653" s="14"/>
      <c r="Q3653" s="14"/>
      <c r="R3653" s="14"/>
      <c r="S3653" s="14"/>
      <c r="T3653" s="14"/>
      <c r="U3653" s="14"/>
      <c r="V3653" s="14"/>
      <c r="W3653" s="14"/>
      <c r="X3653" s="14"/>
      <c r="Y3653" s="14"/>
      <c r="Z3653" s="14"/>
    </row>
    <row r="3654">
      <c r="A3654" s="106">
        <v>3653.0</v>
      </c>
      <c r="B3654" s="107" t="s">
        <v>8903</v>
      </c>
      <c r="C3654" s="107" t="s">
        <v>4962</v>
      </c>
      <c r="D3654" s="107" t="s">
        <v>4543</v>
      </c>
      <c r="E3654" s="36" t="s">
        <v>9991</v>
      </c>
      <c r="F3654" s="14"/>
      <c r="G3654" s="14"/>
      <c r="H3654" s="14"/>
      <c r="I3654" s="14"/>
      <c r="J3654" s="14"/>
      <c r="K3654" s="14"/>
      <c r="L3654" s="14"/>
      <c r="M3654" s="14"/>
      <c r="N3654" s="14"/>
      <c r="O3654" s="14"/>
      <c r="P3654" s="14"/>
      <c r="Q3654" s="14"/>
      <c r="R3654" s="14"/>
      <c r="S3654" s="14"/>
      <c r="T3654" s="14"/>
      <c r="U3654" s="14"/>
      <c r="V3654" s="14"/>
      <c r="W3654" s="14"/>
      <c r="X3654" s="14"/>
      <c r="Y3654" s="14"/>
      <c r="Z3654" s="14"/>
    </row>
    <row r="3655">
      <c r="A3655" s="106">
        <v>3654.0</v>
      </c>
      <c r="B3655" s="107" t="s">
        <v>8903</v>
      </c>
      <c r="C3655" s="107" t="s">
        <v>4529</v>
      </c>
      <c r="D3655" s="107" t="s">
        <v>4509</v>
      </c>
      <c r="E3655" s="36" t="s">
        <v>9992</v>
      </c>
      <c r="F3655" s="14"/>
      <c r="G3655" s="14"/>
      <c r="H3655" s="14"/>
      <c r="I3655" s="14"/>
      <c r="J3655" s="14"/>
      <c r="K3655" s="14"/>
      <c r="L3655" s="14"/>
      <c r="M3655" s="14"/>
      <c r="N3655" s="14"/>
      <c r="O3655" s="14"/>
      <c r="P3655" s="14"/>
      <c r="Q3655" s="14"/>
      <c r="R3655" s="14"/>
      <c r="S3655" s="14"/>
      <c r="T3655" s="14"/>
      <c r="U3655" s="14"/>
      <c r="V3655" s="14"/>
      <c r="W3655" s="14"/>
      <c r="X3655" s="14"/>
      <c r="Y3655" s="14"/>
      <c r="Z3655" s="14"/>
    </row>
    <row r="3656">
      <c r="A3656" s="106">
        <v>3655.0</v>
      </c>
      <c r="B3656" s="107" t="s">
        <v>8903</v>
      </c>
      <c r="C3656" s="107" t="s">
        <v>4633</v>
      </c>
      <c r="D3656" s="107" t="s">
        <v>4509</v>
      </c>
      <c r="E3656" s="36" t="s">
        <v>9993</v>
      </c>
      <c r="F3656" s="14"/>
      <c r="G3656" s="14"/>
      <c r="H3656" s="14"/>
      <c r="I3656" s="14"/>
      <c r="J3656" s="14"/>
      <c r="K3656" s="14"/>
      <c r="L3656" s="14"/>
      <c r="M3656" s="14"/>
      <c r="N3656" s="14"/>
      <c r="O3656" s="14"/>
      <c r="P3656" s="14"/>
      <c r="Q3656" s="14"/>
      <c r="R3656" s="14"/>
      <c r="S3656" s="14"/>
      <c r="T3656" s="14"/>
      <c r="U3656" s="14"/>
      <c r="V3656" s="14"/>
      <c r="W3656" s="14"/>
      <c r="X3656" s="14"/>
      <c r="Y3656" s="14"/>
      <c r="Z3656" s="14"/>
    </row>
    <row r="3657">
      <c r="A3657" s="106">
        <v>3656.0</v>
      </c>
      <c r="B3657" s="107" t="s">
        <v>8903</v>
      </c>
      <c r="C3657" s="107" t="s">
        <v>9994</v>
      </c>
      <c r="D3657" s="107" t="s">
        <v>4505</v>
      </c>
      <c r="E3657" s="36" t="s">
        <v>9995</v>
      </c>
      <c r="F3657" s="14"/>
      <c r="G3657" s="14"/>
      <c r="H3657" s="14"/>
      <c r="I3657" s="14"/>
      <c r="J3657" s="14"/>
      <c r="K3657" s="14"/>
      <c r="L3657" s="14"/>
      <c r="M3657" s="14"/>
      <c r="N3657" s="14"/>
      <c r="O3657" s="14"/>
      <c r="P3657" s="14"/>
      <c r="Q3657" s="14"/>
      <c r="R3657" s="14"/>
      <c r="S3657" s="14"/>
      <c r="T3657" s="14"/>
      <c r="U3657" s="14"/>
      <c r="V3657" s="14"/>
      <c r="W3657" s="14"/>
      <c r="X3657" s="14"/>
      <c r="Y3657" s="14"/>
      <c r="Z3657" s="14"/>
    </row>
    <row r="3658">
      <c r="A3658" s="106">
        <v>3657.0</v>
      </c>
      <c r="B3658" s="107" t="s">
        <v>8903</v>
      </c>
      <c r="C3658" s="107" t="s">
        <v>5054</v>
      </c>
      <c r="D3658" s="107" t="s">
        <v>4509</v>
      </c>
      <c r="E3658" s="36" t="s">
        <v>9996</v>
      </c>
      <c r="F3658" s="14"/>
      <c r="G3658" s="14"/>
      <c r="H3658" s="14"/>
      <c r="I3658" s="14"/>
      <c r="J3658" s="14"/>
      <c r="K3658" s="14"/>
      <c r="L3658" s="14"/>
      <c r="M3658" s="14"/>
      <c r="N3658" s="14"/>
      <c r="O3658" s="14"/>
      <c r="P3658" s="14"/>
      <c r="Q3658" s="14"/>
      <c r="R3658" s="14"/>
      <c r="S3658" s="14"/>
      <c r="T3658" s="14"/>
      <c r="U3658" s="14"/>
      <c r="V3658" s="14"/>
      <c r="W3658" s="14"/>
      <c r="X3658" s="14"/>
      <c r="Y3658" s="14"/>
      <c r="Z3658" s="14"/>
    </row>
    <row r="3659">
      <c r="A3659" s="106">
        <v>3658.0</v>
      </c>
      <c r="B3659" s="107" t="s">
        <v>8903</v>
      </c>
      <c r="C3659" s="107" t="s">
        <v>5585</v>
      </c>
      <c r="D3659" s="107" t="s">
        <v>4505</v>
      </c>
      <c r="E3659" s="36" t="s">
        <v>9997</v>
      </c>
      <c r="F3659" s="14"/>
      <c r="G3659" s="14"/>
      <c r="H3659" s="14"/>
      <c r="I3659" s="14"/>
      <c r="J3659" s="14"/>
      <c r="K3659" s="14"/>
      <c r="L3659" s="14"/>
      <c r="M3659" s="14"/>
      <c r="N3659" s="14"/>
      <c r="O3659" s="14"/>
      <c r="P3659" s="14"/>
      <c r="Q3659" s="14"/>
      <c r="R3659" s="14"/>
      <c r="S3659" s="14"/>
      <c r="T3659" s="14"/>
      <c r="U3659" s="14"/>
      <c r="V3659" s="14"/>
      <c r="W3659" s="14"/>
      <c r="X3659" s="14"/>
      <c r="Y3659" s="14"/>
      <c r="Z3659" s="14"/>
    </row>
    <row r="3660">
      <c r="A3660" s="106">
        <v>3659.0</v>
      </c>
      <c r="B3660" s="107" t="s">
        <v>8903</v>
      </c>
      <c r="C3660" s="107" t="s">
        <v>9998</v>
      </c>
      <c r="D3660" s="107" t="s">
        <v>4509</v>
      </c>
      <c r="E3660" s="36" t="s">
        <v>9999</v>
      </c>
      <c r="F3660" s="14"/>
      <c r="G3660" s="14"/>
      <c r="H3660" s="14"/>
      <c r="I3660" s="14"/>
      <c r="J3660" s="14"/>
      <c r="K3660" s="14"/>
      <c r="L3660" s="14"/>
      <c r="M3660" s="14"/>
      <c r="N3660" s="14"/>
      <c r="O3660" s="14"/>
      <c r="P3660" s="14"/>
      <c r="Q3660" s="14"/>
      <c r="R3660" s="14"/>
      <c r="S3660" s="14"/>
      <c r="T3660" s="14"/>
      <c r="U3660" s="14"/>
      <c r="V3660" s="14"/>
      <c r="W3660" s="14"/>
      <c r="X3660" s="14"/>
      <c r="Y3660" s="14"/>
      <c r="Z3660" s="14"/>
    </row>
    <row r="3661">
      <c r="A3661" s="106">
        <v>3660.0</v>
      </c>
      <c r="B3661" s="107" t="s">
        <v>8903</v>
      </c>
      <c r="C3661" s="107" t="s">
        <v>10000</v>
      </c>
      <c r="D3661" s="107" t="s">
        <v>4509</v>
      </c>
      <c r="E3661" s="36" t="s">
        <v>10001</v>
      </c>
      <c r="F3661" s="14"/>
      <c r="G3661" s="14"/>
      <c r="H3661" s="14"/>
      <c r="I3661" s="14"/>
      <c r="J3661" s="14"/>
      <c r="K3661" s="14"/>
      <c r="L3661" s="14"/>
      <c r="M3661" s="14"/>
      <c r="N3661" s="14"/>
      <c r="O3661" s="14"/>
      <c r="P3661" s="14"/>
      <c r="Q3661" s="14"/>
      <c r="R3661" s="14"/>
      <c r="S3661" s="14"/>
      <c r="T3661" s="14"/>
      <c r="U3661" s="14"/>
      <c r="V3661" s="14"/>
      <c r="W3661" s="14"/>
      <c r="X3661" s="14"/>
      <c r="Y3661" s="14"/>
      <c r="Z3661" s="14"/>
    </row>
    <row r="3662">
      <c r="A3662" s="106">
        <v>3661.0</v>
      </c>
      <c r="B3662" s="107" t="s">
        <v>8903</v>
      </c>
      <c r="C3662" s="107" t="s">
        <v>5749</v>
      </c>
      <c r="D3662" s="107" t="s">
        <v>4509</v>
      </c>
      <c r="E3662" s="36" t="s">
        <v>10002</v>
      </c>
      <c r="F3662" s="14"/>
      <c r="G3662" s="14"/>
      <c r="H3662" s="14"/>
      <c r="I3662" s="14"/>
      <c r="J3662" s="14"/>
      <c r="K3662" s="14"/>
      <c r="L3662" s="14"/>
      <c r="M3662" s="14"/>
      <c r="N3662" s="14"/>
      <c r="O3662" s="14"/>
      <c r="P3662" s="14"/>
      <c r="Q3662" s="14"/>
      <c r="R3662" s="14"/>
      <c r="S3662" s="14"/>
      <c r="T3662" s="14"/>
      <c r="U3662" s="14"/>
      <c r="V3662" s="14"/>
      <c r="W3662" s="14"/>
      <c r="X3662" s="14"/>
      <c r="Y3662" s="14"/>
      <c r="Z3662" s="14"/>
    </row>
    <row r="3663">
      <c r="A3663" s="106">
        <v>3662.0</v>
      </c>
      <c r="B3663" s="107" t="s">
        <v>8903</v>
      </c>
      <c r="C3663" s="107" t="s">
        <v>4629</v>
      </c>
      <c r="D3663" s="107" t="s">
        <v>4509</v>
      </c>
      <c r="E3663" s="36" t="s">
        <v>10003</v>
      </c>
      <c r="F3663" s="14"/>
      <c r="G3663" s="14"/>
      <c r="H3663" s="14"/>
      <c r="I3663" s="14"/>
      <c r="J3663" s="14"/>
      <c r="K3663" s="14"/>
      <c r="L3663" s="14"/>
      <c r="M3663" s="14"/>
      <c r="N3663" s="14"/>
      <c r="O3663" s="14"/>
      <c r="P3663" s="14"/>
      <c r="Q3663" s="14"/>
      <c r="R3663" s="14"/>
      <c r="S3663" s="14"/>
      <c r="T3663" s="14"/>
      <c r="U3663" s="14"/>
      <c r="V3663" s="14"/>
      <c r="W3663" s="14"/>
      <c r="X3663" s="14"/>
      <c r="Y3663" s="14"/>
      <c r="Z3663" s="14"/>
    </row>
    <row r="3664">
      <c r="A3664" s="106">
        <v>3663.0</v>
      </c>
      <c r="B3664" s="107" t="s">
        <v>8903</v>
      </c>
      <c r="C3664" s="107" t="s">
        <v>8534</v>
      </c>
      <c r="D3664" s="107" t="s">
        <v>4509</v>
      </c>
      <c r="E3664" s="36" t="s">
        <v>10004</v>
      </c>
      <c r="F3664" s="14"/>
      <c r="G3664" s="14"/>
      <c r="H3664" s="14"/>
      <c r="I3664" s="14"/>
      <c r="J3664" s="14"/>
      <c r="K3664" s="14"/>
      <c r="L3664" s="14"/>
      <c r="M3664" s="14"/>
      <c r="N3664" s="14"/>
      <c r="O3664" s="14"/>
      <c r="P3664" s="14"/>
      <c r="Q3664" s="14"/>
      <c r="R3664" s="14"/>
      <c r="S3664" s="14"/>
      <c r="T3664" s="14"/>
      <c r="U3664" s="14"/>
      <c r="V3664" s="14"/>
      <c r="W3664" s="14"/>
      <c r="X3664" s="14"/>
      <c r="Y3664" s="14"/>
      <c r="Z3664" s="14"/>
    </row>
    <row r="3665">
      <c r="A3665" s="106">
        <v>3664.0</v>
      </c>
      <c r="B3665" s="107" t="s">
        <v>8903</v>
      </c>
      <c r="C3665" s="107" t="s">
        <v>10005</v>
      </c>
      <c r="D3665" s="107" t="s">
        <v>4505</v>
      </c>
      <c r="E3665" s="36" t="s">
        <v>10006</v>
      </c>
      <c r="F3665" s="14"/>
      <c r="G3665" s="14"/>
      <c r="H3665" s="14"/>
      <c r="I3665" s="14"/>
      <c r="J3665" s="14"/>
      <c r="K3665" s="14"/>
      <c r="L3665" s="14"/>
      <c r="M3665" s="14"/>
      <c r="N3665" s="14"/>
      <c r="O3665" s="14"/>
      <c r="P3665" s="14"/>
      <c r="Q3665" s="14"/>
      <c r="R3665" s="14"/>
      <c r="S3665" s="14"/>
      <c r="T3665" s="14"/>
      <c r="U3665" s="14"/>
      <c r="V3665" s="14"/>
      <c r="W3665" s="14"/>
      <c r="X3665" s="14"/>
      <c r="Y3665" s="14"/>
      <c r="Z3665" s="14"/>
    </row>
    <row r="3666">
      <c r="A3666" s="106">
        <v>3665.0</v>
      </c>
      <c r="B3666" s="107" t="s">
        <v>8903</v>
      </c>
      <c r="C3666" s="107" t="s">
        <v>5562</v>
      </c>
      <c r="D3666" s="107" t="s">
        <v>4509</v>
      </c>
      <c r="E3666" s="36" t="s">
        <v>10007</v>
      </c>
      <c r="F3666" s="14"/>
      <c r="G3666" s="14"/>
      <c r="H3666" s="14"/>
      <c r="I3666" s="14"/>
      <c r="J3666" s="14"/>
      <c r="K3666" s="14"/>
      <c r="L3666" s="14"/>
      <c r="M3666" s="14"/>
      <c r="N3666" s="14"/>
      <c r="O3666" s="14"/>
      <c r="P3666" s="14"/>
      <c r="Q3666" s="14"/>
      <c r="R3666" s="14"/>
      <c r="S3666" s="14"/>
      <c r="T3666" s="14"/>
      <c r="U3666" s="14"/>
      <c r="V3666" s="14"/>
      <c r="W3666" s="14"/>
      <c r="X3666" s="14"/>
      <c r="Y3666" s="14"/>
      <c r="Z3666" s="14"/>
    </row>
    <row r="3667">
      <c r="A3667" s="106">
        <v>3666.0</v>
      </c>
      <c r="B3667" s="107" t="s">
        <v>8903</v>
      </c>
      <c r="C3667" s="107" t="s">
        <v>10008</v>
      </c>
      <c r="D3667" s="107" t="s">
        <v>4509</v>
      </c>
      <c r="E3667" s="36" t="s">
        <v>10009</v>
      </c>
      <c r="F3667" s="14"/>
      <c r="G3667" s="14"/>
      <c r="H3667" s="14"/>
      <c r="I3667" s="14"/>
      <c r="J3667" s="14"/>
      <c r="K3667" s="14"/>
      <c r="L3667" s="14"/>
      <c r="M3667" s="14"/>
      <c r="N3667" s="14"/>
      <c r="O3667" s="14"/>
      <c r="P3667" s="14"/>
      <c r="Q3667" s="14"/>
      <c r="R3667" s="14"/>
      <c r="S3667" s="14"/>
      <c r="T3667" s="14"/>
      <c r="U3667" s="14"/>
      <c r="V3667" s="14"/>
      <c r="W3667" s="14"/>
      <c r="X3667" s="14"/>
      <c r="Y3667" s="14"/>
      <c r="Z3667" s="14"/>
    </row>
    <row r="3668">
      <c r="A3668" s="106">
        <v>3667.0</v>
      </c>
      <c r="B3668" s="107" t="s">
        <v>8903</v>
      </c>
      <c r="C3668" s="107" t="s">
        <v>10010</v>
      </c>
      <c r="D3668" s="107" t="s">
        <v>4509</v>
      </c>
      <c r="E3668" s="36" t="s">
        <v>10011</v>
      </c>
      <c r="F3668" s="14"/>
      <c r="G3668" s="14"/>
      <c r="H3668" s="14"/>
      <c r="I3668" s="14"/>
      <c r="J3668" s="14"/>
      <c r="K3668" s="14"/>
      <c r="L3668" s="14"/>
      <c r="M3668" s="14"/>
      <c r="N3668" s="14"/>
      <c r="O3668" s="14"/>
      <c r="P3668" s="14"/>
      <c r="Q3668" s="14"/>
      <c r="R3668" s="14"/>
      <c r="S3668" s="14"/>
      <c r="T3668" s="14"/>
      <c r="U3668" s="14"/>
      <c r="V3668" s="14"/>
      <c r="W3668" s="14"/>
      <c r="X3668" s="14"/>
      <c r="Y3668" s="14"/>
      <c r="Z3668" s="14"/>
    </row>
    <row r="3669">
      <c r="A3669" s="106">
        <v>3668.0</v>
      </c>
      <c r="B3669" s="107" t="s">
        <v>8903</v>
      </c>
      <c r="C3669" s="107" t="s">
        <v>10012</v>
      </c>
      <c r="D3669" s="107" t="s">
        <v>4509</v>
      </c>
      <c r="E3669" s="36" t="s">
        <v>10013</v>
      </c>
      <c r="F3669" s="14"/>
      <c r="G3669" s="14"/>
      <c r="H3669" s="14"/>
      <c r="I3669" s="14"/>
      <c r="J3669" s="14"/>
      <c r="K3669" s="14"/>
      <c r="L3669" s="14"/>
      <c r="M3669" s="14"/>
      <c r="N3669" s="14"/>
      <c r="O3669" s="14"/>
      <c r="P3669" s="14"/>
      <c r="Q3669" s="14"/>
      <c r="R3669" s="14"/>
      <c r="S3669" s="14"/>
      <c r="T3669" s="14"/>
      <c r="U3669" s="14"/>
      <c r="V3669" s="14"/>
      <c r="W3669" s="14"/>
      <c r="X3669" s="14"/>
      <c r="Y3669" s="14"/>
      <c r="Z3669" s="14"/>
    </row>
    <row r="3670">
      <c r="A3670" s="106">
        <v>3669.0</v>
      </c>
      <c r="B3670" s="107" t="s">
        <v>8903</v>
      </c>
      <c r="C3670" s="107" t="s">
        <v>10014</v>
      </c>
      <c r="D3670" s="107" t="s">
        <v>4509</v>
      </c>
      <c r="E3670" s="36" t="s">
        <v>10015</v>
      </c>
      <c r="F3670" s="14"/>
      <c r="G3670" s="14"/>
      <c r="H3670" s="14"/>
      <c r="I3670" s="14"/>
      <c r="J3670" s="14"/>
      <c r="K3670" s="14"/>
      <c r="L3670" s="14"/>
      <c r="M3670" s="14"/>
      <c r="N3670" s="14"/>
      <c r="O3670" s="14"/>
      <c r="P3670" s="14"/>
      <c r="Q3670" s="14"/>
      <c r="R3670" s="14"/>
      <c r="S3670" s="14"/>
      <c r="T3670" s="14"/>
      <c r="U3670" s="14"/>
      <c r="V3670" s="14"/>
      <c r="W3670" s="14"/>
      <c r="X3670" s="14"/>
      <c r="Y3670" s="14"/>
      <c r="Z3670" s="14"/>
    </row>
    <row r="3671">
      <c r="A3671" s="106">
        <v>3670.0</v>
      </c>
      <c r="B3671" s="107" t="s">
        <v>8903</v>
      </c>
      <c r="C3671" s="107" t="s">
        <v>5990</v>
      </c>
      <c r="D3671" s="107" t="s">
        <v>4509</v>
      </c>
      <c r="E3671" s="36" t="s">
        <v>10016</v>
      </c>
      <c r="F3671" s="14"/>
      <c r="G3671" s="14"/>
      <c r="H3671" s="14"/>
      <c r="I3671" s="14"/>
      <c r="J3671" s="14"/>
      <c r="K3671" s="14"/>
      <c r="L3671" s="14"/>
      <c r="M3671" s="14"/>
      <c r="N3671" s="14"/>
      <c r="O3671" s="14"/>
      <c r="P3671" s="14"/>
      <c r="Q3671" s="14"/>
      <c r="R3671" s="14"/>
      <c r="S3671" s="14"/>
      <c r="T3671" s="14"/>
      <c r="U3671" s="14"/>
      <c r="V3671" s="14"/>
      <c r="W3671" s="14"/>
      <c r="X3671" s="14"/>
      <c r="Y3671" s="14"/>
      <c r="Z3671" s="14"/>
    </row>
    <row r="3672">
      <c r="A3672" s="106">
        <v>3671.0</v>
      </c>
      <c r="B3672" s="107" t="s">
        <v>8903</v>
      </c>
      <c r="C3672" s="107" t="s">
        <v>5562</v>
      </c>
      <c r="D3672" s="107" t="s">
        <v>4509</v>
      </c>
      <c r="E3672" s="36" t="s">
        <v>10017</v>
      </c>
      <c r="F3672" s="14"/>
      <c r="G3672" s="14"/>
      <c r="H3672" s="14"/>
      <c r="I3672" s="14"/>
      <c r="J3672" s="14"/>
      <c r="K3672" s="14"/>
      <c r="L3672" s="14"/>
      <c r="M3672" s="14"/>
      <c r="N3672" s="14"/>
      <c r="O3672" s="14"/>
      <c r="P3672" s="14"/>
      <c r="Q3672" s="14"/>
      <c r="R3672" s="14"/>
      <c r="S3672" s="14"/>
      <c r="T3672" s="14"/>
      <c r="U3672" s="14"/>
      <c r="V3672" s="14"/>
      <c r="W3672" s="14"/>
      <c r="X3672" s="14"/>
      <c r="Y3672" s="14"/>
      <c r="Z3672" s="14"/>
    </row>
    <row r="3673">
      <c r="A3673" s="106">
        <v>3672.0</v>
      </c>
      <c r="B3673" s="107" t="s">
        <v>8903</v>
      </c>
      <c r="C3673" s="107" t="s">
        <v>5719</v>
      </c>
      <c r="D3673" s="107" t="s">
        <v>4509</v>
      </c>
      <c r="E3673" s="36" t="s">
        <v>10018</v>
      </c>
      <c r="F3673" s="14"/>
      <c r="G3673" s="14"/>
      <c r="H3673" s="14"/>
      <c r="I3673" s="14"/>
      <c r="J3673" s="14"/>
      <c r="K3673" s="14"/>
      <c r="L3673" s="14"/>
      <c r="M3673" s="14"/>
      <c r="N3673" s="14"/>
      <c r="O3673" s="14"/>
      <c r="P3673" s="14"/>
      <c r="Q3673" s="14"/>
      <c r="R3673" s="14"/>
      <c r="S3673" s="14"/>
      <c r="T3673" s="14"/>
      <c r="U3673" s="14"/>
      <c r="V3673" s="14"/>
      <c r="W3673" s="14"/>
      <c r="X3673" s="14"/>
      <c r="Y3673" s="14"/>
      <c r="Z3673" s="14"/>
    </row>
    <row r="3674">
      <c r="A3674" s="106">
        <v>3673.0</v>
      </c>
      <c r="B3674" s="107" t="s">
        <v>8903</v>
      </c>
      <c r="C3674" s="107" t="s">
        <v>5540</v>
      </c>
      <c r="D3674" s="107" t="s">
        <v>4680</v>
      </c>
      <c r="E3674" s="36" t="s">
        <v>10019</v>
      </c>
      <c r="F3674" s="14"/>
      <c r="G3674" s="14"/>
      <c r="H3674" s="14"/>
      <c r="I3674" s="14"/>
      <c r="J3674" s="14"/>
      <c r="K3674" s="14"/>
      <c r="L3674" s="14"/>
      <c r="M3674" s="14"/>
      <c r="N3674" s="14"/>
      <c r="O3674" s="14"/>
      <c r="P3674" s="14"/>
      <c r="Q3674" s="14"/>
      <c r="R3674" s="14"/>
      <c r="S3674" s="14"/>
      <c r="T3674" s="14"/>
      <c r="U3674" s="14"/>
      <c r="V3674" s="14"/>
      <c r="W3674" s="14"/>
      <c r="X3674" s="14"/>
      <c r="Y3674" s="14"/>
      <c r="Z3674" s="14"/>
    </row>
    <row r="3675">
      <c r="A3675" s="106">
        <v>3674.0</v>
      </c>
      <c r="B3675" s="107" t="s">
        <v>8903</v>
      </c>
      <c r="C3675" s="107" t="s">
        <v>5891</v>
      </c>
      <c r="D3675" s="107" t="s">
        <v>4509</v>
      </c>
      <c r="E3675" s="36" t="s">
        <v>10020</v>
      </c>
      <c r="F3675" s="14"/>
      <c r="G3675" s="14"/>
      <c r="H3675" s="14"/>
      <c r="I3675" s="14"/>
      <c r="J3675" s="14"/>
      <c r="K3675" s="14"/>
      <c r="L3675" s="14"/>
      <c r="M3675" s="14"/>
      <c r="N3675" s="14"/>
      <c r="O3675" s="14"/>
      <c r="P3675" s="14"/>
      <c r="Q3675" s="14"/>
      <c r="R3675" s="14"/>
      <c r="S3675" s="14"/>
      <c r="T3675" s="14"/>
      <c r="U3675" s="14"/>
      <c r="V3675" s="14"/>
      <c r="W3675" s="14"/>
      <c r="X3675" s="14"/>
      <c r="Y3675" s="14"/>
      <c r="Z3675" s="14"/>
    </row>
    <row r="3676">
      <c r="A3676" s="106">
        <v>3675.0</v>
      </c>
      <c r="B3676" s="107" t="s">
        <v>8903</v>
      </c>
      <c r="C3676" s="107" t="s">
        <v>10021</v>
      </c>
      <c r="D3676" s="107" t="s">
        <v>4509</v>
      </c>
      <c r="E3676" s="36" t="s">
        <v>10022</v>
      </c>
      <c r="F3676" s="14"/>
      <c r="G3676" s="14"/>
      <c r="H3676" s="14"/>
      <c r="I3676" s="14"/>
      <c r="J3676" s="14"/>
      <c r="K3676" s="14"/>
      <c r="L3676" s="14"/>
      <c r="M3676" s="14"/>
      <c r="N3676" s="14"/>
      <c r="O3676" s="14"/>
      <c r="P3676" s="14"/>
      <c r="Q3676" s="14"/>
      <c r="R3676" s="14"/>
      <c r="S3676" s="14"/>
      <c r="T3676" s="14"/>
      <c r="U3676" s="14"/>
      <c r="V3676" s="14"/>
      <c r="W3676" s="14"/>
      <c r="X3676" s="14"/>
      <c r="Y3676" s="14"/>
      <c r="Z3676" s="14"/>
    </row>
    <row r="3677">
      <c r="A3677" s="106">
        <v>3676.0</v>
      </c>
      <c r="B3677" s="107" t="s">
        <v>8903</v>
      </c>
      <c r="C3677" s="107" t="s">
        <v>8282</v>
      </c>
      <c r="D3677" s="107" t="s">
        <v>4509</v>
      </c>
      <c r="E3677" s="36" t="s">
        <v>10023</v>
      </c>
      <c r="F3677" s="14"/>
      <c r="G3677" s="14"/>
      <c r="H3677" s="14"/>
      <c r="I3677" s="14"/>
      <c r="J3677" s="14"/>
      <c r="K3677" s="14"/>
      <c r="L3677" s="14"/>
      <c r="M3677" s="14"/>
      <c r="N3677" s="14"/>
      <c r="O3677" s="14"/>
      <c r="P3677" s="14"/>
      <c r="Q3677" s="14"/>
      <c r="R3677" s="14"/>
      <c r="S3677" s="14"/>
      <c r="T3677" s="14"/>
      <c r="U3677" s="14"/>
      <c r="V3677" s="14"/>
      <c r="W3677" s="14"/>
      <c r="X3677" s="14"/>
      <c r="Y3677" s="14"/>
      <c r="Z3677" s="14"/>
    </row>
    <row r="3678">
      <c r="A3678" s="106">
        <v>3677.0</v>
      </c>
      <c r="B3678" s="107" t="s">
        <v>8903</v>
      </c>
      <c r="C3678" s="107" t="s">
        <v>5086</v>
      </c>
      <c r="D3678" s="107" t="s">
        <v>4680</v>
      </c>
      <c r="E3678" s="36" t="s">
        <v>10024</v>
      </c>
      <c r="F3678" s="14"/>
      <c r="G3678" s="14"/>
      <c r="H3678" s="14"/>
      <c r="I3678" s="14"/>
      <c r="J3678" s="14"/>
      <c r="K3678" s="14"/>
      <c r="L3678" s="14"/>
      <c r="M3678" s="14"/>
      <c r="N3678" s="14"/>
      <c r="O3678" s="14"/>
      <c r="P3678" s="14"/>
      <c r="Q3678" s="14"/>
      <c r="R3678" s="14"/>
      <c r="S3678" s="14"/>
      <c r="T3678" s="14"/>
      <c r="U3678" s="14"/>
      <c r="V3678" s="14"/>
      <c r="W3678" s="14"/>
      <c r="X3678" s="14"/>
      <c r="Y3678" s="14"/>
      <c r="Z3678" s="14"/>
    </row>
    <row r="3679">
      <c r="A3679" s="106">
        <v>3678.0</v>
      </c>
      <c r="B3679" s="107" t="s">
        <v>8903</v>
      </c>
      <c r="C3679" s="107" t="s">
        <v>4521</v>
      </c>
      <c r="D3679" s="107" t="s">
        <v>4509</v>
      </c>
      <c r="E3679" s="36" t="s">
        <v>10025</v>
      </c>
      <c r="F3679" s="14"/>
      <c r="G3679" s="14"/>
      <c r="H3679" s="14"/>
      <c r="I3679" s="14"/>
      <c r="J3679" s="14"/>
      <c r="K3679" s="14"/>
      <c r="L3679" s="14"/>
      <c r="M3679" s="14"/>
      <c r="N3679" s="14"/>
      <c r="O3679" s="14"/>
      <c r="P3679" s="14"/>
      <c r="Q3679" s="14"/>
      <c r="R3679" s="14"/>
      <c r="S3679" s="14"/>
      <c r="T3679" s="14"/>
      <c r="U3679" s="14"/>
      <c r="V3679" s="14"/>
      <c r="W3679" s="14"/>
      <c r="X3679" s="14"/>
      <c r="Y3679" s="14"/>
      <c r="Z3679" s="14"/>
    </row>
    <row r="3680">
      <c r="A3680" s="106">
        <v>3679.0</v>
      </c>
      <c r="B3680" s="107" t="s">
        <v>8903</v>
      </c>
      <c r="C3680" s="107" t="s">
        <v>6332</v>
      </c>
      <c r="D3680" s="107" t="s">
        <v>4509</v>
      </c>
      <c r="E3680" s="36" t="s">
        <v>10026</v>
      </c>
      <c r="F3680" s="14"/>
      <c r="G3680" s="14"/>
      <c r="H3680" s="14"/>
      <c r="I3680" s="14"/>
      <c r="J3680" s="14"/>
      <c r="K3680" s="14"/>
      <c r="L3680" s="14"/>
      <c r="M3680" s="14"/>
      <c r="N3680" s="14"/>
      <c r="O3680" s="14"/>
      <c r="P3680" s="14"/>
      <c r="Q3680" s="14"/>
      <c r="R3680" s="14"/>
      <c r="S3680" s="14"/>
      <c r="T3680" s="14"/>
      <c r="U3680" s="14"/>
      <c r="V3680" s="14"/>
      <c r="W3680" s="14"/>
      <c r="X3680" s="14"/>
      <c r="Y3680" s="14"/>
      <c r="Z3680" s="14"/>
    </row>
    <row r="3681">
      <c r="A3681" s="106">
        <v>3680.0</v>
      </c>
      <c r="B3681" s="107" t="s">
        <v>8903</v>
      </c>
      <c r="C3681" s="107" t="s">
        <v>10027</v>
      </c>
      <c r="D3681" s="107" t="s">
        <v>4509</v>
      </c>
      <c r="E3681" s="36" t="s">
        <v>10028</v>
      </c>
      <c r="F3681" s="14"/>
      <c r="G3681" s="14"/>
      <c r="H3681" s="14"/>
      <c r="I3681" s="14"/>
      <c r="J3681" s="14"/>
      <c r="K3681" s="14"/>
      <c r="L3681" s="14"/>
      <c r="M3681" s="14"/>
      <c r="N3681" s="14"/>
      <c r="O3681" s="14"/>
      <c r="P3681" s="14"/>
      <c r="Q3681" s="14"/>
      <c r="R3681" s="14"/>
      <c r="S3681" s="14"/>
      <c r="T3681" s="14"/>
      <c r="U3681" s="14"/>
      <c r="V3681" s="14"/>
      <c r="W3681" s="14"/>
      <c r="X3681" s="14"/>
      <c r="Y3681" s="14"/>
      <c r="Z3681" s="14"/>
    </row>
    <row r="3682">
      <c r="A3682" s="106">
        <v>3681.0</v>
      </c>
      <c r="B3682" s="107" t="s">
        <v>8903</v>
      </c>
      <c r="C3682" s="107" t="s">
        <v>7562</v>
      </c>
      <c r="D3682" s="107" t="s">
        <v>4509</v>
      </c>
      <c r="E3682" s="36" t="s">
        <v>10029</v>
      </c>
      <c r="F3682" s="14"/>
      <c r="G3682" s="14"/>
      <c r="H3682" s="14"/>
      <c r="I3682" s="14"/>
      <c r="J3682" s="14"/>
      <c r="K3682" s="14"/>
      <c r="L3682" s="14"/>
      <c r="M3682" s="14"/>
      <c r="N3682" s="14"/>
      <c r="O3682" s="14"/>
      <c r="P3682" s="14"/>
      <c r="Q3682" s="14"/>
      <c r="R3682" s="14"/>
      <c r="S3682" s="14"/>
      <c r="T3682" s="14"/>
      <c r="U3682" s="14"/>
      <c r="V3682" s="14"/>
      <c r="W3682" s="14"/>
      <c r="X3682" s="14"/>
      <c r="Y3682" s="14"/>
      <c r="Z3682" s="14"/>
    </row>
    <row r="3683">
      <c r="A3683" s="106">
        <v>3682.0</v>
      </c>
      <c r="B3683" s="107" t="s">
        <v>8903</v>
      </c>
      <c r="C3683" s="107" t="s">
        <v>4692</v>
      </c>
      <c r="D3683" s="107" t="s">
        <v>5178</v>
      </c>
      <c r="E3683" s="36" t="s">
        <v>10030</v>
      </c>
      <c r="F3683" s="14"/>
      <c r="G3683" s="14"/>
      <c r="H3683" s="14"/>
      <c r="I3683" s="14"/>
      <c r="J3683" s="14"/>
      <c r="K3683" s="14"/>
      <c r="L3683" s="14"/>
      <c r="M3683" s="14"/>
      <c r="N3683" s="14"/>
      <c r="O3683" s="14"/>
      <c r="P3683" s="14"/>
      <c r="Q3683" s="14"/>
      <c r="R3683" s="14"/>
      <c r="S3683" s="14"/>
      <c r="T3683" s="14"/>
      <c r="U3683" s="14"/>
      <c r="V3683" s="14"/>
      <c r="W3683" s="14"/>
      <c r="X3683" s="14"/>
      <c r="Y3683" s="14"/>
      <c r="Z3683" s="14"/>
    </row>
    <row r="3684">
      <c r="A3684" s="106">
        <v>3683.0</v>
      </c>
      <c r="B3684" s="107" t="s">
        <v>8903</v>
      </c>
      <c r="C3684" s="107" t="s">
        <v>10031</v>
      </c>
      <c r="D3684" s="107" t="s">
        <v>4509</v>
      </c>
      <c r="E3684" s="36" t="s">
        <v>10032</v>
      </c>
      <c r="F3684" s="14"/>
      <c r="G3684" s="14"/>
      <c r="H3684" s="14"/>
      <c r="I3684" s="14"/>
      <c r="J3684" s="14"/>
      <c r="K3684" s="14"/>
      <c r="L3684" s="14"/>
      <c r="M3684" s="14"/>
      <c r="N3684" s="14"/>
      <c r="O3684" s="14"/>
      <c r="P3684" s="14"/>
      <c r="Q3684" s="14"/>
      <c r="R3684" s="14"/>
      <c r="S3684" s="14"/>
      <c r="T3684" s="14"/>
      <c r="U3684" s="14"/>
      <c r="V3684" s="14"/>
      <c r="W3684" s="14"/>
      <c r="X3684" s="14"/>
      <c r="Y3684" s="14"/>
      <c r="Z3684" s="14"/>
    </row>
    <row r="3685">
      <c r="A3685" s="106">
        <v>3684.0</v>
      </c>
      <c r="B3685" s="107" t="s">
        <v>8903</v>
      </c>
      <c r="C3685" s="107" t="s">
        <v>4665</v>
      </c>
      <c r="D3685" s="107" t="s">
        <v>4509</v>
      </c>
      <c r="E3685" s="36" t="s">
        <v>10033</v>
      </c>
      <c r="F3685" s="14"/>
      <c r="G3685" s="14"/>
      <c r="H3685" s="14"/>
      <c r="I3685" s="14"/>
      <c r="J3685" s="14"/>
      <c r="K3685" s="14"/>
      <c r="L3685" s="14"/>
      <c r="M3685" s="14"/>
      <c r="N3685" s="14"/>
      <c r="O3685" s="14"/>
      <c r="P3685" s="14"/>
      <c r="Q3685" s="14"/>
      <c r="R3685" s="14"/>
      <c r="S3685" s="14"/>
      <c r="T3685" s="14"/>
      <c r="U3685" s="14"/>
      <c r="V3685" s="14"/>
      <c r="W3685" s="14"/>
      <c r="X3685" s="14"/>
      <c r="Y3685" s="14"/>
      <c r="Z3685" s="14"/>
    </row>
    <row r="3686">
      <c r="A3686" s="106">
        <v>3685.0</v>
      </c>
      <c r="B3686" s="107" t="s">
        <v>8903</v>
      </c>
      <c r="C3686" s="107" t="s">
        <v>10034</v>
      </c>
      <c r="D3686" s="107" t="s">
        <v>4509</v>
      </c>
      <c r="E3686" s="36" t="s">
        <v>10035</v>
      </c>
      <c r="F3686" s="14"/>
      <c r="G3686" s="14"/>
      <c r="H3686" s="14"/>
      <c r="I3686" s="14"/>
      <c r="J3686" s="14"/>
      <c r="K3686" s="14"/>
      <c r="L3686" s="14"/>
      <c r="M3686" s="14"/>
      <c r="N3686" s="14"/>
      <c r="O3686" s="14"/>
      <c r="P3686" s="14"/>
      <c r="Q3686" s="14"/>
      <c r="R3686" s="14"/>
      <c r="S3686" s="14"/>
      <c r="T3686" s="14"/>
      <c r="U3686" s="14"/>
      <c r="V3686" s="14"/>
      <c r="W3686" s="14"/>
      <c r="X3686" s="14"/>
      <c r="Y3686" s="14"/>
      <c r="Z3686" s="14"/>
    </row>
    <row r="3687">
      <c r="A3687" s="106">
        <v>3686.0</v>
      </c>
      <c r="B3687" s="107" t="s">
        <v>8903</v>
      </c>
      <c r="C3687" s="107" t="s">
        <v>6632</v>
      </c>
      <c r="D3687" s="107" t="s">
        <v>4509</v>
      </c>
      <c r="E3687" s="36" t="s">
        <v>10036</v>
      </c>
      <c r="F3687" s="14"/>
      <c r="G3687" s="14"/>
      <c r="H3687" s="14"/>
      <c r="I3687" s="14"/>
      <c r="J3687" s="14"/>
      <c r="K3687" s="14"/>
      <c r="L3687" s="14"/>
      <c r="M3687" s="14"/>
      <c r="N3687" s="14"/>
      <c r="O3687" s="14"/>
      <c r="P3687" s="14"/>
      <c r="Q3687" s="14"/>
      <c r="R3687" s="14"/>
      <c r="S3687" s="14"/>
      <c r="T3687" s="14"/>
      <c r="U3687" s="14"/>
      <c r="V3687" s="14"/>
      <c r="W3687" s="14"/>
      <c r="X3687" s="14"/>
      <c r="Y3687" s="14"/>
      <c r="Z3687" s="14"/>
    </row>
    <row r="3688">
      <c r="A3688" s="106">
        <v>3687.0</v>
      </c>
      <c r="B3688" s="107" t="s">
        <v>8903</v>
      </c>
      <c r="C3688" s="107" t="s">
        <v>10037</v>
      </c>
      <c r="D3688" s="107" t="s">
        <v>4509</v>
      </c>
      <c r="E3688" s="36" t="s">
        <v>10038</v>
      </c>
      <c r="F3688" s="14"/>
      <c r="G3688" s="14"/>
      <c r="H3688" s="14"/>
      <c r="I3688" s="14"/>
      <c r="J3688" s="14"/>
      <c r="K3688" s="14"/>
      <c r="L3688" s="14"/>
      <c r="M3688" s="14"/>
      <c r="N3688" s="14"/>
      <c r="O3688" s="14"/>
      <c r="P3688" s="14"/>
      <c r="Q3688" s="14"/>
      <c r="R3688" s="14"/>
      <c r="S3688" s="14"/>
      <c r="T3688" s="14"/>
      <c r="U3688" s="14"/>
      <c r="V3688" s="14"/>
      <c r="W3688" s="14"/>
      <c r="X3688" s="14"/>
      <c r="Y3688" s="14"/>
      <c r="Z3688" s="14"/>
    </row>
    <row r="3689">
      <c r="A3689" s="106">
        <v>3688.0</v>
      </c>
      <c r="B3689" s="107" t="s">
        <v>8903</v>
      </c>
      <c r="C3689" s="107" t="s">
        <v>5719</v>
      </c>
      <c r="D3689" s="107" t="s">
        <v>4509</v>
      </c>
      <c r="E3689" s="36" t="s">
        <v>10039</v>
      </c>
      <c r="F3689" s="14"/>
      <c r="G3689" s="14"/>
      <c r="H3689" s="14"/>
      <c r="I3689" s="14"/>
      <c r="J3689" s="14"/>
      <c r="K3689" s="14"/>
      <c r="L3689" s="14"/>
      <c r="M3689" s="14"/>
      <c r="N3689" s="14"/>
      <c r="O3689" s="14"/>
      <c r="P3689" s="14"/>
      <c r="Q3689" s="14"/>
      <c r="R3689" s="14"/>
      <c r="S3689" s="14"/>
      <c r="T3689" s="14"/>
      <c r="U3689" s="14"/>
      <c r="V3689" s="14"/>
      <c r="W3689" s="14"/>
      <c r="X3689" s="14"/>
      <c r="Y3689" s="14"/>
      <c r="Z3689" s="14"/>
    </row>
    <row r="3690">
      <c r="A3690" s="106">
        <v>3689.0</v>
      </c>
      <c r="B3690" s="107" t="s">
        <v>8903</v>
      </c>
      <c r="C3690" s="107" t="s">
        <v>10040</v>
      </c>
      <c r="D3690" s="107" t="s">
        <v>4509</v>
      </c>
      <c r="E3690" s="36" t="s">
        <v>10041</v>
      </c>
      <c r="F3690" s="14"/>
      <c r="G3690" s="14"/>
      <c r="H3690" s="14"/>
      <c r="I3690" s="14"/>
      <c r="J3690" s="14"/>
      <c r="K3690" s="14"/>
      <c r="L3690" s="14"/>
      <c r="M3690" s="14"/>
      <c r="N3690" s="14"/>
      <c r="O3690" s="14"/>
      <c r="P3690" s="14"/>
      <c r="Q3690" s="14"/>
      <c r="R3690" s="14"/>
      <c r="S3690" s="14"/>
      <c r="T3690" s="14"/>
      <c r="U3690" s="14"/>
      <c r="V3690" s="14"/>
      <c r="W3690" s="14"/>
      <c r="X3690" s="14"/>
      <c r="Y3690" s="14"/>
      <c r="Z3690" s="14"/>
    </row>
    <row r="3691">
      <c r="A3691" s="106">
        <v>3690.0</v>
      </c>
      <c r="B3691" s="107" t="s">
        <v>8903</v>
      </c>
      <c r="C3691" s="107" t="s">
        <v>10042</v>
      </c>
      <c r="D3691" s="107" t="s">
        <v>4509</v>
      </c>
      <c r="E3691" s="36" t="s">
        <v>10043</v>
      </c>
      <c r="F3691" s="14"/>
      <c r="G3691" s="14"/>
      <c r="H3691" s="14"/>
      <c r="I3691" s="14"/>
      <c r="J3691" s="14"/>
      <c r="K3691" s="14"/>
      <c r="L3691" s="14"/>
      <c r="M3691" s="14"/>
      <c r="N3691" s="14"/>
      <c r="O3691" s="14"/>
      <c r="P3691" s="14"/>
      <c r="Q3691" s="14"/>
      <c r="R3691" s="14"/>
      <c r="S3691" s="14"/>
      <c r="T3691" s="14"/>
      <c r="U3691" s="14"/>
      <c r="V3691" s="14"/>
      <c r="W3691" s="14"/>
      <c r="X3691" s="14"/>
      <c r="Y3691" s="14"/>
      <c r="Z3691" s="14"/>
    </row>
    <row r="3692">
      <c r="A3692" s="106">
        <v>3691.0</v>
      </c>
      <c r="B3692" s="107" t="s">
        <v>8903</v>
      </c>
      <c r="C3692" s="107" t="s">
        <v>10044</v>
      </c>
      <c r="D3692" s="107" t="s">
        <v>4509</v>
      </c>
      <c r="E3692" s="36" t="s">
        <v>10045</v>
      </c>
      <c r="F3692" s="14"/>
      <c r="G3692" s="14"/>
      <c r="H3692" s="14"/>
      <c r="I3692" s="14"/>
      <c r="J3692" s="14"/>
      <c r="K3692" s="14"/>
      <c r="L3692" s="14"/>
      <c r="M3692" s="14"/>
      <c r="N3692" s="14"/>
      <c r="O3692" s="14"/>
      <c r="P3692" s="14"/>
      <c r="Q3692" s="14"/>
      <c r="R3692" s="14"/>
      <c r="S3692" s="14"/>
      <c r="T3692" s="14"/>
      <c r="U3692" s="14"/>
      <c r="V3692" s="14"/>
      <c r="W3692" s="14"/>
      <c r="X3692" s="14"/>
      <c r="Y3692" s="14"/>
      <c r="Z3692" s="14"/>
    </row>
    <row r="3693">
      <c r="A3693" s="106">
        <v>3692.0</v>
      </c>
      <c r="B3693" s="107" t="s">
        <v>8903</v>
      </c>
      <c r="C3693" s="107" t="s">
        <v>10046</v>
      </c>
      <c r="D3693" s="107" t="s">
        <v>4505</v>
      </c>
      <c r="E3693" s="36" t="s">
        <v>10047</v>
      </c>
      <c r="F3693" s="14"/>
      <c r="G3693" s="14"/>
      <c r="H3693" s="14"/>
      <c r="I3693" s="14"/>
      <c r="J3693" s="14"/>
      <c r="K3693" s="14"/>
      <c r="L3693" s="14"/>
      <c r="M3693" s="14"/>
      <c r="N3693" s="14"/>
      <c r="O3693" s="14"/>
      <c r="P3693" s="14"/>
      <c r="Q3693" s="14"/>
      <c r="R3693" s="14"/>
      <c r="S3693" s="14"/>
      <c r="T3693" s="14"/>
      <c r="U3693" s="14"/>
      <c r="V3693" s="14"/>
      <c r="W3693" s="14"/>
      <c r="X3693" s="14"/>
      <c r="Y3693" s="14"/>
      <c r="Z3693" s="14"/>
    </row>
    <row r="3694">
      <c r="A3694" s="106">
        <v>3693.0</v>
      </c>
      <c r="B3694" s="107" t="s">
        <v>8903</v>
      </c>
      <c r="C3694" s="107" t="s">
        <v>4541</v>
      </c>
      <c r="D3694" s="107" t="s">
        <v>4505</v>
      </c>
      <c r="E3694" s="36" t="s">
        <v>10048</v>
      </c>
      <c r="F3694" s="14"/>
      <c r="G3694" s="14"/>
      <c r="H3694" s="14"/>
      <c r="I3694" s="14"/>
      <c r="J3694" s="14"/>
      <c r="K3694" s="14"/>
      <c r="L3694" s="14"/>
      <c r="M3694" s="14"/>
      <c r="N3694" s="14"/>
      <c r="O3694" s="14"/>
      <c r="P3694" s="14"/>
      <c r="Q3694" s="14"/>
      <c r="R3694" s="14"/>
      <c r="S3694" s="14"/>
      <c r="T3694" s="14"/>
      <c r="U3694" s="14"/>
      <c r="V3694" s="14"/>
      <c r="W3694" s="14"/>
      <c r="X3694" s="14"/>
      <c r="Y3694" s="14"/>
      <c r="Z3694" s="14"/>
    </row>
    <row r="3695">
      <c r="A3695" s="106">
        <v>3694.0</v>
      </c>
      <c r="B3695" s="107" t="s">
        <v>8903</v>
      </c>
      <c r="C3695" s="107" t="s">
        <v>10049</v>
      </c>
      <c r="D3695" s="107" t="s">
        <v>4509</v>
      </c>
      <c r="E3695" s="36" t="s">
        <v>10050</v>
      </c>
      <c r="F3695" s="14"/>
      <c r="G3695" s="14"/>
      <c r="H3695" s="14"/>
      <c r="I3695" s="14"/>
      <c r="J3695" s="14"/>
      <c r="K3695" s="14"/>
      <c r="L3695" s="14"/>
      <c r="M3695" s="14"/>
      <c r="N3695" s="14"/>
      <c r="O3695" s="14"/>
      <c r="P3695" s="14"/>
      <c r="Q3695" s="14"/>
      <c r="R3695" s="14"/>
      <c r="S3695" s="14"/>
      <c r="T3695" s="14"/>
      <c r="U3695" s="14"/>
      <c r="V3695" s="14"/>
      <c r="W3695" s="14"/>
      <c r="X3695" s="14"/>
      <c r="Y3695" s="14"/>
      <c r="Z3695" s="14"/>
    </row>
    <row r="3696">
      <c r="A3696" s="106">
        <v>3695.0</v>
      </c>
      <c r="B3696" s="107" t="s">
        <v>8903</v>
      </c>
      <c r="C3696" s="107" t="s">
        <v>5086</v>
      </c>
      <c r="D3696" s="107" t="s">
        <v>4509</v>
      </c>
      <c r="E3696" s="36" t="s">
        <v>10051</v>
      </c>
      <c r="F3696" s="14"/>
      <c r="G3696" s="14"/>
      <c r="H3696" s="14"/>
      <c r="I3696" s="14"/>
      <c r="J3696" s="14"/>
      <c r="K3696" s="14"/>
      <c r="L3696" s="14"/>
      <c r="M3696" s="14"/>
      <c r="N3696" s="14"/>
      <c r="O3696" s="14"/>
      <c r="P3696" s="14"/>
      <c r="Q3696" s="14"/>
      <c r="R3696" s="14"/>
      <c r="S3696" s="14"/>
      <c r="T3696" s="14"/>
      <c r="U3696" s="14"/>
      <c r="V3696" s="14"/>
      <c r="W3696" s="14"/>
      <c r="X3696" s="14"/>
      <c r="Y3696" s="14"/>
      <c r="Z3696" s="14"/>
    </row>
    <row r="3697">
      <c r="A3697" s="106">
        <v>3696.0</v>
      </c>
      <c r="B3697" s="107" t="s">
        <v>8903</v>
      </c>
      <c r="C3697" s="107" t="s">
        <v>10052</v>
      </c>
      <c r="D3697" s="107" t="s">
        <v>4509</v>
      </c>
      <c r="E3697" s="36" t="s">
        <v>10053</v>
      </c>
      <c r="F3697" s="14"/>
      <c r="G3697" s="14"/>
      <c r="H3697" s="14"/>
      <c r="I3697" s="14"/>
      <c r="J3697" s="14"/>
      <c r="K3697" s="14"/>
      <c r="L3697" s="14"/>
      <c r="M3697" s="14"/>
      <c r="N3697" s="14"/>
      <c r="O3697" s="14"/>
      <c r="P3697" s="14"/>
      <c r="Q3697" s="14"/>
      <c r="R3697" s="14"/>
      <c r="S3697" s="14"/>
      <c r="T3697" s="14"/>
      <c r="U3697" s="14"/>
      <c r="V3697" s="14"/>
      <c r="W3697" s="14"/>
      <c r="X3697" s="14"/>
      <c r="Y3697" s="14"/>
      <c r="Z3697" s="14"/>
    </row>
    <row r="3698">
      <c r="A3698" s="106">
        <v>3697.0</v>
      </c>
      <c r="B3698" s="107" t="s">
        <v>8903</v>
      </c>
      <c r="C3698" s="107" t="s">
        <v>10054</v>
      </c>
      <c r="D3698" s="107" t="s">
        <v>4509</v>
      </c>
      <c r="E3698" s="36" t="s">
        <v>10055</v>
      </c>
      <c r="F3698" s="14"/>
      <c r="G3698" s="14"/>
      <c r="H3698" s="14"/>
      <c r="I3698" s="14"/>
      <c r="J3698" s="14"/>
      <c r="K3698" s="14"/>
      <c r="L3698" s="14"/>
      <c r="M3698" s="14"/>
      <c r="N3698" s="14"/>
      <c r="O3698" s="14"/>
      <c r="P3698" s="14"/>
      <c r="Q3698" s="14"/>
      <c r="R3698" s="14"/>
      <c r="S3698" s="14"/>
      <c r="T3698" s="14"/>
      <c r="U3698" s="14"/>
      <c r="V3698" s="14"/>
      <c r="W3698" s="14"/>
      <c r="X3698" s="14"/>
      <c r="Y3698" s="14"/>
      <c r="Z3698" s="14"/>
    </row>
    <row r="3699">
      <c r="A3699" s="106">
        <v>3698.0</v>
      </c>
      <c r="B3699" s="107" t="s">
        <v>8903</v>
      </c>
      <c r="C3699" s="107" t="s">
        <v>8392</v>
      </c>
      <c r="D3699" s="107" t="s">
        <v>4509</v>
      </c>
      <c r="E3699" s="36" t="s">
        <v>10056</v>
      </c>
      <c r="F3699" s="14"/>
      <c r="G3699" s="14"/>
      <c r="H3699" s="14"/>
      <c r="I3699" s="14"/>
      <c r="J3699" s="14"/>
      <c r="K3699" s="14"/>
      <c r="L3699" s="14"/>
      <c r="M3699" s="14"/>
      <c r="N3699" s="14"/>
      <c r="O3699" s="14"/>
      <c r="P3699" s="14"/>
      <c r="Q3699" s="14"/>
      <c r="R3699" s="14"/>
      <c r="S3699" s="14"/>
      <c r="T3699" s="14"/>
      <c r="U3699" s="14"/>
      <c r="V3699" s="14"/>
      <c r="W3699" s="14"/>
      <c r="X3699" s="14"/>
      <c r="Y3699" s="14"/>
      <c r="Z3699" s="14"/>
    </row>
    <row r="3700">
      <c r="A3700" s="106">
        <v>3699.0</v>
      </c>
      <c r="B3700" s="107" t="s">
        <v>8903</v>
      </c>
      <c r="C3700" s="107" t="s">
        <v>10057</v>
      </c>
      <c r="D3700" s="107" t="s">
        <v>4509</v>
      </c>
      <c r="E3700" s="36" t="s">
        <v>10058</v>
      </c>
      <c r="F3700" s="14"/>
      <c r="G3700" s="14"/>
      <c r="H3700" s="14"/>
      <c r="I3700" s="14"/>
      <c r="J3700" s="14"/>
      <c r="K3700" s="14"/>
      <c r="L3700" s="14"/>
      <c r="M3700" s="14"/>
      <c r="N3700" s="14"/>
      <c r="O3700" s="14"/>
      <c r="P3700" s="14"/>
      <c r="Q3700" s="14"/>
      <c r="R3700" s="14"/>
      <c r="S3700" s="14"/>
      <c r="T3700" s="14"/>
      <c r="U3700" s="14"/>
      <c r="V3700" s="14"/>
      <c r="W3700" s="14"/>
      <c r="X3700" s="14"/>
      <c r="Y3700" s="14"/>
      <c r="Z3700" s="14"/>
    </row>
    <row r="3701">
      <c r="A3701" s="106">
        <v>3700.0</v>
      </c>
      <c r="B3701" s="107" t="s">
        <v>8903</v>
      </c>
      <c r="C3701" s="107" t="s">
        <v>10059</v>
      </c>
      <c r="D3701" s="107" t="s">
        <v>4509</v>
      </c>
      <c r="E3701" s="36" t="s">
        <v>10060</v>
      </c>
      <c r="F3701" s="14"/>
      <c r="G3701" s="14"/>
      <c r="H3701" s="14"/>
      <c r="I3701" s="14"/>
      <c r="J3701" s="14"/>
      <c r="K3701" s="14"/>
      <c r="L3701" s="14"/>
      <c r="M3701" s="14"/>
      <c r="N3701" s="14"/>
      <c r="O3701" s="14"/>
      <c r="P3701" s="14"/>
      <c r="Q3701" s="14"/>
      <c r="R3701" s="14"/>
      <c r="S3701" s="14"/>
      <c r="T3701" s="14"/>
      <c r="U3701" s="14"/>
      <c r="V3701" s="14"/>
      <c r="W3701" s="14"/>
      <c r="X3701" s="14"/>
      <c r="Y3701" s="14"/>
      <c r="Z3701" s="14"/>
    </row>
    <row r="3702">
      <c r="A3702" s="106">
        <v>3701.0</v>
      </c>
      <c r="B3702" s="107" t="s">
        <v>8903</v>
      </c>
      <c r="C3702" s="107" t="s">
        <v>4909</v>
      </c>
      <c r="D3702" s="107" t="s">
        <v>4509</v>
      </c>
      <c r="E3702" s="36" t="s">
        <v>10061</v>
      </c>
      <c r="F3702" s="14"/>
      <c r="G3702" s="14"/>
      <c r="H3702" s="14"/>
      <c r="I3702" s="14"/>
      <c r="J3702" s="14"/>
      <c r="K3702" s="14"/>
      <c r="L3702" s="14"/>
      <c r="M3702" s="14"/>
      <c r="N3702" s="14"/>
      <c r="O3702" s="14"/>
      <c r="P3702" s="14"/>
      <c r="Q3702" s="14"/>
      <c r="R3702" s="14"/>
      <c r="S3702" s="14"/>
      <c r="T3702" s="14"/>
      <c r="U3702" s="14"/>
      <c r="V3702" s="14"/>
      <c r="W3702" s="14"/>
      <c r="X3702" s="14"/>
      <c r="Y3702" s="14"/>
      <c r="Z3702" s="14"/>
    </row>
    <row r="3703">
      <c r="A3703" s="106">
        <v>3702.0</v>
      </c>
      <c r="B3703" s="107" t="s">
        <v>8903</v>
      </c>
      <c r="C3703" s="107" t="s">
        <v>10062</v>
      </c>
      <c r="D3703" s="107" t="s">
        <v>4509</v>
      </c>
      <c r="E3703" s="36" t="s">
        <v>10063</v>
      </c>
      <c r="F3703" s="14"/>
      <c r="G3703" s="14"/>
      <c r="H3703" s="14"/>
      <c r="I3703" s="14"/>
      <c r="J3703" s="14"/>
      <c r="K3703" s="14"/>
      <c r="L3703" s="14"/>
      <c r="M3703" s="14"/>
      <c r="N3703" s="14"/>
      <c r="O3703" s="14"/>
      <c r="P3703" s="14"/>
      <c r="Q3703" s="14"/>
      <c r="R3703" s="14"/>
      <c r="S3703" s="14"/>
      <c r="T3703" s="14"/>
      <c r="U3703" s="14"/>
      <c r="V3703" s="14"/>
      <c r="W3703" s="14"/>
      <c r="X3703" s="14"/>
      <c r="Y3703" s="14"/>
      <c r="Z3703" s="14"/>
    </row>
    <row r="3704">
      <c r="A3704" s="106">
        <v>3703.0</v>
      </c>
      <c r="B3704" s="107" t="s">
        <v>8903</v>
      </c>
      <c r="C3704" s="107" t="s">
        <v>10064</v>
      </c>
      <c r="D3704" s="107" t="s">
        <v>4509</v>
      </c>
      <c r="E3704" s="36" t="s">
        <v>10065</v>
      </c>
      <c r="F3704" s="14"/>
      <c r="G3704" s="14"/>
      <c r="H3704" s="14"/>
      <c r="I3704" s="14"/>
      <c r="J3704" s="14"/>
      <c r="K3704" s="14"/>
      <c r="L3704" s="14"/>
      <c r="M3704" s="14"/>
      <c r="N3704" s="14"/>
      <c r="O3704" s="14"/>
      <c r="P3704" s="14"/>
      <c r="Q3704" s="14"/>
      <c r="R3704" s="14"/>
      <c r="S3704" s="14"/>
      <c r="T3704" s="14"/>
      <c r="U3704" s="14"/>
      <c r="V3704" s="14"/>
      <c r="W3704" s="14"/>
      <c r="X3704" s="14"/>
      <c r="Y3704" s="14"/>
      <c r="Z3704" s="14"/>
    </row>
    <row r="3705">
      <c r="A3705" s="106">
        <v>3704.0</v>
      </c>
      <c r="B3705" s="107" t="s">
        <v>8903</v>
      </c>
      <c r="C3705" s="107" t="s">
        <v>4530</v>
      </c>
      <c r="D3705" s="107" t="s">
        <v>4509</v>
      </c>
      <c r="E3705" s="36" t="s">
        <v>10066</v>
      </c>
      <c r="F3705" s="14"/>
      <c r="G3705" s="14"/>
      <c r="H3705" s="14"/>
      <c r="I3705" s="14"/>
      <c r="J3705" s="14"/>
      <c r="K3705" s="14"/>
      <c r="L3705" s="14"/>
      <c r="M3705" s="14"/>
      <c r="N3705" s="14"/>
      <c r="O3705" s="14"/>
      <c r="P3705" s="14"/>
      <c r="Q3705" s="14"/>
      <c r="R3705" s="14"/>
      <c r="S3705" s="14"/>
      <c r="T3705" s="14"/>
      <c r="U3705" s="14"/>
      <c r="V3705" s="14"/>
      <c r="W3705" s="14"/>
      <c r="X3705" s="14"/>
      <c r="Y3705" s="14"/>
      <c r="Z3705" s="14"/>
    </row>
    <row r="3706">
      <c r="A3706" s="106">
        <v>3705.0</v>
      </c>
      <c r="B3706" s="107" t="s">
        <v>8903</v>
      </c>
      <c r="C3706" s="107" t="s">
        <v>6897</v>
      </c>
      <c r="D3706" s="107" t="s">
        <v>4509</v>
      </c>
      <c r="E3706" s="36" t="s">
        <v>10067</v>
      </c>
      <c r="F3706" s="14"/>
      <c r="G3706" s="14"/>
      <c r="H3706" s="14"/>
      <c r="I3706" s="14"/>
      <c r="J3706" s="14"/>
      <c r="K3706" s="14"/>
      <c r="L3706" s="14"/>
      <c r="M3706" s="14"/>
      <c r="N3706" s="14"/>
      <c r="O3706" s="14"/>
      <c r="P3706" s="14"/>
      <c r="Q3706" s="14"/>
      <c r="R3706" s="14"/>
      <c r="S3706" s="14"/>
      <c r="T3706" s="14"/>
      <c r="U3706" s="14"/>
      <c r="V3706" s="14"/>
      <c r="W3706" s="14"/>
      <c r="X3706" s="14"/>
      <c r="Y3706" s="14"/>
      <c r="Z3706" s="14"/>
    </row>
    <row r="3707">
      <c r="A3707" s="106">
        <v>3706.0</v>
      </c>
      <c r="B3707" s="107" t="s">
        <v>8903</v>
      </c>
      <c r="C3707" s="107" t="s">
        <v>10068</v>
      </c>
      <c r="D3707" s="107" t="s">
        <v>4509</v>
      </c>
      <c r="E3707" s="36" t="s">
        <v>10069</v>
      </c>
      <c r="F3707" s="14"/>
      <c r="G3707" s="14"/>
      <c r="H3707" s="14"/>
      <c r="I3707" s="14"/>
      <c r="J3707" s="14"/>
      <c r="K3707" s="14"/>
      <c r="L3707" s="14"/>
      <c r="M3707" s="14"/>
      <c r="N3707" s="14"/>
      <c r="O3707" s="14"/>
      <c r="P3707" s="14"/>
      <c r="Q3707" s="14"/>
      <c r="R3707" s="14"/>
      <c r="S3707" s="14"/>
      <c r="T3707" s="14"/>
      <c r="U3707" s="14"/>
      <c r="V3707" s="14"/>
      <c r="W3707" s="14"/>
      <c r="X3707" s="14"/>
      <c r="Y3707" s="14"/>
      <c r="Z3707" s="14"/>
    </row>
    <row r="3708">
      <c r="A3708" s="106">
        <v>3707.0</v>
      </c>
      <c r="B3708" s="107" t="s">
        <v>8903</v>
      </c>
      <c r="C3708" s="107" t="s">
        <v>10070</v>
      </c>
      <c r="D3708" s="107" t="s">
        <v>4509</v>
      </c>
      <c r="E3708" s="36" t="s">
        <v>10071</v>
      </c>
      <c r="F3708" s="14"/>
      <c r="G3708" s="14"/>
      <c r="H3708" s="14"/>
      <c r="I3708" s="14"/>
      <c r="J3708" s="14"/>
      <c r="K3708" s="14"/>
      <c r="L3708" s="14"/>
      <c r="M3708" s="14"/>
      <c r="N3708" s="14"/>
      <c r="O3708" s="14"/>
      <c r="P3708" s="14"/>
      <c r="Q3708" s="14"/>
      <c r="R3708" s="14"/>
      <c r="S3708" s="14"/>
      <c r="T3708" s="14"/>
      <c r="U3708" s="14"/>
      <c r="V3708" s="14"/>
      <c r="W3708" s="14"/>
      <c r="X3708" s="14"/>
      <c r="Y3708" s="14"/>
      <c r="Z3708" s="14"/>
    </row>
    <row r="3709">
      <c r="A3709" s="106">
        <v>3708.0</v>
      </c>
      <c r="B3709" s="107" t="s">
        <v>8903</v>
      </c>
      <c r="C3709" s="107" t="s">
        <v>10072</v>
      </c>
      <c r="D3709" s="107" t="s">
        <v>4680</v>
      </c>
      <c r="E3709" s="36" t="s">
        <v>10073</v>
      </c>
      <c r="F3709" s="14"/>
      <c r="G3709" s="14"/>
      <c r="H3709" s="14"/>
      <c r="I3709" s="14"/>
      <c r="J3709" s="14"/>
      <c r="K3709" s="14"/>
      <c r="L3709" s="14"/>
      <c r="M3709" s="14"/>
      <c r="N3709" s="14"/>
      <c r="O3709" s="14"/>
      <c r="P3709" s="14"/>
      <c r="Q3709" s="14"/>
      <c r="R3709" s="14"/>
      <c r="S3709" s="14"/>
      <c r="T3709" s="14"/>
      <c r="U3709" s="14"/>
      <c r="V3709" s="14"/>
      <c r="W3709" s="14"/>
      <c r="X3709" s="14"/>
      <c r="Y3709" s="14"/>
      <c r="Z3709" s="14"/>
    </row>
    <row r="3710">
      <c r="A3710" s="106">
        <v>3709.0</v>
      </c>
      <c r="B3710" s="107" t="s">
        <v>8903</v>
      </c>
      <c r="C3710" s="107" t="s">
        <v>4976</v>
      </c>
      <c r="D3710" s="107" t="s">
        <v>4509</v>
      </c>
      <c r="E3710" s="36" t="s">
        <v>10074</v>
      </c>
      <c r="F3710" s="14"/>
      <c r="G3710" s="14"/>
      <c r="H3710" s="14"/>
      <c r="I3710" s="14"/>
      <c r="J3710" s="14"/>
      <c r="K3710" s="14"/>
      <c r="L3710" s="14"/>
      <c r="M3710" s="14"/>
      <c r="N3710" s="14"/>
      <c r="O3710" s="14"/>
      <c r="P3710" s="14"/>
      <c r="Q3710" s="14"/>
      <c r="R3710" s="14"/>
      <c r="S3710" s="14"/>
      <c r="T3710" s="14"/>
      <c r="U3710" s="14"/>
      <c r="V3710" s="14"/>
      <c r="W3710" s="14"/>
      <c r="X3710" s="14"/>
      <c r="Y3710" s="14"/>
      <c r="Z3710" s="14"/>
    </row>
    <row r="3711">
      <c r="A3711" s="106">
        <v>3710.0</v>
      </c>
      <c r="B3711" s="107" t="s">
        <v>8903</v>
      </c>
      <c r="C3711" s="107" t="s">
        <v>5197</v>
      </c>
      <c r="D3711" s="107" t="s">
        <v>4509</v>
      </c>
      <c r="E3711" s="36" t="s">
        <v>10075</v>
      </c>
      <c r="F3711" s="14"/>
      <c r="G3711" s="14"/>
      <c r="H3711" s="14"/>
      <c r="I3711" s="14"/>
      <c r="J3711" s="14"/>
      <c r="K3711" s="14"/>
      <c r="L3711" s="14"/>
      <c r="M3711" s="14"/>
      <c r="N3711" s="14"/>
      <c r="O3711" s="14"/>
      <c r="P3711" s="14"/>
      <c r="Q3711" s="14"/>
      <c r="R3711" s="14"/>
      <c r="S3711" s="14"/>
      <c r="T3711" s="14"/>
      <c r="U3711" s="14"/>
      <c r="V3711" s="14"/>
      <c r="W3711" s="14"/>
      <c r="X3711" s="14"/>
      <c r="Y3711" s="14"/>
      <c r="Z3711" s="14"/>
    </row>
    <row r="3712">
      <c r="A3712" s="106">
        <v>3711.0</v>
      </c>
      <c r="B3712" s="107" t="s">
        <v>8903</v>
      </c>
      <c r="C3712" s="107" t="s">
        <v>5704</v>
      </c>
      <c r="D3712" s="107" t="s">
        <v>4505</v>
      </c>
      <c r="E3712" s="36" t="s">
        <v>10076</v>
      </c>
      <c r="F3712" s="14"/>
      <c r="G3712" s="14"/>
      <c r="H3712" s="14"/>
      <c r="I3712" s="14"/>
      <c r="J3712" s="14"/>
      <c r="K3712" s="14"/>
      <c r="L3712" s="14"/>
      <c r="M3712" s="14"/>
      <c r="N3712" s="14"/>
      <c r="O3712" s="14"/>
      <c r="P3712" s="14"/>
      <c r="Q3712" s="14"/>
      <c r="R3712" s="14"/>
      <c r="S3712" s="14"/>
      <c r="T3712" s="14"/>
      <c r="U3712" s="14"/>
      <c r="V3712" s="14"/>
      <c r="W3712" s="14"/>
      <c r="X3712" s="14"/>
      <c r="Y3712" s="14"/>
      <c r="Z3712" s="14"/>
    </row>
    <row r="3713">
      <c r="A3713" s="106">
        <v>3712.0</v>
      </c>
      <c r="B3713" s="107" t="s">
        <v>8903</v>
      </c>
      <c r="C3713" s="107" t="s">
        <v>10077</v>
      </c>
      <c r="D3713" s="107" t="s">
        <v>4509</v>
      </c>
      <c r="E3713" s="36" t="s">
        <v>10078</v>
      </c>
      <c r="F3713" s="14"/>
      <c r="G3713" s="14"/>
      <c r="H3713" s="14"/>
      <c r="I3713" s="14"/>
      <c r="J3713" s="14"/>
      <c r="K3713" s="14"/>
      <c r="L3713" s="14"/>
      <c r="M3713" s="14"/>
      <c r="N3713" s="14"/>
      <c r="O3713" s="14"/>
      <c r="P3713" s="14"/>
      <c r="Q3713" s="14"/>
      <c r="R3713" s="14"/>
      <c r="S3713" s="14"/>
      <c r="T3713" s="14"/>
      <c r="U3713" s="14"/>
      <c r="V3713" s="14"/>
      <c r="W3713" s="14"/>
      <c r="X3713" s="14"/>
      <c r="Y3713" s="14"/>
      <c r="Z3713" s="14"/>
    </row>
    <row r="3714">
      <c r="A3714" s="106">
        <v>3713.0</v>
      </c>
      <c r="B3714" s="107" t="s">
        <v>8903</v>
      </c>
      <c r="C3714" s="107" t="s">
        <v>9479</v>
      </c>
      <c r="D3714" s="107" t="s">
        <v>4505</v>
      </c>
      <c r="E3714" s="36" t="s">
        <v>10079</v>
      </c>
      <c r="F3714" s="14"/>
      <c r="G3714" s="14"/>
      <c r="H3714" s="14"/>
      <c r="I3714" s="14"/>
      <c r="J3714" s="14"/>
      <c r="K3714" s="14"/>
      <c r="L3714" s="14"/>
      <c r="M3714" s="14"/>
      <c r="N3714" s="14"/>
      <c r="O3714" s="14"/>
      <c r="P3714" s="14"/>
      <c r="Q3714" s="14"/>
      <c r="R3714" s="14"/>
      <c r="S3714" s="14"/>
      <c r="T3714" s="14"/>
      <c r="U3714" s="14"/>
      <c r="V3714" s="14"/>
      <c r="W3714" s="14"/>
      <c r="X3714" s="14"/>
      <c r="Y3714" s="14"/>
      <c r="Z3714" s="14"/>
    </row>
    <row r="3715">
      <c r="A3715" s="106">
        <v>3714.0</v>
      </c>
      <c r="B3715" s="107" t="s">
        <v>8903</v>
      </c>
      <c r="C3715" s="107" t="s">
        <v>4535</v>
      </c>
      <c r="D3715" s="107" t="s">
        <v>4680</v>
      </c>
      <c r="E3715" s="36" t="s">
        <v>10080</v>
      </c>
      <c r="F3715" s="14"/>
      <c r="G3715" s="14"/>
      <c r="H3715" s="14"/>
      <c r="I3715" s="14"/>
      <c r="J3715" s="14"/>
      <c r="K3715" s="14"/>
      <c r="L3715" s="14"/>
      <c r="M3715" s="14"/>
      <c r="N3715" s="14"/>
      <c r="O3715" s="14"/>
      <c r="P3715" s="14"/>
      <c r="Q3715" s="14"/>
      <c r="R3715" s="14"/>
      <c r="S3715" s="14"/>
      <c r="T3715" s="14"/>
      <c r="U3715" s="14"/>
      <c r="V3715" s="14"/>
      <c r="W3715" s="14"/>
      <c r="X3715" s="14"/>
      <c r="Y3715" s="14"/>
      <c r="Z3715" s="14"/>
    </row>
    <row r="3716">
      <c r="A3716" s="106">
        <v>3715.0</v>
      </c>
      <c r="B3716" s="107" t="s">
        <v>8903</v>
      </c>
      <c r="C3716" s="107" t="s">
        <v>10081</v>
      </c>
      <c r="D3716" s="107" t="s">
        <v>4509</v>
      </c>
      <c r="E3716" s="36" t="s">
        <v>10082</v>
      </c>
      <c r="F3716" s="14"/>
      <c r="G3716" s="14"/>
      <c r="H3716" s="14"/>
      <c r="I3716" s="14"/>
      <c r="J3716" s="14"/>
      <c r="K3716" s="14"/>
      <c r="L3716" s="14"/>
      <c r="M3716" s="14"/>
      <c r="N3716" s="14"/>
      <c r="O3716" s="14"/>
      <c r="P3716" s="14"/>
      <c r="Q3716" s="14"/>
      <c r="R3716" s="14"/>
      <c r="S3716" s="14"/>
      <c r="T3716" s="14"/>
      <c r="U3716" s="14"/>
      <c r="V3716" s="14"/>
      <c r="W3716" s="14"/>
      <c r="X3716" s="14"/>
      <c r="Y3716" s="14"/>
      <c r="Z3716" s="14"/>
    </row>
    <row r="3717">
      <c r="A3717" s="106">
        <v>3716.0</v>
      </c>
      <c r="B3717" s="107" t="s">
        <v>8903</v>
      </c>
      <c r="C3717" s="107" t="s">
        <v>10083</v>
      </c>
      <c r="D3717" s="107" t="s">
        <v>4509</v>
      </c>
      <c r="E3717" s="36" t="s">
        <v>10084</v>
      </c>
      <c r="F3717" s="14"/>
      <c r="G3717" s="14"/>
      <c r="H3717" s="14"/>
      <c r="I3717" s="14"/>
      <c r="J3717" s="14"/>
      <c r="K3717" s="14"/>
      <c r="L3717" s="14"/>
      <c r="M3717" s="14"/>
      <c r="N3717" s="14"/>
      <c r="O3717" s="14"/>
      <c r="P3717" s="14"/>
      <c r="Q3717" s="14"/>
      <c r="R3717" s="14"/>
      <c r="S3717" s="14"/>
      <c r="T3717" s="14"/>
      <c r="U3717" s="14"/>
      <c r="V3717" s="14"/>
      <c r="W3717" s="14"/>
      <c r="X3717" s="14"/>
      <c r="Y3717" s="14"/>
      <c r="Z3717" s="14"/>
    </row>
    <row r="3718">
      <c r="A3718" s="106">
        <v>3717.0</v>
      </c>
      <c r="B3718" s="107" t="s">
        <v>8903</v>
      </c>
      <c r="C3718" s="107" t="s">
        <v>10085</v>
      </c>
      <c r="D3718" s="107" t="s">
        <v>4509</v>
      </c>
      <c r="E3718" s="36" t="s">
        <v>10086</v>
      </c>
      <c r="F3718" s="14"/>
      <c r="G3718" s="14"/>
      <c r="H3718" s="14"/>
      <c r="I3718" s="14"/>
      <c r="J3718" s="14"/>
      <c r="K3718" s="14"/>
      <c r="L3718" s="14"/>
      <c r="M3718" s="14"/>
      <c r="N3718" s="14"/>
      <c r="O3718" s="14"/>
      <c r="P3718" s="14"/>
      <c r="Q3718" s="14"/>
      <c r="R3718" s="14"/>
      <c r="S3718" s="14"/>
      <c r="T3718" s="14"/>
      <c r="U3718" s="14"/>
      <c r="V3718" s="14"/>
      <c r="W3718" s="14"/>
      <c r="X3718" s="14"/>
      <c r="Y3718" s="14"/>
      <c r="Z3718" s="14"/>
    </row>
    <row r="3719">
      <c r="A3719" s="106">
        <v>3718.0</v>
      </c>
      <c r="B3719" s="107" t="s">
        <v>8903</v>
      </c>
      <c r="C3719" s="107" t="s">
        <v>5884</v>
      </c>
      <c r="D3719" s="107" t="s">
        <v>4509</v>
      </c>
      <c r="E3719" s="36" t="s">
        <v>10087</v>
      </c>
      <c r="F3719" s="14"/>
      <c r="G3719" s="14"/>
      <c r="H3719" s="14"/>
      <c r="I3719" s="14"/>
      <c r="J3719" s="14"/>
      <c r="K3719" s="14"/>
      <c r="L3719" s="14"/>
      <c r="M3719" s="14"/>
      <c r="N3719" s="14"/>
      <c r="O3719" s="14"/>
      <c r="P3719" s="14"/>
      <c r="Q3719" s="14"/>
      <c r="R3719" s="14"/>
      <c r="S3719" s="14"/>
      <c r="T3719" s="14"/>
      <c r="U3719" s="14"/>
      <c r="V3719" s="14"/>
      <c r="W3719" s="14"/>
      <c r="X3719" s="14"/>
      <c r="Y3719" s="14"/>
      <c r="Z3719" s="14"/>
    </row>
    <row r="3720">
      <c r="A3720" s="106">
        <v>3719.0</v>
      </c>
      <c r="B3720" s="107" t="s">
        <v>8903</v>
      </c>
      <c r="C3720" s="107" t="s">
        <v>5096</v>
      </c>
      <c r="D3720" s="107" t="s">
        <v>4509</v>
      </c>
      <c r="E3720" s="36" t="s">
        <v>10088</v>
      </c>
      <c r="F3720" s="14"/>
      <c r="G3720" s="14"/>
      <c r="H3720" s="14"/>
      <c r="I3720" s="14"/>
      <c r="J3720" s="14"/>
      <c r="K3720" s="14"/>
      <c r="L3720" s="14"/>
      <c r="M3720" s="14"/>
      <c r="N3720" s="14"/>
      <c r="O3720" s="14"/>
      <c r="P3720" s="14"/>
      <c r="Q3720" s="14"/>
      <c r="R3720" s="14"/>
      <c r="S3720" s="14"/>
      <c r="T3720" s="14"/>
      <c r="U3720" s="14"/>
      <c r="V3720" s="14"/>
      <c r="W3720" s="14"/>
      <c r="X3720" s="14"/>
      <c r="Y3720" s="14"/>
      <c r="Z3720" s="14"/>
    </row>
    <row r="3721">
      <c r="A3721" s="106">
        <v>3720.0</v>
      </c>
      <c r="B3721" s="107" t="s">
        <v>8903</v>
      </c>
      <c r="C3721" s="107" t="s">
        <v>10089</v>
      </c>
      <c r="D3721" s="107" t="s">
        <v>5366</v>
      </c>
      <c r="E3721" s="36" t="s">
        <v>10090</v>
      </c>
      <c r="F3721" s="14"/>
      <c r="G3721" s="14"/>
      <c r="H3721" s="14"/>
      <c r="I3721" s="14"/>
      <c r="J3721" s="14"/>
      <c r="K3721" s="14"/>
      <c r="L3721" s="14"/>
      <c r="M3721" s="14"/>
      <c r="N3721" s="14"/>
      <c r="O3721" s="14"/>
      <c r="P3721" s="14"/>
      <c r="Q3721" s="14"/>
      <c r="R3721" s="14"/>
      <c r="S3721" s="14"/>
      <c r="T3721" s="14"/>
      <c r="U3721" s="14"/>
      <c r="V3721" s="14"/>
      <c r="W3721" s="14"/>
      <c r="X3721" s="14"/>
      <c r="Y3721" s="14"/>
      <c r="Z3721" s="14"/>
    </row>
    <row r="3722">
      <c r="A3722" s="106">
        <v>3721.0</v>
      </c>
      <c r="B3722" s="107" t="s">
        <v>8903</v>
      </c>
      <c r="C3722" s="107" t="s">
        <v>5381</v>
      </c>
      <c r="D3722" s="107" t="s">
        <v>4509</v>
      </c>
      <c r="E3722" s="36" t="s">
        <v>10091</v>
      </c>
      <c r="F3722" s="14"/>
      <c r="G3722" s="14"/>
      <c r="H3722" s="14"/>
      <c r="I3722" s="14"/>
      <c r="J3722" s="14"/>
      <c r="K3722" s="14"/>
      <c r="L3722" s="14"/>
      <c r="M3722" s="14"/>
      <c r="N3722" s="14"/>
      <c r="O3722" s="14"/>
      <c r="P3722" s="14"/>
      <c r="Q3722" s="14"/>
      <c r="R3722" s="14"/>
      <c r="S3722" s="14"/>
      <c r="T3722" s="14"/>
      <c r="U3722" s="14"/>
      <c r="V3722" s="14"/>
      <c r="W3722" s="14"/>
      <c r="X3722" s="14"/>
      <c r="Y3722" s="14"/>
      <c r="Z3722" s="14"/>
    </row>
    <row r="3723">
      <c r="A3723" s="106">
        <v>3722.0</v>
      </c>
      <c r="B3723" s="107" t="s">
        <v>8903</v>
      </c>
      <c r="C3723" s="107" t="s">
        <v>5384</v>
      </c>
      <c r="D3723" s="107" t="s">
        <v>4509</v>
      </c>
      <c r="E3723" s="36" t="s">
        <v>10092</v>
      </c>
      <c r="F3723" s="14"/>
      <c r="G3723" s="14"/>
      <c r="H3723" s="14"/>
      <c r="I3723" s="14"/>
      <c r="J3723" s="14"/>
      <c r="K3723" s="14"/>
      <c r="L3723" s="14"/>
      <c r="M3723" s="14"/>
      <c r="N3723" s="14"/>
      <c r="O3723" s="14"/>
      <c r="P3723" s="14"/>
      <c r="Q3723" s="14"/>
      <c r="R3723" s="14"/>
      <c r="S3723" s="14"/>
      <c r="T3723" s="14"/>
      <c r="U3723" s="14"/>
      <c r="V3723" s="14"/>
      <c r="W3723" s="14"/>
      <c r="X3723" s="14"/>
      <c r="Y3723" s="14"/>
      <c r="Z3723" s="14"/>
    </row>
    <row r="3724">
      <c r="A3724" s="106">
        <v>3723.0</v>
      </c>
      <c r="B3724" s="107" t="s">
        <v>8903</v>
      </c>
      <c r="C3724" s="107" t="s">
        <v>10093</v>
      </c>
      <c r="D3724" s="107" t="s">
        <v>4509</v>
      </c>
      <c r="E3724" s="36" t="s">
        <v>10094</v>
      </c>
      <c r="F3724" s="14"/>
      <c r="G3724" s="14"/>
      <c r="H3724" s="14"/>
      <c r="I3724" s="14"/>
      <c r="J3724" s="14"/>
      <c r="K3724" s="14"/>
      <c r="L3724" s="14"/>
      <c r="M3724" s="14"/>
      <c r="N3724" s="14"/>
      <c r="O3724" s="14"/>
      <c r="P3724" s="14"/>
      <c r="Q3724" s="14"/>
      <c r="R3724" s="14"/>
      <c r="S3724" s="14"/>
      <c r="T3724" s="14"/>
      <c r="U3724" s="14"/>
      <c r="V3724" s="14"/>
      <c r="W3724" s="14"/>
      <c r="X3724" s="14"/>
      <c r="Y3724" s="14"/>
      <c r="Z3724" s="14"/>
    </row>
    <row r="3725">
      <c r="A3725" s="106">
        <v>3724.0</v>
      </c>
      <c r="B3725" s="107" t="s">
        <v>8903</v>
      </c>
      <c r="C3725" s="107" t="s">
        <v>9011</v>
      </c>
      <c r="D3725" s="107" t="s">
        <v>4509</v>
      </c>
      <c r="E3725" s="36" t="s">
        <v>10095</v>
      </c>
      <c r="F3725" s="14"/>
      <c r="G3725" s="14"/>
      <c r="H3725" s="14"/>
      <c r="I3725" s="14"/>
      <c r="J3725" s="14"/>
      <c r="K3725" s="14"/>
      <c r="L3725" s="14"/>
      <c r="M3725" s="14"/>
      <c r="N3725" s="14"/>
      <c r="O3725" s="14"/>
      <c r="P3725" s="14"/>
      <c r="Q3725" s="14"/>
      <c r="R3725" s="14"/>
      <c r="S3725" s="14"/>
      <c r="T3725" s="14"/>
      <c r="U3725" s="14"/>
      <c r="V3725" s="14"/>
      <c r="W3725" s="14"/>
      <c r="X3725" s="14"/>
      <c r="Y3725" s="14"/>
      <c r="Z3725" s="14"/>
    </row>
    <row r="3726">
      <c r="A3726" s="106">
        <v>3725.0</v>
      </c>
      <c r="B3726" s="107" t="s">
        <v>8903</v>
      </c>
      <c r="C3726" s="107" t="s">
        <v>10096</v>
      </c>
      <c r="D3726" s="107" t="s">
        <v>4509</v>
      </c>
      <c r="E3726" s="36" t="s">
        <v>10097</v>
      </c>
      <c r="F3726" s="14"/>
      <c r="G3726" s="14"/>
      <c r="H3726" s="14"/>
      <c r="I3726" s="14"/>
      <c r="J3726" s="14"/>
      <c r="K3726" s="14"/>
      <c r="L3726" s="14"/>
      <c r="M3726" s="14"/>
      <c r="N3726" s="14"/>
      <c r="O3726" s="14"/>
      <c r="P3726" s="14"/>
      <c r="Q3726" s="14"/>
      <c r="R3726" s="14"/>
      <c r="S3726" s="14"/>
      <c r="T3726" s="14"/>
      <c r="U3726" s="14"/>
      <c r="V3726" s="14"/>
      <c r="W3726" s="14"/>
      <c r="X3726" s="14"/>
      <c r="Y3726" s="14"/>
      <c r="Z3726" s="14"/>
    </row>
    <row r="3727">
      <c r="A3727" s="106">
        <v>3726.0</v>
      </c>
      <c r="B3727" s="107" t="s">
        <v>8903</v>
      </c>
      <c r="C3727" s="107" t="s">
        <v>5162</v>
      </c>
      <c r="D3727" s="107" t="s">
        <v>4509</v>
      </c>
      <c r="E3727" s="36" t="s">
        <v>10098</v>
      </c>
      <c r="F3727" s="14"/>
      <c r="G3727" s="14"/>
      <c r="H3727" s="14"/>
      <c r="I3727" s="14"/>
      <c r="J3727" s="14"/>
      <c r="K3727" s="14"/>
      <c r="L3727" s="14"/>
      <c r="M3727" s="14"/>
      <c r="N3727" s="14"/>
      <c r="O3727" s="14"/>
      <c r="P3727" s="14"/>
      <c r="Q3727" s="14"/>
      <c r="R3727" s="14"/>
      <c r="S3727" s="14"/>
      <c r="T3727" s="14"/>
      <c r="U3727" s="14"/>
      <c r="V3727" s="14"/>
      <c r="W3727" s="14"/>
      <c r="X3727" s="14"/>
      <c r="Y3727" s="14"/>
      <c r="Z3727" s="14"/>
    </row>
    <row r="3728">
      <c r="A3728" s="106">
        <v>3727.0</v>
      </c>
      <c r="B3728" s="107" t="s">
        <v>8903</v>
      </c>
      <c r="C3728" s="107" t="s">
        <v>4882</v>
      </c>
      <c r="D3728" s="107" t="s">
        <v>4509</v>
      </c>
      <c r="E3728" s="36" t="s">
        <v>10099</v>
      </c>
      <c r="F3728" s="14"/>
      <c r="G3728" s="14"/>
      <c r="H3728" s="14"/>
      <c r="I3728" s="14"/>
      <c r="J3728" s="14"/>
      <c r="K3728" s="14"/>
      <c r="L3728" s="14"/>
      <c r="M3728" s="14"/>
      <c r="N3728" s="14"/>
      <c r="O3728" s="14"/>
      <c r="P3728" s="14"/>
      <c r="Q3728" s="14"/>
      <c r="R3728" s="14"/>
      <c r="S3728" s="14"/>
      <c r="T3728" s="14"/>
      <c r="U3728" s="14"/>
      <c r="V3728" s="14"/>
      <c r="W3728" s="14"/>
      <c r="X3728" s="14"/>
      <c r="Y3728" s="14"/>
      <c r="Z3728" s="14"/>
    </row>
    <row r="3729">
      <c r="A3729" s="106">
        <v>3728.0</v>
      </c>
      <c r="B3729" s="107" t="s">
        <v>8903</v>
      </c>
      <c r="C3729" s="107" t="s">
        <v>5719</v>
      </c>
      <c r="D3729" s="107" t="s">
        <v>4505</v>
      </c>
      <c r="E3729" s="36" t="s">
        <v>10100</v>
      </c>
      <c r="F3729" s="14"/>
      <c r="G3729" s="14"/>
      <c r="H3729" s="14"/>
      <c r="I3729" s="14"/>
      <c r="J3729" s="14"/>
      <c r="K3729" s="14"/>
      <c r="L3729" s="14"/>
      <c r="M3729" s="14"/>
      <c r="N3729" s="14"/>
      <c r="O3729" s="14"/>
      <c r="P3729" s="14"/>
      <c r="Q3729" s="14"/>
      <c r="R3729" s="14"/>
      <c r="S3729" s="14"/>
      <c r="T3729" s="14"/>
      <c r="U3729" s="14"/>
      <c r="V3729" s="14"/>
      <c r="W3729" s="14"/>
      <c r="X3729" s="14"/>
      <c r="Y3729" s="14"/>
      <c r="Z3729" s="14"/>
    </row>
    <row r="3730">
      <c r="A3730" s="106">
        <v>3729.0</v>
      </c>
      <c r="B3730" s="107" t="s">
        <v>8903</v>
      </c>
      <c r="C3730" s="107" t="s">
        <v>10101</v>
      </c>
      <c r="D3730" s="107" t="s">
        <v>4509</v>
      </c>
      <c r="E3730" s="36" t="s">
        <v>10102</v>
      </c>
      <c r="F3730" s="14"/>
      <c r="G3730" s="14"/>
      <c r="H3730" s="14"/>
      <c r="I3730" s="14"/>
      <c r="J3730" s="14"/>
      <c r="K3730" s="14"/>
      <c r="L3730" s="14"/>
      <c r="M3730" s="14"/>
      <c r="N3730" s="14"/>
      <c r="O3730" s="14"/>
      <c r="P3730" s="14"/>
      <c r="Q3730" s="14"/>
      <c r="R3730" s="14"/>
      <c r="S3730" s="14"/>
      <c r="T3730" s="14"/>
      <c r="U3730" s="14"/>
      <c r="V3730" s="14"/>
      <c r="W3730" s="14"/>
      <c r="X3730" s="14"/>
      <c r="Y3730" s="14"/>
      <c r="Z3730" s="14"/>
    </row>
    <row r="3731">
      <c r="A3731" s="106">
        <v>3730.0</v>
      </c>
      <c r="B3731" s="107" t="s">
        <v>8903</v>
      </c>
      <c r="C3731" s="107" t="s">
        <v>10103</v>
      </c>
      <c r="D3731" s="107" t="s">
        <v>4505</v>
      </c>
      <c r="E3731" s="36" t="s">
        <v>10104</v>
      </c>
      <c r="F3731" s="14"/>
      <c r="G3731" s="14"/>
      <c r="H3731" s="14"/>
      <c r="I3731" s="14"/>
      <c r="J3731" s="14"/>
      <c r="K3731" s="14"/>
      <c r="L3731" s="14"/>
      <c r="M3731" s="14"/>
      <c r="N3731" s="14"/>
      <c r="O3731" s="14"/>
      <c r="P3731" s="14"/>
      <c r="Q3731" s="14"/>
      <c r="R3731" s="14"/>
      <c r="S3731" s="14"/>
      <c r="T3731" s="14"/>
      <c r="U3731" s="14"/>
      <c r="V3731" s="14"/>
      <c r="W3731" s="14"/>
      <c r="X3731" s="14"/>
      <c r="Y3731" s="14"/>
      <c r="Z3731" s="14"/>
    </row>
    <row r="3732">
      <c r="A3732" s="106">
        <v>3731.0</v>
      </c>
      <c r="B3732" s="107" t="s">
        <v>8903</v>
      </c>
      <c r="C3732" s="107" t="s">
        <v>4692</v>
      </c>
      <c r="D3732" s="107" t="s">
        <v>4509</v>
      </c>
      <c r="E3732" s="36" t="s">
        <v>10105</v>
      </c>
      <c r="F3732" s="14"/>
      <c r="G3732" s="14"/>
      <c r="H3732" s="14"/>
      <c r="I3732" s="14"/>
      <c r="J3732" s="14"/>
      <c r="K3732" s="14"/>
      <c r="L3732" s="14"/>
      <c r="M3732" s="14"/>
      <c r="N3732" s="14"/>
      <c r="O3732" s="14"/>
      <c r="P3732" s="14"/>
      <c r="Q3732" s="14"/>
      <c r="R3732" s="14"/>
      <c r="S3732" s="14"/>
      <c r="T3732" s="14"/>
      <c r="U3732" s="14"/>
      <c r="V3732" s="14"/>
      <c r="W3732" s="14"/>
      <c r="X3732" s="14"/>
      <c r="Y3732" s="14"/>
      <c r="Z3732" s="14"/>
    </row>
    <row r="3733">
      <c r="A3733" s="106">
        <v>3732.0</v>
      </c>
      <c r="B3733" s="107" t="s">
        <v>8903</v>
      </c>
      <c r="C3733" s="107" t="s">
        <v>4652</v>
      </c>
      <c r="D3733" s="107" t="s">
        <v>4509</v>
      </c>
      <c r="E3733" s="36" t="s">
        <v>10106</v>
      </c>
      <c r="F3733" s="14"/>
      <c r="G3733" s="14"/>
      <c r="H3733" s="14"/>
      <c r="I3733" s="14"/>
      <c r="J3733" s="14"/>
      <c r="K3733" s="14"/>
      <c r="L3733" s="14"/>
      <c r="M3733" s="14"/>
      <c r="N3733" s="14"/>
      <c r="O3733" s="14"/>
      <c r="P3733" s="14"/>
      <c r="Q3733" s="14"/>
      <c r="R3733" s="14"/>
      <c r="S3733" s="14"/>
      <c r="T3733" s="14"/>
      <c r="U3733" s="14"/>
      <c r="V3733" s="14"/>
      <c r="W3733" s="14"/>
      <c r="X3733" s="14"/>
      <c r="Y3733" s="14"/>
      <c r="Z3733" s="14"/>
    </row>
    <row r="3734">
      <c r="A3734" s="106">
        <v>3733.0</v>
      </c>
      <c r="B3734" s="107" t="s">
        <v>8903</v>
      </c>
      <c r="C3734" s="107" t="s">
        <v>5508</v>
      </c>
      <c r="D3734" s="107" t="s">
        <v>4509</v>
      </c>
      <c r="E3734" s="36" t="s">
        <v>10107</v>
      </c>
      <c r="F3734" s="14"/>
      <c r="G3734" s="14"/>
      <c r="H3734" s="14"/>
      <c r="I3734" s="14"/>
      <c r="J3734" s="14"/>
      <c r="K3734" s="14"/>
      <c r="L3734" s="14"/>
      <c r="M3734" s="14"/>
      <c r="N3734" s="14"/>
      <c r="O3734" s="14"/>
      <c r="P3734" s="14"/>
      <c r="Q3734" s="14"/>
      <c r="R3734" s="14"/>
      <c r="S3734" s="14"/>
      <c r="T3734" s="14"/>
      <c r="U3734" s="14"/>
      <c r="V3734" s="14"/>
      <c r="W3734" s="14"/>
      <c r="X3734" s="14"/>
      <c r="Y3734" s="14"/>
      <c r="Z3734" s="14"/>
    </row>
    <row r="3735">
      <c r="A3735" s="106">
        <v>3734.0</v>
      </c>
      <c r="B3735" s="107" t="s">
        <v>8903</v>
      </c>
      <c r="C3735" s="107" t="s">
        <v>10108</v>
      </c>
      <c r="D3735" s="107" t="s">
        <v>4680</v>
      </c>
      <c r="E3735" s="36" t="s">
        <v>10109</v>
      </c>
      <c r="F3735" s="14"/>
      <c r="G3735" s="14"/>
      <c r="H3735" s="14"/>
      <c r="I3735" s="14"/>
      <c r="J3735" s="14"/>
      <c r="K3735" s="14"/>
      <c r="L3735" s="14"/>
      <c r="M3735" s="14"/>
      <c r="N3735" s="14"/>
      <c r="O3735" s="14"/>
      <c r="P3735" s="14"/>
      <c r="Q3735" s="14"/>
      <c r="R3735" s="14"/>
      <c r="S3735" s="14"/>
      <c r="T3735" s="14"/>
      <c r="U3735" s="14"/>
      <c r="V3735" s="14"/>
      <c r="W3735" s="14"/>
      <c r="X3735" s="14"/>
      <c r="Y3735" s="14"/>
      <c r="Z3735" s="14"/>
    </row>
    <row r="3736">
      <c r="A3736" s="106">
        <v>3735.0</v>
      </c>
      <c r="B3736" s="107" t="s">
        <v>8903</v>
      </c>
      <c r="C3736" s="107" t="s">
        <v>4692</v>
      </c>
      <c r="D3736" s="107" t="s">
        <v>4680</v>
      </c>
      <c r="E3736" s="36" t="s">
        <v>10110</v>
      </c>
      <c r="F3736" s="14"/>
      <c r="G3736" s="14"/>
      <c r="H3736" s="14"/>
      <c r="I3736" s="14"/>
      <c r="J3736" s="14"/>
      <c r="K3736" s="14"/>
      <c r="L3736" s="14"/>
      <c r="M3736" s="14"/>
      <c r="N3736" s="14"/>
      <c r="O3736" s="14"/>
      <c r="P3736" s="14"/>
      <c r="Q3736" s="14"/>
      <c r="R3736" s="14"/>
      <c r="S3736" s="14"/>
      <c r="T3736" s="14"/>
      <c r="U3736" s="14"/>
      <c r="V3736" s="14"/>
      <c r="W3736" s="14"/>
      <c r="X3736" s="14"/>
      <c r="Y3736" s="14"/>
      <c r="Z3736" s="14"/>
    </row>
    <row r="3737">
      <c r="A3737" s="106">
        <v>3736.0</v>
      </c>
      <c r="B3737" s="107" t="s">
        <v>8903</v>
      </c>
      <c r="C3737" s="107" t="s">
        <v>10111</v>
      </c>
      <c r="D3737" s="107" t="s">
        <v>4509</v>
      </c>
      <c r="E3737" s="36" t="s">
        <v>10112</v>
      </c>
      <c r="F3737" s="14"/>
      <c r="G3737" s="14"/>
      <c r="H3737" s="14"/>
      <c r="I3737" s="14"/>
      <c r="J3737" s="14"/>
      <c r="K3737" s="14"/>
      <c r="L3737" s="14"/>
      <c r="M3737" s="14"/>
      <c r="N3737" s="14"/>
      <c r="O3737" s="14"/>
      <c r="P3737" s="14"/>
      <c r="Q3737" s="14"/>
      <c r="R3737" s="14"/>
      <c r="S3737" s="14"/>
      <c r="T3737" s="14"/>
      <c r="U3737" s="14"/>
      <c r="V3737" s="14"/>
      <c r="W3737" s="14"/>
      <c r="X3737" s="14"/>
      <c r="Y3737" s="14"/>
      <c r="Z3737" s="14"/>
    </row>
    <row r="3738">
      <c r="A3738" s="106">
        <v>3737.0</v>
      </c>
      <c r="B3738" s="107" t="s">
        <v>8903</v>
      </c>
      <c r="C3738" s="107" t="s">
        <v>4530</v>
      </c>
      <c r="D3738" s="107" t="s">
        <v>4505</v>
      </c>
      <c r="E3738" s="36" t="s">
        <v>10113</v>
      </c>
      <c r="F3738" s="14"/>
      <c r="G3738" s="14"/>
      <c r="H3738" s="14"/>
      <c r="I3738" s="14"/>
      <c r="J3738" s="14"/>
      <c r="K3738" s="14"/>
      <c r="L3738" s="14"/>
      <c r="M3738" s="14"/>
      <c r="N3738" s="14"/>
      <c r="O3738" s="14"/>
      <c r="P3738" s="14"/>
      <c r="Q3738" s="14"/>
      <c r="R3738" s="14"/>
      <c r="S3738" s="14"/>
      <c r="T3738" s="14"/>
      <c r="U3738" s="14"/>
      <c r="V3738" s="14"/>
      <c r="W3738" s="14"/>
      <c r="X3738" s="14"/>
      <c r="Y3738" s="14"/>
      <c r="Z3738" s="14"/>
    </row>
    <row r="3739">
      <c r="A3739" s="106">
        <v>3738.0</v>
      </c>
      <c r="B3739" s="107" t="s">
        <v>8903</v>
      </c>
      <c r="C3739" s="107" t="s">
        <v>10114</v>
      </c>
      <c r="D3739" s="107" t="s">
        <v>4509</v>
      </c>
      <c r="E3739" s="36" t="s">
        <v>10115</v>
      </c>
      <c r="F3739" s="14"/>
      <c r="G3739" s="14"/>
      <c r="H3739" s="14"/>
      <c r="I3739" s="14"/>
      <c r="J3739" s="14"/>
      <c r="K3739" s="14"/>
      <c r="L3739" s="14"/>
      <c r="M3739" s="14"/>
      <c r="N3739" s="14"/>
      <c r="O3739" s="14"/>
      <c r="P3739" s="14"/>
      <c r="Q3739" s="14"/>
      <c r="R3739" s="14"/>
      <c r="S3739" s="14"/>
      <c r="T3739" s="14"/>
      <c r="U3739" s="14"/>
      <c r="V3739" s="14"/>
      <c r="W3739" s="14"/>
      <c r="X3739" s="14"/>
      <c r="Y3739" s="14"/>
      <c r="Z3739" s="14"/>
    </row>
    <row r="3740">
      <c r="A3740" s="106">
        <v>3739.0</v>
      </c>
      <c r="B3740" s="107" t="s">
        <v>8903</v>
      </c>
      <c r="C3740" s="107" t="s">
        <v>8392</v>
      </c>
      <c r="D3740" s="107" t="s">
        <v>4509</v>
      </c>
      <c r="E3740" s="36" t="s">
        <v>10116</v>
      </c>
      <c r="F3740" s="14"/>
      <c r="G3740" s="14"/>
      <c r="H3740" s="14"/>
      <c r="I3740" s="14"/>
      <c r="J3740" s="14"/>
      <c r="K3740" s="14"/>
      <c r="L3740" s="14"/>
      <c r="M3740" s="14"/>
      <c r="N3740" s="14"/>
      <c r="O3740" s="14"/>
      <c r="P3740" s="14"/>
      <c r="Q3740" s="14"/>
      <c r="R3740" s="14"/>
      <c r="S3740" s="14"/>
      <c r="T3740" s="14"/>
      <c r="U3740" s="14"/>
      <c r="V3740" s="14"/>
      <c r="W3740" s="14"/>
      <c r="X3740" s="14"/>
      <c r="Y3740" s="14"/>
      <c r="Z3740" s="14"/>
    </row>
    <row r="3741">
      <c r="A3741" s="106">
        <v>3740.0</v>
      </c>
      <c r="B3741" s="107" t="s">
        <v>8903</v>
      </c>
      <c r="C3741" s="107" t="s">
        <v>8703</v>
      </c>
      <c r="D3741" s="107" t="s">
        <v>4509</v>
      </c>
      <c r="E3741" s="36" t="s">
        <v>10117</v>
      </c>
      <c r="F3741" s="14"/>
      <c r="G3741" s="14"/>
      <c r="H3741" s="14"/>
      <c r="I3741" s="14"/>
      <c r="J3741" s="14"/>
      <c r="K3741" s="14"/>
      <c r="L3741" s="14"/>
      <c r="M3741" s="14"/>
      <c r="N3741" s="14"/>
      <c r="O3741" s="14"/>
      <c r="P3741" s="14"/>
      <c r="Q3741" s="14"/>
      <c r="R3741" s="14"/>
      <c r="S3741" s="14"/>
      <c r="T3741" s="14"/>
      <c r="U3741" s="14"/>
      <c r="V3741" s="14"/>
      <c r="W3741" s="14"/>
      <c r="X3741" s="14"/>
      <c r="Y3741" s="14"/>
      <c r="Z3741" s="14"/>
    </row>
    <row r="3742">
      <c r="A3742" s="106">
        <v>3741.0</v>
      </c>
      <c r="B3742" s="107" t="s">
        <v>8903</v>
      </c>
      <c r="C3742" s="107" t="s">
        <v>10118</v>
      </c>
      <c r="D3742" s="107" t="s">
        <v>4680</v>
      </c>
      <c r="E3742" s="36" t="s">
        <v>10119</v>
      </c>
      <c r="F3742" s="14"/>
      <c r="G3742" s="14"/>
      <c r="H3742" s="14"/>
      <c r="I3742" s="14"/>
      <c r="J3742" s="14"/>
      <c r="K3742" s="14"/>
      <c r="L3742" s="14"/>
      <c r="M3742" s="14"/>
      <c r="N3742" s="14"/>
      <c r="O3742" s="14"/>
      <c r="P3742" s="14"/>
      <c r="Q3742" s="14"/>
      <c r="R3742" s="14"/>
      <c r="S3742" s="14"/>
      <c r="T3742" s="14"/>
      <c r="U3742" s="14"/>
      <c r="V3742" s="14"/>
      <c r="W3742" s="14"/>
      <c r="X3742" s="14"/>
      <c r="Y3742" s="14"/>
      <c r="Z3742" s="14"/>
    </row>
    <row r="3743">
      <c r="A3743" s="106">
        <v>3742.0</v>
      </c>
      <c r="B3743" s="107" t="s">
        <v>8903</v>
      </c>
      <c r="C3743" s="107" t="s">
        <v>6889</v>
      </c>
      <c r="D3743" s="107" t="s">
        <v>4509</v>
      </c>
      <c r="E3743" s="36" t="s">
        <v>10120</v>
      </c>
      <c r="F3743" s="14"/>
      <c r="G3743" s="14"/>
      <c r="H3743" s="14"/>
      <c r="I3743" s="14"/>
      <c r="J3743" s="14"/>
      <c r="K3743" s="14"/>
      <c r="L3743" s="14"/>
      <c r="M3743" s="14"/>
      <c r="N3743" s="14"/>
      <c r="O3743" s="14"/>
      <c r="P3743" s="14"/>
      <c r="Q3743" s="14"/>
      <c r="R3743" s="14"/>
      <c r="S3743" s="14"/>
      <c r="T3743" s="14"/>
      <c r="U3743" s="14"/>
      <c r="V3743" s="14"/>
      <c r="W3743" s="14"/>
      <c r="X3743" s="14"/>
      <c r="Y3743" s="14"/>
      <c r="Z3743" s="14"/>
    </row>
    <row r="3744">
      <c r="A3744" s="106">
        <v>3743.0</v>
      </c>
      <c r="B3744" s="107" t="s">
        <v>8903</v>
      </c>
      <c r="C3744" s="107" t="s">
        <v>10121</v>
      </c>
      <c r="D3744" s="107" t="s">
        <v>4509</v>
      </c>
      <c r="E3744" s="36" t="s">
        <v>10122</v>
      </c>
      <c r="F3744" s="14"/>
      <c r="G3744" s="14"/>
      <c r="H3744" s="14"/>
      <c r="I3744" s="14"/>
      <c r="J3744" s="14"/>
      <c r="K3744" s="14"/>
      <c r="L3744" s="14"/>
      <c r="M3744" s="14"/>
      <c r="N3744" s="14"/>
      <c r="O3744" s="14"/>
      <c r="P3744" s="14"/>
      <c r="Q3744" s="14"/>
      <c r="R3744" s="14"/>
      <c r="S3744" s="14"/>
      <c r="T3744" s="14"/>
      <c r="U3744" s="14"/>
      <c r="V3744" s="14"/>
      <c r="W3744" s="14"/>
      <c r="X3744" s="14"/>
      <c r="Y3744" s="14"/>
      <c r="Z3744" s="14"/>
    </row>
    <row r="3745">
      <c r="A3745" s="106">
        <v>3744.0</v>
      </c>
      <c r="B3745" s="107" t="s">
        <v>8903</v>
      </c>
      <c r="C3745" s="107" t="s">
        <v>10123</v>
      </c>
      <c r="D3745" s="107" t="s">
        <v>4505</v>
      </c>
      <c r="E3745" s="36" t="s">
        <v>10124</v>
      </c>
      <c r="F3745" s="14"/>
      <c r="G3745" s="14"/>
      <c r="H3745" s="14"/>
      <c r="I3745" s="14"/>
      <c r="J3745" s="14"/>
      <c r="K3745" s="14"/>
      <c r="L3745" s="14"/>
      <c r="M3745" s="14"/>
      <c r="N3745" s="14"/>
      <c r="O3745" s="14"/>
      <c r="P3745" s="14"/>
      <c r="Q3745" s="14"/>
      <c r="R3745" s="14"/>
      <c r="S3745" s="14"/>
      <c r="T3745" s="14"/>
      <c r="U3745" s="14"/>
      <c r="V3745" s="14"/>
      <c r="W3745" s="14"/>
      <c r="X3745" s="14"/>
      <c r="Y3745" s="14"/>
      <c r="Z3745" s="14"/>
    </row>
    <row r="3746">
      <c r="A3746" s="106">
        <v>3745.0</v>
      </c>
      <c r="B3746" s="107" t="s">
        <v>8903</v>
      </c>
      <c r="C3746" s="107" t="s">
        <v>10125</v>
      </c>
      <c r="D3746" s="107" t="s">
        <v>4569</v>
      </c>
      <c r="E3746" s="36" t="s">
        <v>10126</v>
      </c>
      <c r="F3746" s="14"/>
      <c r="G3746" s="14"/>
      <c r="H3746" s="14"/>
      <c r="I3746" s="14"/>
      <c r="J3746" s="14"/>
      <c r="K3746" s="14"/>
      <c r="L3746" s="14"/>
      <c r="M3746" s="14"/>
      <c r="N3746" s="14"/>
      <c r="O3746" s="14"/>
      <c r="P3746" s="14"/>
      <c r="Q3746" s="14"/>
      <c r="R3746" s="14"/>
      <c r="S3746" s="14"/>
      <c r="T3746" s="14"/>
      <c r="U3746" s="14"/>
      <c r="V3746" s="14"/>
      <c r="W3746" s="14"/>
      <c r="X3746" s="14"/>
      <c r="Y3746" s="14"/>
      <c r="Z3746" s="14"/>
    </row>
    <row r="3747">
      <c r="A3747" s="106">
        <v>3746.0</v>
      </c>
      <c r="B3747" s="107" t="s">
        <v>8903</v>
      </c>
      <c r="C3747" s="107" t="s">
        <v>10127</v>
      </c>
      <c r="D3747" s="107" t="s">
        <v>4509</v>
      </c>
      <c r="E3747" s="36" t="s">
        <v>10128</v>
      </c>
      <c r="F3747" s="14"/>
      <c r="G3747" s="14"/>
      <c r="H3747" s="14"/>
      <c r="I3747" s="14"/>
      <c r="J3747" s="14"/>
      <c r="K3747" s="14"/>
      <c r="L3747" s="14"/>
      <c r="M3747" s="14"/>
      <c r="N3747" s="14"/>
      <c r="O3747" s="14"/>
      <c r="P3747" s="14"/>
      <c r="Q3747" s="14"/>
      <c r="R3747" s="14"/>
      <c r="S3747" s="14"/>
      <c r="T3747" s="14"/>
      <c r="U3747" s="14"/>
      <c r="V3747" s="14"/>
      <c r="W3747" s="14"/>
      <c r="X3747" s="14"/>
      <c r="Y3747" s="14"/>
      <c r="Z3747" s="14"/>
    </row>
    <row r="3748">
      <c r="A3748" s="106">
        <v>3747.0</v>
      </c>
      <c r="B3748" s="107" t="s">
        <v>8903</v>
      </c>
      <c r="C3748" s="107" t="s">
        <v>4962</v>
      </c>
      <c r="D3748" s="107" t="s">
        <v>4505</v>
      </c>
      <c r="E3748" s="36" t="s">
        <v>10129</v>
      </c>
      <c r="F3748" s="14"/>
      <c r="G3748" s="14"/>
      <c r="H3748" s="14"/>
      <c r="I3748" s="14"/>
      <c r="J3748" s="14"/>
      <c r="K3748" s="14"/>
      <c r="L3748" s="14"/>
      <c r="M3748" s="14"/>
      <c r="N3748" s="14"/>
      <c r="O3748" s="14"/>
      <c r="P3748" s="14"/>
      <c r="Q3748" s="14"/>
      <c r="R3748" s="14"/>
      <c r="S3748" s="14"/>
      <c r="T3748" s="14"/>
      <c r="U3748" s="14"/>
      <c r="V3748" s="14"/>
      <c r="W3748" s="14"/>
      <c r="X3748" s="14"/>
      <c r="Y3748" s="14"/>
      <c r="Z3748" s="14"/>
    </row>
    <row r="3749">
      <c r="A3749" s="106">
        <v>3748.0</v>
      </c>
      <c r="B3749" s="107" t="s">
        <v>8903</v>
      </c>
      <c r="C3749" s="107" t="s">
        <v>10130</v>
      </c>
      <c r="D3749" s="107" t="s">
        <v>4509</v>
      </c>
      <c r="E3749" s="36" t="s">
        <v>10131</v>
      </c>
      <c r="F3749" s="14"/>
      <c r="G3749" s="14"/>
      <c r="H3749" s="14"/>
      <c r="I3749" s="14"/>
      <c r="J3749" s="14"/>
      <c r="K3749" s="14"/>
      <c r="L3749" s="14"/>
      <c r="M3749" s="14"/>
      <c r="N3749" s="14"/>
      <c r="O3749" s="14"/>
      <c r="P3749" s="14"/>
      <c r="Q3749" s="14"/>
      <c r="R3749" s="14"/>
      <c r="S3749" s="14"/>
      <c r="T3749" s="14"/>
      <c r="U3749" s="14"/>
      <c r="V3749" s="14"/>
      <c r="W3749" s="14"/>
      <c r="X3749" s="14"/>
      <c r="Y3749" s="14"/>
      <c r="Z3749" s="14"/>
    </row>
    <row r="3750">
      <c r="A3750" s="106">
        <v>3749.0</v>
      </c>
      <c r="B3750" s="107" t="s">
        <v>8903</v>
      </c>
      <c r="C3750" s="107" t="s">
        <v>10132</v>
      </c>
      <c r="D3750" s="107" t="s">
        <v>4509</v>
      </c>
      <c r="E3750" s="36" t="s">
        <v>10133</v>
      </c>
      <c r="F3750" s="14"/>
      <c r="G3750" s="14"/>
      <c r="H3750" s="14"/>
      <c r="I3750" s="14"/>
      <c r="J3750" s="14"/>
      <c r="K3750" s="14"/>
      <c r="L3750" s="14"/>
      <c r="M3750" s="14"/>
      <c r="N3750" s="14"/>
      <c r="O3750" s="14"/>
      <c r="P3750" s="14"/>
      <c r="Q3750" s="14"/>
      <c r="R3750" s="14"/>
      <c r="S3750" s="14"/>
      <c r="T3750" s="14"/>
      <c r="U3750" s="14"/>
      <c r="V3750" s="14"/>
      <c r="W3750" s="14"/>
      <c r="X3750" s="14"/>
      <c r="Y3750" s="14"/>
      <c r="Z3750" s="14"/>
    </row>
    <row r="3751">
      <c r="A3751" s="106">
        <v>3750.0</v>
      </c>
      <c r="B3751" s="107" t="s">
        <v>8903</v>
      </c>
      <c r="C3751" s="107" t="s">
        <v>7574</v>
      </c>
      <c r="D3751" s="107" t="s">
        <v>4509</v>
      </c>
      <c r="E3751" s="36" t="s">
        <v>10134</v>
      </c>
      <c r="F3751" s="14"/>
      <c r="G3751" s="14"/>
      <c r="H3751" s="14"/>
      <c r="I3751" s="14"/>
      <c r="J3751" s="14"/>
      <c r="K3751" s="14"/>
      <c r="L3751" s="14"/>
      <c r="M3751" s="14"/>
      <c r="N3751" s="14"/>
      <c r="O3751" s="14"/>
      <c r="P3751" s="14"/>
      <c r="Q3751" s="14"/>
      <c r="R3751" s="14"/>
      <c r="S3751" s="14"/>
      <c r="T3751" s="14"/>
      <c r="U3751" s="14"/>
      <c r="V3751" s="14"/>
      <c r="W3751" s="14"/>
      <c r="X3751" s="14"/>
      <c r="Y3751" s="14"/>
      <c r="Z3751" s="14"/>
    </row>
    <row r="3752">
      <c r="A3752" s="106">
        <v>3751.0</v>
      </c>
      <c r="B3752" s="107" t="s">
        <v>8903</v>
      </c>
      <c r="C3752" s="107" t="s">
        <v>5468</v>
      </c>
      <c r="D3752" s="107" t="s">
        <v>4509</v>
      </c>
      <c r="E3752" s="36" t="s">
        <v>10135</v>
      </c>
      <c r="F3752" s="14"/>
      <c r="G3752" s="14"/>
      <c r="H3752" s="14"/>
      <c r="I3752" s="14"/>
      <c r="J3752" s="14"/>
      <c r="K3752" s="14"/>
      <c r="L3752" s="14"/>
      <c r="M3752" s="14"/>
      <c r="N3752" s="14"/>
      <c r="O3752" s="14"/>
      <c r="P3752" s="14"/>
      <c r="Q3752" s="14"/>
      <c r="R3752" s="14"/>
      <c r="S3752" s="14"/>
      <c r="T3752" s="14"/>
      <c r="U3752" s="14"/>
      <c r="V3752" s="14"/>
      <c r="W3752" s="14"/>
      <c r="X3752" s="14"/>
      <c r="Y3752" s="14"/>
      <c r="Z3752" s="14"/>
    </row>
    <row r="3753">
      <c r="A3753" s="106">
        <v>3752.0</v>
      </c>
      <c r="B3753" s="107" t="s">
        <v>8903</v>
      </c>
      <c r="C3753" s="107" t="s">
        <v>10136</v>
      </c>
      <c r="D3753" s="107" t="s">
        <v>4509</v>
      </c>
      <c r="E3753" s="36" t="s">
        <v>10137</v>
      </c>
      <c r="F3753" s="14"/>
      <c r="G3753" s="14"/>
      <c r="H3753" s="14"/>
      <c r="I3753" s="14"/>
      <c r="J3753" s="14"/>
      <c r="K3753" s="14"/>
      <c r="L3753" s="14"/>
      <c r="M3753" s="14"/>
      <c r="N3753" s="14"/>
      <c r="O3753" s="14"/>
      <c r="P3753" s="14"/>
      <c r="Q3753" s="14"/>
      <c r="R3753" s="14"/>
      <c r="S3753" s="14"/>
      <c r="T3753" s="14"/>
      <c r="U3753" s="14"/>
      <c r="V3753" s="14"/>
      <c r="W3753" s="14"/>
      <c r="X3753" s="14"/>
      <c r="Y3753" s="14"/>
      <c r="Z3753" s="14"/>
    </row>
    <row r="3754">
      <c r="A3754" s="106">
        <v>3753.0</v>
      </c>
      <c r="B3754" s="107" t="s">
        <v>8903</v>
      </c>
      <c r="C3754" s="107" t="s">
        <v>6059</v>
      </c>
      <c r="D3754" s="107" t="s">
        <v>4509</v>
      </c>
      <c r="E3754" s="36" t="s">
        <v>10138</v>
      </c>
      <c r="F3754" s="14"/>
      <c r="G3754" s="14"/>
      <c r="H3754" s="14"/>
      <c r="I3754" s="14"/>
      <c r="J3754" s="14"/>
      <c r="K3754" s="14"/>
      <c r="L3754" s="14"/>
      <c r="M3754" s="14"/>
      <c r="N3754" s="14"/>
      <c r="O3754" s="14"/>
      <c r="P3754" s="14"/>
      <c r="Q3754" s="14"/>
      <c r="R3754" s="14"/>
      <c r="S3754" s="14"/>
      <c r="T3754" s="14"/>
      <c r="U3754" s="14"/>
      <c r="V3754" s="14"/>
      <c r="W3754" s="14"/>
      <c r="X3754" s="14"/>
      <c r="Y3754" s="14"/>
      <c r="Z3754" s="14"/>
    </row>
    <row r="3755">
      <c r="A3755" s="106">
        <v>3754.0</v>
      </c>
      <c r="B3755" s="107" t="s">
        <v>8903</v>
      </c>
      <c r="C3755" s="107" t="s">
        <v>5603</v>
      </c>
      <c r="D3755" s="107" t="s">
        <v>4509</v>
      </c>
      <c r="E3755" s="36" t="s">
        <v>10139</v>
      </c>
      <c r="F3755" s="14"/>
      <c r="G3755" s="14"/>
      <c r="H3755" s="14"/>
      <c r="I3755" s="14"/>
      <c r="J3755" s="14"/>
      <c r="K3755" s="14"/>
      <c r="L3755" s="14"/>
      <c r="M3755" s="14"/>
      <c r="N3755" s="14"/>
      <c r="O3755" s="14"/>
      <c r="P3755" s="14"/>
      <c r="Q3755" s="14"/>
      <c r="R3755" s="14"/>
      <c r="S3755" s="14"/>
      <c r="T3755" s="14"/>
      <c r="U3755" s="14"/>
      <c r="V3755" s="14"/>
      <c r="W3755" s="14"/>
      <c r="X3755" s="14"/>
      <c r="Y3755" s="14"/>
      <c r="Z3755" s="14"/>
    </row>
    <row r="3756">
      <c r="A3756" s="106">
        <v>3755.0</v>
      </c>
      <c r="B3756" s="107" t="s">
        <v>8903</v>
      </c>
      <c r="C3756" s="107" t="s">
        <v>4511</v>
      </c>
      <c r="D3756" s="107" t="s">
        <v>4505</v>
      </c>
      <c r="E3756" s="36" t="s">
        <v>10140</v>
      </c>
      <c r="F3756" s="14"/>
      <c r="G3756" s="14"/>
      <c r="H3756" s="14"/>
      <c r="I3756" s="14"/>
      <c r="J3756" s="14"/>
      <c r="K3756" s="14"/>
      <c r="L3756" s="14"/>
      <c r="M3756" s="14"/>
      <c r="N3756" s="14"/>
      <c r="O3756" s="14"/>
      <c r="P3756" s="14"/>
      <c r="Q3756" s="14"/>
      <c r="R3756" s="14"/>
      <c r="S3756" s="14"/>
      <c r="T3756" s="14"/>
      <c r="U3756" s="14"/>
      <c r="V3756" s="14"/>
      <c r="W3756" s="14"/>
      <c r="X3756" s="14"/>
      <c r="Y3756" s="14"/>
      <c r="Z3756" s="14"/>
    </row>
    <row r="3757">
      <c r="A3757" s="106">
        <v>3756.0</v>
      </c>
      <c r="B3757" s="107" t="s">
        <v>8903</v>
      </c>
      <c r="C3757" s="107" t="s">
        <v>4530</v>
      </c>
      <c r="D3757" s="107" t="s">
        <v>4509</v>
      </c>
      <c r="E3757" s="36" t="s">
        <v>10141</v>
      </c>
      <c r="F3757" s="14"/>
      <c r="G3757" s="14"/>
      <c r="H3757" s="14"/>
      <c r="I3757" s="14"/>
      <c r="J3757" s="14"/>
      <c r="K3757" s="14"/>
      <c r="L3757" s="14"/>
      <c r="M3757" s="14"/>
      <c r="N3757" s="14"/>
      <c r="O3757" s="14"/>
      <c r="P3757" s="14"/>
      <c r="Q3757" s="14"/>
      <c r="R3757" s="14"/>
      <c r="S3757" s="14"/>
      <c r="T3757" s="14"/>
      <c r="U3757" s="14"/>
      <c r="V3757" s="14"/>
      <c r="W3757" s="14"/>
      <c r="X3757" s="14"/>
      <c r="Y3757" s="14"/>
      <c r="Z3757" s="14"/>
    </row>
    <row r="3758">
      <c r="A3758" s="106">
        <v>3757.0</v>
      </c>
      <c r="B3758" s="107" t="s">
        <v>8903</v>
      </c>
      <c r="C3758" s="107" t="s">
        <v>8791</v>
      </c>
      <c r="D3758" s="107" t="s">
        <v>4509</v>
      </c>
      <c r="E3758" s="36" t="s">
        <v>10142</v>
      </c>
      <c r="F3758" s="14"/>
      <c r="G3758" s="14"/>
      <c r="H3758" s="14"/>
      <c r="I3758" s="14"/>
      <c r="J3758" s="14"/>
      <c r="K3758" s="14"/>
      <c r="L3758" s="14"/>
      <c r="M3758" s="14"/>
      <c r="N3758" s="14"/>
      <c r="O3758" s="14"/>
      <c r="P3758" s="14"/>
      <c r="Q3758" s="14"/>
      <c r="R3758" s="14"/>
      <c r="S3758" s="14"/>
      <c r="T3758" s="14"/>
      <c r="U3758" s="14"/>
      <c r="V3758" s="14"/>
      <c r="W3758" s="14"/>
      <c r="X3758" s="14"/>
      <c r="Y3758" s="14"/>
      <c r="Z3758" s="14"/>
    </row>
    <row r="3759">
      <c r="A3759" s="106">
        <v>3758.0</v>
      </c>
      <c r="B3759" s="107" t="s">
        <v>8903</v>
      </c>
      <c r="C3759" s="107" t="s">
        <v>7169</v>
      </c>
      <c r="D3759" s="107" t="s">
        <v>4509</v>
      </c>
      <c r="E3759" s="36" t="s">
        <v>10143</v>
      </c>
      <c r="F3759" s="14"/>
      <c r="G3759" s="14"/>
      <c r="H3759" s="14"/>
      <c r="I3759" s="14"/>
      <c r="J3759" s="14"/>
      <c r="K3759" s="14"/>
      <c r="L3759" s="14"/>
      <c r="M3759" s="14"/>
      <c r="N3759" s="14"/>
      <c r="O3759" s="14"/>
      <c r="P3759" s="14"/>
      <c r="Q3759" s="14"/>
      <c r="R3759" s="14"/>
      <c r="S3759" s="14"/>
      <c r="T3759" s="14"/>
      <c r="U3759" s="14"/>
      <c r="V3759" s="14"/>
      <c r="W3759" s="14"/>
      <c r="X3759" s="14"/>
      <c r="Y3759" s="14"/>
      <c r="Z3759" s="14"/>
    </row>
    <row r="3760">
      <c r="A3760" s="106">
        <v>3759.0</v>
      </c>
      <c r="B3760" s="107" t="s">
        <v>8903</v>
      </c>
      <c r="C3760" s="107" t="s">
        <v>10144</v>
      </c>
      <c r="D3760" s="107" t="s">
        <v>4509</v>
      </c>
      <c r="E3760" s="36" t="s">
        <v>10145</v>
      </c>
      <c r="F3760" s="14"/>
      <c r="G3760" s="14"/>
      <c r="H3760" s="14"/>
      <c r="I3760" s="14"/>
      <c r="J3760" s="14"/>
      <c r="K3760" s="14"/>
      <c r="L3760" s="14"/>
      <c r="M3760" s="14"/>
      <c r="N3760" s="14"/>
      <c r="O3760" s="14"/>
      <c r="P3760" s="14"/>
      <c r="Q3760" s="14"/>
      <c r="R3760" s="14"/>
      <c r="S3760" s="14"/>
      <c r="T3760" s="14"/>
      <c r="U3760" s="14"/>
      <c r="V3760" s="14"/>
      <c r="W3760" s="14"/>
      <c r="X3760" s="14"/>
      <c r="Y3760" s="14"/>
      <c r="Z3760" s="14"/>
    </row>
    <row r="3761">
      <c r="A3761" s="106">
        <v>3760.0</v>
      </c>
      <c r="B3761" s="107" t="s">
        <v>8903</v>
      </c>
      <c r="C3761" s="107" t="s">
        <v>10146</v>
      </c>
      <c r="D3761" s="107" t="s">
        <v>4509</v>
      </c>
      <c r="E3761" s="36" t="s">
        <v>10147</v>
      </c>
      <c r="F3761" s="14"/>
      <c r="G3761" s="14"/>
      <c r="H3761" s="14"/>
      <c r="I3761" s="14"/>
      <c r="J3761" s="14"/>
      <c r="K3761" s="14"/>
      <c r="L3761" s="14"/>
      <c r="M3761" s="14"/>
      <c r="N3761" s="14"/>
      <c r="O3761" s="14"/>
      <c r="P3761" s="14"/>
      <c r="Q3761" s="14"/>
      <c r="R3761" s="14"/>
      <c r="S3761" s="14"/>
      <c r="T3761" s="14"/>
      <c r="U3761" s="14"/>
      <c r="V3761" s="14"/>
      <c r="W3761" s="14"/>
      <c r="X3761" s="14"/>
      <c r="Y3761" s="14"/>
      <c r="Z3761" s="14"/>
    </row>
    <row r="3762">
      <c r="A3762" s="106">
        <v>3761.0</v>
      </c>
      <c r="B3762" s="107" t="s">
        <v>8903</v>
      </c>
      <c r="C3762" s="107" t="s">
        <v>10148</v>
      </c>
      <c r="D3762" s="107" t="s">
        <v>4505</v>
      </c>
      <c r="E3762" s="36" t="s">
        <v>984</v>
      </c>
      <c r="F3762" s="14"/>
      <c r="G3762" s="14"/>
      <c r="H3762" s="14"/>
      <c r="I3762" s="14"/>
      <c r="J3762" s="14"/>
      <c r="K3762" s="14"/>
      <c r="L3762" s="14"/>
      <c r="M3762" s="14"/>
      <c r="N3762" s="14"/>
      <c r="O3762" s="14"/>
      <c r="P3762" s="14"/>
      <c r="Q3762" s="14"/>
      <c r="R3762" s="14"/>
      <c r="S3762" s="14"/>
      <c r="T3762" s="14"/>
      <c r="U3762" s="14"/>
      <c r="V3762" s="14"/>
      <c r="W3762" s="14"/>
      <c r="X3762" s="14"/>
      <c r="Y3762" s="14"/>
      <c r="Z3762" s="14"/>
    </row>
    <row r="3763">
      <c r="A3763" s="106">
        <v>3762.0</v>
      </c>
      <c r="B3763" s="107" t="s">
        <v>8903</v>
      </c>
      <c r="C3763" s="107" t="s">
        <v>4521</v>
      </c>
      <c r="D3763" s="107" t="s">
        <v>4569</v>
      </c>
      <c r="E3763" s="36" t="s">
        <v>10149</v>
      </c>
      <c r="F3763" s="14"/>
      <c r="G3763" s="14"/>
      <c r="H3763" s="14"/>
      <c r="I3763" s="14"/>
      <c r="J3763" s="14"/>
      <c r="K3763" s="14"/>
      <c r="L3763" s="14"/>
      <c r="M3763" s="14"/>
      <c r="N3763" s="14"/>
      <c r="O3763" s="14"/>
      <c r="P3763" s="14"/>
      <c r="Q3763" s="14"/>
      <c r="R3763" s="14"/>
      <c r="S3763" s="14"/>
      <c r="T3763" s="14"/>
      <c r="U3763" s="14"/>
      <c r="V3763" s="14"/>
      <c r="W3763" s="14"/>
      <c r="X3763" s="14"/>
      <c r="Y3763" s="14"/>
      <c r="Z3763" s="14"/>
    </row>
    <row r="3764">
      <c r="A3764" s="106">
        <v>3763.0</v>
      </c>
      <c r="B3764" s="107" t="s">
        <v>8903</v>
      </c>
      <c r="C3764" s="107" t="s">
        <v>7472</v>
      </c>
      <c r="D3764" s="107" t="s">
        <v>4680</v>
      </c>
      <c r="E3764" s="36" t="s">
        <v>10150</v>
      </c>
      <c r="F3764" s="14"/>
      <c r="G3764" s="14"/>
      <c r="H3764" s="14"/>
      <c r="I3764" s="14"/>
      <c r="J3764" s="14"/>
      <c r="K3764" s="14"/>
      <c r="L3764" s="14"/>
      <c r="M3764" s="14"/>
      <c r="N3764" s="14"/>
      <c r="O3764" s="14"/>
      <c r="P3764" s="14"/>
      <c r="Q3764" s="14"/>
      <c r="R3764" s="14"/>
      <c r="S3764" s="14"/>
      <c r="T3764" s="14"/>
      <c r="U3764" s="14"/>
      <c r="V3764" s="14"/>
      <c r="W3764" s="14"/>
      <c r="X3764" s="14"/>
      <c r="Y3764" s="14"/>
      <c r="Z3764" s="14"/>
    </row>
    <row r="3765">
      <c r="A3765" s="106">
        <v>3764.0</v>
      </c>
      <c r="B3765" s="107" t="s">
        <v>8903</v>
      </c>
      <c r="C3765" s="107" t="s">
        <v>10151</v>
      </c>
      <c r="D3765" s="107" t="s">
        <v>4509</v>
      </c>
      <c r="E3765" s="36" t="s">
        <v>10152</v>
      </c>
      <c r="F3765" s="14"/>
      <c r="G3765" s="14"/>
      <c r="H3765" s="14"/>
      <c r="I3765" s="14"/>
      <c r="J3765" s="14"/>
      <c r="K3765" s="14"/>
      <c r="L3765" s="14"/>
      <c r="M3765" s="14"/>
      <c r="N3765" s="14"/>
      <c r="O3765" s="14"/>
      <c r="P3765" s="14"/>
      <c r="Q3765" s="14"/>
      <c r="R3765" s="14"/>
      <c r="S3765" s="14"/>
      <c r="T3765" s="14"/>
      <c r="U3765" s="14"/>
      <c r="V3765" s="14"/>
      <c r="W3765" s="14"/>
      <c r="X3765" s="14"/>
      <c r="Y3765" s="14"/>
      <c r="Z3765" s="14"/>
    </row>
    <row r="3766">
      <c r="A3766" s="106">
        <v>3765.0</v>
      </c>
      <c r="B3766" s="107" t="s">
        <v>8903</v>
      </c>
      <c r="C3766" s="107" t="s">
        <v>4692</v>
      </c>
      <c r="D3766" s="107" t="s">
        <v>4680</v>
      </c>
      <c r="E3766" s="36" t="s">
        <v>10153</v>
      </c>
      <c r="F3766" s="14"/>
      <c r="G3766" s="14"/>
      <c r="H3766" s="14"/>
      <c r="I3766" s="14"/>
      <c r="J3766" s="14"/>
      <c r="K3766" s="14"/>
      <c r="L3766" s="14"/>
      <c r="M3766" s="14"/>
      <c r="N3766" s="14"/>
      <c r="O3766" s="14"/>
      <c r="P3766" s="14"/>
      <c r="Q3766" s="14"/>
      <c r="R3766" s="14"/>
      <c r="S3766" s="14"/>
      <c r="T3766" s="14"/>
      <c r="U3766" s="14"/>
      <c r="V3766" s="14"/>
      <c r="W3766" s="14"/>
      <c r="X3766" s="14"/>
      <c r="Y3766" s="14"/>
      <c r="Z3766" s="14"/>
    </row>
    <row r="3767">
      <c r="A3767" s="106">
        <v>3766.0</v>
      </c>
      <c r="B3767" s="107" t="s">
        <v>8903</v>
      </c>
      <c r="C3767" s="107" t="s">
        <v>8446</v>
      </c>
      <c r="D3767" s="107" t="s">
        <v>4509</v>
      </c>
      <c r="E3767" s="36" t="s">
        <v>10154</v>
      </c>
      <c r="F3767" s="14"/>
      <c r="G3767" s="14"/>
      <c r="H3767" s="14"/>
      <c r="I3767" s="14"/>
      <c r="J3767" s="14"/>
      <c r="K3767" s="14"/>
      <c r="L3767" s="14"/>
      <c r="M3767" s="14"/>
      <c r="N3767" s="14"/>
      <c r="O3767" s="14"/>
      <c r="P3767" s="14"/>
      <c r="Q3767" s="14"/>
      <c r="R3767" s="14"/>
      <c r="S3767" s="14"/>
      <c r="T3767" s="14"/>
      <c r="U3767" s="14"/>
      <c r="V3767" s="14"/>
      <c r="W3767" s="14"/>
      <c r="X3767" s="14"/>
      <c r="Y3767" s="14"/>
      <c r="Z3767" s="14"/>
    </row>
    <row r="3768">
      <c r="A3768" s="106">
        <v>3767.0</v>
      </c>
      <c r="B3768" s="107" t="s">
        <v>8903</v>
      </c>
      <c r="C3768" s="107" t="s">
        <v>4530</v>
      </c>
      <c r="D3768" s="107" t="s">
        <v>4509</v>
      </c>
      <c r="E3768" s="36" t="s">
        <v>10155</v>
      </c>
      <c r="F3768" s="14"/>
      <c r="G3768" s="14"/>
      <c r="H3768" s="14"/>
      <c r="I3768" s="14"/>
      <c r="J3768" s="14"/>
      <c r="K3768" s="14"/>
      <c r="L3768" s="14"/>
      <c r="M3768" s="14"/>
      <c r="N3768" s="14"/>
      <c r="O3768" s="14"/>
      <c r="P3768" s="14"/>
      <c r="Q3768" s="14"/>
      <c r="R3768" s="14"/>
      <c r="S3768" s="14"/>
      <c r="T3768" s="14"/>
      <c r="U3768" s="14"/>
      <c r="V3768" s="14"/>
      <c r="W3768" s="14"/>
      <c r="X3768" s="14"/>
      <c r="Y3768" s="14"/>
      <c r="Z3768" s="14"/>
    </row>
    <row r="3769">
      <c r="A3769" s="106">
        <v>3768.0</v>
      </c>
      <c r="B3769" s="107" t="s">
        <v>8903</v>
      </c>
      <c r="C3769" s="107" t="s">
        <v>10156</v>
      </c>
      <c r="D3769" s="107" t="s">
        <v>4509</v>
      </c>
      <c r="E3769" s="36" t="s">
        <v>10157</v>
      </c>
      <c r="F3769" s="14"/>
      <c r="G3769" s="14"/>
      <c r="H3769" s="14"/>
      <c r="I3769" s="14"/>
      <c r="J3769" s="14"/>
      <c r="K3769" s="14"/>
      <c r="L3769" s="14"/>
      <c r="M3769" s="14"/>
      <c r="N3769" s="14"/>
      <c r="O3769" s="14"/>
      <c r="P3769" s="14"/>
      <c r="Q3769" s="14"/>
      <c r="R3769" s="14"/>
      <c r="S3769" s="14"/>
      <c r="T3769" s="14"/>
      <c r="U3769" s="14"/>
      <c r="V3769" s="14"/>
      <c r="W3769" s="14"/>
      <c r="X3769" s="14"/>
      <c r="Y3769" s="14"/>
      <c r="Z3769" s="14"/>
    </row>
    <row r="3770">
      <c r="A3770" s="106">
        <v>3769.0</v>
      </c>
      <c r="B3770" s="107" t="s">
        <v>8903</v>
      </c>
      <c r="C3770" s="107" t="s">
        <v>10158</v>
      </c>
      <c r="D3770" s="107" t="s">
        <v>4509</v>
      </c>
      <c r="E3770" s="36" t="s">
        <v>10159</v>
      </c>
      <c r="F3770" s="14"/>
      <c r="G3770" s="14"/>
      <c r="H3770" s="14"/>
      <c r="I3770" s="14"/>
      <c r="J3770" s="14"/>
      <c r="K3770" s="14"/>
      <c r="L3770" s="14"/>
      <c r="M3770" s="14"/>
      <c r="N3770" s="14"/>
      <c r="O3770" s="14"/>
      <c r="P3770" s="14"/>
      <c r="Q3770" s="14"/>
      <c r="R3770" s="14"/>
      <c r="S3770" s="14"/>
      <c r="T3770" s="14"/>
      <c r="U3770" s="14"/>
      <c r="V3770" s="14"/>
      <c r="W3770" s="14"/>
      <c r="X3770" s="14"/>
      <c r="Y3770" s="14"/>
      <c r="Z3770" s="14"/>
    </row>
    <row r="3771">
      <c r="A3771" s="106">
        <v>3770.0</v>
      </c>
      <c r="B3771" s="107" t="s">
        <v>8903</v>
      </c>
      <c r="C3771" s="107" t="s">
        <v>4897</v>
      </c>
      <c r="D3771" s="107" t="s">
        <v>4509</v>
      </c>
      <c r="E3771" s="36" t="s">
        <v>10160</v>
      </c>
      <c r="F3771" s="14"/>
      <c r="G3771" s="14"/>
      <c r="H3771" s="14"/>
      <c r="I3771" s="14"/>
      <c r="J3771" s="14"/>
      <c r="K3771" s="14"/>
      <c r="L3771" s="14"/>
      <c r="M3771" s="14"/>
      <c r="N3771" s="14"/>
      <c r="O3771" s="14"/>
      <c r="P3771" s="14"/>
      <c r="Q3771" s="14"/>
      <c r="R3771" s="14"/>
      <c r="S3771" s="14"/>
      <c r="T3771" s="14"/>
      <c r="U3771" s="14"/>
      <c r="V3771" s="14"/>
      <c r="W3771" s="14"/>
      <c r="X3771" s="14"/>
      <c r="Y3771" s="14"/>
      <c r="Z3771" s="14"/>
    </row>
    <row r="3772">
      <c r="A3772" s="106">
        <v>3771.0</v>
      </c>
      <c r="B3772" s="107" t="s">
        <v>8903</v>
      </c>
      <c r="C3772" s="107" t="s">
        <v>10161</v>
      </c>
      <c r="D3772" s="107" t="s">
        <v>4505</v>
      </c>
      <c r="E3772" s="36" t="s">
        <v>10162</v>
      </c>
      <c r="F3772" s="14"/>
      <c r="G3772" s="14"/>
      <c r="H3772" s="14"/>
      <c r="I3772" s="14"/>
      <c r="J3772" s="14"/>
      <c r="K3772" s="14"/>
      <c r="L3772" s="14"/>
      <c r="M3772" s="14"/>
      <c r="N3772" s="14"/>
      <c r="O3772" s="14"/>
      <c r="P3772" s="14"/>
      <c r="Q3772" s="14"/>
      <c r="R3772" s="14"/>
      <c r="S3772" s="14"/>
      <c r="T3772" s="14"/>
      <c r="U3772" s="14"/>
      <c r="V3772" s="14"/>
      <c r="W3772" s="14"/>
      <c r="X3772" s="14"/>
      <c r="Y3772" s="14"/>
      <c r="Z3772" s="14"/>
    </row>
    <row r="3773">
      <c r="A3773" s="106">
        <v>3772.0</v>
      </c>
      <c r="B3773" s="107" t="s">
        <v>8903</v>
      </c>
      <c r="C3773" s="107" t="s">
        <v>4822</v>
      </c>
      <c r="D3773" s="107" t="s">
        <v>4509</v>
      </c>
      <c r="E3773" s="36" t="s">
        <v>10163</v>
      </c>
      <c r="F3773" s="14"/>
      <c r="G3773" s="14"/>
      <c r="H3773" s="14"/>
      <c r="I3773" s="14"/>
      <c r="J3773" s="14"/>
      <c r="K3773" s="14"/>
      <c r="L3773" s="14"/>
      <c r="M3773" s="14"/>
      <c r="N3773" s="14"/>
      <c r="O3773" s="14"/>
      <c r="P3773" s="14"/>
      <c r="Q3773" s="14"/>
      <c r="R3773" s="14"/>
      <c r="S3773" s="14"/>
      <c r="T3773" s="14"/>
      <c r="U3773" s="14"/>
      <c r="V3773" s="14"/>
      <c r="W3773" s="14"/>
      <c r="X3773" s="14"/>
      <c r="Y3773" s="14"/>
      <c r="Z3773" s="14"/>
    </row>
    <row r="3774">
      <c r="A3774" s="106">
        <v>3773.0</v>
      </c>
      <c r="B3774" s="107" t="s">
        <v>8903</v>
      </c>
      <c r="C3774" s="107" t="s">
        <v>6978</v>
      </c>
      <c r="D3774" s="107" t="s">
        <v>4509</v>
      </c>
      <c r="E3774" s="36" t="s">
        <v>10164</v>
      </c>
      <c r="F3774" s="14"/>
      <c r="G3774" s="14"/>
      <c r="H3774" s="14"/>
      <c r="I3774" s="14"/>
      <c r="J3774" s="14"/>
      <c r="K3774" s="14"/>
      <c r="L3774" s="14"/>
      <c r="M3774" s="14"/>
      <c r="N3774" s="14"/>
      <c r="O3774" s="14"/>
      <c r="P3774" s="14"/>
      <c r="Q3774" s="14"/>
      <c r="R3774" s="14"/>
      <c r="S3774" s="14"/>
      <c r="T3774" s="14"/>
      <c r="U3774" s="14"/>
      <c r="V3774" s="14"/>
      <c r="W3774" s="14"/>
      <c r="X3774" s="14"/>
      <c r="Y3774" s="14"/>
      <c r="Z3774" s="14"/>
    </row>
    <row r="3775">
      <c r="A3775" s="106">
        <v>3774.0</v>
      </c>
      <c r="B3775" s="107" t="s">
        <v>8903</v>
      </c>
      <c r="C3775" s="107" t="s">
        <v>10165</v>
      </c>
      <c r="D3775" s="107" t="s">
        <v>4569</v>
      </c>
      <c r="E3775" s="36" t="s">
        <v>10166</v>
      </c>
      <c r="F3775" s="14"/>
      <c r="G3775" s="14"/>
      <c r="H3775" s="14"/>
      <c r="I3775" s="14"/>
      <c r="J3775" s="14"/>
      <c r="K3775" s="14"/>
      <c r="L3775" s="14"/>
      <c r="M3775" s="14"/>
      <c r="N3775" s="14"/>
      <c r="O3775" s="14"/>
      <c r="P3775" s="14"/>
      <c r="Q3775" s="14"/>
      <c r="R3775" s="14"/>
      <c r="S3775" s="14"/>
      <c r="T3775" s="14"/>
      <c r="U3775" s="14"/>
      <c r="V3775" s="14"/>
      <c r="W3775" s="14"/>
      <c r="X3775" s="14"/>
      <c r="Y3775" s="14"/>
      <c r="Z3775" s="14"/>
    </row>
    <row r="3776">
      <c r="A3776" s="106">
        <v>3775.0</v>
      </c>
      <c r="B3776" s="107" t="s">
        <v>8903</v>
      </c>
      <c r="C3776" s="107" t="s">
        <v>10167</v>
      </c>
      <c r="D3776" s="107" t="s">
        <v>4509</v>
      </c>
      <c r="E3776" s="36" t="s">
        <v>10168</v>
      </c>
      <c r="F3776" s="14"/>
      <c r="G3776" s="14"/>
      <c r="H3776" s="14"/>
      <c r="I3776" s="14"/>
      <c r="J3776" s="14"/>
      <c r="K3776" s="14"/>
      <c r="L3776" s="14"/>
      <c r="M3776" s="14"/>
      <c r="N3776" s="14"/>
      <c r="O3776" s="14"/>
      <c r="P3776" s="14"/>
      <c r="Q3776" s="14"/>
      <c r="R3776" s="14"/>
      <c r="S3776" s="14"/>
      <c r="T3776" s="14"/>
      <c r="U3776" s="14"/>
      <c r="V3776" s="14"/>
      <c r="W3776" s="14"/>
      <c r="X3776" s="14"/>
      <c r="Y3776" s="14"/>
      <c r="Z3776" s="14"/>
    </row>
    <row r="3777">
      <c r="A3777" s="106">
        <v>3776.0</v>
      </c>
      <c r="B3777" s="107" t="s">
        <v>8903</v>
      </c>
      <c r="C3777" s="107" t="s">
        <v>10169</v>
      </c>
      <c r="D3777" s="107" t="s">
        <v>4509</v>
      </c>
      <c r="E3777" s="36" t="s">
        <v>10170</v>
      </c>
      <c r="F3777" s="14"/>
      <c r="G3777" s="14"/>
      <c r="H3777" s="14"/>
      <c r="I3777" s="14"/>
      <c r="J3777" s="14"/>
      <c r="K3777" s="14"/>
      <c r="L3777" s="14"/>
      <c r="M3777" s="14"/>
      <c r="N3777" s="14"/>
      <c r="O3777" s="14"/>
      <c r="P3777" s="14"/>
      <c r="Q3777" s="14"/>
      <c r="R3777" s="14"/>
      <c r="S3777" s="14"/>
      <c r="T3777" s="14"/>
      <c r="U3777" s="14"/>
      <c r="V3777" s="14"/>
      <c r="W3777" s="14"/>
      <c r="X3777" s="14"/>
      <c r="Y3777" s="14"/>
      <c r="Z3777" s="14"/>
    </row>
    <row r="3778">
      <c r="A3778" s="106">
        <v>3777.0</v>
      </c>
      <c r="B3778" s="107" t="s">
        <v>8903</v>
      </c>
      <c r="C3778" s="107" t="s">
        <v>10171</v>
      </c>
      <c r="D3778" s="107" t="s">
        <v>4509</v>
      </c>
      <c r="E3778" s="36" t="s">
        <v>10172</v>
      </c>
      <c r="F3778" s="14"/>
      <c r="G3778" s="14"/>
      <c r="H3778" s="14"/>
      <c r="I3778" s="14"/>
      <c r="J3778" s="14"/>
      <c r="K3778" s="14"/>
      <c r="L3778" s="14"/>
      <c r="M3778" s="14"/>
      <c r="N3778" s="14"/>
      <c r="O3778" s="14"/>
      <c r="P3778" s="14"/>
      <c r="Q3778" s="14"/>
      <c r="R3778" s="14"/>
      <c r="S3778" s="14"/>
      <c r="T3778" s="14"/>
      <c r="U3778" s="14"/>
      <c r="V3778" s="14"/>
      <c r="W3778" s="14"/>
      <c r="X3778" s="14"/>
      <c r="Y3778" s="14"/>
      <c r="Z3778" s="14"/>
    </row>
    <row r="3779">
      <c r="A3779" s="106">
        <v>3778.0</v>
      </c>
      <c r="B3779" s="107" t="s">
        <v>8903</v>
      </c>
      <c r="C3779" s="107" t="s">
        <v>10173</v>
      </c>
      <c r="D3779" s="107" t="s">
        <v>4543</v>
      </c>
      <c r="E3779" s="36" t="s">
        <v>10174</v>
      </c>
      <c r="F3779" s="14"/>
      <c r="G3779" s="14"/>
      <c r="H3779" s="14"/>
      <c r="I3779" s="14"/>
      <c r="J3779" s="14"/>
      <c r="K3779" s="14"/>
      <c r="L3779" s="14"/>
      <c r="M3779" s="14"/>
      <c r="N3779" s="14"/>
      <c r="O3779" s="14"/>
      <c r="P3779" s="14"/>
      <c r="Q3779" s="14"/>
      <c r="R3779" s="14"/>
      <c r="S3779" s="14"/>
      <c r="T3779" s="14"/>
      <c r="U3779" s="14"/>
      <c r="V3779" s="14"/>
      <c r="W3779" s="14"/>
      <c r="X3779" s="14"/>
      <c r="Y3779" s="14"/>
      <c r="Z3779" s="14"/>
    </row>
    <row r="3780">
      <c r="A3780" s="106">
        <v>3779.0</v>
      </c>
      <c r="B3780" s="107" t="s">
        <v>8903</v>
      </c>
      <c r="C3780" s="107" t="s">
        <v>7093</v>
      </c>
      <c r="D3780" s="107" t="s">
        <v>4505</v>
      </c>
      <c r="E3780" s="36" t="s">
        <v>10175</v>
      </c>
      <c r="F3780" s="14"/>
      <c r="G3780" s="14"/>
      <c r="H3780" s="14"/>
      <c r="I3780" s="14"/>
      <c r="J3780" s="14"/>
      <c r="K3780" s="14"/>
      <c r="L3780" s="14"/>
      <c r="M3780" s="14"/>
      <c r="N3780" s="14"/>
      <c r="O3780" s="14"/>
      <c r="P3780" s="14"/>
      <c r="Q3780" s="14"/>
      <c r="R3780" s="14"/>
      <c r="S3780" s="14"/>
      <c r="T3780" s="14"/>
      <c r="U3780" s="14"/>
      <c r="V3780" s="14"/>
      <c r="W3780" s="14"/>
      <c r="X3780" s="14"/>
      <c r="Y3780" s="14"/>
      <c r="Z3780" s="14"/>
    </row>
    <row r="3781">
      <c r="A3781" s="106">
        <v>3780.0</v>
      </c>
      <c r="B3781" s="107" t="s">
        <v>8903</v>
      </c>
      <c r="C3781" s="107" t="s">
        <v>10176</v>
      </c>
      <c r="D3781" s="107" t="s">
        <v>4509</v>
      </c>
      <c r="E3781" s="36" t="s">
        <v>10177</v>
      </c>
      <c r="F3781" s="14"/>
      <c r="G3781" s="14"/>
      <c r="H3781" s="14"/>
      <c r="I3781" s="14"/>
      <c r="J3781" s="14"/>
      <c r="K3781" s="14"/>
      <c r="L3781" s="14"/>
      <c r="M3781" s="14"/>
      <c r="N3781" s="14"/>
      <c r="O3781" s="14"/>
      <c r="P3781" s="14"/>
      <c r="Q3781" s="14"/>
      <c r="R3781" s="14"/>
      <c r="S3781" s="14"/>
      <c r="T3781" s="14"/>
      <c r="U3781" s="14"/>
      <c r="V3781" s="14"/>
      <c r="W3781" s="14"/>
      <c r="X3781" s="14"/>
      <c r="Y3781" s="14"/>
      <c r="Z3781" s="14"/>
    </row>
    <row r="3782">
      <c r="A3782" s="106">
        <v>3781.0</v>
      </c>
      <c r="B3782" s="107" t="s">
        <v>8903</v>
      </c>
      <c r="C3782" s="107" t="s">
        <v>10178</v>
      </c>
      <c r="D3782" s="107" t="s">
        <v>4509</v>
      </c>
      <c r="E3782" s="36" t="s">
        <v>10179</v>
      </c>
      <c r="F3782" s="14"/>
      <c r="G3782" s="14"/>
      <c r="H3782" s="14"/>
      <c r="I3782" s="14"/>
      <c r="J3782" s="14"/>
      <c r="K3782" s="14"/>
      <c r="L3782" s="14"/>
      <c r="M3782" s="14"/>
      <c r="N3782" s="14"/>
      <c r="O3782" s="14"/>
      <c r="P3782" s="14"/>
      <c r="Q3782" s="14"/>
      <c r="R3782" s="14"/>
      <c r="S3782" s="14"/>
      <c r="T3782" s="14"/>
      <c r="U3782" s="14"/>
      <c r="V3782" s="14"/>
      <c r="W3782" s="14"/>
      <c r="X3782" s="14"/>
      <c r="Y3782" s="14"/>
      <c r="Z3782" s="14"/>
    </row>
    <row r="3783">
      <c r="A3783" s="106">
        <v>3782.0</v>
      </c>
      <c r="B3783" s="107" t="s">
        <v>8903</v>
      </c>
      <c r="C3783" s="107" t="s">
        <v>7093</v>
      </c>
      <c r="D3783" s="107" t="s">
        <v>4509</v>
      </c>
      <c r="E3783" s="36" t="s">
        <v>10180</v>
      </c>
      <c r="F3783" s="14"/>
      <c r="G3783" s="14"/>
      <c r="H3783" s="14"/>
      <c r="I3783" s="14"/>
      <c r="J3783" s="14"/>
      <c r="K3783" s="14"/>
      <c r="L3783" s="14"/>
      <c r="M3783" s="14"/>
      <c r="N3783" s="14"/>
      <c r="O3783" s="14"/>
      <c r="P3783" s="14"/>
      <c r="Q3783" s="14"/>
      <c r="R3783" s="14"/>
      <c r="S3783" s="14"/>
      <c r="T3783" s="14"/>
      <c r="U3783" s="14"/>
      <c r="V3783" s="14"/>
      <c r="W3783" s="14"/>
      <c r="X3783" s="14"/>
      <c r="Y3783" s="14"/>
      <c r="Z3783" s="14"/>
    </row>
    <row r="3784">
      <c r="A3784" s="106">
        <v>3783.0</v>
      </c>
      <c r="B3784" s="107" t="s">
        <v>8903</v>
      </c>
      <c r="C3784" s="107" t="s">
        <v>10181</v>
      </c>
      <c r="D3784" s="107" t="s">
        <v>4509</v>
      </c>
      <c r="E3784" s="36" t="s">
        <v>10182</v>
      </c>
      <c r="F3784" s="14"/>
      <c r="G3784" s="14"/>
      <c r="H3784" s="14"/>
      <c r="I3784" s="14"/>
      <c r="J3784" s="14"/>
      <c r="K3784" s="14"/>
      <c r="L3784" s="14"/>
      <c r="M3784" s="14"/>
      <c r="N3784" s="14"/>
      <c r="O3784" s="14"/>
      <c r="P3784" s="14"/>
      <c r="Q3784" s="14"/>
      <c r="R3784" s="14"/>
      <c r="S3784" s="14"/>
      <c r="T3784" s="14"/>
      <c r="U3784" s="14"/>
      <c r="V3784" s="14"/>
      <c r="W3784" s="14"/>
      <c r="X3784" s="14"/>
      <c r="Y3784" s="14"/>
      <c r="Z3784" s="14"/>
    </row>
    <row r="3785">
      <c r="A3785" s="106">
        <v>3784.0</v>
      </c>
      <c r="B3785" s="107" t="s">
        <v>8903</v>
      </c>
      <c r="C3785" s="107" t="s">
        <v>10183</v>
      </c>
      <c r="D3785" s="107" t="s">
        <v>4509</v>
      </c>
      <c r="E3785" s="36" t="s">
        <v>10184</v>
      </c>
      <c r="F3785" s="14"/>
      <c r="G3785" s="14"/>
      <c r="H3785" s="14"/>
      <c r="I3785" s="14"/>
      <c r="J3785" s="14"/>
      <c r="K3785" s="14"/>
      <c r="L3785" s="14"/>
      <c r="M3785" s="14"/>
      <c r="N3785" s="14"/>
      <c r="O3785" s="14"/>
      <c r="P3785" s="14"/>
      <c r="Q3785" s="14"/>
      <c r="R3785" s="14"/>
      <c r="S3785" s="14"/>
      <c r="T3785" s="14"/>
      <c r="U3785" s="14"/>
      <c r="V3785" s="14"/>
      <c r="W3785" s="14"/>
      <c r="X3785" s="14"/>
      <c r="Y3785" s="14"/>
      <c r="Z3785" s="14"/>
    </row>
    <row r="3786">
      <c r="A3786" s="106">
        <v>3785.0</v>
      </c>
      <c r="B3786" s="107" t="s">
        <v>8903</v>
      </c>
      <c r="C3786" s="107" t="s">
        <v>10185</v>
      </c>
      <c r="D3786" s="107" t="s">
        <v>4509</v>
      </c>
      <c r="E3786" s="36" t="s">
        <v>10186</v>
      </c>
      <c r="F3786" s="14"/>
      <c r="G3786" s="14"/>
      <c r="H3786" s="14"/>
      <c r="I3786" s="14"/>
      <c r="J3786" s="14"/>
      <c r="K3786" s="14"/>
      <c r="L3786" s="14"/>
      <c r="M3786" s="14"/>
      <c r="N3786" s="14"/>
      <c r="O3786" s="14"/>
      <c r="P3786" s="14"/>
      <c r="Q3786" s="14"/>
      <c r="R3786" s="14"/>
      <c r="S3786" s="14"/>
      <c r="T3786" s="14"/>
      <c r="U3786" s="14"/>
      <c r="V3786" s="14"/>
      <c r="W3786" s="14"/>
      <c r="X3786" s="14"/>
      <c r="Y3786" s="14"/>
      <c r="Z3786" s="14"/>
    </row>
    <row r="3787">
      <c r="A3787" s="106">
        <v>3786.0</v>
      </c>
      <c r="B3787" s="107" t="s">
        <v>8903</v>
      </c>
      <c r="C3787" s="107" t="s">
        <v>4566</v>
      </c>
      <c r="D3787" s="107" t="s">
        <v>4509</v>
      </c>
      <c r="E3787" s="36" t="s">
        <v>4310</v>
      </c>
      <c r="F3787" s="14"/>
      <c r="G3787" s="14"/>
      <c r="H3787" s="14"/>
      <c r="I3787" s="14"/>
      <c r="J3787" s="14"/>
      <c r="K3787" s="14"/>
      <c r="L3787" s="14"/>
      <c r="M3787" s="14"/>
      <c r="N3787" s="14"/>
      <c r="O3787" s="14"/>
      <c r="P3787" s="14"/>
      <c r="Q3787" s="14"/>
      <c r="R3787" s="14"/>
      <c r="S3787" s="14"/>
      <c r="T3787" s="14"/>
      <c r="U3787" s="14"/>
      <c r="V3787" s="14"/>
      <c r="W3787" s="14"/>
      <c r="X3787" s="14"/>
      <c r="Y3787" s="14"/>
      <c r="Z3787" s="14"/>
    </row>
    <row r="3788">
      <c r="A3788" s="106">
        <v>3787.0</v>
      </c>
      <c r="B3788" s="107" t="s">
        <v>8903</v>
      </c>
      <c r="C3788" s="107" t="s">
        <v>4530</v>
      </c>
      <c r="D3788" s="107" t="s">
        <v>4509</v>
      </c>
      <c r="E3788" s="36" t="s">
        <v>10187</v>
      </c>
      <c r="F3788" s="14"/>
      <c r="G3788" s="14"/>
      <c r="H3788" s="14"/>
      <c r="I3788" s="14"/>
      <c r="J3788" s="14"/>
      <c r="K3788" s="14"/>
      <c r="L3788" s="14"/>
      <c r="M3788" s="14"/>
      <c r="N3788" s="14"/>
      <c r="O3788" s="14"/>
      <c r="P3788" s="14"/>
      <c r="Q3788" s="14"/>
      <c r="R3788" s="14"/>
      <c r="S3788" s="14"/>
      <c r="T3788" s="14"/>
      <c r="U3788" s="14"/>
      <c r="V3788" s="14"/>
      <c r="W3788" s="14"/>
      <c r="X3788" s="14"/>
      <c r="Y3788" s="14"/>
      <c r="Z3788" s="14"/>
    </row>
    <row r="3789">
      <c r="A3789" s="106">
        <v>3788.0</v>
      </c>
      <c r="B3789" s="107" t="s">
        <v>8903</v>
      </c>
      <c r="C3789" s="107" t="s">
        <v>10188</v>
      </c>
      <c r="D3789" s="107" t="s">
        <v>4509</v>
      </c>
      <c r="E3789" s="36" t="s">
        <v>4311</v>
      </c>
      <c r="F3789" s="14"/>
      <c r="G3789" s="14"/>
      <c r="H3789" s="14"/>
      <c r="I3789" s="14"/>
      <c r="J3789" s="14"/>
      <c r="K3789" s="14"/>
      <c r="L3789" s="14"/>
      <c r="M3789" s="14"/>
      <c r="N3789" s="14"/>
      <c r="O3789" s="14"/>
      <c r="P3789" s="14"/>
      <c r="Q3789" s="14"/>
      <c r="R3789" s="14"/>
      <c r="S3789" s="14"/>
      <c r="T3789" s="14"/>
      <c r="U3789" s="14"/>
      <c r="V3789" s="14"/>
      <c r="W3789" s="14"/>
      <c r="X3789" s="14"/>
      <c r="Y3789" s="14"/>
      <c r="Z3789" s="14"/>
    </row>
    <row r="3790">
      <c r="A3790" s="106">
        <v>3789.0</v>
      </c>
      <c r="B3790" s="107" t="s">
        <v>8903</v>
      </c>
      <c r="C3790" s="107" t="s">
        <v>10189</v>
      </c>
      <c r="D3790" s="107" t="s">
        <v>4509</v>
      </c>
      <c r="E3790" s="36" t="s">
        <v>10190</v>
      </c>
      <c r="F3790" s="14"/>
      <c r="G3790" s="14"/>
      <c r="H3790" s="14"/>
      <c r="I3790" s="14"/>
      <c r="J3790" s="14"/>
      <c r="K3790" s="14"/>
      <c r="L3790" s="14"/>
      <c r="M3790" s="14"/>
      <c r="N3790" s="14"/>
      <c r="O3790" s="14"/>
      <c r="P3790" s="14"/>
      <c r="Q3790" s="14"/>
      <c r="R3790" s="14"/>
      <c r="S3790" s="14"/>
      <c r="T3790" s="14"/>
      <c r="U3790" s="14"/>
      <c r="V3790" s="14"/>
      <c r="W3790" s="14"/>
      <c r="X3790" s="14"/>
      <c r="Y3790" s="14"/>
      <c r="Z3790" s="14"/>
    </row>
    <row r="3791">
      <c r="A3791" s="106">
        <v>3790.0</v>
      </c>
      <c r="B3791" s="107" t="s">
        <v>8903</v>
      </c>
      <c r="C3791" s="107" t="s">
        <v>6628</v>
      </c>
      <c r="D3791" s="107" t="s">
        <v>4509</v>
      </c>
      <c r="E3791" s="36" t="s">
        <v>10191</v>
      </c>
      <c r="F3791" s="14"/>
      <c r="G3791" s="14"/>
      <c r="H3791" s="14"/>
      <c r="I3791" s="14"/>
      <c r="J3791" s="14"/>
      <c r="K3791" s="14"/>
      <c r="L3791" s="14"/>
      <c r="M3791" s="14"/>
      <c r="N3791" s="14"/>
      <c r="O3791" s="14"/>
      <c r="P3791" s="14"/>
      <c r="Q3791" s="14"/>
      <c r="R3791" s="14"/>
      <c r="S3791" s="14"/>
      <c r="T3791" s="14"/>
      <c r="U3791" s="14"/>
      <c r="V3791" s="14"/>
      <c r="W3791" s="14"/>
      <c r="X3791" s="14"/>
      <c r="Y3791" s="14"/>
      <c r="Z3791" s="14"/>
    </row>
    <row r="3792">
      <c r="A3792" s="106">
        <v>3791.0</v>
      </c>
      <c r="B3792" s="107" t="s">
        <v>8903</v>
      </c>
      <c r="C3792" s="107" t="s">
        <v>5609</v>
      </c>
      <c r="D3792" s="107" t="s">
        <v>4509</v>
      </c>
      <c r="E3792" s="36" t="s">
        <v>10192</v>
      </c>
      <c r="F3792" s="14"/>
      <c r="G3792" s="14"/>
      <c r="H3792" s="14"/>
      <c r="I3792" s="14"/>
      <c r="J3792" s="14"/>
      <c r="K3792" s="14"/>
      <c r="L3792" s="14"/>
      <c r="M3792" s="14"/>
      <c r="N3792" s="14"/>
      <c r="O3792" s="14"/>
      <c r="P3792" s="14"/>
      <c r="Q3792" s="14"/>
      <c r="R3792" s="14"/>
      <c r="S3792" s="14"/>
      <c r="T3792" s="14"/>
      <c r="U3792" s="14"/>
      <c r="V3792" s="14"/>
      <c r="W3792" s="14"/>
      <c r="X3792" s="14"/>
      <c r="Y3792" s="14"/>
      <c r="Z3792" s="14"/>
    </row>
    <row r="3793">
      <c r="A3793" s="106">
        <v>3792.0</v>
      </c>
      <c r="B3793" s="107" t="s">
        <v>8903</v>
      </c>
      <c r="C3793" s="107" t="s">
        <v>10193</v>
      </c>
      <c r="D3793" s="107" t="s">
        <v>4505</v>
      </c>
      <c r="E3793" s="36" t="s">
        <v>10194</v>
      </c>
      <c r="F3793" s="14"/>
      <c r="G3793" s="14"/>
      <c r="H3793" s="14"/>
      <c r="I3793" s="14"/>
      <c r="J3793" s="14"/>
      <c r="K3793" s="14"/>
      <c r="L3793" s="14"/>
      <c r="M3793" s="14"/>
      <c r="N3793" s="14"/>
      <c r="O3793" s="14"/>
      <c r="P3793" s="14"/>
      <c r="Q3793" s="14"/>
      <c r="R3793" s="14"/>
      <c r="S3793" s="14"/>
      <c r="T3793" s="14"/>
      <c r="U3793" s="14"/>
      <c r="V3793" s="14"/>
      <c r="W3793" s="14"/>
      <c r="X3793" s="14"/>
      <c r="Y3793" s="14"/>
      <c r="Z3793" s="14"/>
    </row>
    <row r="3794">
      <c r="A3794" s="106">
        <v>3793.0</v>
      </c>
      <c r="B3794" s="107" t="s">
        <v>8903</v>
      </c>
      <c r="C3794" s="107" t="s">
        <v>4937</v>
      </c>
      <c r="D3794" s="107" t="s">
        <v>4509</v>
      </c>
      <c r="E3794" s="36" t="s">
        <v>10195</v>
      </c>
      <c r="F3794" s="14"/>
      <c r="G3794" s="14"/>
      <c r="H3794" s="14"/>
      <c r="I3794" s="14"/>
      <c r="J3794" s="14"/>
      <c r="K3794" s="14"/>
      <c r="L3794" s="14"/>
      <c r="M3794" s="14"/>
      <c r="N3794" s="14"/>
      <c r="O3794" s="14"/>
      <c r="P3794" s="14"/>
      <c r="Q3794" s="14"/>
      <c r="R3794" s="14"/>
      <c r="S3794" s="14"/>
      <c r="T3794" s="14"/>
      <c r="U3794" s="14"/>
      <c r="V3794" s="14"/>
      <c r="W3794" s="14"/>
      <c r="X3794" s="14"/>
      <c r="Y3794" s="14"/>
      <c r="Z3794" s="14"/>
    </row>
    <row r="3795">
      <c r="A3795" s="106">
        <v>3794.0</v>
      </c>
      <c r="B3795" s="107" t="s">
        <v>8903</v>
      </c>
      <c r="C3795" s="107" t="s">
        <v>5018</v>
      </c>
      <c r="D3795" s="107" t="s">
        <v>4509</v>
      </c>
      <c r="E3795" s="36" t="s">
        <v>10196</v>
      </c>
      <c r="F3795" s="14"/>
      <c r="G3795" s="14"/>
      <c r="H3795" s="14"/>
      <c r="I3795" s="14"/>
      <c r="J3795" s="14"/>
      <c r="K3795" s="14"/>
      <c r="L3795" s="14"/>
      <c r="M3795" s="14"/>
      <c r="N3795" s="14"/>
      <c r="O3795" s="14"/>
      <c r="P3795" s="14"/>
      <c r="Q3795" s="14"/>
      <c r="R3795" s="14"/>
      <c r="S3795" s="14"/>
      <c r="T3795" s="14"/>
      <c r="U3795" s="14"/>
      <c r="V3795" s="14"/>
      <c r="W3795" s="14"/>
      <c r="X3795" s="14"/>
      <c r="Y3795" s="14"/>
      <c r="Z3795" s="14"/>
    </row>
    <row r="3796">
      <c r="A3796" s="106">
        <v>3795.0</v>
      </c>
      <c r="B3796" s="107" t="s">
        <v>8903</v>
      </c>
      <c r="C3796" s="107" t="s">
        <v>4525</v>
      </c>
      <c r="D3796" s="107" t="s">
        <v>4509</v>
      </c>
      <c r="E3796" s="36" t="s">
        <v>10197</v>
      </c>
      <c r="F3796" s="14"/>
      <c r="G3796" s="14"/>
      <c r="H3796" s="14"/>
      <c r="I3796" s="14"/>
      <c r="J3796" s="14"/>
      <c r="K3796" s="14"/>
      <c r="L3796" s="14"/>
      <c r="M3796" s="14"/>
      <c r="N3796" s="14"/>
      <c r="O3796" s="14"/>
      <c r="P3796" s="14"/>
      <c r="Q3796" s="14"/>
      <c r="R3796" s="14"/>
      <c r="S3796" s="14"/>
      <c r="T3796" s="14"/>
      <c r="U3796" s="14"/>
      <c r="V3796" s="14"/>
      <c r="W3796" s="14"/>
      <c r="X3796" s="14"/>
      <c r="Y3796" s="14"/>
      <c r="Z3796" s="14"/>
    </row>
    <row r="3797">
      <c r="A3797" s="106">
        <v>3796.0</v>
      </c>
      <c r="B3797" s="107" t="s">
        <v>8903</v>
      </c>
      <c r="C3797" s="107" t="s">
        <v>10198</v>
      </c>
      <c r="D3797" s="107" t="s">
        <v>4509</v>
      </c>
      <c r="E3797" s="36" t="s">
        <v>10199</v>
      </c>
      <c r="F3797" s="14"/>
      <c r="G3797" s="14"/>
      <c r="H3797" s="14"/>
      <c r="I3797" s="14"/>
      <c r="J3797" s="14"/>
      <c r="K3797" s="14"/>
      <c r="L3797" s="14"/>
      <c r="M3797" s="14"/>
      <c r="N3797" s="14"/>
      <c r="O3797" s="14"/>
      <c r="P3797" s="14"/>
      <c r="Q3797" s="14"/>
      <c r="R3797" s="14"/>
      <c r="S3797" s="14"/>
      <c r="T3797" s="14"/>
      <c r="U3797" s="14"/>
      <c r="V3797" s="14"/>
      <c r="W3797" s="14"/>
      <c r="X3797" s="14"/>
      <c r="Y3797" s="14"/>
      <c r="Z3797" s="14"/>
    </row>
    <row r="3798">
      <c r="A3798" s="106">
        <v>3797.0</v>
      </c>
      <c r="B3798" s="107" t="s">
        <v>8903</v>
      </c>
      <c r="C3798" s="107" t="s">
        <v>8085</v>
      </c>
      <c r="D3798" s="107" t="s">
        <v>4509</v>
      </c>
      <c r="E3798" s="36" t="s">
        <v>10200</v>
      </c>
      <c r="F3798" s="14"/>
      <c r="G3798" s="14"/>
      <c r="H3798" s="14"/>
      <c r="I3798" s="14"/>
      <c r="J3798" s="14"/>
      <c r="K3798" s="14"/>
      <c r="L3798" s="14"/>
      <c r="M3798" s="14"/>
      <c r="N3798" s="14"/>
      <c r="O3798" s="14"/>
      <c r="P3798" s="14"/>
      <c r="Q3798" s="14"/>
      <c r="R3798" s="14"/>
      <c r="S3798" s="14"/>
      <c r="T3798" s="14"/>
      <c r="U3798" s="14"/>
      <c r="V3798" s="14"/>
      <c r="W3798" s="14"/>
      <c r="X3798" s="14"/>
      <c r="Y3798" s="14"/>
      <c r="Z3798" s="14"/>
    </row>
    <row r="3799">
      <c r="A3799" s="106">
        <v>3798.0</v>
      </c>
      <c r="B3799" s="107" t="s">
        <v>8903</v>
      </c>
      <c r="C3799" s="107" t="s">
        <v>4830</v>
      </c>
      <c r="D3799" s="107" t="s">
        <v>4509</v>
      </c>
      <c r="E3799" s="36" t="s">
        <v>10201</v>
      </c>
      <c r="F3799" s="14"/>
      <c r="G3799" s="14"/>
      <c r="H3799" s="14"/>
      <c r="I3799" s="14"/>
      <c r="J3799" s="14"/>
      <c r="K3799" s="14"/>
      <c r="L3799" s="14"/>
      <c r="M3799" s="14"/>
      <c r="N3799" s="14"/>
      <c r="O3799" s="14"/>
      <c r="P3799" s="14"/>
      <c r="Q3799" s="14"/>
      <c r="R3799" s="14"/>
      <c r="S3799" s="14"/>
      <c r="T3799" s="14"/>
      <c r="U3799" s="14"/>
      <c r="V3799" s="14"/>
      <c r="W3799" s="14"/>
      <c r="X3799" s="14"/>
      <c r="Y3799" s="14"/>
      <c r="Z3799" s="14"/>
    </row>
    <row r="3800">
      <c r="A3800" s="106">
        <v>3799.0</v>
      </c>
      <c r="B3800" s="107" t="s">
        <v>8903</v>
      </c>
      <c r="C3800" s="107" t="s">
        <v>5398</v>
      </c>
      <c r="D3800" s="107" t="s">
        <v>4505</v>
      </c>
      <c r="E3800" s="36" t="s">
        <v>10202</v>
      </c>
      <c r="F3800" s="14"/>
      <c r="G3800" s="14"/>
      <c r="H3800" s="14"/>
      <c r="I3800" s="14"/>
      <c r="J3800" s="14"/>
      <c r="K3800" s="14"/>
      <c r="L3800" s="14"/>
      <c r="M3800" s="14"/>
      <c r="N3800" s="14"/>
      <c r="O3800" s="14"/>
      <c r="P3800" s="14"/>
      <c r="Q3800" s="14"/>
      <c r="R3800" s="14"/>
      <c r="S3800" s="14"/>
      <c r="T3800" s="14"/>
      <c r="U3800" s="14"/>
      <c r="V3800" s="14"/>
      <c r="W3800" s="14"/>
      <c r="X3800" s="14"/>
      <c r="Y3800" s="14"/>
      <c r="Z3800" s="14"/>
    </row>
    <row r="3801">
      <c r="A3801" s="106">
        <v>3800.0</v>
      </c>
      <c r="B3801" s="107" t="s">
        <v>8903</v>
      </c>
      <c r="C3801" s="107" t="s">
        <v>10203</v>
      </c>
      <c r="D3801" s="107" t="s">
        <v>4509</v>
      </c>
      <c r="E3801" s="36" t="s">
        <v>10166</v>
      </c>
      <c r="F3801" s="14"/>
      <c r="G3801" s="14"/>
      <c r="H3801" s="14"/>
      <c r="I3801" s="14"/>
      <c r="J3801" s="14"/>
      <c r="K3801" s="14"/>
      <c r="L3801" s="14"/>
      <c r="M3801" s="14"/>
      <c r="N3801" s="14"/>
      <c r="O3801" s="14"/>
      <c r="P3801" s="14"/>
      <c r="Q3801" s="14"/>
      <c r="R3801" s="14"/>
      <c r="S3801" s="14"/>
      <c r="T3801" s="14"/>
      <c r="U3801" s="14"/>
      <c r="V3801" s="14"/>
      <c r="W3801" s="14"/>
      <c r="X3801" s="14"/>
      <c r="Y3801" s="14"/>
      <c r="Z3801" s="14"/>
    </row>
    <row r="3802">
      <c r="A3802" s="106">
        <v>3801.0</v>
      </c>
      <c r="B3802" s="107" t="s">
        <v>8903</v>
      </c>
      <c r="C3802" s="107" t="s">
        <v>10204</v>
      </c>
      <c r="D3802" s="107" t="s">
        <v>4509</v>
      </c>
      <c r="E3802" s="36" t="s">
        <v>1011</v>
      </c>
      <c r="F3802" s="14"/>
      <c r="G3802" s="14"/>
      <c r="H3802" s="14"/>
      <c r="I3802" s="14"/>
      <c r="J3802" s="14"/>
      <c r="K3802" s="14"/>
      <c r="L3802" s="14"/>
      <c r="M3802" s="14"/>
      <c r="N3802" s="14"/>
      <c r="O3802" s="14"/>
      <c r="P3802" s="14"/>
      <c r="Q3802" s="14"/>
      <c r="R3802" s="14"/>
      <c r="S3802" s="14"/>
      <c r="T3802" s="14"/>
      <c r="U3802" s="14"/>
      <c r="V3802" s="14"/>
      <c r="W3802" s="14"/>
      <c r="X3802" s="14"/>
      <c r="Y3802" s="14"/>
      <c r="Z3802" s="14"/>
    </row>
    <row r="3803">
      <c r="A3803" s="106">
        <v>3802.0</v>
      </c>
      <c r="B3803" s="107" t="s">
        <v>8903</v>
      </c>
      <c r="C3803" s="107" t="s">
        <v>10205</v>
      </c>
      <c r="D3803" s="107" t="s">
        <v>4509</v>
      </c>
      <c r="E3803" s="36" t="s">
        <v>10206</v>
      </c>
      <c r="F3803" s="14"/>
      <c r="G3803" s="14"/>
      <c r="H3803" s="14"/>
      <c r="I3803" s="14"/>
      <c r="J3803" s="14"/>
      <c r="K3803" s="14"/>
      <c r="L3803" s="14"/>
      <c r="M3803" s="14"/>
      <c r="N3803" s="14"/>
      <c r="O3803" s="14"/>
      <c r="P3803" s="14"/>
      <c r="Q3803" s="14"/>
      <c r="R3803" s="14"/>
      <c r="S3803" s="14"/>
      <c r="T3803" s="14"/>
      <c r="U3803" s="14"/>
      <c r="V3803" s="14"/>
      <c r="W3803" s="14"/>
      <c r="X3803" s="14"/>
      <c r="Y3803" s="14"/>
      <c r="Z3803" s="14"/>
    </row>
    <row r="3804">
      <c r="A3804" s="106">
        <v>3803.0</v>
      </c>
      <c r="B3804" s="107" t="s">
        <v>8903</v>
      </c>
      <c r="C3804" s="107" t="s">
        <v>7553</v>
      </c>
      <c r="D3804" s="107" t="s">
        <v>4509</v>
      </c>
      <c r="E3804" s="36" t="s">
        <v>10207</v>
      </c>
      <c r="F3804" s="14"/>
      <c r="G3804" s="14"/>
      <c r="H3804" s="14"/>
      <c r="I3804" s="14"/>
      <c r="J3804" s="14"/>
      <c r="K3804" s="14"/>
      <c r="L3804" s="14"/>
      <c r="M3804" s="14"/>
      <c r="N3804" s="14"/>
      <c r="O3804" s="14"/>
      <c r="P3804" s="14"/>
      <c r="Q3804" s="14"/>
      <c r="R3804" s="14"/>
      <c r="S3804" s="14"/>
      <c r="T3804" s="14"/>
      <c r="U3804" s="14"/>
      <c r="V3804" s="14"/>
      <c r="W3804" s="14"/>
      <c r="X3804" s="14"/>
      <c r="Y3804" s="14"/>
      <c r="Z3804" s="14"/>
    </row>
    <row r="3805">
      <c r="A3805" s="106">
        <v>3804.0</v>
      </c>
      <c r="B3805" s="107" t="s">
        <v>8903</v>
      </c>
      <c r="C3805" s="107" t="s">
        <v>10208</v>
      </c>
      <c r="D3805" s="107" t="s">
        <v>4509</v>
      </c>
      <c r="E3805" s="36" t="s">
        <v>10209</v>
      </c>
      <c r="F3805" s="14"/>
      <c r="G3805" s="14"/>
      <c r="H3805" s="14"/>
      <c r="I3805" s="14"/>
      <c r="J3805" s="14"/>
      <c r="K3805" s="14"/>
      <c r="L3805" s="14"/>
      <c r="M3805" s="14"/>
      <c r="N3805" s="14"/>
      <c r="O3805" s="14"/>
      <c r="P3805" s="14"/>
      <c r="Q3805" s="14"/>
      <c r="R3805" s="14"/>
      <c r="S3805" s="14"/>
      <c r="T3805" s="14"/>
      <c r="U3805" s="14"/>
      <c r="V3805" s="14"/>
      <c r="W3805" s="14"/>
      <c r="X3805" s="14"/>
      <c r="Y3805" s="14"/>
      <c r="Z3805" s="14"/>
    </row>
    <row r="3806">
      <c r="A3806" s="106">
        <v>3805.0</v>
      </c>
      <c r="B3806" s="107" t="s">
        <v>8903</v>
      </c>
      <c r="C3806" s="107" t="s">
        <v>5661</v>
      </c>
      <c r="D3806" s="107" t="s">
        <v>4509</v>
      </c>
      <c r="E3806" s="36" t="s">
        <v>10210</v>
      </c>
      <c r="F3806" s="14"/>
      <c r="G3806" s="14"/>
      <c r="H3806" s="14"/>
      <c r="I3806" s="14"/>
      <c r="J3806" s="14"/>
      <c r="K3806" s="14"/>
      <c r="L3806" s="14"/>
      <c r="M3806" s="14"/>
      <c r="N3806" s="14"/>
      <c r="O3806" s="14"/>
      <c r="P3806" s="14"/>
      <c r="Q3806" s="14"/>
      <c r="R3806" s="14"/>
      <c r="S3806" s="14"/>
      <c r="T3806" s="14"/>
      <c r="U3806" s="14"/>
      <c r="V3806" s="14"/>
      <c r="W3806" s="14"/>
      <c r="X3806" s="14"/>
      <c r="Y3806" s="14"/>
      <c r="Z3806" s="14"/>
    </row>
    <row r="3807">
      <c r="A3807" s="106">
        <v>3806.0</v>
      </c>
      <c r="B3807" s="107" t="s">
        <v>8903</v>
      </c>
      <c r="C3807" s="107" t="s">
        <v>10211</v>
      </c>
      <c r="D3807" s="107" t="s">
        <v>4509</v>
      </c>
      <c r="E3807" s="36" t="s">
        <v>4312</v>
      </c>
      <c r="F3807" s="14"/>
      <c r="G3807" s="14"/>
      <c r="H3807" s="14"/>
      <c r="I3807" s="14"/>
      <c r="J3807" s="14"/>
      <c r="K3807" s="14"/>
      <c r="L3807" s="14"/>
      <c r="M3807" s="14"/>
      <c r="N3807" s="14"/>
      <c r="O3807" s="14"/>
      <c r="P3807" s="14"/>
      <c r="Q3807" s="14"/>
      <c r="R3807" s="14"/>
      <c r="S3807" s="14"/>
      <c r="T3807" s="14"/>
      <c r="U3807" s="14"/>
      <c r="V3807" s="14"/>
      <c r="W3807" s="14"/>
      <c r="X3807" s="14"/>
      <c r="Y3807" s="14"/>
      <c r="Z3807" s="14"/>
    </row>
    <row r="3808">
      <c r="A3808" s="106">
        <v>3807.0</v>
      </c>
      <c r="B3808" s="107" t="s">
        <v>8903</v>
      </c>
      <c r="C3808" s="107" t="s">
        <v>10212</v>
      </c>
      <c r="D3808" s="107" t="s">
        <v>4509</v>
      </c>
      <c r="E3808" s="36" t="s">
        <v>10213</v>
      </c>
      <c r="F3808" s="14"/>
      <c r="G3808" s="14"/>
      <c r="H3808" s="14"/>
      <c r="I3808" s="14"/>
      <c r="J3808" s="14"/>
      <c r="K3808" s="14"/>
      <c r="L3808" s="14"/>
      <c r="M3808" s="14"/>
      <c r="N3808" s="14"/>
      <c r="O3808" s="14"/>
      <c r="P3808" s="14"/>
      <c r="Q3808" s="14"/>
      <c r="R3808" s="14"/>
      <c r="S3808" s="14"/>
      <c r="T3808" s="14"/>
      <c r="U3808" s="14"/>
      <c r="V3808" s="14"/>
      <c r="W3808" s="14"/>
      <c r="X3808" s="14"/>
      <c r="Y3808" s="14"/>
      <c r="Z3808" s="14"/>
    </row>
    <row r="3809">
      <c r="A3809" s="106">
        <v>3808.0</v>
      </c>
      <c r="B3809" s="107" t="s">
        <v>8903</v>
      </c>
      <c r="C3809" s="107" t="s">
        <v>10214</v>
      </c>
      <c r="D3809" s="107" t="s">
        <v>4509</v>
      </c>
      <c r="E3809" s="36" t="s">
        <v>10215</v>
      </c>
      <c r="F3809" s="14"/>
      <c r="G3809" s="14"/>
      <c r="H3809" s="14"/>
      <c r="I3809" s="14"/>
      <c r="J3809" s="14"/>
      <c r="K3809" s="14"/>
      <c r="L3809" s="14"/>
      <c r="M3809" s="14"/>
      <c r="N3809" s="14"/>
      <c r="O3809" s="14"/>
      <c r="P3809" s="14"/>
      <c r="Q3809" s="14"/>
      <c r="R3809" s="14"/>
      <c r="S3809" s="14"/>
      <c r="T3809" s="14"/>
      <c r="U3809" s="14"/>
      <c r="V3809" s="14"/>
      <c r="W3809" s="14"/>
      <c r="X3809" s="14"/>
      <c r="Y3809" s="14"/>
      <c r="Z3809" s="14"/>
    </row>
    <row r="3810">
      <c r="A3810" s="106">
        <v>3809.0</v>
      </c>
      <c r="B3810" s="107" t="s">
        <v>8903</v>
      </c>
      <c r="C3810" s="107" t="s">
        <v>10216</v>
      </c>
      <c r="D3810" s="107" t="s">
        <v>4509</v>
      </c>
      <c r="E3810" s="36" t="s">
        <v>10217</v>
      </c>
      <c r="F3810" s="14"/>
      <c r="G3810" s="14"/>
      <c r="H3810" s="14"/>
      <c r="I3810" s="14"/>
      <c r="J3810" s="14"/>
      <c r="K3810" s="14"/>
      <c r="L3810" s="14"/>
      <c r="M3810" s="14"/>
      <c r="N3810" s="14"/>
      <c r="O3810" s="14"/>
      <c r="P3810" s="14"/>
      <c r="Q3810" s="14"/>
      <c r="R3810" s="14"/>
      <c r="S3810" s="14"/>
      <c r="T3810" s="14"/>
      <c r="U3810" s="14"/>
      <c r="V3810" s="14"/>
      <c r="W3810" s="14"/>
      <c r="X3810" s="14"/>
      <c r="Y3810" s="14"/>
      <c r="Z3810" s="14"/>
    </row>
    <row r="3811">
      <c r="A3811" s="106">
        <v>3810.0</v>
      </c>
      <c r="B3811" s="107" t="s">
        <v>8903</v>
      </c>
      <c r="C3811" s="107" t="s">
        <v>5990</v>
      </c>
      <c r="D3811" s="107" t="s">
        <v>4509</v>
      </c>
      <c r="E3811" s="36" t="s">
        <v>10218</v>
      </c>
      <c r="F3811" s="14"/>
      <c r="G3811" s="14"/>
      <c r="H3811" s="14"/>
      <c r="I3811" s="14"/>
      <c r="J3811" s="14"/>
      <c r="K3811" s="14"/>
      <c r="L3811" s="14"/>
      <c r="M3811" s="14"/>
      <c r="N3811" s="14"/>
      <c r="O3811" s="14"/>
      <c r="P3811" s="14"/>
      <c r="Q3811" s="14"/>
      <c r="R3811" s="14"/>
      <c r="S3811" s="14"/>
      <c r="T3811" s="14"/>
      <c r="U3811" s="14"/>
      <c r="V3811" s="14"/>
      <c r="W3811" s="14"/>
      <c r="X3811" s="14"/>
      <c r="Y3811" s="14"/>
      <c r="Z3811" s="14"/>
    </row>
    <row r="3812">
      <c r="A3812" s="106">
        <v>3811.0</v>
      </c>
      <c r="B3812" s="107" t="s">
        <v>8903</v>
      </c>
      <c r="C3812" s="107" t="s">
        <v>10219</v>
      </c>
      <c r="D3812" s="107" t="s">
        <v>4505</v>
      </c>
      <c r="E3812" s="36" t="s">
        <v>10220</v>
      </c>
      <c r="F3812" s="14"/>
      <c r="G3812" s="14"/>
      <c r="H3812" s="14"/>
      <c r="I3812" s="14"/>
      <c r="J3812" s="14"/>
      <c r="K3812" s="14"/>
      <c r="L3812" s="14"/>
      <c r="M3812" s="14"/>
      <c r="N3812" s="14"/>
      <c r="O3812" s="14"/>
      <c r="P3812" s="14"/>
      <c r="Q3812" s="14"/>
      <c r="R3812" s="14"/>
      <c r="S3812" s="14"/>
      <c r="T3812" s="14"/>
      <c r="U3812" s="14"/>
      <c r="V3812" s="14"/>
      <c r="W3812" s="14"/>
      <c r="X3812" s="14"/>
      <c r="Y3812" s="14"/>
      <c r="Z3812" s="14"/>
    </row>
    <row r="3813">
      <c r="A3813" s="106">
        <v>3812.0</v>
      </c>
      <c r="B3813" s="107" t="s">
        <v>8903</v>
      </c>
      <c r="C3813" s="107" t="s">
        <v>8386</v>
      </c>
      <c r="D3813" s="107" t="s">
        <v>4505</v>
      </c>
      <c r="E3813" s="36" t="s">
        <v>10221</v>
      </c>
      <c r="F3813" s="14"/>
      <c r="G3813" s="14"/>
      <c r="H3813" s="14"/>
      <c r="I3813" s="14"/>
      <c r="J3813" s="14"/>
      <c r="K3813" s="14"/>
      <c r="L3813" s="14"/>
      <c r="M3813" s="14"/>
      <c r="N3813" s="14"/>
      <c r="O3813" s="14"/>
      <c r="P3813" s="14"/>
      <c r="Q3813" s="14"/>
      <c r="R3813" s="14"/>
      <c r="S3813" s="14"/>
      <c r="T3813" s="14"/>
      <c r="U3813" s="14"/>
      <c r="V3813" s="14"/>
      <c r="W3813" s="14"/>
      <c r="X3813" s="14"/>
      <c r="Y3813" s="14"/>
      <c r="Z3813" s="14"/>
    </row>
    <row r="3814">
      <c r="A3814" s="106">
        <v>3813.0</v>
      </c>
      <c r="B3814" s="107" t="s">
        <v>8903</v>
      </c>
      <c r="C3814" s="107" t="s">
        <v>4700</v>
      </c>
      <c r="D3814" s="107" t="s">
        <v>4509</v>
      </c>
      <c r="E3814" s="36" t="s">
        <v>10222</v>
      </c>
      <c r="F3814" s="14"/>
      <c r="G3814" s="14"/>
      <c r="H3814" s="14"/>
      <c r="I3814" s="14"/>
      <c r="J3814" s="14"/>
      <c r="K3814" s="14"/>
      <c r="L3814" s="14"/>
      <c r="M3814" s="14"/>
      <c r="N3814" s="14"/>
      <c r="O3814" s="14"/>
      <c r="P3814" s="14"/>
      <c r="Q3814" s="14"/>
      <c r="R3814" s="14"/>
      <c r="S3814" s="14"/>
      <c r="T3814" s="14"/>
      <c r="U3814" s="14"/>
      <c r="V3814" s="14"/>
      <c r="W3814" s="14"/>
      <c r="X3814" s="14"/>
      <c r="Y3814" s="14"/>
      <c r="Z3814" s="14"/>
    </row>
    <row r="3815">
      <c r="A3815" s="106">
        <v>3814.0</v>
      </c>
      <c r="B3815" s="107" t="s">
        <v>8903</v>
      </c>
      <c r="C3815" s="107" t="s">
        <v>10223</v>
      </c>
      <c r="D3815" s="107" t="s">
        <v>4509</v>
      </c>
      <c r="E3815" s="36" t="s">
        <v>10224</v>
      </c>
      <c r="F3815" s="14"/>
      <c r="G3815" s="14"/>
      <c r="H3815" s="14"/>
      <c r="I3815" s="14"/>
      <c r="J3815" s="14"/>
      <c r="K3815" s="14"/>
      <c r="L3815" s="14"/>
      <c r="M3815" s="14"/>
      <c r="N3815" s="14"/>
      <c r="O3815" s="14"/>
      <c r="P3815" s="14"/>
      <c r="Q3815" s="14"/>
      <c r="R3815" s="14"/>
      <c r="S3815" s="14"/>
      <c r="T3815" s="14"/>
      <c r="U3815" s="14"/>
      <c r="V3815" s="14"/>
      <c r="W3815" s="14"/>
      <c r="X3815" s="14"/>
      <c r="Y3815" s="14"/>
      <c r="Z3815" s="14"/>
    </row>
    <row r="3816">
      <c r="A3816" s="106">
        <v>3815.0</v>
      </c>
      <c r="B3816" s="107" t="s">
        <v>8903</v>
      </c>
      <c r="C3816" s="107" t="s">
        <v>10225</v>
      </c>
      <c r="D3816" s="107" t="s">
        <v>4509</v>
      </c>
      <c r="E3816" s="36" t="s">
        <v>10226</v>
      </c>
      <c r="F3816" s="14"/>
      <c r="G3816" s="14"/>
      <c r="H3816" s="14"/>
      <c r="I3816" s="14"/>
      <c r="J3816" s="14"/>
      <c r="K3816" s="14"/>
      <c r="L3816" s="14"/>
      <c r="M3816" s="14"/>
      <c r="N3816" s="14"/>
      <c r="O3816" s="14"/>
      <c r="P3816" s="14"/>
      <c r="Q3816" s="14"/>
      <c r="R3816" s="14"/>
      <c r="S3816" s="14"/>
      <c r="T3816" s="14"/>
      <c r="U3816" s="14"/>
      <c r="V3816" s="14"/>
      <c r="W3816" s="14"/>
      <c r="X3816" s="14"/>
      <c r="Y3816" s="14"/>
      <c r="Z3816" s="14"/>
    </row>
    <row r="3817">
      <c r="A3817" s="106">
        <v>3816.0</v>
      </c>
      <c r="B3817" s="107" t="s">
        <v>8903</v>
      </c>
      <c r="C3817" s="107" t="s">
        <v>10227</v>
      </c>
      <c r="D3817" s="107" t="s">
        <v>4509</v>
      </c>
      <c r="E3817" s="36" t="s">
        <v>10228</v>
      </c>
      <c r="F3817" s="14"/>
      <c r="G3817" s="14"/>
      <c r="H3817" s="14"/>
      <c r="I3817" s="14"/>
      <c r="J3817" s="14"/>
      <c r="K3817" s="14"/>
      <c r="L3817" s="14"/>
      <c r="M3817" s="14"/>
      <c r="N3817" s="14"/>
      <c r="O3817" s="14"/>
      <c r="P3817" s="14"/>
      <c r="Q3817" s="14"/>
      <c r="R3817" s="14"/>
      <c r="S3817" s="14"/>
      <c r="T3817" s="14"/>
      <c r="U3817" s="14"/>
      <c r="V3817" s="14"/>
      <c r="W3817" s="14"/>
      <c r="X3817" s="14"/>
      <c r="Y3817" s="14"/>
      <c r="Z3817" s="14"/>
    </row>
    <row r="3818">
      <c r="A3818" s="106">
        <v>3817.0</v>
      </c>
      <c r="B3818" s="107" t="s">
        <v>8903</v>
      </c>
      <c r="C3818" s="107" t="s">
        <v>10229</v>
      </c>
      <c r="D3818" s="107" t="s">
        <v>4509</v>
      </c>
      <c r="E3818" s="36" t="s">
        <v>10230</v>
      </c>
      <c r="F3818" s="14"/>
      <c r="G3818" s="14"/>
      <c r="H3818" s="14"/>
      <c r="I3818" s="14"/>
      <c r="J3818" s="14"/>
      <c r="K3818" s="14"/>
      <c r="L3818" s="14"/>
      <c r="M3818" s="14"/>
      <c r="N3818" s="14"/>
      <c r="O3818" s="14"/>
      <c r="P3818" s="14"/>
      <c r="Q3818" s="14"/>
      <c r="R3818" s="14"/>
      <c r="S3818" s="14"/>
      <c r="T3818" s="14"/>
      <c r="U3818" s="14"/>
      <c r="V3818" s="14"/>
      <c r="W3818" s="14"/>
      <c r="X3818" s="14"/>
      <c r="Y3818" s="14"/>
      <c r="Z3818" s="14"/>
    </row>
    <row r="3819">
      <c r="A3819" s="106">
        <v>3818.0</v>
      </c>
      <c r="B3819" s="107" t="s">
        <v>8903</v>
      </c>
      <c r="C3819" s="107" t="s">
        <v>10231</v>
      </c>
      <c r="D3819" s="107" t="s">
        <v>4509</v>
      </c>
      <c r="E3819" s="36" t="s">
        <v>10232</v>
      </c>
      <c r="F3819" s="14"/>
      <c r="G3819" s="14"/>
      <c r="H3819" s="14"/>
      <c r="I3819" s="14"/>
      <c r="J3819" s="14"/>
      <c r="K3819" s="14"/>
      <c r="L3819" s="14"/>
      <c r="M3819" s="14"/>
      <c r="N3819" s="14"/>
      <c r="O3819" s="14"/>
      <c r="P3819" s="14"/>
      <c r="Q3819" s="14"/>
      <c r="R3819" s="14"/>
      <c r="S3819" s="14"/>
      <c r="T3819" s="14"/>
      <c r="U3819" s="14"/>
      <c r="V3819" s="14"/>
      <c r="W3819" s="14"/>
      <c r="X3819" s="14"/>
      <c r="Y3819" s="14"/>
      <c r="Z3819" s="14"/>
    </row>
    <row r="3820">
      <c r="A3820" s="106">
        <v>3819.0</v>
      </c>
      <c r="B3820" s="107" t="s">
        <v>8903</v>
      </c>
      <c r="C3820" s="107" t="s">
        <v>10233</v>
      </c>
      <c r="D3820" s="107" t="s">
        <v>4509</v>
      </c>
      <c r="E3820" s="36" t="s">
        <v>10234</v>
      </c>
      <c r="F3820" s="14"/>
      <c r="G3820" s="14"/>
      <c r="H3820" s="14"/>
      <c r="I3820" s="14"/>
      <c r="J3820" s="14"/>
      <c r="K3820" s="14"/>
      <c r="L3820" s="14"/>
      <c r="M3820" s="14"/>
      <c r="N3820" s="14"/>
      <c r="O3820" s="14"/>
      <c r="P3820" s="14"/>
      <c r="Q3820" s="14"/>
      <c r="R3820" s="14"/>
      <c r="S3820" s="14"/>
      <c r="T3820" s="14"/>
      <c r="U3820" s="14"/>
      <c r="V3820" s="14"/>
      <c r="W3820" s="14"/>
      <c r="X3820" s="14"/>
      <c r="Y3820" s="14"/>
      <c r="Z3820" s="14"/>
    </row>
    <row r="3821">
      <c r="A3821" s="106">
        <v>3820.0</v>
      </c>
      <c r="B3821" s="107" t="s">
        <v>8903</v>
      </c>
      <c r="C3821" s="107" t="s">
        <v>10235</v>
      </c>
      <c r="D3821" s="107" t="s">
        <v>4680</v>
      </c>
      <c r="E3821" s="36" t="s">
        <v>7917</v>
      </c>
      <c r="F3821" s="14"/>
      <c r="G3821" s="14"/>
      <c r="H3821" s="14"/>
      <c r="I3821" s="14"/>
      <c r="J3821" s="14"/>
      <c r="K3821" s="14"/>
      <c r="L3821" s="14"/>
      <c r="M3821" s="14"/>
      <c r="N3821" s="14"/>
      <c r="O3821" s="14"/>
      <c r="P3821" s="14"/>
      <c r="Q3821" s="14"/>
      <c r="R3821" s="14"/>
      <c r="S3821" s="14"/>
      <c r="T3821" s="14"/>
      <c r="U3821" s="14"/>
      <c r="V3821" s="14"/>
      <c r="W3821" s="14"/>
      <c r="X3821" s="14"/>
      <c r="Y3821" s="14"/>
      <c r="Z3821" s="14"/>
    </row>
    <row r="3822">
      <c r="A3822" s="106">
        <v>3821.0</v>
      </c>
      <c r="B3822" s="107" t="s">
        <v>8903</v>
      </c>
      <c r="C3822" s="107" t="s">
        <v>7837</v>
      </c>
      <c r="D3822" s="107" t="s">
        <v>4509</v>
      </c>
      <c r="E3822" s="36" t="s">
        <v>10236</v>
      </c>
      <c r="F3822" s="14"/>
      <c r="G3822" s="14"/>
      <c r="H3822" s="14"/>
      <c r="I3822" s="14"/>
      <c r="J3822" s="14"/>
      <c r="K3822" s="14"/>
      <c r="L3822" s="14"/>
      <c r="M3822" s="14"/>
      <c r="N3822" s="14"/>
      <c r="O3822" s="14"/>
      <c r="P3822" s="14"/>
      <c r="Q3822" s="14"/>
      <c r="R3822" s="14"/>
      <c r="S3822" s="14"/>
      <c r="T3822" s="14"/>
      <c r="U3822" s="14"/>
      <c r="V3822" s="14"/>
      <c r="W3822" s="14"/>
      <c r="X3822" s="14"/>
      <c r="Y3822" s="14"/>
      <c r="Z3822" s="14"/>
    </row>
    <row r="3823">
      <c r="A3823" s="106">
        <v>3822.0</v>
      </c>
      <c r="B3823" s="107" t="s">
        <v>8903</v>
      </c>
      <c r="C3823" s="107" t="s">
        <v>4962</v>
      </c>
      <c r="D3823" s="107" t="s">
        <v>4509</v>
      </c>
      <c r="E3823" s="36" t="s">
        <v>10237</v>
      </c>
      <c r="F3823" s="14"/>
      <c r="G3823" s="14"/>
      <c r="H3823" s="14"/>
      <c r="I3823" s="14"/>
      <c r="J3823" s="14"/>
      <c r="K3823" s="14"/>
      <c r="L3823" s="14"/>
      <c r="M3823" s="14"/>
      <c r="N3823" s="14"/>
      <c r="O3823" s="14"/>
      <c r="P3823" s="14"/>
      <c r="Q3823" s="14"/>
      <c r="R3823" s="14"/>
      <c r="S3823" s="14"/>
      <c r="T3823" s="14"/>
      <c r="U3823" s="14"/>
      <c r="V3823" s="14"/>
      <c r="W3823" s="14"/>
      <c r="X3823" s="14"/>
      <c r="Y3823" s="14"/>
      <c r="Z3823" s="14"/>
    </row>
    <row r="3824">
      <c r="A3824" s="106">
        <v>3823.0</v>
      </c>
      <c r="B3824" s="107" t="s">
        <v>8903</v>
      </c>
      <c r="C3824" s="107" t="s">
        <v>10238</v>
      </c>
      <c r="D3824" s="107" t="s">
        <v>4509</v>
      </c>
      <c r="E3824" s="36" t="s">
        <v>10239</v>
      </c>
      <c r="F3824" s="14"/>
      <c r="G3824" s="14"/>
      <c r="H3824" s="14"/>
      <c r="I3824" s="14"/>
      <c r="J3824" s="14"/>
      <c r="K3824" s="14"/>
      <c r="L3824" s="14"/>
      <c r="M3824" s="14"/>
      <c r="N3824" s="14"/>
      <c r="O3824" s="14"/>
      <c r="P3824" s="14"/>
      <c r="Q3824" s="14"/>
      <c r="R3824" s="14"/>
      <c r="S3824" s="14"/>
      <c r="T3824" s="14"/>
      <c r="U3824" s="14"/>
      <c r="V3824" s="14"/>
      <c r="W3824" s="14"/>
      <c r="X3824" s="14"/>
      <c r="Y3824" s="14"/>
      <c r="Z3824" s="14"/>
    </row>
    <row r="3825">
      <c r="A3825" s="106">
        <v>3824.0</v>
      </c>
      <c r="B3825" s="107" t="s">
        <v>8903</v>
      </c>
      <c r="C3825" s="107" t="s">
        <v>5057</v>
      </c>
      <c r="D3825" s="107" t="s">
        <v>4509</v>
      </c>
      <c r="E3825" s="36" t="s">
        <v>10240</v>
      </c>
      <c r="F3825" s="14"/>
      <c r="G3825" s="14"/>
      <c r="H3825" s="14"/>
      <c r="I3825" s="14"/>
      <c r="J3825" s="14"/>
      <c r="K3825" s="14"/>
      <c r="L3825" s="14"/>
      <c r="M3825" s="14"/>
      <c r="N3825" s="14"/>
      <c r="O3825" s="14"/>
      <c r="P3825" s="14"/>
      <c r="Q3825" s="14"/>
      <c r="R3825" s="14"/>
      <c r="S3825" s="14"/>
      <c r="T3825" s="14"/>
      <c r="U3825" s="14"/>
      <c r="V3825" s="14"/>
      <c r="W3825" s="14"/>
      <c r="X3825" s="14"/>
      <c r="Y3825" s="14"/>
      <c r="Z3825" s="14"/>
    </row>
    <row r="3826">
      <c r="A3826" s="106">
        <v>3825.0</v>
      </c>
      <c r="B3826" s="107" t="s">
        <v>8903</v>
      </c>
      <c r="C3826" s="107" t="s">
        <v>6792</v>
      </c>
      <c r="D3826" s="107" t="s">
        <v>4509</v>
      </c>
      <c r="E3826" s="36" t="s">
        <v>10241</v>
      </c>
      <c r="F3826" s="14"/>
      <c r="G3826" s="14"/>
      <c r="H3826" s="14"/>
      <c r="I3826" s="14"/>
      <c r="J3826" s="14"/>
      <c r="K3826" s="14"/>
      <c r="L3826" s="14"/>
      <c r="M3826" s="14"/>
      <c r="N3826" s="14"/>
      <c r="O3826" s="14"/>
      <c r="P3826" s="14"/>
      <c r="Q3826" s="14"/>
      <c r="R3826" s="14"/>
      <c r="S3826" s="14"/>
      <c r="T3826" s="14"/>
      <c r="U3826" s="14"/>
      <c r="V3826" s="14"/>
      <c r="W3826" s="14"/>
      <c r="X3826" s="14"/>
      <c r="Y3826" s="14"/>
      <c r="Z3826" s="14"/>
    </row>
    <row r="3827">
      <c r="A3827" s="106">
        <v>3826.0</v>
      </c>
      <c r="B3827" s="107" t="s">
        <v>8903</v>
      </c>
      <c r="C3827" s="107" t="s">
        <v>4749</v>
      </c>
      <c r="D3827" s="107" t="s">
        <v>4509</v>
      </c>
      <c r="E3827" s="36" t="s">
        <v>10242</v>
      </c>
      <c r="F3827" s="14"/>
      <c r="G3827" s="14"/>
      <c r="H3827" s="14"/>
      <c r="I3827" s="14"/>
      <c r="J3827" s="14"/>
      <c r="K3827" s="14"/>
      <c r="L3827" s="14"/>
      <c r="M3827" s="14"/>
      <c r="N3827" s="14"/>
      <c r="O3827" s="14"/>
      <c r="P3827" s="14"/>
      <c r="Q3827" s="14"/>
      <c r="R3827" s="14"/>
      <c r="S3827" s="14"/>
      <c r="T3827" s="14"/>
      <c r="U3827" s="14"/>
      <c r="V3827" s="14"/>
      <c r="W3827" s="14"/>
      <c r="X3827" s="14"/>
      <c r="Y3827" s="14"/>
      <c r="Z3827" s="14"/>
    </row>
    <row r="3828">
      <c r="A3828" s="106">
        <v>3827.0</v>
      </c>
      <c r="B3828" s="107" t="s">
        <v>8903</v>
      </c>
      <c r="C3828" s="107" t="s">
        <v>5148</v>
      </c>
      <c r="D3828" s="107" t="s">
        <v>4509</v>
      </c>
      <c r="E3828" s="36" t="s">
        <v>10243</v>
      </c>
      <c r="F3828" s="14"/>
      <c r="G3828" s="14"/>
      <c r="H3828" s="14"/>
      <c r="I3828" s="14"/>
      <c r="J3828" s="14"/>
      <c r="K3828" s="14"/>
      <c r="L3828" s="14"/>
      <c r="M3828" s="14"/>
      <c r="N3828" s="14"/>
      <c r="O3828" s="14"/>
      <c r="P3828" s="14"/>
      <c r="Q3828" s="14"/>
      <c r="R3828" s="14"/>
      <c r="S3828" s="14"/>
      <c r="T3828" s="14"/>
      <c r="U3828" s="14"/>
      <c r="V3828" s="14"/>
      <c r="W3828" s="14"/>
      <c r="X3828" s="14"/>
      <c r="Y3828" s="14"/>
      <c r="Z3828" s="14"/>
    </row>
    <row r="3829">
      <c r="A3829" s="106">
        <v>3828.0</v>
      </c>
      <c r="B3829" s="107" t="s">
        <v>8903</v>
      </c>
      <c r="C3829" s="107" t="s">
        <v>4529</v>
      </c>
      <c r="D3829" s="107" t="s">
        <v>4509</v>
      </c>
      <c r="E3829" s="36" t="s">
        <v>10244</v>
      </c>
      <c r="F3829" s="14"/>
      <c r="G3829" s="14"/>
      <c r="H3829" s="14"/>
      <c r="I3829" s="14"/>
      <c r="J3829" s="14"/>
      <c r="K3829" s="14"/>
      <c r="L3829" s="14"/>
      <c r="M3829" s="14"/>
      <c r="N3829" s="14"/>
      <c r="O3829" s="14"/>
      <c r="P3829" s="14"/>
      <c r="Q3829" s="14"/>
      <c r="R3829" s="14"/>
      <c r="S3829" s="14"/>
      <c r="T3829" s="14"/>
      <c r="U3829" s="14"/>
      <c r="V3829" s="14"/>
      <c r="W3829" s="14"/>
      <c r="X3829" s="14"/>
      <c r="Y3829" s="14"/>
      <c r="Z3829" s="14"/>
    </row>
    <row r="3830">
      <c r="A3830" s="106">
        <v>3829.0</v>
      </c>
      <c r="B3830" s="107" t="s">
        <v>8903</v>
      </c>
      <c r="C3830" s="107" t="s">
        <v>10245</v>
      </c>
      <c r="D3830" s="107" t="s">
        <v>4509</v>
      </c>
      <c r="E3830" s="36" t="s">
        <v>1058</v>
      </c>
      <c r="F3830" s="14"/>
      <c r="G3830" s="14"/>
      <c r="H3830" s="14"/>
      <c r="I3830" s="14"/>
      <c r="J3830" s="14"/>
      <c r="K3830" s="14"/>
      <c r="L3830" s="14"/>
      <c r="M3830" s="14"/>
      <c r="N3830" s="14"/>
      <c r="O3830" s="14"/>
      <c r="P3830" s="14"/>
      <c r="Q3830" s="14"/>
      <c r="R3830" s="14"/>
      <c r="S3830" s="14"/>
      <c r="T3830" s="14"/>
      <c r="U3830" s="14"/>
      <c r="V3830" s="14"/>
      <c r="W3830" s="14"/>
      <c r="X3830" s="14"/>
      <c r="Y3830" s="14"/>
      <c r="Z3830" s="14"/>
    </row>
    <row r="3831">
      <c r="A3831" s="106">
        <v>3830.0</v>
      </c>
      <c r="B3831" s="107" t="s">
        <v>8903</v>
      </c>
      <c r="C3831" s="107" t="s">
        <v>5333</v>
      </c>
      <c r="D3831" s="107" t="s">
        <v>4509</v>
      </c>
      <c r="E3831" s="36" t="s">
        <v>10246</v>
      </c>
      <c r="F3831" s="14"/>
      <c r="G3831" s="14"/>
      <c r="H3831" s="14"/>
      <c r="I3831" s="14"/>
      <c r="J3831" s="14"/>
      <c r="K3831" s="14"/>
      <c r="L3831" s="14"/>
      <c r="M3831" s="14"/>
      <c r="N3831" s="14"/>
      <c r="O3831" s="14"/>
      <c r="P3831" s="14"/>
      <c r="Q3831" s="14"/>
      <c r="R3831" s="14"/>
      <c r="S3831" s="14"/>
      <c r="T3831" s="14"/>
      <c r="U3831" s="14"/>
      <c r="V3831" s="14"/>
      <c r="W3831" s="14"/>
      <c r="X3831" s="14"/>
      <c r="Y3831" s="14"/>
      <c r="Z3831" s="14"/>
    </row>
    <row r="3832">
      <c r="A3832" s="106">
        <v>3831.0</v>
      </c>
      <c r="B3832" s="107" t="s">
        <v>8903</v>
      </c>
      <c r="C3832" s="107" t="s">
        <v>10247</v>
      </c>
      <c r="D3832" s="107" t="s">
        <v>4509</v>
      </c>
      <c r="E3832" s="36" t="s">
        <v>10248</v>
      </c>
      <c r="F3832" s="14"/>
      <c r="G3832" s="14"/>
      <c r="H3832" s="14"/>
      <c r="I3832" s="14"/>
      <c r="J3832" s="14"/>
      <c r="K3832" s="14"/>
      <c r="L3832" s="14"/>
      <c r="M3832" s="14"/>
      <c r="N3832" s="14"/>
      <c r="O3832" s="14"/>
      <c r="P3832" s="14"/>
      <c r="Q3832" s="14"/>
      <c r="R3832" s="14"/>
      <c r="S3832" s="14"/>
      <c r="T3832" s="14"/>
      <c r="U3832" s="14"/>
      <c r="V3832" s="14"/>
      <c r="W3832" s="14"/>
      <c r="X3832" s="14"/>
      <c r="Y3832" s="14"/>
      <c r="Z3832" s="14"/>
    </row>
    <row r="3833">
      <c r="A3833" s="106">
        <v>3832.0</v>
      </c>
      <c r="B3833" s="107" t="s">
        <v>8903</v>
      </c>
      <c r="C3833" s="107" t="s">
        <v>8073</v>
      </c>
      <c r="D3833" s="107" t="s">
        <v>4509</v>
      </c>
      <c r="E3833" s="36" t="s">
        <v>10249</v>
      </c>
      <c r="F3833" s="14"/>
      <c r="G3833" s="14"/>
      <c r="H3833" s="14"/>
      <c r="I3833" s="14"/>
      <c r="J3833" s="14"/>
      <c r="K3833" s="14"/>
      <c r="L3833" s="14"/>
      <c r="M3833" s="14"/>
      <c r="N3833" s="14"/>
      <c r="O3833" s="14"/>
      <c r="P3833" s="14"/>
      <c r="Q3833" s="14"/>
      <c r="R3833" s="14"/>
      <c r="S3833" s="14"/>
      <c r="T3833" s="14"/>
      <c r="U3833" s="14"/>
      <c r="V3833" s="14"/>
      <c r="W3833" s="14"/>
      <c r="X3833" s="14"/>
      <c r="Y3833" s="14"/>
      <c r="Z3833" s="14"/>
    </row>
    <row r="3834">
      <c r="A3834" s="106">
        <v>3833.0</v>
      </c>
      <c r="B3834" s="107" t="s">
        <v>8903</v>
      </c>
      <c r="C3834" s="107" t="s">
        <v>10250</v>
      </c>
      <c r="D3834" s="107" t="s">
        <v>4509</v>
      </c>
      <c r="E3834" s="36" t="s">
        <v>10251</v>
      </c>
      <c r="F3834" s="14"/>
      <c r="G3834" s="14"/>
      <c r="H3834" s="14"/>
      <c r="I3834" s="14"/>
      <c r="J3834" s="14"/>
      <c r="K3834" s="14"/>
      <c r="L3834" s="14"/>
      <c r="M3834" s="14"/>
      <c r="N3834" s="14"/>
      <c r="O3834" s="14"/>
      <c r="P3834" s="14"/>
      <c r="Q3834" s="14"/>
      <c r="R3834" s="14"/>
      <c r="S3834" s="14"/>
      <c r="T3834" s="14"/>
      <c r="U3834" s="14"/>
      <c r="V3834" s="14"/>
      <c r="W3834" s="14"/>
      <c r="X3834" s="14"/>
      <c r="Y3834" s="14"/>
      <c r="Z3834" s="14"/>
    </row>
    <row r="3835">
      <c r="A3835" s="106">
        <v>3834.0</v>
      </c>
      <c r="B3835" s="107" t="s">
        <v>8903</v>
      </c>
      <c r="C3835" s="107" t="s">
        <v>6880</v>
      </c>
      <c r="D3835" s="107" t="s">
        <v>4509</v>
      </c>
      <c r="E3835" s="36" t="s">
        <v>10252</v>
      </c>
      <c r="F3835" s="14"/>
      <c r="G3835" s="14"/>
      <c r="H3835" s="14"/>
      <c r="I3835" s="14"/>
      <c r="J3835" s="14"/>
      <c r="K3835" s="14"/>
      <c r="L3835" s="14"/>
      <c r="M3835" s="14"/>
      <c r="N3835" s="14"/>
      <c r="O3835" s="14"/>
      <c r="P3835" s="14"/>
      <c r="Q3835" s="14"/>
      <c r="R3835" s="14"/>
      <c r="S3835" s="14"/>
      <c r="T3835" s="14"/>
      <c r="U3835" s="14"/>
      <c r="V3835" s="14"/>
      <c r="W3835" s="14"/>
      <c r="X3835" s="14"/>
      <c r="Y3835" s="14"/>
      <c r="Z3835" s="14"/>
    </row>
    <row r="3836">
      <c r="A3836" s="106">
        <v>3835.0</v>
      </c>
      <c r="B3836" s="107" t="s">
        <v>8903</v>
      </c>
      <c r="C3836" s="107" t="s">
        <v>10253</v>
      </c>
      <c r="D3836" s="107" t="s">
        <v>4509</v>
      </c>
      <c r="E3836" s="36" t="s">
        <v>990</v>
      </c>
      <c r="F3836" s="14"/>
      <c r="G3836" s="14"/>
      <c r="H3836" s="14"/>
      <c r="I3836" s="14"/>
      <c r="J3836" s="14"/>
      <c r="K3836" s="14"/>
      <c r="L3836" s="14"/>
      <c r="M3836" s="14"/>
      <c r="N3836" s="14"/>
      <c r="O3836" s="14"/>
      <c r="P3836" s="14"/>
      <c r="Q3836" s="14"/>
      <c r="R3836" s="14"/>
      <c r="S3836" s="14"/>
      <c r="T3836" s="14"/>
      <c r="U3836" s="14"/>
      <c r="V3836" s="14"/>
      <c r="W3836" s="14"/>
      <c r="X3836" s="14"/>
      <c r="Y3836" s="14"/>
      <c r="Z3836" s="14"/>
    </row>
    <row r="3837">
      <c r="A3837" s="106">
        <v>3836.0</v>
      </c>
      <c r="B3837" s="107" t="s">
        <v>8903</v>
      </c>
      <c r="C3837" s="107" t="s">
        <v>10254</v>
      </c>
      <c r="D3837" s="107" t="s">
        <v>4505</v>
      </c>
      <c r="E3837" s="36" t="s">
        <v>10255</v>
      </c>
      <c r="F3837" s="14"/>
      <c r="G3837" s="14"/>
      <c r="H3837" s="14"/>
      <c r="I3837" s="14"/>
      <c r="J3837" s="14"/>
      <c r="K3837" s="14"/>
      <c r="L3837" s="14"/>
      <c r="M3837" s="14"/>
      <c r="N3837" s="14"/>
      <c r="O3837" s="14"/>
      <c r="P3837" s="14"/>
      <c r="Q3837" s="14"/>
      <c r="R3837" s="14"/>
      <c r="S3837" s="14"/>
      <c r="T3837" s="14"/>
      <c r="U3837" s="14"/>
      <c r="V3837" s="14"/>
      <c r="W3837" s="14"/>
      <c r="X3837" s="14"/>
      <c r="Y3837" s="14"/>
      <c r="Z3837" s="14"/>
    </row>
    <row r="3838">
      <c r="A3838" s="106">
        <v>3837.0</v>
      </c>
      <c r="B3838" s="107" t="s">
        <v>8903</v>
      </c>
      <c r="C3838" s="107" t="s">
        <v>4532</v>
      </c>
      <c r="D3838" s="107" t="s">
        <v>4509</v>
      </c>
      <c r="E3838" s="36" t="s">
        <v>10256</v>
      </c>
      <c r="F3838" s="14"/>
      <c r="G3838" s="14"/>
      <c r="H3838" s="14"/>
      <c r="I3838" s="14"/>
      <c r="J3838" s="14"/>
      <c r="K3838" s="14"/>
      <c r="L3838" s="14"/>
      <c r="M3838" s="14"/>
      <c r="N3838" s="14"/>
      <c r="O3838" s="14"/>
      <c r="P3838" s="14"/>
      <c r="Q3838" s="14"/>
      <c r="R3838" s="14"/>
      <c r="S3838" s="14"/>
      <c r="T3838" s="14"/>
      <c r="U3838" s="14"/>
      <c r="V3838" s="14"/>
      <c r="W3838" s="14"/>
      <c r="X3838" s="14"/>
      <c r="Y3838" s="14"/>
      <c r="Z3838" s="14"/>
    </row>
    <row r="3839">
      <c r="A3839" s="106">
        <v>3838.0</v>
      </c>
      <c r="B3839" s="107" t="s">
        <v>8903</v>
      </c>
      <c r="C3839" s="107" t="s">
        <v>10257</v>
      </c>
      <c r="D3839" s="107" t="s">
        <v>4509</v>
      </c>
      <c r="E3839" s="36" t="s">
        <v>10258</v>
      </c>
      <c r="F3839" s="14"/>
      <c r="G3839" s="14"/>
      <c r="H3839" s="14"/>
      <c r="I3839" s="14"/>
      <c r="J3839" s="14"/>
      <c r="K3839" s="14"/>
      <c r="L3839" s="14"/>
      <c r="M3839" s="14"/>
      <c r="N3839" s="14"/>
      <c r="O3839" s="14"/>
      <c r="P3839" s="14"/>
      <c r="Q3839" s="14"/>
      <c r="R3839" s="14"/>
      <c r="S3839" s="14"/>
      <c r="T3839" s="14"/>
      <c r="U3839" s="14"/>
      <c r="V3839" s="14"/>
      <c r="W3839" s="14"/>
      <c r="X3839" s="14"/>
      <c r="Y3839" s="14"/>
      <c r="Z3839" s="14"/>
    </row>
    <row r="3840">
      <c r="A3840" s="106">
        <v>3839.0</v>
      </c>
      <c r="B3840" s="107" t="s">
        <v>8903</v>
      </c>
      <c r="C3840" s="107" t="s">
        <v>5315</v>
      </c>
      <c r="D3840" s="107" t="s">
        <v>4509</v>
      </c>
      <c r="E3840" s="36" t="s">
        <v>10259</v>
      </c>
      <c r="F3840" s="14"/>
      <c r="G3840" s="14"/>
      <c r="H3840" s="14"/>
      <c r="I3840" s="14"/>
      <c r="J3840" s="14"/>
      <c r="K3840" s="14"/>
      <c r="L3840" s="14"/>
      <c r="M3840" s="14"/>
      <c r="N3840" s="14"/>
      <c r="O3840" s="14"/>
      <c r="P3840" s="14"/>
      <c r="Q3840" s="14"/>
      <c r="R3840" s="14"/>
      <c r="S3840" s="14"/>
      <c r="T3840" s="14"/>
      <c r="U3840" s="14"/>
      <c r="V3840" s="14"/>
      <c r="W3840" s="14"/>
      <c r="X3840" s="14"/>
      <c r="Y3840" s="14"/>
      <c r="Z3840" s="14"/>
    </row>
    <row r="3841">
      <c r="A3841" s="106">
        <v>3840.0</v>
      </c>
      <c r="B3841" s="107" t="s">
        <v>8903</v>
      </c>
      <c r="C3841" s="107" t="s">
        <v>5869</v>
      </c>
      <c r="D3841" s="107" t="s">
        <v>4505</v>
      </c>
      <c r="E3841" s="36" t="s">
        <v>10260</v>
      </c>
      <c r="F3841" s="14"/>
      <c r="G3841" s="14"/>
      <c r="H3841" s="14"/>
      <c r="I3841" s="14"/>
      <c r="J3841" s="14"/>
      <c r="K3841" s="14"/>
      <c r="L3841" s="14"/>
      <c r="M3841" s="14"/>
      <c r="N3841" s="14"/>
      <c r="O3841" s="14"/>
      <c r="P3841" s="14"/>
      <c r="Q3841" s="14"/>
      <c r="R3841" s="14"/>
      <c r="S3841" s="14"/>
      <c r="T3841" s="14"/>
      <c r="U3841" s="14"/>
      <c r="V3841" s="14"/>
      <c r="W3841" s="14"/>
      <c r="X3841" s="14"/>
      <c r="Y3841" s="14"/>
      <c r="Z3841" s="14"/>
    </row>
    <row r="3842">
      <c r="A3842" s="106">
        <v>3841.0</v>
      </c>
      <c r="B3842" s="107" t="s">
        <v>8903</v>
      </c>
      <c r="C3842" s="107" t="s">
        <v>10261</v>
      </c>
      <c r="D3842" s="107" t="s">
        <v>4509</v>
      </c>
      <c r="E3842" s="36" t="s">
        <v>10262</v>
      </c>
      <c r="F3842" s="14"/>
      <c r="G3842" s="14"/>
      <c r="H3842" s="14"/>
      <c r="I3842" s="14"/>
      <c r="J3842" s="14"/>
      <c r="K3842" s="14"/>
      <c r="L3842" s="14"/>
      <c r="M3842" s="14"/>
      <c r="N3842" s="14"/>
      <c r="O3842" s="14"/>
      <c r="P3842" s="14"/>
      <c r="Q3842" s="14"/>
      <c r="R3842" s="14"/>
      <c r="S3842" s="14"/>
      <c r="T3842" s="14"/>
      <c r="U3842" s="14"/>
      <c r="V3842" s="14"/>
      <c r="W3842" s="14"/>
      <c r="X3842" s="14"/>
      <c r="Y3842" s="14"/>
      <c r="Z3842" s="14"/>
    </row>
    <row r="3843">
      <c r="A3843" s="106">
        <v>3842.0</v>
      </c>
      <c r="B3843" s="107" t="s">
        <v>8903</v>
      </c>
      <c r="C3843" s="107" t="s">
        <v>10263</v>
      </c>
      <c r="D3843" s="107" t="s">
        <v>4509</v>
      </c>
      <c r="E3843" s="36" t="s">
        <v>10264</v>
      </c>
      <c r="F3843" s="14"/>
      <c r="G3843" s="14"/>
      <c r="H3843" s="14"/>
      <c r="I3843" s="14"/>
      <c r="J3843" s="14"/>
      <c r="K3843" s="14"/>
      <c r="L3843" s="14"/>
      <c r="M3843" s="14"/>
      <c r="N3843" s="14"/>
      <c r="O3843" s="14"/>
      <c r="P3843" s="14"/>
      <c r="Q3843" s="14"/>
      <c r="R3843" s="14"/>
      <c r="S3843" s="14"/>
      <c r="T3843" s="14"/>
      <c r="U3843" s="14"/>
      <c r="V3843" s="14"/>
      <c r="W3843" s="14"/>
      <c r="X3843" s="14"/>
      <c r="Y3843" s="14"/>
      <c r="Z3843" s="14"/>
    </row>
    <row r="3844">
      <c r="A3844" s="106">
        <v>3843.0</v>
      </c>
      <c r="B3844" s="107" t="s">
        <v>8903</v>
      </c>
      <c r="C3844" s="107" t="s">
        <v>9479</v>
      </c>
      <c r="D3844" s="107" t="s">
        <v>4509</v>
      </c>
      <c r="E3844" s="36" t="s">
        <v>10265</v>
      </c>
      <c r="F3844" s="14"/>
      <c r="G3844" s="14"/>
      <c r="H3844" s="14"/>
      <c r="I3844" s="14"/>
      <c r="J3844" s="14"/>
      <c r="K3844" s="14"/>
      <c r="L3844" s="14"/>
      <c r="M3844" s="14"/>
      <c r="N3844" s="14"/>
      <c r="O3844" s="14"/>
      <c r="P3844" s="14"/>
      <c r="Q3844" s="14"/>
      <c r="R3844" s="14"/>
      <c r="S3844" s="14"/>
      <c r="T3844" s="14"/>
      <c r="U3844" s="14"/>
      <c r="V3844" s="14"/>
      <c r="W3844" s="14"/>
      <c r="X3844" s="14"/>
      <c r="Y3844" s="14"/>
      <c r="Z3844" s="14"/>
    </row>
    <row r="3845">
      <c r="A3845" s="106">
        <v>3844.0</v>
      </c>
      <c r="B3845" s="107" t="s">
        <v>8903</v>
      </c>
      <c r="C3845" s="107" t="s">
        <v>10266</v>
      </c>
      <c r="D3845" s="107" t="s">
        <v>4509</v>
      </c>
      <c r="E3845" s="36" t="s">
        <v>10267</v>
      </c>
      <c r="F3845" s="14"/>
      <c r="G3845" s="14"/>
      <c r="H3845" s="14"/>
      <c r="I3845" s="14"/>
      <c r="J3845" s="14"/>
      <c r="K3845" s="14"/>
      <c r="L3845" s="14"/>
      <c r="M3845" s="14"/>
      <c r="N3845" s="14"/>
      <c r="O3845" s="14"/>
      <c r="P3845" s="14"/>
      <c r="Q3845" s="14"/>
      <c r="R3845" s="14"/>
      <c r="S3845" s="14"/>
      <c r="T3845" s="14"/>
      <c r="U3845" s="14"/>
      <c r="V3845" s="14"/>
      <c r="W3845" s="14"/>
      <c r="X3845" s="14"/>
      <c r="Y3845" s="14"/>
      <c r="Z3845" s="14"/>
    </row>
    <row r="3846">
      <c r="A3846" s="106">
        <v>3845.0</v>
      </c>
      <c r="B3846" s="107" t="s">
        <v>8903</v>
      </c>
      <c r="C3846" s="107" t="s">
        <v>10268</v>
      </c>
      <c r="D3846" s="107" t="s">
        <v>5366</v>
      </c>
      <c r="E3846" s="36" t="s">
        <v>10269</v>
      </c>
      <c r="F3846" s="14"/>
      <c r="G3846" s="14"/>
      <c r="H3846" s="14"/>
      <c r="I3846" s="14"/>
      <c r="J3846" s="14"/>
      <c r="K3846" s="14"/>
      <c r="L3846" s="14"/>
      <c r="M3846" s="14"/>
      <c r="N3846" s="14"/>
      <c r="O3846" s="14"/>
      <c r="P3846" s="14"/>
      <c r="Q3846" s="14"/>
      <c r="R3846" s="14"/>
      <c r="S3846" s="14"/>
      <c r="T3846" s="14"/>
      <c r="U3846" s="14"/>
      <c r="V3846" s="14"/>
      <c r="W3846" s="14"/>
      <c r="X3846" s="14"/>
      <c r="Y3846" s="14"/>
      <c r="Z3846" s="14"/>
    </row>
    <row r="3847">
      <c r="A3847" s="106">
        <v>3846.0</v>
      </c>
      <c r="B3847" s="107" t="s">
        <v>8903</v>
      </c>
      <c r="C3847" s="107" t="s">
        <v>10270</v>
      </c>
      <c r="D3847" s="107" t="s">
        <v>4509</v>
      </c>
      <c r="E3847" s="36" t="s">
        <v>10271</v>
      </c>
      <c r="F3847" s="14"/>
      <c r="G3847" s="14"/>
      <c r="H3847" s="14"/>
      <c r="I3847" s="14"/>
      <c r="J3847" s="14"/>
      <c r="K3847" s="14"/>
      <c r="L3847" s="14"/>
      <c r="M3847" s="14"/>
      <c r="N3847" s="14"/>
      <c r="O3847" s="14"/>
      <c r="P3847" s="14"/>
      <c r="Q3847" s="14"/>
      <c r="R3847" s="14"/>
      <c r="S3847" s="14"/>
      <c r="T3847" s="14"/>
      <c r="U3847" s="14"/>
      <c r="V3847" s="14"/>
      <c r="W3847" s="14"/>
      <c r="X3847" s="14"/>
      <c r="Y3847" s="14"/>
      <c r="Z3847" s="14"/>
    </row>
    <row r="3848">
      <c r="A3848" s="106">
        <v>3847.0</v>
      </c>
      <c r="B3848" s="107" t="s">
        <v>8903</v>
      </c>
      <c r="C3848" s="107" t="s">
        <v>10272</v>
      </c>
      <c r="D3848" s="107" t="s">
        <v>4569</v>
      </c>
      <c r="E3848" s="36" t="s">
        <v>10273</v>
      </c>
      <c r="F3848" s="14"/>
      <c r="G3848" s="14"/>
      <c r="H3848" s="14"/>
      <c r="I3848" s="14"/>
      <c r="J3848" s="14"/>
      <c r="K3848" s="14"/>
      <c r="L3848" s="14"/>
      <c r="M3848" s="14"/>
      <c r="N3848" s="14"/>
      <c r="O3848" s="14"/>
      <c r="P3848" s="14"/>
      <c r="Q3848" s="14"/>
      <c r="R3848" s="14"/>
      <c r="S3848" s="14"/>
      <c r="T3848" s="14"/>
      <c r="U3848" s="14"/>
      <c r="V3848" s="14"/>
      <c r="W3848" s="14"/>
      <c r="X3848" s="14"/>
      <c r="Y3848" s="14"/>
      <c r="Z3848" s="14"/>
    </row>
    <row r="3849">
      <c r="A3849" s="106">
        <v>3848.0</v>
      </c>
      <c r="B3849" s="107" t="s">
        <v>8903</v>
      </c>
      <c r="C3849" s="107" t="s">
        <v>10274</v>
      </c>
      <c r="D3849" s="107" t="s">
        <v>4509</v>
      </c>
      <c r="E3849" s="36" t="s">
        <v>10275</v>
      </c>
      <c r="F3849" s="14"/>
      <c r="G3849" s="14"/>
      <c r="H3849" s="14"/>
      <c r="I3849" s="14"/>
      <c r="J3849" s="14"/>
      <c r="K3849" s="14"/>
      <c r="L3849" s="14"/>
      <c r="M3849" s="14"/>
      <c r="N3849" s="14"/>
      <c r="O3849" s="14"/>
      <c r="P3849" s="14"/>
      <c r="Q3849" s="14"/>
      <c r="R3849" s="14"/>
      <c r="S3849" s="14"/>
      <c r="T3849" s="14"/>
      <c r="U3849" s="14"/>
      <c r="V3849" s="14"/>
      <c r="W3849" s="14"/>
      <c r="X3849" s="14"/>
      <c r="Y3849" s="14"/>
      <c r="Z3849" s="14"/>
    </row>
    <row r="3850">
      <c r="A3850" s="106">
        <v>3849.0</v>
      </c>
      <c r="B3850" s="107" t="s">
        <v>8903</v>
      </c>
      <c r="C3850" s="107" t="s">
        <v>10276</v>
      </c>
      <c r="D3850" s="107" t="s">
        <v>4505</v>
      </c>
      <c r="E3850" s="36" t="s">
        <v>10277</v>
      </c>
      <c r="F3850" s="14"/>
      <c r="G3850" s="14"/>
      <c r="H3850" s="14"/>
      <c r="I3850" s="14"/>
      <c r="J3850" s="14"/>
      <c r="K3850" s="14"/>
      <c r="L3850" s="14"/>
      <c r="M3850" s="14"/>
      <c r="N3850" s="14"/>
      <c r="O3850" s="14"/>
      <c r="P3850" s="14"/>
      <c r="Q3850" s="14"/>
      <c r="R3850" s="14"/>
      <c r="S3850" s="14"/>
      <c r="T3850" s="14"/>
      <c r="U3850" s="14"/>
      <c r="V3850" s="14"/>
      <c r="W3850" s="14"/>
      <c r="X3850" s="14"/>
      <c r="Y3850" s="14"/>
      <c r="Z3850" s="14"/>
    </row>
    <row r="3851">
      <c r="A3851" s="106">
        <v>3850.0</v>
      </c>
      <c r="B3851" s="107" t="s">
        <v>8903</v>
      </c>
      <c r="C3851" s="107" t="s">
        <v>10278</v>
      </c>
      <c r="D3851" s="107" t="s">
        <v>4569</v>
      </c>
      <c r="E3851" s="36" t="s">
        <v>10279</v>
      </c>
      <c r="F3851" s="14"/>
      <c r="G3851" s="14"/>
      <c r="H3851" s="14"/>
      <c r="I3851" s="14"/>
      <c r="J3851" s="14"/>
      <c r="K3851" s="14"/>
      <c r="L3851" s="14"/>
      <c r="M3851" s="14"/>
      <c r="N3851" s="14"/>
      <c r="O3851" s="14"/>
      <c r="P3851" s="14"/>
      <c r="Q3851" s="14"/>
      <c r="R3851" s="14"/>
      <c r="S3851" s="14"/>
      <c r="T3851" s="14"/>
      <c r="U3851" s="14"/>
      <c r="V3851" s="14"/>
      <c r="W3851" s="14"/>
      <c r="X3851" s="14"/>
      <c r="Y3851" s="14"/>
      <c r="Z3851" s="14"/>
    </row>
    <row r="3852">
      <c r="A3852" s="106">
        <v>3851.0</v>
      </c>
      <c r="B3852" s="107" t="s">
        <v>8903</v>
      </c>
      <c r="C3852" s="107" t="s">
        <v>10280</v>
      </c>
      <c r="D3852" s="107" t="s">
        <v>4509</v>
      </c>
      <c r="E3852" s="36" t="s">
        <v>10281</v>
      </c>
      <c r="F3852" s="14"/>
      <c r="G3852" s="14"/>
      <c r="H3852" s="14"/>
      <c r="I3852" s="14"/>
      <c r="J3852" s="14"/>
      <c r="K3852" s="14"/>
      <c r="L3852" s="14"/>
      <c r="M3852" s="14"/>
      <c r="N3852" s="14"/>
      <c r="O3852" s="14"/>
      <c r="P3852" s="14"/>
      <c r="Q3852" s="14"/>
      <c r="R3852" s="14"/>
      <c r="S3852" s="14"/>
      <c r="T3852" s="14"/>
      <c r="U3852" s="14"/>
      <c r="V3852" s="14"/>
      <c r="W3852" s="14"/>
      <c r="X3852" s="14"/>
      <c r="Y3852" s="14"/>
      <c r="Z3852" s="14"/>
    </row>
    <row r="3853">
      <c r="A3853" s="106">
        <v>3852.0</v>
      </c>
      <c r="B3853" s="107" t="s">
        <v>8903</v>
      </c>
      <c r="C3853" s="107" t="s">
        <v>5765</v>
      </c>
      <c r="D3853" s="107" t="s">
        <v>4509</v>
      </c>
      <c r="E3853" s="36" t="s">
        <v>10282</v>
      </c>
      <c r="F3853" s="14"/>
      <c r="G3853" s="14"/>
      <c r="H3853" s="14"/>
      <c r="I3853" s="14"/>
      <c r="J3853" s="14"/>
      <c r="K3853" s="14"/>
      <c r="L3853" s="14"/>
      <c r="M3853" s="14"/>
      <c r="N3853" s="14"/>
      <c r="O3853" s="14"/>
      <c r="P3853" s="14"/>
      <c r="Q3853" s="14"/>
      <c r="R3853" s="14"/>
      <c r="S3853" s="14"/>
      <c r="T3853" s="14"/>
      <c r="U3853" s="14"/>
      <c r="V3853" s="14"/>
      <c r="W3853" s="14"/>
      <c r="X3853" s="14"/>
      <c r="Y3853" s="14"/>
      <c r="Z3853" s="14"/>
    </row>
    <row r="3854">
      <c r="A3854" s="106">
        <v>3853.0</v>
      </c>
      <c r="B3854" s="107" t="s">
        <v>8903</v>
      </c>
      <c r="C3854" s="107" t="s">
        <v>8018</v>
      </c>
      <c r="D3854" s="107" t="s">
        <v>4509</v>
      </c>
      <c r="E3854" s="36" t="s">
        <v>4313</v>
      </c>
      <c r="F3854" s="14"/>
      <c r="G3854" s="14"/>
      <c r="H3854" s="14"/>
      <c r="I3854" s="14"/>
      <c r="J3854" s="14"/>
      <c r="K3854" s="14"/>
      <c r="L3854" s="14"/>
      <c r="M3854" s="14"/>
      <c r="N3854" s="14"/>
      <c r="O3854" s="14"/>
      <c r="P3854" s="14"/>
      <c r="Q3854" s="14"/>
      <c r="R3854" s="14"/>
      <c r="S3854" s="14"/>
      <c r="T3854" s="14"/>
      <c r="U3854" s="14"/>
      <c r="V3854" s="14"/>
      <c r="W3854" s="14"/>
      <c r="X3854" s="14"/>
      <c r="Y3854" s="14"/>
      <c r="Z3854" s="14"/>
    </row>
    <row r="3855">
      <c r="A3855" s="106">
        <v>3854.0</v>
      </c>
      <c r="B3855" s="107" t="s">
        <v>8903</v>
      </c>
      <c r="C3855" s="107" t="s">
        <v>10283</v>
      </c>
      <c r="D3855" s="107" t="s">
        <v>4569</v>
      </c>
      <c r="E3855" s="36" t="s">
        <v>10284</v>
      </c>
      <c r="F3855" s="14"/>
      <c r="G3855" s="14"/>
      <c r="H3855" s="14"/>
      <c r="I3855" s="14"/>
      <c r="J3855" s="14"/>
      <c r="K3855" s="14"/>
      <c r="L3855" s="14"/>
      <c r="M3855" s="14"/>
      <c r="N3855" s="14"/>
      <c r="O3855" s="14"/>
      <c r="P3855" s="14"/>
      <c r="Q3855" s="14"/>
      <c r="R3855" s="14"/>
      <c r="S3855" s="14"/>
      <c r="T3855" s="14"/>
      <c r="U3855" s="14"/>
      <c r="V3855" s="14"/>
      <c r="W3855" s="14"/>
      <c r="X3855" s="14"/>
      <c r="Y3855" s="14"/>
      <c r="Z3855" s="14"/>
    </row>
    <row r="3856">
      <c r="A3856" s="106">
        <v>3855.0</v>
      </c>
      <c r="B3856" s="107" t="s">
        <v>8903</v>
      </c>
      <c r="C3856" s="107" t="s">
        <v>7682</v>
      </c>
      <c r="D3856" s="107" t="s">
        <v>4509</v>
      </c>
      <c r="E3856" s="36" t="s">
        <v>10285</v>
      </c>
      <c r="F3856" s="14"/>
      <c r="G3856" s="14"/>
      <c r="H3856" s="14"/>
      <c r="I3856" s="14"/>
      <c r="J3856" s="14"/>
      <c r="K3856" s="14"/>
      <c r="L3856" s="14"/>
      <c r="M3856" s="14"/>
      <c r="N3856" s="14"/>
      <c r="O3856" s="14"/>
      <c r="P3856" s="14"/>
      <c r="Q3856" s="14"/>
      <c r="R3856" s="14"/>
      <c r="S3856" s="14"/>
      <c r="T3856" s="14"/>
      <c r="U3856" s="14"/>
      <c r="V3856" s="14"/>
      <c r="W3856" s="14"/>
      <c r="X3856" s="14"/>
      <c r="Y3856" s="14"/>
      <c r="Z3856" s="14"/>
    </row>
    <row r="3857">
      <c r="A3857" s="106">
        <v>3856.0</v>
      </c>
      <c r="B3857" s="107" t="s">
        <v>8903</v>
      </c>
      <c r="C3857" s="107" t="s">
        <v>4895</v>
      </c>
      <c r="D3857" s="107" t="s">
        <v>4509</v>
      </c>
      <c r="E3857" s="36" t="s">
        <v>10286</v>
      </c>
      <c r="F3857" s="14"/>
      <c r="G3857" s="14"/>
      <c r="H3857" s="14"/>
      <c r="I3857" s="14"/>
      <c r="J3857" s="14"/>
      <c r="K3857" s="14"/>
      <c r="L3857" s="14"/>
      <c r="M3857" s="14"/>
      <c r="N3857" s="14"/>
      <c r="O3857" s="14"/>
      <c r="P3857" s="14"/>
      <c r="Q3857" s="14"/>
      <c r="R3857" s="14"/>
      <c r="S3857" s="14"/>
      <c r="T3857" s="14"/>
      <c r="U3857" s="14"/>
      <c r="V3857" s="14"/>
      <c r="W3857" s="14"/>
      <c r="X3857" s="14"/>
      <c r="Y3857" s="14"/>
      <c r="Z3857" s="14"/>
    </row>
    <row r="3858">
      <c r="A3858" s="106">
        <v>3857.0</v>
      </c>
      <c r="B3858" s="107" t="s">
        <v>8903</v>
      </c>
      <c r="C3858" s="107" t="s">
        <v>10287</v>
      </c>
      <c r="D3858" s="107" t="s">
        <v>4509</v>
      </c>
      <c r="E3858" s="36" t="s">
        <v>10288</v>
      </c>
      <c r="F3858" s="14"/>
      <c r="G3858" s="14"/>
      <c r="H3858" s="14"/>
      <c r="I3858" s="14"/>
      <c r="J3858" s="14"/>
      <c r="K3858" s="14"/>
      <c r="L3858" s="14"/>
      <c r="M3858" s="14"/>
      <c r="N3858" s="14"/>
      <c r="O3858" s="14"/>
      <c r="P3858" s="14"/>
      <c r="Q3858" s="14"/>
      <c r="R3858" s="14"/>
      <c r="S3858" s="14"/>
      <c r="T3858" s="14"/>
      <c r="U3858" s="14"/>
      <c r="V3858" s="14"/>
      <c r="W3858" s="14"/>
      <c r="X3858" s="14"/>
      <c r="Y3858" s="14"/>
      <c r="Z3858" s="14"/>
    </row>
    <row r="3859">
      <c r="A3859" s="106">
        <v>3858.0</v>
      </c>
      <c r="B3859" s="107" t="s">
        <v>8903</v>
      </c>
      <c r="C3859" s="107" t="s">
        <v>10289</v>
      </c>
      <c r="D3859" s="107" t="s">
        <v>4509</v>
      </c>
      <c r="E3859" s="36" t="s">
        <v>10290</v>
      </c>
      <c r="F3859" s="14"/>
      <c r="G3859" s="14"/>
      <c r="H3859" s="14"/>
      <c r="I3859" s="14"/>
      <c r="J3859" s="14"/>
      <c r="K3859" s="14"/>
      <c r="L3859" s="14"/>
      <c r="M3859" s="14"/>
      <c r="N3859" s="14"/>
      <c r="O3859" s="14"/>
      <c r="P3859" s="14"/>
      <c r="Q3859" s="14"/>
      <c r="R3859" s="14"/>
      <c r="S3859" s="14"/>
      <c r="T3859" s="14"/>
      <c r="U3859" s="14"/>
      <c r="V3859" s="14"/>
      <c r="W3859" s="14"/>
      <c r="X3859" s="14"/>
      <c r="Y3859" s="14"/>
      <c r="Z3859" s="14"/>
    </row>
    <row r="3860">
      <c r="A3860" s="106">
        <v>3859.0</v>
      </c>
      <c r="B3860" s="107" t="s">
        <v>8903</v>
      </c>
      <c r="C3860" s="107" t="s">
        <v>10291</v>
      </c>
      <c r="D3860" s="107" t="s">
        <v>4509</v>
      </c>
      <c r="E3860" s="36" t="s">
        <v>10292</v>
      </c>
      <c r="F3860" s="14"/>
      <c r="G3860" s="14"/>
      <c r="H3860" s="14"/>
      <c r="I3860" s="14"/>
      <c r="J3860" s="14"/>
      <c r="K3860" s="14"/>
      <c r="L3860" s="14"/>
      <c r="M3860" s="14"/>
      <c r="N3860" s="14"/>
      <c r="O3860" s="14"/>
      <c r="P3860" s="14"/>
      <c r="Q3860" s="14"/>
      <c r="R3860" s="14"/>
      <c r="S3860" s="14"/>
      <c r="T3860" s="14"/>
      <c r="U3860" s="14"/>
      <c r="V3860" s="14"/>
      <c r="W3860" s="14"/>
      <c r="X3860" s="14"/>
      <c r="Y3860" s="14"/>
      <c r="Z3860" s="14"/>
    </row>
    <row r="3861">
      <c r="A3861" s="106">
        <v>3860.0</v>
      </c>
      <c r="B3861" s="107" t="s">
        <v>8903</v>
      </c>
      <c r="C3861" s="107" t="s">
        <v>4876</v>
      </c>
      <c r="D3861" s="107" t="s">
        <v>4509</v>
      </c>
      <c r="E3861" s="36" t="s">
        <v>10293</v>
      </c>
      <c r="F3861" s="14"/>
      <c r="G3861" s="14"/>
      <c r="H3861" s="14"/>
      <c r="I3861" s="14"/>
      <c r="J3861" s="14"/>
      <c r="K3861" s="14"/>
      <c r="L3861" s="14"/>
      <c r="M3861" s="14"/>
      <c r="N3861" s="14"/>
      <c r="O3861" s="14"/>
      <c r="P3861" s="14"/>
      <c r="Q3861" s="14"/>
      <c r="R3861" s="14"/>
      <c r="S3861" s="14"/>
      <c r="T3861" s="14"/>
      <c r="U3861" s="14"/>
      <c r="V3861" s="14"/>
      <c r="W3861" s="14"/>
      <c r="X3861" s="14"/>
      <c r="Y3861" s="14"/>
      <c r="Z3861" s="14"/>
    </row>
    <row r="3862">
      <c r="A3862" s="106">
        <v>3861.0</v>
      </c>
      <c r="B3862" s="107" t="s">
        <v>8903</v>
      </c>
      <c r="C3862" s="107" t="s">
        <v>5721</v>
      </c>
      <c r="D3862" s="107" t="s">
        <v>4509</v>
      </c>
      <c r="E3862" s="36" t="s">
        <v>10294</v>
      </c>
      <c r="F3862" s="14"/>
      <c r="G3862" s="14"/>
      <c r="H3862" s="14"/>
      <c r="I3862" s="14"/>
      <c r="J3862" s="14"/>
      <c r="K3862" s="14"/>
      <c r="L3862" s="14"/>
      <c r="M3862" s="14"/>
      <c r="N3862" s="14"/>
      <c r="O3862" s="14"/>
      <c r="P3862" s="14"/>
      <c r="Q3862" s="14"/>
      <c r="R3862" s="14"/>
      <c r="S3862" s="14"/>
      <c r="T3862" s="14"/>
      <c r="U3862" s="14"/>
      <c r="V3862" s="14"/>
      <c r="W3862" s="14"/>
      <c r="X3862" s="14"/>
      <c r="Y3862" s="14"/>
      <c r="Z3862" s="14"/>
    </row>
    <row r="3863">
      <c r="A3863" s="106">
        <v>3862.0</v>
      </c>
      <c r="B3863" s="107" t="s">
        <v>8903</v>
      </c>
      <c r="C3863" s="107" t="s">
        <v>10295</v>
      </c>
      <c r="D3863" s="107" t="s">
        <v>4509</v>
      </c>
      <c r="E3863" s="36" t="s">
        <v>10296</v>
      </c>
      <c r="F3863" s="14"/>
      <c r="G3863" s="14"/>
      <c r="H3863" s="14"/>
      <c r="I3863" s="14"/>
      <c r="J3863" s="14"/>
      <c r="K3863" s="14"/>
      <c r="L3863" s="14"/>
      <c r="M3863" s="14"/>
      <c r="N3863" s="14"/>
      <c r="O3863" s="14"/>
      <c r="P3863" s="14"/>
      <c r="Q3863" s="14"/>
      <c r="R3863" s="14"/>
      <c r="S3863" s="14"/>
      <c r="T3863" s="14"/>
      <c r="U3863" s="14"/>
      <c r="V3863" s="14"/>
      <c r="W3863" s="14"/>
      <c r="X3863" s="14"/>
      <c r="Y3863" s="14"/>
      <c r="Z3863" s="14"/>
    </row>
    <row r="3864">
      <c r="A3864" s="106">
        <v>3863.0</v>
      </c>
      <c r="B3864" s="107" t="s">
        <v>8903</v>
      </c>
      <c r="C3864" s="107" t="s">
        <v>5124</v>
      </c>
      <c r="D3864" s="107" t="s">
        <v>4509</v>
      </c>
      <c r="E3864" s="36" t="s">
        <v>10297</v>
      </c>
      <c r="F3864" s="14"/>
      <c r="G3864" s="14"/>
      <c r="H3864" s="14"/>
      <c r="I3864" s="14"/>
      <c r="J3864" s="14"/>
      <c r="K3864" s="14"/>
      <c r="L3864" s="14"/>
      <c r="M3864" s="14"/>
      <c r="N3864" s="14"/>
      <c r="O3864" s="14"/>
      <c r="P3864" s="14"/>
      <c r="Q3864" s="14"/>
      <c r="R3864" s="14"/>
      <c r="S3864" s="14"/>
      <c r="T3864" s="14"/>
      <c r="U3864" s="14"/>
      <c r="V3864" s="14"/>
      <c r="W3864" s="14"/>
      <c r="X3864" s="14"/>
      <c r="Y3864" s="14"/>
      <c r="Z3864" s="14"/>
    </row>
    <row r="3865">
      <c r="A3865" s="106">
        <v>3864.0</v>
      </c>
      <c r="B3865" s="107" t="s">
        <v>8903</v>
      </c>
      <c r="C3865" s="107" t="s">
        <v>10298</v>
      </c>
      <c r="D3865" s="107" t="s">
        <v>4509</v>
      </c>
      <c r="E3865" s="36" t="s">
        <v>10299</v>
      </c>
      <c r="F3865" s="14"/>
      <c r="G3865" s="14"/>
      <c r="H3865" s="14"/>
      <c r="I3865" s="14"/>
      <c r="J3865" s="14"/>
      <c r="K3865" s="14"/>
      <c r="L3865" s="14"/>
      <c r="M3865" s="14"/>
      <c r="N3865" s="14"/>
      <c r="O3865" s="14"/>
      <c r="P3865" s="14"/>
      <c r="Q3865" s="14"/>
      <c r="R3865" s="14"/>
      <c r="S3865" s="14"/>
      <c r="T3865" s="14"/>
      <c r="U3865" s="14"/>
      <c r="V3865" s="14"/>
      <c r="W3865" s="14"/>
      <c r="X3865" s="14"/>
      <c r="Y3865" s="14"/>
      <c r="Z3865" s="14"/>
    </row>
    <row r="3866">
      <c r="A3866" s="106">
        <v>3865.0</v>
      </c>
      <c r="B3866" s="107" t="s">
        <v>8903</v>
      </c>
      <c r="C3866" s="107" t="s">
        <v>10300</v>
      </c>
      <c r="D3866" s="107" t="s">
        <v>4509</v>
      </c>
      <c r="E3866" s="36" t="s">
        <v>10301</v>
      </c>
      <c r="F3866" s="14"/>
      <c r="G3866" s="14"/>
      <c r="H3866" s="14"/>
      <c r="I3866" s="14"/>
      <c r="J3866" s="14"/>
      <c r="K3866" s="14"/>
      <c r="L3866" s="14"/>
      <c r="M3866" s="14"/>
      <c r="N3866" s="14"/>
      <c r="O3866" s="14"/>
      <c r="P3866" s="14"/>
      <c r="Q3866" s="14"/>
      <c r="R3866" s="14"/>
      <c r="S3866" s="14"/>
      <c r="T3866" s="14"/>
      <c r="U3866" s="14"/>
      <c r="V3866" s="14"/>
      <c r="W3866" s="14"/>
      <c r="X3866" s="14"/>
      <c r="Y3866" s="14"/>
      <c r="Z3866" s="14"/>
    </row>
    <row r="3867">
      <c r="A3867" s="106">
        <v>3866.0</v>
      </c>
      <c r="B3867" s="107" t="s">
        <v>8903</v>
      </c>
      <c r="C3867" s="107" t="s">
        <v>10302</v>
      </c>
      <c r="D3867" s="107" t="s">
        <v>4509</v>
      </c>
      <c r="E3867" s="36" t="s">
        <v>10303</v>
      </c>
      <c r="F3867" s="14"/>
      <c r="G3867" s="14"/>
      <c r="H3867" s="14"/>
      <c r="I3867" s="14"/>
      <c r="J3867" s="14"/>
      <c r="K3867" s="14"/>
      <c r="L3867" s="14"/>
      <c r="M3867" s="14"/>
      <c r="N3867" s="14"/>
      <c r="O3867" s="14"/>
      <c r="P3867" s="14"/>
      <c r="Q3867" s="14"/>
      <c r="R3867" s="14"/>
      <c r="S3867" s="14"/>
      <c r="T3867" s="14"/>
      <c r="U3867" s="14"/>
      <c r="V3867" s="14"/>
      <c r="W3867" s="14"/>
      <c r="X3867" s="14"/>
      <c r="Y3867" s="14"/>
      <c r="Z3867" s="14"/>
    </row>
    <row r="3868">
      <c r="A3868" s="106">
        <v>3867.0</v>
      </c>
      <c r="B3868" s="107" t="s">
        <v>8903</v>
      </c>
      <c r="C3868" s="107" t="s">
        <v>10304</v>
      </c>
      <c r="D3868" s="107" t="s">
        <v>4505</v>
      </c>
      <c r="E3868" s="36" t="s">
        <v>10305</v>
      </c>
      <c r="F3868" s="14"/>
      <c r="G3868" s="14"/>
      <c r="H3868" s="14"/>
      <c r="I3868" s="14"/>
      <c r="J3868" s="14"/>
      <c r="K3868" s="14"/>
      <c r="L3868" s="14"/>
      <c r="M3868" s="14"/>
      <c r="N3868" s="14"/>
      <c r="O3868" s="14"/>
      <c r="P3868" s="14"/>
      <c r="Q3868" s="14"/>
      <c r="R3868" s="14"/>
      <c r="S3868" s="14"/>
      <c r="T3868" s="14"/>
      <c r="U3868" s="14"/>
      <c r="V3868" s="14"/>
      <c r="W3868" s="14"/>
      <c r="X3868" s="14"/>
      <c r="Y3868" s="14"/>
      <c r="Z3868" s="14"/>
    </row>
    <row r="3869">
      <c r="A3869" s="106">
        <v>3868.0</v>
      </c>
      <c r="B3869" s="107" t="s">
        <v>8903</v>
      </c>
      <c r="C3869" s="107" t="s">
        <v>10306</v>
      </c>
      <c r="D3869" s="107" t="s">
        <v>4509</v>
      </c>
      <c r="E3869" s="36" t="s">
        <v>10307</v>
      </c>
      <c r="F3869" s="14"/>
      <c r="G3869" s="14"/>
      <c r="H3869" s="14"/>
      <c r="I3869" s="14"/>
      <c r="J3869" s="14"/>
      <c r="K3869" s="14"/>
      <c r="L3869" s="14"/>
      <c r="M3869" s="14"/>
      <c r="N3869" s="14"/>
      <c r="O3869" s="14"/>
      <c r="P3869" s="14"/>
      <c r="Q3869" s="14"/>
      <c r="R3869" s="14"/>
      <c r="S3869" s="14"/>
      <c r="T3869" s="14"/>
      <c r="U3869" s="14"/>
      <c r="V3869" s="14"/>
      <c r="W3869" s="14"/>
      <c r="X3869" s="14"/>
      <c r="Y3869" s="14"/>
      <c r="Z3869" s="14"/>
    </row>
    <row r="3870">
      <c r="A3870" s="106">
        <v>3869.0</v>
      </c>
      <c r="B3870" s="107" t="s">
        <v>8903</v>
      </c>
      <c r="C3870" s="107" t="s">
        <v>10308</v>
      </c>
      <c r="D3870" s="107" t="s">
        <v>4509</v>
      </c>
      <c r="E3870" s="36" t="s">
        <v>10309</v>
      </c>
      <c r="F3870" s="14"/>
      <c r="G3870" s="14"/>
      <c r="H3870" s="14"/>
      <c r="I3870" s="14"/>
      <c r="J3870" s="14"/>
      <c r="K3870" s="14"/>
      <c r="L3870" s="14"/>
      <c r="M3870" s="14"/>
      <c r="N3870" s="14"/>
      <c r="O3870" s="14"/>
      <c r="P3870" s="14"/>
      <c r="Q3870" s="14"/>
      <c r="R3870" s="14"/>
      <c r="S3870" s="14"/>
      <c r="T3870" s="14"/>
      <c r="U3870" s="14"/>
      <c r="V3870" s="14"/>
      <c r="W3870" s="14"/>
      <c r="X3870" s="14"/>
      <c r="Y3870" s="14"/>
      <c r="Z3870" s="14"/>
    </row>
    <row r="3871">
      <c r="A3871" s="106">
        <v>3870.0</v>
      </c>
      <c r="B3871" s="107" t="s">
        <v>8903</v>
      </c>
      <c r="C3871" s="107" t="s">
        <v>10310</v>
      </c>
      <c r="D3871" s="107" t="s">
        <v>4509</v>
      </c>
      <c r="E3871" s="36" t="s">
        <v>10311</v>
      </c>
      <c r="F3871" s="14"/>
      <c r="G3871" s="14"/>
      <c r="H3871" s="14"/>
      <c r="I3871" s="14"/>
      <c r="J3871" s="14"/>
      <c r="K3871" s="14"/>
      <c r="L3871" s="14"/>
      <c r="M3871" s="14"/>
      <c r="N3871" s="14"/>
      <c r="O3871" s="14"/>
      <c r="P3871" s="14"/>
      <c r="Q3871" s="14"/>
      <c r="R3871" s="14"/>
      <c r="S3871" s="14"/>
      <c r="T3871" s="14"/>
      <c r="U3871" s="14"/>
      <c r="V3871" s="14"/>
      <c r="W3871" s="14"/>
      <c r="X3871" s="14"/>
      <c r="Y3871" s="14"/>
      <c r="Z3871" s="14"/>
    </row>
    <row r="3872">
      <c r="A3872" s="106">
        <v>3871.0</v>
      </c>
      <c r="B3872" s="107" t="s">
        <v>8903</v>
      </c>
      <c r="C3872" s="107" t="s">
        <v>8475</v>
      </c>
      <c r="D3872" s="107" t="s">
        <v>4509</v>
      </c>
      <c r="E3872" s="36" t="s">
        <v>10312</v>
      </c>
      <c r="F3872" s="14"/>
      <c r="G3872" s="14"/>
      <c r="H3872" s="14"/>
      <c r="I3872" s="14"/>
      <c r="J3872" s="14"/>
      <c r="K3872" s="14"/>
      <c r="L3872" s="14"/>
      <c r="M3872" s="14"/>
      <c r="N3872" s="14"/>
      <c r="O3872" s="14"/>
      <c r="P3872" s="14"/>
      <c r="Q3872" s="14"/>
      <c r="R3872" s="14"/>
      <c r="S3872" s="14"/>
      <c r="T3872" s="14"/>
      <c r="U3872" s="14"/>
      <c r="V3872" s="14"/>
      <c r="W3872" s="14"/>
      <c r="X3872" s="14"/>
      <c r="Y3872" s="14"/>
      <c r="Z3872" s="14"/>
    </row>
    <row r="3873">
      <c r="A3873" s="106">
        <v>3872.0</v>
      </c>
      <c r="B3873" s="107" t="s">
        <v>8903</v>
      </c>
      <c r="C3873" s="107" t="s">
        <v>10313</v>
      </c>
      <c r="D3873" s="107" t="s">
        <v>4680</v>
      </c>
      <c r="E3873" s="36" t="s">
        <v>10314</v>
      </c>
      <c r="F3873" s="14"/>
      <c r="G3873" s="14"/>
      <c r="H3873" s="14"/>
      <c r="I3873" s="14"/>
      <c r="J3873" s="14"/>
      <c r="K3873" s="14"/>
      <c r="L3873" s="14"/>
      <c r="M3873" s="14"/>
      <c r="N3873" s="14"/>
      <c r="O3873" s="14"/>
      <c r="P3873" s="14"/>
      <c r="Q3873" s="14"/>
      <c r="R3873" s="14"/>
      <c r="S3873" s="14"/>
      <c r="T3873" s="14"/>
      <c r="U3873" s="14"/>
      <c r="V3873" s="14"/>
      <c r="W3873" s="14"/>
      <c r="X3873" s="14"/>
      <c r="Y3873" s="14"/>
      <c r="Z3873" s="14"/>
    </row>
    <row r="3874">
      <c r="A3874" s="106">
        <v>3873.0</v>
      </c>
      <c r="B3874" s="107" t="s">
        <v>8903</v>
      </c>
      <c r="C3874" s="107" t="s">
        <v>5341</v>
      </c>
      <c r="D3874" s="107" t="s">
        <v>4509</v>
      </c>
      <c r="E3874" s="36" t="s">
        <v>10315</v>
      </c>
      <c r="F3874" s="14"/>
      <c r="G3874" s="14"/>
      <c r="H3874" s="14"/>
      <c r="I3874" s="14"/>
      <c r="J3874" s="14"/>
      <c r="K3874" s="14"/>
      <c r="L3874" s="14"/>
      <c r="M3874" s="14"/>
      <c r="N3874" s="14"/>
      <c r="O3874" s="14"/>
      <c r="P3874" s="14"/>
      <c r="Q3874" s="14"/>
      <c r="R3874" s="14"/>
      <c r="S3874" s="14"/>
      <c r="T3874" s="14"/>
      <c r="U3874" s="14"/>
      <c r="V3874" s="14"/>
      <c r="W3874" s="14"/>
      <c r="X3874" s="14"/>
      <c r="Y3874" s="14"/>
      <c r="Z3874" s="14"/>
    </row>
    <row r="3875">
      <c r="A3875" s="106">
        <v>3874.0</v>
      </c>
      <c r="B3875" s="107" t="s">
        <v>8903</v>
      </c>
      <c r="C3875" s="107" t="s">
        <v>5175</v>
      </c>
      <c r="D3875" s="107" t="s">
        <v>4509</v>
      </c>
      <c r="E3875" s="36" t="s">
        <v>10316</v>
      </c>
      <c r="F3875" s="14"/>
      <c r="G3875" s="14"/>
      <c r="H3875" s="14"/>
      <c r="I3875" s="14"/>
      <c r="J3875" s="14"/>
      <c r="K3875" s="14"/>
      <c r="L3875" s="14"/>
      <c r="M3875" s="14"/>
      <c r="N3875" s="14"/>
      <c r="O3875" s="14"/>
      <c r="P3875" s="14"/>
      <c r="Q3875" s="14"/>
      <c r="R3875" s="14"/>
      <c r="S3875" s="14"/>
      <c r="T3875" s="14"/>
      <c r="U3875" s="14"/>
      <c r="V3875" s="14"/>
      <c r="W3875" s="14"/>
      <c r="X3875" s="14"/>
      <c r="Y3875" s="14"/>
      <c r="Z3875" s="14"/>
    </row>
    <row r="3876">
      <c r="A3876" s="106">
        <v>3875.0</v>
      </c>
      <c r="B3876" s="107" t="s">
        <v>8903</v>
      </c>
      <c r="C3876" s="107" t="s">
        <v>7399</v>
      </c>
      <c r="D3876" s="107" t="s">
        <v>4509</v>
      </c>
      <c r="E3876" s="36" t="s">
        <v>10317</v>
      </c>
      <c r="F3876" s="14"/>
      <c r="G3876" s="14"/>
      <c r="H3876" s="14"/>
      <c r="I3876" s="14"/>
      <c r="J3876" s="14"/>
      <c r="K3876" s="14"/>
      <c r="L3876" s="14"/>
      <c r="M3876" s="14"/>
      <c r="N3876" s="14"/>
      <c r="O3876" s="14"/>
      <c r="P3876" s="14"/>
      <c r="Q3876" s="14"/>
      <c r="R3876" s="14"/>
      <c r="S3876" s="14"/>
      <c r="T3876" s="14"/>
      <c r="U3876" s="14"/>
      <c r="V3876" s="14"/>
      <c r="W3876" s="14"/>
      <c r="X3876" s="14"/>
      <c r="Y3876" s="14"/>
      <c r="Z3876" s="14"/>
    </row>
    <row r="3877">
      <c r="A3877" s="106">
        <v>3876.0</v>
      </c>
      <c r="B3877" s="107" t="s">
        <v>8903</v>
      </c>
      <c r="C3877" s="107" t="s">
        <v>10318</v>
      </c>
      <c r="D3877" s="107" t="s">
        <v>4505</v>
      </c>
      <c r="E3877" s="36" t="s">
        <v>10319</v>
      </c>
      <c r="F3877" s="14"/>
      <c r="G3877" s="14"/>
      <c r="H3877" s="14"/>
      <c r="I3877" s="14"/>
      <c r="J3877" s="14"/>
      <c r="K3877" s="14"/>
      <c r="L3877" s="14"/>
      <c r="M3877" s="14"/>
      <c r="N3877" s="14"/>
      <c r="O3877" s="14"/>
      <c r="P3877" s="14"/>
      <c r="Q3877" s="14"/>
      <c r="R3877" s="14"/>
      <c r="S3877" s="14"/>
      <c r="T3877" s="14"/>
      <c r="U3877" s="14"/>
      <c r="V3877" s="14"/>
      <c r="W3877" s="14"/>
      <c r="X3877" s="14"/>
      <c r="Y3877" s="14"/>
      <c r="Z3877" s="14"/>
    </row>
    <row r="3878">
      <c r="A3878" s="106">
        <v>3877.0</v>
      </c>
      <c r="B3878" s="107" t="s">
        <v>8903</v>
      </c>
      <c r="C3878" s="107" t="s">
        <v>10320</v>
      </c>
      <c r="D3878" s="107" t="s">
        <v>4509</v>
      </c>
      <c r="E3878" s="36" t="s">
        <v>10321</v>
      </c>
      <c r="F3878" s="14"/>
      <c r="G3878" s="14"/>
      <c r="H3878" s="14"/>
      <c r="I3878" s="14"/>
      <c r="J3878" s="14"/>
      <c r="K3878" s="14"/>
      <c r="L3878" s="14"/>
      <c r="M3878" s="14"/>
      <c r="N3878" s="14"/>
      <c r="O3878" s="14"/>
      <c r="P3878" s="14"/>
      <c r="Q3878" s="14"/>
      <c r="R3878" s="14"/>
      <c r="S3878" s="14"/>
      <c r="T3878" s="14"/>
      <c r="U3878" s="14"/>
      <c r="V3878" s="14"/>
      <c r="W3878" s="14"/>
      <c r="X3878" s="14"/>
      <c r="Y3878" s="14"/>
      <c r="Z3878" s="14"/>
    </row>
    <row r="3879">
      <c r="A3879" s="106">
        <v>3878.0</v>
      </c>
      <c r="B3879" s="107" t="s">
        <v>8903</v>
      </c>
      <c r="C3879" s="107" t="s">
        <v>6947</v>
      </c>
      <c r="D3879" s="107" t="s">
        <v>4509</v>
      </c>
      <c r="E3879" s="36" t="s">
        <v>10322</v>
      </c>
      <c r="F3879" s="14"/>
      <c r="G3879" s="14"/>
      <c r="H3879" s="14"/>
      <c r="I3879" s="14"/>
      <c r="J3879" s="14"/>
      <c r="K3879" s="14"/>
      <c r="L3879" s="14"/>
      <c r="M3879" s="14"/>
      <c r="N3879" s="14"/>
      <c r="O3879" s="14"/>
      <c r="P3879" s="14"/>
      <c r="Q3879" s="14"/>
      <c r="R3879" s="14"/>
      <c r="S3879" s="14"/>
      <c r="T3879" s="14"/>
      <c r="U3879" s="14"/>
      <c r="V3879" s="14"/>
      <c r="W3879" s="14"/>
      <c r="X3879" s="14"/>
      <c r="Y3879" s="14"/>
      <c r="Z3879" s="14"/>
    </row>
    <row r="3880">
      <c r="A3880" s="106">
        <v>3879.0</v>
      </c>
      <c r="B3880" s="107" t="s">
        <v>8903</v>
      </c>
      <c r="C3880" s="107" t="s">
        <v>6023</v>
      </c>
      <c r="D3880" s="107" t="s">
        <v>4505</v>
      </c>
      <c r="E3880" s="36" t="s">
        <v>10323</v>
      </c>
      <c r="F3880" s="14"/>
      <c r="G3880" s="14"/>
      <c r="H3880" s="14"/>
      <c r="I3880" s="14"/>
      <c r="J3880" s="14"/>
      <c r="K3880" s="14"/>
      <c r="L3880" s="14"/>
      <c r="M3880" s="14"/>
      <c r="N3880" s="14"/>
      <c r="O3880" s="14"/>
      <c r="P3880" s="14"/>
      <c r="Q3880" s="14"/>
      <c r="R3880" s="14"/>
      <c r="S3880" s="14"/>
      <c r="T3880" s="14"/>
      <c r="U3880" s="14"/>
      <c r="V3880" s="14"/>
      <c r="W3880" s="14"/>
      <c r="X3880" s="14"/>
      <c r="Y3880" s="14"/>
      <c r="Z3880" s="14"/>
    </row>
    <row r="3881">
      <c r="A3881" s="106">
        <v>3880.0</v>
      </c>
      <c r="B3881" s="107" t="s">
        <v>8903</v>
      </c>
      <c r="C3881" s="107" t="s">
        <v>10324</v>
      </c>
      <c r="D3881" s="107" t="s">
        <v>4509</v>
      </c>
      <c r="E3881" s="36" t="s">
        <v>10325</v>
      </c>
      <c r="F3881" s="14"/>
      <c r="G3881" s="14"/>
      <c r="H3881" s="14"/>
      <c r="I3881" s="14"/>
      <c r="J3881" s="14"/>
      <c r="K3881" s="14"/>
      <c r="L3881" s="14"/>
      <c r="M3881" s="14"/>
      <c r="N3881" s="14"/>
      <c r="O3881" s="14"/>
      <c r="P3881" s="14"/>
      <c r="Q3881" s="14"/>
      <c r="R3881" s="14"/>
      <c r="S3881" s="14"/>
      <c r="T3881" s="14"/>
      <c r="U3881" s="14"/>
      <c r="V3881" s="14"/>
      <c r="W3881" s="14"/>
      <c r="X3881" s="14"/>
      <c r="Y3881" s="14"/>
      <c r="Z3881" s="14"/>
    </row>
    <row r="3882">
      <c r="A3882" s="106">
        <v>3881.0</v>
      </c>
      <c r="B3882" s="107" t="s">
        <v>8903</v>
      </c>
      <c r="C3882" s="107" t="s">
        <v>5719</v>
      </c>
      <c r="D3882" s="107" t="s">
        <v>4509</v>
      </c>
      <c r="E3882" s="36" t="s">
        <v>10326</v>
      </c>
      <c r="F3882" s="14"/>
      <c r="G3882" s="14"/>
      <c r="H3882" s="14"/>
      <c r="I3882" s="14"/>
      <c r="J3882" s="14"/>
      <c r="K3882" s="14"/>
      <c r="L3882" s="14"/>
      <c r="M3882" s="14"/>
      <c r="N3882" s="14"/>
      <c r="O3882" s="14"/>
      <c r="P3882" s="14"/>
      <c r="Q3882" s="14"/>
      <c r="R3882" s="14"/>
      <c r="S3882" s="14"/>
      <c r="T3882" s="14"/>
      <c r="U3882" s="14"/>
      <c r="V3882" s="14"/>
      <c r="W3882" s="14"/>
      <c r="X3882" s="14"/>
      <c r="Y3882" s="14"/>
      <c r="Z3882" s="14"/>
    </row>
    <row r="3883">
      <c r="A3883" s="106">
        <v>3882.0</v>
      </c>
      <c r="B3883" s="107" t="s">
        <v>8903</v>
      </c>
      <c r="C3883" s="107" t="s">
        <v>10327</v>
      </c>
      <c r="D3883" s="107" t="s">
        <v>4509</v>
      </c>
      <c r="E3883" s="36" t="s">
        <v>10328</v>
      </c>
      <c r="F3883" s="14"/>
      <c r="G3883" s="14"/>
      <c r="H3883" s="14"/>
      <c r="I3883" s="14"/>
      <c r="J3883" s="14"/>
      <c r="K3883" s="14"/>
      <c r="L3883" s="14"/>
      <c r="M3883" s="14"/>
      <c r="N3883" s="14"/>
      <c r="O3883" s="14"/>
      <c r="P3883" s="14"/>
      <c r="Q3883" s="14"/>
      <c r="R3883" s="14"/>
      <c r="S3883" s="14"/>
      <c r="T3883" s="14"/>
      <c r="U3883" s="14"/>
      <c r="V3883" s="14"/>
      <c r="W3883" s="14"/>
      <c r="X3883" s="14"/>
      <c r="Y3883" s="14"/>
      <c r="Z3883" s="14"/>
    </row>
    <row r="3884">
      <c r="A3884" s="106">
        <v>3883.0</v>
      </c>
      <c r="B3884" s="107" t="s">
        <v>8903</v>
      </c>
      <c r="C3884" s="107" t="s">
        <v>5057</v>
      </c>
      <c r="D3884" s="107" t="s">
        <v>4509</v>
      </c>
      <c r="E3884" s="36" t="s">
        <v>10329</v>
      </c>
      <c r="F3884" s="14"/>
      <c r="G3884" s="14"/>
      <c r="H3884" s="14"/>
      <c r="I3884" s="14"/>
      <c r="J3884" s="14"/>
      <c r="K3884" s="14"/>
      <c r="L3884" s="14"/>
      <c r="M3884" s="14"/>
      <c r="N3884" s="14"/>
      <c r="O3884" s="14"/>
      <c r="P3884" s="14"/>
      <c r="Q3884" s="14"/>
      <c r="R3884" s="14"/>
      <c r="S3884" s="14"/>
      <c r="T3884" s="14"/>
      <c r="U3884" s="14"/>
      <c r="V3884" s="14"/>
      <c r="W3884" s="14"/>
      <c r="X3884" s="14"/>
      <c r="Y3884" s="14"/>
      <c r="Z3884" s="14"/>
    </row>
    <row r="3885">
      <c r="A3885" s="106">
        <v>3884.0</v>
      </c>
      <c r="B3885" s="107" t="s">
        <v>8903</v>
      </c>
      <c r="C3885" s="107" t="s">
        <v>10330</v>
      </c>
      <c r="D3885" s="107" t="s">
        <v>4509</v>
      </c>
      <c r="E3885" s="36" t="s">
        <v>10331</v>
      </c>
      <c r="F3885" s="14"/>
      <c r="G3885" s="14"/>
      <c r="H3885" s="14"/>
      <c r="I3885" s="14"/>
      <c r="J3885" s="14"/>
      <c r="K3885" s="14"/>
      <c r="L3885" s="14"/>
      <c r="M3885" s="14"/>
      <c r="N3885" s="14"/>
      <c r="O3885" s="14"/>
      <c r="P3885" s="14"/>
      <c r="Q3885" s="14"/>
      <c r="R3885" s="14"/>
      <c r="S3885" s="14"/>
      <c r="T3885" s="14"/>
      <c r="U3885" s="14"/>
      <c r="V3885" s="14"/>
      <c r="W3885" s="14"/>
      <c r="X3885" s="14"/>
      <c r="Y3885" s="14"/>
      <c r="Z3885" s="14"/>
    </row>
    <row r="3886">
      <c r="A3886" s="106">
        <v>3885.0</v>
      </c>
      <c r="B3886" s="107" t="s">
        <v>8903</v>
      </c>
      <c r="C3886" s="107" t="s">
        <v>10332</v>
      </c>
      <c r="D3886" s="107" t="s">
        <v>4509</v>
      </c>
      <c r="E3886" s="36" t="s">
        <v>1061</v>
      </c>
      <c r="F3886" s="14"/>
      <c r="G3886" s="14"/>
      <c r="H3886" s="14"/>
      <c r="I3886" s="14"/>
      <c r="J3886" s="14"/>
      <c r="K3886" s="14"/>
      <c r="L3886" s="14"/>
      <c r="M3886" s="14"/>
      <c r="N3886" s="14"/>
      <c r="O3886" s="14"/>
      <c r="P3886" s="14"/>
      <c r="Q3886" s="14"/>
      <c r="R3886" s="14"/>
      <c r="S3886" s="14"/>
      <c r="T3886" s="14"/>
      <c r="U3886" s="14"/>
      <c r="V3886" s="14"/>
      <c r="W3886" s="14"/>
      <c r="X3886" s="14"/>
      <c r="Y3886" s="14"/>
      <c r="Z3886" s="14"/>
    </row>
    <row r="3887">
      <c r="A3887" s="106">
        <v>3886.0</v>
      </c>
      <c r="B3887" s="107" t="s">
        <v>8903</v>
      </c>
      <c r="C3887" s="107" t="s">
        <v>4551</v>
      </c>
      <c r="D3887" s="107" t="s">
        <v>4505</v>
      </c>
      <c r="E3887" s="36" t="s">
        <v>10333</v>
      </c>
      <c r="F3887" s="14"/>
      <c r="G3887" s="14"/>
      <c r="H3887" s="14"/>
      <c r="I3887" s="14"/>
      <c r="J3887" s="14"/>
      <c r="K3887" s="14"/>
      <c r="L3887" s="14"/>
      <c r="M3887" s="14"/>
      <c r="N3887" s="14"/>
      <c r="O3887" s="14"/>
      <c r="P3887" s="14"/>
      <c r="Q3887" s="14"/>
      <c r="R3887" s="14"/>
      <c r="S3887" s="14"/>
      <c r="T3887" s="14"/>
      <c r="U3887" s="14"/>
      <c r="V3887" s="14"/>
      <c r="W3887" s="14"/>
      <c r="X3887" s="14"/>
      <c r="Y3887" s="14"/>
      <c r="Z3887" s="14"/>
    </row>
    <row r="3888">
      <c r="A3888" s="106">
        <v>3887.0</v>
      </c>
      <c r="B3888" s="107" t="s">
        <v>8903</v>
      </c>
      <c r="C3888" s="107" t="s">
        <v>4541</v>
      </c>
      <c r="D3888" s="107" t="s">
        <v>4505</v>
      </c>
      <c r="E3888" s="36" t="s">
        <v>10334</v>
      </c>
      <c r="F3888" s="14"/>
      <c r="G3888" s="14"/>
      <c r="H3888" s="14"/>
      <c r="I3888" s="14"/>
      <c r="J3888" s="14"/>
      <c r="K3888" s="14"/>
      <c r="L3888" s="14"/>
      <c r="M3888" s="14"/>
      <c r="N3888" s="14"/>
      <c r="O3888" s="14"/>
      <c r="P3888" s="14"/>
      <c r="Q3888" s="14"/>
      <c r="R3888" s="14"/>
      <c r="S3888" s="14"/>
      <c r="T3888" s="14"/>
      <c r="U3888" s="14"/>
      <c r="V3888" s="14"/>
      <c r="W3888" s="14"/>
      <c r="X3888" s="14"/>
      <c r="Y3888" s="14"/>
      <c r="Z3888" s="14"/>
    </row>
    <row r="3889">
      <c r="A3889" s="106">
        <v>3888.0</v>
      </c>
      <c r="B3889" s="107" t="s">
        <v>8903</v>
      </c>
      <c r="C3889" s="107" t="s">
        <v>10335</v>
      </c>
      <c r="D3889" s="107" t="s">
        <v>4680</v>
      </c>
      <c r="E3889" s="36" t="s">
        <v>10336</v>
      </c>
      <c r="F3889" s="14"/>
      <c r="G3889" s="14"/>
      <c r="H3889" s="14"/>
      <c r="I3889" s="14"/>
      <c r="J3889" s="14"/>
      <c r="K3889" s="14"/>
      <c r="L3889" s="14"/>
      <c r="M3889" s="14"/>
      <c r="N3889" s="14"/>
      <c r="O3889" s="14"/>
      <c r="P3889" s="14"/>
      <c r="Q3889" s="14"/>
      <c r="R3889" s="14"/>
      <c r="S3889" s="14"/>
      <c r="T3889" s="14"/>
      <c r="U3889" s="14"/>
      <c r="V3889" s="14"/>
      <c r="W3889" s="14"/>
      <c r="X3889" s="14"/>
      <c r="Y3889" s="14"/>
      <c r="Z3889" s="14"/>
    </row>
    <row r="3890">
      <c r="A3890" s="106">
        <v>3889.0</v>
      </c>
      <c r="B3890" s="107" t="s">
        <v>8903</v>
      </c>
      <c r="C3890" s="107" t="s">
        <v>10337</v>
      </c>
      <c r="D3890" s="107" t="s">
        <v>4509</v>
      </c>
      <c r="E3890" s="36" t="s">
        <v>10338</v>
      </c>
      <c r="F3890" s="14"/>
      <c r="G3890" s="14"/>
      <c r="H3890" s="14"/>
      <c r="I3890" s="14"/>
      <c r="J3890" s="14"/>
      <c r="K3890" s="14"/>
      <c r="L3890" s="14"/>
      <c r="M3890" s="14"/>
      <c r="N3890" s="14"/>
      <c r="O3890" s="14"/>
      <c r="P3890" s="14"/>
      <c r="Q3890" s="14"/>
      <c r="R3890" s="14"/>
      <c r="S3890" s="14"/>
      <c r="T3890" s="14"/>
      <c r="U3890" s="14"/>
      <c r="V3890" s="14"/>
      <c r="W3890" s="14"/>
      <c r="X3890" s="14"/>
      <c r="Y3890" s="14"/>
      <c r="Z3890" s="14"/>
    </row>
    <row r="3891">
      <c r="A3891" s="106">
        <v>3890.0</v>
      </c>
      <c r="B3891" s="107" t="s">
        <v>8903</v>
      </c>
      <c r="C3891" s="107" t="s">
        <v>10339</v>
      </c>
      <c r="D3891" s="107" t="s">
        <v>4509</v>
      </c>
      <c r="E3891" s="36" t="s">
        <v>10340</v>
      </c>
      <c r="F3891" s="14"/>
      <c r="G3891" s="14"/>
      <c r="H3891" s="14"/>
      <c r="I3891" s="14"/>
      <c r="J3891" s="14"/>
      <c r="K3891" s="14"/>
      <c r="L3891" s="14"/>
      <c r="M3891" s="14"/>
      <c r="N3891" s="14"/>
      <c r="O3891" s="14"/>
      <c r="P3891" s="14"/>
      <c r="Q3891" s="14"/>
      <c r="R3891" s="14"/>
      <c r="S3891" s="14"/>
      <c r="T3891" s="14"/>
      <c r="U3891" s="14"/>
      <c r="V3891" s="14"/>
      <c r="W3891" s="14"/>
      <c r="X3891" s="14"/>
      <c r="Y3891" s="14"/>
      <c r="Z3891" s="14"/>
    </row>
    <row r="3892">
      <c r="A3892" s="106">
        <v>3891.0</v>
      </c>
      <c r="B3892" s="107" t="s">
        <v>8903</v>
      </c>
      <c r="C3892" s="107" t="s">
        <v>4614</v>
      </c>
      <c r="D3892" s="107" t="s">
        <v>4509</v>
      </c>
      <c r="E3892" s="36" t="s">
        <v>10341</v>
      </c>
      <c r="F3892" s="14"/>
      <c r="G3892" s="14"/>
      <c r="H3892" s="14"/>
      <c r="I3892" s="14"/>
      <c r="J3892" s="14"/>
      <c r="K3892" s="14"/>
      <c r="L3892" s="14"/>
      <c r="M3892" s="14"/>
      <c r="N3892" s="14"/>
      <c r="O3892" s="14"/>
      <c r="P3892" s="14"/>
      <c r="Q3892" s="14"/>
      <c r="R3892" s="14"/>
      <c r="S3892" s="14"/>
      <c r="T3892" s="14"/>
      <c r="U3892" s="14"/>
      <c r="V3892" s="14"/>
      <c r="W3892" s="14"/>
      <c r="X3892" s="14"/>
      <c r="Y3892" s="14"/>
      <c r="Z3892" s="14"/>
    </row>
    <row r="3893">
      <c r="A3893" s="106">
        <v>3892.0</v>
      </c>
      <c r="B3893" s="107" t="s">
        <v>8903</v>
      </c>
      <c r="C3893" s="107" t="s">
        <v>10342</v>
      </c>
      <c r="D3893" s="107" t="s">
        <v>4509</v>
      </c>
      <c r="E3893" s="36" t="s">
        <v>10343</v>
      </c>
      <c r="F3893" s="14"/>
      <c r="G3893" s="14"/>
      <c r="H3893" s="14"/>
      <c r="I3893" s="14"/>
      <c r="J3893" s="14"/>
      <c r="K3893" s="14"/>
      <c r="L3893" s="14"/>
      <c r="M3893" s="14"/>
      <c r="N3893" s="14"/>
      <c r="O3893" s="14"/>
      <c r="P3893" s="14"/>
      <c r="Q3893" s="14"/>
      <c r="R3893" s="14"/>
      <c r="S3893" s="14"/>
      <c r="T3893" s="14"/>
      <c r="U3893" s="14"/>
      <c r="V3893" s="14"/>
      <c r="W3893" s="14"/>
      <c r="X3893" s="14"/>
      <c r="Y3893" s="14"/>
      <c r="Z3893" s="14"/>
    </row>
    <row r="3894">
      <c r="A3894" s="106">
        <v>3893.0</v>
      </c>
      <c r="B3894" s="107" t="s">
        <v>8903</v>
      </c>
      <c r="C3894" s="107" t="s">
        <v>4659</v>
      </c>
      <c r="D3894" s="107" t="s">
        <v>4509</v>
      </c>
      <c r="E3894" s="36" t="s">
        <v>10344</v>
      </c>
      <c r="F3894" s="14"/>
      <c r="G3894" s="14"/>
      <c r="H3894" s="14"/>
      <c r="I3894" s="14"/>
      <c r="J3894" s="14"/>
      <c r="K3894" s="14"/>
      <c r="L3894" s="14"/>
      <c r="M3894" s="14"/>
      <c r="N3894" s="14"/>
      <c r="O3894" s="14"/>
      <c r="P3894" s="14"/>
      <c r="Q3894" s="14"/>
      <c r="R3894" s="14"/>
      <c r="S3894" s="14"/>
      <c r="T3894" s="14"/>
      <c r="U3894" s="14"/>
      <c r="V3894" s="14"/>
      <c r="W3894" s="14"/>
      <c r="X3894" s="14"/>
      <c r="Y3894" s="14"/>
      <c r="Z3894" s="14"/>
    </row>
    <row r="3895">
      <c r="A3895" s="106">
        <v>3894.0</v>
      </c>
      <c r="B3895" s="107" t="s">
        <v>8903</v>
      </c>
      <c r="C3895" s="107" t="s">
        <v>10345</v>
      </c>
      <c r="D3895" s="107" t="s">
        <v>4509</v>
      </c>
      <c r="E3895" s="36" t="s">
        <v>10346</v>
      </c>
      <c r="F3895" s="14"/>
      <c r="G3895" s="14"/>
      <c r="H3895" s="14"/>
      <c r="I3895" s="14"/>
      <c r="J3895" s="14"/>
      <c r="K3895" s="14"/>
      <c r="L3895" s="14"/>
      <c r="M3895" s="14"/>
      <c r="N3895" s="14"/>
      <c r="O3895" s="14"/>
      <c r="P3895" s="14"/>
      <c r="Q3895" s="14"/>
      <c r="R3895" s="14"/>
      <c r="S3895" s="14"/>
      <c r="T3895" s="14"/>
      <c r="U3895" s="14"/>
      <c r="V3895" s="14"/>
      <c r="W3895" s="14"/>
      <c r="X3895" s="14"/>
      <c r="Y3895" s="14"/>
      <c r="Z3895" s="14"/>
    </row>
    <row r="3896">
      <c r="A3896" s="106">
        <v>3895.0</v>
      </c>
      <c r="B3896" s="107" t="s">
        <v>8903</v>
      </c>
      <c r="C3896" s="107" t="s">
        <v>10347</v>
      </c>
      <c r="D3896" s="107" t="s">
        <v>4509</v>
      </c>
      <c r="E3896" s="109">
        <v>45608.0</v>
      </c>
      <c r="F3896" s="14"/>
      <c r="G3896" s="14"/>
      <c r="H3896" s="14"/>
      <c r="I3896" s="14"/>
      <c r="J3896" s="14"/>
      <c r="K3896" s="14"/>
      <c r="L3896" s="14"/>
      <c r="M3896" s="14"/>
      <c r="N3896" s="14"/>
      <c r="O3896" s="14"/>
      <c r="P3896" s="14"/>
      <c r="Q3896" s="14"/>
      <c r="R3896" s="14"/>
      <c r="S3896" s="14"/>
      <c r="T3896" s="14"/>
      <c r="U3896" s="14"/>
      <c r="V3896" s="14"/>
      <c r="W3896" s="14"/>
      <c r="X3896" s="14"/>
      <c r="Y3896" s="14"/>
      <c r="Z3896" s="14"/>
    </row>
    <row r="3897">
      <c r="A3897" s="106">
        <v>3896.0</v>
      </c>
      <c r="B3897" s="107" t="s">
        <v>8903</v>
      </c>
      <c r="C3897" s="107" t="s">
        <v>4591</v>
      </c>
      <c r="D3897" s="107" t="s">
        <v>4509</v>
      </c>
      <c r="E3897" s="36" t="s">
        <v>10348</v>
      </c>
      <c r="F3897" s="14"/>
      <c r="G3897" s="14"/>
      <c r="H3897" s="14"/>
      <c r="I3897" s="14"/>
      <c r="J3897" s="14"/>
      <c r="K3897" s="14"/>
      <c r="L3897" s="14"/>
      <c r="M3897" s="14"/>
      <c r="N3897" s="14"/>
      <c r="O3897" s="14"/>
      <c r="P3897" s="14"/>
      <c r="Q3897" s="14"/>
      <c r="R3897" s="14"/>
      <c r="S3897" s="14"/>
      <c r="T3897" s="14"/>
      <c r="U3897" s="14"/>
      <c r="V3897" s="14"/>
      <c r="W3897" s="14"/>
      <c r="X3897" s="14"/>
      <c r="Y3897" s="14"/>
      <c r="Z3897" s="14"/>
    </row>
    <row r="3898">
      <c r="A3898" s="106">
        <v>3897.0</v>
      </c>
      <c r="B3898" s="107" t="s">
        <v>8903</v>
      </c>
      <c r="C3898" s="107" t="s">
        <v>10349</v>
      </c>
      <c r="D3898" s="107" t="s">
        <v>4509</v>
      </c>
      <c r="E3898" s="36" t="s">
        <v>10350</v>
      </c>
      <c r="F3898" s="14"/>
      <c r="G3898" s="14"/>
      <c r="H3898" s="14"/>
      <c r="I3898" s="14"/>
      <c r="J3898" s="14"/>
      <c r="K3898" s="14"/>
      <c r="L3898" s="14"/>
      <c r="M3898" s="14"/>
      <c r="N3898" s="14"/>
      <c r="O3898" s="14"/>
      <c r="P3898" s="14"/>
      <c r="Q3898" s="14"/>
      <c r="R3898" s="14"/>
      <c r="S3898" s="14"/>
      <c r="T3898" s="14"/>
      <c r="U3898" s="14"/>
      <c r="V3898" s="14"/>
      <c r="W3898" s="14"/>
      <c r="X3898" s="14"/>
      <c r="Y3898" s="14"/>
      <c r="Z3898" s="14"/>
    </row>
    <row r="3899">
      <c r="A3899" s="106">
        <v>3898.0</v>
      </c>
      <c r="B3899" s="107" t="s">
        <v>8903</v>
      </c>
      <c r="C3899" s="107" t="s">
        <v>6582</v>
      </c>
      <c r="D3899" s="107" t="s">
        <v>4509</v>
      </c>
      <c r="E3899" s="36" t="s">
        <v>10351</v>
      </c>
      <c r="F3899" s="14"/>
      <c r="G3899" s="14"/>
      <c r="H3899" s="14"/>
      <c r="I3899" s="14"/>
      <c r="J3899" s="14"/>
      <c r="K3899" s="14"/>
      <c r="L3899" s="14"/>
      <c r="M3899" s="14"/>
      <c r="N3899" s="14"/>
      <c r="O3899" s="14"/>
      <c r="P3899" s="14"/>
      <c r="Q3899" s="14"/>
      <c r="R3899" s="14"/>
      <c r="S3899" s="14"/>
      <c r="T3899" s="14"/>
      <c r="U3899" s="14"/>
      <c r="V3899" s="14"/>
      <c r="W3899" s="14"/>
      <c r="X3899" s="14"/>
      <c r="Y3899" s="14"/>
      <c r="Z3899" s="14"/>
    </row>
    <row r="3900">
      <c r="A3900" s="106">
        <v>3899.0</v>
      </c>
      <c r="B3900" s="107" t="s">
        <v>8903</v>
      </c>
      <c r="C3900" s="107" t="s">
        <v>10352</v>
      </c>
      <c r="D3900" s="107" t="s">
        <v>4509</v>
      </c>
      <c r="E3900" s="36" t="s">
        <v>10353</v>
      </c>
      <c r="F3900" s="14"/>
      <c r="G3900" s="14"/>
      <c r="H3900" s="14"/>
      <c r="I3900" s="14"/>
      <c r="J3900" s="14"/>
      <c r="K3900" s="14"/>
      <c r="L3900" s="14"/>
      <c r="M3900" s="14"/>
      <c r="N3900" s="14"/>
      <c r="O3900" s="14"/>
      <c r="P3900" s="14"/>
      <c r="Q3900" s="14"/>
      <c r="R3900" s="14"/>
      <c r="S3900" s="14"/>
      <c r="T3900" s="14"/>
      <c r="U3900" s="14"/>
      <c r="V3900" s="14"/>
      <c r="W3900" s="14"/>
      <c r="X3900" s="14"/>
      <c r="Y3900" s="14"/>
      <c r="Z3900" s="14"/>
    </row>
    <row r="3901">
      <c r="A3901" s="106">
        <v>3900.0</v>
      </c>
      <c r="B3901" s="107" t="s">
        <v>8903</v>
      </c>
      <c r="C3901" s="107" t="s">
        <v>5025</v>
      </c>
      <c r="D3901" s="107" t="s">
        <v>4509</v>
      </c>
      <c r="E3901" s="36" t="s">
        <v>10354</v>
      </c>
      <c r="F3901" s="14"/>
      <c r="G3901" s="14"/>
      <c r="H3901" s="14"/>
      <c r="I3901" s="14"/>
      <c r="J3901" s="14"/>
      <c r="K3901" s="14"/>
      <c r="L3901" s="14"/>
      <c r="M3901" s="14"/>
      <c r="N3901" s="14"/>
      <c r="O3901" s="14"/>
      <c r="P3901" s="14"/>
      <c r="Q3901" s="14"/>
      <c r="R3901" s="14"/>
      <c r="S3901" s="14"/>
      <c r="T3901" s="14"/>
      <c r="U3901" s="14"/>
      <c r="V3901" s="14"/>
      <c r="W3901" s="14"/>
      <c r="X3901" s="14"/>
      <c r="Y3901" s="14"/>
      <c r="Z3901" s="14"/>
    </row>
    <row r="3902">
      <c r="A3902" s="106">
        <v>3901.0</v>
      </c>
      <c r="B3902" s="107" t="s">
        <v>8903</v>
      </c>
      <c r="C3902" s="107" t="s">
        <v>9262</v>
      </c>
      <c r="D3902" s="107" t="s">
        <v>4509</v>
      </c>
      <c r="E3902" s="36" t="s">
        <v>10355</v>
      </c>
      <c r="F3902" s="14"/>
      <c r="G3902" s="14"/>
      <c r="H3902" s="14"/>
      <c r="I3902" s="14"/>
      <c r="J3902" s="14"/>
      <c r="K3902" s="14"/>
      <c r="L3902" s="14"/>
      <c r="M3902" s="14"/>
      <c r="N3902" s="14"/>
      <c r="O3902" s="14"/>
      <c r="P3902" s="14"/>
      <c r="Q3902" s="14"/>
      <c r="R3902" s="14"/>
      <c r="S3902" s="14"/>
      <c r="T3902" s="14"/>
      <c r="U3902" s="14"/>
      <c r="V3902" s="14"/>
      <c r="W3902" s="14"/>
      <c r="X3902" s="14"/>
      <c r="Y3902" s="14"/>
      <c r="Z3902" s="14"/>
    </row>
    <row r="3903">
      <c r="A3903" s="106">
        <v>3902.0</v>
      </c>
      <c r="B3903" s="107" t="s">
        <v>8903</v>
      </c>
      <c r="C3903" s="107" t="s">
        <v>5214</v>
      </c>
      <c r="D3903" s="107" t="s">
        <v>4543</v>
      </c>
      <c r="E3903" s="36" t="s">
        <v>4314</v>
      </c>
      <c r="F3903" s="14"/>
      <c r="G3903" s="14"/>
      <c r="H3903" s="14"/>
      <c r="I3903" s="14"/>
      <c r="J3903" s="14"/>
      <c r="K3903" s="14"/>
      <c r="L3903" s="14"/>
      <c r="M3903" s="14"/>
      <c r="N3903" s="14"/>
      <c r="O3903" s="14"/>
      <c r="P3903" s="14"/>
      <c r="Q3903" s="14"/>
      <c r="R3903" s="14"/>
      <c r="S3903" s="14"/>
      <c r="T3903" s="14"/>
      <c r="U3903" s="14"/>
      <c r="V3903" s="14"/>
      <c r="W3903" s="14"/>
      <c r="X3903" s="14"/>
      <c r="Y3903" s="14"/>
      <c r="Z3903" s="14"/>
    </row>
    <row r="3904">
      <c r="A3904" s="106">
        <v>3903.0</v>
      </c>
      <c r="B3904" s="107" t="s">
        <v>8903</v>
      </c>
      <c r="C3904" s="107" t="s">
        <v>5124</v>
      </c>
      <c r="D3904" s="107" t="s">
        <v>4509</v>
      </c>
      <c r="E3904" s="36" t="s">
        <v>8059</v>
      </c>
      <c r="F3904" s="14"/>
      <c r="G3904" s="14"/>
      <c r="H3904" s="14"/>
      <c r="I3904" s="14"/>
      <c r="J3904" s="14"/>
      <c r="K3904" s="14"/>
      <c r="L3904" s="14"/>
      <c r="M3904" s="14"/>
      <c r="N3904" s="14"/>
      <c r="O3904" s="14"/>
      <c r="P3904" s="14"/>
      <c r="Q3904" s="14"/>
      <c r="R3904" s="14"/>
      <c r="S3904" s="14"/>
      <c r="T3904" s="14"/>
      <c r="U3904" s="14"/>
      <c r="V3904" s="14"/>
      <c r="W3904" s="14"/>
      <c r="X3904" s="14"/>
      <c r="Y3904" s="14"/>
      <c r="Z3904" s="14"/>
    </row>
    <row r="3905">
      <c r="A3905" s="106">
        <v>3904.0</v>
      </c>
      <c r="B3905" s="107" t="s">
        <v>8903</v>
      </c>
      <c r="C3905" s="107" t="s">
        <v>10356</v>
      </c>
      <c r="D3905" s="107" t="s">
        <v>4509</v>
      </c>
      <c r="E3905" s="36" t="s">
        <v>10357</v>
      </c>
      <c r="F3905" s="14"/>
      <c r="G3905" s="14"/>
      <c r="H3905" s="14"/>
      <c r="I3905" s="14"/>
      <c r="J3905" s="14"/>
      <c r="K3905" s="14"/>
      <c r="L3905" s="14"/>
      <c r="M3905" s="14"/>
      <c r="N3905" s="14"/>
      <c r="O3905" s="14"/>
      <c r="P3905" s="14"/>
      <c r="Q3905" s="14"/>
      <c r="R3905" s="14"/>
      <c r="S3905" s="14"/>
      <c r="T3905" s="14"/>
      <c r="U3905" s="14"/>
      <c r="V3905" s="14"/>
      <c r="W3905" s="14"/>
      <c r="X3905" s="14"/>
      <c r="Y3905" s="14"/>
      <c r="Z3905" s="14"/>
    </row>
    <row r="3906">
      <c r="A3906" s="106">
        <v>3905.0</v>
      </c>
      <c r="B3906" s="107" t="s">
        <v>8903</v>
      </c>
      <c r="C3906" s="107" t="s">
        <v>4976</v>
      </c>
      <c r="D3906" s="107" t="s">
        <v>4509</v>
      </c>
      <c r="E3906" s="36" t="s">
        <v>10358</v>
      </c>
      <c r="F3906" s="14"/>
      <c r="G3906" s="14"/>
      <c r="H3906" s="14"/>
      <c r="I3906" s="14"/>
      <c r="J3906" s="14"/>
      <c r="K3906" s="14"/>
      <c r="L3906" s="14"/>
      <c r="M3906" s="14"/>
      <c r="N3906" s="14"/>
      <c r="O3906" s="14"/>
      <c r="P3906" s="14"/>
      <c r="Q3906" s="14"/>
      <c r="R3906" s="14"/>
      <c r="S3906" s="14"/>
      <c r="T3906" s="14"/>
      <c r="U3906" s="14"/>
      <c r="V3906" s="14"/>
      <c r="W3906" s="14"/>
      <c r="X3906" s="14"/>
      <c r="Y3906" s="14"/>
      <c r="Z3906" s="14"/>
    </row>
    <row r="3907">
      <c r="A3907" s="106">
        <v>3906.0</v>
      </c>
      <c r="B3907" s="107" t="s">
        <v>8903</v>
      </c>
      <c r="C3907" s="107" t="s">
        <v>10359</v>
      </c>
      <c r="D3907" s="107" t="s">
        <v>4509</v>
      </c>
      <c r="E3907" s="36" t="s">
        <v>10360</v>
      </c>
      <c r="F3907" s="14"/>
      <c r="G3907" s="14"/>
      <c r="H3907" s="14"/>
      <c r="I3907" s="14"/>
      <c r="J3907" s="14"/>
      <c r="K3907" s="14"/>
      <c r="L3907" s="14"/>
      <c r="M3907" s="14"/>
      <c r="N3907" s="14"/>
      <c r="O3907" s="14"/>
      <c r="P3907" s="14"/>
      <c r="Q3907" s="14"/>
      <c r="R3907" s="14"/>
      <c r="S3907" s="14"/>
      <c r="T3907" s="14"/>
      <c r="U3907" s="14"/>
      <c r="V3907" s="14"/>
      <c r="W3907" s="14"/>
      <c r="X3907" s="14"/>
      <c r="Y3907" s="14"/>
      <c r="Z3907" s="14"/>
    </row>
    <row r="3908">
      <c r="A3908" s="106">
        <v>3907.0</v>
      </c>
      <c r="B3908" s="107" t="s">
        <v>8903</v>
      </c>
      <c r="C3908" s="107" t="s">
        <v>5938</v>
      </c>
      <c r="D3908" s="107" t="s">
        <v>4509</v>
      </c>
      <c r="E3908" s="36" t="s">
        <v>10361</v>
      </c>
      <c r="F3908" s="14"/>
      <c r="G3908" s="14"/>
      <c r="H3908" s="14"/>
      <c r="I3908" s="14"/>
      <c r="J3908" s="14"/>
      <c r="K3908" s="14"/>
      <c r="L3908" s="14"/>
      <c r="M3908" s="14"/>
      <c r="N3908" s="14"/>
      <c r="O3908" s="14"/>
      <c r="P3908" s="14"/>
      <c r="Q3908" s="14"/>
      <c r="R3908" s="14"/>
      <c r="S3908" s="14"/>
      <c r="T3908" s="14"/>
      <c r="U3908" s="14"/>
      <c r="V3908" s="14"/>
      <c r="W3908" s="14"/>
      <c r="X3908" s="14"/>
      <c r="Y3908" s="14"/>
      <c r="Z3908" s="14"/>
    </row>
    <row r="3909">
      <c r="A3909" s="106">
        <v>3908.0</v>
      </c>
      <c r="B3909" s="107" t="s">
        <v>8903</v>
      </c>
      <c r="C3909" s="107" t="s">
        <v>10362</v>
      </c>
      <c r="D3909" s="107" t="s">
        <v>4569</v>
      </c>
      <c r="E3909" s="36" t="s">
        <v>10363</v>
      </c>
      <c r="F3909" s="14"/>
      <c r="G3909" s="14"/>
      <c r="H3909" s="14"/>
      <c r="I3909" s="14"/>
      <c r="J3909" s="14"/>
      <c r="K3909" s="14"/>
      <c r="L3909" s="14"/>
      <c r="M3909" s="14"/>
      <c r="N3909" s="14"/>
      <c r="O3909" s="14"/>
      <c r="P3909" s="14"/>
      <c r="Q3909" s="14"/>
      <c r="R3909" s="14"/>
      <c r="S3909" s="14"/>
      <c r="T3909" s="14"/>
      <c r="U3909" s="14"/>
      <c r="V3909" s="14"/>
      <c r="W3909" s="14"/>
      <c r="X3909" s="14"/>
      <c r="Y3909" s="14"/>
      <c r="Z3909" s="14"/>
    </row>
    <row r="3910">
      <c r="A3910" s="106">
        <v>3909.0</v>
      </c>
      <c r="B3910" s="107" t="s">
        <v>8903</v>
      </c>
      <c r="C3910" s="107" t="s">
        <v>4866</v>
      </c>
      <c r="D3910" s="107" t="s">
        <v>4509</v>
      </c>
      <c r="E3910" s="36" t="s">
        <v>10364</v>
      </c>
      <c r="F3910" s="14"/>
      <c r="G3910" s="14"/>
      <c r="H3910" s="14"/>
      <c r="I3910" s="14"/>
      <c r="J3910" s="14"/>
      <c r="K3910" s="14"/>
      <c r="L3910" s="14"/>
      <c r="M3910" s="14"/>
      <c r="N3910" s="14"/>
      <c r="O3910" s="14"/>
      <c r="P3910" s="14"/>
      <c r="Q3910" s="14"/>
      <c r="R3910" s="14"/>
      <c r="S3910" s="14"/>
      <c r="T3910" s="14"/>
      <c r="U3910" s="14"/>
      <c r="V3910" s="14"/>
      <c r="W3910" s="14"/>
      <c r="X3910" s="14"/>
      <c r="Y3910" s="14"/>
      <c r="Z3910" s="14"/>
    </row>
    <row r="3911">
      <c r="A3911" s="106">
        <v>3910.0</v>
      </c>
      <c r="B3911" s="107" t="s">
        <v>8903</v>
      </c>
      <c r="C3911" s="107" t="s">
        <v>8282</v>
      </c>
      <c r="D3911" s="107" t="s">
        <v>4509</v>
      </c>
      <c r="E3911" s="36" t="s">
        <v>10365</v>
      </c>
      <c r="F3911" s="14"/>
      <c r="G3911" s="14"/>
      <c r="H3911" s="14"/>
      <c r="I3911" s="14"/>
      <c r="J3911" s="14"/>
      <c r="K3911" s="14"/>
      <c r="L3911" s="14"/>
      <c r="M3911" s="14"/>
      <c r="N3911" s="14"/>
      <c r="O3911" s="14"/>
      <c r="P3911" s="14"/>
      <c r="Q3911" s="14"/>
      <c r="R3911" s="14"/>
      <c r="S3911" s="14"/>
      <c r="T3911" s="14"/>
      <c r="U3911" s="14"/>
      <c r="V3911" s="14"/>
      <c r="W3911" s="14"/>
      <c r="X3911" s="14"/>
      <c r="Y3911" s="14"/>
      <c r="Z3911" s="14"/>
    </row>
    <row r="3912">
      <c r="A3912" s="106">
        <v>3911.0</v>
      </c>
      <c r="B3912" s="107" t="s">
        <v>8903</v>
      </c>
      <c r="C3912" s="107" t="s">
        <v>4530</v>
      </c>
      <c r="D3912" s="107" t="s">
        <v>4509</v>
      </c>
      <c r="E3912" s="36" t="s">
        <v>10366</v>
      </c>
      <c r="F3912" s="14"/>
      <c r="G3912" s="14"/>
      <c r="H3912" s="14"/>
      <c r="I3912" s="14"/>
      <c r="J3912" s="14"/>
      <c r="K3912" s="14"/>
      <c r="L3912" s="14"/>
      <c r="M3912" s="14"/>
      <c r="N3912" s="14"/>
      <c r="O3912" s="14"/>
      <c r="P3912" s="14"/>
      <c r="Q3912" s="14"/>
      <c r="R3912" s="14"/>
      <c r="S3912" s="14"/>
      <c r="T3912" s="14"/>
      <c r="U3912" s="14"/>
      <c r="V3912" s="14"/>
      <c r="W3912" s="14"/>
      <c r="X3912" s="14"/>
      <c r="Y3912" s="14"/>
      <c r="Z3912" s="14"/>
    </row>
    <row r="3913">
      <c r="A3913" s="106">
        <v>3912.0</v>
      </c>
      <c r="B3913" s="107" t="s">
        <v>8903</v>
      </c>
      <c r="C3913" s="107" t="s">
        <v>7258</v>
      </c>
      <c r="D3913" s="107" t="s">
        <v>4509</v>
      </c>
      <c r="E3913" s="36" t="s">
        <v>10367</v>
      </c>
      <c r="F3913" s="14"/>
      <c r="G3913" s="14"/>
      <c r="H3913" s="14"/>
      <c r="I3913" s="14"/>
      <c r="J3913" s="14"/>
      <c r="K3913" s="14"/>
      <c r="L3913" s="14"/>
      <c r="M3913" s="14"/>
      <c r="N3913" s="14"/>
      <c r="O3913" s="14"/>
      <c r="P3913" s="14"/>
      <c r="Q3913" s="14"/>
      <c r="R3913" s="14"/>
      <c r="S3913" s="14"/>
      <c r="T3913" s="14"/>
      <c r="U3913" s="14"/>
      <c r="V3913" s="14"/>
      <c r="W3913" s="14"/>
      <c r="X3913" s="14"/>
      <c r="Y3913" s="14"/>
      <c r="Z3913" s="14"/>
    </row>
    <row r="3914">
      <c r="A3914" s="106">
        <v>3913.0</v>
      </c>
      <c r="B3914" s="107" t="s">
        <v>8903</v>
      </c>
      <c r="C3914" s="107" t="s">
        <v>10368</v>
      </c>
      <c r="D3914" s="107" t="s">
        <v>4509</v>
      </c>
      <c r="E3914" s="36" t="s">
        <v>10369</v>
      </c>
      <c r="F3914" s="14"/>
      <c r="G3914" s="14"/>
      <c r="H3914" s="14"/>
      <c r="I3914" s="14"/>
      <c r="J3914" s="14"/>
      <c r="K3914" s="14"/>
      <c r="L3914" s="14"/>
      <c r="M3914" s="14"/>
      <c r="N3914" s="14"/>
      <c r="O3914" s="14"/>
      <c r="P3914" s="14"/>
      <c r="Q3914" s="14"/>
      <c r="R3914" s="14"/>
      <c r="S3914" s="14"/>
      <c r="T3914" s="14"/>
      <c r="U3914" s="14"/>
      <c r="V3914" s="14"/>
      <c r="W3914" s="14"/>
      <c r="X3914" s="14"/>
      <c r="Y3914" s="14"/>
      <c r="Z3914" s="14"/>
    </row>
    <row r="3915">
      <c r="A3915" s="106">
        <v>3914.0</v>
      </c>
      <c r="B3915" s="107" t="s">
        <v>8903</v>
      </c>
      <c r="C3915" s="107" t="s">
        <v>9788</v>
      </c>
      <c r="D3915" s="107" t="s">
        <v>4509</v>
      </c>
      <c r="E3915" s="36" t="s">
        <v>10370</v>
      </c>
      <c r="F3915" s="14"/>
      <c r="G3915" s="14"/>
      <c r="H3915" s="14"/>
      <c r="I3915" s="14"/>
      <c r="J3915" s="14"/>
      <c r="K3915" s="14"/>
      <c r="L3915" s="14"/>
      <c r="M3915" s="14"/>
      <c r="N3915" s="14"/>
      <c r="O3915" s="14"/>
      <c r="P3915" s="14"/>
      <c r="Q3915" s="14"/>
      <c r="R3915" s="14"/>
      <c r="S3915" s="14"/>
      <c r="T3915" s="14"/>
      <c r="U3915" s="14"/>
      <c r="V3915" s="14"/>
      <c r="W3915" s="14"/>
      <c r="X3915" s="14"/>
      <c r="Y3915" s="14"/>
      <c r="Z3915" s="14"/>
    </row>
    <row r="3916">
      <c r="A3916" s="106">
        <v>3915.0</v>
      </c>
      <c r="B3916" s="107" t="s">
        <v>8903</v>
      </c>
      <c r="C3916" s="107" t="s">
        <v>10371</v>
      </c>
      <c r="D3916" s="107" t="s">
        <v>4509</v>
      </c>
      <c r="E3916" s="36" t="s">
        <v>10372</v>
      </c>
      <c r="F3916" s="14"/>
      <c r="G3916" s="14"/>
      <c r="H3916" s="14"/>
      <c r="I3916" s="14"/>
      <c r="J3916" s="14"/>
      <c r="K3916" s="14"/>
      <c r="L3916" s="14"/>
      <c r="M3916" s="14"/>
      <c r="N3916" s="14"/>
      <c r="O3916" s="14"/>
      <c r="P3916" s="14"/>
      <c r="Q3916" s="14"/>
      <c r="R3916" s="14"/>
      <c r="S3916" s="14"/>
      <c r="T3916" s="14"/>
      <c r="U3916" s="14"/>
      <c r="V3916" s="14"/>
      <c r="W3916" s="14"/>
      <c r="X3916" s="14"/>
      <c r="Y3916" s="14"/>
      <c r="Z3916" s="14"/>
    </row>
    <row r="3917">
      <c r="A3917" s="106">
        <v>3916.0</v>
      </c>
      <c r="B3917" s="107" t="s">
        <v>8903</v>
      </c>
      <c r="C3917" s="107" t="s">
        <v>4841</v>
      </c>
      <c r="D3917" s="107" t="s">
        <v>4509</v>
      </c>
      <c r="E3917" s="36" t="s">
        <v>10373</v>
      </c>
      <c r="F3917" s="14"/>
      <c r="G3917" s="14"/>
      <c r="H3917" s="14"/>
      <c r="I3917" s="14"/>
      <c r="J3917" s="14"/>
      <c r="K3917" s="14"/>
      <c r="L3917" s="14"/>
      <c r="M3917" s="14"/>
      <c r="N3917" s="14"/>
      <c r="O3917" s="14"/>
      <c r="P3917" s="14"/>
      <c r="Q3917" s="14"/>
      <c r="R3917" s="14"/>
      <c r="S3917" s="14"/>
      <c r="T3917" s="14"/>
      <c r="U3917" s="14"/>
      <c r="V3917" s="14"/>
      <c r="W3917" s="14"/>
      <c r="X3917" s="14"/>
      <c r="Y3917" s="14"/>
      <c r="Z3917" s="14"/>
    </row>
    <row r="3918">
      <c r="A3918" s="106">
        <v>3917.0</v>
      </c>
      <c r="B3918" s="107" t="s">
        <v>8903</v>
      </c>
      <c r="C3918" s="107" t="s">
        <v>4950</v>
      </c>
      <c r="D3918" s="107" t="s">
        <v>4509</v>
      </c>
      <c r="E3918" s="36" t="s">
        <v>10374</v>
      </c>
      <c r="F3918" s="14"/>
      <c r="G3918" s="14"/>
      <c r="H3918" s="14"/>
      <c r="I3918" s="14"/>
      <c r="J3918" s="14"/>
      <c r="K3918" s="14"/>
      <c r="L3918" s="14"/>
      <c r="M3918" s="14"/>
      <c r="N3918" s="14"/>
      <c r="O3918" s="14"/>
      <c r="P3918" s="14"/>
      <c r="Q3918" s="14"/>
      <c r="R3918" s="14"/>
      <c r="S3918" s="14"/>
      <c r="T3918" s="14"/>
      <c r="U3918" s="14"/>
      <c r="V3918" s="14"/>
      <c r="W3918" s="14"/>
      <c r="X3918" s="14"/>
      <c r="Y3918" s="14"/>
      <c r="Z3918" s="14"/>
    </row>
    <row r="3919">
      <c r="A3919" s="106">
        <v>3918.0</v>
      </c>
      <c r="B3919" s="107" t="s">
        <v>8903</v>
      </c>
      <c r="C3919" s="107" t="s">
        <v>7005</v>
      </c>
      <c r="D3919" s="107" t="s">
        <v>4509</v>
      </c>
      <c r="E3919" s="36" t="s">
        <v>10375</v>
      </c>
      <c r="F3919" s="14"/>
      <c r="G3919" s="14"/>
      <c r="H3919" s="14"/>
      <c r="I3919" s="14"/>
      <c r="J3919" s="14"/>
      <c r="K3919" s="14"/>
      <c r="L3919" s="14"/>
      <c r="M3919" s="14"/>
      <c r="N3919" s="14"/>
      <c r="O3919" s="14"/>
      <c r="P3919" s="14"/>
      <c r="Q3919" s="14"/>
      <c r="R3919" s="14"/>
      <c r="S3919" s="14"/>
      <c r="T3919" s="14"/>
      <c r="U3919" s="14"/>
      <c r="V3919" s="14"/>
      <c r="W3919" s="14"/>
      <c r="X3919" s="14"/>
      <c r="Y3919" s="14"/>
      <c r="Z3919" s="14"/>
    </row>
    <row r="3920">
      <c r="A3920" s="106">
        <v>3919.0</v>
      </c>
      <c r="B3920" s="107" t="s">
        <v>8903</v>
      </c>
      <c r="C3920" s="107" t="s">
        <v>4557</v>
      </c>
      <c r="D3920" s="107" t="s">
        <v>4509</v>
      </c>
      <c r="E3920" s="36" t="s">
        <v>10376</v>
      </c>
      <c r="F3920" s="14"/>
      <c r="G3920" s="14"/>
      <c r="H3920" s="14"/>
      <c r="I3920" s="14"/>
      <c r="J3920" s="14"/>
      <c r="K3920" s="14"/>
      <c r="L3920" s="14"/>
      <c r="M3920" s="14"/>
      <c r="N3920" s="14"/>
      <c r="O3920" s="14"/>
      <c r="P3920" s="14"/>
      <c r="Q3920" s="14"/>
      <c r="R3920" s="14"/>
      <c r="S3920" s="14"/>
      <c r="T3920" s="14"/>
      <c r="U3920" s="14"/>
      <c r="V3920" s="14"/>
      <c r="W3920" s="14"/>
      <c r="X3920" s="14"/>
      <c r="Y3920" s="14"/>
      <c r="Z3920" s="14"/>
    </row>
    <row r="3921">
      <c r="A3921" s="106">
        <v>3920.0</v>
      </c>
      <c r="B3921" s="107" t="s">
        <v>8903</v>
      </c>
      <c r="C3921" s="107" t="s">
        <v>6199</v>
      </c>
      <c r="D3921" s="107" t="s">
        <v>4509</v>
      </c>
      <c r="E3921" s="36" t="s">
        <v>10377</v>
      </c>
      <c r="F3921" s="14"/>
      <c r="G3921" s="14"/>
      <c r="H3921" s="14"/>
      <c r="I3921" s="14"/>
      <c r="J3921" s="14"/>
      <c r="K3921" s="14"/>
      <c r="L3921" s="14"/>
      <c r="M3921" s="14"/>
      <c r="N3921" s="14"/>
      <c r="O3921" s="14"/>
      <c r="P3921" s="14"/>
      <c r="Q3921" s="14"/>
      <c r="R3921" s="14"/>
      <c r="S3921" s="14"/>
      <c r="T3921" s="14"/>
      <c r="U3921" s="14"/>
      <c r="V3921" s="14"/>
      <c r="W3921" s="14"/>
      <c r="X3921" s="14"/>
      <c r="Y3921" s="14"/>
      <c r="Z3921" s="14"/>
    </row>
    <row r="3922">
      <c r="A3922" s="106">
        <v>3921.0</v>
      </c>
      <c r="B3922" s="107" t="s">
        <v>8903</v>
      </c>
      <c r="C3922" s="107" t="s">
        <v>7040</v>
      </c>
      <c r="D3922" s="107" t="s">
        <v>4509</v>
      </c>
      <c r="E3922" s="36" t="s">
        <v>10378</v>
      </c>
      <c r="F3922" s="14"/>
      <c r="G3922" s="14"/>
      <c r="H3922" s="14"/>
      <c r="I3922" s="14"/>
      <c r="J3922" s="14"/>
      <c r="K3922" s="14"/>
      <c r="L3922" s="14"/>
      <c r="M3922" s="14"/>
      <c r="N3922" s="14"/>
      <c r="O3922" s="14"/>
      <c r="P3922" s="14"/>
      <c r="Q3922" s="14"/>
      <c r="R3922" s="14"/>
      <c r="S3922" s="14"/>
      <c r="T3922" s="14"/>
      <c r="U3922" s="14"/>
      <c r="V3922" s="14"/>
      <c r="W3922" s="14"/>
      <c r="X3922" s="14"/>
      <c r="Y3922" s="14"/>
      <c r="Z3922" s="14"/>
    </row>
    <row r="3923">
      <c r="A3923" s="106">
        <v>3922.0</v>
      </c>
      <c r="B3923" s="107" t="s">
        <v>8903</v>
      </c>
      <c r="C3923" s="107" t="s">
        <v>10379</v>
      </c>
      <c r="D3923" s="107" t="s">
        <v>4505</v>
      </c>
      <c r="E3923" s="36" t="s">
        <v>10380</v>
      </c>
      <c r="F3923" s="14"/>
      <c r="G3923" s="14"/>
      <c r="H3923" s="14"/>
      <c r="I3923" s="14"/>
      <c r="J3923" s="14"/>
      <c r="K3923" s="14"/>
      <c r="L3923" s="14"/>
      <c r="M3923" s="14"/>
      <c r="N3923" s="14"/>
      <c r="O3923" s="14"/>
      <c r="P3923" s="14"/>
      <c r="Q3923" s="14"/>
      <c r="R3923" s="14"/>
      <c r="S3923" s="14"/>
      <c r="T3923" s="14"/>
      <c r="U3923" s="14"/>
      <c r="V3923" s="14"/>
      <c r="W3923" s="14"/>
      <c r="X3923" s="14"/>
      <c r="Y3923" s="14"/>
      <c r="Z3923" s="14"/>
    </row>
    <row r="3924">
      <c r="A3924" s="106">
        <v>3923.0</v>
      </c>
      <c r="B3924" s="107" t="s">
        <v>8903</v>
      </c>
      <c r="C3924" s="107" t="s">
        <v>5554</v>
      </c>
      <c r="D3924" s="107" t="s">
        <v>4509</v>
      </c>
      <c r="E3924" s="36" t="s">
        <v>10381</v>
      </c>
      <c r="F3924" s="14"/>
      <c r="G3924" s="14"/>
      <c r="H3924" s="14"/>
      <c r="I3924" s="14"/>
      <c r="J3924" s="14"/>
      <c r="K3924" s="14"/>
      <c r="L3924" s="14"/>
      <c r="M3924" s="14"/>
      <c r="N3924" s="14"/>
      <c r="O3924" s="14"/>
      <c r="P3924" s="14"/>
      <c r="Q3924" s="14"/>
      <c r="R3924" s="14"/>
      <c r="S3924" s="14"/>
      <c r="T3924" s="14"/>
      <c r="U3924" s="14"/>
      <c r="V3924" s="14"/>
      <c r="W3924" s="14"/>
      <c r="X3924" s="14"/>
      <c r="Y3924" s="14"/>
      <c r="Z3924" s="14"/>
    </row>
    <row r="3925">
      <c r="A3925" s="106">
        <v>3924.0</v>
      </c>
      <c r="B3925" s="107" t="s">
        <v>8903</v>
      </c>
      <c r="C3925" s="107" t="s">
        <v>10382</v>
      </c>
      <c r="D3925" s="107" t="s">
        <v>4509</v>
      </c>
      <c r="E3925" s="36" t="s">
        <v>10383</v>
      </c>
      <c r="F3925" s="14"/>
      <c r="G3925" s="14"/>
      <c r="H3925" s="14"/>
      <c r="I3925" s="14"/>
      <c r="J3925" s="14"/>
      <c r="K3925" s="14"/>
      <c r="L3925" s="14"/>
      <c r="M3925" s="14"/>
      <c r="N3925" s="14"/>
      <c r="O3925" s="14"/>
      <c r="P3925" s="14"/>
      <c r="Q3925" s="14"/>
      <c r="R3925" s="14"/>
      <c r="S3925" s="14"/>
      <c r="T3925" s="14"/>
      <c r="U3925" s="14"/>
      <c r="V3925" s="14"/>
      <c r="W3925" s="14"/>
      <c r="X3925" s="14"/>
      <c r="Y3925" s="14"/>
      <c r="Z3925" s="14"/>
    </row>
    <row r="3926">
      <c r="A3926" s="106">
        <v>3925.0</v>
      </c>
      <c r="B3926" s="107" t="s">
        <v>8903</v>
      </c>
      <c r="C3926" s="107" t="s">
        <v>4528</v>
      </c>
      <c r="D3926" s="107" t="s">
        <v>4569</v>
      </c>
      <c r="E3926" s="36" t="s">
        <v>10384</v>
      </c>
      <c r="F3926" s="14"/>
      <c r="G3926" s="14"/>
      <c r="H3926" s="14"/>
      <c r="I3926" s="14"/>
      <c r="J3926" s="14"/>
      <c r="K3926" s="14"/>
      <c r="L3926" s="14"/>
      <c r="M3926" s="14"/>
      <c r="N3926" s="14"/>
      <c r="O3926" s="14"/>
      <c r="P3926" s="14"/>
      <c r="Q3926" s="14"/>
      <c r="R3926" s="14"/>
      <c r="S3926" s="14"/>
      <c r="T3926" s="14"/>
      <c r="U3926" s="14"/>
      <c r="V3926" s="14"/>
      <c r="W3926" s="14"/>
      <c r="X3926" s="14"/>
      <c r="Y3926" s="14"/>
      <c r="Z3926" s="14"/>
    </row>
    <row r="3927">
      <c r="A3927" s="106">
        <v>3926.0</v>
      </c>
      <c r="B3927" s="107" t="s">
        <v>8903</v>
      </c>
      <c r="C3927" s="107" t="s">
        <v>5381</v>
      </c>
      <c r="D3927" s="107" t="s">
        <v>4509</v>
      </c>
      <c r="E3927" s="36" t="s">
        <v>10385</v>
      </c>
      <c r="F3927" s="14"/>
      <c r="G3927" s="14"/>
      <c r="H3927" s="14"/>
      <c r="I3927" s="14"/>
      <c r="J3927" s="14"/>
      <c r="K3927" s="14"/>
      <c r="L3927" s="14"/>
      <c r="M3927" s="14"/>
      <c r="N3927" s="14"/>
      <c r="O3927" s="14"/>
      <c r="P3927" s="14"/>
      <c r="Q3927" s="14"/>
      <c r="R3927" s="14"/>
      <c r="S3927" s="14"/>
      <c r="T3927" s="14"/>
      <c r="U3927" s="14"/>
      <c r="V3927" s="14"/>
      <c r="W3927" s="14"/>
      <c r="X3927" s="14"/>
      <c r="Y3927" s="14"/>
      <c r="Z3927" s="14"/>
    </row>
    <row r="3928">
      <c r="A3928" s="106">
        <v>3927.0</v>
      </c>
      <c r="B3928" s="107" t="s">
        <v>8903</v>
      </c>
      <c r="C3928" s="107" t="s">
        <v>10386</v>
      </c>
      <c r="D3928" s="107" t="s">
        <v>4505</v>
      </c>
      <c r="E3928" s="36" t="s">
        <v>10387</v>
      </c>
      <c r="F3928" s="14"/>
      <c r="G3928" s="14"/>
      <c r="H3928" s="14"/>
      <c r="I3928" s="14"/>
      <c r="J3928" s="14"/>
      <c r="K3928" s="14"/>
      <c r="L3928" s="14"/>
      <c r="M3928" s="14"/>
      <c r="N3928" s="14"/>
      <c r="O3928" s="14"/>
      <c r="P3928" s="14"/>
      <c r="Q3928" s="14"/>
      <c r="R3928" s="14"/>
      <c r="S3928" s="14"/>
      <c r="T3928" s="14"/>
      <c r="U3928" s="14"/>
      <c r="V3928" s="14"/>
      <c r="W3928" s="14"/>
      <c r="X3928" s="14"/>
      <c r="Y3928" s="14"/>
      <c r="Z3928" s="14"/>
    </row>
    <row r="3929">
      <c r="A3929" s="106">
        <v>3928.0</v>
      </c>
      <c r="B3929" s="107" t="s">
        <v>8903</v>
      </c>
      <c r="C3929" s="107" t="s">
        <v>6982</v>
      </c>
      <c r="D3929" s="107" t="s">
        <v>4680</v>
      </c>
      <c r="E3929" s="36" t="s">
        <v>10388</v>
      </c>
      <c r="F3929" s="14"/>
      <c r="G3929" s="14"/>
      <c r="H3929" s="14"/>
      <c r="I3929" s="14"/>
      <c r="J3929" s="14"/>
      <c r="K3929" s="14"/>
      <c r="L3929" s="14"/>
      <c r="M3929" s="14"/>
      <c r="N3929" s="14"/>
      <c r="O3929" s="14"/>
      <c r="P3929" s="14"/>
      <c r="Q3929" s="14"/>
      <c r="R3929" s="14"/>
      <c r="S3929" s="14"/>
      <c r="T3929" s="14"/>
      <c r="U3929" s="14"/>
      <c r="V3929" s="14"/>
      <c r="W3929" s="14"/>
      <c r="X3929" s="14"/>
      <c r="Y3929" s="14"/>
      <c r="Z3929" s="14"/>
    </row>
    <row r="3930">
      <c r="A3930" s="106">
        <v>3929.0</v>
      </c>
      <c r="B3930" s="107" t="s">
        <v>8903</v>
      </c>
      <c r="C3930" s="107" t="s">
        <v>5197</v>
      </c>
      <c r="D3930" s="107" t="s">
        <v>4509</v>
      </c>
      <c r="E3930" s="36" t="s">
        <v>10389</v>
      </c>
      <c r="F3930" s="14"/>
      <c r="G3930" s="14"/>
      <c r="H3930" s="14"/>
      <c r="I3930" s="14"/>
      <c r="J3930" s="14"/>
      <c r="K3930" s="14"/>
      <c r="L3930" s="14"/>
      <c r="M3930" s="14"/>
      <c r="N3930" s="14"/>
      <c r="O3930" s="14"/>
      <c r="P3930" s="14"/>
      <c r="Q3930" s="14"/>
      <c r="R3930" s="14"/>
      <c r="S3930" s="14"/>
      <c r="T3930" s="14"/>
      <c r="U3930" s="14"/>
      <c r="V3930" s="14"/>
      <c r="W3930" s="14"/>
      <c r="X3930" s="14"/>
      <c r="Y3930" s="14"/>
      <c r="Z3930" s="14"/>
    </row>
    <row r="3931">
      <c r="A3931" s="106">
        <v>3930.0</v>
      </c>
      <c r="B3931" s="107" t="s">
        <v>8903</v>
      </c>
      <c r="C3931" s="107" t="s">
        <v>10390</v>
      </c>
      <c r="D3931" s="107" t="s">
        <v>4680</v>
      </c>
      <c r="E3931" s="36" t="s">
        <v>10391</v>
      </c>
      <c r="F3931" s="14"/>
      <c r="G3931" s="14"/>
      <c r="H3931" s="14"/>
      <c r="I3931" s="14"/>
      <c r="J3931" s="14"/>
      <c r="K3931" s="14"/>
      <c r="L3931" s="14"/>
      <c r="M3931" s="14"/>
      <c r="N3931" s="14"/>
      <c r="O3931" s="14"/>
      <c r="P3931" s="14"/>
      <c r="Q3931" s="14"/>
      <c r="R3931" s="14"/>
      <c r="S3931" s="14"/>
      <c r="T3931" s="14"/>
      <c r="U3931" s="14"/>
      <c r="V3931" s="14"/>
      <c r="W3931" s="14"/>
      <c r="X3931" s="14"/>
      <c r="Y3931" s="14"/>
      <c r="Z3931" s="14"/>
    </row>
    <row r="3932">
      <c r="A3932" s="106">
        <v>3931.0</v>
      </c>
      <c r="B3932" s="107" t="s">
        <v>8903</v>
      </c>
      <c r="C3932" s="107" t="s">
        <v>5381</v>
      </c>
      <c r="D3932" s="107" t="s">
        <v>4509</v>
      </c>
      <c r="E3932" s="36" t="s">
        <v>10392</v>
      </c>
      <c r="F3932" s="14"/>
      <c r="G3932" s="14"/>
      <c r="H3932" s="14"/>
      <c r="I3932" s="14"/>
      <c r="J3932" s="14"/>
      <c r="K3932" s="14"/>
      <c r="L3932" s="14"/>
      <c r="M3932" s="14"/>
      <c r="N3932" s="14"/>
      <c r="O3932" s="14"/>
      <c r="P3932" s="14"/>
      <c r="Q3932" s="14"/>
      <c r="R3932" s="14"/>
      <c r="S3932" s="14"/>
      <c r="T3932" s="14"/>
      <c r="U3932" s="14"/>
      <c r="V3932" s="14"/>
      <c r="W3932" s="14"/>
      <c r="X3932" s="14"/>
      <c r="Y3932" s="14"/>
      <c r="Z3932" s="14"/>
    </row>
    <row r="3933">
      <c r="A3933" s="106">
        <v>3932.0</v>
      </c>
      <c r="B3933" s="107" t="s">
        <v>8903</v>
      </c>
      <c r="C3933" s="107" t="s">
        <v>10393</v>
      </c>
      <c r="D3933" s="107" t="s">
        <v>4509</v>
      </c>
      <c r="E3933" s="36" t="s">
        <v>10394</v>
      </c>
      <c r="F3933" s="14"/>
      <c r="G3933" s="14"/>
      <c r="H3933" s="14"/>
      <c r="I3933" s="14"/>
      <c r="J3933" s="14"/>
      <c r="K3933" s="14"/>
      <c r="L3933" s="14"/>
      <c r="M3933" s="14"/>
      <c r="N3933" s="14"/>
      <c r="O3933" s="14"/>
      <c r="P3933" s="14"/>
      <c r="Q3933" s="14"/>
      <c r="R3933" s="14"/>
      <c r="S3933" s="14"/>
      <c r="T3933" s="14"/>
      <c r="U3933" s="14"/>
      <c r="V3933" s="14"/>
      <c r="W3933" s="14"/>
      <c r="X3933" s="14"/>
      <c r="Y3933" s="14"/>
      <c r="Z3933" s="14"/>
    </row>
    <row r="3934">
      <c r="A3934" s="106">
        <v>3933.0</v>
      </c>
      <c r="B3934" s="107" t="s">
        <v>8903</v>
      </c>
      <c r="C3934" s="107" t="s">
        <v>4937</v>
      </c>
      <c r="D3934" s="107" t="s">
        <v>4509</v>
      </c>
      <c r="E3934" s="36" t="s">
        <v>10395</v>
      </c>
      <c r="F3934" s="14"/>
      <c r="G3934" s="14"/>
      <c r="H3934" s="14"/>
      <c r="I3934" s="14"/>
      <c r="J3934" s="14"/>
      <c r="K3934" s="14"/>
      <c r="L3934" s="14"/>
      <c r="M3934" s="14"/>
      <c r="N3934" s="14"/>
      <c r="O3934" s="14"/>
      <c r="P3934" s="14"/>
      <c r="Q3934" s="14"/>
      <c r="R3934" s="14"/>
      <c r="S3934" s="14"/>
      <c r="T3934" s="14"/>
      <c r="U3934" s="14"/>
      <c r="V3934" s="14"/>
      <c r="W3934" s="14"/>
      <c r="X3934" s="14"/>
      <c r="Y3934" s="14"/>
      <c r="Z3934" s="14"/>
    </row>
    <row r="3935">
      <c r="A3935" s="106">
        <v>3934.0</v>
      </c>
      <c r="B3935" s="107" t="s">
        <v>8903</v>
      </c>
      <c r="C3935" s="107" t="s">
        <v>8344</v>
      </c>
      <c r="D3935" s="107" t="s">
        <v>4509</v>
      </c>
      <c r="E3935" s="36" t="s">
        <v>10396</v>
      </c>
      <c r="F3935" s="14"/>
      <c r="G3935" s="14"/>
      <c r="H3935" s="14"/>
      <c r="I3935" s="14"/>
      <c r="J3935" s="14"/>
      <c r="K3935" s="14"/>
      <c r="L3935" s="14"/>
      <c r="M3935" s="14"/>
      <c r="N3935" s="14"/>
      <c r="O3935" s="14"/>
      <c r="P3935" s="14"/>
      <c r="Q3935" s="14"/>
      <c r="R3935" s="14"/>
      <c r="S3935" s="14"/>
      <c r="T3935" s="14"/>
      <c r="U3935" s="14"/>
      <c r="V3935" s="14"/>
      <c r="W3935" s="14"/>
      <c r="X3935" s="14"/>
      <c r="Y3935" s="14"/>
      <c r="Z3935" s="14"/>
    </row>
    <row r="3936">
      <c r="A3936" s="106">
        <v>3935.0</v>
      </c>
      <c r="B3936" s="107" t="s">
        <v>8903</v>
      </c>
      <c r="C3936" s="107" t="s">
        <v>10397</v>
      </c>
      <c r="D3936" s="107" t="s">
        <v>4509</v>
      </c>
      <c r="E3936" s="36" t="s">
        <v>10398</v>
      </c>
      <c r="F3936" s="14"/>
      <c r="G3936" s="14"/>
      <c r="H3936" s="14"/>
      <c r="I3936" s="14"/>
      <c r="J3936" s="14"/>
      <c r="K3936" s="14"/>
      <c r="L3936" s="14"/>
      <c r="M3936" s="14"/>
      <c r="N3936" s="14"/>
      <c r="O3936" s="14"/>
      <c r="P3936" s="14"/>
      <c r="Q3936" s="14"/>
      <c r="R3936" s="14"/>
      <c r="S3936" s="14"/>
      <c r="T3936" s="14"/>
      <c r="U3936" s="14"/>
      <c r="V3936" s="14"/>
      <c r="W3936" s="14"/>
      <c r="X3936" s="14"/>
      <c r="Y3936" s="14"/>
      <c r="Z3936" s="14"/>
    </row>
    <row r="3937">
      <c r="A3937" s="106">
        <v>3936.0</v>
      </c>
      <c r="B3937" s="107" t="s">
        <v>8903</v>
      </c>
      <c r="C3937" s="107" t="s">
        <v>5964</v>
      </c>
      <c r="D3937" s="107" t="s">
        <v>4509</v>
      </c>
      <c r="E3937" s="36" t="s">
        <v>10399</v>
      </c>
      <c r="F3937" s="14"/>
      <c r="G3937" s="14"/>
      <c r="H3937" s="14"/>
      <c r="I3937" s="14"/>
      <c r="J3937" s="14"/>
      <c r="K3937" s="14"/>
      <c r="L3937" s="14"/>
      <c r="M3937" s="14"/>
      <c r="N3937" s="14"/>
      <c r="O3937" s="14"/>
      <c r="P3937" s="14"/>
      <c r="Q3937" s="14"/>
      <c r="R3937" s="14"/>
      <c r="S3937" s="14"/>
      <c r="T3937" s="14"/>
      <c r="U3937" s="14"/>
      <c r="V3937" s="14"/>
      <c r="W3937" s="14"/>
      <c r="X3937" s="14"/>
      <c r="Y3937" s="14"/>
      <c r="Z3937" s="14"/>
    </row>
    <row r="3938">
      <c r="A3938" s="106">
        <v>3937.0</v>
      </c>
      <c r="B3938" s="107" t="s">
        <v>8903</v>
      </c>
      <c r="C3938" s="107" t="s">
        <v>6945</v>
      </c>
      <c r="D3938" s="107" t="s">
        <v>4509</v>
      </c>
      <c r="E3938" s="36" t="s">
        <v>1055</v>
      </c>
      <c r="F3938" s="14"/>
      <c r="G3938" s="14"/>
      <c r="H3938" s="14"/>
      <c r="I3938" s="14"/>
      <c r="J3938" s="14"/>
      <c r="K3938" s="14"/>
      <c r="L3938" s="14"/>
      <c r="M3938" s="14"/>
      <c r="N3938" s="14"/>
      <c r="O3938" s="14"/>
      <c r="P3938" s="14"/>
      <c r="Q3938" s="14"/>
      <c r="R3938" s="14"/>
      <c r="S3938" s="14"/>
      <c r="T3938" s="14"/>
      <c r="U3938" s="14"/>
      <c r="V3938" s="14"/>
      <c r="W3938" s="14"/>
      <c r="X3938" s="14"/>
      <c r="Y3938" s="14"/>
      <c r="Z3938" s="14"/>
    </row>
    <row r="3939">
      <c r="A3939" s="106">
        <v>3938.0</v>
      </c>
      <c r="B3939" s="107" t="s">
        <v>8903</v>
      </c>
      <c r="C3939" s="107" t="s">
        <v>4822</v>
      </c>
      <c r="D3939" s="107" t="s">
        <v>4509</v>
      </c>
      <c r="E3939" s="36" t="s">
        <v>10400</v>
      </c>
      <c r="F3939" s="14"/>
      <c r="G3939" s="14"/>
      <c r="H3939" s="14"/>
      <c r="I3939" s="14"/>
      <c r="J3939" s="14"/>
      <c r="K3939" s="14"/>
      <c r="L3939" s="14"/>
      <c r="M3939" s="14"/>
      <c r="N3939" s="14"/>
      <c r="O3939" s="14"/>
      <c r="P3939" s="14"/>
      <c r="Q3939" s="14"/>
      <c r="R3939" s="14"/>
      <c r="S3939" s="14"/>
      <c r="T3939" s="14"/>
      <c r="U3939" s="14"/>
      <c r="V3939" s="14"/>
      <c r="W3939" s="14"/>
      <c r="X3939" s="14"/>
      <c r="Y3939" s="14"/>
      <c r="Z3939" s="14"/>
    </row>
    <row r="3940">
      <c r="A3940" s="106">
        <v>3939.0</v>
      </c>
      <c r="B3940" s="107" t="s">
        <v>8903</v>
      </c>
      <c r="C3940" s="107" t="s">
        <v>4897</v>
      </c>
      <c r="D3940" s="107" t="s">
        <v>4509</v>
      </c>
      <c r="E3940" s="36" t="s">
        <v>10401</v>
      </c>
      <c r="F3940" s="14"/>
      <c r="G3940" s="14"/>
      <c r="H3940" s="14"/>
      <c r="I3940" s="14"/>
      <c r="J3940" s="14"/>
      <c r="K3940" s="14"/>
      <c r="L3940" s="14"/>
      <c r="M3940" s="14"/>
      <c r="N3940" s="14"/>
      <c r="O3940" s="14"/>
      <c r="P3940" s="14"/>
      <c r="Q3940" s="14"/>
      <c r="R3940" s="14"/>
      <c r="S3940" s="14"/>
      <c r="T3940" s="14"/>
      <c r="U3940" s="14"/>
      <c r="V3940" s="14"/>
      <c r="W3940" s="14"/>
      <c r="X3940" s="14"/>
      <c r="Y3940" s="14"/>
      <c r="Z3940" s="14"/>
    </row>
    <row r="3941">
      <c r="A3941" s="106">
        <v>3940.0</v>
      </c>
      <c r="B3941" s="107" t="s">
        <v>8903</v>
      </c>
      <c r="C3941" s="107" t="s">
        <v>10402</v>
      </c>
      <c r="D3941" s="107" t="s">
        <v>4543</v>
      </c>
      <c r="E3941" s="36" t="s">
        <v>10403</v>
      </c>
      <c r="F3941" s="14"/>
      <c r="G3941" s="14"/>
      <c r="H3941" s="14"/>
      <c r="I3941" s="14"/>
      <c r="J3941" s="14"/>
      <c r="K3941" s="14"/>
      <c r="L3941" s="14"/>
      <c r="M3941" s="14"/>
      <c r="N3941" s="14"/>
      <c r="O3941" s="14"/>
      <c r="P3941" s="14"/>
      <c r="Q3941" s="14"/>
      <c r="R3941" s="14"/>
      <c r="S3941" s="14"/>
      <c r="T3941" s="14"/>
      <c r="U3941" s="14"/>
      <c r="V3941" s="14"/>
      <c r="W3941" s="14"/>
      <c r="X3941" s="14"/>
      <c r="Y3941" s="14"/>
      <c r="Z3941" s="14"/>
    </row>
    <row r="3942">
      <c r="A3942" s="106">
        <v>3941.0</v>
      </c>
      <c r="B3942" s="107" t="s">
        <v>8903</v>
      </c>
      <c r="C3942" s="107" t="s">
        <v>4504</v>
      </c>
      <c r="D3942" s="107" t="s">
        <v>4505</v>
      </c>
      <c r="E3942" s="36" t="s">
        <v>10404</v>
      </c>
      <c r="F3942" s="14"/>
      <c r="G3942" s="14"/>
      <c r="H3942" s="14"/>
      <c r="I3942" s="14"/>
      <c r="J3942" s="14"/>
      <c r="K3942" s="14"/>
      <c r="L3942" s="14"/>
      <c r="M3942" s="14"/>
      <c r="N3942" s="14"/>
      <c r="O3942" s="14"/>
      <c r="P3942" s="14"/>
      <c r="Q3942" s="14"/>
      <c r="R3942" s="14"/>
      <c r="S3942" s="14"/>
      <c r="T3942" s="14"/>
      <c r="U3942" s="14"/>
      <c r="V3942" s="14"/>
      <c r="W3942" s="14"/>
      <c r="X3942" s="14"/>
      <c r="Y3942" s="14"/>
      <c r="Z3942" s="14"/>
    </row>
    <row r="3943">
      <c r="A3943" s="106">
        <v>3942.0</v>
      </c>
      <c r="B3943" s="107" t="s">
        <v>8903</v>
      </c>
      <c r="C3943" s="107" t="s">
        <v>10405</v>
      </c>
      <c r="D3943" s="107" t="s">
        <v>4509</v>
      </c>
      <c r="E3943" s="36" t="s">
        <v>10406</v>
      </c>
      <c r="F3943" s="14"/>
      <c r="G3943" s="14"/>
      <c r="H3943" s="14"/>
      <c r="I3943" s="14"/>
      <c r="J3943" s="14"/>
      <c r="K3943" s="14"/>
      <c r="L3943" s="14"/>
      <c r="M3943" s="14"/>
      <c r="N3943" s="14"/>
      <c r="O3943" s="14"/>
      <c r="P3943" s="14"/>
      <c r="Q3943" s="14"/>
      <c r="R3943" s="14"/>
      <c r="S3943" s="14"/>
      <c r="T3943" s="14"/>
      <c r="U3943" s="14"/>
      <c r="V3943" s="14"/>
      <c r="W3943" s="14"/>
      <c r="X3943" s="14"/>
      <c r="Y3943" s="14"/>
      <c r="Z3943" s="14"/>
    </row>
    <row r="3944">
      <c r="A3944" s="106">
        <v>3943.0</v>
      </c>
      <c r="B3944" s="107" t="s">
        <v>8903</v>
      </c>
      <c r="C3944" s="107" t="s">
        <v>6617</v>
      </c>
      <c r="D3944" s="107" t="s">
        <v>4505</v>
      </c>
      <c r="E3944" s="36" t="s">
        <v>10407</v>
      </c>
      <c r="F3944" s="14"/>
      <c r="G3944" s="14"/>
      <c r="H3944" s="14"/>
      <c r="I3944" s="14"/>
      <c r="J3944" s="14"/>
      <c r="K3944" s="14"/>
      <c r="L3944" s="14"/>
      <c r="M3944" s="14"/>
      <c r="N3944" s="14"/>
      <c r="O3944" s="14"/>
      <c r="P3944" s="14"/>
      <c r="Q3944" s="14"/>
      <c r="R3944" s="14"/>
      <c r="S3944" s="14"/>
      <c r="T3944" s="14"/>
      <c r="U3944" s="14"/>
      <c r="V3944" s="14"/>
      <c r="W3944" s="14"/>
      <c r="X3944" s="14"/>
      <c r="Y3944" s="14"/>
      <c r="Z3944" s="14"/>
    </row>
    <row r="3945">
      <c r="A3945" s="106">
        <v>3944.0</v>
      </c>
      <c r="B3945" s="107" t="s">
        <v>8903</v>
      </c>
      <c r="C3945" s="107" t="s">
        <v>4753</v>
      </c>
      <c r="D3945" s="107" t="s">
        <v>4509</v>
      </c>
      <c r="E3945" s="36" t="s">
        <v>10408</v>
      </c>
      <c r="F3945" s="14"/>
      <c r="G3945" s="14"/>
      <c r="H3945" s="14"/>
      <c r="I3945" s="14"/>
      <c r="J3945" s="14"/>
      <c r="K3945" s="14"/>
      <c r="L3945" s="14"/>
      <c r="M3945" s="14"/>
      <c r="N3945" s="14"/>
      <c r="O3945" s="14"/>
      <c r="P3945" s="14"/>
      <c r="Q3945" s="14"/>
      <c r="R3945" s="14"/>
      <c r="S3945" s="14"/>
      <c r="T3945" s="14"/>
      <c r="U3945" s="14"/>
      <c r="V3945" s="14"/>
      <c r="W3945" s="14"/>
      <c r="X3945" s="14"/>
      <c r="Y3945" s="14"/>
      <c r="Z3945" s="14"/>
    </row>
    <row r="3946">
      <c r="A3946" s="106">
        <v>3945.0</v>
      </c>
      <c r="B3946" s="107" t="s">
        <v>8903</v>
      </c>
      <c r="C3946" s="107" t="s">
        <v>7280</v>
      </c>
      <c r="D3946" s="107" t="s">
        <v>4509</v>
      </c>
      <c r="E3946" s="36" t="s">
        <v>10409</v>
      </c>
      <c r="F3946" s="14"/>
      <c r="G3946" s="14"/>
      <c r="H3946" s="14"/>
      <c r="I3946" s="14"/>
      <c r="J3946" s="14"/>
      <c r="K3946" s="14"/>
      <c r="L3946" s="14"/>
      <c r="M3946" s="14"/>
      <c r="N3946" s="14"/>
      <c r="O3946" s="14"/>
      <c r="P3946" s="14"/>
      <c r="Q3946" s="14"/>
      <c r="R3946" s="14"/>
      <c r="S3946" s="14"/>
      <c r="T3946" s="14"/>
      <c r="U3946" s="14"/>
      <c r="V3946" s="14"/>
      <c r="W3946" s="14"/>
      <c r="X3946" s="14"/>
      <c r="Y3946" s="14"/>
      <c r="Z3946" s="14"/>
    </row>
    <row r="3947">
      <c r="A3947" s="106">
        <v>3946.0</v>
      </c>
      <c r="B3947" s="107" t="s">
        <v>8903</v>
      </c>
      <c r="C3947" s="107" t="s">
        <v>10410</v>
      </c>
      <c r="D3947" s="107" t="s">
        <v>4509</v>
      </c>
      <c r="E3947" s="36" t="s">
        <v>10411</v>
      </c>
      <c r="F3947" s="14"/>
      <c r="G3947" s="14"/>
      <c r="H3947" s="14"/>
      <c r="I3947" s="14"/>
      <c r="J3947" s="14"/>
      <c r="K3947" s="14"/>
      <c r="L3947" s="14"/>
      <c r="M3947" s="14"/>
      <c r="N3947" s="14"/>
      <c r="O3947" s="14"/>
      <c r="P3947" s="14"/>
      <c r="Q3947" s="14"/>
      <c r="R3947" s="14"/>
      <c r="S3947" s="14"/>
      <c r="T3947" s="14"/>
      <c r="U3947" s="14"/>
      <c r="V3947" s="14"/>
      <c r="W3947" s="14"/>
      <c r="X3947" s="14"/>
      <c r="Y3947" s="14"/>
      <c r="Z3947" s="14"/>
    </row>
    <row r="3948">
      <c r="A3948" s="106">
        <v>3947.0</v>
      </c>
      <c r="B3948" s="107" t="s">
        <v>8903</v>
      </c>
      <c r="C3948" s="107" t="s">
        <v>10412</v>
      </c>
      <c r="D3948" s="107" t="s">
        <v>4509</v>
      </c>
      <c r="E3948" s="36" t="s">
        <v>10413</v>
      </c>
      <c r="F3948" s="14"/>
      <c r="G3948" s="14"/>
      <c r="H3948" s="14"/>
      <c r="I3948" s="14"/>
      <c r="J3948" s="14"/>
      <c r="K3948" s="14"/>
      <c r="L3948" s="14"/>
      <c r="M3948" s="14"/>
      <c r="N3948" s="14"/>
      <c r="O3948" s="14"/>
      <c r="P3948" s="14"/>
      <c r="Q3948" s="14"/>
      <c r="R3948" s="14"/>
      <c r="S3948" s="14"/>
      <c r="T3948" s="14"/>
      <c r="U3948" s="14"/>
      <c r="V3948" s="14"/>
      <c r="W3948" s="14"/>
      <c r="X3948" s="14"/>
      <c r="Y3948" s="14"/>
      <c r="Z3948" s="14"/>
    </row>
    <row r="3949">
      <c r="A3949" s="106">
        <v>3948.0</v>
      </c>
      <c r="B3949" s="107" t="s">
        <v>8903</v>
      </c>
      <c r="C3949" s="107" t="s">
        <v>10414</v>
      </c>
      <c r="D3949" s="107" t="s">
        <v>4509</v>
      </c>
      <c r="E3949" s="36" t="s">
        <v>10415</v>
      </c>
      <c r="F3949" s="14"/>
      <c r="G3949" s="14"/>
      <c r="H3949" s="14"/>
      <c r="I3949" s="14"/>
      <c r="J3949" s="14"/>
      <c r="K3949" s="14"/>
      <c r="L3949" s="14"/>
      <c r="M3949" s="14"/>
      <c r="N3949" s="14"/>
      <c r="O3949" s="14"/>
      <c r="P3949" s="14"/>
      <c r="Q3949" s="14"/>
      <c r="R3949" s="14"/>
      <c r="S3949" s="14"/>
      <c r="T3949" s="14"/>
      <c r="U3949" s="14"/>
      <c r="V3949" s="14"/>
      <c r="W3949" s="14"/>
      <c r="X3949" s="14"/>
      <c r="Y3949" s="14"/>
      <c r="Z3949" s="14"/>
    </row>
    <row r="3950">
      <c r="A3950" s="106">
        <v>3949.0</v>
      </c>
      <c r="B3950" s="107" t="s">
        <v>8903</v>
      </c>
      <c r="C3950" s="107" t="s">
        <v>10416</v>
      </c>
      <c r="D3950" s="107" t="s">
        <v>4509</v>
      </c>
      <c r="E3950" s="36" t="s">
        <v>10417</v>
      </c>
      <c r="F3950" s="14"/>
      <c r="G3950" s="14"/>
      <c r="H3950" s="14"/>
      <c r="I3950" s="14"/>
      <c r="J3950" s="14"/>
      <c r="K3950" s="14"/>
      <c r="L3950" s="14"/>
      <c r="M3950" s="14"/>
      <c r="N3950" s="14"/>
      <c r="O3950" s="14"/>
      <c r="P3950" s="14"/>
      <c r="Q3950" s="14"/>
      <c r="R3950" s="14"/>
      <c r="S3950" s="14"/>
      <c r="T3950" s="14"/>
      <c r="U3950" s="14"/>
      <c r="V3950" s="14"/>
      <c r="W3950" s="14"/>
      <c r="X3950" s="14"/>
      <c r="Y3950" s="14"/>
      <c r="Z3950" s="14"/>
    </row>
    <row r="3951">
      <c r="A3951" s="106">
        <v>3950.0</v>
      </c>
      <c r="B3951" s="107" t="s">
        <v>8903</v>
      </c>
      <c r="C3951" s="107" t="s">
        <v>4786</v>
      </c>
      <c r="D3951" s="107" t="s">
        <v>4509</v>
      </c>
      <c r="E3951" s="36" t="s">
        <v>10418</v>
      </c>
      <c r="F3951" s="14"/>
      <c r="G3951" s="14"/>
      <c r="H3951" s="14"/>
      <c r="I3951" s="14"/>
      <c r="J3951" s="14"/>
      <c r="K3951" s="14"/>
      <c r="L3951" s="14"/>
      <c r="M3951" s="14"/>
      <c r="N3951" s="14"/>
      <c r="O3951" s="14"/>
      <c r="P3951" s="14"/>
      <c r="Q3951" s="14"/>
      <c r="R3951" s="14"/>
      <c r="S3951" s="14"/>
      <c r="T3951" s="14"/>
      <c r="U3951" s="14"/>
      <c r="V3951" s="14"/>
      <c r="W3951" s="14"/>
      <c r="X3951" s="14"/>
      <c r="Y3951" s="14"/>
      <c r="Z3951" s="14"/>
    </row>
    <row r="3952">
      <c r="A3952" s="106">
        <v>3951.0</v>
      </c>
      <c r="B3952" s="107" t="s">
        <v>8903</v>
      </c>
      <c r="C3952" s="107" t="s">
        <v>8020</v>
      </c>
      <c r="D3952" s="107" t="s">
        <v>4509</v>
      </c>
      <c r="E3952" s="36" t="s">
        <v>10419</v>
      </c>
      <c r="F3952" s="14"/>
      <c r="G3952" s="14"/>
      <c r="H3952" s="14"/>
      <c r="I3952" s="14"/>
      <c r="J3952" s="14"/>
      <c r="K3952" s="14"/>
      <c r="L3952" s="14"/>
      <c r="M3952" s="14"/>
      <c r="N3952" s="14"/>
      <c r="O3952" s="14"/>
      <c r="P3952" s="14"/>
      <c r="Q3952" s="14"/>
      <c r="R3952" s="14"/>
      <c r="S3952" s="14"/>
      <c r="T3952" s="14"/>
      <c r="U3952" s="14"/>
      <c r="V3952" s="14"/>
      <c r="W3952" s="14"/>
      <c r="X3952" s="14"/>
      <c r="Y3952" s="14"/>
      <c r="Z3952" s="14"/>
    </row>
    <row r="3953">
      <c r="A3953" s="106">
        <v>3952.0</v>
      </c>
      <c r="B3953" s="107" t="s">
        <v>8903</v>
      </c>
      <c r="C3953" s="107" t="s">
        <v>5786</v>
      </c>
      <c r="D3953" s="107" t="s">
        <v>4509</v>
      </c>
      <c r="E3953" s="36" t="s">
        <v>10420</v>
      </c>
      <c r="F3953" s="14"/>
      <c r="G3953" s="14"/>
      <c r="H3953" s="14"/>
      <c r="I3953" s="14"/>
      <c r="J3953" s="14"/>
      <c r="K3953" s="14"/>
      <c r="L3953" s="14"/>
      <c r="M3953" s="14"/>
      <c r="N3953" s="14"/>
      <c r="O3953" s="14"/>
      <c r="P3953" s="14"/>
      <c r="Q3953" s="14"/>
      <c r="R3953" s="14"/>
      <c r="S3953" s="14"/>
      <c r="T3953" s="14"/>
      <c r="U3953" s="14"/>
      <c r="V3953" s="14"/>
      <c r="W3953" s="14"/>
      <c r="X3953" s="14"/>
      <c r="Y3953" s="14"/>
      <c r="Z3953" s="14"/>
    </row>
    <row r="3954">
      <c r="A3954" s="106">
        <v>3953.0</v>
      </c>
      <c r="B3954" s="107" t="s">
        <v>8903</v>
      </c>
      <c r="C3954" s="107" t="s">
        <v>10421</v>
      </c>
      <c r="D3954" s="107" t="s">
        <v>4509</v>
      </c>
      <c r="E3954" s="36" t="s">
        <v>10422</v>
      </c>
      <c r="F3954" s="14"/>
      <c r="G3954" s="14"/>
      <c r="H3954" s="14"/>
      <c r="I3954" s="14"/>
      <c r="J3954" s="14"/>
      <c r="K3954" s="14"/>
      <c r="L3954" s="14"/>
      <c r="M3954" s="14"/>
      <c r="N3954" s="14"/>
      <c r="O3954" s="14"/>
      <c r="P3954" s="14"/>
      <c r="Q3954" s="14"/>
      <c r="R3954" s="14"/>
      <c r="S3954" s="14"/>
      <c r="T3954" s="14"/>
      <c r="U3954" s="14"/>
      <c r="V3954" s="14"/>
      <c r="W3954" s="14"/>
      <c r="X3954" s="14"/>
      <c r="Y3954" s="14"/>
      <c r="Z3954" s="14"/>
    </row>
    <row r="3955">
      <c r="A3955" s="106">
        <v>3954.0</v>
      </c>
      <c r="B3955" s="107" t="s">
        <v>8903</v>
      </c>
      <c r="C3955" s="107" t="s">
        <v>7082</v>
      </c>
      <c r="D3955" s="107" t="s">
        <v>4509</v>
      </c>
      <c r="E3955" s="36" t="s">
        <v>10423</v>
      </c>
      <c r="F3955" s="14"/>
      <c r="G3955" s="14"/>
      <c r="H3955" s="14"/>
      <c r="I3955" s="14"/>
      <c r="J3955" s="14"/>
      <c r="K3955" s="14"/>
      <c r="L3955" s="14"/>
      <c r="M3955" s="14"/>
      <c r="N3955" s="14"/>
      <c r="O3955" s="14"/>
      <c r="P3955" s="14"/>
      <c r="Q3955" s="14"/>
      <c r="R3955" s="14"/>
      <c r="S3955" s="14"/>
      <c r="T3955" s="14"/>
      <c r="U3955" s="14"/>
      <c r="V3955" s="14"/>
      <c r="W3955" s="14"/>
      <c r="X3955" s="14"/>
      <c r="Y3955" s="14"/>
      <c r="Z3955" s="14"/>
    </row>
    <row r="3956">
      <c r="A3956" s="106">
        <v>3955.0</v>
      </c>
      <c r="B3956" s="107" t="s">
        <v>8903</v>
      </c>
      <c r="C3956" s="107" t="s">
        <v>10424</v>
      </c>
      <c r="D3956" s="107" t="s">
        <v>4509</v>
      </c>
      <c r="E3956" s="36" t="s">
        <v>10425</v>
      </c>
      <c r="F3956" s="14"/>
      <c r="G3956" s="14"/>
      <c r="H3956" s="14"/>
      <c r="I3956" s="14"/>
      <c r="J3956" s="14"/>
      <c r="K3956" s="14"/>
      <c r="L3956" s="14"/>
      <c r="M3956" s="14"/>
      <c r="N3956" s="14"/>
      <c r="O3956" s="14"/>
      <c r="P3956" s="14"/>
      <c r="Q3956" s="14"/>
      <c r="R3956" s="14"/>
      <c r="S3956" s="14"/>
      <c r="T3956" s="14"/>
      <c r="U3956" s="14"/>
      <c r="V3956" s="14"/>
      <c r="W3956" s="14"/>
      <c r="X3956" s="14"/>
      <c r="Y3956" s="14"/>
      <c r="Z3956" s="14"/>
    </row>
    <row r="3957">
      <c r="A3957" s="106">
        <v>3956.0</v>
      </c>
      <c r="B3957" s="107" t="s">
        <v>8903</v>
      </c>
      <c r="C3957" s="107" t="s">
        <v>4706</v>
      </c>
      <c r="D3957" s="107" t="s">
        <v>4505</v>
      </c>
      <c r="E3957" s="36" t="s">
        <v>10426</v>
      </c>
      <c r="F3957" s="14"/>
      <c r="G3957" s="14"/>
      <c r="H3957" s="14"/>
      <c r="I3957" s="14"/>
      <c r="J3957" s="14"/>
      <c r="K3957" s="14"/>
      <c r="L3957" s="14"/>
      <c r="M3957" s="14"/>
      <c r="N3957" s="14"/>
      <c r="O3957" s="14"/>
      <c r="P3957" s="14"/>
      <c r="Q3957" s="14"/>
      <c r="R3957" s="14"/>
      <c r="S3957" s="14"/>
      <c r="T3957" s="14"/>
      <c r="U3957" s="14"/>
      <c r="V3957" s="14"/>
      <c r="W3957" s="14"/>
      <c r="X3957" s="14"/>
      <c r="Y3957" s="14"/>
      <c r="Z3957" s="14"/>
    </row>
    <row r="3958">
      <c r="A3958" s="106">
        <v>3957.0</v>
      </c>
      <c r="B3958" s="107" t="s">
        <v>8903</v>
      </c>
      <c r="C3958" s="107" t="s">
        <v>4876</v>
      </c>
      <c r="D3958" s="107" t="s">
        <v>4509</v>
      </c>
      <c r="E3958" s="36" t="s">
        <v>10427</v>
      </c>
      <c r="F3958" s="14"/>
      <c r="G3958" s="14"/>
      <c r="H3958" s="14"/>
      <c r="I3958" s="14"/>
      <c r="J3958" s="14"/>
      <c r="K3958" s="14"/>
      <c r="L3958" s="14"/>
      <c r="M3958" s="14"/>
      <c r="N3958" s="14"/>
      <c r="O3958" s="14"/>
      <c r="P3958" s="14"/>
      <c r="Q3958" s="14"/>
      <c r="R3958" s="14"/>
      <c r="S3958" s="14"/>
      <c r="T3958" s="14"/>
      <c r="U3958" s="14"/>
      <c r="V3958" s="14"/>
      <c r="W3958" s="14"/>
      <c r="X3958" s="14"/>
      <c r="Y3958" s="14"/>
      <c r="Z3958" s="14"/>
    </row>
    <row r="3959">
      <c r="A3959" s="106">
        <v>3958.0</v>
      </c>
      <c r="B3959" s="107" t="s">
        <v>8903</v>
      </c>
      <c r="C3959" s="107" t="s">
        <v>8085</v>
      </c>
      <c r="D3959" s="107" t="s">
        <v>4509</v>
      </c>
      <c r="E3959" s="36" t="s">
        <v>10428</v>
      </c>
      <c r="F3959" s="14"/>
      <c r="G3959" s="14"/>
      <c r="H3959" s="14"/>
      <c r="I3959" s="14"/>
      <c r="J3959" s="14"/>
      <c r="K3959" s="14"/>
      <c r="L3959" s="14"/>
      <c r="M3959" s="14"/>
      <c r="N3959" s="14"/>
      <c r="O3959" s="14"/>
      <c r="P3959" s="14"/>
      <c r="Q3959" s="14"/>
      <c r="R3959" s="14"/>
      <c r="S3959" s="14"/>
      <c r="T3959" s="14"/>
      <c r="U3959" s="14"/>
      <c r="V3959" s="14"/>
      <c r="W3959" s="14"/>
      <c r="X3959" s="14"/>
      <c r="Y3959" s="14"/>
      <c r="Z3959" s="14"/>
    </row>
    <row r="3960">
      <c r="A3960" s="106">
        <v>3959.0</v>
      </c>
      <c r="B3960" s="107" t="s">
        <v>8903</v>
      </c>
      <c r="C3960" s="107" t="s">
        <v>5301</v>
      </c>
      <c r="D3960" s="107" t="s">
        <v>4509</v>
      </c>
      <c r="E3960" s="36" t="s">
        <v>10429</v>
      </c>
      <c r="F3960" s="14"/>
      <c r="G3960" s="14"/>
      <c r="H3960" s="14"/>
      <c r="I3960" s="14"/>
      <c r="J3960" s="14"/>
      <c r="K3960" s="14"/>
      <c r="L3960" s="14"/>
      <c r="M3960" s="14"/>
      <c r="N3960" s="14"/>
      <c r="O3960" s="14"/>
      <c r="P3960" s="14"/>
      <c r="Q3960" s="14"/>
      <c r="R3960" s="14"/>
      <c r="S3960" s="14"/>
      <c r="T3960" s="14"/>
      <c r="U3960" s="14"/>
      <c r="V3960" s="14"/>
      <c r="W3960" s="14"/>
      <c r="X3960" s="14"/>
      <c r="Y3960" s="14"/>
      <c r="Z3960" s="14"/>
    </row>
    <row r="3961">
      <c r="A3961" s="106">
        <v>3960.0</v>
      </c>
      <c r="B3961" s="107" t="s">
        <v>8903</v>
      </c>
      <c r="C3961" s="107" t="s">
        <v>4532</v>
      </c>
      <c r="D3961" s="107" t="s">
        <v>5178</v>
      </c>
      <c r="E3961" s="36" t="s">
        <v>10430</v>
      </c>
      <c r="F3961" s="14"/>
      <c r="G3961" s="14"/>
      <c r="H3961" s="14"/>
      <c r="I3961" s="14"/>
      <c r="J3961" s="14"/>
      <c r="K3961" s="14"/>
      <c r="L3961" s="14"/>
      <c r="M3961" s="14"/>
      <c r="N3961" s="14"/>
      <c r="O3961" s="14"/>
      <c r="P3961" s="14"/>
      <c r="Q3961" s="14"/>
      <c r="R3961" s="14"/>
      <c r="S3961" s="14"/>
      <c r="T3961" s="14"/>
      <c r="U3961" s="14"/>
      <c r="V3961" s="14"/>
      <c r="W3961" s="14"/>
      <c r="X3961" s="14"/>
      <c r="Y3961" s="14"/>
      <c r="Z3961" s="14"/>
    </row>
    <row r="3962">
      <c r="A3962" s="106">
        <v>3961.0</v>
      </c>
      <c r="B3962" s="107" t="s">
        <v>8903</v>
      </c>
      <c r="C3962" s="107" t="s">
        <v>10431</v>
      </c>
      <c r="D3962" s="107" t="s">
        <v>4509</v>
      </c>
      <c r="E3962" s="36" t="s">
        <v>10432</v>
      </c>
      <c r="F3962" s="14"/>
      <c r="G3962" s="14"/>
      <c r="H3962" s="14"/>
      <c r="I3962" s="14"/>
      <c r="J3962" s="14"/>
      <c r="K3962" s="14"/>
      <c r="L3962" s="14"/>
      <c r="M3962" s="14"/>
      <c r="N3962" s="14"/>
      <c r="O3962" s="14"/>
      <c r="P3962" s="14"/>
      <c r="Q3962" s="14"/>
      <c r="R3962" s="14"/>
      <c r="S3962" s="14"/>
      <c r="T3962" s="14"/>
      <c r="U3962" s="14"/>
      <c r="V3962" s="14"/>
      <c r="W3962" s="14"/>
      <c r="X3962" s="14"/>
      <c r="Y3962" s="14"/>
      <c r="Z3962" s="14"/>
    </row>
    <row r="3963">
      <c r="A3963" s="106">
        <v>3962.0</v>
      </c>
      <c r="B3963" s="107" t="s">
        <v>8903</v>
      </c>
      <c r="C3963" s="107" t="s">
        <v>5226</v>
      </c>
      <c r="D3963" s="107" t="s">
        <v>4509</v>
      </c>
      <c r="E3963" s="36" t="s">
        <v>10433</v>
      </c>
      <c r="F3963" s="14"/>
      <c r="G3963" s="14"/>
      <c r="H3963" s="14"/>
      <c r="I3963" s="14"/>
      <c r="J3963" s="14"/>
      <c r="K3963" s="14"/>
      <c r="L3963" s="14"/>
      <c r="M3963" s="14"/>
      <c r="N3963" s="14"/>
      <c r="O3963" s="14"/>
      <c r="P3963" s="14"/>
      <c r="Q3963" s="14"/>
      <c r="R3963" s="14"/>
      <c r="S3963" s="14"/>
      <c r="T3963" s="14"/>
      <c r="U3963" s="14"/>
      <c r="V3963" s="14"/>
      <c r="W3963" s="14"/>
      <c r="X3963" s="14"/>
      <c r="Y3963" s="14"/>
      <c r="Z3963" s="14"/>
    </row>
    <row r="3964">
      <c r="A3964" s="106">
        <v>3963.0</v>
      </c>
      <c r="B3964" s="107" t="s">
        <v>8903</v>
      </c>
      <c r="C3964" s="107" t="s">
        <v>10434</v>
      </c>
      <c r="D3964" s="107" t="s">
        <v>4505</v>
      </c>
      <c r="E3964" s="36" t="s">
        <v>10435</v>
      </c>
      <c r="F3964" s="14"/>
      <c r="G3964" s="14"/>
      <c r="H3964" s="14"/>
      <c r="I3964" s="14"/>
      <c r="J3964" s="14"/>
      <c r="K3964" s="14"/>
      <c r="L3964" s="14"/>
      <c r="M3964" s="14"/>
      <c r="N3964" s="14"/>
      <c r="O3964" s="14"/>
      <c r="P3964" s="14"/>
      <c r="Q3964" s="14"/>
      <c r="R3964" s="14"/>
      <c r="S3964" s="14"/>
      <c r="T3964" s="14"/>
      <c r="U3964" s="14"/>
      <c r="V3964" s="14"/>
      <c r="W3964" s="14"/>
      <c r="X3964" s="14"/>
      <c r="Y3964" s="14"/>
      <c r="Z3964" s="14"/>
    </row>
    <row r="3965">
      <c r="A3965" s="106">
        <v>3964.0</v>
      </c>
      <c r="B3965" s="107" t="s">
        <v>8903</v>
      </c>
      <c r="C3965" s="107" t="s">
        <v>6239</v>
      </c>
      <c r="D3965" s="107" t="s">
        <v>4509</v>
      </c>
      <c r="E3965" s="36" t="s">
        <v>10436</v>
      </c>
      <c r="F3965" s="14"/>
      <c r="G3965" s="14"/>
      <c r="H3965" s="14"/>
      <c r="I3965" s="14"/>
      <c r="J3965" s="14"/>
      <c r="K3965" s="14"/>
      <c r="L3965" s="14"/>
      <c r="M3965" s="14"/>
      <c r="N3965" s="14"/>
      <c r="O3965" s="14"/>
      <c r="P3965" s="14"/>
      <c r="Q3965" s="14"/>
      <c r="R3965" s="14"/>
      <c r="S3965" s="14"/>
      <c r="T3965" s="14"/>
      <c r="U3965" s="14"/>
      <c r="V3965" s="14"/>
      <c r="W3965" s="14"/>
      <c r="X3965" s="14"/>
      <c r="Y3965" s="14"/>
      <c r="Z3965" s="14"/>
    </row>
    <row r="3966">
      <c r="A3966" s="106">
        <v>3965.0</v>
      </c>
      <c r="B3966" s="107" t="s">
        <v>8903</v>
      </c>
      <c r="C3966" s="107" t="s">
        <v>4876</v>
      </c>
      <c r="D3966" s="107" t="s">
        <v>4509</v>
      </c>
      <c r="E3966" s="36" t="s">
        <v>10437</v>
      </c>
      <c r="F3966" s="14"/>
      <c r="G3966" s="14"/>
      <c r="H3966" s="14"/>
      <c r="I3966" s="14"/>
      <c r="J3966" s="14"/>
      <c r="K3966" s="14"/>
      <c r="L3966" s="14"/>
      <c r="M3966" s="14"/>
      <c r="N3966" s="14"/>
      <c r="O3966" s="14"/>
      <c r="P3966" s="14"/>
      <c r="Q3966" s="14"/>
      <c r="R3966" s="14"/>
      <c r="S3966" s="14"/>
      <c r="T3966" s="14"/>
      <c r="U3966" s="14"/>
      <c r="V3966" s="14"/>
      <c r="W3966" s="14"/>
      <c r="X3966" s="14"/>
      <c r="Y3966" s="14"/>
      <c r="Z3966" s="14"/>
    </row>
    <row r="3967">
      <c r="A3967" s="106">
        <v>3966.0</v>
      </c>
      <c r="B3967" s="107" t="s">
        <v>8903</v>
      </c>
      <c r="C3967" s="107" t="s">
        <v>4741</v>
      </c>
      <c r="D3967" s="107" t="s">
        <v>4509</v>
      </c>
      <c r="E3967" s="36" t="s">
        <v>10438</v>
      </c>
      <c r="F3967" s="14"/>
      <c r="G3967" s="14"/>
      <c r="H3967" s="14"/>
      <c r="I3967" s="14"/>
      <c r="J3967" s="14"/>
      <c r="K3967" s="14"/>
      <c r="L3967" s="14"/>
      <c r="M3967" s="14"/>
      <c r="N3967" s="14"/>
      <c r="O3967" s="14"/>
      <c r="P3967" s="14"/>
      <c r="Q3967" s="14"/>
      <c r="R3967" s="14"/>
      <c r="S3967" s="14"/>
      <c r="T3967" s="14"/>
      <c r="U3967" s="14"/>
      <c r="V3967" s="14"/>
      <c r="W3967" s="14"/>
      <c r="X3967" s="14"/>
      <c r="Y3967" s="14"/>
      <c r="Z3967" s="14"/>
    </row>
    <row r="3968">
      <c r="A3968" s="106">
        <v>3967.0</v>
      </c>
      <c r="B3968" s="107" t="s">
        <v>8903</v>
      </c>
      <c r="C3968" s="107" t="s">
        <v>8572</v>
      </c>
      <c r="D3968" s="107" t="s">
        <v>4509</v>
      </c>
      <c r="E3968" s="36" t="s">
        <v>10439</v>
      </c>
      <c r="F3968" s="14"/>
      <c r="G3968" s="14"/>
      <c r="H3968" s="14"/>
      <c r="I3968" s="14"/>
      <c r="J3968" s="14"/>
      <c r="K3968" s="14"/>
      <c r="L3968" s="14"/>
      <c r="M3968" s="14"/>
      <c r="N3968" s="14"/>
      <c r="O3968" s="14"/>
      <c r="P3968" s="14"/>
      <c r="Q3968" s="14"/>
      <c r="R3968" s="14"/>
      <c r="S3968" s="14"/>
      <c r="T3968" s="14"/>
      <c r="U3968" s="14"/>
      <c r="V3968" s="14"/>
      <c r="W3968" s="14"/>
      <c r="X3968" s="14"/>
      <c r="Y3968" s="14"/>
      <c r="Z3968" s="14"/>
    </row>
    <row r="3969">
      <c r="A3969" s="106">
        <v>3968.0</v>
      </c>
      <c r="B3969" s="107" t="s">
        <v>8903</v>
      </c>
      <c r="C3969" s="107" t="s">
        <v>5891</v>
      </c>
      <c r="D3969" s="107" t="s">
        <v>4509</v>
      </c>
      <c r="E3969" s="36" t="s">
        <v>10440</v>
      </c>
      <c r="F3969" s="14"/>
      <c r="G3969" s="14"/>
      <c r="H3969" s="14"/>
      <c r="I3969" s="14"/>
      <c r="J3969" s="14"/>
      <c r="K3969" s="14"/>
      <c r="L3969" s="14"/>
      <c r="M3969" s="14"/>
      <c r="N3969" s="14"/>
      <c r="O3969" s="14"/>
      <c r="P3969" s="14"/>
      <c r="Q3969" s="14"/>
      <c r="R3969" s="14"/>
      <c r="S3969" s="14"/>
      <c r="T3969" s="14"/>
      <c r="U3969" s="14"/>
      <c r="V3969" s="14"/>
      <c r="W3969" s="14"/>
      <c r="X3969" s="14"/>
      <c r="Y3969" s="14"/>
      <c r="Z3969" s="14"/>
    </row>
    <row r="3970">
      <c r="A3970" s="106">
        <v>3969.0</v>
      </c>
      <c r="B3970" s="107" t="s">
        <v>8903</v>
      </c>
      <c r="C3970" s="107" t="s">
        <v>4526</v>
      </c>
      <c r="D3970" s="107" t="s">
        <v>4509</v>
      </c>
      <c r="E3970" s="36" t="s">
        <v>10441</v>
      </c>
      <c r="F3970" s="14"/>
      <c r="G3970" s="14"/>
      <c r="H3970" s="14"/>
      <c r="I3970" s="14"/>
      <c r="J3970" s="14"/>
      <c r="K3970" s="14"/>
      <c r="L3970" s="14"/>
      <c r="M3970" s="14"/>
      <c r="N3970" s="14"/>
      <c r="O3970" s="14"/>
      <c r="P3970" s="14"/>
      <c r="Q3970" s="14"/>
      <c r="R3970" s="14"/>
      <c r="S3970" s="14"/>
      <c r="T3970" s="14"/>
      <c r="U3970" s="14"/>
      <c r="V3970" s="14"/>
      <c r="W3970" s="14"/>
      <c r="X3970" s="14"/>
      <c r="Y3970" s="14"/>
      <c r="Z3970" s="14"/>
    </row>
    <row r="3971">
      <c r="A3971" s="106">
        <v>3970.0</v>
      </c>
      <c r="B3971" s="107" t="s">
        <v>8903</v>
      </c>
      <c r="C3971" s="107" t="s">
        <v>10442</v>
      </c>
      <c r="D3971" s="107" t="s">
        <v>4509</v>
      </c>
      <c r="E3971" s="36" t="s">
        <v>4315</v>
      </c>
      <c r="F3971" s="14"/>
      <c r="G3971" s="14"/>
      <c r="H3971" s="14"/>
      <c r="I3971" s="14"/>
      <c r="J3971" s="14"/>
      <c r="K3971" s="14"/>
      <c r="L3971" s="14"/>
      <c r="M3971" s="14"/>
      <c r="N3971" s="14"/>
      <c r="O3971" s="14"/>
      <c r="P3971" s="14"/>
      <c r="Q3971" s="14"/>
      <c r="R3971" s="14"/>
      <c r="S3971" s="14"/>
      <c r="T3971" s="14"/>
      <c r="U3971" s="14"/>
      <c r="V3971" s="14"/>
      <c r="W3971" s="14"/>
      <c r="X3971" s="14"/>
      <c r="Y3971" s="14"/>
      <c r="Z3971" s="14"/>
    </row>
    <row r="3972">
      <c r="A3972" s="106">
        <v>3971.0</v>
      </c>
      <c r="B3972" s="107" t="s">
        <v>8903</v>
      </c>
      <c r="C3972" s="107" t="s">
        <v>10443</v>
      </c>
      <c r="D3972" s="107" t="s">
        <v>4509</v>
      </c>
      <c r="E3972" s="36" t="s">
        <v>10444</v>
      </c>
      <c r="F3972" s="14"/>
      <c r="G3972" s="14"/>
      <c r="H3972" s="14"/>
      <c r="I3972" s="14"/>
      <c r="J3972" s="14"/>
      <c r="K3972" s="14"/>
      <c r="L3972" s="14"/>
      <c r="M3972" s="14"/>
      <c r="N3972" s="14"/>
      <c r="O3972" s="14"/>
      <c r="P3972" s="14"/>
      <c r="Q3972" s="14"/>
      <c r="R3972" s="14"/>
      <c r="S3972" s="14"/>
      <c r="T3972" s="14"/>
      <c r="U3972" s="14"/>
      <c r="V3972" s="14"/>
      <c r="W3972" s="14"/>
      <c r="X3972" s="14"/>
      <c r="Y3972" s="14"/>
      <c r="Z3972" s="14"/>
    </row>
    <row r="3973">
      <c r="A3973" s="106">
        <v>3972.0</v>
      </c>
      <c r="B3973" s="107" t="s">
        <v>8903</v>
      </c>
      <c r="C3973" s="107" t="s">
        <v>10445</v>
      </c>
      <c r="D3973" s="107" t="s">
        <v>4509</v>
      </c>
      <c r="E3973" s="36" t="s">
        <v>10446</v>
      </c>
      <c r="F3973" s="14"/>
      <c r="G3973" s="14"/>
      <c r="H3973" s="14"/>
      <c r="I3973" s="14"/>
      <c r="J3973" s="14"/>
      <c r="K3973" s="14"/>
      <c r="L3973" s="14"/>
      <c r="M3973" s="14"/>
      <c r="N3973" s="14"/>
      <c r="O3973" s="14"/>
      <c r="P3973" s="14"/>
      <c r="Q3973" s="14"/>
      <c r="R3973" s="14"/>
      <c r="S3973" s="14"/>
      <c r="T3973" s="14"/>
      <c r="U3973" s="14"/>
      <c r="V3973" s="14"/>
      <c r="W3973" s="14"/>
      <c r="X3973" s="14"/>
      <c r="Y3973" s="14"/>
      <c r="Z3973" s="14"/>
    </row>
    <row r="3974">
      <c r="A3974" s="106">
        <v>3973.0</v>
      </c>
      <c r="B3974" s="107" t="s">
        <v>8903</v>
      </c>
      <c r="C3974" s="107" t="s">
        <v>4525</v>
      </c>
      <c r="D3974" s="107" t="s">
        <v>4509</v>
      </c>
      <c r="E3974" s="36" t="s">
        <v>10447</v>
      </c>
      <c r="F3974" s="14"/>
      <c r="G3974" s="14"/>
      <c r="H3974" s="14"/>
      <c r="I3974" s="14"/>
      <c r="J3974" s="14"/>
      <c r="K3974" s="14"/>
      <c r="L3974" s="14"/>
      <c r="M3974" s="14"/>
      <c r="N3974" s="14"/>
      <c r="O3974" s="14"/>
      <c r="P3974" s="14"/>
      <c r="Q3974" s="14"/>
      <c r="R3974" s="14"/>
      <c r="S3974" s="14"/>
      <c r="T3974" s="14"/>
      <c r="U3974" s="14"/>
      <c r="V3974" s="14"/>
      <c r="W3974" s="14"/>
      <c r="X3974" s="14"/>
      <c r="Y3974" s="14"/>
      <c r="Z3974" s="14"/>
    </row>
    <row r="3975">
      <c r="A3975" s="106">
        <v>3974.0</v>
      </c>
      <c r="B3975" s="107" t="s">
        <v>8903</v>
      </c>
      <c r="C3975" s="107" t="s">
        <v>4665</v>
      </c>
      <c r="D3975" s="107" t="s">
        <v>4509</v>
      </c>
      <c r="E3975" s="36" t="s">
        <v>10448</v>
      </c>
      <c r="F3975" s="14"/>
      <c r="G3975" s="14"/>
      <c r="H3975" s="14"/>
      <c r="I3975" s="14"/>
      <c r="J3975" s="14"/>
      <c r="K3975" s="14"/>
      <c r="L3975" s="14"/>
      <c r="M3975" s="14"/>
      <c r="N3975" s="14"/>
      <c r="O3975" s="14"/>
      <c r="P3975" s="14"/>
      <c r="Q3975" s="14"/>
      <c r="R3975" s="14"/>
      <c r="S3975" s="14"/>
      <c r="T3975" s="14"/>
      <c r="U3975" s="14"/>
      <c r="V3975" s="14"/>
      <c r="W3975" s="14"/>
      <c r="X3975" s="14"/>
      <c r="Y3975" s="14"/>
      <c r="Z3975" s="14"/>
    </row>
    <row r="3976">
      <c r="A3976" s="106">
        <v>3975.0</v>
      </c>
      <c r="B3976" s="107" t="s">
        <v>8903</v>
      </c>
      <c r="C3976" s="107" t="s">
        <v>10449</v>
      </c>
      <c r="D3976" s="107" t="s">
        <v>4509</v>
      </c>
      <c r="E3976" s="36" t="s">
        <v>10450</v>
      </c>
      <c r="F3976" s="14"/>
      <c r="G3976" s="14"/>
      <c r="H3976" s="14"/>
      <c r="I3976" s="14"/>
      <c r="J3976" s="14"/>
      <c r="K3976" s="14"/>
      <c r="L3976" s="14"/>
      <c r="M3976" s="14"/>
      <c r="N3976" s="14"/>
      <c r="O3976" s="14"/>
      <c r="P3976" s="14"/>
      <c r="Q3976" s="14"/>
      <c r="R3976" s="14"/>
      <c r="S3976" s="14"/>
      <c r="T3976" s="14"/>
      <c r="U3976" s="14"/>
      <c r="V3976" s="14"/>
      <c r="W3976" s="14"/>
      <c r="X3976" s="14"/>
      <c r="Y3976" s="14"/>
      <c r="Z3976" s="14"/>
    </row>
    <row r="3977">
      <c r="A3977" s="106">
        <v>3976.0</v>
      </c>
      <c r="B3977" s="107" t="s">
        <v>8903</v>
      </c>
      <c r="C3977" s="107" t="s">
        <v>10451</v>
      </c>
      <c r="D3977" s="107" t="s">
        <v>4680</v>
      </c>
      <c r="E3977" s="36" t="s">
        <v>10452</v>
      </c>
      <c r="F3977" s="14"/>
      <c r="G3977" s="14"/>
      <c r="H3977" s="14"/>
      <c r="I3977" s="14"/>
      <c r="J3977" s="14"/>
      <c r="K3977" s="14"/>
      <c r="L3977" s="14"/>
      <c r="M3977" s="14"/>
      <c r="N3977" s="14"/>
      <c r="O3977" s="14"/>
      <c r="P3977" s="14"/>
      <c r="Q3977" s="14"/>
      <c r="R3977" s="14"/>
      <c r="S3977" s="14"/>
      <c r="T3977" s="14"/>
      <c r="U3977" s="14"/>
      <c r="V3977" s="14"/>
      <c r="W3977" s="14"/>
      <c r="X3977" s="14"/>
      <c r="Y3977" s="14"/>
      <c r="Z3977" s="14"/>
    </row>
    <row r="3978">
      <c r="A3978" s="106">
        <v>3977.0</v>
      </c>
      <c r="B3978" s="107" t="s">
        <v>8903</v>
      </c>
      <c r="C3978" s="107" t="s">
        <v>4534</v>
      </c>
      <c r="D3978" s="107" t="s">
        <v>4509</v>
      </c>
      <c r="E3978" s="36" t="s">
        <v>10453</v>
      </c>
      <c r="F3978" s="14"/>
      <c r="G3978" s="14"/>
      <c r="H3978" s="14"/>
      <c r="I3978" s="14"/>
      <c r="J3978" s="14"/>
      <c r="K3978" s="14"/>
      <c r="L3978" s="14"/>
      <c r="M3978" s="14"/>
      <c r="N3978" s="14"/>
      <c r="O3978" s="14"/>
      <c r="P3978" s="14"/>
      <c r="Q3978" s="14"/>
      <c r="R3978" s="14"/>
      <c r="S3978" s="14"/>
      <c r="T3978" s="14"/>
      <c r="U3978" s="14"/>
      <c r="V3978" s="14"/>
      <c r="W3978" s="14"/>
      <c r="X3978" s="14"/>
      <c r="Y3978" s="14"/>
      <c r="Z3978" s="14"/>
    </row>
    <row r="3979">
      <c r="A3979" s="106">
        <v>3978.0</v>
      </c>
      <c r="B3979" s="107" t="s">
        <v>8903</v>
      </c>
      <c r="C3979" s="107" t="s">
        <v>4529</v>
      </c>
      <c r="D3979" s="107" t="s">
        <v>4509</v>
      </c>
      <c r="E3979" s="36" t="s">
        <v>10454</v>
      </c>
      <c r="F3979" s="14"/>
      <c r="G3979" s="14"/>
      <c r="H3979" s="14"/>
      <c r="I3979" s="14"/>
      <c r="J3979" s="14"/>
      <c r="K3979" s="14"/>
      <c r="L3979" s="14"/>
      <c r="M3979" s="14"/>
      <c r="N3979" s="14"/>
      <c r="O3979" s="14"/>
      <c r="P3979" s="14"/>
      <c r="Q3979" s="14"/>
      <c r="R3979" s="14"/>
      <c r="S3979" s="14"/>
      <c r="T3979" s="14"/>
      <c r="U3979" s="14"/>
      <c r="V3979" s="14"/>
      <c r="W3979" s="14"/>
      <c r="X3979" s="14"/>
      <c r="Y3979" s="14"/>
      <c r="Z3979" s="14"/>
    </row>
    <row r="3980">
      <c r="A3980" s="106">
        <v>3979.0</v>
      </c>
      <c r="B3980" s="107" t="s">
        <v>8903</v>
      </c>
      <c r="C3980" s="107" t="s">
        <v>5721</v>
      </c>
      <c r="D3980" s="107" t="s">
        <v>4509</v>
      </c>
      <c r="E3980" s="36" t="s">
        <v>10455</v>
      </c>
      <c r="F3980" s="14"/>
      <c r="G3980" s="14"/>
      <c r="H3980" s="14"/>
      <c r="I3980" s="14"/>
      <c r="J3980" s="14"/>
      <c r="K3980" s="14"/>
      <c r="L3980" s="14"/>
      <c r="M3980" s="14"/>
      <c r="N3980" s="14"/>
      <c r="O3980" s="14"/>
      <c r="P3980" s="14"/>
      <c r="Q3980" s="14"/>
      <c r="R3980" s="14"/>
      <c r="S3980" s="14"/>
      <c r="T3980" s="14"/>
      <c r="U3980" s="14"/>
      <c r="V3980" s="14"/>
      <c r="W3980" s="14"/>
      <c r="X3980" s="14"/>
      <c r="Y3980" s="14"/>
      <c r="Z3980" s="14"/>
    </row>
    <row r="3981">
      <c r="A3981" s="106">
        <v>3980.0</v>
      </c>
      <c r="B3981" s="107" t="s">
        <v>8903</v>
      </c>
      <c r="C3981" s="107" t="s">
        <v>7525</v>
      </c>
      <c r="D3981" s="107" t="s">
        <v>4509</v>
      </c>
      <c r="E3981" s="36" t="s">
        <v>10456</v>
      </c>
      <c r="F3981" s="14"/>
      <c r="G3981" s="14"/>
      <c r="H3981" s="14"/>
      <c r="I3981" s="14"/>
      <c r="J3981" s="14"/>
      <c r="K3981" s="14"/>
      <c r="L3981" s="14"/>
      <c r="M3981" s="14"/>
      <c r="N3981" s="14"/>
      <c r="O3981" s="14"/>
      <c r="P3981" s="14"/>
      <c r="Q3981" s="14"/>
      <c r="R3981" s="14"/>
      <c r="S3981" s="14"/>
      <c r="T3981" s="14"/>
      <c r="U3981" s="14"/>
      <c r="V3981" s="14"/>
      <c r="W3981" s="14"/>
      <c r="X3981" s="14"/>
      <c r="Y3981" s="14"/>
      <c r="Z3981" s="14"/>
    </row>
    <row r="3982">
      <c r="A3982" s="106">
        <v>3981.0</v>
      </c>
      <c r="B3982" s="107" t="s">
        <v>8903</v>
      </c>
      <c r="C3982" s="107" t="s">
        <v>10457</v>
      </c>
      <c r="D3982" s="107" t="s">
        <v>4543</v>
      </c>
      <c r="E3982" s="36" t="s">
        <v>10458</v>
      </c>
      <c r="F3982" s="14"/>
      <c r="G3982" s="14"/>
      <c r="H3982" s="14"/>
      <c r="I3982" s="14"/>
      <c r="J3982" s="14"/>
      <c r="K3982" s="14"/>
      <c r="L3982" s="14"/>
      <c r="M3982" s="14"/>
      <c r="N3982" s="14"/>
      <c r="O3982" s="14"/>
      <c r="P3982" s="14"/>
      <c r="Q3982" s="14"/>
      <c r="R3982" s="14"/>
      <c r="S3982" s="14"/>
      <c r="T3982" s="14"/>
      <c r="U3982" s="14"/>
      <c r="V3982" s="14"/>
      <c r="W3982" s="14"/>
      <c r="X3982" s="14"/>
      <c r="Y3982" s="14"/>
      <c r="Z3982" s="14"/>
    </row>
    <row r="3983">
      <c r="A3983" s="106">
        <v>3982.0</v>
      </c>
      <c r="B3983" s="107" t="s">
        <v>8903</v>
      </c>
      <c r="C3983" s="107" t="s">
        <v>4830</v>
      </c>
      <c r="D3983" s="107" t="s">
        <v>4509</v>
      </c>
      <c r="E3983" s="36" t="s">
        <v>10459</v>
      </c>
      <c r="F3983" s="14"/>
      <c r="G3983" s="14"/>
      <c r="H3983" s="14"/>
      <c r="I3983" s="14"/>
      <c r="J3983" s="14"/>
      <c r="K3983" s="14"/>
      <c r="L3983" s="14"/>
      <c r="M3983" s="14"/>
      <c r="N3983" s="14"/>
      <c r="O3983" s="14"/>
      <c r="P3983" s="14"/>
      <c r="Q3983" s="14"/>
      <c r="R3983" s="14"/>
      <c r="S3983" s="14"/>
      <c r="T3983" s="14"/>
      <c r="U3983" s="14"/>
      <c r="V3983" s="14"/>
      <c r="W3983" s="14"/>
      <c r="X3983" s="14"/>
      <c r="Y3983" s="14"/>
      <c r="Z3983" s="14"/>
    </row>
    <row r="3984">
      <c r="A3984" s="106">
        <v>3983.0</v>
      </c>
      <c r="B3984" s="107" t="s">
        <v>8903</v>
      </c>
      <c r="C3984" s="107" t="s">
        <v>10460</v>
      </c>
      <c r="D3984" s="107" t="s">
        <v>4509</v>
      </c>
      <c r="E3984" s="36" t="s">
        <v>10461</v>
      </c>
      <c r="F3984" s="14"/>
      <c r="G3984" s="14"/>
      <c r="H3984" s="14"/>
      <c r="I3984" s="14"/>
      <c r="J3984" s="14"/>
      <c r="K3984" s="14"/>
      <c r="L3984" s="14"/>
      <c r="M3984" s="14"/>
      <c r="N3984" s="14"/>
      <c r="O3984" s="14"/>
      <c r="P3984" s="14"/>
      <c r="Q3984" s="14"/>
      <c r="R3984" s="14"/>
      <c r="S3984" s="14"/>
      <c r="T3984" s="14"/>
      <c r="U3984" s="14"/>
      <c r="V3984" s="14"/>
      <c r="W3984" s="14"/>
      <c r="X3984" s="14"/>
      <c r="Y3984" s="14"/>
      <c r="Z3984" s="14"/>
    </row>
    <row r="3985">
      <c r="A3985" s="106">
        <v>3984.0</v>
      </c>
      <c r="B3985" s="107" t="s">
        <v>8903</v>
      </c>
      <c r="C3985" s="107" t="s">
        <v>10462</v>
      </c>
      <c r="D3985" s="107" t="s">
        <v>4509</v>
      </c>
      <c r="E3985" s="36" t="s">
        <v>10463</v>
      </c>
      <c r="F3985" s="14"/>
      <c r="G3985" s="14"/>
      <c r="H3985" s="14"/>
      <c r="I3985" s="14"/>
      <c r="J3985" s="14"/>
      <c r="K3985" s="14"/>
      <c r="L3985" s="14"/>
      <c r="M3985" s="14"/>
      <c r="N3985" s="14"/>
      <c r="O3985" s="14"/>
      <c r="P3985" s="14"/>
      <c r="Q3985" s="14"/>
      <c r="R3985" s="14"/>
      <c r="S3985" s="14"/>
      <c r="T3985" s="14"/>
      <c r="U3985" s="14"/>
      <c r="V3985" s="14"/>
      <c r="W3985" s="14"/>
      <c r="X3985" s="14"/>
      <c r="Y3985" s="14"/>
      <c r="Z3985" s="14"/>
    </row>
    <row r="3986">
      <c r="A3986" s="106">
        <v>3985.0</v>
      </c>
      <c r="B3986" s="107" t="s">
        <v>8903</v>
      </c>
      <c r="C3986" s="107" t="s">
        <v>8344</v>
      </c>
      <c r="D3986" s="107" t="s">
        <v>4509</v>
      </c>
      <c r="E3986" s="36" t="s">
        <v>10464</v>
      </c>
      <c r="F3986" s="14"/>
      <c r="G3986" s="14"/>
      <c r="H3986" s="14"/>
      <c r="I3986" s="14"/>
      <c r="J3986" s="14"/>
      <c r="K3986" s="14"/>
      <c r="L3986" s="14"/>
      <c r="M3986" s="14"/>
      <c r="N3986" s="14"/>
      <c r="O3986" s="14"/>
      <c r="P3986" s="14"/>
      <c r="Q3986" s="14"/>
      <c r="R3986" s="14"/>
      <c r="S3986" s="14"/>
      <c r="T3986" s="14"/>
      <c r="U3986" s="14"/>
      <c r="V3986" s="14"/>
      <c r="W3986" s="14"/>
      <c r="X3986" s="14"/>
      <c r="Y3986" s="14"/>
      <c r="Z3986" s="14"/>
    </row>
    <row r="3987">
      <c r="A3987" s="106">
        <v>3986.0</v>
      </c>
      <c r="B3987" s="107" t="s">
        <v>8903</v>
      </c>
      <c r="C3987" s="107" t="s">
        <v>4780</v>
      </c>
      <c r="D3987" s="107" t="s">
        <v>4509</v>
      </c>
      <c r="E3987" s="36" t="s">
        <v>10465</v>
      </c>
      <c r="F3987" s="14"/>
      <c r="G3987" s="14"/>
      <c r="H3987" s="14"/>
      <c r="I3987" s="14"/>
      <c r="J3987" s="14"/>
      <c r="K3987" s="14"/>
      <c r="L3987" s="14"/>
      <c r="M3987" s="14"/>
      <c r="N3987" s="14"/>
      <c r="O3987" s="14"/>
      <c r="P3987" s="14"/>
      <c r="Q3987" s="14"/>
      <c r="R3987" s="14"/>
      <c r="S3987" s="14"/>
      <c r="T3987" s="14"/>
      <c r="U3987" s="14"/>
      <c r="V3987" s="14"/>
      <c r="W3987" s="14"/>
      <c r="X3987" s="14"/>
      <c r="Y3987" s="14"/>
      <c r="Z3987" s="14"/>
    </row>
    <row r="3988">
      <c r="A3988" s="106">
        <v>3987.0</v>
      </c>
      <c r="B3988" s="107" t="s">
        <v>8903</v>
      </c>
      <c r="C3988" s="107" t="s">
        <v>10466</v>
      </c>
      <c r="D3988" s="107" t="s">
        <v>4509</v>
      </c>
      <c r="E3988" s="36" t="s">
        <v>10467</v>
      </c>
      <c r="F3988" s="14"/>
      <c r="G3988" s="14"/>
      <c r="H3988" s="14"/>
      <c r="I3988" s="14"/>
      <c r="J3988" s="14"/>
      <c r="K3988" s="14"/>
      <c r="L3988" s="14"/>
      <c r="M3988" s="14"/>
      <c r="N3988" s="14"/>
      <c r="O3988" s="14"/>
      <c r="P3988" s="14"/>
      <c r="Q3988" s="14"/>
      <c r="R3988" s="14"/>
      <c r="S3988" s="14"/>
      <c r="T3988" s="14"/>
      <c r="U3988" s="14"/>
      <c r="V3988" s="14"/>
      <c r="W3988" s="14"/>
      <c r="X3988" s="14"/>
      <c r="Y3988" s="14"/>
      <c r="Z3988" s="14"/>
    </row>
    <row r="3989">
      <c r="A3989" s="106">
        <v>3988.0</v>
      </c>
      <c r="B3989" s="107" t="s">
        <v>8903</v>
      </c>
      <c r="C3989" s="107" t="s">
        <v>10468</v>
      </c>
      <c r="D3989" s="107" t="s">
        <v>4509</v>
      </c>
      <c r="E3989" s="36" t="s">
        <v>10469</v>
      </c>
      <c r="F3989" s="14"/>
      <c r="G3989" s="14"/>
      <c r="H3989" s="14"/>
      <c r="I3989" s="14"/>
      <c r="J3989" s="14"/>
      <c r="K3989" s="14"/>
      <c r="L3989" s="14"/>
      <c r="M3989" s="14"/>
      <c r="N3989" s="14"/>
      <c r="O3989" s="14"/>
      <c r="P3989" s="14"/>
      <c r="Q3989" s="14"/>
      <c r="R3989" s="14"/>
      <c r="S3989" s="14"/>
      <c r="T3989" s="14"/>
      <c r="U3989" s="14"/>
      <c r="V3989" s="14"/>
      <c r="W3989" s="14"/>
      <c r="X3989" s="14"/>
      <c r="Y3989" s="14"/>
      <c r="Z3989" s="14"/>
    </row>
    <row r="3990">
      <c r="A3990" s="106">
        <v>3989.0</v>
      </c>
      <c r="B3990" s="107" t="s">
        <v>8903</v>
      </c>
      <c r="C3990" s="107" t="s">
        <v>10470</v>
      </c>
      <c r="D3990" s="107" t="s">
        <v>4509</v>
      </c>
      <c r="E3990" s="36" t="s">
        <v>10471</v>
      </c>
      <c r="F3990" s="14"/>
      <c r="G3990" s="14"/>
      <c r="H3990" s="14"/>
      <c r="I3990" s="14"/>
      <c r="J3990" s="14"/>
      <c r="K3990" s="14"/>
      <c r="L3990" s="14"/>
      <c r="M3990" s="14"/>
      <c r="N3990" s="14"/>
      <c r="O3990" s="14"/>
      <c r="P3990" s="14"/>
      <c r="Q3990" s="14"/>
      <c r="R3990" s="14"/>
      <c r="S3990" s="14"/>
      <c r="T3990" s="14"/>
      <c r="U3990" s="14"/>
      <c r="V3990" s="14"/>
      <c r="W3990" s="14"/>
      <c r="X3990" s="14"/>
      <c r="Y3990" s="14"/>
      <c r="Z3990" s="14"/>
    </row>
    <row r="3991">
      <c r="A3991" s="106">
        <v>3990.0</v>
      </c>
      <c r="B3991" s="107" t="s">
        <v>8903</v>
      </c>
      <c r="C3991" s="107" t="s">
        <v>10472</v>
      </c>
      <c r="D3991" s="107" t="s">
        <v>4509</v>
      </c>
      <c r="E3991" s="36" t="s">
        <v>10473</v>
      </c>
      <c r="F3991" s="14"/>
      <c r="G3991" s="14"/>
      <c r="H3991" s="14"/>
      <c r="I3991" s="14"/>
      <c r="J3991" s="14"/>
      <c r="K3991" s="14"/>
      <c r="L3991" s="14"/>
      <c r="M3991" s="14"/>
      <c r="N3991" s="14"/>
      <c r="O3991" s="14"/>
      <c r="P3991" s="14"/>
      <c r="Q3991" s="14"/>
      <c r="R3991" s="14"/>
      <c r="S3991" s="14"/>
      <c r="T3991" s="14"/>
      <c r="U3991" s="14"/>
      <c r="V3991" s="14"/>
      <c r="W3991" s="14"/>
      <c r="X3991" s="14"/>
      <c r="Y3991" s="14"/>
      <c r="Z3991" s="14"/>
    </row>
    <row r="3992">
      <c r="A3992" s="106">
        <v>3991.0</v>
      </c>
      <c r="B3992" s="107" t="s">
        <v>8903</v>
      </c>
      <c r="C3992" s="107" t="s">
        <v>10474</v>
      </c>
      <c r="D3992" s="107" t="s">
        <v>4509</v>
      </c>
      <c r="E3992" s="36" t="s">
        <v>10475</v>
      </c>
      <c r="F3992" s="14"/>
      <c r="G3992" s="14"/>
      <c r="H3992" s="14"/>
      <c r="I3992" s="14"/>
      <c r="J3992" s="14"/>
      <c r="K3992" s="14"/>
      <c r="L3992" s="14"/>
      <c r="M3992" s="14"/>
      <c r="N3992" s="14"/>
      <c r="O3992" s="14"/>
      <c r="P3992" s="14"/>
      <c r="Q3992" s="14"/>
      <c r="R3992" s="14"/>
      <c r="S3992" s="14"/>
      <c r="T3992" s="14"/>
      <c r="U3992" s="14"/>
      <c r="V3992" s="14"/>
      <c r="W3992" s="14"/>
      <c r="X3992" s="14"/>
      <c r="Y3992" s="14"/>
      <c r="Z3992" s="14"/>
    </row>
    <row r="3993">
      <c r="A3993" s="106">
        <v>3992.0</v>
      </c>
      <c r="B3993" s="107" t="s">
        <v>8903</v>
      </c>
      <c r="C3993" s="107" t="s">
        <v>4790</v>
      </c>
      <c r="D3993" s="107" t="s">
        <v>4509</v>
      </c>
      <c r="E3993" s="36" t="s">
        <v>10476</v>
      </c>
      <c r="F3993" s="14"/>
      <c r="G3993" s="14"/>
      <c r="H3993" s="14"/>
      <c r="I3993" s="14"/>
      <c r="J3993" s="14"/>
      <c r="K3993" s="14"/>
      <c r="L3993" s="14"/>
      <c r="M3993" s="14"/>
      <c r="N3993" s="14"/>
      <c r="O3993" s="14"/>
      <c r="P3993" s="14"/>
      <c r="Q3993" s="14"/>
      <c r="R3993" s="14"/>
      <c r="S3993" s="14"/>
      <c r="T3993" s="14"/>
      <c r="U3993" s="14"/>
      <c r="V3993" s="14"/>
      <c r="W3993" s="14"/>
      <c r="X3993" s="14"/>
      <c r="Y3993" s="14"/>
      <c r="Z3993" s="14"/>
    </row>
    <row r="3994">
      <c r="A3994" s="106">
        <v>3993.0</v>
      </c>
      <c r="B3994" s="107" t="s">
        <v>8903</v>
      </c>
      <c r="C3994" s="107" t="s">
        <v>10477</v>
      </c>
      <c r="D3994" s="107" t="s">
        <v>4509</v>
      </c>
      <c r="E3994" s="36" t="s">
        <v>10478</v>
      </c>
      <c r="F3994" s="14"/>
      <c r="G3994" s="14"/>
      <c r="H3994" s="14"/>
      <c r="I3994" s="14"/>
      <c r="J3994" s="14"/>
      <c r="K3994" s="14"/>
      <c r="L3994" s="14"/>
      <c r="M3994" s="14"/>
      <c r="N3994" s="14"/>
      <c r="O3994" s="14"/>
      <c r="P3994" s="14"/>
      <c r="Q3994" s="14"/>
      <c r="R3994" s="14"/>
      <c r="S3994" s="14"/>
      <c r="T3994" s="14"/>
      <c r="U3994" s="14"/>
      <c r="V3994" s="14"/>
      <c r="W3994" s="14"/>
      <c r="X3994" s="14"/>
      <c r="Y3994" s="14"/>
      <c r="Z3994" s="14"/>
    </row>
    <row r="3995">
      <c r="A3995" s="106">
        <v>3994.0</v>
      </c>
      <c r="B3995" s="107" t="s">
        <v>8903</v>
      </c>
      <c r="C3995" s="107" t="s">
        <v>10479</v>
      </c>
      <c r="D3995" s="107" t="s">
        <v>4509</v>
      </c>
      <c r="E3995" s="36" t="s">
        <v>10480</v>
      </c>
      <c r="F3995" s="14"/>
      <c r="G3995" s="14"/>
      <c r="H3995" s="14"/>
      <c r="I3995" s="14"/>
      <c r="J3995" s="14"/>
      <c r="K3995" s="14"/>
      <c r="L3995" s="14"/>
      <c r="M3995" s="14"/>
      <c r="N3995" s="14"/>
      <c r="O3995" s="14"/>
      <c r="P3995" s="14"/>
      <c r="Q3995" s="14"/>
      <c r="R3995" s="14"/>
      <c r="S3995" s="14"/>
      <c r="T3995" s="14"/>
      <c r="U3995" s="14"/>
      <c r="V3995" s="14"/>
      <c r="W3995" s="14"/>
      <c r="X3995" s="14"/>
      <c r="Y3995" s="14"/>
      <c r="Z3995" s="14"/>
    </row>
    <row r="3996">
      <c r="A3996" s="106">
        <v>3995.0</v>
      </c>
      <c r="B3996" s="107" t="s">
        <v>8903</v>
      </c>
      <c r="C3996" s="107" t="s">
        <v>10481</v>
      </c>
      <c r="D3996" s="107" t="s">
        <v>4509</v>
      </c>
      <c r="E3996" s="36" t="s">
        <v>10482</v>
      </c>
      <c r="F3996" s="14"/>
      <c r="G3996" s="14"/>
      <c r="H3996" s="14"/>
      <c r="I3996" s="14"/>
      <c r="J3996" s="14"/>
      <c r="K3996" s="14"/>
      <c r="L3996" s="14"/>
      <c r="M3996" s="14"/>
      <c r="N3996" s="14"/>
      <c r="O3996" s="14"/>
      <c r="P3996" s="14"/>
      <c r="Q3996" s="14"/>
      <c r="R3996" s="14"/>
      <c r="S3996" s="14"/>
      <c r="T3996" s="14"/>
      <c r="U3996" s="14"/>
      <c r="V3996" s="14"/>
      <c r="W3996" s="14"/>
      <c r="X3996" s="14"/>
      <c r="Y3996" s="14"/>
      <c r="Z3996" s="14"/>
    </row>
    <row r="3997">
      <c r="A3997" s="106">
        <v>3996.0</v>
      </c>
      <c r="B3997" s="107" t="s">
        <v>8903</v>
      </c>
      <c r="C3997" s="107" t="s">
        <v>5086</v>
      </c>
      <c r="D3997" s="107" t="s">
        <v>4509</v>
      </c>
      <c r="E3997" s="36" t="s">
        <v>10483</v>
      </c>
      <c r="F3997" s="14"/>
      <c r="G3997" s="14"/>
      <c r="H3997" s="14"/>
      <c r="I3997" s="14"/>
      <c r="J3997" s="14"/>
      <c r="K3997" s="14"/>
      <c r="L3997" s="14"/>
      <c r="M3997" s="14"/>
      <c r="N3997" s="14"/>
      <c r="O3997" s="14"/>
      <c r="P3997" s="14"/>
      <c r="Q3997" s="14"/>
      <c r="R3997" s="14"/>
      <c r="S3997" s="14"/>
      <c r="T3997" s="14"/>
      <c r="U3997" s="14"/>
      <c r="V3997" s="14"/>
      <c r="W3997" s="14"/>
      <c r="X3997" s="14"/>
      <c r="Y3997" s="14"/>
      <c r="Z3997" s="14"/>
    </row>
    <row r="3998">
      <c r="A3998" s="106">
        <v>3997.0</v>
      </c>
      <c r="B3998" s="107" t="s">
        <v>8903</v>
      </c>
      <c r="C3998" s="107" t="s">
        <v>7607</v>
      </c>
      <c r="D3998" s="107" t="s">
        <v>4509</v>
      </c>
      <c r="E3998" s="36" t="s">
        <v>10484</v>
      </c>
      <c r="F3998" s="14"/>
      <c r="G3998" s="14"/>
      <c r="H3998" s="14"/>
      <c r="I3998" s="14"/>
      <c r="J3998" s="14"/>
      <c r="K3998" s="14"/>
      <c r="L3998" s="14"/>
      <c r="M3998" s="14"/>
      <c r="N3998" s="14"/>
      <c r="O3998" s="14"/>
      <c r="P3998" s="14"/>
      <c r="Q3998" s="14"/>
      <c r="R3998" s="14"/>
      <c r="S3998" s="14"/>
      <c r="T3998" s="14"/>
      <c r="U3998" s="14"/>
      <c r="V3998" s="14"/>
      <c r="W3998" s="14"/>
      <c r="X3998" s="14"/>
      <c r="Y3998" s="14"/>
      <c r="Z3998" s="14"/>
    </row>
    <row r="3999">
      <c r="A3999" s="106">
        <v>3998.0</v>
      </c>
      <c r="B3999" s="107" t="s">
        <v>8903</v>
      </c>
      <c r="C3999" s="107" t="s">
        <v>4786</v>
      </c>
      <c r="D3999" s="107" t="s">
        <v>4509</v>
      </c>
      <c r="E3999" s="36" t="s">
        <v>10485</v>
      </c>
      <c r="F3999" s="14"/>
      <c r="G3999" s="14"/>
      <c r="H3999" s="14"/>
      <c r="I3999" s="14"/>
      <c r="J3999" s="14"/>
      <c r="K3999" s="14"/>
      <c r="L3999" s="14"/>
      <c r="M3999" s="14"/>
      <c r="N3999" s="14"/>
      <c r="O3999" s="14"/>
      <c r="P3999" s="14"/>
      <c r="Q3999" s="14"/>
      <c r="R3999" s="14"/>
      <c r="S3999" s="14"/>
      <c r="T3999" s="14"/>
      <c r="U3999" s="14"/>
      <c r="V3999" s="14"/>
      <c r="W3999" s="14"/>
      <c r="X3999" s="14"/>
      <c r="Y3999" s="14"/>
      <c r="Z3999" s="14"/>
    </row>
    <row r="4000">
      <c r="A4000" s="106">
        <v>3999.0</v>
      </c>
      <c r="B4000" s="107" t="s">
        <v>8903</v>
      </c>
      <c r="C4000" s="107" t="s">
        <v>10486</v>
      </c>
      <c r="D4000" s="107" t="s">
        <v>4509</v>
      </c>
      <c r="E4000" s="36" t="s">
        <v>10487</v>
      </c>
      <c r="F4000" s="14"/>
      <c r="G4000" s="14"/>
      <c r="H4000" s="14"/>
      <c r="I4000" s="14"/>
      <c r="J4000" s="14"/>
      <c r="K4000" s="14"/>
      <c r="L4000" s="14"/>
      <c r="M4000" s="14"/>
      <c r="N4000" s="14"/>
      <c r="O4000" s="14"/>
      <c r="P4000" s="14"/>
      <c r="Q4000" s="14"/>
      <c r="R4000" s="14"/>
      <c r="S4000" s="14"/>
      <c r="T4000" s="14"/>
      <c r="U4000" s="14"/>
      <c r="V4000" s="14"/>
      <c r="W4000" s="14"/>
      <c r="X4000" s="14"/>
      <c r="Y4000" s="14"/>
      <c r="Z4000" s="14"/>
    </row>
    <row r="4001">
      <c r="A4001" s="106">
        <v>4000.0</v>
      </c>
      <c r="B4001" s="107" t="s">
        <v>8903</v>
      </c>
      <c r="C4001" s="107" t="s">
        <v>5645</v>
      </c>
      <c r="D4001" s="107" t="s">
        <v>4509</v>
      </c>
      <c r="E4001" s="36" t="s">
        <v>10488</v>
      </c>
      <c r="F4001" s="14"/>
      <c r="G4001" s="14"/>
      <c r="H4001" s="14"/>
      <c r="I4001" s="14"/>
      <c r="J4001" s="14"/>
      <c r="K4001" s="14"/>
      <c r="L4001" s="14"/>
      <c r="M4001" s="14"/>
      <c r="N4001" s="14"/>
      <c r="O4001" s="14"/>
      <c r="P4001" s="14"/>
      <c r="Q4001" s="14"/>
      <c r="R4001" s="14"/>
      <c r="S4001" s="14"/>
      <c r="T4001" s="14"/>
      <c r="U4001" s="14"/>
      <c r="V4001" s="14"/>
      <c r="W4001" s="14"/>
      <c r="X4001" s="14"/>
      <c r="Y4001" s="14"/>
      <c r="Z4001" s="14"/>
    </row>
    <row r="4002">
      <c r="A4002" s="106">
        <v>4001.0</v>
      </c>
      <c r="B4002" s="107" t="s">
        <v>8903</v>
      </c>
      <c r="C4002" s="107" t="s">
        <v>4554</v>
      </c>
      <c r="D4002" s="107" t="s">
        <v>4509</v>
      </c>
      <c r="E4002" s="36" t="s">
        <v>10489</v>
      </c>
      <c r="F4002" s="14"/>
      <c r="G4002" s="14"/>
      <c r="H4002" s="14"/>
      <c r="I4002" s="14"/>
      <c r="J4002" s="14"/>
      <c r="K4002" s="14"/>
      <c r="L4002" s="14"/>
      <c r="M4002" s="14"/>
      <c r="N4002" s="14"/>
      <c r="O4002" s="14"/>
      <c r="P4002" s="14"/>
      <c r="Q4002" s="14"/>
      <c r="R4002" s="14"/>
      <c r="S4002" s="14"/>
      <c r="T4002" s="14"/>
      <c r="U4002" s="14"/>
      <c r="V4002" s="14"/>
      <c r="W4002" s="14"/>
      <c r="X4002" s="14"/>
      <c r="Y4002" s="14"/>
      <c r="Z4002" s="14"/>
    </row>
    <row r="4003">
      <c r="A4003" s="106">
        <v>4002.0</v>
      </c>
      <c r="B4003" s="107" t="s">
        <v>8903</v>
      </c>
      <c r="C4003" s="107" t="s">
        <v>10490</v>
      </c>
      <c r="D4003" s="107" t="s">
        <v>5178</v>
      </c>
      <c r="E4003" s="36" t="s">
        <v>10491</v>
      </c>
      <c r="F4003" s="14"/>
      <c r="G4003" s="14"/>
      <c r="H4003" s="14"/>
      <c r="I4003" s="14"/>
      <c r="J4003" s="14"/>
      <c r="K4003" s="14"/>
      <c r="L4003" s="14"/>
      <c r="M4003" s="14"/>
      <c r="N4003" s="14"/>
      <c r="O4003" s="14"/>
      <c r="P4003" s="14"/>
      <c r="Q4003" s="14"/>
      <c r="R4003" s="14"/>
      <c r="S4003" s="14"/>
      <c r="T4003" s="14"/>
      <c r="U4003" s="14"/>
      <c r="V4003" s="14"/>
      <c r="W4003" s="14"/>
      <c r="X4003" s="14"/>
      <c r="Y4003" s="14"/>
      <c r="Z4003" s="14"/>
    </row>
    <row r="4004">
      <c r="A4004" s="106">
        <v>4003.0</v>
      </c>
      <c r="B4004" s="107" t="s">
        <v>8903</v>
      </c>
      <c r="C4004" s="107" t="s">
        <v>10492</v>
      </c>
      <c r="D4004" s="107" t="s">
        <v>4509</v>
      </c>
      <c r="E4004" s="36" t="s">
        <v>10493</v>
      </c>
      <c r="F4004" s="14"/>
      <c r="G4004" s="14"/>
      <c r="H4004" s="14"/>
      <c r="I4004" s="14"/>
      <c r="J4004" s="14"/>
      <c r="K4004" s="14"/>
      <c r="L4004" s="14"/>
      <c r="M4004" s="14"/>
      <c r="N4004" s="14"/>
      <c r="O4004" s="14"/>
      <c r="P4004" s="14"/>
      <c r="Q4004" s="14"/>
      <c r="R4004" s="14"/>
      <c r="S4004" s="14"/>
      <c r="T4004" s="14"/>
      <c r="U4004" s="14"/>
      <c r="V4004" s="14"/>
      <c r="W4004" s="14"/>
      <c r="X4004" s="14"/>
      <c r="Y4004" s="14"/>
      <c r="Z4004" s="14"/>
    </row>
    <row r="4005">
      <c r="A4005" s="106">
        <v>4004.0</v>
      </c>
      <c r="B4005" s="107" t="s">
        <v>8903</v>
      </c>
      <c r="C4005" s="107" t="s">
        <v>10494</v>
      </c>
      <c r="D4005" s="107" t="s">
        <v>4543</v>
      </c>
      <c r="E4005" s="36" t="s">
        <v>10495</v>
      </c>
      <c r="F4005" s="14"/>
      <c r="G4005" s="14"/>
      <c r="H4005" s="14"/>
      <c r="I4005" s="14"/>
      <c r="J4005" s="14"/>
      <c r="K4005" s="14"/>
      <c r="L4005" s="14"/>
      <c r="M4005" s="14"/>
      <c r="N4005" s="14"/>
      <c r="O4005" s="14"/>
      <c r="P4005" s="14"/>
      <c r="Q4005" s="14"/>
      <c r="R4005" s="14"/>
      <c r="S4005" s="14"/>
      <c r="T4005" s="14"/>
      <c r="U4005" s="14"/>
      <c r="V4005" s="14"/>
      <c r="W4005" s="14"/>
      <c r="X4005" s="14"/>
      <c r="Y4005" s="14"/>
      <c r="Z4005" s="14"/>
    </row>
    <row r="4006">
      <c r="A4006" s="106">
        <v>4005.0</v>
      </c>
      <c r="B4006" s="107" t="s">
        <v>8903</v>
      </c>
      <c r="C4006" s="107" t="s">
        <v>4659</v>
      </c>
      <c r="D4006" s="107" t="s">
        <v>4509</v>
      </c>
      <c r="E4006" s="36" t="s">
        <v>10496</v>
      </c>
      <c r="F4006" s="14"/>
      <c r="G4006" s="14"/>
      <c r="H4006" s="14"/>
      <c r="I4006" s="14"/>
      <c r="J4006" s="14"/>
      <c r="K4006" s="14"/>
      <c r="L4006" s="14"/>
      <c r="M4006" s="14"/>
      <c r="N4006" s="14"/>
      <c r="O4006" s="14"/>
      <c r="P4006" s="14"/>
      <c r="Q4006" s="14"/>
      <c r="R4006" s="14"/>
      <c r="S4006" s="14"/>
      <c r="T4006" s="14"/>
      <c r="U4006" s="14"/>
      <c r="V4006" s="14"/>
      <c r="W4006" s="14"/>
      <c r="X4006" s="14"/>
      <c r="Y4006" s="14"/>
      <c r="Z4006" s="14"/>
    </row>
    <row r="4007">
      <c r="A4007" s="106">
        <v>4006.0</v>
      </c>
      <c r="B4007" s="107" t="s">
        <v>8903</v>
      </c>
      <c r="C4007" s="107" t="s">
        <v>10497</v>
      </c>
      <c r="D4007" s="107" t="s">
        <v>4509</v>
      </c>
      <c r="E4007" s="36" t="s">
        <v>10498</v>
      </c>
      <c r="F4007" s="14"/>
      <c r="G4007" s="14"/>
      <c r="H4007" s="14"/>
      <c r="I4007" s="14"/>
      <c r="J4007" s="14"/>
      <c r="K4007" s="14"/>
      <c r="L4007" s="14"/>
      <c r="M4007" s="14"/>
      <c r="N4007" s="14"/>
      <c r="O4007" s="14"/>
      <c r="P4007" s="14"/>
      <c r="Q4007" s="14"/>
      <c r="R4007" s="14"/>
      <c r="S4007" s="14"/>
      <c r="T4007" s="14"/>
      <c r="U4007" s="14"/>
      <c r="V4007" s="14"/>
      <c r="W4007" s="14"/>
      <c r="X4007" s="14"/>
      <c r="Y4007" s="14"/>
      <c r="Z4007" s="14"/>
    </row>
    <row r="4008">
      <c r="A4008" s="106">
        <v>4007.0</v>
      </c>
      <c r="B4008" s="107" t="s">
        <v>8903</v>
      </c>
      <c r="C4008" s="107" t="s">
        <v>5023</v>
      </c>
      <c r="D4008" s="107" t="s">
        <v>4509</v>
      </c>
      <c r="E4008" s="36" t="s">
        <v>10499</v>
      </c>
      <c r="F4008" s="14"/>
      <c r="G4008" s="14"/>
      <c r="H4008" s="14"/>
      <c r="I4008" s="14"/>
      <c r="J4008" s="14"/>
      <c r="K4008" s="14"/>
      <c r="L4008" s="14"/>
      <c r="M4008" s="14"/>
      <c r="N4008" s="14"/>
      <c r="O4008" s="14"/>
      <c r="P4008" s="14"/>
      <c r="Q4008" s="14"/>
      <c r="R4008" s="14"/>
      <c r="S4008" s="14"/>
      <c r="T4008" s="14"/>
      <c r="U4008" s="14"/>
      <c r="V4008" s="14"/>
      <c r="W4008" s="14"/>
      <c r="X4008" s="14"/>
      <c r="Y4008" s="14"/>
      <c r="Z4008" s="14"/>
    </row>
    <row r="4009">
      <c r="A4009" s="106">
        <v>4008.0</v>
      </c>
      <c r="B4009" s="107" t="s">
        <v>8903</v>
      </c>
      <c r="C4009" s="107" t="s">
        <v>10500</v>
      </c>
      <c r="D4009" s="107" t="s">
        <v>4509</v>
      </c>
      <c r="E4009" s="36" t="s">
        <v>10501</v>
      </c>
      <c r="F4009" s="14"/>
      <c r="G4009" s="14"/>
      <c r="H4009" s="14"/>
      <c r="I4009" s="14"/>
      <c r="J4009" s="14"/>
      <c r="K4009" s="14"/>
      <c r="L4009" s="14"/>
      <c r="M4009" s="14"/>
      <c r="N4009" s="14"/>
      <c r="O4009" s="14"/>
      <c r="P4009" s="14"/>
      <c r="Q4009" s="14"/>
      <c r="R4009" s="14"/>
      <c r="S4009" s="14"/>
      <c r="T4009" s="14"/>
      <c r="U4009" s="14"/>
      <c r="V4009" s="14"/>
      <c r="W4009" s="14"/>
      <c r="X4009" s="14"/>
      <c r="Y4009" s="14"/>
      <c r="Z4009" s="14"/>
    </row>
    <row r="4010">
      <c r="A4010" s="106">
        <v>4009.0</v>
      </c>
      <c r="B4010" s="107" t="s">
        <v>8903</v>
      </c>
      <c r="C4010" s="107" t="s">
        <v>10502</v>
      </c>
      <c r="D4010" s="107" t="s">
        <v>4569</v>
      </c>
      <c r="E4010" s="36" t="s">
        <v>982</v>
      </c>
      <c r="F4010" s="14"/>
      <c r="G4010" s="14"/>
      <c r="H4010" s="14"/>
      <c r="I4010" s="14"/>
      <c r="J4010" s="14"/>
      <c r="K4010" s="14"/>
      <c r="L4010" s="14"/>
      <c r="M4010" s="14"/>
      <c r="N4010" s="14"/>
      <c r="O4010" s="14"/>
      <c r="P4010" s="14"/>
      <c r="Q4010" s="14"/>
      <c r="R4010" s="14"/>
      <c r="S4010" s="14"/>
      <c r="T4010" s="14"/>
      <c r="U4010" s="14"/>
      <c r="V4010" s="14"/>
      <c r="W4010" s="14"/>
      <c r="X4010" s="14"/>
      <c r="Y4010" s="14"/>
      <c r="Z4010" s="14"/>
    </row>
    <row r="4011">
      <c r="A4011" s="106">
        <v>4010.0</v>
      </c>
      <c r="B4011" s="107" t="s">
        <v>8903</v>
      </c>
      <c r="C4011" s="107" t="s">
        <v>8282</v>
      </c>
      <c r="D4011" s="107" t="s">
        <v>4509</v>
      </c>
      <c r="E4011" s="36" t="s">
        <v>10503</v>
      </c>
      <c r="F4011" s="14"/>
      <c r="G4011" s="14"/>
      <c r="H4011" s="14"/>
      <c r="I4011" s="14"/>
      <c r="J4011" s="14"/>
      <c r="K4011" s="14"/>
      <c r="L4011" s="14"/>
      <c r="M4011" s="14"/>
      <c r="N4011" s="14"/>
      <c r="O4011" s="14"/>
      <c r="P4011" s="14"/>
      <c r="Q4011" s="14"/>
      <c r="R4011" s="14"/>
      <c r="S4011" s="14"/>
      <c r="T4011" s="14"/>
      <c r="U4011" s="14"/>
      <c r="V4011" s="14"/>
      <c r="W4011" s="14"/>
      <c r="X4011" s="14"/>
      <c r="Y4011" s="14"/>
      <c r="Z4011" s="14"/>
    </row>
    <row r="4012">
      <c r="A4012" s="106">
        <v>4011.0</v>
      </c>
      <c r="B4012" s="107" t="s">
        <v>8903</v>
      </c>
      <c r="C4012" s="107" t="s">
        <v>9714</v>
      </c>
      <c r="D4012" s="107" t="s">
        <v>4509</v>
      </c>
      <c r="E4012" s="36" t="s">
        <v>10504</v>
      </c>
      <c r="F4012" s="14"/>
      <c r="G4012" s="14"/>
      <c r="H4012" s="14"/>
      <c r="I4012" s="14"/>
      <c r="J4012" s="14"/>
      <c r="K4012" s="14"/>
      <c r="L4012" s="14"/>
      <c r="M4012" s="14"/>
      <c r="N4012" s="14"/>
      <c r="O4012" s="14"/>
      <c r="P4012" s="14"/>
      <c r="Q4012" s="14"/>
      <c r="R4012" s="14"/>
      <c r="S4012" s="14"/>
      <c r="T4012" s="14"/>
      <c r="U4012" s="14"/>
      <c r="V4012" s="14"/>
      <c r="W4012" s="14"/>
      <c r="X4012" s="14"/>
      <c r="Y4012" s="14"/>
      <c r="Z4012" s="14"/>
    </row>
    <row r="4013">
      <c r="A4013" s="106">
        <v>4012.0</v>
      </c>
      <c r="B4013" s="107" t="s">
        <v>8903</v>
      </c>
      <c r="C4013" s="107" t="s">
        <v>5554</v>
      </c>
      <c r="D4013" s="107" t="s">
        <v>4509</v>
      </c>
      <c r="E4013" s="36" t="s">
        <v>10505</v>
      </c>
      <c r="F4013" s="14"/>
      <c r="G4013" s="14"/>
      <c r="H4013" s="14"/>
      <c r="I4013" s="14"/>
      <c r="J4013" s="14"/>
      <c r="K4013" s="14"/>
      <c r="L4013" s="14"/>
      <c r="M4013" s="14"/>
      <c r="N4013" s="14"/>
      <c r="O4013" s="14"/>
      <c r="P4013" s="14"/>
      <c r="Q4013" s="14"/>
      <c r="R4013" s="14"/>
      <c r="S4013" s="14"/>
      <c r="T4013" s="14"/>
      <c r="U4013" s="14"/>
      <c r="V4013" s="14"/>
      <c r="W4013" s="14"/>
      <c r="X4013" s="14"/>
      <c r="Y4013" s="14"/>
      <c r="Z4013" s="14"/>
    </row>
    <row r="4014">
      <c r="A4014" s="106">
        <v>4013.0</v>
      </c>
      <c r="B4014" s="107" t="s">
        <v>8903</v>
      </c>
      <c r="C4014" s="107" t="s">
        <v>6310</v>
      </c>
      <c r="D4014" s="107" t="s">
        <v>4509</v>
      </c>
      <c r="E4014" s="36" t="s">
        <v>10506</v>
      </c>
      <c r="F4014" s="14"/>
      <c r="G4014" s="14"/>
      <c r="H4014" s="14"/>
      <c r="I4014" s="14"/>
      <c r="J4014" s="14"/>
      <c r="K4014" s="14"/>
      <c r="L4014" s="14"/>
      <c r="M4014" s="14"/>
      <c r="N4014" s="14"/>
      <c r="O4014" s="14"/>
      <c r="P4014" s="14"/>
      <c r="Q4014" s="14"/>
      <c r="R4014" s="14"/>
      <c r="S4014" s="14"/>
      <c r="T4014" s="14"/>
      <c r="U4014" s="14"/>
      <c r="V4014" s="14"/>
      <c r="W4014" s="14"/>
      <c r="X4014" s="14"/>
      <c r="Y4014" s="14"/>
      <c r="Z4014" s="14"/>
    </row>
    <row r="4015">
      <c r="A4015" s="106">
        <v>4014.0</v>
      </c>
      <c r="B4015" s="107" t="s">
        <v>8903</v>
      </c>
      <c r="C4015" s="107" t="s">
        <v>6644</v>
      </c>
      <c r="D4015" s="107" t="s">
        <v>4509</v>
      </c>
      <c r="E4015" s="36" t="s">
        <v>10507</v>
      </c>
      <c r="F4015" s="14"/>
      <c r="G4015" s="14"/>
      <c r="H4015" s="14"/>
      <c r="I4015" s="14"/>
      <c r="J4015" s="14"/>
      <c r="K4015" s="14"/>
      <c r="L4015" s="14"/>
      <c r="M4015" s="14"/>
      <c r="N4015" s="14"/>
      <c r="O4015" s="14"/>
      <c r="P4015" s="14"/>
      <c r="Q4015" s="14"/>
      <c r="R4015" s="14"/>
      <c r="S4015" s="14"/>
      <c r="T4015" s="14"/>
      <c r="U4015" s="14"/>
      <c r="V4015" s="14"/>
      <c r="W4015" s="14"/>
      <c r="X4015" s="14"/>
      <c r="Y4015" s="14"/>
      <c r="Z4015" s="14"/>
    </row>
    <row r="4016">
      <c r="A4016" s="106">
        <v>4015.0</v>
      </c>
      <c r="B4016" s="107" t="s">
        <v>8903</v>
      </c>
      <c r="C4016" s="107" t="s">
        <v>4637</v>
      </c>
      <c r="D4016" s="107" t="s">
        <v>4509</v>
      </c>
      <c r="E4016" s="36" t="s">
        <v>10508</v>
      </c>
      <c r="F4016" s="14"/>
      <c r="G4016" s="14"/>
      <c r="H4016" s="14"/>
      <c r="I4016" s="14"/>
      <c r="J4016" s="14"/>
      <c r="K4016" s="14"/>
      <c r="L4016" s="14"/>
      <c r="M4016" s="14"/>
      <c r="N4016" s="14"/>
      <c r="O4016" s="14"/>
      <c r="P4016" s="14"/>
      <c r="Q4016" s="14"/>
      <c r="R4016" s="14"/>
      <c r="S4016" s="14"/>
      <c r="T4016" s="14"/>
      <c r="U4016" s="14"/>
      <c r="V4016" s="14"/>
      <c r="W4016" s="14"/>
      <c r="X4016" s="14"/>
      <c r="Y4016" s="14"/>
      <c r="Z4016" s="14"/>
    </row>
    <row r="4017">
      <c r="A4017" s="106">
        <v>4016.0</v>
      </c>
      <c r="B4017" s="107" t="s">
        <v>8903</v>
      </c>
      <c r="C4017" s="107" t="s">
        <v>10509</v>
      </c>
      <c r="D4017" s="107" t="s">
        <v>4509</v>
      </c>
      <c r="E4017" s="36" t="s">
        <v>10510</v>
      </c>
      <c r="F4017" s="14"/>
      <c r="G4017" s="14"/>
      <c r="H4017" s="14"/>
      <c r="I4017" s="14"/>
      <c r="J4017" s="14"/>
      <c r="K4017" s="14"/>
      <c r="L4017" s="14"/>
      <c r="M4017" s="14"/>
      <c r="N4017" s="14"/>
      <c r="O4017" s="14"/>
      <c r="P4017" s="14"/>
      <c r="Q4017" s="14"/>
      <c r="R4017" s="14"/>
      <c r="S4017" s="14"/>
      <c r="T4017" s="14"/>
      <c r="U4017" s="14"/>
      <c r="V4017" s="14"/>
      <c r="W4017" s="14"/>
      <c r="X4017" s="14"/>
      <c r="Y4017" s="14"/>
      <c r="Z4017" s="14"/>
    </row>
    <row r="4018">
      <c r="A4018" s="106">
        <v>4017.0</v>
      </c>
      <c r="B4018" s="107" t="s">
        <v>8903</v>
      </c>
      <c r="C4018" s="107" t="s">
        <v>10511</v>
      </c>
      <c r="D4018" s="107" t="s">
        <v>4680</v>
      </c>
      <c r="E4018" s="36" t="s">
        <v>10512</v>
      </c>
      <c r="F4018" s="14"/>
      <c r="G4018" s="14"/>
      <c r="H4018" s="14"/>
      <c r="I4018" s="14"/>
      <c r="J4018" s="14"/>
      <c r="K4018" s="14"/>
      <c r="L4018" s="14"/>
      <c r="M4018" s="14"/>
      <c r="N4018" s="14"/>
      <c r="O4018" s="14"/>
      <c r="P4018" s="14"/>
      <c r="Q4018" s="14"/>
      <c r="R4018" s="14"/>
      <c r="S4018" s="14"/>
      <c r="T4018" s="14"/>
      <c r="U4018" s="14"/>
      <c r="V4018" s="14"/>
      <c r="W4018" s="14"/>
      <c r="X4018" s="14"/>
      <c r="Y4018" s="14"/>
      <c r="Z4018" s="14"/>
    </row>
    <row r="4019">
      <c r="A4019" s="106">
        <v>4018.0</v>
      </c>
      <c r="B4019" s="107" t="s">
        <v>8903</v>
      </c>
      <c r="C4019" s="107" t="s">
        <v>10513</v>
      </c>
      <c r="D4019" s="107" t="s">
        <v>4569</v>
      </c>
      <c r="E4019" s="36" t="s">
        <v>10514</v>
      </c>
      <c r="F4019" s="14"/>
      <c r="G4019" s="14"/>
      <c r="H4019" s="14"/>
      <c r="I4019" s="14"/>
      <c r="J4019" s="14"/>
      <c r="K4019" s="14"/>
      <c r="L4019" s="14"/>
      <c r="M4019" s="14"/>
      <c r="N4019" s="14"/>
      <c r="O4019" s="14"/>
      <c r="P4019" s="14"/>
      <c r="Q4019" s="14"/>
      <c r="R4019" s="14"/>
      <c r="S4019" s="14"/>
      <c r="T4019" s="14"/>
      <c r="U4019" s="14"/>
      <c r="V4019" s="14"/>
      <c r="W4019" s="14"/>
      <c r="X4019" s="14"/>
      <c r="Y4019" s="14"/>
      <c r="Z4019" s="14"/>
    </row>
    <row r="4020">
      <c r="A4020" s="106">
        <v>4019.0</v>
      </c>
      <c r="B4020" s="107" t="s">
        <v>8903</v>
      </c>
      <c r="C4020" s="107" t="s">
        <v>10515</v>
      </c>
      <c r="D4020" s="107" t="s">
        <v>4509</v>
      </c>
      <c r="E4020" s="36" t="s">
        <v>10516</v>
      </c>
      <c r="F4020" s="14"/>
      <c r="G4020" s="14"/>
      <c r="H4020" s="14"/>
      <c r="I4020" s="14"/>
      <c r="J4020" s="14"/>
      <c r="K4020" s="14"/>
      <c r="L4020" s="14"/>
      <c r="M4020" s="14"/>
      <c r="N4020" s="14"/>
      <c r="O4020" s="14"/>
      <c r="P4020" s="14"/>
      <c r="Q4020" s="14"/>
      <c r="R4020" s="14"/>
      <c r="S4020" s="14"/>
      <c r="T4020" s="14"/>
      <c r="U4020" s="14"/>
      <c r="V4020" s="14"/>
      <c r="W4020" s="14"/>
      <c r="X4020" s="14"/>
      <c r="Y4020" s="14"/>
      <c r="Z4020" s="14"/>
    </row>
    <row r="4021">
      <c r="A4021" s="106">
        <v>4020.0</v>
      </c>
      <c r="B4021" s="107" t="s">
        <v>8903</v>
      </c>
      <c r="C4021" s="107" t="s">
        <v>7562</v>
      </c>
      <c r="D4021" s="107" t="s">
        <v>4509</v>
      </c>
      <c r="E4021" s="36" t="s">
        <v>10517</v>
      </c>
      <c r="F4021" s="14"/>
      <c r="G4021" s="14"/>
      <c r="H4021" s="14"/>
      <c r="I4021" s="14"/>
      <c r="J4021" s="14"/>
      <c r="K4021" s="14"/>
      <c r="L4021" s="14"/>
      <c r="M4021" s="14"/>
      <c r="N4021" s="14"/>
      <c r="O4021" s="14"/>
      <c r="P4021" s="14"/>
      <c r="Q4021" s="14"/>
      <c r="R4021" s="14"/>
      <c r="S4021" s="14"/>
      <c r="T4021" s="14"/>
      <c r="U4021" s="14"/>
      <c r="V4021" s="14"/>
      <c r="W4021" s="14"/>
      <c r="X4021" s="14"/>
      <c r="Y4021" s="14"/>
      <c r="Z4021" s="14"/>
    </row>
    <row r="4022">
      <c r="A4022" s="106">
        <v>4021.0</v>
      </c>
      <c r="B4022" s="107" t="s">
        <v>8903</v>
      </c>
      <c r="C4022" s="107" t="s">
        <v>9102</v>
      </c>
      <c r="D4022" s="107" t="s">
        <v>4509</v>
      </c>
      <c r="E4022" s="36" t="s">
        <v>10518</v>
      </c>
      <c r="F4022" s="14"/>
      <c r="G4022" s="14"/>
      <c r="H4022" s="14"/>
      <c r="I4022" s="14"/>
      <c r="J4022" s="14"/>
      <c r="K4022" s="14"/>
      <c r="L4022" s="14"/>
      <c r="M4022" s="14"/>
      <c r="N4022" s="14"/>
      <c r="O4022" s="14"/>
      <c r="P4022" s="14"/>
      <c r="Q4022" s="14"/>
      <c r="R4022" s="14"/>
      <c r="S4022" s="14"/>
      <c r="T4022" s="14"/>
      <c r="U4022" s="14"/>
      <c r="V4022" s="14"/>
      <c r="W4022" s="14"/>
      <c r="X4022" s="14"/>
      <c r="Y4022" s="14"/>
      <c r="Z4022" s="14"/>
    </row>
    <row r="4023">
      <c r="A4023" s="106">
        <v>4022.0</v>
      </c>
      <c r="B4023" s="107" t="s">
        <v>8903</v>
      </c>
      <c r="C4023" s="107" t="s">
        <v>10519</v>
      </c>
      <c r="D4023" s="107" t="s">
        <v>4509</v>
      </c>
      <c r="E4023" s="36" t="s">
        <v>10520</v>
      </c>
      <c r="F4023" s="14"/>
      <c r="G4023" s="14"/>
      <c r="H4023" s="14"/>
      <c r="I4023" s="14"/>
      <c r="J4023" s="14"/>
      <c r="K4023" s="14"/>
      <c r="L4023" s="14"/>
      <c r="M4023" s="14"/>
      <c r="N4023" s="14"/>
      <c r="O4023" s="14"/>
      <c r="P4023" s="14"/>
      <c r="Q4023" s="14"/>
      <c r="R4023" s="14"/>
      <c r="S4023" s="14"/>
      <c r="T4023" s="14"/>
      <c r="U4023" s="14"/>
      <c r="V4023" s="14"/>
      <c r="W4023" s="14"/>
      <c r="X4023" s="14"/>
      <c r="Y4023" s="14"/>
      <c r="Z4023" s="14"/>
    </row>
    <row r="4024">
      <c r="A4024" s="106">
        <v>4023.0</v>
      </c>
      <c r="B4024" s="107" t="s">
        <v>8903</v>
      </c>
      <c r="C4024" s="107" t="s">
        <v>4692</v>
      </c>
      <c r="D4024" s="107" t="s">
        <v>4509</v>
      </c>
      <c r="E4024" s="36" t="s">
        <v>10521</v>
      </c>
      <c r="F4024" s="14"/>
      <c r="G4024" s="14"/>
      <c r="H4024" s="14"/>
      <c r="I4024" s="14"/>
      <c r="J4024" s="14"/>
      <c r="K4024" s="14"/>
      <c r="L4024" s="14"/>
      <c r="M4024" s="14"/>
      <c r="N4024" s="14"/>
      <c r="O4024" s="14"/>
      <c r="P4024" s="14"/>
      <c r="Q4024" s="14"/>
      <c r="R4024" s="14"/>
      <c r="S4024" s="14"/>
      <c r="T4024" s="14"/>
      <c r="U4024" s="14"/>
      <c r="V4024" s="14"/>
      <c r="W4024" s="14"/>
      <c r="X4024" s="14"/>
      <c r="Y4024" s="14"/>
      <c r="Z4024" s="14"/>
    </row>
    <row r="4025">
      <c r="A4025" s="106">
        <v>4024.0</v>
      </c>
      <c r="B4025" s="107" t="s">
        <v>8903</v>
      </c>
      <c r="C4025" s="107" t="s">
        <v>10522</v>
      </c>
      <c r="D4025" s="107" t="s">
        <v>4509</v>
      </c>
      <c r="E4025" s="36" t="s">
        <v>10523</v>
      </c>
      <c r="F4025" s="14"/>
      <c r="G4025" s="14"/>
      <c r="H4025" s="14"/>
      <c r="I4025" s="14"/>
      <c r="J4025" s="14"/>
      <c r="K4025" s="14"/>
      <c r="L4025" s="14"/>
      <c r="M4025" s="14"/>
      <c r="N4025" s="14"/>
      <c r="O4025" s="14"/>
      <c r="P4025" s="14"/>
      <c r="Q4025" s="14"/>
      <c r="R4025" s="14"/>
      <c r="S4025" s="14"/>
      <c r="T4025" s="14"/>
      <c r="U4025" s="14"/>
      <c r="V4025" s="14"/>
      <c r="W4025" s="14"/>
      <c r="X4025" s="14"/>
      <c r="Y4025" s="14"/>
      <c r="Z4025" s="14"/>
    </row>
    <row r="4026">
      <c r="A4026" s="106">
        <v>4025.0</v>
      </c>
      <c r="B4026" s="107" t="s">
        <v>8903</v>
      </c>
      <c r="C4026" s="107" t="s">
        <v>10524</v>
      </c>
      <c r="D4026" s="107" t="s">
        <v>4509</v>
      </c>
      <c r="E4026" s="36" t="s">
        <v>10525</v>
      </c>
      <c r="F4026" s="14"/>
      <c r="G4026" s="14"/>
      <c r="H4026" s="14"/>
      <c r="I4026" s="14"/>
      <c r="J4026" s="14"/>
      <c r="K4026" s="14"/>
      <c r="L4026" s="14"/>
      <c r="M4026" s="14"/>
      <c r="N4026" s="14"/>
      <c r="O4026" s="14"/>
      <c r="P4026" s="14"/>
      <c r="Q4026" s="14"/>
      <c r="R4026" s="14"/>
      <c r="S4026" s="14"/>
      <c r="T4026" s="14"/>
      <c r="U4026" s="14"/>
      <c r="V4026" s="14"/>
      <c r="W4026" s="14"/>
      <c r="X4026" s="14"/>
      <c r="Y4026" s="14"/>
      <c r="Z4026" s="14"/>
    </row>
    <row r="4027">
      <c r="A4027" s="106">
        <v>4026.0</v>
      </c>
      <c r="B4027" s="107" t="s">
        <v>8903</v>
      </c>
      <c r="C4027" s="107" t="s">
        <v>6513</v>
      </c>
      <c r="D4027" s="107" t="s">
        <v>4509</v>
      </c>
      <c r="E4027" s="36" t="s">
        <v>10526</v>
      </c>
      <c r="F4027" s="14"/>
      <c r="G4027" s="14"/>
      <c r="H4027" s="14"/>
      <c r="I4027" s="14"/>
      <c r="J4027" s="14"/>
      <c r="K4027" s="14"/>
      <c r="L4027" s="14"/>
      <c r="M4027" s="14"/>
      <c r="N4027" s="14"/>
      <c r="O4027" s="14"/>
      <c r="P4027" s="14"/>
      <c r="Q4027" s="14"/>
      <c r="R4027" s="14"/>
      <c r="S4027" s="14"/>
      <c r="T4027" s="14"/>
      <c r="U4027" s="14"/>
      <c r="V4027" s="14"/>
      <c r="W4027" s="14"/>
      <c r="X4027" s="14"/>
      <c r="Y4027" s="14"/>
      <c r="Z4027" s="14"/>
    </row>
    <row r="4028">
      <c r="A4028" s="106">
        <v>4027.0</v>
      </c>
      <c r="B4028" s="107" t="s">
        <v>8903</v>
      </c>
      <c r="C4028" s="107" t="s">
        <v>5891</v>
      </c>
      <c r="D4028" s="107" t="s">
        <v>4509</v>
      </c>
      <c r="E4028" s="36" t="s">
        <v>10527</v>
      </c>
      <c r="F4028" s="14"/>
      <c r="G4028" s="14"/>
      <c r="H4028" s="14"/>
      <c r="I4028" s="14"/>
      <c r="J4028" s="14"/>
      <c r="K4028" s="14"/>
      <c r="L4028" s="14"/>
      <c r="M4028" s="14"/>
      <c r="N4028" s="14"/>
      <c r="O4028" s="14"/>
      <c r="P4028" s="14"/>
      <c r="Q4028" s="14"/>
      <c r="R4028" s="14"/>
      <c r="S4028" s="14"/>
      <c r="T4028" s="14"/>
      <c r="U4028" s="14"/>
      <c r="V4028" s="14"/>
      <c r="W4028" s="14"/>
      <c r="X4028" s="14"/>
      <c r="Y4028" s="14"/>
      <c r="Z4028" s="14"/>
    </row>
    <row r="4029">
      <c r="A4029" s="106">
        <v>4028.0</v>
      </c>
      <c r="B4029" s="107" t="s">
        <v>8903</v>
      </c>
      <c r="C4029" s="107" t="s">
        <v>6438</v>
      </c>
      <c r="D4029" s="107" t="s">
        <v>4509</v>
      </c>
      <c r="E4029" s="36" t="s">
        <v>10528</v>
      </c>
      <c r="F4029" s="14"/>
      <c r="G4029" s="14"/>
      <c r="H4029" s="14"/>
      <c r="I4029" s="14"/>
      <c r="J4029" s="14"/>
      <c r="K4029" s="14"/>
      <c r="L4029" s="14"/>
      <c r="M4029" s="14"/>
      <c r="N4029" s="14"/>
      <c r="O4029" s="14"/>
      <c r="P4029" s="14"/>
      <c r="Q4029" s="14"/>
      <c r="R4029" s="14"/>
      <c r="S4029" s="14"/>
      <c r="T4029" s="14"/>
      <c r="U4029" s="14"/>
      <c r="V4029" s="14"/>
      <c r="W4029" s="14"/>
      <c r="X4029" s="14"/>
      <c r="Y4029" s="14"/>
      <c r="Z4029" s="14"/>
    </row>
    <row r="4030">
      <c r="A4030" s="106">
        <v>4029.0</v>
      </c>
      <c r="B4030" s="107" t="s">
        <v>8903</v>
      </c>
      <c r="C4030" s="107" t="s">
        <v>5395</v>
      </c>
      <c r="D4030" s="107" t="s">
        <v>4509</v>
      </c>
      <c r="E4030" s="36" t="s">
        <v>10529</v>
      </c>
      <c r="F4030" s="14"/>
      <c r="G4030" s="14"/>
      <c r="H4030" s="14"/>
      <c r="I4030" s="14"/>
      <c r="J4030" s="14"/>
      <c r="K4030" s="14"/>
      <c r="L4030" s="14"/>
      <c r="M4030" s="14"/>
      <c r="N4030" s="14"/>
      <c r="O4030" s="14"/>
      <c r="P4030" s="14"/>
      <c r="Q4030" s="14"/>
      <c r="R4030" s="14"/>
      <c r="S4030" s="14"/>
      <c r="T4030" s="14"/>
      <c r="U4030" s="14"/>
      <c r="V4030" s="14"/>
      <c r="W4030" s="14"/>
      <c r="X4030" s="14"/>
      <c r="Y4030" s="14"/>
      <c r="Z4030" s="14"/>
    </row>
    <row r="4031">
      <c r="A4031" s="106">
        <v>4030.0</v>
      </c>
      <c r="B4031" s="107" t="s">
        <v>8903</v>
      </c>
      <c r="C4031" s="107" t="s">
        <v>4586</v>
      </c>
      <c r="D4031" s="107" t="s">
        <v>4509</v>
      </c>
      <c r="E4031" s="36" t="s">
        <v>1010</v>
      </c>
      <c r="F4031" s="14"/>
      <c r="G4031" s="14"/>
      <c r="H4031" s="14"/>
      <c r="I4031" s="14"/>
      <c r="J4031" s="14"/>
      <c r="K4031" s="14"/>
      <c r="L4031" s="14"/>
      <c r="M4031" s="14"/>
      <c r="N4031" s="14"/>
      <c r="O4031" s="14"/>
      <c r="P4031" s="14"/>
      <c r="Q4031" s="14"/>
      <c r="R4031" s="14"/>
      <c r="S4031" s="14"/>
      <c r="T4031" s="14"/>
      <c r="U4031" s="14"/>
      <c r="V4031" s="14"/>
      <c r="W4031" s="14"/>
      <c r="X4031" s="14"/>
      <c r="Y4031" s="14"/>
      <c r="Z4031" s="14"/>
    </row>
    <row r="4032">
      <c r="A4032" s="106">
        <v>4031.0</v>
      </c>
      <c r="B4032" s="107" t="s">
        <v>8903</v>
      </c>
      <c r="C4032" s="107" t="s">
        <v>10530</v>
      </c>
      <c r="D4032" s="107" t="s">
        <v>4509</v>
      </c>
      <c r="E4032" s="36" t="s">
        <v>10531</v>
      </c>
      <c r="F4032" s="14"/>
      <c r="G4032" s="14"/>
      <c r="H4032" s="14"/>
      <c r="I4032" s="14"/>
      <c r="J4032" s="14"/>
      <c r="K4032" s="14"/>
      <c r="L4032" s="14"/>
      <c r="M4032" s="14"/>
      <c r="N4032" s="14"/>
      <c r="O4032" s="14"/>
      <c r="P4032" s="14"/>
      <c r="Q4032" s="14"/>
      <c r="R4032" s="14"/>
      <c r="S4032" s="14"/>
      <c r="T4032" s="14"/>
      <c r="U4032" s="14"/>
      <c r="V4032" s="14"/>
      <c r="W4032" s="14"/>
      <c r="X4032" s="14"/>
      <c r="Y4032" s="14"/>
      <c r="Z4032" s="14"/>
    </row>
    <row r="4033">
      <c r="A4033" s="106">
        <v>4032.0</v>
      </c>
      <c r="B4033" s="107" t="s">
        <v>8903</v>
      </c>
      <c r="C4033" s="107" t="s">
        <v>10532</v>
      </c>
      <c r="D4033" s="107" t="s">
        <v>4680</v>
      </c>
      <c r="E4033" s="36" t="s">
        <v>10533</v>
      </c>
      <c r="F4033" s="14"/>
      <c r="G4033" s="14"/>
      <c r="H4033" s="14"/>
      <c r="I4033" s="14"/>
      <c r="J4033" s="14"/>
      <c r="K4033" s="14"/>
      <c r="L4033" s="14"/>
      <c r="M4033" s="14"/>
      <c r="N4033" s="14"/>
      <c r="O4033" s="14"/>
      <c r="P4033" s="14"/>
      <c r="Q4033" s="14"/>
      <c r="R4033" s="14"/>
      <c r="S4033" s="14"/>
      <c r="T4033" s="14"/>
      <c r="U4033" s="14"/>
      <c r="V4033" s="14"/>
      <c r="W4033" s="14"/>
      <c r="X4033" s="14"/>
      <c r="Y4033" s="14"/>
      <c r="Z4033" s="14"/>
    </row>
    <row r="4034">
      <c r="A4034" s="106">
        <v>4033.0</v>
      </c>
      <c r="B4034" s="107" t="s">
        <v>8903</v>
      </c>
      <c r="C4034" s="107" t="s">
        <v>4586</v>
      </c>
      <c r="D4034" s="107" t="s">
        <v>4509</v>
      </c>
      <c r="E4034" s="36" t="s">
        <v>10534</v>
      </c>
      <c r="F4034" s="14"/>
      <c r="G4034" s="14"/>
      <c r="H4034" s="14"/>
      <c r="I4034" s="14"/>
      <c r="J4034" s="14"/>
      <c r="K4034" s="14"/>
      <c r="L4034" s="14"/>
      <c r="M4034" s="14"/>
      <c r="N4034" s="14"/>
      <c r="O4034" s="14"/>
      <c r="P4034" s="14"/>
      <c r="Q4034" s="14"/>
      <c r="R4034" s="14"/>
      <c r="S4034" s="14"/>
      <c r="T4034" s="14"/>
      <c r="U4034" s="14"/>
      <c r="V4034" s="14"/>
      <c r="W4034" s="14"/>
      <c r="X4034" s="14"/>
      <c r="Y4034" s="14"/>
      <c r="Z4034" s="14"/>
    </row>
    <row r="4035">
      <c r="A4035" s="106">
        <v>4034.0</v>
      </c>
      <c r="B4035" s="107" t="s">
        <v>8903</v>
      </c>
      <c r="C4035" s="107" t="s">
        <v>10535</v>
      </c>
      <c r="D4035" s="107" t="s">
        <v>4509</v>
      </c>
      <c r="E4035" s="36" t="s">
        <v>10536</v>
      </c>
      <c r="F4035" s="14"/>
      <c r="G4035" s="14"/>
      <c r="H4035" s="14"/>
      <c r="I4035" s="14"/>
      <c r="J4035" s="14"/>
      <c r="K4035" s="14"/>
      <c r="L4035" s="14"/>
      <c r="M4035" s="14"/>
      <c r="N4035" s="14"/>
      <c r="O4035" s="14"/>
      <c r="P4035" s="14"/>
      <c r="Q4035" s="14"/>
      <c r="R4035" s="14"/>
      <c r="S4035" s="14"/>
      <c r="T4035" s="14"/>
      <c r="U4035" s="14"/>
      <c r="V4035" s="14"/>
      <c r="W4035" s="14"/>
      <c r="X4035" s="14"/>
      <c r="Y4035" s="14"/>
      <c r="Z4035" s="14"/>
    </row>
    <row r="4036">
      <c r="A4036" s="106">
        <v>4035.0</v>
      </c>
      <c r="B4036" s="107" t="s">
        <v>8903</v>
      </c>
      <c r="C4036" s="107" t="s">
        <v>10537</v>
      </c>
      <c r="D4036" s="107" t="s">
        <v>4509</v>
      </c>
      <c r="E4036" s="36" t="s">
        <v>10538</v>
      </c>
      <c r="F4036" s="14"/>
      <c r="G4036" s="14"/>
      <c r="H4036" s="14"/>
      <c r="I4036" s="14"/>
      <c r="J4036" s="14"/>
      <c r="K4036" s="14"/>
      <c r="L4036" s="14"/>
      <c r="M4036" s="14"/>
      <c r="N4036" s="14"/>
      <c r="O4036" s="14"/>
      <c r="P4036" s="14"/>
      <c r="Q4036" s="14"/>
      <c r="R4036" s="14"/>
      <c r="S4036" s="14"/>
      <c r="T4036" s="14"/>
      <c r="U4036" s="14"/>
      <c r="V4036" s="14"/>
      <c r="W4036" s="14"/>
      <c r="X4036" s="14"/>
      <c r="Y4036" s="14"/>
      <c r="Z4036" s="14"/>
    </row>
    <row r="4037">
      <c r="A4037" s="106">
        <v>4036.0</v>
      </c>
      <c r="B4037" s="107" t="s">
        <v>8903</v>
      </c>
      <c r="C4037" s="107" t="s">
        <v>5398</v>
      </c>
      <c r="D4037" s="107" t="s">
        <v>4509</v>
      </c>
      <c r="E4037" s="36" t="s">
        <v>10539</v>
      </c>
      <c r="F4037" s="14"/>
      <c r="G4037" s="14"/>
      <c r="H4037" s="14"/>
      <c r="I4037" s="14"/>
      <c r="J4037" s="14"/>
      <c r="K4037" s="14"/>
      <c r="L4037" s="14"/>
      <c r="M4037" s="14"/>
      <c r="N4037" s="14"/>
      <c r="O4037" s="14"/>
      <c r="P4037" s="14"/>
      <c r="Q4037" s="14"/>
      <c r="R4037" s="14"/>
      <c r="S4037" s="14"/>
      <c r="T4037" s="14"/>
      <c r="U4037" s="14"/>
      <c r="V4037" s="14"/>
      <c r="W4037" s="14"/>
      <c r="X4037" s="14"/>
      <c r="Y4037" s="14"/>
      <c r="Z4037" s="14"/>
    </row>
    <row r="4038">
      <c r="A4038" s="106">
        <v>4037.0</v>
      </c>
      <c r="B4038" s="107" t="s">
        <v>8903</v>
      </c>
      <c r="C4038" s="107" t="s">
        <v>8020</v>
      </c>
      <c r="D4038" s="107" t="s">
        <v>4505</v>
      </c>
      <c r="E4038" s="36" t="s">
        <v>10540</v>
      </c>
      <c r="F4038" s="14"/>
      <c r="G4038" s="14"/>
      <c r="H4038" s="14"/>
      <c r="I4038" s="14"/>
      <c r="J4038" s="14"/>
      <c r="K4038" s="14"/>
      <c r="L4038" s="14"/>
      <c r="M4038" s="14"/>
      <c r="N4038" s="14"/>
      <c r="O4038" s="14"/>
      <c r="P4038" s="14"/>
      <c r="Q4038" s="14"/>
      <c r="R4038" s="14"/>
      <c r="S4038" s="14"/>
      <c r="T4038" s="14"/>
      <c r="U4038" s="14"/>
      <c r="V4038" s="14"/>
      <c r="W4038" s="14"/>
      <c r="X4038" s="14"/>
      <c r="Y4038" s="14"/>
      <c r="Z4038" s="14"/>
    </row>
    <row r="4039">
      <c r="A4039" s="106">
        <v>4038.0</v>
      </c>
      <c r="B4039" s="107" t="s">
        <v>8903</v>
      </c>
      <c r="C4039" s="107" t="s">
        <v>10541</v>
      </c>
      <c r="D4039" s="107" t="s">
        <v>4509</v>
      </c>
      <c r="E4039" s="36" t="s">
        <v>10542</v>
      </c>
      <c r="F4039" s="14"/>
      <c r="G4039" s="14"/>
      <c r="H4039" s="14"/>
      <c r="I4039" s="14"/>
      <c r="J4039" s="14"/>
      <c r="K4039" s="14"/>
      <c r="L4039" s="14"/>
      <c r="M4039" s="14"/>
      <c r="N4039" s="14"/>
      <c r="O4039" s="14"/>
      <c r="P4039" s="14"/>
      <c r="Q4039" s="14"/>
      <c r="R4039" s="14"/>
      <c r="S4039" s="14"/>
      <c r="T4039" s="14"/>
      <c r="U4039" s="14"/>
      <c r="V4039" s="14"/>
      <c r="W4039" s="14"/>
      <c r="X4039" s="14"/>
      <c r="Y4039" s="14"/>
      <c r="Z4039" s="14"/>
    </row>
    <row r="4040">
      <c r="A4040" s="106">
        <v>4039.0</v>
      </c>
      <c r="B4040" s="107" t="s">
        <v>8903</v>
      </c>
      <c r="C4040" s="107" t="s">
        <v>10543</v>
      </c>
      <c r="D4040" s="107" t="s">
        <v>4509</v>
      </c>
      <c r="E4040" s="36" t="s">
        <v>10544</v>
      </c>
      <c r="F4040" s="14"/>
      <c r="G4040" s="14"/>
      <c r="H4040" s="14"/>
      <c r="I4040" s="14"/>
      <c r="J4040" s="14"/>
      <c r="K4040" s="14"/>
      <c r="L4040" s="14"/>
      <c r="M4040" s="14"/>
      <c r="N4040" s="14"/>
      <c r="O4040" s="14"/>
      <c r="P4040" s="14"/>
      <c r="Q4040" s="14"/>
      <c r="R4040" s="14"/>
      <c r="S4040" s="14"/>
      <c r="T4040" s="14"/>
      <c r="U4040" s="14"/>
      <c r="V4040" s="14"/>
      <c r="W4040" s="14"/>
      <c r="X4040" s="14"/>
      <c r="Y4040" s="14"/>
      <c r="Z4040" s="14"/>
    </row>
    <row r="4041">
      <c r="A4041" s="106">
        <v>4040.0</v>
      </c>
      <c r="B4041" s="107" t="s">
        <v>8903</v>
      </c>
      <c r="C4041" s="107" t="s">
        <v>10545</v>
      </c>
      <c r="D4041" s="107" t="s">
        <v>4505</v>
      </c>
      <c r="E4041" s="36" t="s">
        <v>10546</v>
      </c>
      <c r="F4041" s="14"/>
      <c r="G4041" s="14"/>
      <c r="H4041" s="14"/>
      <c r="I4041" s="14"/>
      <c r="J4041" s="14"/>
      <c r="K4041" s="14"/>
      <c r="L4041" s="14"/>
      <c r="M4041" s="14"/>
      <c r="N4041" s="14"/>
      <c r="O4041" s="14"/>
      <c r="P4041" s="14"/>
      <c r="Q4041" s="14"/>
      <c r="R4041" s="14"/>
      <c r="S4041" s="14"/>
      <c r="T4041" s="14"/>
      <c r="U4041" s="14"/>
      <c r="V4041" s="14"/>
      <c r="W4041" s="14"/>
      <c r="X4041" s="14"/>
      <c r="Y4041" s="14"/>
      <c r="Z4041" s="14"/>
    </row>
    <row r="4042">
      <c r="A4042" s="106">
        <v>4041.0</v>
      </c>
      <c r="B4042" s="107" t="s">
        <v>8903</v>
      </c>
      <c r="C4042" s="107" t="s">
        <v>7583</v>
      </c>
      <c r="D4042" s="107" t="s">
        <v>4509</v>
      </c>
      <c r="E4042" s="36" t="s">
        <v>10547</v>
      </c>
      <c r="F4042" s="14"/>
      <c r="G4042" s="14"/>
      <c r="H4042" s="14"/>
      <c r="I4042" s="14"/>
      <c r="J4042" s="14"/>
      <c r="K4042" s="14"/>
      <c r="L4042" s="14"/>
      <c r="M4042" s="14"/>
      <c r="N4042" s="14"/>
      <c r="O4042" s="14"/>
      <c r="P4042" s="14"/>
      <c r="Q4042" s="14"/>
      <c r="R4042" s="14"/>
      <c r="S4042" s="14"/>
      <c r="T4042" s="14"/>
      <c r="U4042" s="14"/>
      <c r="V4042" s="14"/>
      <c r="W4042" s="14"/>
      <c r="X4042" s="14"/>
      <c r="Y4042" s="14"/>
      <c r="Z4042" s="14"/>
    </row>
    <row r="4043">
      <c r="A4043" s="106">
        <v>4042.0</v>
      </c>
      <c r="B4043" s="107" t="s">
        <v>8903</v>
      </c>
      <c r="C4043" s="107" t="s">
        <v>10548</v>
      </c>
      <c r="D4043" s="107" t="s">
        <v>4509</v>
      </c>
      <c r="E4043" s="36" t="s">
        <v>4316</v>
      </c>
      <c r="F4043" s="14"/>
      <c r="G4043" s="14"/>
      <c r="H4043" s="14"/>
      <c r="I4043" s="14"/>
      <c r="J4043" s="14"/>
      <c r="K4043" s="14"/>
      <c r="L4043" s="14"/>
      <c r="M4043" s="14"/>
      <c r="N4043" s="14"/>
      <c r="O4043" s="14"/>
      <c r="P4043" s="14"/>
      <c r="Q4043" s="14"/>
      <c r="R4043" s="14"/>
      <c r="S4043" s="14"/>
      <c r="T4043" s="14"/>
      <c r="U4043" s="14"/>
      <c r="V4043" s="14"/>
      <c r="W4043" s="14"/>
      <c r="X4043" s="14"/>
      <c r="Y4043" s="14"/>
      <c r="Z4043" s="14"/>
    </row>
    <row r="4044">
      <c r="A4044" s="106">
        <v>4043.0</v>
      </c>
      <c r="B4044" s="107" t="s">
        <v>8903</v>
      </c>
      <c r="C4044" s="108">
        <v>123456.0</v>
      </c>
      <c r="D4044" s="107" t="s">
        <v>4509</v>
      </c>
      <c r="E4044" s="36" t="s">
        <v>10549</v>
      </c>
      <c r="F4044" s="14"/>
      <c r="G4044" s="14"/>
      <c r="H4044" s="14"/>
      <c r="I4044" s="14"/>
      <c r="J4044" s="14"/>
      <c r="K4044" s="14"/>
      <c r="L4044" s="14"/>
      <c r="M4044" s="14"/>
      <c r="N4044" s="14"/>
      <c r="O4044" s="14"/>
      <c r="P4044" s="14"/>
      <c r="Q4044" s="14"/>
      <c r="R4044" s="14"/>
      <c r="S4044" s="14"/>
      <c r="T4044" s="14"/>
      <c r="U4044" s="14"/>
      <c r="V4044" s="14"/>
      <c r="W4044" s="14"/>
      <c r="X4044" s="14"/>
      <c r="Y4044" s="14"/>
      <c r="Z4044" s="14"/>
    </row>
    <row r="4045">
      <c r="A4045" s="106">
        <v>4044.0</v>
      </c>
      <c r="B4045" s="107" t="s">
        <v>8903</v>
      </c>
      <c r="C4045" s="107" t="s">
        <v>10550</v>
      </c>
      <c r="D4045" s="107" t="s">
        <v>4509</v>
      </c>
      <c r="E4045" s="36" t="s">
        <v>10551</v>
      </c>
      <c r="F4045" s="14"/>
      <c r="G4045" s="14"/>
      <c r="H4045" s="14"/>
      <c r="I4045" s="14"/>
      <c r="J4045" s="14"/>
      <c r="K4045" s="14"/>
      <c r="L4045" s="14"/>
      <c r="M4045" s="14"/>
      <c r="N4045" s="14"/>
      <c r="O4045" s="14"/>
      <c r="P4045" s="14"/>
      <c r="Q4045" s="14"/>
      <c r="R4045" s="14"/>
      <c r="S4045" s="14"/>
      <c r="T4045" s="14"/>
      <c r="U4045" s="14"/>
      <c r="V4045" s="14"/>
      <c r="W4045" s="14"/>
      <c r="X4045" s="14"/>
      <c r="Y4045" s="14"/>
      <c r="Z4045" s="14"/>
    </row>
    <row r="4046">
      <c r="A4046" s="106">
        <v>4045.0</v>
      </c>
      <c r="B4046" s="107" t="s">
        <v>8903</v>
      </c>
      <c r="C4046" s="107" t="s">
        <v>4504</v>
      </c>
      <c r="D4046" s="107" t="s">
        <v>4505</v>
      </c>
      <c r="E4046" s="36" t="s">
        <v>10552</v>
      </c>
      <c r="F4046" s="14"/>
      <c r="G4046" s="14"/>
      <c r="H4046" s="14"/>
      <c r="I4046" s="14"/>
      <c r="J4046" s="14"/>
      <c r="K4046" s="14"/>
      <c r="L4046" s="14"/>
      <c r="M4046" s="14"/>
      <c r="N4046" s="14"/>
      <c r="O4046" s="14"/>
      <c r="P4046" s="14"/>
      <c r="Q4046" s="14"/>
      <c r="R4046" s="14"/>
      <c r="S4046" s="14"/>
      <c r="T4046" s="14"/>
      <c r="U4046" s="14"/>
      <c r="V4046" s="14"/>
      <c r="W4046" s="14"/>
      <c r="X4046" s="14"/>
      <c r="Y4046" s="14"/>
      <c r="Z4046" s="14"/>
    </row>
    <row r="4047">
      <c r="A4047" s="106">
        <v>4046.0</v>
      </c>
      <c r="B4047" s="107" t="s">
        <v>8903</v>
      </c>
      <c r="C4047" s="107" t="s">
        <v>8438</v>
      </c>
      <c r="D4047" s="107" t="s">
        <v>4509</v>
      </c>
      <c r="E4047" s="36" t="s">
        <v>10553</v>
      </c>
      <c r="F4047" s="14"/>
      <c r="G4047" s="14"/>
      <c r="H4047" s="14"/>
      <c r="I4047" s="14"/>
      <c r="J4047" s="14"/>
      <c r="K4047" s="14"/>
      <c r="L4047" s="14"/>
      <c r="M4047" s="14"/>
      <c r="N4047" s="14"/>
      <c r="O4047" s="14"/>
      <c r="P4047" s="14"/>
      <c r="Q4047" s="14"/>
      <c r="R4047" s="14"/>
      <c r="S4047" s="14"/>
      <c r="T4047" s="14"/>
      <c r="U4047" s="14"/>
      <c r="V4047" s="14"/>
      <c r="W4047" s="14"/>
      <c r="X4047" s="14"/>
      <c r="Y4047" s="14"/>
      <c r="Z4047" s="14"/>
    </row>
    <row r="4048">
      <c r="A4048" s="106">
        <v>4047.0</v>
      </c>
      <c r="B4048" s="107" t="s">
        <v>8903</v>
      </c>
      <c r="C4048" s="107" t="s">
        <v>6780</v>
      </c>
      <c r="D4048" s="107" t="s">
        <v>4509</v>
      </c>
      <c r="E4048" s="36" t="s">
        <v>10554</v>
      </c>
      <c r="F4048" s="14"/>
      <c r="G4048" s="14"/>
      <c r="H4048" s="14"/>
      <c r="I4048" s="14"/>
      <c r="J4048" s="14"/>
      <c r="K4048" s="14"/>
      <c r="L4048" s="14"/>
      <c r="M4048" s="14"/>
      <c r="N4048" s="14"/>
      <c r="O4048" s="14"/>
      <c r="P4048" s="14"/>
      <c r="Q4048" s="14"/>
      <c r="R4048" s="14"/>
      <c r="S4048" s="14"/>
      <c r="T4048" s="14"/>
      <c r="U4048" s="14"/>
      <c r="V4048" s="14"/>
      <c r="W4048" s="14"/>
      <c r="X4048" s="14"/>
      <c r="Y4048" s="14"/>
      <c r="Z4048" s="14"/>
    </row>
    <row r="4049">
      <c r="A4049" s="106">
        <v>4048.0</v>
      </c>
      <c r="B4049" s="107" t="s">
        <v>8903</v>
      </c>
      <c r="C4049" s="107" t="s">
        <v>10555</v>
      </c>
      <c r="D4049" s="107" t="s">
        <v>4509</v>
      </c>
      <c r="E4049" s="36" t="s">
        <v>10556</v>
      </c>
      <c r="F4049" s="14"/>
      <c r="G4049" s="14"/>
      <c r="H4049" s="14"/>
      <c r="I4049" s="14"/>
      <c r="J4049" s="14"/>
      <c r="K4049" s="14"/>
      <c r="L4049" s="14"/>
      <c r="M4049" s="14"/>
      <c r="N4049" s="14"/>
      <c r="O4049" s="14"/>
      <c r="P4049" s="14"/>
      <c r="Q4049" s="14"/>
      <c r="R4049" s="14"/>
      <c r="S4049" s="14"/>
      <c r="T4049" s="14"/>
      <c r="U4049" s="14"/>
      <c r="V4049" s="14"/>
      <c r="W4049" s="14"/>
      <c r="X4049" s="14"/>
      <c r="Y4049" s="14"/>
      <c r="Z4049" s="14"/>
    </row>
    <row r="4050">
      <c r="A4050" s="106">
        <v>4049.0</v>
      </c>
      <c r="B4050" s="107" t="s">
        <v>8903</v>
      </c>
      <c r="C4050" s="107" t="s">
        <v>10557</v>
      </c>
      <c r="D4050" s="107" t="s">
        <v>4509</v>
      </c>
      <c r="E4050" s="36" t="s">
        <v>10558</v>
      </c>
      <c r="F4050" s="14"/>
      <c r="G4050" s="14"/>
      <c r="H4050" s="14"/>
      <c r="I4050" s="14"/>
      <c r="J4050" s="14"/>
      <c r="K4050" s="14"/>
      <c r="L4050" s="14"/>
      <c r="M4050" s="14"/>
      <c r="N4050" s="14"/>
      <c r="O4050" s="14"/>
      <c r="P4050" s="14"/>
      <c r="Q4050" s="14"/>
      <c r="R4050" s="14"/>
      <c r="S4050" s="14"/>
      <c r="T4050" s="14"/>
      <c r="U4050" s="14"/>
      <c r="V4050" s="14"/>
      <c r="W4050" s="14"/>
      <c r="X4050" s="14"/>
      <c r="Y4050" s="14"/>
      <c r="Z4050" s="14"/>
    </row>
    <row r="4051">
      <c r="A4051" s="106">
        <v>4050.0</v>
      </c>
      <c r="B4051" s="107" t="s">
        <v>8903</v>
      </c>
      <c r="C4051" s="107" t="s">
        <v>7723</v>
      </c>
      <c r="D4051" s="107" t="s">
        <v>4509</v>
      </c>
      <c r="E4051" s="36" t="s">
        <v>10559</v>
      </c>
      <c r="F4051" s="14"/>
      <c r="G4051" s="14"/>
      <c r="H4051" s="14"/>
      <c r="I4051" s="14"/>
      <c r="J4051" s="14"/>
      <c r="K4051" s="14"/>
      <c r="L4051" s="14"/>
      <c r="M4051" s="14"/>
      <c r="N4051" s="14"/>
      <c r="O4051" s="14"/>
      <c r="P4051" s="14"/>
      <c r="Q4051" s="14"/>
      <c r="R4051" s="14"/>
      <c r="S4051" s="14"/>
      <c r="T4051" s="14"/>
      <c r="U4051" s="14"/>
      <c r="V4051" s="14"/>
      <c r="W4051" s="14"/>
      <c r="X4051" s="14"/>
      <c r="Y4051" s="14"/>
      <c r="Z4051" s="14"/>
    </row>
    <row r="4052">
      <c r="A4052" s="106">
        <v>4051.0</v>
      </c>
      <c r="B4052" s="107" t="s">
        <v>8903</v>
      </c>
      <c r="C4052" s="107" t="s">
        <v>10560</v>
      </c>
      <c r="D4052" s="107" t="s">
        <v>4569</v>
      </c>
      <c r="E4052" s="36" t="s">
        <v>10561</v>
      </c>
      <c r="F4052" s="14"/>
      <c r="G4052" s="14"/>
      <c r="H4052" s="14"/>
      <c r="I4052" s="14"/>
      <c r="J4052" s="14"/>
      <c r="K4052" s="14"/>
      <c r="L4052" s="14"/>
      <c r="M4052" s="14"/>
      <c r="N4052" s="14"/>
      <c r="O4052" s="14"/>
      <c r="P4052" s="14"/>
      <c r="Q4052" s="14"/>
      <c r="R4052" s="14"/>
      <c r="S4052" s="14"/>
      <c r="T4052" s="14"/>
      <c r="U4052" s="14"/>
      <c r="V4052" s="14"/>
      <c r="W4052" s="14"/>
      <c r="X4052" s="14"/>
      <c r="Y4052" s="14"/>
      <c r="Z4052" s="14"/>
    </row>
    <row r="4053">
      <c r="A4053" s="106">
        <v>4052.0</v>
      </c>
      <c r="B4053" s="107" t="s">
        <v>8903</v>
      </c>
      <c r="C4053" s="107" t="s">
        <v>4521</v>
      </c>
      <c r="D4053" s="107" t="s">
        <v>4509</v>
      </c>
      <c r="E4053" s="36" t="s">
        <v>10562</v>
      </c>
      <c r="F4053" s="14"/>
      <c r="G4053" s="14"/>
      <c r="H4053" s="14"/>
      <c r="I4053" s="14"/>
      <c r="J4053" s="14"/>
      <c r="K4053" s="14"/>
      <c r="L4053" s="14"/>
      <c r="M4053" s="14"/>
      <c r="N4053" s="14"/>
      <c r="O4053" s="14"/>
      <c r="P4053" s="14"/>
      <c r="Q4053" s="14"/>
      <c r="R4053" s="14"/>
      <c r="S4053" s="14"/>
      <c r="T4053" s="14"/>
      <c r="U4053" s="14"/>
      <c r="V4053" s="14"/>
      <c r="W4053" s="14"/>
      <c r="X4053" s="14"/>
      <c r="Y4053" s="14"/>
      <c r="Z4053" s="14"/>
    </row>
    <row r="4054">
      <c r="A4054" s="106">
        <v>4053.0</v>
      </c>
      <c r="B4054" s="107" t="s">
        <v>8903</v>
      </c>
      <c r="C4054" s="107" t="s">
        <v>4504</v>
      </c>
      <c r="D4054" s="107" t="s">
        <v>4509</v>
      </c>
      <c r="E4054" s="36" t="s">
        <v>10563</v>
      </c>
      <c r="F4054" s="14"/>
      <c r="G4054" s="14"/>
      <c r="H4054" s="14"/>
      <c r="I4054" s="14"/>
      <c r="J4054" s="14"/>
      <c r="K4054" s="14"/>
      <c r="L4054" s="14"/>
      <c r="M4054" s="14"/>
      <c r="N4054" s="14"/>
      <c r="O4054" s="14"/>
      <c r="P4054" s="14"/>
      <c r="Q4054" s="14"/>
      <c r="R4054" s="14"/>
      <c r="S4054" s="14"/>
      <c r="T4054" s="14"/>
      <c r="U4054" s="14"/>
      <c r="V4054" s="14"/>
      <c r="W4054" s="14"/>
      <c r="X4054" s="14"/>
      <c r="Y4054" s="14"/>
      <c r="Z4054" s="14"/>
    </row>
    <row r="4055">
      <c r="A4055" s="106">
        <v>4054.0</v>
      </c>
      <c r="B4055" s="107" t="s">
        <v>8903</v>
      </c>
      <c r="C4055" s="107" t="s">
        <v>10564</v>
      </c>
      <c r="D4055" s="107" t="s">
        <v>4509</v>
      </c>
      <c r="E4055" s="36" t="s">
        <v>10565</v>
      </c>
      <c r="F4055" s="14"/>
      <c r="G4055" s="14"/>
      <c r="H4055" s="14"/>
      <c r="I4055" s="14"/>
      <c r="J4055" s="14"/>
      <c r="K4055" s="14"/>
      <c r="L4055" s="14"/>
      <c r="M4055" s="14"/>
      <c r="N4055" s="14"/>
      <c r="O4055" s="14"/>
      <c r="P4055" s="14"/>
      <c r="Q4055" s="14"/>
      <c r="R4055" s="14"/>
      <c r="S4055" s="14"/>
      <c r="T4055" s="14"/>
      <c r="U4055" s="14"/>
      <c r="V4055" s="14"/>
      <c r="W4055" s="14"/>
      <c r="X4055" s="14"/>
      <c r="Y4055" s="14"/>
      <c r="Z4055" s="14"/>
    </row>
    <row r="4056">
      <c r="A4056" s="106">
        <v>4055.0</v>
      </c>
      <c r="B4056" s="107" t="s">
        <v>8903</v>
      </c>
      <c r="C4056" s="107" t="s">
        <v>10566</v>
      </c>
      <c r="D4056" s="107" t="s">
        <v>4509</v>
      </c>
      <c r="E4056" s="36" t="s">
        <v>10567</v>
      </c>
      <c r="F4056" s="14"/>
      <c r="G4056" s="14"/>
      <c r="H4056" s="14"/>
      <c r="I4056" s="14"/>
      <c r="J4056" s="14"/>
      <c r="K4056" s="14"/>
      <c r="L4056" s="14"/>
      <c r="M4056" s="14"/>
      <c r="N4056" s="14"/>
      <c r="O4056" s="14"/>
      <c r="P4056" s="14"/>
      <c r="Q4056" s="14"/>
      <c r="R4056" s="14"/>
      <c r="S4056" s="14"/>
      <c r="T4056" s="14"/>
      <c r="U4056" s="14"/>
      <c r="V4056" s="14"/>
      <c r="W4056" s="14"/>
      <c r="X4056" s="14"/>
      <c r="Y4056" s="14"/>
      <c r="Z4056" s="14"/>
    </row>
    <row r="4057">
      <c r="A4057" s="106">
        <v>4056.0</v>
      </c>
      <c r="B4057" s="107" t="s">
        <v>8903</v>
      </c>
      <c r="C4057" s="107" t="s">
        <v>5792</v>
      </c>
      <c r="D4057" s="107" t="s">
        <v>4509</v>
      </c>
      <c r="E4057" s="36" t="s">
        <v>10568</v>
      </c>
      <c r="F4057" s="14"/>
      <c r="G4057" s="14"/>
      <c r="H4057" s="14"/>
      <c r="I4057" s="14"/>
      <c r="J4057" s="14"/>
      <c r="K4057" s="14"/>
      <c r="L4057" s="14"/>
      <c r="M4057" s="14"/>
      <c r="N4057" s="14"/>
      <c r="O4057" s="14"/>
      <c r="P4057" s="14"/>
      <c r="Q4057" s="14"/>
      <c r="R4057" s="14"/>
      <c r="S4057" s="14"/>
      <c r="T4057" s="14"/>
      <c r="U4057" s="14"/>
      <c r="V4057" s="14"/>
      <c r="W4057" s="14"/>
      <c r="X4057" s="14"/>
      <c r="Y4057" s="14"/>
      <c r="Z4057" s="14"/>
    </row>
    <row r="4058">
      <c r="A4058" s="106">
        <v>4057.0</v>
      </c>
      <c r="B4058" s="107" t="s">
        <v>8903</v>
      </c>
      <c r="C4058" s="107" t="s">
        <v>4618</v>
      </c>
      <c r="D4058" s="107" t="s">
        <v>4509</v>
      </c>
      <c r="E4058" s="36" t="s">
        <v>10569</v>
      </c>
      <c r="F4058" s="14"/>
      <c r="G4058" s="14"/>
      <c r="H4058" s="14"/>
      <c r="I4058" s="14"/>
      <c r="J4058" s="14"/>
      <c r="K4058" s="14"/>
      <c r="L4058" s="14"/>
      <c r="M4058" s="14"/>
      <c r="N4058" s="14"/>
      <c r="O4058" s="14"/>
      <c r="P4058" s="14"/>
      <c r="Q4058" s="14"/>
      <c r="R4058" s="14"/>
      <c r="S4058" s="14"/>
      <c r="T4058" s="14"/>
      <c r="U4058" s="14"/>
      <c r="V4058" s="14"/>
      <c r="W4058" s="14"/>
      <c r="X4058" s="14"/>
      <c r="Y4058" s="14"/>
      <c r="Z4058" s="14"/>
    </row>
    <row r="4059">
      <c r="A4059" s="106">
        <v>4058.0</v>
      </c>
      <c r="B4059" s="107" t="s">
        <v>8903</v>
      </c>
      <c r="C4059" s="107" t="s">
        <v>5609</v>
      </c>
      <c r="D4059" s="107" t="s">
        <v>4509</v>
      </c>
      <c r="E4059" s="36" t="s">
        <v>10570</v>
      </c>
      <c r="F4059" s="14"/>
      <c r="G4059" s="14"/>
      <c r="H4059" s="14"/>
      <c r="I4059" s="14"/>
      <c r="J4059" s="14"/>
      <c r="K4059" s="14"/>
      <c r="L4059" s="14"/>
      <c r="M4059" s="14"/>
      <c r="N4059" s="14"/>
      <c r="O4059" s="14"/>
      <c r="P4059" s="14"/>
      <c r="Q4059" s="14"/>
      <c r="R4059" s="14"/>
      <c r="S4059" s="14"/>
      <c r="T4059" s="14"/>
      <c r="U4059" s="14"/>
      <c r="V4059" s="14"/>
      <c r="W4059" s="14"/>
      <c r="X4059" s="14"/>
      <c r="Y4059" s="14"/>
      <c r="Z4059" s="14"/>
    </row>
    <row r="4060">
      <c r="A4060" s="106">
        <v>4059.0</v>
      </c>
      <c r="B4060" s="107" t="s">
        <v>8903</v>
      </c>
      <c r="C4060" s="107" t="s">
        <v>8392</v>
      </c>
      <c r="D4060" s="107" t="s">
        <v>4509</v>
      </c>
      <c r="E4060" s="36" t="s">
        <v>10571</v>
      </c>
      <c r="F4060" s="14"/>
      <c r="G4060" s="14"/>
      <c r="H4060" s="14"/>
      <c r="I4060" s="14"/>
      <c r="J4060" s="14"/>
      <c r="K4060" s="14"/>
      <c r="L4060" s="14"/>
      <c r="M4060" s="14"/>
      <c r="N4060" s="14"/>
      <c r="O4060" s="14"/>
      <c r="P4060" s="14"/>
      <c r="Q4060" s="14"/>
      <c r="R4060" s="14"/>
      <c r="S4060" s="14"/>
      <c r="T4060" s="14"/>
      <c r="U4060" s="14"/>
      <c r="V4060" s="14"/>
      <c r="W4060" s="14"/>
      <c r="X4060" s="14"/>
      <c r="Y4060" s="14"/>
      <c r="Z4060" s="14"/>
    </row>
    <row r="4061">
      <c r="A4061" s="106">
        <v>4060.0</v>
      </c>
      <c r="B4061" s="107" t="s">
        <v>8903</v>
      </c>
      <c r="C4061" s="107" t="s">
        <v>10572</v>
      </c>
      <c r="D4061" s="107" t="s">
        <v>4509</v>
      </c>
      <c r="E4061" s="36" t="s">
        <v>10573</v>
      </c>
      <c r="F4061" s="14"/>
      <c r="G4061" s="14"/>
      <c r="H4061" s="14"/>
      <c r="I4061" s="14"/>
      <c r="J4061" s="14"/>
      <c r="K4061" s="14"/>
      <c r="L4061" s="14"/>
      <c r="M4061" s="14"/>
      <c r="N4061" s="14"/>
      <c r="O4061" s="14"/>
      <c r="P4061" s="14"/>
      <c r="Q4061" s="14"/>
      <c r="R4061" s="14"/>
      <c r="S4061" s="14"/>
      <c r="T4061" s="14"/>
      <c r="U4061" s="14"/>
      <c r="V4061" s="14"/>
      <c r="W4061" s="14"/>
      <c r="X4061" s="14"/>
      <c r="Y4061" s="14"/>
      <c r="Z4061" s="14"/>
    </row>
    <row r="4062">
      <c r="A4062" s="106">
        <v>4061.0</v>
      </c>
      <c r="B4062" s="107" t="s">
        <v>8903</v>
      </c>
      <c r="C4062" s="107" t="s">
        <v>10574</v>
      </c>
      <c r="D4062" s="107" t="s">
        <v>4509</v>
      </c>
      <c r="E4062" s="36" t="s">
        <v>10575</v>
      </c>
      <c r="F4062" s="14"/>
      <c r="G4062" s="14"/>
      <c r="H4062" s="14"/>
      <c r="I4062" s="14"/>
      <c r="J4062" s="14"/>
      <c r="K4062" s="14"/>
      <c r="L4062" s="14"/>
      <c r="M4062" s="14"/>
      <c r="N4062" s="14"/>
      <c r="O4062" s="14"/>
      <c r="P4062" s="14"/>
      <c r="Q4062" s="14"/>
      <c r="R4062" s="14"/>
      <c r="S4062" s="14"/>
      <c r="T4062" s="14"/>
      <c r="U4062" s="14"/>
      <c r="V4062" s="14"/>
      <c r="W4062" s="14"/>
      <c r="X4062" s="14"/>
      <c r="Y4062" s="14"/>
      <c r="Z4062" s="14"/>
    </row>
    <row r="4063">
      <c r="A4063" s="106">
        <v>4062.0</v>
      </c>
      <c r="B4063" s="107" t="s">
        <v>8903</v>
      </c>
      <c r="C4063" s="107" t="s">
        <v>10576</v>
      </c>
      <c r="D4063" s="107" t="s">
        <v>4509</v>
      </c>
      <c r="E4063" s="36" t="s">
        <v>10577</v>
      </c>
      <c r="F4063" s="14"/>
      <c r="G4063" s="14"/>
      <c r="H4063" s="14"/>
      <c r="I4063" s="14"/>
      <c r="J4063" s="14"/>
      <c r="K4063" s="14"/>
      <c r="L4063" s="14"/>
      <c r="M4063" s="14"/>
      <c r="N4063" s="14"/>
      <c r="O4063" s="14"/>
      <c r="P4063" s="14"/>
      <c r="Q4063" s="14"/>
      <c r="R4063" s="14"/>
      <c r="S4063" s="14"/>
      <c r="T4063" s="14"/>
      <c r="U4063" s="14"/>
      <c r="V4063" s="14"/>
      <c r="W4063" s="14"/>
      <c r="X4063" s="14"/>
      <c r="Y4063" s="14"/>
      <c r="Z4063" s="14"/>
    </row>
    <row r="4064">
      <c r="A4064" s="106">
        <v>4063.0</v>
      </c>
      <c r="B4064" s="107" t="s">
        <v>8903</v>
      </c>
      <c r="C4064" s="107" t="s">
        <v>5525</v>
      </c>
      <c r="D4064" s="107" t="s">
        <v>4509</v>
      </c>
      <c r="E4064" s="36" t="s">
        <v>10578</v>
      </c>
      <c r="F4064" s="14"/>
      <c r="G4064" s="14"/>
      <c r="H4064" s="14"/>
      <c r="I4064" s="14"/>
      <c r="J4064" s="14"/>
      <c r="K4064" s="14"/>
      <c r="L4064" s="14"/>
      <c r="M4064" s="14"/>
      <c r="N4064" s="14"/>
      <c r="O4064" s="14"/>
      <c r="P4064" s="14"/>
      <c r="Q4064" s="14"/>
      <c r="R4064" s="14"/>
      <c r="S4064" s="14"/>
      <c r="T4064" s="14"/>
      <c r="U4064" s="14"/>
      <c r="V4064" s="14"/>
      <c r="W4064" s="14"/>
      <c r="X4064" s="14"/>
      <c r="Y4064" s="14"/>
      <c r="Z4064" s="14"/>
    </row>
    <row r="4065">
      <c r="A4065" s="106">
        <v>4064.0</v>
      </c>
      <c r="B4065" s="107" t="s">
        <v>8903</v>
      </c>
      <c r="C4065" s="107" t="s">
        <v>7682</v>
      </c>
      <c r="D4065" s="107" t="s">
        <v>4509</v>
      </c>
      <c r="E4065" s="36" t="s">
        <v>10579</v>
      </c>
      <c r="F4065" s="14"/>
      <c r="G4065" s="14"/>
      <c r="H4065" s="14"/>
      <c r="I4065" s="14"/>
      <c r="J4065" s="14"/>
      <c r="K4065" s="14"/>
      <c r="L4065" s="14"/>
      <c r="M4065" s="14"/>
      <c r="N4065" s="14"/>
      <c r="O4065" s="14"/>
      <c r="P4065" s="14"/>
      <c r="Q4065" s="14"/>
      <c r="R4065" s="14"/>
      <c r="S4065" s="14"/>
      <c r="T4065" s="14"/>
      <c r="U4065" s="14"/>
      <c r="V4065" s="14"/>
      <c r="W4065" s="14"/>
      <c r="X4065" s="14"/>
      <c r="Y4065" s="14"/>
      <c r="Z4065" s="14"/>
    </row>
    <row r="4066">
      <c r="A4066" s="106">
        <v>4065.0</v>
      </c>
      <c r="B4066" s="107" t="s">
        <v>8903</v>
      </c>
      <c r="C4066" s="108">
        <v>2022.0</v>
      </c>
      <c r="D4066" s="107" t="s">
        <v>4509</v>
      </c>
      <c r="E4066" s="36" t="s">
        <v>10580</v>
      </c>
      <c r="F4066" s="14"/>
      <c r="G4066" s="14"/>
      <c r="H4066" s="14"/>
      <c r="I4066" s="14"/>
      <c r="J4066" s="14"/>
      <c r="K4066" s="14"/>
      <c r="L4066" s="14"/>
      <c r="M4066" s="14"/>
      <c r="N4066" s="14"/>
      <c r="O4066" s="14"/>
      <c r="P4066" s="14"/>
      <c r="Q4066" s="14"/>
      <c r="R4066" s="14"/>
      <c r="S4066" s="14"/>
      <c r="T4066" s="14"/>
      <c r="U4066" s="14"/>
      <c r="V4066" s="14"/>
      <c r="W4066" s="14"/>
      <c r="X4066" s="14"/>
      <c r="Y4066" s="14"/>
      <c r="Z4066" s="14"/>
    </row>
    <row r="4067">
      <c r="A4067" s="106">
        <v>4066.0</v>
      </c>
      <c r="B4067" s="107" t="s">
        <v>8903</v>
      </c>
      <c r="C4067" s="107" t="s">
        <v>10581</v>
      </c>
      <c r="D4067" s="107" t="s">
        <v>4509</v>
      </c>
      <c r="E4067" s="36" t="s">
        <v>10582</v>
      </c>
      <c r="F4067" s="14"/>
      <c r="G4067" s="14"/>
      <c r="H4067" s="14"/>
      <c r="I4067" s="14"/>
      <c r="J4067" s="14"/>
      <c r="K4067" s="14"/>
      <c r="L4067" s="14"/>
      <c r="M4067" s="14"/>
      <c r="N4067" s="14"/>
      <c r="O4067" s="14"/>
      <c r="P4067" s="14"/>
      <c r="Q4067" s="14"/>
      <c r="R4067" s="14"/>
      <c r="S4067" s="14"/>
      <c r="T4067" s="14"/>
      <c r="U4067" s="14"/>
      <c r="V4067" s="14"/>
      <c r="W4067" s="14"/>
      <c r="X4067" s="14"/>
      <c r="Y4067" s="14"/>
      <c r="Z4067" s="14"/>
    </row>
    <row r="4068">
      <c r="A4068" s="106">
        <v>4067.0</v>
      </c>
      <c r="B4068" s="107" t="s">
        <v>8903</v>
      </c>
      <c r="C4068" s="107" t="s">
        <v>5964</v>
      </c>
      <c r="D4068" s="107" t="s">
        <v>4509</v>
      </c>
      <c r="E4068" s="36" t="s">
        <v>10583</v>
      </c>
      <c r="F4068" s="14"/>
      <c r="G4068" s="14"/>
      <c r="H4068" s="14"/>
      <c r="I4068" s="14"/>
      <c r="J4068" s="14"/>
      <c r="K4068" s="14"/>
      <c r="L4068" s="14"/>
      <c r="M4068" s="14"/>
      <c r="N4068" s="14"/>
      <c r="O4068" s="14"/>
      <c r="P4068" s="14"/>
      <c r="Q4068" s="14"/>
      <c r="R4068" s="14"/>
      <c r="S4068" s="14"/>
      <c r="T4068" s="14"/>
      <c r="U4068" s="14"/>
      <c r="V4068" s="14"/>
      <c r="W4068" s="14"/>
      <c r="X4068" s="14"/>
      <c r="Y4068" s="14"/>
      <c r="Z4068" s="14"/>
    </row>
    <row r="4069">
      <c r="A4069" s="106">
        <v>4068.0</v>
      </c>
      <c r="B4069" s="107" t="s">
        <v>8903</v>
      </c>
      <c r="C4069" s="107" t="s">
        <v>10584</v>
      </c>
      <c r="D4069" s="107" t="s">
        <v>4509</v>
      </c>
      <c r="E4069" s="36" t="s">
        <v>10585</v>
      </c>
      <c r="F4069" s="14"/>
      <c r="G4069" s="14"/>
      <c r="H4069" s="14"/>
      <c r="I4069" s="14"/>
      <c r="J4069" s="14"/>
      <c r="K4069" s="14"/>
      <c r="L4069" s="14"/>
      <c r="M4069" s="14"/>
      <c r="N4069" s="14"/>
      <c r="O4069" s="14"/>
      <c r="P4069" s="14"/>
      <c r="Q4069" s="14"/>
      <c r="R4069" s="14"/>
      <c r="S4069" s="14"/>
      <c r="T4069" s="14"/>
      <c r="U4069" s="14"/>
      <c r="V4069" s="14"/>
      <c r="W4069" s="14"/>
      <c r="X4069" s="14"/>
      <c r="Y4069" s="14"/>
      <c r="Z4069" s="14"/>
    </row>
    <row r="4070">
      <c r="A4070" s="106">
        <v>4069.0</v>
      </c>
      <c r="B4070" s="107" t="s">
        <v>8903</v>
      </c>
      <c r="C4070" s="107" t="s">
        <v>5025</v>
      </c>
      <c r="D4070" s="107" t="s">
        <v>4509</v>
      </c>
      <c r="E4070" s="36" t="s">
        <v>10586</v>
      </c>
      <c r="F4070" s="14"/>
      <c r="G4070" s="14"/>
      <c r="H4070" s="14"/>
      <c r="I4070" s="14"/>
      <c r="J4070" s="14"/>
      <c r="K4070" s="14"/>
      <c r="L4070" s="14"/>
      <c r="M4070" s="14"/>
      <c r="N4070" s="14"/>
      <c r="O4070" s="14"/>
      <c r="P4070" s="14"/>
      <c r="Q4070" s="14"/>
      <c r="R4070" s="14"/>
      <c r="S4070" s="14"/>
      <c r="T4070" s="14"/>
      <c r="U4070" s="14"/>
      <c r="V4070" s="14"/>
      <c r="W4070" s="14"/>
      <c r="X4070" s="14"/>
      <c r="Y4070" s="14"/>
      <c r="Z4070" s="14"/>
    </row>
    <row r="4071">
      <c r="A4071" s="106">
        <v>4070.0</v>
      </c>
      <c r="B4071" s="107" t="s">
        <v>8903</v>
      </c>
      <c r="C4071" s="107" t="s">
        <v>5210</v>
      </c>
      <c r="D4071" s="107" t="s">
        <v>4509</v>
      </c>
      <c r="E4071" s="36" t="s">
        <v>10587</v>
      </c>
      <c r="F4071" s="14"/>
      <c r="G4071" s="14"/>
      <c r="H4071" s="14"/>
      <c r="I4071" s="14"/>
      <c r="J4071" s="14"/>
      <c r="K4071" s="14"/>
      <c r="L4071" s="14"/>
      <c r="M4071" s="14"/>
      <c r="N4071" s="14"/>
      <c r="O4071" s="14"/>
      <c r="P4071" s="14"/>
      <c r="Q4071" s="14"/>
      <c r="R4071" s="14"/>
      <c r="S4071" s="14"/>
      <c r="T4071" s="14"/>
      <c r="U4071" s="14"/>
      <c r="V4071" s="14"/>
      <c r="W4071" s="14"/>
      <c r="X4071" s="14"/>
      <c r="Y4071" s="14"/>
      <c r="Z4071" s="14"/>
    </row>
    <row r="4072">
      <c r="A4072" s="106">
        <v>4071.0</v>
      </c>
      <c r="B4072" s="107" t="s">
        <v>8903</v>
      </c>
      <c r="C4072" s="107" t="s">
        <v>4541</v>
      </c>
      <c r="D4072" s="107" t="s">
        <v>4509</v>
      </c>
      <c r="E4072" s="36" t="s">
        <v>10588</v>
      </c>
      <c r="F4072" s="14"/>
      <c r="G4072" s="14"/>
      <c r="H4072" s="14"/>
      <c r="I4072" s="14"/>
      <c r="J4072" s="14"/>
      <c r="K4072" s="14"/>
      <c r="L4072" s="14"/>
      <c r="M4072" s="14"/>
      <c r="N4072" s="14"/>
      <c r="O4072" s="14"/>
      <c r="P4072" s="14"/>
      <c r="Q4072" s="14"/>
      <c r="R4072" s="14"/>
      <c r="S4072" s="14"/>
      <c r="T4072" s="14"/>
      <c r="U4072" s="14"/>
      <c r="V4072" s="14"/>
      <c r="W4072" s="14"/>
      <c r="X4072" s="14"/>
      <c r="Y4072" s="14"/>
      <c r="Z4072" s="14"/>
    </row>
    <row r="4073">
      <c r="A4073" s="106">
        <v>4072.0</v>
      </c>
      <c r="B4073" s="107" t="s">
        <v>8903</v>
      </c>
      <c r="C4073" s="107" t="s">
        <v>4530</v>
      </c>
      <c r="D4073" s="107" t="s">
        <v>4509</v>
      </c>
      <c r="E4073" s="36" t="s">
        <v>10589</v>
      </c>
      <c r="F4073" s="14"/>
      <c r="G4073" s="14"/>
      <c r="H4073" s="14"/>
      <c r="I4073" s="14"/>
      <c r="J4073" s="14"/>
      <c r="K4073" s="14"/>
      <c r="L4073" s="14"/>
      <c r="M4073" s="14"/>
      <c r="N4073" s="14"/>
      <c r="O4073" s="14"/>
      <c r="P4073" s="14"/>
      <c r="Q4073" s="14"/>
      <c r="R4073" s="14"/>
      <c r="S4073" s="14"/>
      <c r="T4073" s="14"/>
      <c r="U4073" s="14"/>
      <c r="V4073" s="14"/>
      <c r="W4073" s="14"/>
      <c r="X4073" s="14"/>
      <c r="Y4073" s="14"/>
      <c r="Z4073" s="14"/>
    </row>
    <row r="4074">
      <c r="A4074" s="106">
        <v>4073.0</v>
      </c>
      <c r="B4074" s="107" t="s">
        <v>8903</v>
      </c>
      <c r="C4074" s="107" t="s">
        <v>10590</v>
      </c>
      <c r="D4074" s="107" t="s">
        <v>4509</v>
      </c>
      <c r="E4074" s="36" t="s">
        <v>10591</v>
      </c>
      <c r="F4074" s="14"/>
      <c r="G4074" s="14"/>
      <c r="H4074" s="14"/>
      <c r="I4074" s="14"/>
      <c r="J4074" s="14"/>
      <c r="K4074" s="14"/>
      <c r="L4074" s="14"/>
      <c r="M4074" s="14"/>
      <c r="N4074" s="14"/>
      <c r="O4074" s="14"/>
      <c r="P4074" s="14"/>
      <c r="Q4074" s="14"/>
      <c r="R4074" s="14"/>
      <c r="S4074" s="14"/>
      <c r="T4074" s="14"/>
      <c r="U4074" s="14"/>
      <c r="V4074" s="14"/>
      <c r="W4074" s="14"/>
      <c r="X4074" s="14"/>
      <c r="Y4074" s="14"/>
      <c r="Z4074" s="14"/>
    </row>
    <row r="4075">
      <c r="A4075" s="106">
        <v>4074.0</v>
      </c>
      <c r="B4075" s="107" t="s">
        <v>8903</v>
      </c>
      <c r="C4075" s="107" t="s">
        <v>10592</v>
      </c>
      <c r="D4075" s="107" t="s">
        <v>4509</v>
      </c>
      <c r="E4075" s="36" t="s">
        <v>10593</v>
      </c>
      <c r="F4075" s="14"/>
      <c r="G4075" s="14"/>
      <c r="H4075" s="14"/>
      <c r="I4075" s="14"/>
      <c r="J4075" s="14"/>
      <c r="K4075" s="14"/>
      <c r="L4075" s="14"/>
      <c r="M4075" s="14"/>
      <c r="N4075" s="14"/>
      <c r="O4075" s="14"/>
      <c r="P4075" s="14"/>
      <c r="Q4075" s="14"/>
      <c r="R4075" s="14"/>
      <c r="S4075" s="14"/>
      <c r="T4075" s="14"/>
      <c r="U4075" s="14"/>
      <c r="V4075" s="14"/>
      <c r="W4075" s="14"/>
      <c r="X4075" s="14"/>
      <c r="Y4075" s="14"/>
      <c r="Z4075" s="14"/>
    </row>
    <row r="4076">
      <c r="A4076" s="106">
        <v>4075.0</v>
      </c>
      <c r="B4076" s="107" t="s">
        <v>8903</v>
      </c>
      <c r="C4076" s="107" t="s">
        <v>10594</v>
      </c>
      <c r="D4076" s="107" t="s">
        <v>4509</v>
      </c>
      <c r="E4076" s="36" t="s">
        <v>10595</v>
      </c>
      <c r="F4076" s="14"/>
      <c r="G4076" s="14"/>
      <c r="H4076" s="14"/>
      <c r="I4076" s="14"/>
      <c r="J4076" s="14"/>
      <c r="K4076" s="14"/>
      <c r="L4076" s="14"/>
      <c r="M4076" s="14"/>
      <c r="N4076" s="14"/>
      <c r="O4076" s="14"/>
      <c r="P4076" s="14"/>
      <c r="Q4076" s="14"/>
      <c r="R4076" s="14"/>
      <c r="S4076" s="14"/>
      <c r="T4076" s="14"/>
      <c r="U4076" s="14"/>
      <c r="V4076" s="14"/>
      <c r="W4076" s="14"/>
      <c r="X4076" s="14"/>
      <c r="Y4076" s="14"/>
      <c r="Z4076" s="14"/>
    </row>
    <row r="4077">
      <c r="A4077" s="106">
        <v>4076.0</v>
      </c>
      <c r="B4077" s="107" t="s">
        <v>8903</v>
      </c>
      <c r="C4077" s="107" t="s">
        <v>10596</v>
      </c>
      <c r="D4077" s="107" t="s">
        <v>4509</v>
      </c>
      <c r="E4077" s="36" t="s">
        <v>10597</v>
      </c>
      <c r="F4077" s="14"/>
      <c r="G4077" s="14"/>
      <c r="H4077" s="14"/>
      <c r="I4077" s="14"/>
      <c r="J4077" s="14"/>
      <c r="K4077" s="14"/>
      <c r="L4077" s="14"/>
      <c r="M4077" s="14"/>
      <c r="N4077" s="14"/>
      <c r="O4077" s="14"/>
      <c r="P4077" s="14"/>
      <c r="Q4077" s="14"/>
      <c r="R4077" s="14"/>
      <c r="S4077" s="14"/>
      <c r="T4077" s="14"/>
      <c r="U4077" s="14"/>
      <c r="V4077" s="14"/>
      <c r="W4077" s="14"/>
      <c r="X4077" s="14"/>
      <c r="Y4077" s="14"/>
      <c r="Z4077" s="14"/>
    </row>
    <row r="4078">
      <c r="A4078" s="106">
        <v>4077.0</v>
      </c>
      <c r="B4078" s="107" t="s">
        <v>8903</v>
      </c>
      <c r="C4078" s="107" t="s">
        <v>5384</v>
      </c>
      <c r="D4078" s="107" t="s">
        <v>4509</v>
      </c>
      <c r="E4078" s="36" t="s">
        <v>10598</v>
      </c>
      <c r="F4078" s="14"/>
      <c r="G4078" s="14"/>
      <c r="H4078" s="14"/>
      <c r="I4078" s="14"/>
      <c r="J4078" s="14"/>
      <c r="K4078" s="14"/>
      <c r="L4078" s="14"/>
      <c r="M4078" s="14"/>
      <c r="N4078" s="14"/>
      <c r="O4078" s="14"/>
      <c r="P4078" s="14"/>
      <c r="Q4078" s="14"/>
      <c r="R4078" s="14"/>
      <c r="S4078" s="14"/>
      <c r="T4078" s="14"/>
      <c r="U4078" s="14"/>
      <c r="V4078" s="14"/>
      <c r="W4078" s="14"/>
      <c r="X4078" s="14"/>
      <c r="Y4078" s="14"/>
      <c r="Z4078" s="14"/>
    </row>
    <row r="4079">
      <c r="A4079" s="106">
        <v>4078.0</v>
      </c>
      <c r="B4079" s="107" t="s">
        <v>8903</v>
      </c>
      <c r="C4079" s="107" t="s">
        <v>8344</v>
      </c>
      <c r="D4079" s="107" t="s">
        <v>4509</v>
      </c>
      <c r="E4079" s="36" t="s">
        <v>7150</v>
      </c>
      <c r="F4079" s="14"/>
      <c r="G4079" s="14"/>
      <c r="H4079" s="14"/>
      <c r="I4079" s="14"/>
      <c r="J4079" s="14"/>
      <c r="K4079" s="14"/>
      <c r="L4079" s="14"/>
      <c r="M4079" s="14"/>
      <c r="N4079" s="14"/>
      <c r="O4079" s="14"/>
      <c r="P4079" s="14"/>
      <c r="Q4079" s="14"/>
      <c r="R4079" s="14"/>
      <c r="S4079" s="14"/>
      <c r="T4079" s="14"/>
      <c r="U4079" s="14"/>
      <c r="V4079" s="14"/>
      <c r="W4079" s="14"/>
      <c r="X4079" s="14"/>
      <c r="Y4079" s="14"/>
      <c r="Z4079" s="14"/>
    </row>
    <row r="4080">
      <c r="A4080" s="106">
        <v>4079.0</v>
      </c>
      <c r="B4080" s="107" t="s">
        <v>8903</v>
      </c>
      <c r="C4080" s="107" t="s">
        <v>10599</v>
      </c>
      <c r="D4080" s="107" t="s">
        <v>4509</v>
      </c>
      <c r="E4080" s="36" t="s">
        <v>10600</v>
      </c>
      <c r="F4080" s="14"/>
      <c r="G4080" s="14"/>
      <c r="H4080" s="14"/>
      <c r="I4080" s="14"/>
      <c r="J4080" s="14"/>
      <c r="K4080" s="14"/>
      <c r="L4080" s="14"/>
      <c r="M4080" s="14"/>
      <c r="N4080" s="14"/>
      <c r="O4080" s="14"/>
      <c r="P4080" s="14"/>
      <c r="Q4080" s="14"/>
      <c r="R4080" s="14"/>
      <c r="S4080" s="14"/>
      <c r="T4080" s="14"/>
      <c r="U4080" s="14"/>
      <c r="V4080" s="14"/>
      <c r="W4080" s="14"/>
      <c r="X4080" s="14"/>
      <c r="Y4080" s="14"/>
      <c r="Z4080" s="14"/>
    </row>
    <row r="4081">
      <c r="A4081" s="106">
        <v>4080.0</v>
      </c>
      <c r="B4081" s="107" t="s">
        <v>8903</v>
      </c>
      <c r="C4081" s="107" t="s">
        <v>4976</v>
      </c>
      <c r="D4081" s="107" t="s">
        <v>4509</v>
      </c>
      <c r="E4081" s="36" t="s">
        <v>10601</v>
      </c>
      <c r="F4081" s="14"/>
      <c r="G4081" s="14"/>
      <c r="H4081" s="14"/>
      <c r="I4081" s="14"/>
      <c r="J4081" s="14"/>
      <c r="K4081" s="14"/>
      <c r="L4081" s="14"/>
      <c r="M4081" s="14"/>
      <c r="N4081" s="14"/>
      <c r="O4081" s="14"/>
      <c r="P4081" s="14"/>
      <c r="Q4081" s="14"/>
      <c r="R4081" s="14"/>
      <c r="S4081" s="14"/>
      <c r="T4081" s="14"/>
      <c r="U4081" s="14"/>
      <c r="V4081" s="14"/>
      <c r="W4081" s="14"/>
      <c r="X4081" s="14"/>
      <c r="Y4081" s="14"/>
      <c r="Z4081" s="14"/>
    </row>
    <row r="4082">
      <c r="A4082" s="106">
        <v>4081.0</v>
      </c>
      <c r="B4082" s="107" t="s">
        <v>8903</v>
      </c>
      <c r="C4082" s="107" t="s">
        <v>10602</v>
      </c>
      <c r="D4082" s="107" t="s">
        <v>4569</v>
      </c>
      <c r="E4082" s="36" t="s">
        <v>10603</v>
      </c>
      <c r="F4082" s="14"/>
      <c r="G4082" s="14"/>
      <c r="H4082" s="14"/>
      <c r="I4082" s="14"/>
      <c r="J4082" s="14"/>
      <c r="K4082" s="14"/>
      <c r="L4082" s="14"/>
      <c r="M4082" s="14"/>
      <c r="N4082" s="14"/>
      <c r="O4082" s="14"/>
      <c r="P4082" s="14"/>
      <c r="Q4082" s="14"/>
      <c r="R4082" s="14"/>
      <c r="S4082" s="14"/>
      <c r="T4082" s="14"/>
      <c r="U4082" s="14"/>
      <c r="V4082" s="14"/>
      <c r="W4082" s="14"/>
      <c r="X4082" s="14"/>
      <c r="Y4082" s="14"/>
      <c r="Z4082" s="14"/>
    </row>
    <row r="4083">
      <c r="A4083" s="106">
        <v>4082.0</v>
      </c>
      <c r="B4083" s="107" t="s">
        <v>8903</v>
      </c>
      <c r="C4083" s="107" t="s">
        <v>7082</v>
      </c>
      <c r="D4083" s="107" t="s">
        <v>4509</v>
      </c>
      <c r="E4083" s="36" t="s">
        <v>10604</v>
      </c>
      <c r="F4083" s="14"/>
      <c r="G4083" s="14"/>
      <c r="H4083" s="14"/>
      <c r="I4083" s="14"/>
      <c r="J4083" s="14"/>
      <c r="K4083" s="14"/>
      <c r="L4083" s="14"/>
      <c r="M4083" s="14"/>
      <c r="N4083" s="14"/>
      <c r="O4083" s="14"/>
      <c r="P4083" s="14"/>
      <c r="Q4083" s="14"/>
      <c r="R4083" s="14"/>
      <c r="S4083" s="14"/>
      <c r="T4083" s="14"/>
      <c r="U4083" s="14"/>
      <c r="V4083" s="14"/>
      <c r="W4083" s="14"/>
      <c r="X4083" s="14"/>
      <c r="Y4083" s="14"/>
      <c r="Z4083" s="14"/>
    </row>
    <row r="4084">
      <c r="A4084" s="106">
        <v>4083.0</v>
      </c>
      <c r="B4084" s="107" t="s">
        <v>8903</v>
      </c>
      <c r="C4084" s="107" t="s">
        <v>10605</v>
      </c>
      <c r="D4084" s="107" t="s">
        <v>4509</v>
      </c>
      <c r="E4084" s="36" t="s">
        <v>10606</v>
      </c>
      <c r="F4084" s="14"/>
      <c r="G4084" s="14"/>
      <c r="H4084" s="14"/>
      <c r="I4084" s="14"/>
      <c r="J4084" s="14"/>
      <c r="K4084" s="14"/>
      <c r="L4084" s="14"/>
      <c r="M4084" s="14"/>
      <c r="N4084" s="14"/>
      <c r="O4084" s="14"/>
      <c r="P4084" s="14"/>
      <c r="Q4084" s="14"/>
      <c r="R4084" s="14"/>
      <c r="S4084" s="14"/>
      <c r="T4084" s="14"/>
      <c r="U4084" s="14"/>
      <c r="V4084" s="14"/>
      <c r="W4084" s="14"/>
      <c r="X4084" s="14"/>
      <c r="Y4084" s="14"/>
      <c r="Z4084" s="14"/>
    </row>
    <row r="4085">
      <c r="A4085" s="106">
        <v>4084.0</v>
      </c>
      <c r="B4085" s="107" t="s">
        <v>8903</v>
      </c>
      <c r="C4085" s="107" t="s">
        <v>9890</v>
      </c>
      <c r="D4085" s="107" t="s">
        <v>4509</v>
      </c>
      <c r="E4085" s="36" t="s">
        <v>10607</v>
      </c>
      <c r="F4085" s="14"/>
      <c r="G4085" s="14"/>
      <c r="H4085" s="14"/>
      <c r="I4085" s="14"/>
      <c r="J4085" s="14"/>
      <c r="K4085" s="14"/>
      <c r="L4085" s="14"/>
      <c r="M4085" s="14"/>
      <c r="N4085" s="14"/>
      <c r="O4085" s="14"/>
      <c r="P4085" s="14"/>
      <c r="Q4085" s="14"/>
      <c r="R4085" s="14"/>
      <c r="S4085" s="14"/>
      <c r="T4085" s="14"/>
      <c r="U4085" s="14"/>
      <c r="V4085" s="14"/>
      <c r="W4085" s="14"/>
      <c r="X4085" s="14"/>
      <c r="Y4085" s="14"/>
      <c r="Z4085" s="14"/>
    </row>
    <row r="4086">
      <c r="A4086" s="106">
        <v>4085.0</v>
      </c>
      <c r="B4086" s="107" t="s">
        <v>8903</v>
      </c>
      <c r="C4086" s="107" t="s">
        <v>10608</v>
      </c>
      <c r="D4086" s="107" t="s">
        <v>4509</v>
      </c>
      <c r="E4086" s="36" t="s">
        <v>10609</v>
      </c>
      <c r="F4086" s="14"/>
      <c r="G4086" s="14"/>
      <c r="H4086" s="14"/>
      <c r="I4086" s="14"/>
      <c r="J4086" s="14"/>
      <c r="K4086" s="14"/>
      <c r="L4086" s="14"/>
      <c r="M4086" s="14"/>
      <c r="N4086" s="14"/>
      <c r="O4086" s="14"/>
      <c r="P4086" s="14"/>
      <c r="Q4086" s="14"/>
      <c r="R4086" s="14"/>
      <c r="S4086" s="14"/>
      <c r="T4086" s="14"/>
      <c r="U4086" s="14"/>
      <c r="V4086" s="14"/>
      <c r="W4086" s="14"/>
      <c r="X4086" s="14"/>
      <c r="Y4086" s="14"/>
      <c r="Z4086" s="14"/>
    </row>
    <row r="4087">
      <c r="A4087" s="106">
        <v>4086.0</v>
      </c>
      <c r="B4087" s="107" t="s">
        <v>8903</v>
      </c>
      <c r="C4087" s="107" t="s">
        <v>10610</v>
      </c>
      <c r="D4087" s="107" t="s">
        <v>4509</v>
      </c>
      <c r="E4087" s="36" t="s">
        <v>10611</v>
      </c>
      <c r="F4087" s="14"/>
      <c r="G4087" s="14"/>
      <c r="H4087" s="14"/>
      <c r="I4087" s="14"/>
      <c r="J4087" s="14"/>
      <c r="K4087" s="14"/>
      <c r="L4087" s="14"/>
      <c r="M4087" s="14"/>
      <c r="N4087" s="14"/>
      <c r="O4087" s="14"/>
      <c r="P4087" s="14"/>
      <c r="Q4087" s="14"/>
      <c r="R4087" s="14"/>
      <c r="S4087" s="14"/>
      <c r="T4087" s="14"/>
      <c r="U4087" s="14"/>
      <c r="V4087" s="14"/>
      <c r="W4087" s="14"/>
      <c r="X4087" s="14"/>
      <c r="Y4087" s="14"/>
      <c r="Z4087" s="14"/>
    </row>
    <row r="4088">
      <c r="A4088" s="106">
        <v>4087.0</v>
      </c>
      <c r="B4088" s="107" t="s">
        <v>8903</v>
      </c>
      <c r="C4088" s="107" t="s">
        <v>8214</v>
      </c>
      <c r="D4088" s="107" t="s">
        <v>4509</v>
      </c>
      <c r="E4088" s="36" t="s">
        <v>10612</v>
      </c>
      <c r="F4088" s="14"/>
      <c r="G4088" s="14"/>
      <c r="H4088" s="14"/>
      <c r="I4088" s="14"/>
      <c r="J4088" s="14"/>
      <c r="K4088" s="14"/>
      <c r="L4088" s="14"/>
      <c r="M4088" s="14"/>
      <c r="N4088" s="14"/>
      <c r="O4088" s="14"/>
      <c r="P4088" s="14"/>
      <c r="Q4088" s="14"/>
      <c r="R4088" s="14"/>
      <c r="S4088" s="14"/>
      <c r="T4088" s="14"/>
      <c r="U4088" s="14"/>
      <c r="V4088" s="14"/>
      <c r="W4088" s="14"/>
      <c r="X4088" s="14"/>
      <c r="Y4088" s="14"/>
      <c r="Z4088" s="14"/>
    </row>
    <row r="4089">
      <c r="A4089" s="106">
        <v>4088.0</v>
      </c>
      <c r="B4089" s="107" t="s">
        <v>8903</v>
      </c>
      <c r="C4089" s="107" t="s">
        <v>10613</v>
      </c>
      <c r="D4089" s="107" t="s">
        <v>4509</v>
      </c>
      <c r="E4089" s="36" t="s">
        <v>10614</v>
      </c>
      <c r="F4089" s="14"/>
      <c r="G4089" s="14"/>
      <c r="H4089" s="14"/>
      <c r="I4089" s="14"/>
      <c r="J4089" s="14"/>
      <c r="K4089" s="14"/>
      <c r="L4089" s="14"/>
      <c r="M4089" s="14"/>
      <c r="N4089" s="14"/>
      <c r="O4089" s="14"/>
      <c r="P4089" s="14"/>
      <c r="Q4089" s="14"/>
      <c r="R4089" s="14"/>
      <c r="S4089" s="14"/>
      <c r="T4089" s="14"/>
      <c r="U4089" s="14"/>
      <c r="V4089" s="14"/>
      <c r="W4089" s="14"/>
      <c r="X4089" s="14"/>
      <c r="Y4089" s="14"/>
      <c r="Z4089" s="14"/>
    </row>
    <row r="4090">
      <c r="A4090" s="106">
        <v>4089.0</v>
      </c>
      <c r="B4090" s="107" t="s">
        <v>8903</v>
      </c>
      <c r="C4090" s="107" t="s">
        <v>4566</v>
      </c>
      <c r="D4090" s="107" t="s">
        <v>4509</v>
      </c>
      <c r="E4090" s="36" t="s">
        <v>10615</v>
      </c>
      <c r="F4090" s="14"/>
      <c r="G4090" s="14"/>
      <c r="H4090" s="14"/>
      <c r="I4090" s="14"/>
      <c r="J4090" s="14"/>
      <c r="K4090" s="14"/>
      <c r="L4090" s="14"/>
      <c r="M4090" s="14"/>
      <c r="N4090" s="14"/>
      <c r="O4090" s="14"/>
      <c r="P4090" s="14"/>
      <c r="Q4090" s="14"/>
      <c r="R4090" s="14"/>
      <c r="S4090" s="14"/>
      <c r="T4090" s="14"/>
      <c r="U4090" s="14"/>
      <c r="V4090" s="14"/>
      <c r="W4090" s="14"/>
      <c r="X4090" s="14"/>
      <c r="Y4090" s="14"/>
      <c r="Z4090" s="14"/>
    </row>
    <row r="4091">
      <c r="A4091" s="106">
        <v>4090.0</v>
      </c>
      <c r="B4091" s="107" t="s">
        <v>8903</v>
      </c>
      <c r="C4091" s="107" t="s">
        <v>10616</v>
      </c>
      <c r="D4091" s="107" t="s">
        <v>4569</v>
      </c>
      <c r="E4091" s="36" t="s">
        <v>10617</v>
      </c>
      <c r="F4091" s="14"/>
      <c r="G4091" s="14"/>
      <c r="H4091" s="14"/>
      <c r="I4091" s="14"/>
      <c r="J4091" s="14"/>
      <c r="K4091" s="14"/>
      <c r="L4091" s="14"/>
      <c r="M4091" s="14"/>
      <c r="N4091" s="14"/>
      <c r="O4091" s="14"/>
      <c r="P4091" s="14"/>
      <c r="Q4091" s="14"/>
      <c r="R4091" s="14"/>
      <c r="S4091" s="14"/>
      <c r="T4091" s="14"/>
      <c r="U4091" s="14"/>
      <c r="V4091" s="14"/>
      <c r="W4091" s="14"/>
      <c r="X4091" s="14"/>
      <c r="Y4091" s="14"/>
      <c r="Z4091" s="14"/>
    </row>
    <row r="4092">
      <c r="A4092" s="106">
        <v>4091.0</v>
      </c>
      <c r="B4092" s="107" t="s">
        <v>8903</v>
      </c>
      <c r="C4092" s="107" t="s">
        <v>10618</v>
      </c>
      <c r="D4092" s="107" t="s">
        <v>4509</v>
      </c>
      <c r="E4092" s="36" t="s">
        <v>10619</v>
      </c>
      <c r="F4092" s="14"/>
      <c r="G4092" s="14"/>
      <c r="H4092" s="14"/>
      <c r="I4092" s="14"/>
      <c r="J4092" s="14"/>
      <c r="K4092" s="14"/>
      <c r="L4092" s="14"/>
      <c r="M4092" s="14"/>
      <c r="N4092" s="14"/>
      <c r="O4092" s="14"/>
      <c r="P4092" s="14"/>
      <c r="Q4092" s="14"/>
      <c r="R4092" s="14"/>
      <c r="S4092" s="14"/>
      <c r="T4092" s="14"/>
      <c r="U4092" s="14"/>
      <c r="V4092" s="14"/>
      <c r="W4092" s="14"/>
      <c r="X4092" s="14"/>
      <c r="Y4092" s="14"/>
      <c r="Z4092" s="14"/>
    </row>
    <row r="4093">
      <c r="A4093" s="106">
        <v>4092.0</v>
      </c>
      <c r="B4093" s="107" t="s">
        <v>8903</v>
      </c>
      <c r="C4093" s="107" t="s">
        <v>10620</v>
      </c>
      <c r="D4093" s="107" t="s">
        <v>4505</v>
      </c>
      <c r="E4093" s="36" t="s">
        <v>10621</v>
      </c>
      <c r="F4093" s="14"/>
      <c r="G4093" s="14"/>
      <c r="H4093" s="14"/>
      <c r="I4093" s="14"/>
      <c r="J4093" s="14"/>
      <c r="K4093" s="14"/>
      <c r="L4093" s="14"/>
      <c r="M4093" s="14"/>
      <c r="N4093" s="14"/>
      <c r="O4093" s="14"/>
      <c r="P4093" s="14"/>
      <c r="Q4093" s="14"/>
      <c r="R4093" s="14"/>
      <c r="S4093" s="14"/>
      <c r="T4093" s="14"/>
      <c r="U4093" s="14"/>
      <c r="V4093" s="14"/>
      <c r="W4093" s="14"/>
      <c r="X4093" s="14"/>
      <c r="Y4093" s="14"/>
      <c r="Z4093" s="14"/>
    </row>
    <row r="4094">
      <c r="A4094" s="106">
        <v>4093.0</v>
      </c>
      <c r="B4094" s="107" t="s">
        <v>8903</v>
      </c>
      <c r="C4094" s="107" t="s">
        <v>4534</v>
      </c>
      <c r="D4094" s="107" t="s">
        <v>4509</v>
      </c>
      <c r="E4094" s="36" t="s">
        <v>10622</v>
      </c>
      <c r="F4094" s="14"/>
      <c r="G4094" s="14"/>
      <c r="H4094" s="14"/>
      <c r="I4094" s="14"/>
      <c r="J4094" s="14"/>
      <c r="K4094" s="14"/>
      <c r="L4094" s="14"/>
      <c r="M4094" s="14"/>
      <c r="N4094" s="14"/>
      <c r="O4094" s="14"/>
      <c r="P4094" s="14"/>
      <c r="Q4094" s="14"/>
      <c r="R4094" s="14"/>
      <c r="S4094" s="14"/>
      <c r="T4094" s="14"/>
      <c r="U4094" s="14"/>
      <c r="V4094" s="14"/>
      <c r="W4094" s="14"/>
      <c r="X4094" s="14"/>
      <c r="Y4094" s="14"/>
      <c r="Z4094" s="14"/>
    </row>
    <row r="4095">
      <c r="A4095" s="106">
        <v>4094.0</v>
      </c>
      <c r="B4095" s="107" t="s">
        <v>8903</v>
      </c>
      <c r="C4095" s="107" t="s">
        <v>4504</v>
      </c>
      <c r="D4095" s="107" t="s">
        <v>4509</v>
      </c>
      <c r="E4095" s="36" t="s">
        <v>10623</v>
      </c>
      <c r="F4095" s="14"/>
      <c r="G4095" s="14"/>
      <c r="H4095" s="14"/>
      <c r="I4095" s="14"/>
      <c r="J4095" s="14"/>
      <c r="K4095" s="14"/>
      <c r="L4095" s="14"/>
      <c r="M4095" s="14"/>
      <c r="N4095" s="14"/>
      <c r="O4095" s="14"/>
      <c r="P4095" s="14"/>
      <c r="Q4095" s="14"/>
      <c r="R4095" s="14"/>
      <c r="S4095" s="14"/>
      <c r="T4095" s="14"/>
      <c r="U4095" s="14"/>
      <c r="V4095" s="14"/>
      <c r="W4095" s="14"/>
      <c r="X4095" s="14"/>
      <c r="Y4095" s="14"/>
      <c r="Z4095" s="14"/>
    </row>
    <row r="4096">
      <c r="A4096" s="106">
        <v>4095.0</v>
      </c>
      <c r="B4096" s="107" t="s">
        <v>8903</v>
      </c>
      <c r="C4096" s="107" t="s">
        <v>10624</v>
      </c>
      <c r="D4096" s="107" t="s">
        <v>4509</v>
      </c>
      <c r="E4096" s="36" t="s">
        <v>10625</v>
      </c>
      <c r="F4096" s="14"/>
      <c r="G4096" s="14"/>
      <c r="H4096" s="14"/>
      <c r="I4096" s="14"/>
      <c r="J4096" s="14"/>
      <c r="K4096" s="14"/>
      <c r="L4096" s="14"/>
      <c r="M4096" s="14"/>
      <c r="N4096" s="14"/>
      <c r="O4096" s="14"/>
      <c r="P4096" s="14"/>
      <c r="Q4096" s="14"/>
      <c r="R4096" s="14"/>
      <c r="S4096" s="14"/>
      <c r="T4096" s="14"/>
      <c r="U4096" s="14"/>
      <c r="V4096" s="14"/>
      <c r="W4096" s="14"/>
      <c r="X4096" s="14"/>
      <c r="Y4096" s="14"/>
      <c r="Z4096" s="14"/>
    </row>
    <row r="4097">
      <c r="A4097" s="106">
        <v>4096.0</v>
      </c>
      <c r="B4097" s="107" t="s">
        <v>8903</v>
      </c>
      <c r="C4097" s="107" t="s">
        <v>6582</v>
      </c>
      <c r="D4097" s="107" t="s">
        <v>4505</v>
      </c>
      <c r="E4097" s="36" t="s">
        <v>10626</v>
      </c>
      <c r="F4097" s="14"/>
      <c r="G4097" s="14"/>
      <c r="H4097" s="14"/>
      <c r="I4097" s="14"/>
      <c r="J4097" s="14"/>
      <c r="K4097" s="14"/>
      <c r="L4097" s="14"/>
      <c r="M4097" s="14"/>
      <c r="N4097" s="14"/>
      <c r="O4097" s="14"/>
      <c r="P4097" s="14"/>
      <c r="Q4097" s="14"/>
      <c r="R4097" s="14"/>
      <c r="S4097" s="14"/>
      <c r="T4097" s="14"/>
      <c r="U4097" s="14"/>
      <c r="V4097" s="14"/>
      <c r="W4097" s="14"/>
      <c r="X4097" s="14"/>
      <c r="Y4097" s="14"/>
      <c r="Z4097" s="14"/>
    </row>
    <row r="4098">
      <c r="A4098" s="106">
        <v>4097.0</v>
      </c>
      <c r="B4098" s="107" t="s">
        <v>8903</v>
      </c>
      <c r="C4098" s="107" t="s">
        <v>10627</v>
      </c>
      <c r="D4098" s="107" t="s">
        <v>4509</v>
      </c>
      <c r="E4098" s="36" t="s">
        <v>10628</v>
      </c>
      <c r="F4098" s="14"/>
      <c r="G4098" s="14"/>
      <c r="H4098" s="14"/>
      <c r="I4098" s="14"/>
      <c r="J4098" s="14"/>
      <c r="K4098" s="14"/>
      <c r="L4098" s="14"/>
      <c r="M4098" s="14"/>
      <c r="N4098" s="14"/>
      <c r="O4098" s="14"/>
      <c r="P4098" s="14"/>
      <c r="Q4098" s="14"/>
      <c r="R4098" s="14"/>
      <c r="S4098" s="14"/>
      <c r="T4098" s="14"/>
      <c r="U4098" s="14"/>
      <c r="V4098" s="14"/>
      <c r="W4098" s="14"/>
      <c r="X4098" s="14"/>
      <c r="Y4098" s="14"/>
      <c r="Z4098" s="14"/>
    </row>
    <row r="4099">
      <c r="A4099" s="106">
        <v>4098.0</v>
      </c>
      <c r="B4099" s="107" t="s">
        <v>8903</v>
      </c>
      <c r="C4099" s="107" t="s">
        <v>10629</v>
      </c>
      <c r="D4099" s="107" t="s">
        <v>4509</v>
      </c>
      <c r="E4099" s="36" t="s">
        <v>10630</v>
      </c>
      <c r="F4099" s="14"/>
      <c r="G4099" s="14"/>
      <c r="H4099" s="14"/>
      <c r="I4099" s="14"/>
      <c r="J4099" s="14"/>
      <c r="K4099" s="14"/>
      <c r="L4099" s="14"/>
      <c r="M4099" s="14"/>
      <c r="N4099" s="14"/>
      <c r="O4099" s="14"/>
      <c r="P4099" s="14"/>
      <c r="Q4099" s="14"/>
      <c r="R4099" s="14"/>
      <c r="S4099" s="14"/>
      <c r="T4099" s="14"/>
      <c r="U4099" s="14"/>
      <c r="V4099" s="14"/>
      <c r="W4099" s="14"/>
      <c r="X4099" s="14"/>
      <c r="Y4099" s="14"/>
      <c r="Z4099" s="14"/>
    </row>
    <row r="4100">
      <c r="A4100" s="106">
        <v>4099.0</v>
      </c>
      <c r="B4100" s="107" t="s">
        <v>8903</v>
      </c>
      <c r="C4100" s="107" t="s">
        <v>10631</v>
      </c>
      <c r="D4100" s="107" t="s">
        <v>4509</v>
      </c>
      <c r="E4100" s="36" t="s">
        <v>10632</v>
      </c>
      <c r="F4100" s="14"/>
      <c r="G4100" s="14"/>
      <c r="H4100" s="14"/>
      <c r="I4100" s="14"/>
      <c r="J4100" s="14"/>
      <c r="K4100" s="14"/>
      <c r="L4100" s="14"/>
      <c r="M4100" s="14"/>
      <c r="N4100" s="14"/>
      <c r="O4100" s="14"/>
      <c r="P4100" s="14"/>
      <c r="Q4100" s="14"/>
      <c r="R4100" s="14"/>
      <c r="S4100" s="14"/>
      <c r="T4100" s="14"/>
      <c r="U4100" s="14"/>
      <c r="V4100" s="14"/>
      <c r="W4100" s="14"/>
      <c r="X4100" s="14"/>
      <c r="Y4100" s="14"/>
      <c r="Z4100" s="14"/>
    </row>
    <row r="4101">
      <c r="A4101" s="106">
        <v>4100.0</v>
      </c>
      <c r="B4101" s="107" t="s">
        <v>8903</v>
      </c>
      <c r="C4101" s="107" t="s">
        <v>4519</v>
      </c>
      <c r="D4101" s="107" t="s">
        <v>4509</v>
      </c>
      <c r="E4101" s="36" t="s">
        <v>10633</v>
      </c>
      <c r="F4101" s="14"/>
      <c r="G4101" s="14"/>
      <c r="H4101" s="14"/>
      <c r="I4101" s="14"/>
      <c r="J4101" s="14"/>
      <c r="K4101" s="14"/>
      <c r="L4101" s="14"/>
      <c r="M4101" s="14"/>
      <c r="N4101" s="14"/>
      <c r="O4101" s="14"/>
      <c r="P4101" s="14"/>
      <c r="Q4101" s="14"/>
      <c r="R4101" s="14"/>
      <c r="S4101" s="14"/>
      <c r="T4101" s="14"/>
      <c r="U4101" s="14"/>
      <c r="V4101" s="14"/>
      <c r="W4101" s="14"/>
      <c r="X4101" s="14"/>
      <c r="Y4101" s="14"/>
      <c r="Z4101" s="14"/>
    </row>
    <row r="4102">
      <c r="A4102" s="106">
        <v>4101.0</v>
      </c>
      <c r="B4102" s="107" t="s">
        <v>8903</v>
      </c>
      <c r="C4102" s="107" t="s">
        <v>6792</v>
      </c>
      <c r="D4102" s="107" t="s">
        <v>4509</v>
      </c>
      <c r="E4102" s="36" t="s">
        <v>10634</v>
      </c>
      <c r="F4102" s="14"/>
      <c r="G4102" s="14"/>
      <c r="H4102" s="14"/>
      <c r="I4102" s="14"/>
      <c r="J4102" s="14"/>
      <c r="K4102" s="14"/>
      <c r="L4102" s="14"/>
      <c r="M4102" s="14"/>
      <c r="N4102" s="14"/>
      <c r="O4102" s="14"/>
      <c r="P4102" s="14"/>
      <c r="Q4102" s="14"/>
      <c r="R4102" s="14"/>
      <c r="S4102" s="14"/>
      <c r="T4102" s="14"/>
      <c r="U4102" s="14"/>
      <c r="V4102" s="14"/>
      <c r="W4102" s="14"/>
      <c r="X4102" s="14"/>
      <c r="Y4102" s="14"/>
      <c r="Z4102" s="14"/>
    </row>
    <row r="4103">
      <c r="A4103" s="106">
        <v>4102.0</v>
      </c>
      <c r="B4103" s="107" t="s">
        <v>8903</v>
      </c>
      <c r="C4103" s="107" t="s">
        <v>10635</v>
      </c>
      <c r="D4103" s="107" t="s">
        <v>4509</v>
      </c>
      <c r="E4103" s="36" t="s">
        <v>10636</v>
      </c>
      <c r="F4103" s="14"/>
      <c r="G4103" s="14"/>
      <c r="H4103" s="14"/>
      <c r="I4103" s="14"/>
      <c r="J4103" s="14"/>
      <c r="K4103" s="14"/>
      <c r="L4103" s="14"/>
      <c r="M4103" s="14"/>
      <c r="N4103" s="14"/>
      <c r="O4103" s="14"/>
      <c r="P4103" s="14"/>
      <c r="Q4103" s="14"/>
      <c r="R4103" s="14"/>
      <c r="S4103" s="14"/>
      <c r="T4103" s="14"/>
      <c r="U4103" s="14"/>
      <c r="V4103" s="14"/>
      <c r="W4103" s="14"/>
      <c r="X4103" s="14"/>
      <c r="Y4103" s="14"/>
      <c r="Z4103" s="14"/>
    </row>
    <row r="4104">
      <c r="A4104" s="106">
        <v>4103.0</v>
      </c>
      <c r="B4104" s="107" t="s">
        <v>8903</v>
      </c>
      <c r="C4104" s="107" t="s">
        <v>10637</v>
      </c>
      <c r="D4104" s="107" t="s">
        <v>4509</v>
      </c>
      <c r="E4104" s="36" t="s">
        <v>10638</v>
      </c>
      <c r="F4104" s="14"/>
      <c r="G4104" s="14"/>
      <c r="H4104" s="14"/>
      <c r="I4104" s="14"/>
      <c r="J4104" s="14"/>
      <c r="K4104" s="14"/>
      <c r="L4104" s="14"/>
      <c r="M4104" s="14"/>
      <c r="N4104" s="14"/>
      <c r="O4104" s="14"/>
      <c r="P4104" s="14"/>
      <c r="Q4104" s="14"/>
      <c r="R4104" s="14"/>
      <c r="S4104" s="14"/>
      <c r="T4104" s="14"/>
      <c r="U4104" s="14"/>
      <c r="V4104" s="14"/>
      <c r="W4104" s="14"/>
      <c r="X4104" s="14"/>
      <c r="Y4104" s="14"/>
      <c r="Z4104" s="14"/>
    </row>
    <row r="4105">
      <c r="A4105" s="106">
        <v>4104.0</v>
      </c>
      <c r="B4105" s="107" t="s">
        <v>8903</v>
      </c>
      <c r="C4105" s="107" t="s">
        <v>7082</v>
      </c>
      <c r="D4105" s="107" t="s">
        <v>4509</v>
      </c>
      <c r="E4105" s="36" t="s">
        <v>10639</v>
      </c>
      <c r="F4105" s="14"/>
      <c r="G4105" s="14"/>
      <c r="H4105" s="14"/>
      <c r="I4105" s="14"/>
      <c r="J4105" s="14"/>
      <c r="K4105" s="14"/>
      <c r="L4105" s="14"/>
      <c r="M4105" s="14"/>
      <c r="N4105" s="14"/>
      <c r="O4105" s="14"/>
      <c r="P4105" s="14"/>
      <c r="Q4105" s="14"/>
      <c r="R4105" s="14"/>
      <c r="S4105" s="14"/>
      <c r="T4105" s="14"/>
      <c r="U4105" s="14"/>
      <c r="V4105" s="14"/>
      <c r="W4105" s="14"/>
      <c r="X4105" s="14"/>
      <c r="Y4105" s="14"/>
      <c r="Z4105" s="14"/>
    </row>
    <row r="4106">
      <c r="A4106" s="106">
        <v>4105.0</v>
      </c>
      <c r="B4106" s="107" t="s">
        <v>8903</v>
      </c>
      <c r="C4106" s="107" t="s">
        <v>6522</v>
      </c>
      <c r="D4106" s="107" t="s">
        <v>4509</v>
      </c>
      <c r="E4106" s="36" t="s">
        <v>10640</v>
      </c>
      <c r="F4106" s="14"/>
      <c r="G4106" s="14"/>
      <c r="H4106" s="14"/>
      <c r="I4106" s="14"/>
      <c r="J4106" s="14"/>
      <c r="K4106" s="14"/>
      <c r="L4106" s="14"/>
      <c r="M4106" s="14"/>
      <c r="N4106" s="14"/>
      <c r="O4106" s="14"/>
      <c r="P4106" s="14"/>
      <c r="Q4106" s="14"/>
      <c r="R4106" s="14"/>
      <c r="S4106" s="14"/>
      <c r="T4106" s="14"/>
      <c r="U4106" s="14"/>
      <c r="V4106" s="14"/>
      <c r="W4106" s="14"/>
      <c r="X4106" s="14"/>
      <c r="Y4106" s="14"/>
      <c r="Z4106" s="14"/>
    </row>
    <row r="4107">
      <c r="A4107" s="106">
        <v>4106.0</v>
      </c>
      <c r="B4107" s="107" t="s">
        <v>8903</v>
      </c>
      <c r="C4107" s="107" t="s">
        <v>10641</v>
      </c>
      <c r="D4107" s="107" t="s">
        <v>4509</v>
      </c>
      <c r="E4107" s="36" t="s">
        <v>10642</v>
      </c>
      <c r="F4107" s="14"/>
      <c r="G4107" s="14"/>
      <c r="H4107" s="14"/>
      <c r="I4107" s="14"/>
      <c r="J4107" s="14"/>
      <c r="K4107" s="14"/>
      <c r="L4107" s="14"/>
      <c r="M4107" s="14"/>
      <c r="N4107" s="14"/>
      <c r="O4107" s="14"/>
      <c r="P4107" s="14"/>
      <c r="Q4107" s="14"/>
      <c r="R4107" s="14"/>
      <c r="S4107" s="14"/>
      <c r="T4107" s="14"/>
      <c r="U4107" s="14"/>
      <c r="V4107" s="14"/>
      <c r="W4107" s="14"/>
      <c r="X4107" s="14"/>
      <c r="Y4107" s="14"/>
      <c r="Z4107" s="14"/>
    </row>
    <row r="4108">
      <c r="A4108" s="106">
        <v>4107.0</v>
      </c>
      <c r="B4108" s="107" t="s">
        <v>8903</v>
      </c>
      <c r="C4108" s="107" t="s">
        <v>10643</v>
      </c>
      <c r="D4108" s="107" t="s">
        <v>4509</v>
      </c>
      <c r="E4108" s="36" t="s">
        <v>10644</v>
      </c>
      <c r="F4108" s="14"/>
      <c r="G4108" s="14"/>
      <c r="H4108" s="14"/>
      <c r="I4108" s="14"/>
      <c r="J4108" s="14"/>
      <c r="K4108" s="14"/>
      <c r="L4108" s="14"/>
      <c r="M4108" s="14"/>
      <c r="N4108" s="14"/>
      <c r="O4108" s="14"/>
      <c r="P4108" s="14"/>
      <c r="Q4108" s="14"/>
      <c r="R4108" s="14"/>
      <c r="S4108" s="14"/>
      <c r="T4108" s="14"/>
      <c r="U4108" s="14"/>
      <c r="V4108" s="14"/>
      <c r="W4108" s="14"/>
      <c r="X4108" s="14"/>
      <c r="Y4108" s="14"/>
      <c r="Z4108" s="14"/>
    </row>
    <row r="4109">
      <c r="A4109" s="106">
        <v>4108.0</v>
      </c>
      <c r="B4109" s="107" t="s">
        <v>8903</v>
      </c>
      <c r="C4109" s="107" t="s">
        <v>10645</v>
      </c>
      <c r="D4109" s="107" t="s">
        <v>4509</v>
      </c>
      <c r="E4109" s="36" t="s">
        <v>10646</v>
      </c>
      <c r="F4109" s="14"/>
      <c r="G4109" s="14"/>
      <c r="H4109" s="14"/>
      <c r="I4109" s="14"/>
      <c r="J4109" s="14"/>
      <c r="K4109" s="14"/>
      <c r="L4109" s="14"/>
      <c r="M4109" s="14"/>
      <c r="N4109" s="14"/>
      <c r="O4109" s="14"/>
      <c r="P4109" s="14"/>
      <c r="Q4109" s="14"/>
      <c r="R4109" s="14"/>
      <c r="S4109" s="14"/>
      <c r="T4109" s="14"/>
      <c r="U4109" s="14"/>
      <c r="V4109" s="14"/>
      <c r="W4109" s="14"/>
      <c r="X4109" s="14"/>
      <c r="Y4109" s="14"/>
      <c r="Z4109" s="14"/>
    </row>
    <row r="4110">
      <c r="A4110" s="106">
        <v>4109.0</v>
      </c>
      <c r="B4110" s="107" t="s">
        <v>8903</v>
      </c>
      <c r="C4110" s="107" t="s">
        <v>10647</v>
      </c>
      <c r="D4110" s="107" t="s">
        <v>4509</v>
      </c>
      <c r="E4110" s="36" t="s">
        <v>10648</v>
      </c>
      <c r="F4110" s="14"/>
      <c r="G4110" s="14"/>
      <c r="H4110" s="14"/>
      <c r="I4110" s="14"/>
      <c r="J4110" s="14"/>
      <c r="K4110" s="14"/>
      <c r="L4110" s="14"/>
      <c r="M4110" s="14"/>
      <c r="N4110" s="14"/>
      <c r="O4110" s="14"/>
      <c r="P4110" s="14"/>
      <c r="Q4110" s="14"/>
      <c r="R4110" s="14"/>
      <c r="S4110" s="14"/>
      <c r="T4110" s="14"/>
      <c r="U4110" s="14"/>
      <c r="V4110" s="14"/>
      <c r="W4110" s="14"/>
      <c r="X4110" s="14"/>
      <c r="Y4110" s="14"/>
      <c r="Z4110" s="14"/>
    </row>
    <row r="4111">
      <c r="A4111" s="106">
        <v>4110.0</v>
      </c>
      <c r="B4111" s="107" t="s">
        <v>8903</v>
      </c>
      <c r="C4111" s="107" t="s">
        <v>5148</v>
      </c>
      <c r="D4111" s="107" t="s">
        <v>4509</v>
      </c>
      <c r="E4111" s="36" t="s">
        <v>10649</v>
      </c>
      <c r="F4111" s="14"/>
      <c r="G4111" s="14"/>
      <c r="H4111" s="14"/>
      <c r="I4111" s="14"/>
      <c r="J4111" s="14"/>
      <c r="K4111" s="14"/>
      <c r="L4111" s="14"/>
      <c r="M4111" s="14"/>
      <c r="N4111" s="14"/>
      <c r="O4111" s="14"/>
      <c r="P4111" s="14"/>
      <c r="Q4111" s="14"/>
      <c r="R4111" s="14"/>
      <c r="S4111" s="14"/>
      <c r="T4111" s="14"/>
      <c r="U4111" s="14"/>
      <c r="V4111" s="14"/>
      <c r="W4111" s="14"/>
      <c r="X4111" s="14"/>
      <c r="Y4111" s="14"/>
      <c r="Z4111" s="14"/>
    </row>
    <row r="4112">
      <c r="A4112" s="106">
        <v>4111.0</v>
      </c>
      <c r="B4112" s="107" t="s">
        <v>8903</v>
      </c>
      <c r="C4112" s="107" t="s">
        <v>10650</v>
      </c>
      <c r="D4112" s="107" t="s">
        <v>4509</v>
      </c>
      <c r="E4112" s="36" t="s">
        <v>10651</v>
      </c>
      <c r="F4112" s="14"/>
      <c r="G4112" s="14"/>
      <c r="H4112" s="14"/>
      <c r="I4112" s="14"/>
      <c r="J4112" s="14"/>
      <c r="K4112" s="14"/>
      <c r="L4112" s="14"/>
      <c r="M4112" s="14"/>
      <c r="N4112" s="14"/>
      <c r="O4112" s="14"/>
      <c r="P4112" s="14"/>
      <c r="Q4112" s="14"/>
      <c r="R4112" s="14"/>
      <c r="S4112" s="14"/>
      <c r="T4112" s="14"/>
      <c r="U4112" s="14"/>
      <c r="V4112" s="14"/>
      <c r="W4112" s="14"/>
      <c r="X4112" s="14"/>
      <c r="Y4112" s="14"/>
      <c r="Z4112" s="14"/>
    </row>
    <row r="4113">
      <c r="A4113" s="106">
        <v>4112.0</v>
      </c>
      <c r="B4113" s="107" t="s">
        <v>8903</v>
      </c>
      <c r="C4113" s="107" t="s">
        <v>8392</v>
      </c>
      <c r="D4113" s="107" t="s">
        <v>4509</v>
      </c>
      <c r="E4113" s="36" t="s">
        <v>10652</v>
      </c>
      <c r="F4113" s="14"/>
      <c r="G4113" s="14"/>
      <c r="H4113" s="14"/>
      <c r="I4113" s="14"/>
      <c r="J4113" s="14"/>
      <c r="K4113" s="14"/>
      <c r="L4113" s="14"/>
      <c r="M4113" s="14"/>
      <c r="N4113" s="14"/>
      <c r="O4113" s="14"/>
      <c r="P4113" s="14"/>
      <c r="Q4113" s="14"/>
      <c r="R4113" s="14"/>
      <c r="S4113" s="14"/>
      <c r="T4113" s="14"/>
      <c r="U4113" s="14"/>
      <c r="V4113" s="14"/>
      <c r="W4113" s="14"/>
      <c r="X4113" s="14"/>
      <c r="Y4113" s="14"/>
      <c r="Z4113" s="14"/>
    </row>
    <row r="4114">
      <c r="A4114" s="106">
        <v>4113.0</v>
      </c>
      <c r="B4114" s="107" t="s">
        <v>8903</v>
      </c>
      <c r="C4114" s="107" t="s">
        <v>10653</v>
      </c>
      <c r="D4114" s="107" t="s">
        <v>4509</v>
      </c>
      <c r="E4114" s="36" t="s">
        <v>10654</v>
      </c>
      <c r="F4114" s="14"/>
      <c r="G4114" s="14"/>
      <c r="H4114" s="14"/>
      <c r="I4114" s="14"/>
      <c r="J4114" s="14"/>
      <c r="K4114" s="14"/>
      <c r="L4114" s="14"/>
      <c r="M4114" s="14"/>
      <c r="N4114" s="14"/>
      <c r="O4114" s="14"/>
      <c r="P4114" s="14"/>
      <c r="Q4114" s="14"/>
      <c r="R4114" s="14"/>
      <c r="S4114" s="14"/>
      <c r="T4114" s="14"/>
      <c r="U4114" s="14"/>
      <c r="V4114" s="14"/>
      <c r="W4114" s="14"/>
      <c r="X4114" s="14"/>
      <c r="Y4114" s="14"/>
      <c r="Z4114" s="14"/>
    </row>
    <row r="4115">
      <c r="A4115" s="106">
        <v>4114.0</v>
      </c>
      <c r="B4115" s="107" t="s">
        <v>8903</v>
      </c>
      <c r="C4115" s="107" t="s">
        <v>10655</v>
      </c>
      <c r="D4115" s="107" t="s">
        <v>4509</v>
      </c>
      <c r="E4115" s="36" t="s">
        <v>10656</v>
      </c>
      <c r="F4115" s="14"/>
      <c r="G4115" s="14"/>
      <c r="H4115" s="14"/>
      <c r="I4115" s="14"/>
      <c r="J4115" s="14"/>
      <c r="K4115" s="14"/>
      <c r="L4115" s="14"/>
      <c r="M4115" s="14"/>
      <c r="N4115" s="14"/>
      <c r="O4115" s="14"/>
      <c r="P4115" s="14"/>
      <c r="Q4115" s="14"/>
      <c r="R4115" s="14"/>
      <c r="S4115" s="14"/>
      <c r="T4115" s="14"/>
      <c r="U4115" s="14"/>
      <c r="V4115" s="14"/>
      <c r="W4115" s="14"/>
      <c r="X4115" s="14"/>
      <c r="Y4115" s="14"/>
      <c r="Z4115" s="14"/>
    </row>
    <row r="4116">
      <c r="A4116" s="106">
        <v>4115.0</v>
      </c>
      <c r="B4116" s="107" t="s">
        <v>8903</v>
      </c>
      <c r="C4116" s="107" t="s">
        <v>5267</v>
      </c>
      <c r="D4116" s="107" t="s">
        <v>4680</v>
      </c>
      <c r="E4116" s="36" t="s">
        <v>10657</v>
      </c>
      <c r="F4116" s="14"/>
      <c r="G4116" s="14"/>
      <c r="H4116" s="14"/>
      <c r="I4116" s="14"/>
      <c r="J4116" s="14"/>
      <c r="K4116" s="14"/>
      <c r="L4116" s="14"/>
      <c r="M4116" s="14"/>
      <c r="N4116" s="14"/>
      <c r="O4116" s="14"/>
      <c r="P4116" s="14"/>
      <c r="Q4116" s="14"/>
      <c r="R4116" s="14"/>
      <c r="S4116" s="14"/>
      <c r="T4116" s="14"/>
      <c r="U4116" s="14"/>
      <c r="V4116" s="14"/>
      <c r="W4116" s="14"/>
      <c r="X4116" s="14"/>
      <c r="Y4116" s="14"/>
      <c r="Z4116" s="14"/>
    </row>
    <row r="4117">
      <c r="A4117" s="106">
        <v>4116.0</v>
      </c>
      <c r="B4117" s="107" t="s">
        <v>8903</v>
      </c>
      <c r="C4117" s="107" t="s">
        <v>6341</v>
      </c>
      <c r="D4117" s="107" t="s">
        <v>4509</v>
      </c>
      <c r="E4117" s="36" t="s">
        <v>10658</v>
      </c>
      <c r="F4117" s="14"/>
      <c r="G4117" s="14"/>
      <c r="H4117" s="14"/>
      <c r="I4117" s="14"/>
      <c r="J4117" s="14"/>
      <c r="K4117" s="14"/>
      <c r="L4117" s="14"/>
      <c r="M4117" s="14"/>
      <c r="N4117" s="14"/>
      <c r="O4117" s="14"/>
      <c r="P4117" s="14"/>
      <c r="Q4117" s="14"/>
      <c r="R4117" s="14"/>
      <c r="S4117" s="14"/>
      <c r="T4117" s="14"/>
      <c r="U4117" s="14"/>
      <c r="V4117" s="14"/>
      <c r="W4117" s="14"/>
      <c r="X4117" s="14"/>
      <c r="Y4117" s="14"/>
      <c r="Z4117" s="14"/>
    </row>
    <row r="4118">
      <c r="A4118" s="106">
        <v>4117.0</v>
      </c>
      <c r="B4118" s="107" t="s">
        <v>8903</v>
      </c>
      <c r="C4118" s="107" t="s">
        <v>4586</v>
      </c>
      <c r="D4118" s="107" t="s">
        <v>4509</v>
      </c>
      <c r="E4118" s="36" t="s">
        <v>10659</v>
      </c>
      <c r="F4118" s="14"/>
      <c r="G4118" s="14"/>
      <c r="H4118" s="14"/>
      <c r="I4118" s="14"/>
      <c r="J4118" s="14"/>
      <c r="K4118" s="14"/>
      <c r="L4118" s="14"/>
      <c r="M4118" s="14"/>
      <c r="N4118" s="14"/>
      <c r="O4118" s="14"/>
      <c r="P4118" s="14"/>
      <c r="Q4118" s="14"/>
      <c r="R4118" s="14"/>
      <c r="S4118" s="14"/>
      <c r="T4118" s="14"/>
      <c r="U4118" s="14"/>
      <c r="V4118" s="14"/>
      <c r="W4118" s="14"/>
      <c r="X4118" s="14"/>
      <c r="Y4118" s="14"/>
      <c r="Z4118" s="14"/>
    </row>
    <row r="4119">
      <c r="A4119" s="106">
        <v>4118.0</v>
      </c>
      <c r="B4119" s="107" t="s">
        <v>8903</v>
      </c>
      <c r="C4119" s="107" t="s">
        <v>5415</v>
      </c>
      <c r="D4119" s="107" t="s">
        <v>4509</v>
      </c>
      <c r="E4119" s="36" t="s">
        <v>10660</v>
      </c>
      <c r="F4119" s="14"/>
      <c r="G4119" s="14"/>
      <c r="H4119" s="14"/>
      <c r="I4119" s="14"/>
      <c r="J4119" s="14"/>
      <c r="K4119" s="14"/>
      <c r="L4119" s="14"/>
      <c r="M4119" s="14"/>
      <c r="N4119" s="14"/>
      <c r="O4119" s="14"/>
      <c r="P4119" s="14"/>
      <c r="Q4119" s="14"/>
      <c r="R4119" s="14"/>
      <c r="S4119" s="14"/>
      <c r="T4119" s="14"/>
      <c r="U4119" s="14"/>
      <c r="V4119" s="14"/>
      <c r="W4119" s="14"/>
      <c r="X4119" s="14"/>
      <c r="Y4119" s="14"/>
      <c r="Z4119" s="14"/>
    </row>
    <row r="4120">
      <c r="A4120" s="106">
        <v>4119.0</v>
      </c>
      <c r="B4120" s="107" t="s">
        <v>8903</v>
      </c>
      <c r="C4120" s="107" t="s">
        <v>4665</v>
      </c>
      <c r="D4120" s="107" t="s">
        <v>4509</v>
      </c>
      <c r="E4120" s="36" t="s">
        <v>10661</v>
      </c>
      <c r="F4120" s="14"/>
      <c r="G4120" s="14"/>
      <c r="H4120" s="14"/>
      <c r="I4120" s="14"/>
      <c r="J4120" s="14"/>
      <c r="K4120" s="14"/>
      <c r="L4120" s="14"/>
      <c r="M4120" s="14"/>
      <c r="N4120" s="14"/>
      <c r="O4120" s="14"/>
      <c r="P4120" s="14"/>
      <c r="Q4120" s="14"/>
      <c r="R4120" s="14"/>
      <c r="S4120" s="14"/>
      <c r="T4120" s="14"/>
      <c r="U4120" s="14"/>
      <c r="V4120" s="14"/>
      <c r="W4120" s="14"/>
      <c r="X4120" s="14"/>
      <c r="Y4120" s="14"/>
      <c r="Z4120" s="14"/>
    </row>
    <row r="4121">
      <c r="A4121" s="106">
        <v>4120.0</v>
      </c>
      <c r="B4121" s="107" t="s">
        <v>8903</v>
      </c>
      <c r="C4121" s="107" t="s">
        <v>10662</v>
      </c>
      <c r="D4121" s="107" t="s">
        <v>4509</v>
      </c>
      <c r="E4121" s="36" t="s">
        <v>10663</v>
      </c>
      <c r="F4121" s="14"/>
      <c r="G4121" s="14"/>
      <c r="H4121" s="14"/>
      <c r="I4121" s="14"/>
      <c r="J4121" s="14"/>
      <c r="K4121" s="14"/>
      <c r="L4121" s="14"/>
      <c r="M4121" s="14"/>
      <c r="N4121" s="14"/>
      <c r="O4121" s="14"/>
      <c r="P4121" s="14"/>
      <c r="Q4121" s="14"/>
      <c r="R4121" s="14"/>
      <c r="S4121" s="14"/>
      <c r="T4121" s="14"/>
      <c r="U4121" s="14"/>
      <c r="V4121" s="14"/>
      <c r="W4121" s="14"/>
      <c r="X4121" s="14"/>
      <c r="Y4121" s="14"/>
      <c r="Z4121" s="14"/>
    </row>
    <row r="4122">
      <c r="A4122" s="106">
        <v>4121.0</v>
      </c>
      <c r="B4122" s="107" t="s">
        <v>8903</v>
      </c>
      <c r="C4122" s="107" t="s">
        <v>5050</v>
      </c>
      <c r="D4122" s="107" t="s">
        <v>4509</v>
      </c>
      <c r="E4122" s="36" t="s">
        <v>10664</v>
      </c>
      <c r="F4122" s="14"/>
      <c r="G4122" s="14"/>
      <c r="H4122" s="14"/>
      <c r="I4122" s="14"/>
      <c r="J4122" s="14"/>
      <c r="K4122" s="14"/>
      <c r="L4122" s="14"/>
      <c r="M4122" s="14"/>
      <c r="N4122" s="14"/>
      <c r="O4122" s="14"/>
      <c r="P4122" s="14"/>
      <c r="Q4122" s="14"/>
      <c r="R4122" s="14"/>
      <c r="S4122" s="14"/>
      <c r="T4122" s="14"/>
      <c r="U4122" s="14"/>
      <c r="V4122" s="14"/>
      <c r="W4122" s="14"/>
      <c r="X4122" s="14"/>
      <c r="Y4122" s="14"/>
      <c r="Z4122" s="14"/>
    </row>
    <row r="4123">
      <c r="A4123" s="106">
        <v>4122.0</v>
      </c>
      <c r="B4123" s="107" t="s">
        <v>8903</v>
      </c>
      <c r="C4123" s="107" t="s">
        <v>4517</v>
      </c>
      <c r="D4123" s="107" t="s">
        <v>4680</v>
      </c>
      <c r="E4123" s="36" t="s">
        <v>10665</v>
      </c>
      <c r="F4123" s="14"/>
      <c r="G4123" s="14"/>
      <c r="H4123" s="14"/>
      <c r="I4123" s="14"/>
      <c r="J4123" s="14"/>
      <c r="K4123" s="14"/>
      <c r="L4123" s="14"/>
      <c r="M4123" s="14"/>
      <c r="N4123" s="14"/>
      <c r="O4123" s="14"/>
      <c r="P4123" s="14"/>
      <c r="Q4123" s="14"/>
      <c r="R4123" s="14"/>
      <c r="S4123" s="14"/>
      <c r="T4123" s="14"/>
      <c r="U4123" s="14"/>
      <c r="V4123" s="14"/>
      <c r="W4123" s="14"/>
      <c r="X4123" s="14"/>
      <c r="Y4123" s="14"/>
      <c r="Z4123" s="14"/>
    </row>
    <row r="4124">
      <c r="A4124" s="106">
        <v>4123.0</v>
      </c>
      <c r="B4124" s="107" t="s">
        <v>8903</v>
      </c>
      <c r="C4124" s="107" t="s">
        <v>10666</v>
      </c>
      <c r="D4124" s="107" t="s">
        <v>4509</v>
      </c>
      <c r="E4124" s="36" t="s">
        <v>10667</v>
      </c>
      <c r="F4124" s="14"/>
      <c r="G4124" s="14"/>
      <c r="H4124" s="14"/>
      <c r="I4124" s="14"/>
      <c r="J4124" s="14"/>
      <c r="K4124" s="14"/>
      <c r="L4124" s="14"/>
      <c r="M4124" s="14"/>
      <c r="N4124" s="14"/>
      <c r="O4124" s="14"/>
      <c r="P4124" s="14"/>
      <c r="Q4124" s="14"/>
      <c r="R4124" s="14"/>
      <c r="S4124" s="14"/>
      <c r="T4124" s="14"/>
      <c r="U4124" s="14"/>
      <c r="V4124" s="14"/>
      <c r="W4124" s="14"/>
      <c r="X4124" s="14"/>
      <c r="Y4124" s="14"/>
      <c r="Z4124" s="14"/>
    </row>
    <row r="4125">
      <c r="A4125" s="106">
        <v>4124.0</v>
      </c>
      <c r="B4125" s="107" t="s">
        <v>8903</v>
      </c>
      <c r="C4125" s="107" t="s">
        <v>7695</v>
      </c>
      <c r="D4125" s="107" t="s">
        <v>4509</v>
      </c>
      <c r="E4125" s="36" t="s">
        <v>10668</v>
      </c>
      <c r="F4125" s="14"/>
      <c r="G4125" s="14"/>
      <c r="H4125" s="14"/>
      <c r="I4125" s="14"/>
      <c r="J4125" s="14"/>
      <c r="K4125" s="14"/>
      <c r="L4125" s="14"/>
      <c r="M4125" s="14"/>
      <c r="N4125" s="14"/>
      <c r="O4125" s="14"/>
      <c r="P4125" s="14"/>
      <c r="Q4125" s="14"/>
      <c r="R4125" s="14"/>
      <c r="S4125" s="14"/>
      <c r="T4125" s="14"/>
      <c r="U4125" s="14"/>
      <c r="V4125" s="14"/>
      <c r="W4125" s="14"/>
      <c r="X4125" s="14"/>
      <c r="Y4125" s="14"/>
      <c r="Z4125" s="14"/>
    </row>
    <row r="4126">
      <c r="A4126" s="106">
        <v>4125.0</v>
      </c>
      <c r="B4126" s="107" t="s">
        <v>8903</v>
      </c>
      <c r="C4126" s="107" t="s">
        <v>10669</v>
      </c>
      <c r="D4126" s="107" t="s">
        <v>5178</v>
      </c>
      <c r="E4126" s="36" t="s">
        <v>10670</v>
      </c>
      <c r="F4126" s="14"/>
      <c r="G4126" s="14"/>
      <c r="H4126" s="14"/>
      <c r="I4126" s="14"/>
      <c r="J4126" s="14"/>
      <c r="K4126" s="14"/>
      <c r="L4126" s="14"/>
      <c r="M4126" s="14"/>
      <c r="N4126" s="14"/>
      <c r="O4126" s="14"/>
      <c r="P4126" s="14"/>
      <c r="Q4126" s="14"/>
      <c r="R4126" s="14"/>
      <c r="S4126" s="14"/>
      <c r="T4126" s="14"/>
      <c r="U4126" s="14"/>
      <c r="V4126" s="14"/>
      <c r="W4126" s="14"/>
      <c r="X4126" s="14"/>
      <c r="Y4126" s="14"/>
      <c r="Z4126" s="14"/>
    </row>
    <row r="4127">
      <c r="A4127" s="106">
        <v>4126.0</v>
      </c>
      <c r="B4127" s="107" t="s">
        <v>8903</v>
      </c>
      <c r="C4127" s="107" t="s">
        <v>10671</v>
      </c>
      <c r="D4127" s="107" t="s">
        <v>4509</v>
      </c>
      <c r="E4127" s="36" t="s">
        <v>10672</v>
      </c>
      <c r="F4127" s="14"/>
      <c r="G4127" s="14"/>
      <c r="H4127" s="14"/>
      <c r="I4127" s="14"/>
      <c r="J4127" s="14"/>
      <c r="K4127" s="14"/>
      <c r="L4127" s="14"/>
      <c r="M4127" s="14"/>
      <c r="N4127" s="14"/>
      <c r="O4127" s="14"/>
      <c r="P4127" s="14"/>
      <c r="Q4127" s="14"/>
      <c r="R4127" s="14"/>
      <c r="S4127" s="14"/>
      <c r="T4127" s="14"/>
      <c r="U4127" s="14"/>
      <c r="V4127" s="14"/>
      <c r="W4127" s="14"/>
      <c r="X4127" s="14"/>
      <c r="Y4127" s="14"/>
      <c r="Z4127" s="14"/>
    </row>
    <row r="4128">
      <c r="A4128" s="106">
        <v>4127.0</v>
      </c>
      <c r="B4128" s="107" t="s">
        <v>8903</v>
      </c>
      <c r="C4128" s="107" t="s">
        <v>4598</v>
      </c>
      <c r="D4128" s="107" t="s">
        <v>4509</v>
      </c>
      <c r="E4128" s="36" t="s">
        <v>10673</v>
      </c>
      <c r="F4128" s="14"/>
      <c r="G4128" s="14"/>
      <c r="H4128" s="14"/>
      <c r="I4128" s="14"/>
      <c r="J4128" s="14"/>
      <c r="K4128" s="14"/>
      <c r="L4128" s="14"/>
      <c r="M4128" s="14"/>
      <c r="N4128" s="14"/>
      <c r="O4128" s="14"/>
      <c r="P4128" s="14"/>
      <c r="Q4128" s="14"/>
      <c r="R4128" s="14"/>
      <c r="S4128" s="14"/>
      <c r="T4128" s="14"/>
      <c r="U4128" s="14"/>
      <c r="V4128" s="14"/>
      <c r="W4128" s="14"/>
      <c r="X4128" s="14"/>
      <c r="Y4128" s="14"/>
      <c r="Z4128" s="14"/>
    </row>
    <row r="4129">
      <c r="A4129" s="106">
        <v>4128.0</v>
      </c>
      <c r="B4129" s="107" t="s">
        <v>8903</v>
      </c>
      <c r="C4129" s="107" t="s">
        <v>8108</v>
      </c>
      <c r="D4129" s="107" t="s">
        <v>4509</v>
      </c>
      <c r="E4129" s="36" t="s">
        <v>10674</v>
      </c>
      <c r="F4129" s="14"/>
      <c r="G4129" s="14"/>
      <c r="H4129" s="14"/>
      <c r="I4129" s="14"/>
      <c r="J4129" s="14"/>
      <c r="K4129" s="14"/>
      <c r="L4129" s="14"/>
      <c r="M4129" s="14"/>
      <c r="N4129" s="14"/>
      <c r="O4129" s="14"/>
      <c r="P4129" s="14"/>
      <c r="Q4129" s="14"/>
      <c r="R4129" s="14"/>
      <c r="S4129" s="14"/>
      <c r="T4129" s="14"/>
      <c r="U4129" s="14"/>
      <c r="V4129" s="14"/>
      <c r="W4129" s="14"/>
      <c r="X4129" s="14"/>
      <c r="Y4129" s="14"/>
      <c r="Z4129" s="14"/>
    </row>
    <row r="4130">
      <c r="A4130" s="106">
        <v>4129.0</v>
      </c>
      <c r="B4130" s="107" t="s">
        <v>8903</v>
      </c>
      <c r="C4130" s="107" t="s">
        <v>9583</v>
      </c>
      <c r="D4130" s="107" t="s">
        <v>4505</v>
      </c>
      <c r="E4130" s="36" t="s">
        <v>10675</v>
      </c>
      <c r="F4130" s="14"/>
      <c r="G4130" s="14"/>
      <c r="H4130" s="14"/>
      <c r="I4130" s="14"/>
      <c r="J4130" s="14"/>
      <c r="K4130" s="14"/>
      <c r="L4130" s="14"/>
      <c r="M4130" s="14"/>
      <c r="N4130" s="14"/>
      <c r="O4130" s="14"/>
      <c r="P4130" s="14"/>
      <c r="Q4130" s="14"/>
      <c r="R4130" s="14"/>
      <c r="S4130" s="14"/>
      <c r="T4130" s="14"/>
      <c r="U4130" s="14"/>
      <c r="V4130" s="14"/>
      <c r="W4130" s="14"/>
      <c r="X4130" s="14"/>
      <c r="Y4130" s="14"/>
      <c r="Z4130" s="14"/>
    </row>
    <row r="4131">
      <c r="A4131" s="106">
        <v>4130.0</v>
      </c>
      <c r="B4131" s="107" t="s">
        <v>8903</v>
      </c>
      <c r="C4131" s="107" t="s">
        <v>5057</v>
      </c>
      <c r="D4131" s="107" t="s">
        <v>5224</v>
      </c>
      <c r="E4131" s="36" t="s">
        <v>10676</v>
      </c>
      <c r="F4131" s="14"/>
      <c r="G4131" s="14"/>
      <c r="H4131" s="14"/>
      <c r="I4131" s="14"/>
      <c r="J4131" s="14"/>
      <c r="K4131" s="14"/>
      <c r="L4131" s="14"/>
      <c r="M4131" s="14"/>
      <c r="N4131" s="14"/>
      <c r="O4131" s="14"/>
      <c r="P4131" s="14"/>
      <c r="Q4131" s="14"/>
      <c r="R4131" s="14"/>
      <c r="S4131" s="14"/>
      <c r="T4131" s="14"/>
      <c r="U4131" s="14"/>
      <c r="V4131" s="14"/>
      <c r="W4131" s="14"/>
      <c r="X4131" s="14"/>
      <c r="Y4131" s="14"/>
      <c r="Z4131" s="14"/>
    </row>
    <row r="4132">
      <c r="A4132" s="106">
        <v>4131.0</v>
      </c>
      <c r="B4132" s="107" t="s">
        <v>8903</v>
      </c>
      <c r="C4132" s="107" t="s">
        <v>8018</v>
      </c>
      <c r="D4132" s="107" t="s">
        <v>4509</v>
      </c>
      <c r="E4132" s="36" t="s">
        <v>10677</v>
      </c>
      <c r="F4132" s="14"/>
      <c r="G4132" s="14"/>
      <c r="H4132" s="14"/>
      <c r="I4132" s="14"/>
      <c r="J4132" s="14"/>
      <c r="K4132" s="14"/>
      <c r="L4132" s="14"/>
      <c r="M4132" s="14"/>
      <c r="N4132" s="14"/>
      <c r="O4132" s="14"/>
      <c r="P4132" s="14"/>
      <c r="Q4132" s="14"/>
      <c r="R4132" s="14"/>
      <c r="S4132" s="14"/>
      <c r="T4132" s="14"/>
      <c r="U4132" s="14"/>
      <c r="V4132" s="14"/>
      <c r="W4132" s="14"/>
      <c r="X4132" s="14"/>
      <c r="Y4132" s="14"/>
      <c r="Z4132" s="14"/>
    </row>
    <row r="4133">
      <c r="A4133" s="106">
        <v>4132.0</v>
      </c>
      <c r="B4133" s="107" t="s">
        <v>8903</v>
      </c>
      <c r="C4133" s="107" t="s">
        <v>10678</v>
      </c>
      <c r="D4133" s="107" t="s">
        <v>4509</v>
      </c>
      <c r="E4133" s="36" t="s">
        <v>10679</v>
      </c>
      <c r="F4133" s="14"/>
      <c r="G4133" s="14"/>
      <c r="H4133" s="14"/>
      <c r="I4133" s="14"/>
      <c r="J4133" s="14"/>
      <c r="K4133" s="14"/>
      <c r="L4133" s="14"/>
      <c r="M4133" s="14"/>
      <c r="N4133" s="14"/>
      <c r="O4133" s="14"/>
      <c r="P4133" s="14"/>
      <c r="Q4133" s="14"/>
      <c r="R4133" s="14"/>
      <c r="S4133" s="14"/>
      <c r="T4133" s="14"/>
      <c r="U4133" s="14"/>
      <c r="V4133" s="14"/>
      <c r="W4133" s="14"/>
      <c r="X4133" s="14"/>
      <c r="Y4133" s="14"/>
      <c r="Z4133" s="14"/>
    </row>
    <row r="4134">
      <c r="A4134" s="106">
        <v>4133.0</v>
      </c>
      <c r="B4134" s="107" t="s">
        <v>8903</v>
      </c>
      <c r="C4134" s="107" t="s">
        <v>10564</v>
      </c>
      <c r="D4134" s="107" t="s">
        <v>4509</v>
      </c>
      <c r="E4134" s="36" t="s">
        <v>10680</v>
      </c>
      <c r="F4134" s="14"/>
      <c r="G4134" s="14"/>
      <c r="H4134" s="14"/>
      <c r="I4134" s="14"/>
      <c r="J4134" s="14"/>
      <c r="K4134" s="14"/>
      <c r="L4134" s="14"/>
      <c r="M4134" s="14"/>
      <c r="N4134" s="14"/>
      <c r="O4134" s="14"/>
      <c r="P4134" s="14"/>
      <c r="Q4134" s="14"/>
      <c r="R4134" s="14"/>
      <c r="S4134" s="14"/>
      <c r="T4134" s="14"/>
      <c r="U4134" s="14"/>
      <c r="V4134" s="14"/>
      <c r="W4134" s="14"/>
      <c r="X4134" s="14"/>
      <c r="Y4134" s="14"/>
      <c r="Z4134" s="14"/>
    </row>
    <row r="4135">
      <c r="A4135" s="106">
        <v>4134.0</v>
      </c>
      <c r="B4135" s="107" t="s">
        <v>8903</v>
      </c>
      <c r="C4135" s="107" t="s">
        <v>10681</v>
      </c>
      <c r="D4135" s="107" t="s">
        <v>4509</v>
      </c>
      <c r="E4135" s="36" t="s">
        <v>10682</v>
      </c>
      <c r="F4135" s="14"/>
      <c r="G4135" s="14"/>
      <c r="H4135" s="14"/>
      <c r="I4135" s="14"/>
      <c r="J4135" s="14"/>
      <c r="K4135" s="14"/>
      <c r="L4135" s="14"/>
      <c r="M4135" s="14"/>
      <c r="N4135" s="14"/>
      <c r="O4135" s="14"/>
      <c r="P4135" s="14"/>
      <c r="Q4135" s="14"/>
      <c r="R4135" s="14"/>
      <c r="S4135" s="14"/>
      <c r="T4135" s="14"/>
      <c r="U4135" s="14"/>
      <c r="V4135" s="14"/>
      <c r="W4135" s="14"/>
      <c r="X4135" s="14"/>
      <c r="Y4135" s="14"/>
      <c r="Z4135" s="14"/>
    </row>
    <row r="4136">
      <c r="A4136" s="106">
        <v>4135.0</v>
      </c>
      <c r="B4136" s="107" t="s">
        <v>8903</v>
      </c>
      <c r="C4136" s="107" t="s">
        <v>10683</v>
      </c>
      <c r="D4136" s="107" t="s">
        <v>4509</v>
      </c>
      <c r="E4136" s="36" t="s">
        <v>10684</v>
      </c>
      <c r="F4136" s="14"/>
      <c r="G4136" s="14"/>
      <c r="H4136" s="14"/>
      <c r="I4136" s="14"/>
      <c r="J4136" s="14"/>
      <c r="K4136" s="14"/>
      <c r="L4136" s="14"/>
      <c r="M4136" s="14"/>
      <c r="N4136" s="14"/>
      <c r="O4136" s="14"/>
      <c r="P4136" s="14"/>
      <c r="Q4136" s="14"/>
      <c r="R4136" s="14"/>
      <c r="S4136" s="14"/>
      <c r="T4136" s="14"/>
      <c r="U4136" s="14"/>
      <c r="V4136" s="14"/>
      <c r="W4136" s="14"/>
      <c r="X4136" s="14"/>
      <c r="Y4136" s="14"/>
      <c r="Z4136" s="14"/>
    </row>
    <row r="4137">
      <c r="A4137" s="106">
        <v>4136.0</v>
      </c>
      <c r="B4137" s="107" t="s">
        <v>8903</v>
      </c>
      <c r="C4137" s="107" t="s">
        <v>8073</v>
      </c>
      <c r="D4137" s="107" t="s">
        <v>4509</v>
      </c>
      <c r="E4137" s="36" t="s">
        <v>10685</v>
      </c>
      <c r="F4137" s="14"/>
      <c r="G4137" s="14"/>
      <c r="H4137" s="14"/>
      <c r="I4137" s="14"/>
      <c r="J4137" s="14"/>
      <c r="K4137" s="14"/>
      <c r="L4137" s="14"/>
      <c r="M4137" s="14"/>
      <c r="N4137" s="14"/>
      <c r="O4137" s="14"/>
      <c r="P4137" s="14"/>
      <c r="Q4137" s="14"/>
      <c r="R4137" s="14"/>
      <c r="S4137" s="14"/>
      <c r="T4137" s="14"/>
      <c r="U4137" s="14"/>
      <c r="V4137" s="14"/>
      <c r="W4137" s="14"/>
      <c r="X4137" s="14"/>
      <c r="Y4137" s="14"/>
      <c r="Z4137" s="14"/>
    </row>
    <row r="4138">
      <c r="A4138" s="106">
        <v>4137.0</v>
      </c>
      <c r="B4138" s="107" t="s">
        <v>8903</v>
      </c>
      <c r="C4138" s="107" t="s">
        <v>10686</v>
      </c>
      <c r="D4138" s="107" t="s">
        <v>4509</v>
      </c>
      <c r="E4138" s="36" t="s">
        <v>10687</v>
      </c>
      <c r="F4138" s="14"/>
      <c r="G4138" s="14"/>
      <c r="H4138" s="14"/>
      <c r="I4138" s="14"/>
      <c r="J4138" s="14"/>
      <c r="K4138" s="14"/>
      <c r="L4138" s="14"/>
      <c r="M4138" s="14"/>
      <c r="N4138" s="14"/>
      <c r="O4138" s="14"/>
      <c r="P4138" s="14"/>
      <c r="Q4138" s="14"/>
      <c r="R4138" s="14"/>
      <c r="S4138" s="14"/>
      <c r="T4138" s="14"/>
      <c r="U4138" s="14"/>
      <c r="V4138" s="14"/>
      <c r="W4138" s="14"/>
      <c r="X4138" s="14"/>
      <c r="Y4138" s="14"/>
      <c r="Z4138" s="14"/>
    </row>
    <row r="4139">
      <c r="A4139" s="106">
        <v>4138.0</v>
      </c>
      <c r="B4139" s="107" t="s">
        <v>8903</v>
      </c>
      <c r="C4139" s="107" t="s">
        <v>10688</v>
      </c>
      <c r="D4139" s="107" t="s">
        <v>4509</v>
      </c>
      <c r="E4139" s="36" t="s">
        <v>10689</v>
      </c>
      <c r="F4139" s="14"/>
      <c r="G4139" s="14"/>
      <c r="H4139" s="14"/>
      <c r="I4139" s="14"/>
      <c r="J4139" s="14"/>
      <c r="K4139" s="14"/>
      <c r="L4139" s="14"/>
      <c r="M4139" s="14"/>
      <c r="N4139" s="14"/>
      <c r="O4139" s="14"/>
      <c r="P4139" s="14"/>
      <c r="Q4139" s="14"/>
      <c r="R4139" s="14"/>
      <c r="S4139" s="14"/>
      <c r="T4139" s="14"/>
      <c r="U4139" s="14"/>
      <c r="V4139" s="14"/>
      <c r="W4139" s="14"/>
      <c r="X4139" s="14"/>
      <c r="Y4139" s="14"/>
      <c r="Z4139" s="14"/>
    </row>
    <row r="4140">
      <c r="A4140" s="106">
        <v>4139.0</v>
      </c>
      <c r="B4140" s="107" t="s">
        <v>8903</v>
      </c>
      <c r="C4140" s="107" t="s">
        <v>10690</v>
      </c>
      <c r="D4140" s="107" t="s">
        <v>4680</v>
      </c>
      <c r="E4140" s="36" t="s">
        <v>10691</v>
      </c>
      <c r="F4140" s="14"/>
      <c r="G4140" s="14"/>
      <c r="H4140" s="14"/>
      <c r="I4140" s="14"/>
      <c r="J4140" s="14"/>
      <c r="K4140" s="14"/>
      <c r="L4140" s="14"/>
      <c r="M4140" s="14"/>
      <c r="N4140" s="14"/>
      <c r="O4140" s="14"/>
      <c r="P4140" s="14"/>
      <c r="Q4140" s="14"/>
      <c r="R4140" s="14"/>
      <c r="S4140" s="14"/>
      <c r="T4140" s="14"/>
      <c r="U4140" s="14"/>
      <c r="V4140" s="14"/>
      <c r="W4140" s="14"/>
      <c r="X4140" s="14"/>
      <c r="Y4140" s="14"/>
      <c r="Z4140" s="14"/>
    </row>
    <row r="4141">
      <c r="A4141" s="106">
        <v>4140.0</v>
      </c>
      <c r="B4141" s="107" t="s">
        <v>8903</v>
      </c>
      <c r="C4141" s="107" t="s">
        <v>4822</v>
      </c>
      <c r="D4141" s="107" t="s">
        <v>4509</v>
      </c>
      <c r="E4141" s="36" t="s">
        <v>10692</v>
      </c>
      <c r="F4141" s="14"/>
      <c r="G4141" s="14"/>
      <c r="H4141" s="14"/>
      <c r="I4141" s="14"/>
      <c r="J4141" s="14"/>
      <c r="K4141" s="14"/>
      <c r="L4141" s="14"/>
      <c r="M4141" s="14"/>
      <c r="N4141" s="14"/>
      <c r="O4141" s="14"/>
      <c r="P4141" s="14"/>
      <c r="Q4141" s="14"/>
      <c r="R4141" s="14"/>
      <c r="S4141" s="14"/>
      <c r="T4141" s="14"/>
      <c r="U4141" s="14"/>
      <c r="V4141" s="14"/>
      <c r="W4141" s="14"/>
      <c r="X4141" s="14"/>
      <c r="Y4141" s="14"/>
      <c r="Z4141" s="14"/>
    </row>
    <row r="4142">
      <c r="A4142" s="106">
        <v>4141.0</v>
      </c>
      <c r="B4142" s="107" t="s">
        <v>8903</v>
      </c>
      <c r="C4142" s="107" t="s">
        <v>10693</v>
      </c>
      <c r="D4142" s="107" t="s">
        <v>4509</v>
      </c>
      <c r="E4142" s="36" t="s">
        <v>10694</v>
      </c>
      <c r="F4142" s="14"/>
      <c r="G4142" s="14"/>
      <c r="H4142" s="14"/>
      <c r="I4142" s="14"/>
      <c r="J4142" s="14"/>
      <c r="K4142" s="14"/>
      <c r="L4142" s="14"/>
      <c r="M4142" s="14"/>
      <c r="N4142" s="14"/>
      <c r="O4142" s="14"/>
      <c r="P4142" s="14"/>
      <c r="Q4142" s="14"/>
      <c r="R4142" s="14"/>
      <c r="S4142" s="14"/>
      <c r="T4142" s="14"/>
      <c r="U4142" s="14"/>
      <c r="V4142" s="14"/>
      <c r="W4142" s="14"/>
      <c r="X4142" s="14"/>
      <c r="Y4142" s="14"/>
      <c r="Z4142" s="14"/>
    </row>
    <row r="4143">
      <c r="A4143" s="106">
        <v>4142.0</v>
      </c>
      <c r="B4143" s="107" t="s">
        <v>8903</v>
      </c>
      <c r="C4143" s="107" t="s">
        <v>5442</v>
      </c>
      <c r="D4143" s="107" t="s">
        <v>4509</v>
      </c>
      <c r="E4143" s="36" t="s">
        <v>10695</v>
      </c>
      <c r="F4143" s="14"/>
      <c r="G4143" s="14"/>
      <c r="H4143" s="14"/>
      <c r="I4143" s="14"/>
      <c r="J4143" s="14"/>
      <c r="K4143" s="14"/>
      <c r="L4143" s="14"/>
      <c r="M4143" s="14"/>
      <c r="N4143" s="14"/>
      <c r="O4143" s="14"/>
      <c r="P4143" s="14"/>
      <c r="Q4143" s="14"/>
      <c r="R4143" s="14"/>
      <c r="S4143" s="14"/>
      <c r="T4143" s="14"/>
      <c r="U4143" s="14"/>
      <c r="V4143" s="14"/>
      <c r="W4143" s="14"/>
      <c r="X4143" s="14"/>
      <c r="Y4143" s="14"/>
      <c r="Z4143" s="14"/>
    </row>
    <row r="4144">
      <c r="A4144" s="106">
        <v>4143.0</v>
      </c>
      <c r="B4144" s="107" t="s">
        <v>8903</v>
      </c>
      <c r="C4144" s="107" t="s">
        <v>4541</v>
      </c>
      <c r="D4144" s="107" t="s">
        <v>4509</v>
      </c>
      <c r="E4144" s="36" t="s">
        <v>10696</v>
      </c>
      <c r="F4144" s="14"/>
      <c r="G4144" s="14"/>
      <c r="H4144" s="14"/>
      <c r="I4144" s="14"/>
      <c r="J4144" s="14"/>
      <c r="K4144" s="14"/>
      <c r="L4144" s="14"/>
      <c r="M4144" s="14"/>
      <c r="N4144" s="14"/>
      <c r="O4144" s="14"/>
      <c r="P4144" s="14"/>
      <c r="Q4144" s="14"/>
      <c r="R4144" s="14"/>
      <c r="S4144" s="14"/>
      <c r="T4144" s="14"/>
      <c r="U4144" s="14"/>
      <c r="V4144" s="14"/>
      <c r="W4144" s="14"/>
      <c r="X4144" s="14"/>
      <c r="Y4144" s="14"/>
      <c r="Z4144" s="14"/>
    </row>
    <row r="4145">
      <c r="A4145" s="106">
        <v>4144.0</v>
      </c>
      <c r="B4145" s="107" t="s">
        <v>8903</v>
      </c>
      <c r="C4145" s="107" t="s">
        <v>10697</v>
      </c>
      <c r="D4145" s="107" t="s">
        <v>4509</v>
      </c>
      <c r="E4145" s="36" t="s">
        <v>10698</v>
      </c>
      <c r="F4145" s="14"/>
      <c r="G4145" s="14"/>
      <c r="H4145" s="14"/>
      <c r="I4145" s="14"/>
      <c r="J4145" s="14"/>
      <c r="K4145" s="14"/>
      <c r="L4145" s="14"/>
      <c r="M4145" s="14"/>
      <c r="N4145" s="14"/>
      <c r="O4145" s="14"/>
      <c r="P4145" s="14"/>
      <c r="Q4145" s="14"/>
      <c r="R4145" s="14"/>
      <c r="S4145" s="14"/>
      <c r="T4145" s="14"/>
      <c r="U4145" s="14"/>
      <c r="V4145" s="14"/>
      <c r="W4145" s="14"/>
      <c r="X4145" s="14"/>
      <c r="Y4145" s="14"/>
      <c r="Z4145" s="14"/>
    </row>
    <row r="4146">
      <c r="A4146" s="106">
        <v>4145.0</v>
      </c>
      <c r="B4146" s="107" t="s">
        <v>8903</v>
      </c>
      <c r="C4146" s="107" t="s">
        <v>10699</v>
      </c>
      <c r="D4146" s="107" t="s">
        <v>4505</v>
      </c>
      <c r="E4146" s="36" t="s">
        <v>10700</v>
      </c>
      <c r="F4146" s="14"/>
      <c r="G4146" s="14"/>
      <c r="H4146" s="14"/>
      <c r="I4146" s="14"/>
      <c r="J4146" s="14"/>
      <c r="K4146" s="14"/>
      <c r="L4146" s="14"/>
      <c r="M4146" s="14"/>
      <c r="N4146" s="14"/>
      <c r="O4146" s="14"/>
      <c r="P4146" s="14"/>
      <c r="Q4146" s="14"/>
      <c r="R4146" s="14"/>
      <c r="S4146" s="14"/>
      <c r="T4146" s="14"/>
      <c r="U4146" s="14"/>
      <c r="V4146" s="14"/>
      <c r="W4146" s="14"/>
      <c r="X4146" s="14"/>
      <c r="Y4146" s="14"/>
      <c r="Z4146" s="14"/>
    </row>
    <row r="4147">
      <c r="A4147" s="106">
        <v>4146.0</v>
      </c>
      <c r="B4147" s="107" t="s">
        <v>8903</v>
      </c>
      <c r="C4147" s="107" t="s">
        <v>4530</v>
      </c>
      <c r="D4147" s="107" t="s">
        <v>4509</v>
      </c>
      <c r="E4147" s="36" t="s">
        <v>10701</v>
      </c>
      <c r="F4147" s="14"/>
      <c r="G4147" s="14"/>
      <c r="H4147" s="14"/>
      <c r="I4147" s="14"/>
      <c r="J4147" s="14"/>
      <c r="K4147" s="14"/>
      <c r="L4147" s="14"/>
      <c r="M4147" s="14"/>
      <c r="N4147" s="14"/>
      <c r="O4147" s="14"/>
      <c r="P4147" s="14"/>
      <c r="Q4147" s="14"/>
      <c r="R4147" s="14"/>
      <c r="S4147" s="14"/>
      <c r="T4147" s="14"/>
      <c r="U4147" s="14"/>
      <c r="V4147" s="14"/>
      <c r="W4147" s="14"/>
      <c r="X4147" s="14"/>
      <c r="Y4147" s="14"/>
      <c r="Z4147" s="14"/>
    </row>
    <row r="4148">
      <c r="A4148" s="106">
        <v>4147.0</v>
      </c>
      <c r="B4148" s="107" t="s">
        <v>8903</v>
      </c>
      <c r="C4148" s="107" t="s">
        <v>4530</v>
      </c>
      <c r="D4148" s="107" t="s">
        <v>4569</v>
      </c>
      <c r="E4148" s="36" t="s">
        <v>10702</v>
      </c>
      <c r="F4148" s="14"/>
      <c r="G4148" s="14"/>
      <c r="H4148" s="14"/>
      <c r="I4148" s="14"/>
      <c r="J4148" s="14"/>
      <c r="K4148" s="14"/>
      <c r="L4148" s="14"/>
      <c r="M4148" s="14"/>
      <c r="N4148" s="14"/>
      <c r="O4148" s="14"/>
      <c r="P4148" s="14"/>
      <c r="Q4148" s="14"/>
      <c r="R4148" s="14"/>
      <c r="S4148" s="14"/>
      <c r="T4148" s="14"/>
      <c r="U4148" s="14"/>
      <c r="V4148" s="14"/>
      <c r="W4148" s="14"/>
      <c r="X4148" s="14"/>
      <c r="Y4148" s="14"/>
      <c r="Z4148" s="14"/>
    </row>
    <row r="4149">
      <c r="A4149" s="106">
        <v>4148.0</v>
      </c>
      <c r="B4149" s="107" t="s">
        <v>8903</v>
      </c>
      <c r="C4149" s="107" t="s">
        <v>4521</v>
      </c>
      <c r="D4149" s="107" t="s">
        <v>4543</v>
      </c>
      <c r="E4149" s="36" t="s">
        <v>10703</v>
      </c>
      <c r="F4149" s="14"/>
      <c r="G4149" s="14"/>
      <c r="H4149" s="14"/>
      <c r="I4149" s="14"/>
      <c r="J4149" s="14"/>
      <c r="K4149" s="14"/>
      <c r="L4149" s="14"/>
      <c r="M4149" s="14"/>
      <c r="N4149" s="14"/>
      <c r="O4149" s="14"/>
      <c r="P4149" s="14"/>
      <c r="Q4149" s="14"/>
      <c r="R4149" s="14"/>
      <c r="S4149" s="14"/>
      <c r="T4149" s="14"/>
      <c r="U4149" s="14"/>
      <c r="V4149" s="14"/>
      <c r="W4149" s="14"/>
      <c r="X4149" s="14"/>
      <c r="Y4149" s="14"/>
      <c r="Z4149" s="14"/>
    </row>
    <row r="4150">
      <c r="A4150" s="106">
        <v>4149.0</v>
      </c>
      <c r="B4150" s="107" t="s">
        <v>8903</v>
      </c>
      <c r="C4150" s="107" t="s">
        <v>10704</v>
      </c>
      <c r="D4150" s="107" t="s">
        <v>4509</v>
      </c>
      <c r="E4150" s="36" t="s">
        <v>10705</v>
      </c>
      <c r="F4150" s="14"/>
      <c r="G4150" s="14"/>
      <c r="H4150" s="14"/>
      <c r="I4150" s="14"/>
      <c r="J4150" s="14"/>
      <c r="K4150" s="14"/>
      <c r="L4150" s="14"/>
      <c r="M4150" s="14"/>
      <c r="N4150" s="14"/>
      <c r="O4150" s="14"/>
      <c r="P4150" s="14"/>
      <c r="Q4150" s="14"/>
      <c r="R4150" s="14"/>
      <c r="S4150" s="14"/>
      <c r="T4150" s="14"/>
      <c r="U4150" s="14"/>
      <c r="V4150" s="14"/>
      <c r="W4150" s="14"/>
      <c r="X4150" s="14"/>
      <c r="Y4150" s="14"/>
      <c r="Z4150" s="14"/>
    </row>
    <row r="4151">
      <c r="A4151" s="106">
        <v>4150.0</v>
      </c>
      <c r="B4151" s="107" t="s">
        <v>8903</v>
      </c>
      <c r="C4151" s="107" t="s">
        <v>4528</v>
      </c>
      <c r="D4151" s="107" t="s">
        <v>4509</v>
      </c>
      <c r="E4151" s="36" t="s">
        <v>10706</v>
      </c>
      <c r="F4151" s="14"/>
      <c r="G4151" s="14"/>
      <c r="H4151" s="14"/>
      <c r="I4151" s="14"/>
      <c r="J4151" s="14"/>
      <c r="K4151" s="14"/>
      <c r="L4151" s="14"/>
      <c r="M4151" s="14"/>
      <c r="N4151" s="14"/>
      <c r="O4151" s="14"/>
      <c r="P4151" s="14"/>
      <c r="Q4151" s="14"/>
      <c r="R4151" s="14"/>
      <c r="S4151" s="14"/>
      <c r="T4151" s="14"/>
      <c r="U4151" s="14"/>
      <c r="V4151" s="14"/>
      <c r="W4151" s="14"/>
      <c r="X4151" s="14"/>
      <c r="Y4151" s="14"/>
      <c r="Z4151" s="14"/>
    </row>
    <row r="4152">
      <c r="A4152" s="106">
        <v>4151.0</v>
      </c>
      <c r="B4152" s="107" t="s">
        <v>8903</v>
      </c>
      <c r="C4152" s="107" t="s">
        <v>7040</v>
      </c>
      <c r="D4152" s="107" t="s">
        <v>4509</v>
      </c>
      <c r="E4152" s="36" t="s">
        <v>10707</v>
      </c>
      <c r="F4152" s="14"/>
      <c r="G4152" s="14"/>
      <c r="H4152" s="14"/>
      <c r="I4152" s="14"/>
      <c r="J4152" s="14"/>
      <c r="K4152" s="14"/>
      <c r="L4152" s="14"/>
      <c r="M4152" s="14"/>
      <c r="N4152" s="14"/>
      <c r="O4152" s="14"/>
      <c r="P4152" s="14"/>
      <c r="Q4152" s="14"/>
      <c r="R4152" s="14"/>
      <c r="S4152" s="14"/>
      <c r="T4152" s="14"/>
      <c r="U4152" s="14"/>
      <c r="V4152" s="14"/>
      <c r="W4152" s="14"/>
      <c r="X4152" s="14"/>
      <c r="Y4152" s="14"/>
      <c r="Z4152" s="14"/>
    </row>
    <row r="4153">
      <c r="A4153" s="106">
        <v>4152.0</v>
      </c>
      <c r="B4153" s="107" t="s">
        <v>8903</v>
      </c>
      <c r="C4153" s="107" t="s">
        <v>4782</v>
      </c>
      <c r="D4153" s="107" t="s">
        <v>4509</v>
      </c>
      <c r="E4153" s="36" t="s">
        <v>10708</v>
      </c>
      <c r="F4153" s="14"/>
      <c r="G4153" s="14"/>
      <c r="H4153" s="14"/>
      <c r="I4153" s="14"/>
      <c r="J4153" s="14"/>
      <c r="K4153" s="14"/>
      <c r="L4153" s="14"/>
      <c r="M4153" s="14"/>
      <c r="N4153" s="14"/>
      <c r="O4153" s="14"/>
      <c r="P4153" s="14"/>
      <c r="Q4153" s="14"/>
      <c r="R4153" s="14"/>
      <c r="S4153" s="14"/>
      <c r="T4153" s="14"/>
      <c r="U4153" s="14"/>
      <c r="V4153" s="14"/>
      <c r="W4153" s="14"/>
      <c r="X4153" s="14"/>
      <c r="Y4153" s="14"/>
      <c r="Z4153" s="14"/>
    </row>
    <row r="4154">
      <c r="A4154" s="106">
        <v>4153.0</v>
      </c>
      <c r="B4154" s="107" t="s">
        <v>8903</v>
      </c>
      <c r="C4154" s="107" t="s">
        <v>4558</v>
      </c>
      <c r="D4154" s="107" t="s">
        <v>4509</v>
      </c>
      <c r="E4154" s="36" t="s">
        <v>10709</v>
      </c>
      <c r="F4154" s="14"/>
      <c r="G4154" s="14"/>
      <c r="H4154" s="14"/>
      <c r="I4154" s="14"/>
      <c r="J4154" s="14"/>
      <c r="K4154" s="14"/>
      <c r="L4154" s="14"/>
      <c r="M4154" s="14"/>
      <c r="N4154" s="14"/>
      <c r="O4154" s="14"/>
      <c r="P4154" s="14"/>
      <c r="Q4154" s="14"/>
      <c r="R4154" s="14"/>
      <c r="S4154" s="14"/>
      <c r="T4154" s="14"/>
      <c r="U4154" s="14"/>
      <c r="V4154" s="14"/>
      <c r="W4154" s="14"/>
      <c r="X4154" s="14"/>
      <c r="Y4154" s="14"/>
      <c r="Z4154" s="14"/>
    </row>
    <row r="4155">
      <c r="A4155" s="106">
        <v>4154.0</v>
      </c>
      <c r="B4155" s="107" t="s">
        <v>8903</v>
      </c>
      <c r="C4155" s="107" t="s">
        <v>10710</v>
      </c>
      <c r="D4155" s="107" t="s">
        <v>4509</v>
      </c>
      <c r="E4155" s="36" t="s">
        <v>10711</v>
      </c>
      <c r="F4155" s="14"/>
      <c r="G4155" s="14"/>
      <c r="H4155" s="14"/>
      <c r="I4155" s="14"/>
      <c r="J4155" s="14"/>
      <c r="K4155" s="14"/>
      <c r="L4155" s="14"/>
      <c r="M4155" s="14"/>
      <c r="N4155" s="14"/>
      <c r="O4155" s="14"/>
      <c r="P4155" s="14"/>
      <c r="Q4155" s="14"/>
      <c r="R4155" s="14"/>
      <c r="S4155" s="14"/>
      <c r="T4155" s="14"/>
      <c r="U4155" s="14"/>
      <c r="V4155" s="14"/>
      <c r="W4155" s="14"/>
      <c r="X4155" s="14"/>
      <c r="Y4155" s="14"/>
      <c r="Z4155" s="14"/>
    </row>
    <row r="4156">
      <c r="A4156" s="106">
        <v>4155.0</v>
      </c>
      <c r="B4156" s="107" t="s">
        <v>8903</v>
      </c>
      <c r="C4156" s="107" t="s">
        <v>5381</v>
      </c>
      <c r="D4156" s="107" t="s">
        <v>4509</v>
      </c>
      <c r="E4156" s="36" t="s">
        <v>10712</v>
      </c>
      <c r="F4156" s="14"/>
      <c r="G4156" s="14"/>
      <c r="H4156" s="14"/>
      <c r="I4156" s="14"/>
      <c r="J4156" s="14"/>
      <c r="K4156" s="14"/>
      <c r="L4156" s="14"/>
      <c r="M4156" s="14"/>
      <c r="N4156" s="14"/>
      <c r="O4156" s="14"/>
      <c r="P4156" s="14"/>
      <c r="Q4156" s="14"/>
      <c r="R4156" s="14"/>
      <c r="S4156" s="14"/>
      <c r="T4156" s="14"/>
      <c r="U4156" s="14"/>
      <c r="V4156" s="14"/>
      <c r="W4156" s="14"/>
      <c r="X4156" s="14"/>
      <c r="Y4156" s="14"/>
      <c r="Z4156" s="14"/>
    </row>
    <row r="4157">
      <c r="A4157" s="106">
        <v>4156.0</v>
      </c>
      <c r="B4157" s="107" t="s">
        <v>8903</v>
      </c>
      <c r="C4157" s="107" t="s">
        <v>10713</v>
      </c>
      <c r="D4157" s="107" t="s">
        <v>4505</v>
      </c>
      <c r="E4157" s="36" t="s">
        <v>10714</v>
      </c>
      <c r="F4157" s="14"/>
      <c r="G4157" s="14"/>
      <c r="H4157" s="14"/>
      <c r="I4157" s="14"/>
      <c r="J4157" s="14"/>
      <c r="K4157" s="14"/>
      <c r="L4157" s="14"/>
      <c r="M4157" s="14"/>
      <c r="N4157" s="14"/>
      <c r="O4157" s="14"/>
      <c r="P4157" s="14"/>
      <c r="Q4157" s="14"/>
      <c r="R4157" s="14"/>
      <c r="S4157" s="14"/>
      <c r="T4157" s="14"/>
      <c r="U4157" s="14"/>
      <c r="V4157" s="14"/>
      <c r="W4157" s="14"/>
      <c r="X4157" s="14"/>
      <c r="Y4157" s="14"/>
      <c r="Z4157" s="14"/>
    </row>
    <row r="4158">
      <c r="A4158" s="106">
        <v>4157.0</v>
      </c>
      <c r="B4158" s="107" t="s">
        <v>8903</v>
      </c>
      <c r="C4158" s="107" t="s">
        <v>10715</v>
      </c>
      <c r="D4158" s="107" t="s">
        <v>4509</v>
      </c>
      <c r="E4158" s="36" t="s">
        <v>10716</v>
      </c>
      <c r="F4158" s="14"/>
      <c r="G4158" s="14"/>
      <c r="H4158" s="14"/>
      <c r="I4158" s="14"/>
      <c r="J4158" s="14"/>
      <c r="K4158" s="14"/>
      <c r="L4158" s="14"/>
      <c r="M4158" s="14"/>
      <c r="N4158" s="14"/>
      <c r="O4158" s="14"/>
      <c r="P4158" s="14"/>
      <c r="Q4158" s="14"/>
      <c r="R4158" s="14"/>
      <c r="S4158" s="14"/>
      <c r="T4158" s="14"/>
      <c r="U4158" s="14"/>
      <c r="V4158" s="14"/>
      <c r="W4158" s="14"/>
      <c r="X4158" s="14"/>
      <c r="Y4158" s="14"/>
      <c r="Z4158" s="14"/>
    </row>
    <row r="4159">
      <c r="A4159" s="106">
        <v>4158.0</v>
      </c>
      <c r="B4159" s="107" t="s">
        <v>8903</v>
      </c>
      <c r="C4159" s="107" t="s">
        <v>7394</v>
      </c>
      <c r="D4159" s="107" t="s">
        <v>4509</v>
      </c>
      <c r="E4159" s="36" t="s">
        <v>10717</v>
      </c>
      <c r="F4159" s="14"/>
      <c r="G4159" s="14"/>
      <c r="H4159" s="14"/>
      <c r="I4159" s="14"/>
      <c r="J4159" s="14"/>
      <c r="K4159" s="14"/>
      <c r="L4159" s="14"/>
      <c r="M4159" s="14"/>
      <c r="N4159" s="14"/>
      <c r="O4159" s="14"/>
      <c r="P4159" s="14"/>
      <c r="Q4159" s="14"/>
      <c r="R4159" s="14"/>
      <c r="S4159" s="14"/>
      <c r="T4159" s="14"/>
      <c r="U4159" s="14"/>
      <c r="V4159" s="14"/>
      <c r="W4159" s="14"/>
      <c r="X4159" s="14"/>
      <c r="Y4159" s="14"/>
      <c r="Z4159" s="14"/>
    </row>
    <row r="4160">
      <c r="A4160" s="106">
        <v>4159.0</v>
      </c>
      <c r="B4160" s="107" t="s">
        <v>8903</v>
      </c>
      <c r="C4160" s="107" t="s">
        <v>5645</v>
      </c>
      <c r="D4160" s="107" t="s">
        <v>4509</v>
      </c>
      <c r="E4160" s="36" t="s">
        <v>10718</v>
      </c>
      <c r="F4160" s="14"/>
      <c r="G4160" s="14"/>
      <c r="H4160" s="14"/>
      <c r="I4160" s="14"/>
      <c r="J4160" s="14"/>
      <c r="K4160" s="14"/>
      <c r="L4160" s="14"/>
      <c r="M4160" s="14"/>
      <c r="N4160" s="14"/>
      <c r="O4160" s="14"/>
      <c r="P4160" s="14"/>
      <c r="Q4160" s="14"/>
      <c r="R4160" s="14"/>
      <c r="S4160" s="14"/>
      <c r="T4160" s="14"/>
      <c r="U4160" s="14"/>
      <c r="V4160" s="14"/>
      <c r="W4160" s="14"/>
      <c r="X4160" s="14"/>
      <c r="Y4160" s="14"/>
      <c r="Z4160" s="14"/>
    </row>
    <row r="4161">
      <c r="A4161" s="106">
        <v>4160.0</v>
      </c>
      <c r="B4161" s="107" t="s">
        <v>8903</v>
      </c>
      <c r="C4161" s="107" t="s">
        <v>5530</v>
      </c>
      <c r="D4161" s="107" t="s">
        <v>4509</v>
      </c>
      <c r="E4161" s="36" t="s">
        <v>10719</v>
      </c>
      <c r="F4161" s="14"/>
      <c r="G4161" s="14"/>
      <c r="H4161" s="14"/>
      <c r="I4161" s="14"/>
      <c r="J4161" s="14"/>
      <c r="K4161" s="14"/>
      <c r="L4161" s="14"/>
      <c r="M4161" s="14"/>
      <c r="N4161" s="14"/>
      <c r="O4161" s="14"/>
      <c r="P4161" s="14"/>
      <c r="Q4161" s="14"/>
      <c r="R4161" s="14"/>
      <c r="S4161" s="14"/>
      <c r="T4161" s="14"/>
      <c r="U4161" s="14"/>
      <c r="V4161" s="14"/>
      <c r="W4161" s="14"/>
      <c r="X4161" s="14"/>
      <c r="Y4161" s="14"/>
      <c r="Z4161" s="14"/>
    </row>
    <row r="4162">
      <c r="A4162" s="106">
        <v>4161.0</v>
      </c>
      <c r="B4162" s="107" t="s">
        <v>8903</v>
      </c>
      <c r="C4162" s="107" t="s">
        <v>9115</v>
      </c>
      <c r="D4162" s="107" t="s">
        <v>4509</v>
      </c>
      <c r="E4162" s="36" t="s">
        <v>10720</v>
      </c>
      <c r="F4162" s="14"/>
      <c r="G4162" s="14"/>
      <c r="H4162" s="14"/>
      <c r="I4162" s="14"/>
      <c r="J4162" s="14"/>
      <c r="K4162" s="14"/>
      <c r="L4162" s="14"/>
      <c r="M4162" s="14"/>
      <c r="N4162" s="14"/>
      <c r="O4162" s="14"/>
      <c r="P4162" s="14"/>
      <c r="Q4162" s="14"/>
      <c r="R4162" s="14"/>
      <c r="S4162" s="14"/>
      <c r="T4162" s="14"/>
      <c r="U4162" s="14"/>
      <c r="V4162" s="14"/>
      <c r="W4162" s="14"/>
      <c r="X4162" s="14"/>
      <c r="Y4162" s="14"/>
      <c r="Z4162" s="14"/>
    </row>
    <row r="4163">
      <c r="A4163" s="106">
        <v>4162.0</v>
      </c>
      <c r="B4163" s="107" t="s">
        <v>8903</v>
      </c>
      <c r="C4163" s="107" t="s">
        <v>10721</v>
      </c>
      <c r="D4163" s="107" t="s">
        <v>4509</v>
      </c>
      <c r="E4163" s="36" t="s">
        <v>10722</v>
      </c>
      <c r="F4163" s="14"/>
      <c r="G4163" s="14"/>
      <c r="H4163" s="14"/>
      <c r="I4163" s="14"/>
      <c r="J4163" s="14"/>
      <c r="K4163" s="14"/>
      <c r="L4163" s="14"/>
      <c r="M4163" s="14"/>
      <c r="N4163" s="14"/>
      <c r="O4163" s="14"/>
      <c r="P4163" s="14"/>
      <c r="Q4163" s="14"/>
      <c r="R4163" s="14"/>
      <c r="S4163" s="14"/>
      <c r="T4163" s="14"/>
      <c r="U4163" s="14"/>
      <c r="V4163" s="14"/>
      <c r="W4163" s="14"/>
      <c r="X4163" s="14"/>
      <c r="Y4163" s="14"/>
      <c r="Z4163" s="14"/>
    </row>
    <row r="4164">
      <c r="A4164" s="106">
        <v>4163.0</v>
      </c>
      <c r="B4164" s="107" t="s">
        <v>8903</v>
      </c>
      <c r="C4164" s="107" t="s">
        <v>10723</v>
      </c>
      <c r="D4164" s="107" t="s">
        <v>4509</v>
      </c>
      <c r="E4164" s="36" t="s">
        <v>10724</v>
      </c>
      <c r="F4164" s="14"/>
      <c r="G4164" s="14"/>
      <c r="H4164" s="14"/>
      <c r="I4164" s="14"/>
      <c r="J4164" s="14"/>
      <c r="K4164" s="14"/>
      <c r="L4164" s="14"/>
      <c r="M4164" s="14"/>
      <c r="N4164" s="14"/>
      <c r="O4164" s="14"/>
      <c r="P4164" s="14"/>
      <c r="Q4164" s="14"/>
      <c r="R4164" s="14"/>
      <c r="S4164" s="14"/>
      <c r="T4164" s="14"/>
      <c r="U4164" s="14"/>
      <c r="V4164" s="14"/>
      <c r="W4164" s="14"/>
      <c r="X4164" s="14"/>
      <c r="Y4164" s="14"/>
      <c r="Z4164" s="14"/>
    </row>
    <row r="4165">
      <c r="A4165" s="106">
        <v>4164.0</v>
      </c>
      <c r="B4165" s="107" t="s">
        <v>8903</v>
      </c>
      <c r="C4165" s="107" t="s">
        <v>10725</v>
      </c>
      <c r="D4165" s="107" t="s">
        <v>4509</v>
      </c>
      <c r="E4165" s="36" t="s">
        <v>10726</v>
      </c>
      <c r="F4165" s="14"/>
      <c r="G4165" s="14"/>
      <c r="H4165" s="14"/>
      <c r="I4165" s="14"/>
      <c r="J4165" s="14"/>
      <c r="K4165" s="14"/>
      <c r="L4165" s="14"/>
      <c r="M4165" s="14"/>
      <c r="N4165" s="14"/>
      <c r="O4165" s="14"/>
      <c r="P4165" s="14"/>
      <c r="Q4165" s="14"/>
      <c r="R4165" s="14"/>
      <c r="S4165" s="14"/>
      <c r="T4165" s="14"/>
      <c r="U4165" s="14"/>
      <c r="V4165" s="14"/>
      <c r="W4165" s="14"/>
      <c r="X4165" s="14"/>
      <c r="Y4165" s="14"/>
      <c r="Z4165" s="14"/>
    </row>
    <row r="4166">
      <c r="A4166" s="106">
        <v>4165.0</v>
      </c>
      <c r="B4166" s="107" t="s">
        <v>8903</v>
      </c>
      <c r="C4166" s="107" t="s">
        <v>8791</v>
      </c>
      <c r="D4166" s="107" t="s">
        <v>4509</v>
      </c>
      <c r="E4166" s="36" t="s">
        <v>10727</v>
      </c>
      <c r="F4166" s="14"/>
      <c r="G4166" s="14"/>
      <c r="H4166" s="14"/>
      <c r="I4166" s="14"/>
      <c r="J4166" s="14"/>
      <c r="K4166" s="14"/>
      <c r="L4166" s="14"/>
      <c r="M4166" s="14"/>
      <c r="N4166" s="14"/>
      <c r="O4166" s="14"/>
      <c r="P4166" s="14"/>
      <c r="Q4166" s="14"/>
      <c r="R4166" s="14"/>
      <c r="S4166" s="14"/>
      <c r="T4166" s="14"/>
      <c r="U4166" s="14"/>
      <c r="V4166" s="14"/>
      <c r="W4166" s="14"/>
      <c r="X4166" s="14"/>
      <c r="Y4166" s="14"/>
      <c r="Z4166" s="14"/>
    </row>
    <row r="4167">
      <c r="A4167" s="106">
        <v>4166.0</v>
      </c>
      <c r="B4167" s="107" t="s">
        <v>8903</v>
      </c>
      <c r="C4167" s="107" t="s">
        <v>10728</v>
      </c>
      <c r="D4167" s="107" t="s">
        <v>4509</v>
      </c>
      <c r="E4167" s="36" t="s">
        <v>10729</v>
      </c>
      <c r="F4167" s="14"/>
      <c r="G4167" s="14"/>
      <c r="H4167" s="14"/>
      <c r="I4167" s="14"/>
      <c r="J4167" s="14"/>
      <c r="K4167" s="14"/>
      <c r="L4167" s="14"/>
      <c r="M4167" s="14"/>
      <c r="N4167" s="14"/>
      <c r="O4167" s="14"/>
      <c r="P4167" s="14"/>
      <c r="Q4167" s="14"/>
      <c r="R4167" s="14"/>
      <c r="S4167" s="14"/>
      <c r="T4167" s="14"/>
      <c r="U4167" s="14"/>
      <c r="V4167" s="14"/>
      <c r="W4167" s="14"/>
      <c r="X4167" s="14"/>
      <c r="Y4167" s="14"/>
      <c r="Z4167" s="14"/>
    </row>
    <row r="4168">
      <c r="A4168" s="106">
        <v>4167.0</v>
      </c>
      <c r="B4168" s="107" t="s">
        <v>8903</v>
      </c>
      <c r="C4168" s="107" t="s">
        <v>10730</v>
      </c>
      <c r="D4168" s="107" t="s">
        <v>4509</v>
      </c>
      <c r="E4168" s="36" t="s">
        <v>10731</v>
      </c>
      <c r="F4168" s="14"/>
      <c r="G4168" s="14"/>
      <c r="H4168" s="14"/>
      <c r="I4168" s="14"/>
      <c r="J4168" s="14"/>
      <c r="K4168" s="14"/>
      <c r="L4168" s="14"/>
      <c r="M4168" s="14"/>
      <c r="N4168" s="14"/>
      <c r="O4168" s="14"/>
      <c r="P4168" s="14"/>
      <c r="Q4168" s="14"/>
      <c r="R4168" s="14"/>
      <c r="S4168" s="14"/>
      <c r="T4168" s="14"/>
      <c r="U4168" s="14"/>
      <c r="V4168" s="14"/>
      <c r="W4168" s="14"/>
      <c r="X4168" s="14"/>
      <c r="Y4168" s="14"/>
      <c r="Z4168" s="14"/>
    </row>
    <row r="4169">
      <c r="A4169" s="106">
        <v>4168.0</v>
      </c>
      <c r="B4169" s="107" t="s">
        <v>8903</v>
      </c>
      <c r="C4169" s="107" t="s">
        <v>5810</v>
      </c>
      <c r="D4169" s="107" t="s">
        <v>4509</v>
      </c>
      <c r="E4169" s="36" t="s">
        <v>10732</v>
      </c>
      <c r="F4169" s="14"/>
      <c r="G4169" s="14"/>
      <c r="H4169" s="14"/>
      <c r="I4169" s="14"/>
      <c r="J4169" s="14"/>
      <c r="K4169" s="14"/>
      <c r="L4169" s="14"/>
      <c r="M4169" s="14"/>
      <c r="N4169" s="14"/>
      <c r="O4169" s="14"/>
      <c r="P4169" s="14"/>
      <c r="Q4169" s="14"/>
      <c r="R4169" s="14"/>
      <c r="S4169" s="14"/>
      <c r="T4169" s="14"/>
      <c r="U4169" s="14"/>
      <c r="V4169" s="14"/>
      <c r="W4169" s="14"/>
      <c r="X4169" s="14"/>
      <c r="Y4169" s="14"/>
      <c r="Z4169" s="14"/>
    </row>
    <row r="4170">
      <c r="A4170" s="106">
        <v>4169.0</v>
      </c>
      <c r="B4170" s="107" t="s">
        <v>8903</v>
      </c>
      <c r="C4170" s="107" t="s">
        <v>4976</v>
      </c>
      <c r="D4170" s="107" t="s">
        <v>4509</v>
      </c>
      <c r="E4170" s="36" t="s">
        <v>10733</v>
      </c>
      <c r="F4170" s="14"/>
      <c r="G4170" s="14"/>
      <c r="H4170" s="14"/>
      <c r="I4170" s="14"/>
      <c r="J4170" s="14"/>
      <c r="K4170" s="14"/>
      <c r="L4170" s="14"/>
      <c r="M4170" s="14"/>
      <c r="N4170" s="14"/>
      <c r="O4170" s="14"/>
      <c r="P4170" s="14"/>
      <c r="Q4170" s="14"/>
      <c r="R4170" s="14"/>
      <c r="S4170" s="14"/>
      <c r="T4170" s="14"/>
      <c r="U4170" s="14"/>
      <c r="V4170" s="14"/>
      <c r="W4170" s="14"/>
      <c r="X4170" s="14"/>
      <c r="Y4170" s="14"/>
      <c r="Z4170" s="14"/>
    </row>
    <row r="4171">
      <c r="A4171" s="106">
        <v>4170.0</v>
      </c>
      <c r="B4171" s="107" t="s">
        <v>8903</v>
      </c>
      <c r="C4171" s="107" t="s">
        <v>4590</v>
      </c>
      <c r="D4171" s="107" t="s">
        <v>4509</v>
      </c>
      <c r="E4171" s="36" t="s">
        <v>10734</v>
      </c>
      <c r="F4171" s="14"/>
      <c r="G4171" s="14"/>
      <c r="H4171" s="14"/>
      <c r="I4171" s="14"/>
      <c r="J4171" s="14"/>
      <c r="K4171" s="14"/>
      <c r="L4171" s="14"/>
      <c r="M4171" s="14"/>
      <c r="N4171" s="14"/>
      <c r="O4171" s="14"/>
      <c r="P4171" s="14"/>
      <c r="Q4171" s="14"/>
      <c r="R4171" s="14"/>
      <c r="S4171" s="14"/>
      <c r="T4171" s="14"/>
      <c r="U4171" s="14"/>
      <c r="V4171" s="14"/>
      <c r="W4171" s="14"/>
      <c r="X4171" s="14"/>
      <c r="Y4171" s="14"/>
      <c r="Z4171" s="14"/>
    </row>
    <row r="4172">
      <c r="A4172" s="106">
        <v>4171.0</v>
      </c>
      <c r="B4172" s="107" t="s">
        <v>8903</v>
      </c>
      <c r="C4172" s="107" t="s">
        <v>4962</v>
      </c>
      <c r="D4172" s="107" t="s">
        <v>4509</v>
      </c>
      <c r="E4172" s="36" t="s">
        <v>10735</v>
      </c>
      <c r="F4172" s="14"/>
      <c r="G4172" s="14"/>
      <c r="H4172" s="14"/>
      <c r="I4172" s="14"/>
      <c r="J4172" s="14"/>
      <c r="K4172" s="14"/>
      <c r="L4172" s="14"/>
      <c r="M4172" s="14"/>
      <c r="N4172" s="14"/>
      <c r="O4172" s="14"/>
      <c r="P4172" s="14"/>
      <c r="Q4172" s="14"/>
      <c r="R4172" s="14"/>
      <c r="S4172" s="14"/>
      <c r="T4172" s="14"/>
      <c r="U4172" s="14"/>
      <c r="V4172" s="14"/>
      <c r="W4172" s="14"/>
      <c r="X4172" s="14"/>
      <c r="Y4172" s="14"/>
      <c r="Z4172" s="14"/>
    </row>
    <row r="4173">
      <c r="A4173" s="106">
        <v>4172.0</v>
      </c>
      <c r="B4173" s="107" t="s">
        <v>8903</v>
      </c>
      <c r="C4173" s="107" t="s">
        <v>10736</v>
      </c>
      <c r="D4173" s="107" t="s">
        <v>4509</v>
      </c>
      <c r="E4173" s="36" t="s">
        <v>10737</v>
      </c>
      <c r="F4173" s="14"/>
      <c r="G4173" s="14"/>
      <c r="H4173" s="14"/>
      <c r="I4173" s="14"/>
      <c r="J4173" s="14"/>
      <c r="K4173" s="14"/>
      <c r="L4173" s="14"/>
      <c r="M4173" s="14"/>
      <c r="N4173" s="14"/>
      <c r="O4173" s="14"/>
      <c r="P4173" s="14"/>
      <c r="Q4173" s="14"/>
      <c r="R4173" s="14"/>
      <c r="S4173" s="14"/>
      <c r="T4173" s="14"/>
      <c r="U4173" s="14"/>
      <c r="V4173" s="14"/>
      <c r="W4173" s="14"/>
      <c r="X4173" s="14"/>
      <c r="Y4173" s="14"/>
      <c r="Z4173" s="14"/>
    </row>
    <row r="4174">
      <c r="A4174" s="106">
        <v>4173.0</v>
      </c>
      <c r="B4174" s="107" t="s">
        <v>8903</v>
      </c>
      <c r="C4174" s="107" t="s">
        <v>4530</v>
      </c>
      <c r="D4174" s="107" t="s">
        <v>4509</v>
      </c>
      <c r="E4174" s="36" t="s">
        <v>10738</v>
      </c>
      <c r="F4174" s="14"/>
      <c r="G4174" s="14"/>
      <c r="H4174" s="14"/>
      <c r="I4174" s="14"/>
      <c r="J4174" s="14"/>
      <c r="K4174" s="14"/>
      <c r="L4174" s="14"/>
      <c r="M4174" s="14"/>
      <c r="N4174" s="14"/>
      <c r="O4174" s="14"/>
      <c r="P4174" s="14"/>
      <c r="Q4174" s="14"/>
      <c r="R4174" s="14"/>
      <c r="S4174" s="14"/>
      <c r="T4174" s="14"/>
      <c r="U4174" s="14"/>
      <c r="V4174" s="14"/>
      <c r="W4174" s="14"/>
      <c r="X4174" s="14"/>
      <c r="Y4174" s="14"/>
      <c r="Z4174" s="14"/>
    </row>
    <row r="4175">
      <c r="A4175" s="106">
        <v>4174.0</v>
      </c>
      <c r="B4175" s="107" t="s">
        <v>8903</v>
      </c>
      <c r="C4175" s="107" t="s">
        <v>4849</v>
      </c>
      <c r="D4175" s="107" t="s">
        <v>4509</v>
      </c>
      <c r="E4175" s="36" t="s">
        <v>10739</v>
      </c>
      <c r="F4175" s="14"/>
      <c r="G4175" s="14"/>
      <c r="H4175" s="14"/>
      <c r="I4175" s="14"/>
      <c r="J4175" s="14"/>
      <c r="K4175" s="14"/>
      <c r="L4175" s="14"/>
      <c r="M4175" s="14"/>
      <c r="N4175" s="14"/>
      <c r="O4175" s="14"/>
      <c r="P4175" s="14"/>
      <c r="Q4175" s="14"/>
      <c r="R4175" s="14"/>
      <c r="S4175" s="14"/>
      <c r="T4175" s="14"/>
      <c r="U4175" s="14"/>
      <c r="V4175" s="14"/>
      <c r="W4175" s="14"/>
      <c r="X4175" s="14"/>
      <c r="Y4175" s="14"/>
      <c r="Z4175" s="14"/>
    </row>
    <row r="4176">
      <c r="A4176" s="106">
        <v>4175.0</v>
      </c>
      <c r="B4176" s="107" t="s">
        <v>8903</v>
      </c>
      <c r="C4176" s="107" t="s">
        <v>4723</v>
      </c>
      <c r="D4176" s="107" t="s">
        <v>4509</v>
      </c>
      <c r="E4176" s="36" t="s">
        <v>10740</v>
      </c>
      <c r="F4176" s="14"/>
      <c r="G4176" s="14"/>
      <c r="H4176" s="14"/>
      <c r="I4176" s="14"/>
      <c r="J4176" s="14"/>
      <c r="K4176" s="14"/>
      <c r="L4176" s="14"/>
      <c r="M4176" s="14"/>
      <c r="N4176" s="14"/>
      <c r="O4176" s="14"/>
      <c r="P4176" s="14"/>
      <c r="Q4176" s="14"/>
      <c r="R4176" s="14"/>
      <c r="S4176" s="14"/>
      <c r="T4176" s="14"/>
      <c r="U4176" s="14"/>
      <c r="V4176" s="14"/>
      <c r="W4176" s="14"/>
      <c r="X4176" s="14"/>
      <c r="Y4176" s="14"/>
      <c r="Z4176" s="14"/>
    </row>
    <row r="4177">
      <c r="A4177" s="106">
        <v>4176.0</v>
      </c>
      <c r="B4177" s="107" t="s">
        <v>8903</v>
      </c>
      <c r="C4177" s="107" t="s">
        <v>4909</v>
      </c>
      <c r="D4177" s="107" t="s">
        <v>4509</v>
      </c>
      <c r="E4177" s="36" t="s">
        <v>10741</v>
      </c>
      <c r="F4177" s="14"/>
      <c r="G4177" s="14"/>
      <c r="H4177" s="14"/>
      <c r="I4177" s="14"/>
      <c r="J4177" s="14"/>
      <c r="K4177" s="14"/>
      <c r="L4177" s="14"/>
      <c r="M4177" s="14"/>
      <c r="N4177" s="14"/>
      <c r="O4177" s="14"/>
      <c r="P4177" s="14"/>
      <c r="Q4177" s="14"/>
      <c r="R4177" s="14"/>
      <c r="S4177" s="14"/>
      <c r="T4177" s="14"/>
      <c r="U4177" s="14"/>
      <c r="V4177" s="14"/>
      <c r="W4177" s="14"/>
      <c r="X4177" s="14"/>
      <c r="Y4177" s="14"/>
      <c r="Z4177" s="14"/>
    </row>
    <row r="4178">
      <c r="A4178" s="106">
        <v>4177.0</v>
      </c>
      <c r="B4178" s="107" t="s">
        <v>8903</v>
      </c>
      <c r="C4178" s="107" t="s">
        <v>7082</v>
      </c>
      <c r="D4178" s="107" t="s">
        <v>4509</v>
      </c>
      <c r="E4178" s="36" t="s">
        <v>10742</v>
      </c>
      <c r="F4178" s="14"/>
      <c r="G4178" s="14"/>
      <c r="H4178" s="14"/>
      <c r="I4178" s="14"/>
      <c r="J4178" s="14"/>
      <c r="K4178" s="14"/>
      <c r="L4178" s="14"/>
      <c r="M4178" s="14"/>
      <c r="N4178" s="14"/>
      <c r="O4178" s="14"/>
      <c r="P4178" s="14"/>
      <c r="Q4178" s="14"/>
      <c r="R4178" s="14"/>
      <c r="S4178" s="14"/>
      <c r="T4178" s="14"/>
      <c r="U4178" s="14"/>
      <c r="V4178" s="14"/>
      <c r="W4178" s="14"/>
      <c r="X4178" s="14"/>
      <c r="Y4178" s="14"/>
      <c r="Z4178" s="14"/>
    </row>
    <row r="4179">
      <c r="A4179" s="106">
        <v>4178.0</v>
      </c>
      <c r="B4179" s="107" t="s">
        <v>8903</v>
      </c>
      <c r="C4179" s="107" t="s">
        <v>10743</v>
      </c>
      <c r="D4179" s="107" t="s">
        <v>4509</v>
      </c>
      <c r="E4179" s="36" t="s">
        <v>10744</v>
      </c>
      <c r="F4179" s="14"/>
      <c r="G4179" s="14"/>
      <c r="H4179" s="14"/>
      <c r="I4179" s="14"/>
      <c r="J4179" s="14"/>
      <c r="K4179" s="14"/>
      <c r="L4179" s="14"/>
      <c r="M4179" s="14"/>
      <c r="N4179" s="14"/>
      <c r="O4179" s="14"/>
      <c r="P4179" s="14"/>
      <c r="Q4179" s="14"/>
      <c r="R4179" s="14"/>
      <c r="S4179" s="14"/>
      <c r="T4179" s="14"/>
      <c r="U4179" s="14"/>
      <c r="V4179" s="14"/>
      <c r="W4179" s="14"/>
      <c r="X4179" s="14"/>
      <c r="Y4179" s="14"/>
      <c r="Z4179" s="14"/>
    </row>
    <row r="4180">
      <c r="A4180" s="106">
        <v>4179.0</v>
      </c>
      <c r="B4180" s="107" t="s">
        <v>8903</v>
      </c>
      <c r="C4180" s="107" t="s">
        <v>9102</v>
      </c>
      <c r="D4180" s="107" t="s">
        <v>4509</v>
      </c>
      <c r="E4180" s="36" t="s">
        <v>10745</v>
      </c>
      <c r="F4180" s="14"/>
      <c r="G4180" s="14"/>
      <c r="H4180" s="14"/>
      <c r="I4180" s="14"/>
      <c r="J4180" s="14"/>
      <c r="K4180" s="14"/>
      <c r="L4180" s="14"/>
      <c r="M4180" s="14"/>
      <c r="N4180" s="14"/>
      <c r="O4180" s="14"/>
      <c r="P4180" s="14"/>
      <c r="Q4180" s="14"/>
      <c r="R4180" s="14"/>
      <c r="S4180" s="14"/>
      <c r="T4180" s="14"/>
      <c r="U4180" s="14"/>
      <c r="V4180" s="14"/>
      <c r="W4180" s="14"/>
      <c r="X4180" s="14"/>
      <c r="Y4180" s="14"/>
      <c r="Z4180" s="14"/>
    </row>
    <row r="4181">
      <c r="A4181" s="106">
        <v>4180.0</v>
      </c>
      <c r="B4181" s="107" t="s">
        <v>8903</v>
      </c>
      <c r="C4181" s="107" t="s">
        <v>10746</v>
      </c>
      <c r="D4181" s="107" t="s">
        <v>4509</v>
      </c>
      <c r="E4181" s="36" t="s">
        <v>10747</v>
      </c>
      <c r="F4181" s="14"/>
      <c r="G4181" s="14"/>
      <c r="H4181" s="14"/>
      <c r="I4181" s="14"/>
      <c r="J4181" s="14"/>
      <c r="K4181" s="14"/>
      <c r="L4181" s="14"/>
      <c r="M4181" s="14"/>
      <c r="N4181" s="14"/>
      <c r="O4181" s="14"/>
      <c r="P4181" s="14"/>
      <c r="Q4181" s="14"/>
      <c r="R4181" s="14"/>
      <c r="S4181" s="14"/>
      <c r="T4181" s="14"/>
      <c r="U4181" s="14"/>
      <c r="V4181" s="14"/>
      <c r="W4181" s="14"/>
      <c r="X4181" s="14"/>
      <c r="Y4181" s="14"/>
      <c r="Z4181" s="14"/>
    </row>
    <row r="4182">
      <c r="A4182" s="106">
        <v>4181.0</v>
      </c>
      <c r="B4182" s="107" t="s">
        <v>8903</v>
      </c>
      <c r="C4182" s="107" t="s">
        <v>4598</v>
      </c>
      <c r="D4182" s="107" t="s">
        <v>4509</v>
      </c>
      <c r="E4182" s="36" t="s">
        <v>10748</v>
      </c>
      <c r="F4182" s="14"/>
      <c r="G4182" s="14"/>
      <c r="H4182" s="14"/>
      <c r="I4182" s="14"/>
      <c r="J4182" s="14"/>
      <c r="K4182" s="14"/>
      <c r="L4182" s="14"/>
      <c r="M4182" s="14"/>
      <c r="N4182" s="14"/>
      <c r="O4182" s="14"/>
      <c r="P4182" s="14"/>
      <c r="Q4182" s="14"/>
      <c r="R4182" s="14"/>
      <c r="S4182" s="14"/>
      <c r="T4182" s="14"/>
      <c r="U4182" s="14"/>
      <c r="V4182" s="14"/>
      <c r="W4182" s="14"/>
      <c r="X4182" s="14"/>
      <c r="Y4182" s="14"/>
      <c r="Z4182" s="14"/>
    </row>
    <row r="4183">
      <c r="A4183" s="106">
        <v>4182.0</v>
      </c>
      <c r="B4183" s="107" t="s">
        <v>8903</v>
      </c>
      <c r="C4183" s="108">
        <v>11111.0</v>
      </c>
      <c r="D4183" s="107" t="s">
        <v>4509</v>
      </c>
      <c r="E4183" s="36" t="s">
        <v>10749</v>
      </c>
      <c r="F4183" s="14"/>
      <c r="G4183" s="14"/>
      <c r="H4183" s="14"/>
      <c r="I4183" s="14"/>
      <c r="J4183" s="14"/>
      <c r="K4183" s="14"/>
      <c r="L4183" s="14"/>
      <c r="M4183" s="14"/>
      <c r="N4183" s="14"/>
      <c r="O4183" s="14"/>
      <c r="P4183" s="14"/>
      <c r="Q4183" s="14"/>
      <c r="R4183" s="14"/>
      <c r="S4183" s="14"/>
      <c r="T4183" s="14"/>
      <c r="U4183" s="14"/>
      <c r="V4183" s="14"/>
      <c r="W4183" s="14"/>
      <c r="X4183" s="14"/>
      <c r="Y4183" s="14"/>
      <c r="Z4183" s="14"/>
    </row>
    <row r="4184">
      <c r="A4184" s="106">
        <v>4183.0</v>
      </c>
      <c r="B4184" s="107" t="s">
        <v>8903</v>
      </c>
      <c r="C4184" s="107" t="s">
        <v>4876</v>
      </c>
      <c r="D4184" s="107" t="s">
        <v>4509</v>
      </c>
      <c r="E4184" s="36" t="s">
        <v>10750</v>
      </c>
      <c r="F4184" s="14"/>
      <c r="G4184" s="14"/>
      <c r="H4184" s="14"/>
      <c r="I4184" s="14"/>
      <c r="J4184" s="14"/>
      <c r="K4184" s="14"/>
      <c r="L4184" s="14"/>
      <c r="M4184" s="14"/>
      <c r="N4184" s="14"/>
      <c r="O4184" s="14"/>
      <c r="P4184" s="14"/>
      <c r="Q4184" s="14"/>
      <c r="R4184" s="14"/>
      <c r="S4184" s="14"/>
      <c r="T4184" s="14"/>
      <c r="U4184" s="14"/>
      <c r="V4184" s="14"/>
      <c r="W4184" s="14"/>
      <c r="X4184" s="14"/>
      <c r="Y4184" s="14"/>
      <c r="Z4184" s="14"/>
    </row>
    <row r="4185">
      <c r="A4185" s="106">
        <v>4184.0</v>
      </c>
      <c r="B4185" s="107" t="s">
        <v>8903</v>
      </c>
      <c r="C4185" s="107" t="s">
        <v>5199</v>
      </c>
      <c r="D4185" s="107" t="s">
        <v>4509</v>
      </c>
      <c r="E4185" s="36" t="s">
        <v>10751</v>
      </c>
      <c r="F4185" s="14"/>
      <c r="G4185" s="14"/>
      <c r="H4185" s="14"/>
      <c r="I4185" s="14"/>
      <c r="J4185" s="14"/>
      <c r="K4185" s="14"/>
      <c r="L4185" s="14"/>
      <c r="M4185" s="14"/>
      <c r="N4185" s="14"/>
      <c r="O4185" s="14"/>
      <c r="P4185" s="14"/>
      <c r="Q4185" s="14"/>
      <c r="R4185" s="14"/>
      <c r="S4185" s="14"/>
      <c r="T4185" s="14"/>
      <c r="U4185" s="14"/>
      <c r="V4185" s="14"/>
      <c r="W4185" s="14"/>
      <c r="X4185" s="14"/>
      <c r="Y4185" s="14"/>
      <c r="Z4185" s="14"/>
    </row>
    <row r="4186">
      <c r="A4186" s="106">
        <v>4185.0</v>
      </c>
      <c r="B4186" s="107" t="s">
        <v>8903</v>
      </c>
      <c r="C4186" s="107" t="s">
        <v>7155</v>
      </c>
      <c r="D4186" s="107" t="s">
        <v>4509</v>
      </c>
      <c r="E4186" s="36" t="s">
        <v>10752</v>
      </c>
      <c r="F4186" s="14"/>
      <c r="G4186" s="14"/>
      <c r="H4186" s="14"/>
      <c r="I4186" s="14"/>
      <c r="J4186" s="14"/>
      <c r="K4186" s="14"/>
      <c r="L4186" s="14"/>
      <c r="M4186" s="14"/>
      <c r="N4186" s="14"/>
      <c r="O4186" s="14"/>
      <c r="P4186" s="14"/>
      <c r="Q4186" s="14"/>
      <c r="R4186" s="14"/>
      <c r="S4186" s="14"/>
      <c r="T4186" s="14"/>
      <c r="U4186" s="14"/>
      <c r="V4186" s="14"/>
      <c r="W4186" s="14"/>
      <c r="X4186" s="14"/>
      <c r="Y4186" s="14"/>
      <c r="Z4186" s="14"/>
    </row>
    <row r="4187">
      <c r="A4187" s="106">
        <v>4186.0</v>
      </c>
      <c r="B4187" s="107" t="s">
        <v>8903</v>
      </c>
      <c r="C4187" s="107" t="s">
        <v>4541</v>
      </c>
      <c r="D4187" s="107" t="s">
        <v>4509</v>
      </c>
      <c r="E4187" s="36" t="s">
        <v>10753</v>
      </c>
      <c r="F4187" s="14"/>
      <c r="G4187" s="14"/>
      <c r="H4187" s="14"/>
      <c r="I4187" s="14"/>
      <c r="J4187" s="14"/>
      <c r="K4187" s="14"/>
      <c r="L4187" s="14"/>
      <c r="M4187" s="14"/>
      <c r="N4187" s="14"/>
      <c r="O4187" s="14"/>
      <c r="P4187" s="14"/>
      <c r="Q4187" s="14"/>
      <c r="R4187" s="14"/>
      <c r="S4187" s="14"/>
      <c r="T4187" s="14"/>
      <c r="U4187" s="14"/>
      <c r="V4187" s="14"/>
      <c r="W4187" s="14"/>
      <c r="X4187" s="14"/>
      <c r="Y4187" s="14"/>
      <c r="Z4187" s="14"/>
    </row>
    <row r="4188">
      <c r="A4188" s="106">
        <v>4187.0</v>
      </c>
      <c r="B4188" s="107" t="s">
        <v>8903</v>
      </c>
      <c r="C4188" s="107" t="s">
        <v>7540</v>
      </c>
      <c r="D4188" s="107" t="s">
        <v>4509</v>
      </c>
      <c r="E4188" s="36" t="s">
        <v>10754</v>
      </c>
      <c r="F4188" s="14"/>
      <c r="G4188" s="14"/>
      <c r="H4188" s="14"/>
      <c r="I4188" s="14"/>
      <c r="J4188" s="14"/>
      <c r="K4188" s="14"/>
      <c r="L4188" s="14"/>
      <c r="M4188" s="14"/>
      <c r="N4188" s="14"/>
      <c r="O4188" s="14"/>
      <c r="P4188" s="14"/>
      <c r="Q4188" s="14"/>
      <c r="R4188" s="14"/>
      <c r="S4188" s="14"/>
      <c r="T4188" s="14"/>
      <c r="U4188" s="14"/>
      <c r="V4188" s="14"/>
      <c r="W4188" s="14"/>
      <c r="X4188" s="14"/>
      <c r="Y4188" s="14"/>
      <c r="Z4188" s="14"/>
    </row>
    <row r="4189">
      <c r="A4189" s="106">
        <v>4188.0</v>
      </c>
      <c r="B4189" s="107" t="s">
        <v>8903</v>
      </c>
      <c r="C4189" s="107" t="s">
        <v>4673</v>
      </c>
      <c r="D4189" s="107" t="s">
        <v>4509</v>
      </c>
      <c r="E4189" s="36" t="s">
        <v>10755</v>
      </c>
      <c r="F4189" s="14"/>
      <c r="G4189" s="14"/>
      <c r="H4189" s="14"/>
      <c r="I4189" s="14"/>
      <c r="J4189" s="14"/>
      <c r="K4189" s="14"/>
      <c r="L4189" s="14"/>
      <c r="M4189" s="14"/>
      <c r="N4189" s="14"/>
      <c r="O4189" s="14"/>
      <c r="P4189" s="14"/>
      <c r="Q4189" s="14"/>
      <c r="R4189" s="14"/>
      <c r="S4189" s="14"/>
      <c r="T4189" s="14"/>
      <c r="U4189" s="14"/>
      <c r="V4189" s="14"/>
      <c r="W4189" s="14"/>
      <c r="X4189" s="14"/>
      <c r="Y4189" s="14"/>
      <c r="Z4189" s="14"/>
    </row>
    <row r="4190">
      <c r="A4190" s="106">
        <v>4189.0</v>
      </c>
      <c r="B4190" s="107" t="s">
        <v>8903</v>
      </c>
      <c r="C4190" s="107" t="s">
        <v>5752</v>
      </c>
      <c r="D4190" s="107" t="s">
        <v>4509</v>
      </c>
      <c r="E4190" s="36" t="s">
        <v>10756</v>
      </c>
      <c r="F4190" s="14"/>
      <c r="G4190" s="14"/>
      <c r="H4190" s="14"/>
      <c r="I4190" s="14"/>
      <c r="J4190" s="14"/>
      <c r="K4190" s="14"/>
      <c r="L4190" s="14"/>
      <c r="M4190" s="14"/>
      <c r="N4190" s="14"/>
      <c r="O4190" s="14"/>
      <c r="P4190" s="14"/>
      <c r="Q4190" s="14"/>
      <c r="R4190" s="14"/>
      <c r="S4190" s="14"/>
      <c r="T4190" s="14"/>
      <c r="U4190" s="14"/>
      <c r="V4190" s="14"/>
      <c r="W4190" s="14"/>
      <c r="X4190" s="14"/>
      <c r="Y4190" s="14"/>
      <c r="Z4190" s="14"/>
    </row>
    <row r="4191">
      <c r="A4191" s="106">
        <v>4190.0</v>
      </c>
      <c r="B4191" s="107" t="s">
        <v>8903</v>
      </c>
      <c r="C4191" s="107" t="s">
        <v>8392</v>
      </c>
      <c r="D4191" s="107" t="s">
        <v>4509</v>
      </c>
      <c r="E4191" s="36" t="s">
        <v>10757</v>
      </c>
      <c r="F4191" s="14"/>
      <c r="G4191" s="14"/>
      <c r="H4191" s="14"/>
      <c r="I4191" s="14"/>
      <c r="J4191" s="14"/>
      <c r="K4191" s="14"/>
      <c r="L4191" s="14"/>
      <c r="M4191" s="14"/>
      <c r="N4191" s="14"/>
      <c r="O4191" s="14"/>
      <c r="P4191" s="14"/>
      <c r="Q4191" s="14"/>
      <c r="R4191" s="14"/>
      <c r="S4191" s="14"/>
      <c r="T4191" s="14"/>
      <c r="U4191" s="14"/>
      <c r="V4191" s="14"/>
      <c r="W4191" s="14"/>
      <c r="X4191" s="14"/>
      <c r="Y4191" s="14"/>
      <c r="Z4191" s="14"/>
    </row>
    <row r="4192">
      <c r="A4192" s="106">
        <v>4191.0</v>
      </c>
      <c r="B4192" s="107" t="s">
        <v>8903</v>
      </c>
      <c r="C4192" s="107" t="s">
        <v>5457</v>
      </c>
      <c r="D4192" s="107" t="s">
        <v>4680</v>
      </c>
      <c r="E4192" s="36" t="s">
        <v>10758</v>
      </c>
      <c r="F4192" s="14"/>
      <c r="G4192" s="14"/>
      <c r="H4192" s="14"/>
      <c r="I4192" s="14"/>
      <c r="J4192" s="14"/>
      <c r="K4192" s="14"/>
      <c r="L4192" s="14"/>
      <c r="M4192" s="14"/>
      <c r="N4192" s="14"/>
      <c r="O4192" s="14"/>
      <c r="P4192" s="14"/>
      <c r="Q4192" s="14"/>
      <c r="R4192" s="14"/>
      <c r="S4192" s="14"/>
      <c r="T4192" s="14"/>
      <c r="U4192" s="14"/>
      <c r="V4192" s="14"/>
      <c r="W4192" s="14"/>
      <c r="X4192" s="14"/>
      <c r="Y4192" s="14"/>
      <c r="Z4192" s="14"/>
    </row>
    <row r="4193">
      <c r="A4193" s="106">
        <v>4192.0</v>
      </c>
      <c r="B4193" s="107" t="s">
        <v>8903</v>
      </c>
      <c r="C4193" s="107" t="s">
        <v>10759</v>
      </c>
      <c r="D4193" s="107" t="s">
        <v>4509</v>
      </c>
      <c r="E4193" s="36" t="s">
        <v>10760</v>
      </c>
      <c r="F4193" s="14"/>
      <c r="G4193" s="14"/>
      <c r="H4193" s="14"/>
      <c r="I4193" s="14"/>
      <c r="J4193" s="14"/>
      <c r="K4193" s="14"/>
      <c r="L4193" s="14"/>
      <c r="M4193" s="14"/>
      <c r="N4193" s="14"/>
      <c r="O4193" s="14"/>
      <c r="P4193" s="14"/>
      <c r="Q4193" s="14"/>
      <c r="R4193" s="14"/>
      <c r="S4193" s="14"/>
      <c r="T4193" s="14"/>
      <c r="U4193" s="14"/>
      <c r="V4193" s="14"/>
      <c r="W4193" s="14"/>
      <c r="X4193" s="14"/>
      <c r="Y4193" s="14"/>
      <c r="Z4193" s="14"/>
    </row>
    <row r="4194">
      <c r="A4194" s="106">
        <v>4193.0</v>
      </c>
      <c r="B4194" s="107" t="s">
        <v>8903</v>
      </c>
      <c r="C4194" s="107" t="s">
        <v>4598</v>
      </c>
      <c r="D4194" s="107" t="s">
        <v>4509</v>
      </c>
      <c r="E4194" s="36" t="s">
        <v>10761</v>
      </c>
      <c r="F4194" s="14"/>
      <c r="G4194" s="14"/>
      <c r="H4194" s="14"/>
      <c r="I4194" s="14"/>
      <c r="J4194" s="14"/>
      <c r="K4194" s="14"/>
      <c r="L4194" s="14"/>
      <c r="M4194" s="14"/>
      <c r="N4194" s="14"/>
      <c r="O4194" s="14"/>
      <c r="P4194" s="14"/>
      <c r="Q4194" s="14"/>
      <c r="R4194" s="14"/>
      <c r="S4194" s="14"/>
      <c r="T4194" s="14"/>
      <c r="U4194" s="14"/>
      <c r="V4194" s="14"/>
      <c r="W4194" s="14"/>
      <c r="X4194" s="14"/>
      <c r="Y4194" s="14"/>
      <c r="Z4194" s="14"/>
    </row>
    <row r="4195">
      <c r="A4195" s="106">
        <v>4194.0</v>
      </c>
      <c r="B4195" s="107" t="s">
        <v>8903</v>
      </c>
      <c r="C4195" s="107" t="s">
        <v>10762</v>
      </c>
      <c r="D4195" s="107" t="s">
        <v>4543</v>
      </c>
      <c r="E4195" s="36" t="s">
        <v>10763</v>
      </c>
      <c r="F4195" s="14"/>
      <c r="G4195" s="14"/>
      <c r="H4195" s="14"/>
      <c r="I4195" s="14"/>
      <c r="J4195" s="14"/>
      <c r="K4195" s="14"/>
      <c r="L4195" s="14"/>
      <c r="M4195" s="14"/>
      <c r="N4195" s="14"/>
      <c r="O4195" s="14"/>
      <c r="P4195" s="14"/>
      <c r="Q4195" s="14"/>
      <c r="R4195" s="14"/>
      <c r="S4195" s="14"/>
      <c r="T4195" s="14"/>
      <c r="U4195" s="14"/>
      <c r="V4195" s="14"/>
      <c r="W4195" s="14"/>
      <c r="X4195" s="14"/>
      <c r="Y4195" s="14"/>
      <c r="Z4195" s="14"/>
    </row>
    <row r="4196">
      <c r="A4196" s="106">
        <v>4195.0</v>
      </c>
      <c r="B4196" s="107" t="s">
        <v>8903</v>
      </c>
      <c r="C4196" s="107" t="s">
        <v>10764</v>
      </c>
      <c r="D4196" s="107" t="s">
        <v>4509</v>
      </c>
      <c r="E4196" s="36" t="s">
        <v>10765</v>
      </c>
      <c r="F4196" s="14"/>
      <c r="G4196" s="14"/>
      <c r="H4196" s="14"/>
      <c r="I4196" s="14"/>
      <c r="J4196" s="14"/>
      <c r="K4196" s="14"/>
      <c r="L4196" s="14"/>
      <c r="M4196" s="14"/>
      <c r="N4196" s="14"/>
      <c r="O4196" s="14"/>
      <c r="P4196" s="14"/>
      <c r="Q4196" s="14"/>
      <c r="R4196" s="14"/>
      <c r="S4196" s="14"/>
      <c r="T4196" s="14"/>
      <c r="U4196" s="14"/>
      <c r="V4196" s="14"/>
      <c r="W4196" s="14"/>
      <c r="X4196" s="14"/>
      <c r="Y4196" s="14"/>
      <c r="Z4196" s="14"/>
    </row>
    <row r="4197">
      <c r="A4197" s="106">
        <v>4196.0</v>
      </c>
      <c r="B4197" s="107" t="s">
        <v>8903</v>
      </c>
      <c r="C4197" s="107" t="s">
        <v>5381</v>
      </c>
      <c r="D4197" s="107" t="s">
        <v>4509</v>
      </c>
      <c r="E4197" s="36" t="s">
        <v>10766</v>
      </c>
      <c r="F4197" s="14"/>
      <c r="G4197" s="14"/>
      <c r="H4197" s="14"/>
      <c r="I4197" s="14"/>
      <c r="J4197" s="14"/>
      <c r="K4197" s="14"/>
      <c r="L4197" s="14"/>
      <c r="M4197" s="14"/>
      <c r="N4197" s="14"/>
      <c r="O4197" s="14"/>
      <c r="P4197" s="14"/>
      <c r="Q4197" s="14"/>
      <c r="R4197" s="14"/>
      <c r="S4197" s="14"/>
      <c r="T4197" s="14"/>
      <c r="U4197" s="14"/>
      <c r="V4197" s="14"/>
      <c r="W4197" s="14"/>
      <c r="X4197" s="14"/>
      <c r="Y4197" s="14"/>
      <c r="Z4197" s="14"/>
    </row>
    <row r="4198">
      <c r="A4198" s="106">
        <v>4197.0</v>
      </c>
      <c r="B4198" s="107" t="s">
        <v>8903</v>
      </c>
      <c r="C4198" s="107" t="s">
        <v>10767</v>
      </c>
      <c r="D4198" s="107" t="s">
        <v>4509</v>
      </c>
      <c r="E4198" s="36" t="s">
        <v>10768</v>
      </c>
      <c r="F4198" s="14"/>
      <c r="G4198" s="14"/>
      <c r="H4198" s="14"/>
      <c r="I4198" s="14"/>
      <c r="J4198" s="14"/>
      <c r="K4198" s="14"/>
      <c r="L4198" s="14"/>
      <c r="M4198" s="14"/>
      <c r="N4198" s="14"/>
      <c r="O4198" s="14"/>
      <c r="P4198" s="14"/>
      <c r="Q4198" s="14"/>
      <c r="R4198" s="14"/>
      <c r="S4198" s="14"/>
      <c r="T4198" s="14"/>
      <c r="U4198" s="14"/>
      <c r="V4198" s="14"/>
      <c r="W4198" s="14"/>
      <c r="X4198" s="14"/>
      <c r="Y4198" s="14"/>
      <c r="Z4198" s="14"/>
    </row>
    <row r="4199">
      <c r="A4199" s="106">
        <v>4198.0</v>
      </c>
      <c r="B4199" s="107" t="s">
        <v>8903</v>
      </c>
      <c r="C4199" s="107" t="s">
        <v>10769</v>
      </c>
      <c r="D4199" s="107" t="s">
        <v>4509</v>
      </c>
      <c r="E4199" s="36" t="s">
        <v>10770</v>
      </c>
      <c r="F4199" s="14"/>
      <c r="G4199" s="14"/>
      <c r="H4199" s="14"/>
      <c r="I4199" s="14"/>
      <c r="J4199" s="14"/>
      <c r="K4199" s="14"/>
      <c r="L4199" s="14"/>
      <c r="M4199" s="14"/>
      <c r="N4199" s="14"/>
      <c r="O4199" s="14"/>
      <c r="P4199" s="14"/>
      <c r="Q4199" s="14"/>
      <c r="R4199" s="14"/>
      <c r="S4199" s="14"/>
      <c r="T4199" s="14"/>
      <c r="U4199" s="14"/>
      <c r="V4199" s="14"/>
      <c r="W4199" s="14"/>
      <c r="X4199" s="14"/>
      <c r="Y4199" s="14"/>
      <c r="Z4199" s="14"/>
    </row>
    <row r="4200">
      <c r="A4200" s="106">
        <v>4199.0</v>
      </c>
      <c r="B4200" s="107" t="s">
        <v>8903</v>
      </c>
      <c r="C4200" s="107" t="s">
        <v>6513</v>
      </c>
      <c r="D4200" s="107" t="s">
        <v>4680</v>
      </c>
      <c r="E4200" s="36" t="s">
        <v>10771</v>
      </c>
      <c r="F4200" s="14"/>
      <c r="G4200" s="14"/>
      <c r="H4200" s="14"/>
      <c r="I4200" s="14"/>
      <c r="J4200" s="14"/>
      <c r="K4200" s="14"/>
      <c r="L4200" s="14"/>
      <c r="M4200" s="14"/>
      <c r="N4200" s="14"/>
      <c r="O4200" s="14"/>
      <c r="P4200" s="14"/>
      <c r="Q4200" s="14"/>
      <c r="R4200" s="14"/>
      <c r="S4200" s="14"/>
      <c r="T4200" s="14"/>
      <c r="U4200" s="14"/>
      <c r="V4200" s="14"/>
      <c r="W4200" s="14"/>
      <c r="X4200" s="14"/>
      <c r="Y4200" s="14"/>
      <c r="Z4200" s="14"/>
    </row>
    <row r="4201">
      <c r="A4201" s="106">
        <v>4200.0</v>
      </c>
      <c r="B4201" s="107" t="s">
        <v>8903</v>
      </c>
      <c r="C4201" s="107" t="s">
        <v>8214</v>
      </c>
      <c r="D4201" s="107" t="s">
        <v>4509</v>
      </c>
      <c r="E4201" s="36" t="s">
        <v>10772</v>
      </c>
      <c r="F4201" s="14"/>
      <c r="G4201" s="14"/>
      <c r="H4201" s="14"/>
      <c r="I4201" s="14"/>
      <c r="J4201" s="14"/>
      <c r="K4201" s="14"/>
      <c r="L4201" s="14"/>
      <c r="M4201" s="14"/>
      <c r="N4201" s="14"/>
      <c r="O4201" s="14"/>
      <c r="P4201" s="14"/>
      <c r="Q4201" s="14"/>
      <c r="R4201" s="14"/>
      <c r="S4201" s="14"/>
      <c r="T4201" s="14"/>
      <c r="U4201" s="14"/>
      <c r="V4201" s="14"/>
      <c r="W4201" s="14"/>
      <c r="X4201" s="14"/>
      <c r="Y4201" s="14"/>
      <c r="Z4201" s="14"/>
    </row>
    <row r="4202">
      <c r="A4202" s="106">
        <v>4201.0</v>
      </c>
      <c r="B4202" s="107" t="s">
        <v>8903</v>
      </c>
      <c r="C4202" s="107" t="s">
        <v>10773</v>
      </c>
      <c r="D4202" s="107" t="s">
        <v>4509</v>
      </c>
      <c r="E4202" s="36" t="s">
        <v>10774</v>
      </c>
      <c r="F4202" s="14"/>
      <c r="G4202" s="14"/>
      <c r="H4202" s="14"/>
      <c r="I4202" s="14"/>
      <c r="J4202" s="14"/>
      <c r="K4202" s="14"/>
      <c r="L4202" s="14"/>
      <c r="M4202" s="14"/>
      <c r="N4202" s="14"/>
      <c r="O4202" s="14"/>
      <c r="P4202" s="14"/>
      <c r="Q4202" s="14"/>
      <c r="R4202" s="14"/>
      <c r="S4202" s="14"/>
      <c r="T4202" s="14"/>
      <c r="U4202" s="14"/>
      <c r="V4202" s="14"/>
      <c r="W4202" s="14"/>
      <c r="X4202" s="14"/>
      <c r="Y4202" s="14"/>
      <c r="Z4202" s="14"/>
    </row>
    <row r="4203">
      <c r="A4203" s="106">
        <v>4202.0</v>
      </c>
      <c r="B4203" s="107" t="s">
        <v>8903</v>
      </c>
      <c r="C4203" s="107" t="s">
        <v>7654</v>
      </c>
      <c r="D4203" s="107" t="s">
        <v>4543</v>
      </c>
      <c r="E4203" s="36" t="s">
        <v>10775</v>
      </c>
      <c r="F4203" s="14"/>
      <c r="G4203" s="14"/>
      <c r="H4203" s="14"/>
      <c r="I4203" s="14"/>
      <c r="J4203" s="14"/>
      <c r="K4203" s="14"/>
      <c r="L4203" s="14"/>
      <c r="M4203" s="14"/>
      <c r="N4203" s="14"/>
      <c r="O4203" s="14"/>
      <c r="P4203" s="14"/>
      <c r="Q4203" s="14"/>
      <c r="R4203" s="14"/>
      <c r="S4203" s="14"/>
      <c r="T4203" s="14"/>
      <c r="U4203" s="14"/>
      <c r="V4203" s="14"/>
      <c r="W4203" s="14"/>
      <c r="X4203" s="14"/>
      <c r="Y4203" s="14"/>
      <c r="Z4203" s="14"/>
    </row>
    <row r="4204">
      <c r="A4204" s="106">
        <v>4203.0</v>
      </c>
      <c r="B4204" s="107" t="s">
        <v>8903</v>
      </c>
      <c r="C4204" s="107" t="s">
        <v>4947</v>
      </c>
      <c r="D4204" s="107" t="s">
        <v>4509</v>
      </c>
      <c r="E4204" s="36" t="s">
        <v>10776</v>
      </c>
      <c r="F4204" s="14"/>
      <c r="G4204" s="14"/>
      <c r="H4204" s="14"/>
      <c r="I4204" s="14"/>
      <c r="J4204" s="14"/>
      <c r="K4204" s="14"/>
      <c r="L4204" s="14"/>
      <c r="M4204" s="14"/>
      <c r="N4204" s="14"/>
      <c r="O4204" s="14"/>
      <c r="P4204" s="14"/>
      <c r="Q4204" s="14"/>
      <c r="R4204" s="14"/>
      <c r="S4204" s="14"/>
      <c r="T4204" s="14"/>
      <c r="U4204" s="14"/>
      <c r="V4204" s="14"/>
      <c r="W4204" s="14"/>
      <c r="X4204" s="14"/>
      <c r="Y4204" s="14"/>
      <c r="Z4204" s="14"/>
    </row>
    <row r="4205">
      <c r="A4205" s="106">
        <v>4204.0</v>
      </c>
      <c r="B4205" s="107" t="s">
        <v>8903</v>
      </c>
      <c r="C4205" s="107" t="s">
        <v>5609</v>
      </c>
      <c r="D4205" s="107" t="s">
        <v>4509</v>
      </c>
      <c r="E4205" s="36" t="s">
        <v>10777</v>
      </c>
      <c r="F4205" s="14"/>
      <c r="G4205" s="14"/>
      <c r="H4205" s="14"/>
      <c r="I4205" s="14"/>
      <c r="J4205" s="14"/>
      <c r="K4205" s="14"/>
      <c r="L4205" s="14"/>
      <c r="M4205" s="14"/>
      <c r="N4205" s="14"/>
      <c r="O4205" s="14"/>
      <c r="P4205" s="14"/>
      <c r="Q4205" s="14"/>
      <c r="R4205" s="14"/>
      <c r="S4205" s="14"/>
      <c r="T4205" s="14"/>
      <c r="U4205" s="14"/>
      <c r="V4205" s="14"/>
      <c r="W4205" s="14"/>
      <c r="X4205" s="14"/>
      <c r="Y4205" s="14"/>
      <c r="Z4205" s="14"/>
    </row>
    <row r="4206">
      <c r="A4206" s="106">
        <v>4205.0</v>
      </c>
      <c r="B4206" s="107" t="s">
        <v>8903</v>
      </c>
      <c r="C4206" s="107" t="s">
        <v>8637</v>
      </c>
      <c r="D4206" s="107" t="s">
        <v>4509</v>
      </c>
      <c r="E4206" s="36" t="s">
        <v>10778</v>
      </c>
      <c r="F4206" s="14"/>
      <c r="G4206" s="14"/>
      <c r="H4206" s="14"/>
      <c r="I4206" s="14"/>
      <c r="J4206" s="14"/>
      <c r="K4206" s="14"/>
      <c r="L4206" s="14"/>
      <c r="M4206" s="14"/>
      <c r="N4206" s="14"/>
      <c r="O4206" s="14"/>
      <c r="P4206" s="14"/>
      <c r="Q4206" s="14"/>
      <c r="R4206" s="14"/>
      <c r="S4206" s="14"/>
      <c r="T4206" s="14"/>
      <c r="U4206" s="14"/>
      <c r="V4206" s="14"/>
      <c r="W4206" s="14"/>
      <c r="X4206" s="14"/>
      <c r="Y4206" s="14"/>
      <c r="Z4206" s="14"/>
    </row>
    <row r="4207">
      <c r="A4207" s="106">
        <v>4206.0</v>
      </c>
      <c r="B4207" s="107" t="s">
        <v>8903</v>
      </c>
      <c r="C4207" s="107" t="s">
        <v>5150</v>
      </c>
      <c r="D4207" s="107" t="s">
        <v>4509</v>
      </c>
      <c r="E4207" s="36" t="s">
        <v>10779</v>
      </c>
      <c r="F4207" s="14"/>
      <c r="G4207" s="14"/>
      <c r="H4207" s="14"/>
      <c r="I4207" s="14"/>
      <c r="J4207" s="14"/>
      <c r="K4207" s="14"/>
      <c r="L4207" s="14"/>
      <c r="M4207" s="14"/>
      <c r="N4207" s="14"/>
      <c r="O4207" s="14"/>
      <c r="P4207" s="14"/>
      <c r="Q4207" s="14"/>
      <c r="R4207" s="14"/>
      <c r="S4207" s="14"/>
      <c r="T4207" s="14"/>
      <c r="U4207" s="14"/>
      <c r="V4207" s="14"/>
      <c r="W4207" s="14"/>
      <c r="X4207" s="14"/>
      <c r="Y4207" s="14"/>
      <c r="Z4207" s="14"/>
    </row>
    <row r="4208">
      <c r="A4208" s="106">
        <v>4207.0</v>
      </c>
      <c r="B4208" s="107" t="s">
        <v>8903</v>
      </c>
      <c r="C4208" s="107" t="s">
        <v>10780</v>
      </c>
      <c r="D4208" s="107" t="s">
        <v>4509</v>
      </c>
      <c r="E4208" s="36" t="s">
        <v>10781</v>
      </c>
      <c r="F4208" s="14"/>
      <c r="G4208" s="14"/>
      <c r="H4208" s="14"/>
      <c r="I4208" s="14"/>
      <c r="J4208" s="14"/>
      <c r="K4208" s="14"/>
      <c r="L4208" s="14"/>
      <c r="M4208" s="14"/>
      <c r="N4208" s="14"/>
      <c r="O4208" s="14"/>
      <c r="P4208" s="14"/>
      <c r="Q4208" s="14"/>
      <c r="R4208" s="14"/>
      <c r="S4208" s="14"/>
      <c r="T4208" s="14"/>
      <c r="U4208" s="14"/>
      <c r="V4208" s="14"/>
      <c r="W4208" s="14"/>
      <c r="X4208" s="14"/>
      <c r="Y4208" s="14"/>
      <c r="Z4208" s="14"/>
    </row>
    <row r="4209">
      <c r="A4209" s="106">
        <v>4208.0</v>
      </c>
      <c r="B4209" s="107" t="s">
        <v>8903</v>
      </c>
      <c r="C4209" s="107" t="s">
        <v>5635</v>
      </c>
      <c r="D4209" s="107" t="s">
        <v>4509</v>
      </c>
      <c r="E4209" s="36" t="s">
        <v>8395</v>
      </c>
      <c r="F4209" s="14"/>
      <c r="G4209" s="14"/>
      <c r="H4209" s="14"/>
      <c r="I4209" s="14"/>
      <c r="J4209" s="14"/>
      <c r="K4209" s="14"/>
      <c r="L4209" s="14"/>
      <c r="M4209" s="14"/>
      <c r="N4209" s="14"/>
      <c r="O4209" s="14"/>
      <c r="P4209" s="14"/>
      <c r="Q4209" s="14"/>
      <c r="R4209" s="14"/>
      <c r="S4209" s="14"/>
      <c r="T4209" s="14"/>
      <c r="U4209" s="14"/>
      <c r="V4209" s="14"/>
      <c r="W4209" s="14"/>
      <c r="X4209" s="14"/>
      <c r="Y4209" s="14"/>
      <c r="Z4209" s="14"/>
    </row>
    <row r="4210">
      <c r="A4210" s="106">
        <v>4209.0</v>
      </c>
      <c r="B4210" s="107" t="s">
        <v>8903</v>
      </c>
      <c r="C4210" s="107" t="s">
        <v>4834</v>
      </c>
      <c r="D4210" s="107" t="s">
        <v>4509</v>
      </c>
      <c r="E4210" s="36" t="s">
        <v>10782</v>
      </c>
      <c r="F4210" s="14"/>
      <c r="G4210" s="14"/>
      <c r="H4210" s="14"/>
      <c r="I4210" s="14"/>
      <c r="J4210" s="14"/>
      <c r="K4210" s="14"/>
      <c r="L4210" s="14"/>
      <c r="M4210" s="14"/>
      <c r="N4210" s="14"/>
      <c r="O4210" s="14"/>
      <c r="P4210" s="14"/>
      <c r="Q4210" s="14"/>
      <c r="R4210" s="14"/>
      <c r="S4210" s="14"/>
      <c r="T4210" s="14"/>
      <c r="U4210" s="14"/>
      <c r="V4210" s="14"/>
      <c r="W4210" s="14"/>
      <c r="X4210" s="14"/>
      <c r="Y4210" s="14"/>
      <c r="Z4210" s="14"/>
    </row>
    <row r="4211">
      <c r="A4211" s="106">
        <v>4210.0</v>
      </c>
      <c r="B4211" s="107" t="s">
        <v>8903</v>
      </c>
      <c r="C4211" s="107" t="s">
        <v>10783</v>
      </c>
      <c r="D4211" s="107" t="s">
        <v>4509</v>
      </c>
      <c r="E4211" s="36" t="s">
        <v>10784</v>
      </c>
      <c r="F4211" s="14"/>
      <c r="G4211" s="14"/>
      <c r="H4211" s="14"/>
      <c r="I4211" s="14"/>
      <c r="J4211" s="14"/>
      <c r="K4211" s="14"/>
      <c r="L4211" s="14"/>
      <c r="M4211" s="14"/>
      <c r="N4211" s="14"/>
      <c r="O4211" s="14"/>
      <c r="P4211" s="14"/>
      <c r="Q4211" s="14"/>
      <c r="R4211" s="14"/>
      <c r="S4211" s="14"/>
      <c r="T4211" s="14"/>
      <c r="U4211" s="14"/>
      <c r="V4211" s="14"/>
      <c r="W4211" s="14"/>
      <c r="X4211" s="14"/>
      <c r="Y4211" s="14"/>
      <c r="Z4211" s="14"/>
    </row>
    <row r="4212">
      <c r="A4212" s="106">
        <v>4211.0</v>
      </c>
      <c r="B4212" s="107" t="s">
        <v>8903</v>
      </c>
      <c r="C4212" s="107" t="s">
        <v>4947</v>
      </c>
      <c r="D4212" s="107" t="s">
        <v>4509</v>
      </c>
      <c r="E4212" s="36" t="s">
        <v>10785</v>
      </c>
      <c r="F4212" s="14"/>
      <c r="G4212" s="14"/>
      <c r="H4212" s="14"/>
      <c r="I4212" s="14"/>
      <c r="J4212" s="14"/>
      <c r="K4212" s="14"/>
      <c r="L4212" s="14"/>
      <c r="M4212" s="14"/>
      <c r="N4212" s="14"/>
      <c r="O4212" s="14"/>
      <c r="P4212" s="14"/>
      <c r="Q4212" s="14"/>
      <c r="R4212" s="14"/>
      <c r="S4212" s="14"/>
      <c r="T4212" s="14"/>
      <c r="U4212" s="14"/>
      <c r="V4212" s="14"/>
      <c r="W4212" s="14"/>
      <c r="X4212" s="14"/>
      <c r="Y4212" s="14"/>
      <c r="Z4212" s="14"/>
    </row>
    <row r="4213">
      <c r="A4213" s="106">
        <v>4212.0</v>
      </c>
      <c r="B4213" s="107" t="s">
        <v>8903</v>
      </c>
      <c r="C4213" s="107" t="s">
        <v>4541</v>
      </c>
      <c r="D4213" s="107" t="s">
        <v>4505</v>
      </c>
      <c r="E4213" s="36" t="s">
        <v>10786</v>
      </c>
      <c r="F4213" s="14"/>
      <c r="G4213" s="14"/>
      <c r="H4213" s="14"/>
      <c r="I4213" s="14"/>
      <c r="J4213" s="14"/>
      <c r="K4213" s="14"/>
      <c r="L4213" s="14"/>
      <c r="M4213" s="14"/>
      <c r="N4213" s="14"/>
      <c r="O4213" s="14"/>
      <c r="P4213" s="14"/>
      <c r="Q4213" s="14"/>
      <c r="R4213" s="14"/>
      <c r="S4213" s="14"/>
      <c r="T4213" s="14"/>
      <c r="U4213" s="14"/>
      <c r="V4213" s="14"/>
      <c r="W4213" s="14"/>
      <c r="X4213" s="14"/>
      <c r="Y4213" s="14"/>
      <c r="Z4213" s="14"/>
    </row>
    <row r="4214">
      <c r="A4214" s="106">
        <v>4213.0</v>
      </c>
      <c r="B4214" s="107" t="s">
        <v>8903</v>
      </c>
      <c r="C4214" s="107" t="s">
        <v>4876</v>
      </c>
      <c r="D4214" s="107" t="s">
        <v>4509</v>
      </c>
      <c r="E4214" s="36" t="s">
        <v>10787</v>
      </c>
      <c r="F4214" s="14"/>
      <c r="G4214" s="14"/>
      <c r="H4214" s="14"/>
      <c r="I4214" s="14"/>
      <c r="J4214" s="14"/>
      <c r="K4214" s="14"/>
      <c r="L4214" s="14"/>
      <c r="M4214" s="14"/>
      <c r="N4214" s="14"/>
      <c r="O4214" s="14"/>
      <c r="P4214" s="14"/>
      <c r="Q4214" s="14"/>
      <c r="R4214" s="14"/>
      <c r="S4214" s="14"/>
      <c r="T4214" s="14"/>
      <c r="U4214" s="14"/>
      <c r="V4214" s="14"/>
      <c r="W4214" s="14"/>
      <c r="X4214" s="14"/>
      <c r="Y4214" s="14"/>
      <c r="Z4214" s="14"/>
    </row>
    <row r="4215">
      <c r="A4215" s="106">
        <v>4214.0</v>
      </c>
      <c r="B4215" s="107" t="s">
        <v>8903</v>
      </c>
      <c r="C4215" s="107" t="s">
        <v>10788</v>
      </c>
      <c r="D4215" s="107" t="s">
        <v>4509</v>
      </c>
      <c r="E4215" s="36" t="s">
        <v>10789</v>
      </c>
      <c r="F4215" s="14"/>
      <c r="G4215" s="14"/>
      <c r="H4215" s="14"/>
      <c r="I4215" s="14"/>
      <c r="J4215" s="14"/>
      <c r="K4215" s="14"/>
      <c r="L4215" s="14"/>
      <c r="M4215" s="14"/>
      <c r="N4215" s="14"/>
      <c r="O4215" s="14"/>
      <c r="P4215" s="14"/>
      <c r="Q4215" s="14"/>
      <c r="R4215" s="14"/>
      <c r="S4215" s="14"/>
      <c r="T4215" s="14"/>
      <c r="U4215" s="14"/>
      <c r="V4215" s="14"/>
      <c r="W4215" s="14"/>
      <c r="X4215" s="14"/>
      <c r="Y4215" s="14"/>
      <c r="Z4215" s="14"/>
    </row>
    <row r="4216">
      <c r="A4216" s="106">
        <v>4215.0</v>
      </c>
      <c r="B4216" s="107" t="s">
        <v>8903</v>
      </c>
      <c r="C4216" s="107" t="s">
        <v>10790</v>
      </c>
      <c r="D4216" s="107" t="s">
        <v>4680</v>
      </c>
      <c r="E4216" s="36" t="s">
        <v>10791</v>
      </c>
      <c r="F4216" s="14"/>
      <c r="G4216" s="14"/>
      <c r="H4216" s="14"/>
      <c r="I4216" s="14"/>
      <c r="J4216" s="14"/>
      <c r="K4216" s="14"/>
      <c r="L4216" s="14"/>
      <c r="M4216" s="14"/>
      <c r="N4216" s="14"/>
      <c r="O4216" s="14"/>
      <c r="P4216" s="14"/>
      <c r="Q4216" s="14"/>
      <c r="R4216" s="14"/>
      <c r="S4216" s="14"/>
      <c r="T4216" s="14"/>
      <c r="U4216" s="14"/>
      <c r="V4216" s="14"/>
      <c r="W4216" s="14"/>
      <c r="X4216" s="14"/>
      <c r="Y4216" s="14"/>
      <c r="Z4216" s="14"/>
    </row>
    <row r="4217">
      <c r="A4217" s="106">
        <v>4216.0</v>
      </c>
      <c r="B4217" s="107" t="s">
        <v>8903</v>
      </c>
      <c r="C4217" s="107" t="s">
        <v>10792</v>
      </c>
      <c r="D4217" s="107" t="s">
        <v>4509</v>
      </c>
      <c r="E4217" s="36" t="s">
        <v>10793</v>
      </c>
      <c r="F4217" s="14"/>
      <c r="G4217" s="14"/>
      <c r="H4217" s="14"/>
      <c r="I4217" s="14"/>
      <c r="J4217" s="14"/>
      <c r="K4217" s="14"/>
      <c r="L4217" s="14"/>
      <c r="M4217" s="14"/>
      <c r="N4217" s="14"/>
      <c r="O4217" s="14"/>
      <c r="P4217" s="14"/>
      <c r="Q4217" s="14"/>
      <c r="R4217" s="14"/>
      <c r="S4217" s="14"/>
      <c r="T4217" s="14"/>
      <c r="U4217" s="14"/>
      <c r="V4217" s="14"/>
      <c r="W4217" s="14"/>
      <c r="X4217" s="14"/>
      <c r="Y4217" s="14"/>
      <c r="Z4217" s="14"/>
    </row>
    <row r="4218">
      <c r="A4218" s="106">
        <v>4217.0</v>
      </c>
      <c r="B4218" s="107" t="s">
        <v>8903</v>
      </c>
      <c r="C4218" s="107" t="s">
        <v>10794</v>
      </c>
      <c r="D4218" s="107" t="s">
        <v>4509</v>
      </c>
      <c r="E4218" s="36" t="s">
        <v>10795</v>
      </c>
      <c r="F4218" s="14"/>
      <c r="G4218" s="14"/>
      <c r="H4218" s="14"/>
      <c r="I4218" s="14"/>
      <c r="J4218" s="14"/>
      <c r="K4218" s="14"/>
      <c r="L4218" s="14"/>
      <c r="M4218" s="14"/>
      <c r="N4218" s="14"/>
      <c r="O4218" s="14"/>
      <c r="P4218" s="14"/>
      <c r="Q4218" s="14"/>
      <c r="R4218" s="14"/>
      <c r="S4218" s="14"/>
      <c r="T4218" s="14"/>
      <c r="U4218" s="14"/>
      <c r="V4218" s="14"/>
      <c r="W4218" s="14"/>
      <c r="X4218" s="14"/>
      <c r="Y4218" s="14"/>
      <c r="Z4218" s="14"/>
    </row>
    <row r="4219">
      <c r="A4219" s="106">
        <v>4218.0</v>
      </c>
      <c r="B4219" s="107" t="s">
        <v>8903</v>
      </c>
      <c r="C4219" s="107" t="s">
        <v>10796</v>
      </c>
      <c r="D4219" s="107" t="s">
        <v>4509</v>
      </c>
      <c r="E4219" s="36" t="s">
        <v>10797</v>
      </c>
      <c r="F4219" s="14"/>
      <c r="G4219" s="14"/>
      <c r="H4219" s="14"/>
      <c r="I4219" s="14"/>
      <c r="J4219" s="14"/>
      <c r="K4219" s="14"/>
      <c r="L4219" s="14"/>
      <c r="M4219" s="14"/>
      <c r="N4219" s="14"/>
      <c r="O4219" s="14"/>
      <c r="P4219" s="14"/>
      <c r="Q4219" s="14"/>
      <c r="R4219" s="14"/>
      <c r="S4219" s="14"/>
      <c r="T4219" s="14"/>
      <c r="U4219" s="14"/>
      <c r="V4219" s="14"/>
      <c r="W4219" s="14"/>
      <c r="X4219" s="14"/>
      <c r="Y4219" s="14"/>
      <c r="Z4219" s="14"/>
    </row>
    <row r="4220">
      <c r="A4220" s="106">
        <v>4219.0</v>
      </c>
      <c r="B4220" s="107" t="s">
        <v>8903</v>
      </c>
      <c r="C4220" s="107" t="s">
        <v>4876</v>
      </c>
      <c r="D4220" s="107" t="s">
        <v>4509</v>
      </c>
      <c r="E4220" s="36" t="s">
        <v>10798</v>
      </c>
      <c r="F4220" s="14"/>
      <c r="G4220" s="14"/>
      <c r="H4220" s="14"/>
      <c r="I4220" s="14"/>
      <c r="J4220" s="14"/>
      <c r="K4220" s="14"/>
      <c r="L4220" s="14"/>
      <c r="M4220" s="14"/>
      <c r="N4220" s="14"/>
      <c r="O4220" s="14"/>
      <c r="P4220" s="14"/>
      <c r="Q4220" s="14"/>
      <c r="R4220" s="14"/>
      <c r="S4220" s="14"/>
      <c r="T4220" s="14"/>
      <c r="U4220" s="14"/>
      <c r="V4220" s="14"/>
      <c r="W4220" s="14"/>
      <c r="X4220" s="14"/>
      <c r="Y4220" s="14"/>
      <c r="Z4220" s="14"/>
    </row>
    <row r="4221">
      <c r="A4221" s="106">
        <v>4220.0</v>
      </c>
      <c r="B4221" s="107" t="s">
        <v>8903</v>
      </c>
      <c r="C4221" s="107" t="s">
        <v>10799</v>
      </c>
      <c r="D4221" s="107" t="s">
        <v>4509</v>
      </c>
      <c r="E4221" s="36" t="s">
        <v>10800</v>
      </c>
      <c r="F4221" s="14"/>
      <c r="G4221" s="14"/>
      <c r="H4221" s="14"/>
      <c r="I4221" s="14"/>
      <c r="J4221" s="14"/>
      <c r="K4221" s="14"/>
      <c r="L4221" s="14"/>
      <c r="M4221" s="14"/>
      <c r="N4221" s="14"/>
      <c r="O4221" s="14"/>
      <c r="P4221" s="14"/>
      <c r="Q4221" s="14"/>
      <c r="R4221" s="14"/>
      <c r="S4221" s="14"/>
      <c r="T4221" s="14"/>
      <c r="U4221" s="14"/>
      <c r="V4221" s="14"/>
      <c r="W4221" s="14"/>
      <c r="X4221" s="14"/>
      <c r="Y4221" s="14"/>
      <c r="Z4221" s="14"/>
    </row>
    <row r="4222">
      <c r="A4222" s="106">
        <v>4221.0</v>
      </c>
      <c r="B4222" s="107" t="s">
        <v>8903</v>
      </c>
      <c r="C4222" s="107" t="s">
        <v>10801</v>
      </c>
      <c r="D4222" s="107" t="s">
        <v>4509</v>
      </c>
      <c r="E4222" s="36" t="s">
        <v>10802</v>
      </c>
      <c r="F4222" s="14"/>
      <c r="G4222" s="14"/>
      <c r="H4222" s="14"/>
      <c r="I4222" s="14"/>
      <c r="J4222" s="14"/>
      <c r="K4222" s="14"/>
      <c r="L4222" s="14"/>
      <c r="M4222" s="14"/>
      <c r="N4222" s="14"/>
      <c r="O4222" s="14"/>
      <c r="P4222" s="14"/>
      <c r="Q4222" s="14"/>
      <c r="R4222" s="14"/>
      <c r="S4222" s="14"/>
      <c r="T4222" s="14"/>
      <c r="U4222" s="14"/>
      <c r="V4222" s="14"/>
      <c r="W4222" s="14"/>
      <c r="X4222" s="14"/>
      <c r="Y4222" s="14"/>
      <c r="Z4222" s="14"/>
    </row>
    <row r="4223">
      <c r="A4223" s="106">
        <v>4222.0</v>
      </c>
      <c r="B4223" s="107" t="s">
        <v>8903</v>
      </c>
      <c r="C4223" s="107" t="s">
        <v>4700</v>
      </c>
      <c r="D4223" s="107" t="s">
        <v>4509</v>
      </c>
      <c r="E4223" s="36" t="s">
        <v>10803</v>
      </c>
      <c r="F4223" s="14"/>
      <c r="G4223" s="14"/>
      <c r="H4223" s="14"/>
      <c r="I4223" s="14"/>
      <c r="J4223" s="14"/>
      <c r="K4223" s="14"/>
      <c r="L4223" s="14"/>
      <c r="M4223" s="14"/>
      <c r="N4223" s="14"/>
      <c r="O4223" s="14"/>
      <c r="P4223" s="14"/>
      <c r="Q4223" s="14"/>
      <c r="R4223" s="14"/>
      <c r="S4223" s="14"/>
      <c r="T4223" s="14"/>
      <c r="U4223" s="14"/>
      <c r="V4223" s="14"/>
      <c r="W4223" s="14"/>
      <c r="X4223" s="14"/>
      <c r="Y4223" s="14"/>
      <c r="Z4223" s="14"/>
    </row>
    <row r="4224">
      <c r="A4224" s="106">
        <v>4223.0</v>
      </c>
      <c r="B4224" s="107" t="s">
        <v>8903</v>
      </c>
      <c r="C4224" s="107" t="s">
        <v>10804</v>
      </c>
      <c r="D4224" s="107" t="s">
        <v>4680</v>
      </c>
      <c r="E4224" s="36" t="s">
        <v>10805</v>
      </c>
      <c r="F4224" s="14"/>
      <c r="G4224" s="14"/>
      <c r="H4224" s="14"/>
      <c r="I4224" s="14"/>
      <c r="J4224" s="14"/>
      <c r="K4224" s="14"/>
      <c r="L4224" s="14"/>
      <c r="M4224" s="14"/>
      <c r="N4224" s="14"/>
      <c r="O4224" s="14"/>
      <c r="P4224" s="14"/>
      <c r="Q4224" s="14"/>
      <c r="R4224" s="14"/>
      <c r="S4224" s="14"/>
      <c r="T4224" s="14"/>
      <c r="U4224" s="14"/>
      <c r="V4224" s="14"/>
      <c r="W4224" s="14"/>
      <c r="X4224" s="14"/>
      <c r="Y4224" s="14"/>
      <c r="Z4224" s="14"/>
    </row>
    <row r="4225">
      <c r="A4225" s="106">
        <v>4224.0</v>
      </c>
      <c r="B4225" s="107" t="s">
        <v>8903</v>
      </c>
      <c r="C4225" s="107" t="s">
        <v>5057</v>
      </c>
      <c r="D4225" s="107" t="s">
        <v>4509</v>
      </c>
      <c r="E4225" s="36" t="s">
        <v>10806</v>
      </c>
      <c r="F4225" s="14"/>
      <c r="G4225" s="14"/>
      <c r="H4225" s="14"/>
      <c r="I4225" s="14"/>
      <c r="J4225" s="14"/>
      <c r="K4225" s="14"/>
      <c r="L4225" s="14"/>
      <c r="M4225" s="14"/>
      <c r="N4225" s="14"/>
      <c r="O4225" s="14"/>
      <c r="P4225" s="14"/>
      <c r="Q4225" s="14"/>
      <c r="R4225" s="14"/>
      <c r="S4225" s="14"/>
      <c r="T4225" s="14"/>
      <c r="U4225" s="14"/>
      <c r="V4225" s="14"/>
      <c r="W4225" s="14"/>
      <c r="X4225" s="14"/>
      <c r="Y4225" s="14"/>
      <c r="Z4225" s="14"/>
    </row>
    <row r="4226">
      <c r="A4226" s="106">
        <v>4225.0</v>
      </c>
      <c r="B4226" s="107" t="s">
        <v>8903</v>
      </c>
      <c r="C4226" s="107" t="s">
        <v>7399</v>
      </c>
      <c r="D4226" s="107" t="s">
        <v>4509</v>
      </c>
      <c r="E4226" s="36" t="s">
        <v>10807</v>
      </c>
      <c r="F4226" s="14"/>
      <c r="G4226" s="14"/>
      <c r="H4226" s="14"/>
      <c r="I4226" s="14"/>
      <c r="J4226" s="14"/>
      <c r="K4226" s="14"/>
      <c r="L4226" s="14"/>
      <c r="M4226" s="14"/>
      <c r="N4226" s="14"/>
      <c r="O4226" s="14"/>
      <c r="P4226" s="14"/>
      <c r="Q4226" s="14"/>
      <c r="R4226" s="14"/>
      <c r="S4226" s="14"/>
      <c r="T4226" s="14"/>
      <c r="U4226" s="14"/>
      <c r="V4226" s="14"/>
      <c r="W4226" s="14"/>
      <c r="X4226" s="14"/>
      <c r="Y4226" s="14"/>
      <c r="Z4226" s="14"/>
    </row>
    <row r="4227">
      <c r="A4227" s="106">
        <v>4226.0</v>
      </c>
      <c r="B4227" s="107" t="s">
        <v>8903</v>
      </c>
      <c r="C4227" s="107" t="s">
        <v>5210</v>
      </c>
      <c r="D4227" s="107" t="s">
        <v>4509</v>
      </c>
      <c r="E4227" s="36" t="s">
        <v>10808</v>
      </c>
      <c r="F4227" s="14"/>
      <c r="G4227" s="14"/>
      <c r="H4227" s="14"/>
      <c r="I4227" s="14"/>
      <c r="J4227" s="14"/>
      <c r="K4227" s="14"/>
      <c r="L4227" s="14"/>
      <c r="M4227" s="14"/>
      <c r="N4227" s="14"/>
      <c r="O4227" s="14"/>
      <c r="P4227" s="14"/>
      <c r="Q4227" s="14"/>
      <c r="R4227" s="14"/>
      <c r="S4227" s="14"/>
      <c r="T4227" s="14"/>
      <c r="U4227" s="14"/>
      <c r="V4227" s="14"/>
      <c r="W4227" s="14"/>
      <c r="X4227" s="14"/>
      <c r="Y4227" s="14"/>
      <c r="Z4227" s="14"/>
    </row>
    <row r="4228">
      <c r="A4228" s="106">
        <v>4227.0</v>
      </c>
      <c r="B4228" s="107" t="s">
        <v>8903</v>
      </c>
      <c r="C4228" s="107" t="s">
        <v>5990</v>
      </c>
      <c r="D4228" s="107" t="s">
        <v>4509</v>
      </c>
      <c r="E4228" s="36" t="s">
        <v>10809</v>
      </c>
      <c r="F4228" s="14"/>
      <c r="G4228" s="14"/>
      <c r="H4228" s="14"/>
      <c r="I4228" s="14"/>
      <c r="J4228" s="14"/>
      <c r="K4228" s="14"/>
      <c r="L4228" s="14"/>
      <c r="M4228" s="14"/>
      <c r="N4228" s="14"/>
      <c r="O4228" s="14"/>
      <c r="P4228" s="14"/>
      <c r="Q4228" s="14"/>
      <c r="R4228" s="14"/>
      <c r="S4228" s="14"/>
      <c r="T4228" s="14"/>
      <c r="U4228" s="14"/>
      <c r="V4228" s="14"/>
      <c r="W4228" s="14"/>
      <c r="X4228" s="14"/>
      <c r="Y4228" s="14"/>
      <c r="Z4228" s="14"/>
    </row>
    <row r="4229">
      <c r="A4229" s="106">
        <v>4228.0</v>
      </c>
      <c r="B4229" s="107" t="s">
        <v>8903</v>
      </c>
      <c r="C4229" s="107" t="s">
        <v>10810</v>
      </c>
      <c r="D4229" s="107" t="s">
        <v>4509</v>
      </c>
      <c r="E4229" s="36" t="s">
        <v>10811</v>
      </c>
      <c r="F4229" s="14"/>
      <c r="G4229" s="14"/>
      <c r="H4229" s="14"/>
      <c r="I4229" s="14"/>
      <c r="J4229" s="14"/>
      <c r="K4229" s="14"/>
      <c r="L4229" s="14"/>
      <c r="M4229" s="14"/>
      <c r="N4229" s="14"/>
      <c r="O4229" s="14"/>
      <c r="P4229" s="14"/>
      <c r="Q4229" s="14"/>
      <c r="R4229" s="14"/>
      <c r="S4229" s="14"/>
      <c r="T4229" s="14"/>
      <c r="U4229" s="14"/>
      <c r="V4229" s="14"/>
      <c r="W4229" s="14"/>
      <c r="X4229" s="14"/>
      <c r="Y4229" s="14"/>
      <c r="Z4229" s="14"/>
    </row>
    <row r="4230">
      <c r="A4230" s="106">
        <v>4229.0</v>
      </c>
      <c r="B4230" s="107" t="s">
        <v>8903</v>
      </c>
      <c r="C4230" s="107" t="s">
        <v>4595</v>
      </c>
      <c r="D4230" s="107" t="s">
        <v>4509</v>
      </c>
      <c r="E4230" s="36" t="s">
        <v>10812</v>
      </c>
      <c r="F4230" s="14"/>
      <c r="G4230" s="14"/>
      <c r="H4230" s="14"/>
      <c r="I4230" s="14"/>
      <c r="J4230" s="14"/>
      <c r="K4230" s="14"/>
      <c r="L4230" s="14"/>
      <c r="M4230" s="14"/>
      <c r="N4230" s="14"/>
      <c r="O4230" s="14"/>
      <c r="P4230" s="14"/>
      <c r="Q4230" s="14"/>
      <c r="R4230" s="14"/>
      <c r="S4230" s="14"/>
      <c r="T4230" s="14"/>
      <c r="U4230" s="14"/>
      <c r="V4230" s="14"/>
      <c r="W4230" s="14"/>
      <c r="X4230" s="14"/>
      <c r="Y4230" s="14"/>
      <c r="Z4230" s="14"/>
    </row>
    <row r="4231">
      <c r="A4231" s="106">
        <v>4230.0</v>
      </c>
      <c r="B4231" s="107" t="s">
        <v>8903</v>
      </c>
      <c r="C4231" s="107" t="s">
        <v>10813</v>
      </c>
      <c r="D4231" s="107" t="s">
        <v>4509</v>
      </c>
      <c r="E4231" s="36" t="s">
        <v>10814</v>
      </c>
      <c r="F4231" s="14"/>
      <c r="G4231" s="14"/>
      <c r="H4231" s="14"/>
      <c r="I4231" s="14"/>
      <c r="J4231" s="14"/>
      <c r="K4231" s="14"/>
      <c r="L4231" s="14"/>
      <c r="M4231" s="14"/>
      <c r="N4231" s="14"/>
      <c r="O4231" s="14"/>
      <c r="P4231" s="14"/>
      <c r="Q4231" s="14"/>
      <c r="R4231" s="14"/>
      <c r="S4231" s="14"/>
      <c r="T4231" s="14"/>
      <c r="U4231" s="14"/>
      <c r="V4231" s="14"/>
      <c r="W4231" s="14"/>
      <c r="X4231" s="14"/>
      <c r="Y4231" s="14"/>
      <c r="Z4231" s="14"/>
    </row>
    <row r="4232">
      <c r="A4232" s="106">
        <v>4231.0</v>
      </c>
      <c r="B4232" s="107" t="s">
        <v>8903</v>
      </c>
      <c r="C4232" s="107" t="s">
        <v>10815</v>
      </c>
      <c r="D4232" s="107" t="s">
        <v>4680</v>
      </c>
      <c r="E4232" s="36" t="s">
        <v>10816</v>
      </c>
      <c r="F4232" s="14"/>
      <c r="G4232" s="14"/>
      <c r="H4232" s="14"/>
      <c r="I4232" s="14"/>
      <c r="J4232" s="14"/>
      <c r="K4232" s="14"/>
      <c r="L4232" s="14"/>
      <c r="M4232" s="14"/>
      <c r="N4232" s="14"/>
      <c r="O4232" s="14"/>
      <c r="P4232" s="14"/>
      <c r="Q4232" s="14"/>
      <c r="R4232" s="14"/>
      <c r="S4232" s="14"/>
      <c r="T4232" s="14"/>
      <c r="U4232" s="14"/>
      <c r="V4232" s="14"/>
      <c r="W4232" s="14"/>
      <c r="X4232" s="14"/>
      <c r="Y4232" s="14"/>
      <c r="Z4232" s="14"/>
    </row>
    <row r="4233">
      <c r="A4233" s="106">
        <v>4232.0</v>
      </c>
      <c r="B4233" s="107" t="s">
        <v>8903</v>
      </c>
      <c r="C4233" s="107" t="s">
        <v>4700</v>
      </c>
      <c r="D4233" s="107" t="s">
        <v>4509</v>
      </c>
      <c r="E4233" s="36" t="s">
        <v>10817</v>
      </c>
      <c r="F4233" s="14"/>
      <c r="G4233" s="14"/>
      <c r="H4233" s="14"/>
      <c r="I4233" s="14"/>
      <c r="J4233" s="14"/>
      <c r="K4233" s="14"/>
      <c r="L4233" s="14"/>
      <c r="M4233" s="14"/>
      <c r="N4233" s="14"/>
      <c r="O4233" s="14"/>
      <c r="P4233" s="14"/>
      <c r="Q4233" s="14"/>
      <c r="R4233" s="14"/>
      <c r="S4233" s="14"/>
      <c r="T4233" s="14"/>
      <c r="U4233" s="14"/>
      <c r="V4233" s="14"/>
      <c r="W4233" s="14"/>
      <c r="X4233" s="14"/>
      <c r="Y4233" s="14"/>
      <c r="Z4233" s="14"/>
    </row>
    <row r="4234">
      <c r="A4234" s="106">
        <v>4233.0</v>
      </c>
      <c r="B4234" s="107" t="s">
        <v>8903</v>
      </c>
      <c r="C4234" s="107" t="s">
        <v>4802</v>
      </c>
      <c r="D4234" s="107" t="s">
        <v>4509</v>
      </c>
      <c r="E4234" s="36" t="s">
        <v>10818</v>
      </c>
      <c r="F4234" s="14"/>
      <c r="G4234" s="14"/>
      <c r="H4234" s="14"/>
      <c r="I4234" s="14"/>
      <c r="J4234" s="14"/>
      <c r="K4234" s="14"/>
      <c r="L4234" s="14"/>
      <c r="M4234" s="14"/>
      <c r="N4234" s="14"/>
      <c r="O4234" s="14"/>
      <c r="P4234" s="14"/>
      <c r="Q4234" s="14"/>
      <c r="R4234" s="14"/>
      <c r="S4234" s="14"/>
      <c r="T4234" s="14"/>
      <c r="U4234" s="14"/>
      <c r="V4234" s="14"/>
      <c r="W4234" s="14"/>
      <c r="X4234" s="14"/>
      <c r="Y4234" s="14"/>
      <c r="Z4234" s="14"/>
    </row>
    <row r="4235">
      <c r="A4235" s="106">
        <v>4234.0</v>
      </c>
      <c r="B4235" s="107" t="s">
        <v>8903</v>
      </c>
      <c r="C4235" s="107" t="s">
        <v>10819</v>
      </c>
      <c r="D4235" s="107" t="s">
        <v>4509</v>
      </c>
      <c r="E4235" s="36" t="s">
        <v>10820</v>
      </c>
      <c r="F4235" s="14"/>
      <c r="G4235" s="14"/>
      <c r="H4235" s="14"/>
      <c r="I4235" s="14"/>
      <c r="J4235" s="14"/>
      <c r="K4235" s="14"/>
      <c r="L4235" s="14"/>
      <c r="M4235" s="14"/>
      <c r="N4235" s="14"/>
      <c r="O4235" s="14"/>
      <c r="P4235" s="14"/>
      <c r="Q4235" s="14"/>
      <c r="R4235" s="14"/>
      <c r="S4235" s="14"/>
      <c r="T4235" s="14"/>
      <c r="U4235" s="14"/>
      <c r="V4235" s="14"/>
      <c r="W4235" s="14"/>
      <c r="X4235" s="14"/>
      <c r="Y4235" s="14"/>
      <c r="Z4235" s="14"/>
    </row>
    <row r="4236">
      <c r="A4236" s="106">
        <v>4235.0</v>
      </c>
      <c r="B4236" s="107" t="s">
        <v>8903</v>
      </c>
      <c r="C4236" s="107" t="s">
        <v>5354</v>
      </c>
      <c r="D4236" s="107" t="s">
        <v>4509</v>
      </c>
      <c r="E4236" s="36" t="s">
        <v>10821</v>
      </c>
      <c r="F4236" s="14"/>
      <c r="G4236" s="14"/>
      <c r="H4236" s="14"/>
      <c r="I4236" s="14"/>
      <c r="J4236" s="14"/>
      <c r="K4236" s="14"/>
      <c r="L4236" s="14"/>
      <c r="M4236" s="14"/>
      <c r="N4236" s="14"/>
      <c r="O4236" s="14"/>
      <c r="P4236" s="14"/>
      <c r="Q4236" s="14"/>
      <c r="R4236" s="14"/>
      <c r="S4236" s="14"/>
      <c r="T4236" s="14"/>
      <c r="U4236" s="14"/>
      <c r="V4236" s="14"/>
      <c r="W4236" s="14"/>
      <c r="X4236" s="14"/>
      <c r="Y4236" s="14"/>
      <c r="Z4236" s="14"/>
    </row>
    <row r="4237">
      <c r="A4237" s="106">
        <v>4236.0</v>
      </c>
      <c r="B4237" s="107" t="s">
        <v>8903</v>
      </c>
      <c r="C4237" s="107" t="s">
        <v>10822</v>
      </c>
      <c r="D4237" s="107" t="s">
        <v>4509</v>
      </c>
      <c r="E4237" s="36" t="s">
        <v>10823</v>
      </c>
      <c r="F4237" s="14"/>
      <c r="G4237" s="14"/>
      <c r="H4237" s="14"/>
      <c r="I4237" s="14"/>
      <c r="J4237" s="14"/>
      <c r="K4237" s="14"/>
      <c r="L4237" s="14"/>
      <c r="M4237" s="14"/>
      <c r="N4237" s="14"/>
      <c r="O4237" s="14"/>
      <c r="P4237" s="14"/>
      <c r="Q4237" s="14"/>
      <c r="R4237" s="14"/>
      <c r="S4237" s="14"/>
      <c r="T4237" s="14"/>
      <c r="U4237" s="14"/>
      <c r="V4237" s="14"/>
      <c r="W4237" s="14"/>
      <c r="X4237" s="14"/>
      <c r="Y4237" s="14"/>
      <c r="Z4237" s="14"/>
    </row>
    <row r="4238">
      <c r="A4238" s="106">
        <v>4237.0</v>
      </c>
      <c r="B4238" s="107" t="s">
        <v>8903</v>
      </c>
      <c r="C4238" s="107" t="s">
        <v>8950</v>
      </c>
      <c r="D4238" s="107" t="s">
        <v>4509</v>
      </c>
      <c r="E4238" s="36" t="s">
        <v>10824</v>
      </c>
      <c r="F4238" s="14"/>
      <c r="G4238" s="14"/>
      <c r="H4238" s="14"/>
      <c r="I4238" s="14"/>
      <c r="J4238" s="14"/>
      <c r="K4238" s="14"/>
      <c r="L4238" s="14"/>
      <c r="M4238" s="14"/>
      <c r="N4238" s="14"/>
      <c r="O4238" s="14"/>
      <c r="P4238" s="14"/>
      <c r="Q4238" s="14"/>
      <c r="R4238" s="14"/>
      <c r="S4238" s="14"/>
      <c r="T4238" s="14"/>
      <c r="U4238" s="14"/>
      <c r="V4238" s="14"/>
      <c r="W4238" s="14"/>
      <c r="X4238" s="14"/>
      <c r="Y4238" s="14"/>
      <c r="Z4238" s="14"/>
    </row>
    <row r="4239">
      <c r="A4239" s="106">
        <v>4238.0</v>
      </c>
      <c r="B4239" s="107" t="s">
        <v>8903</v>
      </c>
      <c r="C4239" s="107" t="s">
        <v>10825</v>
      </c>
      <c r="D4239" s="107" t="s">
        <v>4509</v>
      </c>
      <c r="E4239" s="36" t="s">
        <v>10826</v>
      </c>
      <c r="F4239" s="14"/>
      <c r="G4239" s="14"/>
      <c r="H4239" s="14"/>
      <c r="I4239" s="14"/>
      <c r="J4239" s="14"/>
      <c r="K4239" s="14"/>
      <c r="L4239" s="14"/>
      <c r="M4239" s="14"/>
      <c r="N4239" s="14"/>
      <c r="O4239" s="14"/>
      <c r="P4239" s="14"/>
      <c r="Q4239" s="14"/>
      <c r="R4239" s="14"/>
      <c r="S4239" s="14"/>
      <c r="T4239" s="14"/>
      <c r="U4239" s="14"/>
      <c r="V4239" s="14"/>
      <c r="W4239" s="14"/>
      <c r="X4239" s="14"/>
      <c r="Y4239" s="14"/>
      <c r="Z4239" s="14"/>
    </row>
    <row r="4240">
      <c r="A4240" s="106">
        <v>4239.0</v>
      </c>
      <c r="B4240" s="107" t="s">
        <v>8903</v>
      </c>
      <c r="C4240" s="107" t="s">
        <v>10827</v>
      </c>
      <c r="D4240" s="107" t="s">
        <v>4509</v>
      </c>
      <c r="E4240" s="36" t="s">
        <v>7374</v>
      </c>
      <c r="F4240" s="14"/>
      <c r="G4240" s="14"/>
      <c r="H4240" s="14"/>
      <c r="I4240" s="14"/>
      <c r="J4240" s="14"/>
      <c r="K4240" s="14"/>
      <c r="L4240" s="14"/>
      <c r="M4240" s="14"/>
      <c r="N4240" s="14"/>
      <c r="O4240" s="14"/>
      <c r="P4240" s="14"/>
      <c r="Q4240" s="14"/>
      <c r="R4240" s="14"/>
      <c r="S4240" s="14"/>
      <c r="T4240" s="14"/>
      <c r="U4240" s="14"/>
      <c r="V4240" s="14"/>
      <c r="W4240" s="14"/>
      <c r="X4240" s="14"/>
      <c r="Y4240" s="14"/>
      <c r="Z4240" s="14"/>
    </row>
    <row r="4241">
      <c r="A4241" s="106">
        <v>4240.0</v>
      </c>
      <c r="B4241" s="107" t="s">
        <v>8903</v>
      </c>
      <c r="C4241" s="107" t="s">
        <v>7280</v>
      </c>
      <c r="D4241" s="107" t="s">
        <v>4509</v>
      </c>
      <c r="E4241" s="36" t="s">
        <v>10828</v>
      </c>
      <c r="F4241" s="14"/>
      <c r="G4241" s="14"/>
      <c r="H4241" s="14"/>
      <c r="I4241" s="14"/>
      <c r="J4241" s="14"/>
      <c r="K4241" s="14"/>
      <c r="L4241" s="14"/>
      <c r="M4241" s="14"/>
      <c r="N4241" s="14"/>
      <c r="O4241" s="14"/>
      <c r="P4241" s="14"/>
      <c r="Q4241" s="14"/>
      <c r="R4241" s="14"/>
      <c r="S4241" s="14"/>
      <c r="T4241" s="14"/>
      <c r="U4241" s="14"/>
      <c r="V4241" s="14"/>
      <c r="W4241" s="14"/>
      <c r="X4241" s="14"/>
      <c r="Y4241" s="14"/>
      <c r="Z4241" s="14"/>
    </row>
    <row r="4242">
      <c r="A4242" s="106">
        <v>4241.0</v>
      </c>
      <c r="B4242" s="107" t="s">
        <v>8903</v>
      </c>
      <c r="C4242" s="107" t="s">
        <v>10829</v>
      </c>
      <c r="D4242" s="107" t="s">
        <v>4509</v>
      </c>
      <c r="E4242" s="36" t="s">
        <v>10830</v>
      </c>
      <c r="F4242" s="14"/>
      <c r="G4242" s="14"/>
      <c r="H4242" s="14"/>
      <c r="I4242" s="14"/>
      <c r="J4242" s="14"/>
      <c r="K4242" s="14"/>
      <c r="L4242" s="14"/>
      <c r="M4242" s="14"/>
      <c r="N4242" s="14"/>
      <c r="O4242" s="14"/>
      <c r="P4242" s="14"/>
      <c r="Q4242" s="14"/>
      <c r="R4242" s="14"/>
      <c r="S4242" s="14"/>
      <c r="T4242" s="14"/>
      <c r="U4242" s="14"/>
      <c r="V4242" s="14"/>
      <c r="W4242" s="14"/>
      <c r="X4242" s="14"/>
      <c r="Y4242" s="14"/>
      <c r="Z4242" s="14"/>
    </row>
    <row r="4243">
      <c r="A4243" s="106">
        <v>4242.0</v>
      </c>
      <c r="B4243" s="107" t="s">
        <v>8903</v>
      </c>
      <c r="C4243" s="107" t="s">
        <v>10831</v>
      </c>
      <c r="D4243" s="107" t="s">
        <v>4509</v>
      </c>
      <c r="E4243" s="36" t="s">
        <v>10832</v>
      </c>
      <c r="F4243" s="14"/>
      <c r="G4243" s="14"/>
      <c r="H4243" s="14"/>
      <c r="I4243" s="14"/>
      <c r="J4243" s="14"/>
      <c r="K4243" s="14"/>
      <c r="L4243" s="14"/>
      <c r="M4243" s="14"/>
      <c r="N4243" s="14"/>
      <c r="O4243" s="14"/>
      <c r="P4243" s="14"/>
      <c r="Q4243" s="14"/>
      <c r="R4243" s="14"/>
      <c r="S4243" s="14"/>
      <c r="T4243" s="14"/>
      <c r="U4243" s="14"/>
      <c r="V4243" s="14"/>
      <c r="W4243" s="14"/>
      <c r="X4243" s="14"/>
      <c r="Y4243" s="14"/>
      <c r="Z4243" s="14"/>
    </row>
    <row r="4244">
      <c r="A4244" s="106">
        <v>4243.0</v>
      </c>
      <c r="B4244" s="107" t="s">
        <v>8903</v>
      </c>
      <c r="C4244" s="107" t="s">
        <v>5525</v>
      </c>
      <c r="D4244" s="107" t="s">
        <v>4569</v>
      </c>
      <c r="E4244" s="36" t="s">
        <v>10833</v>
      </c>
      <c r="F4244" s="14"/>
      <c r="G4244" s="14"/>
      <c r="H4244" s="14"/>
      <c r="I4244" s="14"/>
      <c r="J4244" s="14"/>
      <c r="K4244" s="14"/>
      <c r="L4244" s="14"/>
      <c r="M4244" s="14"/>
      <c r="N4244" s="14"/>
      <c r="O4244" s="14"/>
      <c r="P4244" s="14"/>
      <c r="Q4244" s="14"/>
      <c r="R4244" s="14"/>
      <c r="S4244" s="14"/>
      <c r="T4244" s="14"/>
      <c r="U4244" s="14"/>
      <c r="V4244" s="14"/>
      <c r="W4244" s="14"/>
      <c r="X4244" s="14"/>
      <c r="Y4244" s="14"/>
      <c r="Z4244" s="14"/>
    </row>
    <row r="4245">
      <c r="A4245" s="106">
        <v>4244.0</v>
      </c>
      <c r="B4245" s="107" t="s">
        <v>8903</v>
      </c>
      <c r="C4245" s="107" t="s">
        <v>10834</v>
      </c>
      <c r="D4245" s="107" t="s">
        <v>4509</v>
      </c>
      <c r="E4245" s="36" t="s">
        <v>10835</v>
      </c>
      <c r="F4245" s="14"/>
      <c r="G4245" s="14"/>
      <c r="H4245" s="14"/>
      <c r="I4245" s="14"/>
      <c r="J4245" s="14"/>
      <c r="K4245" s="14"/>
      <c r="L4245" s="14"/>
      <c r="M4245" s="14"/>
      <c r="N4245" s="14"/>
      <c r="O4245" s="14"/>
      <c r="P4245" s="14"/>
      <c r="Q4245" s="14"/>
      <c r="R4245" s="14"/>
      <c r="S4245" s="14"/>
      <c r="T4245" s="14"/>
      <c r="U4245" s="14"/>
      <c r="V4245" s="14"/>
      <c r="W4245" s="14"/>
      <c r="X4245" s="14"/>
      <c r="Y4245" s="14"/>
      <c r="Z4245" s="14"/>
    </row>
    <row r="4246">
      <c r="A4246" s="106">
        <v>4245.0</v>
      </c>
      <c r="B4246" s="107" t="s">
        <v>8903</v>
      </c>
      <c r="C4246" s="107" t="s">
        <v>10836</v>
      </c>
      <c r="D4246" s="107" t="s">
        <v>4509</v>
      </c>
      <c r="E4246" s="36" t="s">
        <v>10837</v>
      </c>
      <c r="F4246" s="14"/>
      <c r="G4246" s="14"/>
      <c r="H4246" s="14"/>
      <c r="I4246" s="14"/>
      <c r="J4246" s="14"/>
      <c r="K4246" s="14"/>
      <c r="L4246" s="14"/>
      <c r="M4246" s="14"/>
      <c r="N4246" s="14"/>
      <c r="O4246" s="14"/>
      <c r="P4246" s="14"/>
      <c r="Q4246" s="14"/>
      <c r="R4246" s="14"/>
      <c r="S4246" s="14"/>
      <c r="T4246" s="14"/>
      <c r="U4246" s="14"/>
      <c r="V4246" s="14"/>
      <c r="W4246" s="14"/>
      <c r="X4246" s="14"/>
      <c r="Y4246" s="14"/>
      <c r="Z4246" s="14"/>
    </row>
    <row r="4247">
      <c r="A4247" s="106">
        <v>4246.0</v>
      </c>
      <c r="B4247" s="107" t="s">
        <v>8903</v>
      </c>
      <c r="C4247" s="107" t="s">
        <v>4637</v>
      </c>
      <c r="D4247" s="107" t="s">
        <v>4509</v>
      </c>
      <c r="E4247" s="36" t="s">
        <v>10838</v>
      </c>
      <c r="F4247" s="14"/>
      <c r="G4247" s="14"/>
      <c r="H4247" s="14"/>
      <c r="I4247" s="14"/>
      <c r="J4247" s="14"/>
      <c r="K4247" s="14"/>
      <c r="L4247" s="14"/>
      <c r="M4247" s="14"/>
      <c r="N4247" s="14"/>
      <c r="O4247" s="14"/>
      <c r="P4247" s="14"/>
      <c r="Q4247" s="14"/>
      <c r="R4247" s="14"/>
      <c r="S4247" s="14"/>
      <c r="T4247" s="14"/>
      <c r="U4247" s="14"/>
      <c r="V4247" s="14"/>
      <c r="W4247" s="14"/>
      <c r="X4247" s="14"/>
      <c r="Y4247" s="14"/>
      <c r="Z4247" s="14"/>
    </row>
    <row r="4248">
      <c r="A4248" s="106">
        <v>4247.0</v>
      </c>
      <c r="B4248" s="107" t="s">
        <v>8903</v>
      </c>
      <c r="C4248" s="107" t="s">
        <v>6617</v>
      </c>
      <c r="D4248" s="107" t="s">
        <v>4509</v>
      </c>
      <c r="E4248" s="36" t="s">
        <v>1010</v>
      </c>
      <c r="F4248" s="14"/>
      <c r="G4248" s="14"/>
      <c r="H4248" s="14"/>
      <c r="I4248" s="14"/>
      <c r="J4248" s="14"/>
      <c r="K4248" s="14"/>
      <c r="L4248" s="14"/>
      <c r="M4248" s="14"/>
      <c r="N4248" s="14"/>
      <c r="O4248" s="14"/>
      <c r="P4248" s="14"/>
      <c r="Q4248" s="14"/>
      <c r="R4248" s="14"/>
      <c r="S4248" s="14"/>
      <c r="T4248" s="14"/>
      <c r="U4248" s="14"/>
      <c r="V4248" s="14"/>
      <c r="W4248" s="14"/>
      <c r="X4248" s="14"/>
      <c r="Y4248" s="14"/>
      <c r="Z4248" s="14"/>
    </row>
    <row r="4249">
      <c r="A4249" s="106">
        <v>4248.0</v>
      </c>
      <c r="B4249" s="107" t="s">
        <v>8903</v>
      </c>
      <c r="C4249" s="107" t="s">
        <v>5631</v>
      </c>
      <c r="D4249" s="107" t="s">
        <v>4509</v>
      </c>
      <c r="E4249" s="36" t="s">
        <v>10839</v>
      </c>
      <c r="F4249" s="14"/>
      <c r="G4249" s="14"/>
      <c r="H4249" s="14"/>
      <c r="I4249" s="14"/>
      <c r="J4249" s="14"/>
      <c r="K4249" s="14"/>
      <c r="L4249" s="14"/>
      <c r="M4249" s="14"/>
      <c r="N4249" s="14"/>
      <c r="O4249" s="14"/>
      <c r="P4249" s="14"/>
      <c r="Q4249" s="14"/>
      <c r="R4249" s="14"/>
      <c r="S4249" s="14"/>
      <c r="T4249" s="14"/>
      <c r="U4249" s="14"/>
      <c r="V4249" s="14"/>
      <c r="W4249" s="14"/>
      <c r="X4249" s="14"/>
      <c r="Y4249" s="14"/>
      <c r="Z4249" s="14"/>
    </row>
    <row r="4250">
      <c r="A4250" s="106">
        <v>4249.0</v>
      </c>
      <c r="B4250" s="107" t="s">
        <v>8903</v>
      </c>
      <c r="C4250" s="107" t="s">
        <v>4976</v>
      </c>
      <c r="D4250" s="107" t="s">
        <v>4505</v>
      </c>
      <c r="E4250" s="36" t="s">
        <v>10840</v>
      </c>
      <c r="F4250" s="14"/>
      <c r="G4250" s="14"/>
      <c r="H4250" s="14"/>
      <c r="I4250" s="14"/>
      <c r="J4250" s="14"/>
      <c r="K4250" s="14"/>
      <c r="L4250" s="14"/>
      <c r="M4250" s="14"/>
      <c r="N4250" s="14"/>
      <c r="O4250" s="14"/>
      <c r="P4250" s="14"/>
      <c r="Q4250" s="14"/>
      <c r="R4250" s="14"/>
      <c r="S4250" s="14"/>
      <c r="T4250" s="14"/>
      <c r="U4250" s="14"/>
      <c r="V4250" s="14"/>
      <c r="W4250" s="14"/>
      <c r="X4250" s="14"/>
      <c r="Y4250" s="14"/>
      <c r="Z4250" s="14"/>
    </row>
    <row r="4251">
      <c r="A4251" s="106">
        <v>4250.0</v>
      </c>
      <c r="B4251" s="107" t="s">
        <v>8903</v>
      </c>
      <c r="C4251" s="107" t="s">
        <v>5882</v>
      </c>
      <c r="D4251" s="107" t="s">
        <v>4680</v>
      </c>
      <c r="E4251" s="36" t="s">
        <v>10841</v>
      </c>
      <c r="F4251" s="14"/>
      <c r="G4251" s="14"/>
      <c r="H4251" s="14"/>
      <c r="I4251" s="14"/>
      <c r="J4251" s="14"/>
      <c r="K4251" s="14"/>
      <c r="L4251" s="14"/>
      <c r="M4251" s="14"/>
      <c r="N4251" s="14"/>
      <c r="O4251" s="14"/>
      <c r="P4251" s="14"/>
      <c r="Q4251" s="14"/>
      <c r="R4251" s="14"/>
      <c r="S4251" s="14"/>
      <c r="T4251" s="14"/>
      <c r="U4251" s="14"/>
      <c r="V4251" s="14"/>
      <c r="W4251" s="14"/>
      <c r="X4251" s="14"/>
      <c r="Y4251" s="14"/>
      <c r="Z4251" s="14"/>
    </row>
    <row r="4252">
      <c r="A4252" s="106">
        <v>4251.0</v>
      </c>
      <c r="B4252" s="107" t="s">
        <v>8903</v>
      </c>
      <c r="C4252" s="107" t="s">
        <v>10842</v>
      </c>
      <c r="D4252" s="107" t="s">
        <v>4509</v>
      </c>
      <c r="E4252" s="36" t="s">
        <v>10843</v>
      </c>
      <c r="F4252" s="14"/>
      <c r="G4252" s="14"/>
      <c r="H4252" s="14"/>
      <c r="I4252" s="14"/>
      <c r="J4252" s="14"/>
      <c r="K4252" s="14"/>
      <c r="L4252" s="14"/>
      <c r="M4252" s="14"/>
      <c r="N4252" s="14"/>
      <c r="O4252" s="14"/>
      <c r="P4252" s="14"/>
      <c r="Q4252" s="14"/>
      <c r="R4252" s="14"/>
      <c r="S4252" s="14"/>
      <c r="T4252" s="14"/>
      <c r="U4252" s="14"/>
      <c r="V4252" s="14"/>
      <c r="W4252" s="14"/>
      <c r="X4252" s="14"/>
      <c r="Y4252" s="14"/>
      <c r="Z4252" s="14"/>
    </row>
    <row r="4253">
      <c r="A4253" s="106">
        <v>4252.0</v>
      </c>
      <c r="B4253" s="107" t="s">
        <v>8903</v>
      </c>
      <c r="C4253" s="107" t="s">
        <v>5457</v>
      </c>
      <c r="D4253" s="107" t="s">
        <v>4509</v>
      </c>
      <c r="E4253" s="36" t="s">
        <v>10844</v>
      </c>
      <c r="F4253" s="14"/>
      <c r="G4253" s="14"/>
      <c r="H4253" s="14"/>
      <c r="I4253" s="14"/>
      <c r="J4253" s="14"/>
      <c r="K4253" s="14"/>
      <c r="L4253" s="14"/>
      <c r="M4253" s="14"/>
      <c r="N4253" s="14"/>
      <c r="O4253" s="14"/>
      <c r="P4253" s="14"/>
      <c r="Q4253" s="14"/>
      <c r="R4253" s="14"/>
      <c r="S4253" s="14"/>
      <c r="T4253" s="14"/>
      <c r="U4253" s="14"/>
      <c r="V4253" s="14"/>
      <c r="W4253" s="14"/>
      <c r="X4253" s="14"/>
      <c r="Y4253" s="14"/>
      <c r="Z4253" s="14"/>
    </row>
    <row r="4254">
      <c r="A4254" s="106">
        <v>4253.0</v>
      </c>
      <c r="B4254" s="107" t="s">
        <v>8903</v>
      </c>
      <c r="C4254" s="107" t="s">
        <v>10845</v>
      </c>
      <c r="D4254" s="107" t="s">
        <v>4509</v>
      </c>
      <c r="E4254" s="36" t="s">
        <v>10846</v>
      </c>
      <c r="F4254" s="14"/>
      <c r="G4254" s="14"/>
      <c r="H4254" s="14"/>
      <c r="I4254" s="14"/>
      <c r="J4254" s="14"/>
      <c r="K4254" s="14"/>
      <c r="L4254" s="14"/>
      <c r="M4254" s="14"/>
      <c r="N4254" s="14"/>
      <c r="O4254" s="14"/>
      <c r="P4254" s="14"/>
      <c r="Q4254" s="14"/>
      <c r="R4254" s="14"/>
      <c r="S4254" s="14"/>
      <c r="T4254" s="14"/>
      <c r="U4254" s="14"/>
      <c r="V4254" s="14"/>
      <c r="W4254" s="14"/>
      <c r="X4254" s="14"/>
      <c r="Y4254" s="14"/>
      <c r="Z4254" s="14"/>
    </row>
    <row r="4255">
      <c r="A4255" s="106">
        <v>4254.0</v>
      </c>
      <c r="B4255" s="107" t="s">
        <v>8903</v>
      </c>
      <c r="C4255" s="107" t="s">
        <v>8088</v>
      </c>
      <c r="D4255" s="107" t="s">
        <v>4509</v>
      </c>
      <c r="E4255" s="36" t="s">
        <v>10847</v>
      </c>
      <c r="F4255" s="14"/>
      <c r="G4255" s="14"/>
      <c r="H4255" s="14"/>
      <c r="I4255" s="14"/>
      <c r="J4255" s="14"/>
      <c r="K4255" s="14"/>
      <c r="L4255" s="14"/>
      <c r="M4255" s="14"/>
      <c r="N4255" s="14"/>
      <c r="O4255" s="14"/>
      <c r="P4255" s="14"/>
      <c r="Q4255" s="14"/>
      <c r="R4255" s="14"/>
      <c r="S4255" s="14"/>
      <c r="T4255" s="14"/>
      <c r="U4255" s="14"/>
      <c r="V4255" s="14"/>
      <c r="W4255" s="14"/>
      <c r="X4255" s="14"/>
      <c r="Y4255" s="14"/>
      <c r="Z4255" s="14"/>
    </row>
    <row r="4256">
      <c r="A4256" s="106">
        <v>4255.0</v>
      </c>
      <c r="B4256" s="107" t="s">
        <v>8903</v>
      </c>
      <c r="C4256" s="107" t="s">
        <v>6543</v>
      </c>
      <c r="D4256" s="107" t="s">
        <v>4509</v>
      </c>
      <c r="E4256" s="36" t="s">
        <v>10848</v>
      </c>
      <c r="F4256" s="14"/>
      <c r="G4256" s="14"/>
      <c r="H4256" s="14"/>
      <c r="I4256" s="14"/>
      <c r="J4256" s="14"/>
      <c r="K4256" s="14"/>
      <c r="L4256" s="14"/>
      <c r="M4256" s="14"/>
      <c r="N4256" s="14"/>
      <c r="O4256" s="14"/>
      <c r="P4256" s="14"/>
      <c r="Q4256" s="14"/>
      <c r="R4256" s="14"/>
      <c r="S4256" s="14"/>
      <c r="T4256" s="14"/>
      <c r="U4256" s="14"/>
      <c r="V4256" s="14"/>
      <c r="W4256" s="14"/>
      <c r="X4256" s="14"/>
      <c r="Y4256" s="14"/>
      <c r="Z4256" s="14"/>
    </row>
    <row r="4257">
      <c r="A4257" s="106">
        <v>4256.0</v>
      </c>
      <c r="B4257" s="107" t="s">
        <v>8903</v>
      </c>
      <c r="C4257" s="107" t="s">
        <v>5609</v>
      </c>
      <c r="D4257" s="107" t="s">
        <v>4509</v>
      </c>
      <c r="E4257" s="36" t="s">
        <v>10849</v>
      </c>
      <c r="F4257" s="14"/>
      <c r="G4257" s="14"/>
      <c r="H4257" s="14"/>
      <c r="I4257" s="14"/>
      <c r="J4257" s="14"/>
      <c r="K4257" s="14"/>
      <c r="L4257" s="14"/>
      <c r="M4257" s="14"/>
      <c r="N4257" s="14"/>
      <c r="O4257" s="14"/>
      <c r="P4257" s="14"/>
      <c r="Q4257" s="14"/>
      <c r="R4257" s="14"/>
      <c r="S4257" s="14"/>
      <c r="T4257" s="14"/>
      <c r="U4257" s="14"/>
      <c r="V4257" s="14"/>
      <c r="W4257" s="14"/>
      <c r="X4257" s="14"/>
      <c r="Y4257" s="14"/>
      <c r="Z4257" s="14"/>
    </row>
    <row r="4258">
      <c r="A4258" s="106">
        <v>4257.0</v>
      </c>
      <c r="B4258" s="107" t="s">
        <v>8903</v>
      </c>
      <c r="C4258" s="107" t="s">
        <v>8282</v>
      </c>
      <c r="D4258" s="107" t="s">
        <v>4509</v>
      </c>
      <c r="E4258" s="36" t="s">
        <v>10850</v>
      </c>
      <c r="F4258" s="14"/>
      <c r="G4258" s="14"/>
      <c r="H4258" s="14"/>
      <c r="I4258" s="14"/>
      <c r="J4258" s="14"/>
      <c r="K4258" s="14"/>
      <c r="L4258" s="14"/>
      <c r="M4258" s="14"/>
      <c r="N4258" s="14"/>
      <c r="O4258" s="14"/>
      <c r="P4258" s="14"/>
      <c r="Q4258" s="14"/>
      <c r="R4258" s="14"/>
      <c r="S4258" s="14"/>
      <c r="T4258" s="14"/>
      <c r="U4258" s="14"/>
      <c r="V4258" s="14"/>
      <c r="W4258" s="14"/>
      <c r="X4258" s="14"/>
      <c r="Y4258" s="14"/>
      <c r="Z4258" s="14"/>
    </row>
    <row r="4259">
      <c r="A4259" s="106">
        <v>4258.0</v>
      </c>
      <c r="B4259" s="107" t="s">
        <v>8903</v>
      </c>
      <c r="C4259" s="107" t="s">
        <v>10851</v>
      </c>
      <c r="D4259" s="107" t="s">
        <v>4509</v>
      </c>
      <c r="E4259" s="36" t="s">
        <v>10852</v>
      </c>
      <c r="F4259" s="14"/>
      <c r="G4259" s="14"/>
      <c r="H4259" s="14"/>
      <c r="I4259" s="14"/>
      <c r="J4259" s="14"/>
      <c r="K4259" s="14"/>
      <c r="L4259" s="14"/>
      <c r="M4259" s="14"/>
      <c r="N4259" s="14"/>
      <c r="O4259" s="14"/>
      <c r="P4259" s="14"/>
      <c r="Q4259" s="14"/>
      <c r="R4259" s="14"/>
      <c r="S4259" s="14"/>
      <c r="T4259" s="14"/>
      <c r="U4259" s="14"/>
      <c r="V4259" s="14"/>
      <c r="W4259" s="14"/>
      <c r="X4259" s="14"/>
      <c r="Y4259" s="14"/>
      <c r="Z4259" s="14"/>
    </row>
    <row r="4260">
      <c r="A4260" s="106">
        <v>4259.0</v>
      </c>
      <c r="B4260" s="107" t="s">
        <v>8903</v>
      </c>
      <c r="C4260" s="107" t="s">
        <v>10853</v>
      </c>
      <c r="D4260" s="107" t="s">
        <v>4509</v>
      </c>
      <c r="E4260" s="36" t="s">
        <v>10854</v>
      </c>
      <c r="F4260" s="14"/>
      <c r="G4260" s="14"/>
      <c r="H4260" s="14"/>
      <c r="I4260" s="14"/>
      <c r="J4260" s="14"/>
      <c r="K4260" s="14"/>
      <c r="L4260" s="14"/>
      <c r="M4260" s="14"/>
      <c r="N4260" s="14"/>
      <c r="O4260" s="14"/>
      <c r="P4260" s="14"/>
      <c r="Q4260" s="14"/>
      <c r="R4260" s="14"/>
      <c r="S4260" s="14"/>
      <c r="T4260" s="14"/>
      <c r="U4260" s="14"/>
      <c r="V4260" s="14"/>
      <c r="W4260" s="14"/>
      <c r="X4260" s="14"/>
      <c r="Y4260" s="14"/>
      <c r="Z4260" s="14"/>
    </row>
    <row r="4261">
      <c r="A4261" s="106">
        <v>4260.0</v>
      </c>
      <c r="B4261" s="107" t="s">
        <v>8903</v>
      </c>
      <c r="C4261" s="107" t="s">
        <v>10855</v>
      </c>
      <c r="D4261" s="107" t="s">
        <v>4509</v>
      </c>
      <c r="E4261" s="36" t="s">
        <v>10856</v>
      </c>
      <c r="F4261" s="14"/>
      <c r="G4261" s="14"/>
      <c r="H4261" s="14"/>
      <c r="I4261" s="14"/>
      <c r="J4261" s="14"/>
      <c r="K4261" s="14"/>
      <c r="L4261" s="14"/>
      <c r="M4261" s="14"/>
      <c r="N4261" s="14"/>
      <c r="O4261" s="14"/>
      <c r="P4261" s="14"/>
      <c r="Q4261" s="14"/>
      <c r="R4261" s="14"/>
      <c r="S4261" s="14"/>
      <c r="T4261" s="14"/>
      <c r="U4261" s="14"/>
      <c r="V4261" s="14"/>
      <c r="W4261" s="14"/>
      <c r="X4261" s="14"/>
      <c r="Y4261" s="14"/>
      <c r="Z4261" s="14"/>
    </row>
    <row r="4262">
      <c r="A4262" s="106">
        <v>4261.0</v>
      </c>
      <c r="B4262" s="107" t="s">
        <v>8903</v>
      </c>
      <c r="C4262" s="107" t="s">
        <v>4830</v>
      </c>
      <c r="D4262" s="107" t="s">
        <v>4509</v>
      </c>
      <c r="E4262" s="36" t="s">
        <v>10857</v>
      </c>
      <c r="F4262" s="14"/>
      <c r="G4262" s="14"/>
      <c r="H4262" s="14"/>
      <c r="I4262" s="14"/>
      <c r="J4262" s="14"/>
      <c r="K4262" s="14"/>
      <c r="L4262" s="14"/>
      <c r="M4262" s="14"/>
      <c r="N4262" s="14"/>
      <c r="O4262" s="14"/>
      <c r="P4262" s="14"/>
      <c r="Q4262" s="14"/>
      <c r="R4262" s="14"/>
      <c r="S4262" s="14"/>
      <c r="T4262" s="14"/>
      <c r="U4262" s="14"/>
      <c r="V4262" s="14"/>
      <c r="W4262" s="14"/>
      <c r="X4262" s="14"/>
      <c r="Y4262" s="14"/>
      <c r="Z4262" s="14"/>
    </row>
    <row r="4263">
      <c r="A4263" s="106">
        <v>4262.0</v>
      </c>
      <c r="B4263" s="107" t="s">
        <v>8903</v>
      </c>
      <c r="C4263" s="107" t="s">
        <v>10858</v>
      </c>
      <c r="D4263" s="107" t="s">
        <v>4509</v>
      </c>
      <c r="E4263" s="36" t="s">
        <v>10859</v>
      </c>
      <c r="F4263" s="14"/>
      <c r="G4263" s="14"/>
      <c r="H4263" s="14"/>
      <c r="I4263" s="14"/>
      <c r="J4263" s="14"/>
      <c r="K4263" s="14"/>
      <c r="L4263" s="14"/>
      <c r="M4263" s="14"/>
      <c r="N4263" s="14"/>
      <c r="O4263" s="14"/>
      <c r="P4263" s="14"/>
      <c r="Q4263" s="14"/>
      <c r="R4263" s="14"/>
      <c r="S4263" s="14"/>
      <c r="T4263" s="14"/>
      <c r="U4263" s="14"/>
      <c r="V4263" s="14"/>
      <c r="W4263" s="14"/>
      <c r="X4263" s="14"/>
      <c r="Y4263" s="14"/>
      <c r="Z4263" s="14"/>
    </row>
    <row r="4264">
      <c r="A4264" s="106">
        <v>4263.0</v>
      </c>
      <c r="B4264" s="107" t="s">
        <v>8903</v>
      </c>
      <c r="C4264" s="107" t="s">
        <v>5197</v>
      </c>
      <c r="D4264" s="107" t="s">
        <v>4509</v>
      </c>
      <c r="E4264" s="36" t="s">
        <v>10860</v>
      </c>
      <c r="F4264" s="14"/>
      <c r="G4264" s="14"/>
      <c r="H4264" s="14"/>
      <c r="I4264" s="14"/>
      <c r="J4264" s="14"/>
      <c r="K4264" s="14"/>
      <c r="L4264" s="14"/>
      <c r="M4264" s="14"/>
      <c r="N4264" s="14"/>
      <c r="O4264" s="14"/>
      <c r="P4264" s="14"/>
      <c r="Q4264" s="14"/>
      <c r="R4264" s="14"/>
      <c r="S4264" s="14"/>
      <c r="T4264" s="14"/>
      <c r="U4264" s="14"/>
      <c r="V4264" s="14"/>
      <c r="W4264" s="14"/>
      <c r="X4264" s="14"/>
      <c r="Y4264" s="14"/>
      <c r="Z4264" s="14"/>
    </row>
    <row r="4265">
      <c r="A4265" s="106">
        <v>4264.0</v>
      </c>
      <c r="B4265" s="107" t="s">
        <v>8903</v>
      </c>
      <c r="C4265" s="107" t="s">
        <v>4586</v>
      </c>
      <c r="D4265" s="107" t="s">
        <v>4680</v>
      </c>
      <c r="E4265" s="36" t="s">
        <v>10861</v>
      </c>
      <c r="F4265" s="14"/>
      <c r="G4265" s="14"/>
      <c r="H4265" s="14"/>
      <c r="I4265" s="14"/>
      <c r="J4265" s="14"/>
      <c r="K4265" s="14"/>
      <c r="L4265" s="14"/>
      <c r="M4265" s="14"/>
      <c r="N4265" s="14"/>
      <c r="O4265" s="14"/>
      <c r="P4265" s="14"/>
      <c r="Q4265" s="14"/>
      <c r="R4265" s="14"/>
      <c r="S4265" s="14"/>
      <c r="T4265" s="14"/>
      <c r="U4265" s="14"/>
      <c r="V4265" s="14"/>
      <c r="W4265" s="14"/>
      <c r="X4265" s="14"/>
      <c r="Y4265" s="14"/>
      <c r="Z4265" s="14"/>
    </row>
    <row r="4266">
      <c r="A4266" s="106">
        <v>4265.0</v>
      </c>
      <c r="B4266" s="107" t="s">
        <v>8903</v>
      </c>
      <c r="C4266" s="107" t="s">
        <v>10862</v>
      </c>
      <c r="D4266" s="107" t="s">
        <v>4509</v>
      </c>
      <c r="E4266" s="36" t="s">
        <v>10863</v>
      </c>
      <c r="F4266" s="14"/>
      <c r="G4266" s="14"/>
      <c r="H4266" s="14"/>
      <c r="I4266" s="14"/>
      <c r="J4266" s="14"/>
      <c r="K4266" s="14"/>
      <c r="L4266" s="14"/>
      <c r="M4266" s="14"/>
      <c r="N4266" s="14"/>
      <c r="O4266" s="14"/>
      <c r="P4266" s="14"/>
      <c r="Q4266" s="14"/>
      <c r="R4266" s="14"/>
      <c r="S4266" s="14"/>
      <c r="T4266" s="14"/>
      <c r="U4266" s="14"/>
      <c r="V4266" s="14"/>
      <c r="W4266" s="14"/>
      <c r="X4266" s="14"/>
      <c r="Y4266" s="14"/>
      <c r="Z4266" s="14"/>
    </row>
    <row r="4267">
      <c r="A4267" s="106">
        <v>4266.0</v>
      </c>
      <c r="B4267" s="107" t="s">
        <v>8903</v>
      </c>
      <c r="C4267" s="107" t="s">
        <v>4962</v>
      </c>
      <c r="D4267" s="107" t="s">
        <v>4509</v>
      </c>
      <c r="E4267" s="36" t="s">
        <v>10846</v>
      </c>
      <c r="F4267" s="14"/>
      <c r="G4267" s="14"/>
      <c r="H4267" s="14"/>
      <c r="I4267" s="14"/>
      <c r="J4267" s="14"/>
      <c r="K4267" s="14"/>
      <c r="L4267" s="14"/>
      <c r="M4267" s="14"/>
      <c r="N4267" s="14"/>
      <c r="O4267" s="14"/>
      <c r="P4267" s="14"/>
      <c r="Q4267" s="14"/>
      <c r="R4267" s="14"/>
      <c r="S4267" s="14"/>
      <c r="T4267" s="14"/>
      <c r="U4267" s="14"/>
      <c r="V4267" s="14"/>
      <c r="W4267" s="14"/>
      <c r="X4267" s="14"/>
      <c r="Y4267" s="14"/>
      <c r="Z4267" s="14"/>
    </row>
    <row r="4268">
      <c r="A4268" s="106">
        <v>4267.0</v>
      </c>
      <c r="B4268" s="107" t="s">
        <v>8903</v>
      </c>
      <c r="C4268" s="107" t="s">
        <v>4586</v>
      </c>
      <c r="D4268" s="107" t="s">
        <v>4509</v>
      </c>
      <c r="E4268" s="36" t="s">
        <v>10864</v>
      </c>
      <c r="F4268" s="14"/>
      <c r="G4268" s="14"/>
      <c r="H4268" s="14"/>
      <c r="I4268" s="14"/>
      <c r="J4268" s="14"/>
      <c r="K4268" s="14"/>
      <c r="L4268" s="14"/>
      <c r="M4268" s="14"/>
      <c r="N4268" s="14"/>
      <c r="O4268" s="14"/>
      <c r="P4268" s="14"/>
      <c r="Q4268" s="14"/>
      <c r="R4268" s="14"/>
      <c r="S4268" s="14"/>
      <c r="T4268" s="14"/>
      <c r="U4268" s="14"/>
      <c r="V4268" s="14"/>
      <c r="W4268" s="14"/>
      <c r="X4268" s="14"/>
      <c r="Y4268" s="14"/>
      <c r="Z4268" s="14"/>
    </row>
    <row r="4269">
      <c r="A4269" s="106">
        <v>4268.0</v>
      </c>
      <c r="B4269" s="107" t="s">
        <v>8903</v>
      </c>
      <c r="C4269" s="107" t="s">
        <v>10865</v>
      </c>
      <c r="D4269" s="107" t="s">
        <v>4505</v>
      </c>
      <c r="E4269" s="36" t="s">
        <v>10866</v>
      </c>
      <c r="F4269" s="14"/>
      <c r="G4269" s="14"/>
      <c r="H4269" s="14"/>
      <c r="I4269" s="14"/>
      <c r="J4269" s="14"/>
      <c r="K4269" s="14"/>
      <c r="L4269" s="14"/>
      <c r="M4269" s="14"/>
      <c r="N4269" s="14"/>
      <c r="O4269" s="14"/>
      <c r="P4269" s="14"/>
      <c r="Q4269" s="14"/>
      <c r="R4269" s="14"/>
      <c r="S4269" s="14"/>
      <c r="T4269" s="14"/>
      <c r="U4269" s="14"/>
      <c r="V4269" s="14"/>
      <c r="W4269" s="14"/>
      <c r="X4269" s="14"/>
      <c r="Y4269" s="14"/>
      <c r="Z4269" s="14"/>
    </row>
    <row r="4270">
      <c r="A4270" s="106">
        <v>4269.0</v>
      </c>
      <c r="B4270" s="107" t="s">
        <v>8903</v>
      </c>
      <c r="C4270" s="107" t="s">
        <v>4530</v>
      </c>
      <c r="D4270" s="107" t="s">
        <v>4509</v>
      </c>
      <c r="E4270" s="36" t="s">
        <v>10867</v>
      </c>
      <c r="F4270" s="14"/>
      <c r="G4270" s="14"/>
      <c r="H4270" s="14"/>
      <c r="I4270" s="14"/>
      <c r="J4270" s="14"/>
      <c r="K4270" s="14"/>
      <c r="L4270" s="14"/>
      <c r="M4270" s="14"/>
      <c r="N4270" s="14"/>
      <c r="O4270" s="14"/>
      <c r="P4270" s="14"/>
      <c r="Q4270" s="14"/>
      <c r="R4270" s="14"/>
      <c r="S4270" s="14"/>
      <c r="T4270" s="14"/>
      <c r="U4270" s="14"/>
      <c r="V4270" s="14"/>
      <c r="W4270" s="14"/>
      <c r="X4270" s="14"/>
      <c r="Y4270" s="14"/>
      <c r="Z4270" s="14"/>
    </row>
    <row r="4271">
      <c r="A4271" s="106">
        <v>4270.0</v>
      </c>
      <c r="B4271" s="107" t="s">
        <v>8903</v>
      </c>
      <c r="C4271" s="107" t="s">
        <v>5323</v>
      </c>
      <c r="D4271" s="107" t="s">
        <v>4509</v>
      </c>
      <c r="E4271" s="36" t="s">
        <v>10868</v>
      </c>
      <c r="F4271" s="14"/>
      <c r="G4271" s="14"/>
      <c r="H4271" s="14"/>
      <c r="I4271" s="14"/>
      <c r="J4271" s="14"/>
      <c r="K4271" s="14"/>
      <c r="L4271" s="14"/>
      <c r="M4271" s="14"/>
      <c r="N4271" s="14"/>
      <c r="O4271" s="14"/>
      <c r="P4271" s="14"/>
      <c r="Q4271" s="14"/>
      <c r="R4271" s="14"/>
      <c r="S4271" s="14"/>
      <c r="T4271" s="14"/>
      <c r="U4271" s="14"/>
      <c r="V4271" s="14"/>
      <c r="W4271" s="14"/>
      <c r="X4271" s="14"/>
      <c r="Y4271" s="14"/>
      <c r="Z4271" s="14"/>
    </row>
    <row r="4272">
      <c r="A4272" s="106">
        <v>4271.0</v>
      </c>
      <c r="B4272" s="107" t="s">
        <v>8903</v>
      </c>
      <c r="C4272" s="107" t="s">
        <v>10869</v>
      </c>
      <c r="D4272" s="107" t="s">
        <v>4509</v>
      </c>
      <c r="E4272" s="36" t="s">
        <v>10870</v>
      </c>
      <c r="F4272" s="14"/>
      <c r="G4272" s="14"/>
      <c r="H4272" s="14"/>
      <c r="I4272" s="14"/>
      <c r="J4272" s="14"/>
      <c r="K4272" s="14"/>
      <c r="L4272" s="14"/>
      <c r="M4272" s="14"/>
      <c r="N4272" s="14"/>
      <c r="O4272" s="14"/>
      <c r="P4272" s="14"/>
      <c r="Q4272" s="14"/>
      <c r="R4272" s="14"/>
      <c r="S4272" s="14"/>
      <c r="T4272" s="14"/>
      <c r="U4272" s="14"/>
      <c r="V4272" s="14"/>
      <c r="W4272" s="14"/>
      <c r="X4272" s="14"/>
      <c r="Y4272" s="14"/>
      <c r="Z4272" s="14"/>
    </row>
    <row r="4273">
      <c r="A4273" s="106">
        <v>4272.0</v>
      </c>
      <c r="B4273" s="107" t="s">
        <v>8903</v>
      </c>
      <c r="C4273" s="107" t="s">
        <v>10871</v>
      </c>
      <c r="D4273" s="107" t="s">
        <v>4509</v>
      </c>
      <c r="E4273" s="36" t="s">
        <v>10872</v>
      </c>
      <c r="F4273" s="14"/>
      <c r="G4273" s="14"/>
      <c r="H4273" s="14"/>
      <c r="I4273" s="14"/>
      <c r="J4273" s="14"/>
      <c r="K4273" s="14"/>
      <c r="L4273" s="14"/>
      <c r="M4273" s="14"/>
      <c r="N4273" s="14"/>
      <c r="O4273" s="14"/>
      <c r="P4273" s="14"/>
      <c r="Q4273" s="14"/>
      <c r="R4273" s="14"/>
      <c r="S4273" s="14"/>
      <c r="T4273" s="14"/>
      <c r="U4273" s="14"/>
      <c r="V4273" s="14"/>
      <c r="W4273" s="14"/>
      <c r="X4273" s="14"/>
      <c r="Y4273" s="14"/>
      <c r="Z4273" s="14"/>
    </row>
    <row r="4274">
      <c r="A4274" s="106">
        <v>4273.0</v>
      </c>
      <c r="B4274" s="107" t="s">
        <v>8903</v>
      </c>
      <c r="C4274" s="107" t="s">
        <v>10873</v>
      </c>
      <c r="D4274" s="107" t="s">
        <v>4509</v>
      </c>
      <c r="E4274" s="36" t="s">
        <v>10874</v>
      </c>
      <c r="F4274" s="14"/>
      <c r="G4274" s="14"/>
      <c r="H4274" s="14"/>
      <c r="I4274" s="14"/>
      <c r="J4274" s="14"/>
      <c r="K4274" s="14"/>
      <c r="L4274" s="14"/>
      <c r="M4274" s="14"/>
      <c r="N4274" s="14"/>
      <c r="O4274" s="14"/>
      <c r="P4274" s="14"/>
      <c r="Q4274" s="14"/>
      <c r="R4274" s="14"/>
      <c r="S4274" s="14"/>
      <c r="T4274" s="14"/>
      <c r="U4274" s="14"/>
      <c r="V4274" s="14"/>
      <c r="W4274" s="14"/>
      <c r="X4274" s="14"/>
      <c r="Y4274" s="14"/>
      <c r="Z4274" s="14"/>
    </row>
    <row r="4275">
      <c r="A4275" s="106">
        <v>4274.0</v>
      </c>
      <c r="B4275" s="107" t="s">
        <v>8903</v>
      </c>
      <c r="C4275" s="107" t="s">
        <v>6889</v>
      </c>
      <c r="D4275" s="107" t="s">
        <v>4509</v>
      </c>
      <c r="E4275" s="36" t="s">
        <v>10875</v>
      </c>
      <c r="F4275" s="14"/>
      <c r="G4275" s="14"/>
      <c r="H4275" s="14"/>
      <c r="I4275" s="14"/>
      <c r="J4275" s="14"/>
      <c r="K4275" s="14"/>
      <c r="L4275" s="14"/>
      <c r="M4275" s="14"/>
      <c r="N4275" s="14"/>
      <c r="O4275" s="14"/>
      <c r="P4275" s="14"/>
      <c r="Q4275" s="14"/>
      <c r="R4275" s="14"/>
      <c r="S4275" s="14"/>
      <c r="T4275" s="14"/>
      <c r="U4275" s="14"/>
      <c r="V4275" s="14"/>
      <c r="W4275" s="14"/>
      <c r="X4275" s="14"/>
      <c r="Y4275" s="14"/>
      <c r="Z4275" s="14"/>
    </row>
    <row r="4276">
      <c r="A4276" s="106">
        <v>4275.0</v>
      </c>
      <c r="B4276" s="107" t="s">
        <v>8903</v>
      </c>
      <c r="C4276" s="107" t="s">
        <v>10876</v>
      </c>
      <c r="D4276" s="107" t="s">
        <v>4509</v>
      </c>
      <c r="E4276" s="36" t="s">
        <v>10877</v>
      </c>
      <c r="F4276" s="14"/>
      <c r="G4276" s="14"/>
      <c r="H4276" s="14"/>
      <c r="I4276" s="14"/>
      <c r="J4276" s="14"/>
      <c r="K4276" s="14"/>
      <c r="L4276" s="14"/>
      <c r="M4276" s="14"/>
      <c r="N4276" s="14"/>
      <c r="O4276" s="14"/>
      <c r="P4276" s="14"/>
      <c r="Q4276" s="14"/>
      <c r="R4276" s="14"/>
      <c r="S4276" s="14"/>
      <c r="T4276" s="14"/>
      <c r="U4276" s="14"/>
      <c r="V4276" s="14"/>
      <c r="W4276" s="14"/>
      <c r="X4276" s="14"/>
      <c r="Y4276" s="14"/>
      <c r="Z4276" s="14"/>
    </row>
    <row r="4277">
      <c r="A4277" s="106">
        <v>4276.0</v>
      </c>
      <c r="B4277" s="107" t="s">
        <v>8903</v>
      </c>
      <c r="C4277" s="107" t="s">
        <v>6582</v>
      </c>
      <c r="D4277" s="107" t="s">
        <v>4680</v>
      </c>
      <c r="E4277" s="36" t="s">
        <v>10878</v>
      </c>
      <c r="F4277" s="14"/>
      <c r="G4277" s="14"/>
      <c r="H4277" s="14"/>
      <c r="I4277" s="14"/>
      <c r="J4277" s="14"/>
      <c r="K4277" s="14"/>
      <c r="L4277" s="14"/>
      <c r="M4277" s="14"/>
      <c r="N4277" s="14"/>
      <c r="O4277" s="14"/>
      <c r="P4277" s="14"/>
      <c r="Q4277" s="14"/>
      <c r="R4277" s="14"/>
      <c r="S4277" s="14"/>
      <c r="T4277" s="14"/>
      <c r="U4277" s="14"/>
      <c r="V4277" s="14"/>
      <c r="W4277" s="14"/>
      <c r="X4277" s="14"/>
      <c r="Y4277" s="14"/>
      <c r="Z4277" s="14"/>
    </row>
    <row r="4278">
      <c r="A4278" s="106">
        <v>4277.0</v>
      </c>
      <c r="B4278" s="107" t="s">
        <v>8903</v>
      </c>
      <c r="C4278" s="107" t="s">
        <v>5473</v>
      </c>
      <c r="D4278" s="107" t="s">
        <v>4509</v>
      </c>
      <c r="E4278" s="36" t="s">
        <v>10879</v>
      </c>
      <c r="F4278" s="14"/>
      <c r="G4278" s="14"/>
      <c r="H4278" s="14"/>
      <c r="I4278" s="14"/>
      <c r="J4278" s="14"/>
      <c r="K4278" s="14"/>
      <c r="L4278" s="14"/>
      <c r="M4278" s="14"/>
      <c r="N4278" s="14"/>
      <c r="O4278" s="14"/>
      <c r="P4278" s="14"/>
      <c r="Q4278" s="14"/>
      <c r="R4278" s="14"/>
      <c r="S4278" s="14"/>
      <c r="T4278" s="14"/>
      <c r="U4278" s="14"/>
      <c r="V4278" s="14"/>
      <c r="W4278" s="14"/>
      <c r="X4278" s="14"/>
      <c r="Y4278" s="14"/>
      <c r="Z4278" s="14"/>
    </row>
    <row r="4279">
      <c r="A4279" s="106">
        <v>4278.0</v>
      </c>
      <c r="B4279" s="107" t="s">
        <v>8903</v>
      </c>
      <c r="C4279" s="107" t="s">
        <v>9238</v>
      </c>
      <c r="D4279" s="107" t="s">
        <v>4509</v>
      </c>
      <c r="E4279" s="36" t="s">
        <v>10880</v>
      </c>
      <c r="F4279" s="14"/>
      <c r="G4279" s="14"/>
      <c r="H4279" s="14"/>
      <c r="I4279" s="14"/>
      <c r="J4279" s="14"/>
      <c r="K4279" s="14"/>
      <c r="L4279" s="14"/>
      <c r="M4279" s="14"/>
      <c r="N4279" s="14"/>
      <c r="O4279" s="14"/>
      <c r="P4279" s="14"/>
      <c r="Q4279" s="14"/>
      <c r="R4279" s="14"/>
      <c r="S4279" s="14"/>
      <c r="T4279" s="14"/>
      <c r="U4279" s="14"/>
      <c r="V4279" s="14"/>
      <c r="W4279" s="14"/>
      <c r="X4279" s="14"/>
      <c r="Y4279" s="14"/>
      <c r="Z4279" s="14"/>
    </row>
    <row r="4280">
      <c r="A4280" s="106">
        <v>4279.0</v>
      </c>
      <c r="B4280" s="107" t="s">
        <v>8903</v>
      </c>
      <c r="C4280" s="107" t="s">
        <v>10881</v>
      </c>
      <c r="D4280" s="107" t="s">
        <v>4509</v>
      </c>
      <c r="E4280" s="36" t="s">
        <v>10882</v>
      </c>
      <c r="F4280" s="14"/>
      <c r="G4280" s="14"/>
      <c r="H4280" s="14"/>
      <c r="I4280" s="14"/>
      <c r="J4280" s="14"/>
      <c r="K4280" s="14"/>
      <c r="L4280" s="14"/>
      <c r="M4280" s="14"/>
      <c r="N4280" s="14"/>
      <c r="O4280" s="14"/>
      <c r="P4280" s="14"/>
      <c r="Q4280" s="14"/>
      <c r="R4280" s="14"/>
      <c r="S4280" s="14"/>
      <c r="T4280" s="14"/>
      <c r="U4280" s="14"/>
      <c r="V4280" s="14"/>
      <c r="W4280" s="14"/>
      <c r="X4280" s="14"/>
      <c r="Y4280" s="14"/>
      <c r="Z4280" s="14"/>
    </row>
    <row r="4281">
      <c r="A4281" s="106">
        <v>4280.0</v>
      </c>
      <c r="B4281" s="107" t="s">
        <v>8903</v>
      </c>
      <c r="C4281" s="107" t="s">
        <v>4882</v>
      </c>
      <c r="D4281" s="107" t="s">
        <v>4509</v>
      </c>
      <c r="E4281" s="36" t="s">
        <v>10883</v>
      </c>
      <c r="F4281" s="14"/>
      <c r="G4281" s="14"/>
      <c r="H4281" s="14"/>
      <c r="I4281" s="14"/>
      <c r="J4281" s="14"/>
      <c r="K4281" s="14"/>
      <c r="L4281" s="14"/>
      <c r="M4281" s="14"/>
      <c r="N4281" s="14"/>
      <c r="O4281" s="14"/>
      <c r="P4281" s="14"/>
      <c r="Q4281" s="14"/>
      <c r="R4281" s="14"/>
      <c r="S4281" s="14"/>
      <c r="T4281" s="14"/>
      <c r="U4281" s="14"/>
      <c r="V4281" s="14"/>
      <c r="W4281" s="14"/>
      <c r="X4281" s="14"/>
      <c r="Y4281" s="14"/>
      <c r="Z4281" s="14"/>
    </row>
    <row r="4282">
      <c r="A4282" s="106">
        <v>4281.0</v>
      </c>
      <c r="B4282" s="107" t="s">
        <v>8903</v>
      </c>
      <c r="C4282" s="107" t="s">
        <v>4566</v>
      </c>
      <c r="D4282" s="107" t="s">
        <v>4509</v>
      </c>
      <c r="E4282" s="36" t="s">
        <v>10884</v>
      </c>
      <c r="F4282" s="14"/>
      <c r="G4282" s="14"/>
      <c r="H4282" s="14"/>
      <c r="I4282" s="14"/>
      <c r="J4282" s="14"/>
      <c r="K4282" s="14"/>
      <c r="L4282" s="14"/>
      <c r="M4282" s="14"/>
      <c r="N4282" s="14"/>
      <c r="O4282" s="14"/>
      <c r="P4282" s="14"/>
      <c r="Q4282" s="14"/>
      <c r="R4282" s="14"/>
      <c r="S4282" s="14"/>
      <c r="T4282" s="14"/>
      <c r="U4282" s="14"/>
      <c r="V4282" s="14"/>
      <c r="W4282" s="14"/>
      <c r="X4282" s="14"/>
      <c r="Y4282" s="14"/>
      <c r="Z4282" s="14"/>
    </row>
    <row r="4283">
      <c r="A4283" s="106">
        <v>4282.0</v>
      </c>
      <c r="B4283" s="107" t="s">
        <v>8903</v>
      </c>
      <c r="C4283" s="107" t="s">
        <v>10885</v>
      </c>
      <c r="D4283" s="107" t="s">
        <v>4509</v>
      </c>
      <c r="E4283" s="36" t="s">
        <v>10886</v>
      </c>
      <c r="F4283" s="14"/>
      <c r="G4283" s="14"/>
      <c r="H4283" s="14"/>
      <c r="I4283" s="14"/>
      <c r="J4283" s="14"/>
      <c r="K4283" s="14"/>
      <c r="L4283" s="14"/>
      <c r="M4283" s="14"/>
      <c r="N4283" s="14"/>
      <c r="O4283" s="14"/>
      <c r="P4283" s="14"/>
      <c r="Q4283" s="14"/>
      <c r="R4283" s="14"/>
      <c r="S4283" s="14"/>
      <c r="T4283" s="14"/>
      <c r="U4283" s="14"/>
      <c r="V4283" s="14"/>
      <c r="W4283" s="14"/>
      <c r="X4283" s="14"/>
      <c r="Y4283" s="14"/>
      <c r="Z4283" s="14"/>
    </row>
    <row r="4284">
      <c r="A4284" s="106">
        <v>4283.0</v>
      </c>
      <c r="B4284" s="107" t="s">
        <v>8903</v>
      </c>
      <c r="C4284" s="107" t="s">
        <v>10887</v>
      </c>
      <c r="D4284" s="107" t="s">
        <v>4680</v>
      </c>
      <c r="E4284" s="36" t="s">
        <v>10888</v>
      </c>
      <c r="F4284" s="14"/>
      <c r="G4284" s="14"/>
      <c r="H4284" s="14"/>
      <c r="I4284" s="14"/>
      <c r="J4284" s="14"/>
      <c r="K4284" s="14"/>
      <c r="L4284" s="14"/>
      <c r="M4284" s="14"/>
      <c r="N4284" s="14"/>
      <c r="O4284" s="14"/>
      <c r="P4284" s="14"/>
      <c r="Q4284" s="14"/>
      <c r="R4284" s="14"/>
      <c r="S4284" s="14"/>
      <c r="T4284" s="14"/>
      <c r="U4284" s="14"/>
      <c r="V4284" s="14"/>
      <c r="W4284" s="14"/>
      <c r="X4284" s="14"/>
      <c r="Y4284" s="14"/>
      <c r="Z4284" s="14"/>
    </row>
    <row r="4285">
      <c r="A4285" s="106">
        <v>4284.0</v>
      </c>
      <c r="B4285" s="107" t="s">
        <v>8903</v>
      </c>
      <c r="C4285" s="107" t="s">
        <v>10889</v>
      </c>
      <c r="D4285" s="107" t="s">
        <v>4509</v>
      </c>
      <c r="E4285" s="36" t="s">
        <v>10890</v>
      </c>
      <c r="F4285" s="14"/>
      <c r="G4285" s="14"/>
      <c r="H4285" s="14"/>
      <c r="I4285" s="14"/>
      <c r="J4285" s="14"/>
      <c r="K4285" s="14"/>
      <c r="L4285" s="14"/>
      <c r="M4285" s="14"/>
      <c r="N4285" s="14"/>
      <c r="O4285" s="14"/>
      <c r="P4285" s="14"/>
      <c r="Q4285" s="14"/>
      <c r="R4285" s="14"/>
      <c r="S4285" s="14"/>
      <c r="T4285" s="14"/>
      <c r="U4285" s="14"/>
      <c r="V4285" s="14"/>
      <c r="W4285" s="14"/>
      <c r="X4285" s="14"/>
      <c r="Y4285" s="14"/>
      <c r="Z4285" s="14"/>
    </row>
    <row r="4286">
      <c r="A4286" s="106">
        <v>4285.0</v>
      </c>
      <c r="B4286" s="107" t="s">
        <v>8903</v>
      </c>
      <c r="C4286" s="107" t="s">
        <v>10891</v>
      </c>
      <c r="D4286" s="107" t="s">
        <v>4509</v>
      </c>
      <c r="E4286" s="36" t="s">
        <v>10892</v>
      </c>
      <c r="F4286" s="14"/>
      <c r="G4286" s="14"/>
      <c r="H4286" s="14"/>
      <c r="I4286" s="14"/>
      <c r="J4286" s="14"/>
      <c r="K4286" s="14"/>
      <c r="L4286" s="14"/>
      <c r="M4286" s="14"/>
      <c r="N4286" s="14"/>
      <c r="O4286" s="14"/>
      <c r="P4286" s="14"/>
      <c r="Q4286" s="14"/>
      <c r="R4286" s="14"/>
      <c r="S4286" s="14"/>
      <c r="T4286" s="14"/>
      <c r="U4286" s="14"/>
      <c r="V4286" s="14"/>
      <c r="W4286" s="14"/>
      <c r="X4286" s="14"/>
      <c r="Y4286" s="14"/>
      <c r="Z4286" s="14"/>
    </row>
    <row r="4287">
      <c r="A4287" s="106">
        <v>4286.0</v>
      </c>
      <c r="B4287" s="107" t="s">
        <v>8903</v>
      </c>
      <c r="C4287" s="107" t="s">
        <v>5891</v>
      </c>
      <c r="D4287" s="107" t="s">
        <v>4509</v>
      </c>
      <c r="E4287" s="36" t="s">
        <v>10893</v>
      </c>
      <c r="F4287" s="14"/>
      <c r="G4287" s="14"/>
      <c r="H4287" s="14"/>
      <c r="I4287" s="14"/>
      <c r="J4287" s="14"/>
      <c r="K4287" s="14"/>
      <c r="L4287" s="14"/>
      <c r="M4287" s="14"/>
      <c r="N4287" s="14"/>
      <c r="O4287" s="14"/>
      <c r="P4287" s="14"/>
      <c r="Q4287" s="14"/>
      <c r="R4287" s="14"/>
      <c r="S4287" s="14"/>
      <c r="T4287" s="14"/>
      <c r="U4287" s="14"/>
      <c r="V4287" s="14"/>
      <c r="W4287" s="14"/>
      <c r="X4287" s="14"/>
      <c r="Y4287" s="14"/>
      <c r="Z4287" s="14"/>
    </row>
    <row r="4288">
      <c r="A4288" s="106">
        <v>4287.0</v>
      </c>
      <c r="B4288" s="107" t="s">
        <v>8903</v>
      </c>
      <c r="C4288" s="107" t="s">
        <v>5533</v>
      </c>
      <c r="D4288" s="107" t="s">
        <v>4509</v>
      </c>
      <c r="E4288" s="36" t="s">
        <v>10894</v>
      </c>
      <c r="F4288" s="14"/>
      <c r="G4288" s="14"/>
      <c r="H4288" s="14"/>
      <c r="I4288" s="14"/>
      <c r="J4288" s="14"/>
      <c r="K4288" s="14"/>
      <c r="L4288" s="14"/>
      <c r="M4288" s="14"/>
      <c r="N4288" s="14"/>
      <c r="O4288" s="14"/>
      <c r="P4288" s="14"/>
      <c r="Q4288" s="14"/>
      <c r="R4288" s="14"/>
      <c r="S4288" s="14"/>
      <c r="T4288" s="14"/>
      <c r="U4288" s="14"/>
      <c r="V4288" s="14"/>
      <c r="W4288" s="14"/>
      <c r="X4288" s="14"/>
      <c r="Y4288" s="14"/>
      <c r="Z4288" s="14"/>
    </row>
    <row r="4289">
      <c r="A4289" s="106">
        <v>4288.0</v>
      </c>
      <c r="B4289" s="107" t="s">
        <v>8903</v>
      </c>
      <c r="C4289" s="107" t="s">
        <v>4579</v>
      </c>
      <c r="D4289" s="107" t="s">
        <v>4509</v>
      </c>
      <c r="E4289" s="36" t="s">
        <v>10895</v>
      </c>
      <c r="F4289" s="14"/>
      <c r="G4289" s="14"/>
      <c r="H4289" s="14"/>
      <c r="I4289" s="14"/>
      <c r="J4289" s="14"/>
      <c r="K4289" s="14"/>
      <c r="L4289" s="14"/>
      <c r="M4289" s="14"/>
      <c r="N4289" s="14"/>
      <c r="O4289" s="14"/>
      <c r="P4289" s="14"/>
      <c r="Q4289" s="14"/>
      <c r="R4289" s="14"/>
      <c r="S4289" s="14"/>
      <c r="T4289" s="14"/>
      <c r="U4289" s="14"/>
      <c r="V4289" s="14"/>
      <c r="W4289" s="14"/>
      <c r="X4289" s="14"/>
      <c r="Y4289" s="14"/>
      <c r="Z4289" s="14"/>
    </row>
    <row r="4290">
      <c r="A4290" s="106">
        <v>4289.0</v>
      </c>
      <c r="B4290" s="107" t="s">
        <v>8903</v>
      </c>
      <c r="C4290" s="107" t="s">
        <v>4723</v>
      </c>
      <c r="D4290" s="107" t="s">
        <v>4509</v>
      </c>
      <c r="E4290" s="36" t="s">
        <v>10896</v>
      </c>
      <c r="F4290" s="14"/>
      <c r="G4290" s="14"/>
      <c r="H4290" s="14"/>
      <c r="I4290" s="14"/>
      <c r="J4290" s="14"/>
      <c r="K4290" s="14"/>
      <c r="L4290" s="14"/>
      <c r="M4290" s="14"/>
      <c r="N4290" s="14"/>
      <c r="O4290" s="14"/>
      <c r="P4290" s="14"/>
      <c r="Q4290" s="14"/>
      <c r="R4290" s="14"/>
      <c r="S4290" s="14"/>
      <c r="T4290" s="14"/>
      <c r="U4290" s="14"/>
      <c r="V4290" s="14"/>
      <c r="W4290" s="14"/>
      <c r="X4290" s="14"/>
      <c r="Y4290" s="14"/>
      <c r="Z4290" s="14"/>
    </row>
    <row r="4291">
      <c r="A4291" s="106">
        <v>4290.0</v>
      </c>
      <c r="B4291" s="107" t="s">
        <v>8903</v>
      </c>
      <c r="C4291" s="107" t="s">
        <v>10897</v>
      </c>
      <c r="D4291" s="107" t="s">
        <v>4509</v>
      </c>
      <c r="E4291" s="36" t="s">
        <v>10898</v>
      </c>
      <c r="F4291" s="14"/>
      <c r="G4291" s="14"/>
      <c r="H4291" s="14"/>
      <c r="I4291" s="14"/>
      <c r="J4291" s="14"/>
      <c r="K4291" s="14"/>
      <c r="L4291" s="14"/>
      <c r="M4291" s="14"/>
      <c r="N4291" s="14"/>
      <c r="O4291" s="14"/>
      <c r="P4291" s="14"/>
      <c r="Q4291" s="14"/>
      <c r="R4291" s="14"/>
      <c r="S4291" s="14"/>
      <c r="T4291" s="14"/>
      <c r="U4291" s="14"/>
      <c r="V4291" s="14"/>
      <c r="W4291" s="14"/>
      <c r="X4291" s="14"/>
      <c r="Y4291" s="14"/>
      <c r="Z4291" s="14"/>
    </row>
    <row r="4292">
      <c r="A4292" s="106">
        <v>4291.0</v>
      </c>
      <c r="B4292" s="107" t="s">
        <v>8903</v>
      </c>
      <c r="C4292" s="107" t="s">
        <v>10899</v>
      </c>
      <c r="D4292" s="107" t="s">
        <v>4509</v>
      </c>
      <c r="E4292" s="36" t="s">
        <v>10900</v>
      </c>
      <c r="F4292" s="14"/>
      <c r="G4292" s="14"/>
      <c r="H4292" s="14"/>
      <c r="I4292" s="14"/>
      <c r="J4292" s="14"/>
      <c r="K4292" s="14"/>
      <c r="L4292" s="14"/>
      <c r="M4292" s="14"/>
      <c r="N4292" s="14"/>
      <c r="O4292" s="14"/>
      <c r="P4292" s="14"/>
      <c r="Q4292" s="14"/>
      <c r="R4292" s="14"/>
      <c r="S4292" s="14"/>
      <c r="T4292" s="14"/>
      <c r="U4292" s="14"/>
      <c r="V4292" s="14"/>
      <c r="W4292" s="14"/>
      <c r="X4292" s="14"/>
      <c r="Y4292" s="14"/>
      <c r="Z4292" s="14"/>
    </row>
    <row r="4293">
      <c r="A4293" s="106">
        <v>4292.0</v>
      </c>
      <c r="B4293" s="107" t="s">
        <v>8903</v>
      </c>
      <c r="C4293" s="107" t="s">
        <v>10901</v>
      </c>
      <c r="D4293" s="107" t="s">
        <v>4509</v>
      </c>
      <c r="E4293" s="36" t="s">
        <v>10902</v>
      </c>
      <c r="F4293" s="14"/>
      <c r="G4293" s="14"/>
      <c r="H4293" s="14"/>
      <c r="I4293" s="14"/>
      <c r="J4293" s="14"/>
      <c r="K4293" s="14"/>
      <c r="L4293" s="14"/>
      <c r="M4293" s="14"/>
      <c r="N4293" s="14"/>
      <c r="O4293" s="14"/>
      <c r="P4293" s="14"/>
      <c r="Q4293" s="14"/>
      <c r="R4293" s="14"/>
      <c r="S4293" s="14"/>
      <c r="T4293" s="14"/>
      <c r="U4293" s="14"/>
      <c r="V4293" s="14"/>
      <c r="W4293" s="14"/>
      <c r="X4293" s="14"/>
      <c r="Y4293" s="14"/>
      <c r="Z4293" s="14"/>
    </row>
    <row r="4294">
      <c r="A4294" s="106">
        <v>4293.0</v>
      </c>
      <c r="B4294" s="107" t="s">
        <v>8903</v>
      </c>
      <c r="C4294" s="107" t="s">
        <v>6843</v>
      </c>
      <c r="D4294" s="107" t="s">
        <v>4509</v>
      </c>
      <c r="E4294" s="36" t="s">
        <v>10903</v>
      </c>
      <c r="F4294" s="14"/>
      <c r="G4294" s="14"/>
      <c r="H4294" s="14"/>
      <c r="I4294" s="14"/>
      <c r="J4294" s="14"/>
      <c r="K4294" s="14"/>
      <c r="L4294" s="14"/>
      <c r="M4294" s="14"/>
      <c r="N4294" s="14"/>
      <c r="O4294" s="14"/>
      <c r="P4294" s="14"/>
      <c r="Q4294" s="14"/>
      <c r="R4294" s="14"/>
      <c r="S4294" s="14"/>
      <c r="T4294" s="14"/>
      <c r="U4294" s="14"/>
      <c r="V4294" s="14"/>
      <c r="W4294" s="14"/>
      <c r="X4294" s="14"/>
      <c r="Y4294" s="14"/>
      <c r="Z4294" s="14"/>
    </row>
    <row r="4295">
      <c r="A4295" s="106">
        <v>4294.0</v>
      </c>
      <c r="B4295" s="107" t="s">
        <v>8903</v>
      </c>
      <c r="C4295" s="107" t="s">
        <v>5792</v>
      </c>
      <c r="D4295" s="107" t="s">
        <v>4509</v>
      </c>
      <c r="E4295" s="36" t="s">
        <v>10904</v>
      </c>
      <c r="F4295" s="14"/>
      <c r="G4295" s="14"/>
      <c r="H4295" s="14"/>
      <c r="I4295" s="14"/>
      <c r="J4295" s="14"/>
      <c r="K4295" s="14"/>
      <c r="L4295" s="14"/>
      <c r="M4295" s="14"/>
      <c r="N4295" s="14"/>
      <c r="O4295" s="14"/>
      <c r="P4295" s="14"/>
      <c r="Q4295" s="14"/>
      <c r="R4295" s="14"/>
      <c r="S4295" s="14"/>
      <c r="T4295" s="14"/>
      <c r="U4295" s="14"/>
      <c r="V4295" s="14"/>
      <c r="W4295" s="14"/>
      <c r="X4295" s="14"/>
      <c r="Y4295" s="14"/>
      <c r="Z4295" s="14"/>
    </row>
    <row r="4296">
      <c r="A4296" s="106">
        <v>4295.0</v>
      </c>
      <c r="B4296" s="107" t="s">
        <v>8903</v>
      </c>
      <c r="C4296" s="107" t="s">
        <v>6332</v>
      </c>
      <c r="D4296" s="107" t="s">
        <v>4680</v>
      </c>
      <c r="E4296" s="36" t="s">
        <v>10905</v>
      </c>
      <c r="F4296" s="14"/>
      <c r="G4296" s="14"/>
      <c r="H4296" s="14"/>
      <c r="I4296" s="14"/>
      <c r="J4296" s="14"/>
      <c r="K4296" s="14"/>
      <c r="L4296" s="14"/>
      <c r="M4296" s="14"/>
      <c r="N4296" s="14"/>
      <c r="O4296" s="14"/>
      <c r="P4296" s="14"/>
      <c r="Q4296" s="14"/>
      <c r="R4296" s="14"/>
      <c r="S4296" s="14"/>
      <c r="T4296" s="14"/>
      <c r="U4296" s="14"/>
      <c r="V4296" s="14"/>
      <c r="W4296" s="14"/>
      <c r="X4296" s="14"/>
      <c r="Y4296" s="14"/>
      <c r="Z4296" s="14"/>
    </row>
    <row r="4297">
      <c r="A4297" s="106">
        <v>4296.0</v>
      </c>
      <c r="B4297" s="107" t="s">
        <v>8903</v>
      </c>
      <c r="C4297" s="107" t="s">
        <v>10906</v>
      </c>
      <c r="D4297" s="107" t="s">
        <v>4509</v>
      </c>
      <c r="E4297" s="36" t="s">
        <v>10907</v>
      </c>
      <c r="F4297" s="14"/>
      <c r="G4297" s="14"/>
      <c r="H4297" s="14"/>
      <c r="I4297" s="14"/>
      <c r="J4297" s="14"/>
      <c r="K4297" s="14"/>
      <c r="L4297" s="14"/>
      <c r="M4297" s="14"/>
      <c r="N4297" s="14"/>
      <c r="O4297" s="14"/>
      <c r="P4297" s="14"/>
      <c r="Q4297" s="14"/>
      <c r="R4297" s="14"/>
      <c r="S4297" s="14"/>
      <c r="T4297" s="14"/>
      <c r="U4297" s="14"/>
      <c r="V4297" s="14"/>
      <c r="W4297" s="14"/>
      <c r="X4297" s="14"/>
      <c r="Y4297" s="14"/>
      <c r="Z4297" s="14"/>
    </row>
    <row r="4298">
      <c r="A4298" s="106">
        <v>4297.0</v>
      </c>
      <c r="B4298" s="107" t="s">
        <v>8903</v>
      </c>
      <c r="C4298" s="107" t="s">
        <v>6134</v>
      </c>
      <c r="D4298" s="107" t="s">
        <v>4509</v>
      </c>
      <c r="E4298" s="36" t="s">
        <v>10908</v>
      </c>
      <c r="F4298" s="14"/>
      <c r="G4298" s="14"/>
      <c r="H4298" s="14"/>
      <c r="I4298" s="14"/>
      <c r="J4298" s="14"/>
      <c r="K4298" s="14"/>
      <c r="L4298" s="14"/>
      <c r="M4298" s="14"/>
      <c r="N4298" s="14"/>
      <c r="O4298" s="14"/>
      <c r="P4298" s="14"/>
      <c r="Q4298" s="14"/>
      <c r="R4298" s="14"/>
      <c r="S4298" s="14"/>
      <c r="T4298" s="14"/>
      <c r="U4298" s="14"/>
      <c r="V4298" s="14"/>
      <c r="W4298" s="14"/>
      <c r="X4298" s="14"/>
      <c r="Y4298" s="14"/>
      <c r="Z4298" s="14"/>
    </row>
    <row r="4299">
      <c r="A4299" s="106">
        <v>4298.0</v>
      </c>
      <c r="B4299" s="107" t="s">
        <v>8903</v>
      </c>
      <c r="C4299" s="107" t="s">
        <v>10909</v>
      </c>
      <c r="D4299" s="107" t="s">
        <v>4509</v>
      </c>
      <c r="E4299" s="36" t="s">
        <v>10910</v>
      </c>
      <c r="F4299" s="14"/>
      <c r="G4299" s="14"/>
      <c r="H4299" s="14"/>
      <c r="I4299" s="14"/>
      <c r="J4299" s="14"/>
      <c r="K4299" s="14"/>
      <c r="L4299" s="14"/>
      <c r="M4299" s="14"/>
      <c r="N4299" s="14"/>
      <c r="O4299" s="14"/>
      <c r="P4299" s="14"/>
      <c r="Q4299" s="14"/>
      <c r="R4299" s="14"/>
      <c r="S4299" s="14"/>
      <c r="T4299" s="14"/>
      <c r="U4299" s="14"/>
      <c r="V4299" s="14"/>
      <c r="W4299" s="14"/>
      <c r="X4299" s="14"/>
      <c r="Y4299" s="14"/>
      <c r="Z4299" s="14"/>
    </row>
    <row r="4300">
      <c r="A4300" s="106">
        <v>4299.0</v>
      </c>
      <c r="B4300" s="107" t="s">
        <v>8903</v>
      </c>
      <c r="C4300" s="107" t="s">
        <v>10211</v>
      </c>
      <c r="D4300" s="107" t="s">
        <v>4509</v>
      </c>
      <c r="E4300" s="36" t="s">
        <v>10911</v>
      </c>
      <c r="F4300" s="14"/>
      <c r="G4300" s="14"/>
      <c r="H4300" s="14"/>
      <c r="I4300" s="14"/>
      <c r="J4300" s="14"/>
      <c r="K4300" s="14"/>
      <c r="L4300" s="14"/>
      <c r="M4300" s="14"/>
      <c r="N4300" s="14"/>
      <c r="O4300" s="14"/>
      <c r="P4300" s="14"/>
      <c r="Q4300" s="14"/>
      <c r="R4300" s="14"/>
      <c r="S4300" s="14"/>
      <c r="T4300" s="14"/>
      <c r="U4300" s="14"/>
      <c r="V4300" s="14"/>
      <c r="W4300" s="14"/>
      <c r="X4300" s="14"/>
      <c r="Y4300" s="14"/>
      <c r="Z4300" s="14"/>
    </row>
    <row r="4301">
      <c r="A4301" s="106">
        <v>4300.0</v>
      </c>
      <c r="B4301" s="107" t="s">
        <v>8903</v>
      </c>
      <c r="C4301" s="107" t="s">
        <v>10912</v>
      </c>
      <c r="D4301" s="107" t="s">
        <v>4509</v>
      </c>
      <c r="E4301" s="36" t="s">
        <v>10913</v>
      </c>
      <c r="F4301" s="14"/>
      <c r="G4301" s="14"/>
      <c r="H4301" s="14"/>
      <c r="I4301" s="14"/>
      <c r="J4301" s="14"/>
      <c r="K4301" s="14"/>
      <c r="L4301" s="14"/>
      <c r="M4301" s="14"/>
      <c r="N4301" s="14"/>
      <c r="O4301" s="14"/>
      <c r="P4301" s="14"/>
      <c r="Q4301" s="14"/>
      <c r="R4301" s="14"/>
      <c r="S4301" s="14"/>
      <c r="T4301" s="14"/>
      <c r="U4301" s="14"/>
      <c r="V4301" s="14"/>
      <c r="W4301" s="14"/>
      <c r="X4301" s="14"/>
      <c r="Y4301" s="14"/>
      <c r="Z4301" s="14"/>
    </row>
    <row r="4302">
      <c r="A4302" s="106">
        <v>4301.0</v>
      </c>
      <c r="B4302" s="107" t="s">
        <v>8903</v>
      </c>
      <c r="C4302" s="107" t="s">
        <v>10914</v>
      </c>
      <c r="D4302" s="107" t="s">
        <v>4509</v>
      </c>
      <c r="E4302" s="36" t="s">
        <v>10915</v>
      </c>
      <c r="F4302" s="14"/>
      <c r="G4302" s="14"/>
      <c r="H4302" s="14"/>
      <c r="I4302" s="14"/>
      <c r="J4302" s="14"/>
      <c r="K4302" s="14"/>
      <c r="L4302" s="14"/>
      <c r="M4302" s="14"/>
      <c r="N4302" s="14"/>
      <c r="O4302" s="14"/>
      <c r="P4302" s="14"/>
      <c r="Q4302" s="14"/>
      <c r="R4302" s="14"/>
      <c r="S4302" s="14"/>
      <c r="T4302" s="14"/>
      <c r="U4302" s="14"/>
      <c r="V4302" s="14"/>
      <c r="W4302" s="14"/>
      <c r="X4302" s="14"/>
      <c r="Y4302" s="14"/>
      <c r="Z4302" s="14"/>
    </row>
    <row r="4303">
      <c r="A4303" s="106">
        <v>4302.0</v>
      </c>
      <c r="B4303" s="107" t="s">
        <v>8903</v>
      </c>
      <c r="C4303" s="107" t="s">
        <v>10916</v>
      </c>
      <c r="D4303" s="107" t="s">
        <v>5178</v>
      </c>
      <c r="E4303" s="36" t="s">
        <v>10917</v>
      </c>
      <c r="F4303" s="14"/>
      <c r="G4303" s="14"/>
      <c r="H4303" s="14"/>
      <c r="I4303" s="14"/>
      <c r="J4303" s="14"/>
      <c r="K4303" s="14"/>
      <c r="L4303" s="14"/>
      <c r="M4303" s="14"/>
      <c r="N4303" s="14"/>
      <c r="O4303" s="14"/>
      <c r="P4303" s="14"/>
      <c r="Q4303" s="14"/>
      <c r="R4303" s="14"/>
      <c r="S4303" s="14"/>
      <c r="T4303" s="14"/>
      <c r="U4303" s="14"/>
      <c r="V4303" s="14"/>
      <c r="W4303" s="14"/>
      <c r="X4303" s="14"/>
      <c r="Y4303" s="14"/>
      <c r="Z4303" s="14"/>
    </row>
    <row r="4304">
      <c r="A4304" s="106">
        <v>4303.0</v>
      </c>
      <c r="B4304" s="107" t="s">
        <v>8903</v>
      </c>
      <c r="C4304" s="107" t="s">
        <v>5796</v>
      </c>
      <c r="D4304" s="107" t="s">
        <v>4509</v>
      </c>
      <c r="E4304" s="36" t="s">
        <v>10918</v>
      </c>
      <c r="F4304" s="14"/>
      <c r="G4304" s="14"/>
      <c r="H4304" s="14"/>
      <c r="I4304" s="14"/>
      <c r="J4304" s="14"/>
      <c r="K4304" s="14"/>
      <c r="L4304" s="14"/>
      <c r="M4304" s="14"/>
      <c r="N4304" s="14"/>
      <c r="O4304" s="14"/>
      <c r="P4304" s="14"/>
      <c r="Q4304" s="14"/>
      <c r="R4304" s="14"/>
      <c r="S4304" s="14"/>
      <c r="T4304" s="14"/>
      <c r="U4304" s="14"/>
      <c r="V4304" s="14"/>
      <c r="W4304" s="14"/>
      <c r="X4304" s="14"/>
      <c r="Y4304" s="14"/>
      <c r="Z4304" s="14"/>
    </row>
    <row r="4305">
      <c r="A4305" s="106">
        <v>4304.0</v>
      </c>
      <c r="B4305" s="107" t="s">
        <v>8903</v>
      </c>
      <c r="C4305" s="107" t="s">
        <v>10919</v>
      </c>
      <c r="D4305" s="107" t="s">
        <v>4509</v>
      </c>
      <c r="E4305" s="36" t="s">
        <v>10920</v>
      </c>
      <c r="F4305" s="14"/>
      <c r="G4305" s="14"/>
      <c r="H4305" s="14"/>
      <c r="I4305" s="14"/>
      <c r="J4305" s="14"/>
      <c r="K4305" s="14"/>
      <c r="L4305" s="14"/>
      <c r="M4305" s="14"/>
      <c r="N4305" s="14"/>
      <c r="O4305" s="14"/>
      <c r="P4305" s="14"/>
      <c r="Q4305" s="14"/>
      <c r="R4305" s="14"/>
      <c r="S4305" s="14"/>
      <c r="T4305" s="14"/>
      <c r="U4305" s="14"/>
      <c r="V4305" s="14"/>
      <c r="W4305" s="14"/>
      <c r="X4305" s="14"/>
      <c r="Y4305" s="14"/>
      <c r="Z4305" s="14"/>
    </row>
    <row r="4306">
      <c r="A4306" s="106">
        <v>4305.0</v>
      </c>
      <c r="B4306" s="107" t="s">
        <v>8903</v>
      </c>
      <c r="C4306" s="107" t="s">
        <v>5395</v>
      </c>
      <c r="D4306" s="107" t="s">
        <v>4509</v>
      </c>
      <c r="E4306" s="36" t="s">
        <v>10921</v>
      </c>
      <c r="F4306" s="14"/>
      <c r="G4306" s="14"/>
      <c r="H4306" s="14"/>
      <c r="I4306" s="14"/>
      <c r="J4306" s="14"/>
      <c r="K4306" s="14"/>
      <c r="L4306" s="14"/>
      <c r="M4306" s="14"/>
      <c r="N4306" s="14"/>
      <c r="O4306" s="14"/>
      <c r="P4306" s="14"/>
      <c r="Q4306" s="14"/>
      <c r="R4306" s="14"/>
      <c r="S4306" s="14"/>
      <c r="T4306" s="14"/>
      <c r="U4306" s="14"/>
      <c r="V4306" s="14"/>
      <c r="W4306" s="14"/>
      <c r="X4306" s="14"/>
      <c r="Y4306" s="14"/>
      <c r="Z4306" s="14"/>
    </row>
    <row r="4307">
      <c r="A4307" s="106">
        <v>4306.0</v>
      </c>
      <c r="B4307" s="107" t="s">
        <v>8903</v>
      </c>
      <c r="C4307" s="107" t="s">
        <v>6792</v>
      </c>
      <c r="D4307" s="107" t="s">
        <v>4509</v>
      </c>
      <c r="E4307" s="36" t="s">
        <v>10922</v>
      </c>
      <c r="F4307" s="14"/>
      <c r="G4307" s="14"/>
      <c r="H4307" s="14"/>
      <c r="I4307" s="14"/>
      <c r="J4307" s="14"/>
      <c r="K4307" s="14"/>
      <c r="L4307" s="14"/>
      <c r="M4307" s="14"/>
      <c r="N4307" s="14"/>
      <c r="O4307" s="14"/>
      <c r="P4307" s="14"/>
      <c r="Q4307" s="14"/>
      <c r="R4307" s="14"/>
      <c r="S4307" s="14"/>
      <c r="T4307" s="14"/>
      <c r="U4307" s="14"/>
      <c r="V4307" s="14"/>
      <c r="W4307" s="14"/>
      <c r="X4307" s="14"/>
      <c r="Y4307" s="14"/>
      <c r="Z4307" s="14"/>
    </row>
    <row r="4308">
      <c r="A4308" s="106">
        <v>4307.0</v>
      </c>
      <c r="B4308" s="107" t="s">
        <v>8903</v>
      </c>
      <c r="C4308" s="107" t="s">
        <v>5442</v>
      </c>
      <c r="D4308" s="107" t="s">
        <v>4509</v>
      </c>
      <c r="E4308" s="36" t="s">
        <v>10923</v>
      </c>
      <c r="F4308" s="14"/>
      <c r="G4308" s="14"/>
      <c r="H4308" s="14"/>
      <c r="I4308" s="14"/>
      <c r="J4308" s="14"/>
      <c r="K4308" s="14"/>
      <c r="L4308" s="14"/>
      <c r="M4308" s="14"/>
      <c r="N4308" s="14"/>
      <c r="O4308" s="14"/>
      <c r="P4308" s="14"/>
      <c r="Q4308" s="14"/>
      <c r="R4308" s="14"/>
      <c r="S4308" s="14"/>
      <c r="T4308" s="14"/>
      <c r="U4308" s="14"/>
      <c r="V4308" s="14"/>
      <c r="W4308" s="14"/>
      <c r="X4308" s="14"/>
      <c r="Y4308" s="14"/>
      <c r="Z4308" s="14"/>
    </row>
    <row r="4309">
      <c r="A4309" s="106">
        <v>4308.0</v>
      </c>
      <c r="B4309" s="107" t="s">
        <v>8903</v>
      </c>
      <c r="C4309" s="107" t="s">
        <v>4519</v>
      </c>
      <c r="D4309" s="107" t="s">
        <v>4509</v>
      </c>
      <c r="E4309" s="36" t="s">
        <v>10924</v>
      </c>
      <c r="F4309" s="14"/>
      <c r="G4309" s="14"/>
      <c r="H4309" s="14"/>
      <c r="I4309" s="14"/>
      <c r="J4309" s="14"/>
      <c r="K4309" s="14"/>
      <c r="L4309" s="14"/>
      <c r="M4309" s="14"/>
      <c r="N4309" s="14"/>
      <c r="O4309" s="14"/>
      <c r="P4309" s="14"/>
      <c r="Q4309" s="14"/>
      <c r="R4309" s="14"/>
      <c r="S4309" s="14"/>
      <c r="T4309" s="14"/>
      <c r="U4309" s="14"/>
      <c r="V4309" s="14"/>
      <c r="W4309" s="14"/>
      <c r="X4309" s="14"/>
      <c r="Y4309" s="14"/>
      <c r="Z4309" s="14"/>
    </row>
    <row r="4310">
      <c r="A4310" s="106">
        <v>4309.0</v>
      </c>
      <c r="B4310" s="107" t="s">
        <v>8903</v>
      </c>
      <c r="C4310" s="107" t="s">
        <v>10925</v>
      </c>
      <c r="D4310" s="107" t="s">
        <v>4509</v>
      </c>
      <c r="E4310" s="36" t="s">
        <v>10926</v>
      </c>
      <c r="F4310" s="14"/>
      <c r="G4310" s="14"/>
      <c r="H4310" s="14"/>
      <c r="I4310" s="14"/>
      <c r="J4310" s="14"/>
      <c r="K4310" s="14"/>
      <c r="L4310" s="14"/>
      <c r="M4310" s="14"/>
      <c r="N4310" s="14"/>
      <c r="O4310" s="14"/>
      <c r="P4310" s="14"/>
      <c r="Q4310" s="14"/>
      <c r="R4310" s="14"/>
      <c r="S4310" s="14"/>
      <c r="T4310" s="14"/>
      <c r="U4310" s="14"/>
      <c r="V4310" s="14"/>
      <c r="W4310" s="14"/>
      <c r="X4310" s="14"/>
      <c r="Y4310" s="14"/>
      <c r="Z4310" s="14"/>
    </row>
    <row r="4311">
      <c r="A4311" s="106">
        <v>4310.0</v>
      </c>
      <c r="B4311" s="107" t="s">
        <v>8903</v>
      </c>
      <c r="C4311" s="107" t="s">
        <v>10927</v>
      </c>
      <c r="D4311" s="107" t="s">
        <v>4680</v>
      </c>
      <c r="E4311" s="36" t="s">
        <v>10928</v>
      </c>
      <c r="F4311" s="14"/>
      <c r="G4311" s="14"/>
      <c r="H4311" s="14"/>
      <c r="I4311" s="14"/>
      <c r="J4311" s="14"/>
      <c r="K4311" s="14"/>
      <c r="L4311" s="14"/>
      <c r="M4311" s="14"/>
      <c r="N4311" s="14"/>
      <c r="O4311" s="14"/>
      <c r="P4311" s="14"/>
      <c r="Q4311" s="14"/>
      <c r="R4311" s="14"/>
      <c r="S4311" s="14"/>
      <c r="T4311" s="14"/>
      <c r="U4311" s="14"/>
      <c r="V4311" s="14"/>
      <c r="W4311" s="14"/>
      <c r="X4311" s="14"/>
      <c r="Y4311" s="14"/>
      <c r="Z4311" s="14"/>
    </row>
    <row r="4312">
      <c r="A4312" s="106">
        <v>4311.0</v>
      </c>
      <c r="B4312" s="107" t="s">
        <v>8903</v>
      </c>
      <c r="C4312" s="107" t="s">
        <v>6059</v>
      </c>
      <c r="D4312" s="107" t="s">
        <v>4569</v>
      </c>
      <c r="E4312" s="36" t="s">
        <v>10929</v>
      </c>
      <c r="F4312" s="14"/>
      <c r="G4312" s="14"/>
      <c r="H4312" s="14"/>
      <c r="I4312" s="14"/>
      <c r="J4312" s="14"/>
      <c r="K4312" s="14"/>
      <c r="L4312" s="14"/>
      <c r="M4312" s="14"/>
      <c r="N4312" s="14"/>
      <c r="O4312" s="14"/>
      <c r="P4312" s="14"/>
      <c r="Q4312" s="14"/>
      <c r="R4312" s="14"/>
      <c r="S4312" s="14"/>
      <c r="T4312" s="14"/>
      <c r="U4312" s="14"/>
      <c r="V4312" s="14"/>
      <c r="W4312" s="14"/>
      <c r="X4312" s="14"/>
      <c r="Y4312" s="14"/>
      <c r="Z4312" s="14"/>
    </row>
    <row r="4313">
      <c r="A4313" s="106">
        <v>4312.0</v>
      </c>
      <c r="B4313" s="107" t="s">
        <v>8903</v>
      </c>
      <c r="C4313" s="107" t="s">
        <v>4564</v>
      </c>
      <c r="D4313" s="107" t="s">
        <v>4509</v>
      </c>
      <c r="E4313" s="36" t="s">
        <v>10930</v>
      </c>
      <c r="F4313" s="14"/>
      <c r="G4313" s="14"/>
      <c r="H4313" s="14"/>
      <c r="I4313" s="14"/>
      <c r="J4313" s="14"/>
      <c r="K4313" s="14"/>
      <c r="L4313" s="14"/>
      <c r="M4313" s="14"/>
      <c r="N4313" s="14"/>
      <c r="O4313" s="14"/>
      <c r="P4313" s="14"/>
      <c r="Q4313" s="14"/>
      <c r="R4313" s="14"/>
      <c r="S4313" s="14"/>
      <c r="T4313" s="14"/>
      <c r="U4313" s="14"/>
      <c r="V4313" s="14"/>
      <c r="W4313" s="14"/>
      <c r="X4313" s="14"/>
      <c r="Y4313" s="14"/>
      <c r="Z4313" s="14"/>
    </row>
    <row r="4314">
      <c r="A4314" s="106">
        <v>4313.0</v>
      </c>
      <c r="B4314" s="107" t="s">
        <v>8903</v>
      </c>
      <c r="C4314" s="107" t="s">
        <v>10931</v>
      </c>
      <c r="D4314" s="107" t="s">
        <v>4509</v>
      </c>
      <c r="E4314" s="36" t="s">
        <v>4317</v>
      </c>
      <c r="F4314" s="14"/>
      <c r="G4314" s="14"/>
      <c r="H4314" s="14"/>
      <c r="I4314" s="14"/>
      <c r="J4314" s="14"/>
      <c r="K4314" s="14"/>
      <c r="L4314" s="14"/>
      <c r="M4314" s="14"/>
      <c r="N4314" s="14"/>
      <c r="O4314" s="14"/>
      <c r="P4314" s="14"/>
      <c r="Q4314" s="14"/>
      <c r="R4314" s="14"/>
      <c r="S4314" s="14"/>
      <c r="T4314" s="14"/>
      <c r="U4314" s="14"/>
      <c r="V4314" s="14"/>
      <c r="W4314" s="14"/>
      <c r="X4314" s="14"/>
      <c r="Y4314" s="14"/>
      <c r="Z4314" s="14"/>
    </row>
    <row r="4315">
      <c r="A4315" s="106">
        <v>4314.0</v>
      </c>
      <c r="B4315" s="107" t="s">
        <v>8903</v>
      </c>
      <c r="C4315" s="107" t="s">
        <v>10932</v>
      </c>
      <c r="D4315" s="107" t="s">
        <v>5178</v>
      </c>
      <c r="E4315" s="36" t="s">
        <v>10933</v>
      </c>
      <c r="F4315" s="14"/>
      <c r="G4315" s="14"/>
      <c r="H4315" s="14"/>
      <c r="I4315" s="14"/>
      <c r="J4315" s="14"/>
      <c r="K4315" s="14"/>
      <c r="L4315" s="14"/>
      <c r="M4315" s="14"/>
      <c r="N4315" s="14"/>
      <c r="O4315" s="14"/>
      <c r="P4315" s="14"/>
      <c r="Q4315" s="14"/>
      <c r="R4315" s="14"/>
      <c r="S4315" s="14"/>
      <c r="T4315" s="14"/>
      <c r="U4315" s="14"/>
      <c r="V4315" s="14"/>
      <c r="W4315" s="14"/>
      <c r="X4315" s="14"/>
      <c r="Y4315" s="14"/>
      <c r="Z4315" s="14"/>
    </row>
    <row r="4316">
      <c r="A4316" s="106">
        <v>4315.0</v>
      </c>
      <c r="B4316" s="107" t="s">
        <v>8903</v>
      </c>
      <c r="C4316" s="107" t="s">
        <v>5398</v>
      </c>
      <c r="D4316" s="107" t="s">
        <v>4509</v>
      </c>
      <c r="E4316" s="36" t="s">
        <v>10934</v>
      </c>
      <c r="F4316" s="14"/>
      <c r="G4316" s="14"/>
      <c r="H4316" s="14"/>
      <c r="I4316" s="14"/>
      <c r="J4316" s="14"/>
      <c r="K4316" s="14"/>
      <c r="L4316" s="14"/>
      <c r="M4316" s="14"/>
      <c r="N4316" s="14"/>
      <c r="O4316" s="14"/>
      <c r="P4316" s="14"/>
      <c r="Q4316" s="14"/>
      <c r="R4316" s="14"/>
      <c r="S4316" s="14"/>
      <c r="T4316" s="14"/>
      <c r="U4316" s="14"/>
      <c r="V4316" s="14"/>
      <c r="W4316" s="14"/>
      <c r="X4316" s="14"/>
      <c r="Y4316" s="14"/>
      <c r="Z4316" s="14"/>
    </row>
    <row r="4317">
      <c r="A4317" s="106">
        <v>4316.0</v>
      </c>
      <c r="B4317" s="107" t="s">
        <v>8903</v>
      </c>
      <c r="C4317" s="107" t="s">
        <v>5990</v>
      </c>
      <c r="D4317" s="107" t="s">
        <v>4509</v>
      </c>
      <c r="E4317" s="36" t="s">
        <v>10935</v>
      </c>
      <c r="F4317" s="14"/>
      <c r="G4317" s="14"/>
      <c r="H4317" s="14"/>
      <c r="I4317" s="14"/>
      <c r="J4317" s="14"/>
      <c r="K4317" s="14"/>
      <c r="L4317" s="14"/>
      <c r="M4317" s="14"/>
      <c r="N4317" s="14"/>
      <c r="O4317" s="14"/>
      <c r="P4317" s="14"/>
      <c r="Q4317" s="14"/>
      <c r="R4317" s="14"/>
      <c r="S4317" s="14"/>
      <c r="T4317" s="14"/>
      <c r="U4317" s="14"/>
      <c r="V4317" s="14"/>
      <c r="W4317" s="14"/>
      <c r="X4317" s="14"/>
      <c r="Y4317" s="14"/>
      <c r="Z4317" s="14"/>
    </row>
    <row r="4318">
      <c r="A4318" s="106">
        <v>4317.0</v>
      </c>
      <c r="B4318" s="107" t="s">
        <v>8903</v>
      </c>
      <c r="C4318" s="107" t="s">
        <v>4530</v>
      </c>
      <c r="D4318" s="107" t="s">
        <v>4509</v>
      </c>
      <c r="E4318" s="36" t="s">
        <v>10936</v>
      </c>
      <c r="F4318" s="14"/>
      <c r="G4318" s="14"/>
      <c r="H4318" s="14"/>
      <c r="I4318" s="14"/>
      <c r="J4318" s="14"/>
      <c r="K4318" s="14"/>
      <c r="L4318" s="14"/>
      <c r="M4318" s="14"/>
      <c r="N4318" s="14"/>
      <c r="O4318" s="14"/>
      <c r="P4318" s="14"/>
      <c r="Q4318" s="14"/>
      <c r="R4318" s="14"/>
      <c r="S4318" s="14"/>
      <c r="T4318" s="14"/>
      <c r="U4318" s="14"/>
      <c r="V4318" s="14"/>
      <c r="W4318" s="14"/>
      <c r="X4318" s="14"/>
      <c r="Y4318" s="14"/>
      <c r="Z4318" s="14"/>
    </row>
    <row r="4319">
      <c r="A4319" s="106">
        <v>4318.0</v>
      </c>
      <c r="B4319" s="107" t="s">
        <v>8903</v>
      </c>
      <c r="C4319" s="107" t="s">
        <v>4530</v>
      </c>
      <c r="D4319" s="107" t="s">
        <v>4509</v>
      </c>
      <c r="E4319" s="36" t="s">
        <v>10937</v>
      </c>
      <c r="F4319" s="14"/>
      <c r="G4319" s="14"/>
      <c r="H4319" s="14"/>
      <c r="I4319" s="14"/>
      <c r="J4319" s="14"/>
      <c r="K4319" s="14"/>
      <c r="L4319" s="14"/>
      <c r="M4319" s="14"/>
      <c r="N4319" s="14"/>
      <c r="O4319" s="14"/>
      <c r="P4319" s="14"/>
      <c r="Q4319" s="14"/>
      <c r="R4319" s="14"/>
      <c r="S4319" s="14"/>
      <c r="T4319" s="14"/>
      <c r="U4319" s="14"/>
      <c r="V4319" s="14"/>
      <c r="W4319" s="14"/>
      <c r="X4319" s="14"/>
      <c r="Y4319" s="14"/>
      <c r="Z4319" s="14"/>
    </row>
    <row r="4320">
      <c r="A4320" s="106">
        <v>4319.0</v>
      </c>
      <c r="B4320" s="107" t="s">
        <v>8903</v>
      </c>
      <c r="C4320" s="107" t="s">
        <v>10938</v>
      </c>
      <c r="D4320" s="107" t="s">
        <v>4509</v>
      </c>
      <c r="E4320" s="36" t="s">
        <v>10939</v>
      </c>
      <c r="F4320" s="14"/>
      <c r="G4320" s="14"/>
      <c r="H4320" s="14"/>
      <c r="I4320" s="14"/>
      <c r="J4320" s="14"/>
      <c r="K4320" s="14"/>
      <c r="L4320" s="14"/>
      <c r="M4320" s="14"/>
      <c r="N4320" s="14"/>
      <c r="O4320" s="14"/>
      <c r="P4320" s="14"/>
      <c r="Q4320" s="14"/>
      <c r="R4320" s="14"/>
      <c r="S4320" s="14"/>
      <c r="T4320" s="14"/>
      <c r="U4320" s="14"/>
      <c r="V4320" s="14"/>
      <c r="W4320" s="14"/>
      <c r="X4320" s="14"/>
      <c r="Y4320" s="14"/>
      <c r="Z4320" s="14"/>
    </row>
    <row r="4321">
      <c r="A4321" s="106">
        <v>4320.0</v>
      </c>
      <c r="B4321" s="107" t="s">
        <v>8903</v>
      </c>
      <c r="C4321" s="107" t="s">
        <v>10940</v>
      </c>
      <c r="D4321" s="107" t="s">
        <v>4680</v>
      </c>
      <c r="E4321" s="36" t="s">
        <v>10941</v>
      </c>
      <c r="F4321" s="14"/>
      <c r="G4321" s="14"/>
      <c r="H4321" s="14"/>
      <c r="I4321" s="14"/>
      <c r="J4321" s="14"/>
      <c r="K4321" s="14"/>
      <c r="L4321" s="14"/>
      <c r="M4321" s="14"/>
      <c r="N4321" s="14"/>
      <c r="O4321" s="14"/>
      <c r="P4321" s="14"/>
      <c r="Q4321" s="14"/>
      <c r="R4321" s="14"/>
      <c r="S4321" s="14"/>
      <c r="T4321" s="14"/>
      <c r="U4321" s="14"/>
      <c r="V4321" s="14"/>
      <c r="W4321" s="14"/>
      <c r="X4321" s="14"/>
      <c r="Y4321" s="14"/>
      <c r="Z4321" s="14"/>
    </row>
    <row r="4322">
      <c r="A4322" s="106">
        <v>4321.0</v>
      </c>
      <c r="B4322" s="107" t="s">
        <v>8903</v>
      </c>
      <c r="C4322" s="107" t="s">
        <v>6415</v>
      </c>
      <c r="D4322" s="107" t="s">
        <v>4509</v>
      </c>
      <c r="E4322" s="36" t="s">
        <v>10942</v>
      </c>
      <c r="F4322" s="14"/>
      <c r="G4322" s="14"/>
      <c r="H4322" s="14"/>
      <c r="I4322" s="14"/>
      <c r="J4322" s="14"/>
      <c r="K4322" s="14"/>
      <c r="L4322" s="14"/>
      <c r="M4322" s="14"/>
      <c r="N4322" s="14"/>
      <c r="O4322" s="14"/>
      <c r="P4322" s="14"/>
      <c r="Q4322" s="14"/>
      <c r="R4322" s="14"/>
      <c r="S4322" s="14"/>
      <c r="T4322" s="14"/>
      <c r="U4322" s="14"/>
      <c r="V4322" s="14"/>
      <c r="W4322" s="14"/>
      <c r="X4322" s="14"/>
      <c r="Y4322" s="14"/>
      <c r="Z4322" s="14"/>
    </row>
    <row r="4323">
      <c r="A4323" s="106">
        <v>4322.0</v>
      </c>
      <c r="B4323" s="107" t="s">
        <v>8903</v>
      </c>
      <c r="C4323" s="107" t="s">
        <v>10943</v>
      </c>
      <c r="D4323" s="107" t="s">
        <v>4509</v>
      </c>
      <c r="E4323" s="36" t="s">
        <v>10944</v>
      </c>
      <c r="F4323" s="14"/>
      <c r="G4323" s="14"/>
      <c r="H4323" s="14"/>
      <c r="I4323" s="14"/>
      <c r="J4323" s="14"/>
      <c r="K4323" s="14"/>
      <c r="L4323" s="14"/>
      <c r="M4323" s="14"/>
      <c r="N4323" s="14"/>
      <c r="O4323" s="14"/>
      <c r="P4323" s="14"/>
      <c r="Q4323" s="14"/>
      <c r="R4323" s="14"/>
      <c r="S4323" s="14"/>
      <c r="T4323" s="14"/>
      <c r="U4323" s="14"/>
      <c r="V4323" s="14"/>
      <c r="W4323" s="14"/>
      <c r="X4323" s="14"/>
      <c r="Y4323" s="14"/>
      <c r="Z4323" s="14"/>
    </row>
    <row r="4324">
      <c r="A4324" s="106">
        <v>4323.0</v>
      </c>
      <c r="B4324" s="107" t="s">
        <v>8903</v>
      </c>
      <c r="C4324" s="107" t="s">
        <v>5381</v>
      </c>
      <c r="D4324" s="107" t="s">
        <v>4509</v>
      </c>
      <c r="E4324" s="36" t="s">
        <v>10945</v>
      </c>
      <c r="F4324" s="14"/>
      <c r="G4324" s="14"/>
      <c r="H4324" s="14"/>
      <c r="I4324" s="14"/>
      <c r="J4324" s="14"/>
      <c r="K4324" s="14"/>
      <c r="L4324" s="14"/>
      <c r="M4324" s="14"/>
      <c r="N4324" s="14"/>
      <c r="O4324" s="14"/>
      <c r="P4324" s="14"/>
      <c r="Q4324" s="14"/>
      <c r="R4324" s="14"/>
      <c r="S4324" s="14"/>
      <c r="T4324" s="14"/>
      <c r="U4324" s="14"/>
      <c r="V4324" s="14"/>
      <c r="W4324" s="14"/>
      <c r="X4324" s="14"/>
      <c r="Y4324" s="14"/>
      <c r="Z4324" s="14"/>
    </row>
    <row r="4325">
      <c r="A4325" s="106">
        <v>4324.0</v>
      </c>
      <c r="B4325" s="107" t="s">
        <v>8903</v>
      </c>
      <c r="C4325" s="107" t="s">
        <v>5792</v>
      </c>
      <c r="D4325" s="107" t="s">
        <v>4509</v>
      </c>
      <c r="E4325" s="36" t="s">
        <v>10946</v>
      </c>
      <c r="F4325" s="14"/>
      <c r="G4325" s="14"/>
      <c r="H4325" s="14"/>
      <c r="I4325" s="14"/>
      <c r="J4325" s="14"/>
      <c r="K4325" s="14"/>
      <c r="L4325" s="14"/>
      <c r="M4325" s="14"/>
      <c r="N4325" s="14"/>
      <c r="O4325" s="14"/>
      <c r="P4325" s="14"/>
      <c r="Q4325" s="14"/>
      <c r="R4325" s="14"/>
      <c r="S4325" s="14"/>
      <c r="T4325" s="14"/>
      <c r="U4325" s="14"/>
      <c r="V4325" s="14"/>
      <c r="W4325" s="14"/>
      <c r="X4325" s="14"/>
      <c r="Y4325" s="14"/>
      <c r="Z4325" s="14"/>
    </row>
    <row r="4326">
      <c r="A4326" s="106">
        <v>4325.0</v>
      </c>
      <c r="B4326" s="107" t="s">
        <v>8903</v>
      </c>
      <c r="C4326" s="107" t="s">
        <v>4782</v>
      </c>
      <c r="D4326" s="107" t="s">
        <v>4509</v>
      </c>
      <c r="E4326" s="36" t="s">
        <v>10947</v>
      </c>
      <c r="F4326" s="14"/>
      <c r="G4326" s="14"/>
      <c r="H4326" s="14"/>
      <c r="I4326" s="14"/>
      <c r="J4326" s="14"/>
      <c r="K4326" s="14"/>
      <c r="L4326" s="14"/>
      <c r="M4326" s="14"/>
      <c r="N4326" s="14"/>
      <c r="O4326" s="14"/>
      <c r="P4326" s="14"/>
      <c r="Q4326" s="14"/>
      <c r="R4326" s="14"/>
      <c r="S4326" s="14"/>
      <c r="T4326" s="14"/>
      <c r="U4326" s="14"/>
      <c r="V4326" s="14"/>
      <c r="W4326" s="14"/>
      <c r="X4326" s="14"/>
      <c r="Y4326" s="14"/>
      <c r="Z4326" s="14"/>
    </row>
    <row r="4327">
      <c r="A4327" s="106">
        <v>4326.0</v>
      </c>
      <c r="B4327" s="107" t="s">
        <v>8903</v>
      </c>
      <c r="C4327" s="107" t="s">
        <v>6624</v>
      </c>
      <c r="D4327" s="107" t="s">
        <v>4509</v>
      </c>
      <c r="E4327" s="36" t="s">
        <v>10929</v>
      </c>
      <c r="F4327" s="14"/>
      <c r="G4327" s="14"/>
      <c r="H4327" s="14"/>
      <c r="I4327" s="14"/>
      <c r="J4327" s="14"/>
      <c r="K4327" s="14"/>
      <c r="L4327" s="14"/>
      <c r="M4327" s="14"/>
      <c r="N4327" s="14"/>
      <c r="O4327" s="14"/>
      <c r="P4327" s="14"/>
      <c r="Q4327" s="14"/>
      <c r="R4327" s="14"/>
      <c r="S4327" s="14"/>
      <c r="T4327" s="14"/>
      <c r="U4327" s="14"/>
      <c r="V4327" s="14"/>
      <c r="W4327" s="14"/>
      <c r="X4327" s="14"/>
      <c r="Y4327" s="14"/>
      <c r="Z4327" s="14"/>
    </row>
    <row r="4328">
      <c r="A4328" s="106">
        <v>4327.0</v>
      </c>
      <c r="B4328" s="107" t="s">
        <v>8903</v>
      </c>
      <c r="C4328" s="107" t="s">
        <v>10948</v>
      </c>
      <c r="D4328" s="107" t="s">
        <v>4509</v>
      </c>
      <c r="E4328" s="36" t="s">
        <v>10949</v>
      </c>
      <c r="F4328" s="14"/>
      <c r="G4328" s="14"/>
      <c r="H4328" s="14"/>
      <c r="I4328" s="14"/>
      <c r="J4328" s="14"/>
      <c r="K4328" s="14"/>
      <c r="L4328" s="14"/>
      <c r="M4328" s="14"/>
      <c r="N4328" s="14"/>
      <c r="O4328" s="14"/>
      <c r="P4328" s="14"/>
      <c r="Q4328" s="14"/>
      <c r="R4328" s="14"/>
      <c r="S4328" s="14"/>
      <c r="T4328" s="14"/>
      <c r="U4328" s="14"/>
      <c r="V4328" s="14"/>
      <c r="W4328" s="14"/>
      <c r="X4328" s="14"/>
      <c r="Y4328" s="14"/>
      <c r="Z4328" s="14"/>
    </row>
    <row r="4329">
      <c r="A4329" s="106">
        <v>4328.0</v>
      </c>
      <c r="B4329" s="107" t="s">
        <v>8903</v>
      </c>
      <c r="C4329" s="107" t="s">
        <v>7218</v>
      </c>
      <c r="D4329" s="107" t="s">
        <v>4509</v>
      </c>
      <c r="E4329" s="36" t="s">
        <v>10950</v>
      </c>
      <c r="F4329" s="14"/>
      <c r="G4329" s="14"/>
      <c r="H4329" s="14"/>
      <c r="I4329" s="14"/>
      <c r="J4329" s="14"/>
      <c r="K4329" s="14"/>
      <c r="L4329" s="14"/>
      <c r="M4329" s="14"/>
      <c r="N4329" s="14"/>
      <c r="O4329" s="14"/>
      <c r="P4329" s="14"/>
      <c r="Q4329" s="14"/>
      <c r="R4329" s="14"/>
      <c r="S4329" s="14"/>
      <c r="T4329" s="14"/>
      <c r="U4329" s="14"/>
      <c r="V4329" s="14"/>
      <c r="W4329" s="14"/>
      <c r="X4329" s="14"/>
      <c r="Y4329" s="14"/>
      <c r="Z4329" s="14"/>
    </row>
    <row r="4330">
      <c r="A4330" s="106">
        <v>4329.0</v>
      </c>
      <c r="B4330" s="107" t="s">
        <v>8903</v>
      </c>
      <c r="C4330" s="107" t="s">
        <v>5631</v>
      </c>
      <c r="D4330" s="107" t="s">
        <v>4509</v>
      </c>
      <c r="E4330" s="36" t="s">
        <v>10951</v>
      </c>
      <c r="F4330" s="14"/>
      <c r="G4330" s="14"/>
      <c r="H4330" s="14"/>
      <c r="I4330" s="14"/>
      <c r="J4330" s="14"/>
      <c r="K4330" s="14"/>
      <c r="L4330" s="14"/>
      <c r="M4330" s="14"/>
      <c r="N4330" s="14"/>
      <c r="O4330" s="14"/>
      <c r="P4330" s="14"/>
      <c r="Q4330" s="14"/>
      <c r="R4330" s="14"/>
      <c r="S4330" s="14"/>
      <c r="T4330" s="14"/>
      <c r="U4330" s="14"/>
      <c r="V4330" s="14"/>
      <c r="W4330" s="14"/>
      <c r="X4330" s="14"/>
      <c r="Y4330" s="14"/>
      <c r="Z4330" s="14"/>
    </row>
    <row r="4331">
      <c r="A4331" s="106">
        <v>4330.0</v>
      </c>
      <c r="B4331" s="107" t="s">
        <v>8903</v>
      </c>
      <c r="C4331" s="107" t="s">
        <v>6460</v>
      </c>
      <c r="D4331" s="107" t="s">
        <v>4509</v>
      </c>
      <c r="E4331" s="36" t="s">
        <v>10952</v>
      </c>
      <c r="F4331" s="14"/>
      <c r="G4331" s="14"/>
      <c r="H4331" s="14"/>
      <c r="I4331" s="14"/>
      <c r="J4331" s="14"/>
      <c r="K4331" s="14"/>
      <c r="L4331" s="14"/>
      <c r="M4331" s="14"/>
      <c r="N4331" s="14"/>
      <c r="O4331" s="14"/>
      <c r="P4331" s="14"/>
      <c r="Q4331" s="14"/>
      <c r="R4331" s="14"/>
      <c r="S4331" s="14"/>
      <c r="T4331" s="14"/>
      <c r="U4331" s="14"/>
      <c r="V4331" s="14"/>
      <c r="W4331" s="14"/>
      <c r="X4331" s="14"/>
      <c r="Y4331" s="14"/>
      <c r="Z4331" s="14"/>
    </row>
    <row r="4332">
      <c r="A4332" s="106">
        <v>4331.0</v>
      </c>
      <c r="B4332" s="107" t="s">
        <v>8903</v>
      </c>
      <c r="C4332" s="107" t="s">
        <v>10953</v>
      </c>
      <c r="D4332" s="107" t="s">
        <v>4509</v>
      </c>
      <c r="E4332" s="36" t="s">
        <v>10954</v>
      </c>
      <c r="F4332" s="14"/>
      <c r="G4332" s="14"/>
      <c r="H4332" s="14"/>
      <c r="I4332" s="14"/>
      <c r="J4332" s="14"/>
      <c r="K4332" s="14"/>
      <c r="L4332" s="14"/>
      <c r="M4332" s="14"/>
      <c r="N4332" s="14"/>
      <c r="O4332" s="14"/>
      <c r="P4332" s="14"/>
      <c r="Q4332" s="14"/>
      <c r="R4332" s="14"/>
      <c r="S4332" s="14"/>
      <c r="T4332" s="14"/>
      <c r="U4332" s="14"/>
      <c r="V4332" s="14"/>
      <c r="W4332" s="14"/>
      <c r="X4332" s="14"/>
      <c r="Y4332" s="14"/>
      <c r="Z4332" s="14"/>
    </row>
    <row r="4333">
      <c r="A4333" s="106">
        <v>4332.0</v>
      </c>
      <c r="B4333" s="107" t="s">
        <v>8903</v>
      </c>
      <c r="C4333" s="107" t="s">
        <v>10955</v>
      </c>
      <c r="D4333" s="107" t="s">
        <v>4509</v>
      </c>
      <c r="E4333" s="36" t="s">
        <v>10956</v>
      </c>
      <c r="F4333" s="14"/>
      <c r="G4333" s="14"/>
      <c r="H4333" s="14"/>
      <c r="I4333" s="14"/>
      <c r="J4333" s="14"/>
      <c r="K4333" s="14"/>
      <c r="L4333" s="14"/>
      <c r="M4333" s="14"/>
      <c r="N4333" s="14"/>
      <c r="O4333" s="14"/>
      <c r="P4333" s="14"/>
      <c r="Q4333" s="14"/>
      <c r="R4333" s="14"/>
      <c r="S4333" s="14"/>
      <c r="T4333" s="14"/>
      <c r="U4333" s="14"/>
      <c r="V4333" s="14"/>
      <c r="W4333" s="14"/>
      <c r="X4333" s="14"/>
      <c r="Y4333" s="14"/>
      <c r="Z4333" s="14"/>
    </row>
    <row r="4334">
      <c r="A4334" s="106">
        <v>4333.0</v>
      </c>
      <c r="B4334" s="107" t="s">
        <v>8903</v>
      </c>
      <c r="C4334" s="107" t="s">
        <v>5245</v>
      </c>
      <c r="D4334" s="107" t="s">
        <v>4509</v>
      </c>
      <c r="E4334" s="36" t="s">
        <v>10957</v>
      </c>
      <c r="F4334" s="14"/>
      <c r="G4334" s="14"/>
      <c r="H4334" s="14"/>
      <c r="I4334" s="14"/>
      <c r="J4334" s="14"/>
      <c r="K4334" s="14"/>
      <c r="L4334" s="14"/>
      <c r="M4334" s="14"/>
      <c r="N4334" s="14"/>
      <c r="O4334" s="14"/>
      <c r="P4334" s="14"/>
      <c r="Q4334" s="14"/>
      <c r="R4334" s="14"/>
      <c r="S4334" s="14"/>
      <c r="T4334" s="14"/>
      <c r="U4334" s="14"/>
      <c r="V4334" s="14"/>
      <c r="W4334" s="14"/>
      <c r="X4334" s="14"/>
      <c r="Y4334" s="14"/>
      <c r="Z4334" s="14"/>
    </row>
    <row r="4335">
      <c r="A4335" s="106">
        <v>4334.0</v>
      </c>
      <c r="B4335" s="107" t="s">
        <v>8903</v>
      </c>
      <c r="C4335" s="107" t="s">
        <v>4529</v>
      </c>
      <c r="D4335" s="107" t="s">
        <v>4680</v>
      </c>
      <c r="E4335" s="36" t="s">
        <v>10958</v>
      </c>
      <c r="F4335" s="14"/>
      <c r="G4335" s="14"/>
      <c r="H4335" s="14"/>
      <c r="I4335" s="14"/>
      <c r="J4335" s="14"/>
      <c r="K4335" s="14"/>
      <c r="L4335" s="14"/>
      <c r="M4335" s="14"/>
      <c r="N4335" s="14"/>
      <c r="O4335" s="14"/>
      <c r="P4335" s="14"/>
      <c r="Q4335" s="14"/>
      <c r="R4335" s="14"/>
      <c r="S4335" s="14"/>
      <c r="T4335" s="14"/>
      <c r="U4335" s="14"/>
      <c r="V4335" s="14"/>
      <c r="W4335" s="14"/>
      <c r="X4335" s="14"/>
      <c r="Y4335" s="14"/>
      <c r="Z4335" s="14"/>
    </row>
    <row r="4336">
      <c r="A4336" s="106">
        <v>4335.0</v>
      </c>
      <c r="B4336" s="107" t="s">
        <v>8903</v>
      </c>
      <c r="C4336" s="108">
        <v>825.0</v>
      </c>
      <c r="D4336" s="107" t="s">
        <v>4509</v>
      </c>
      <c r="E4336" s="36" t="s">
        <v>10959</v>
      </c>
      <c r="F4336" s="14"/>
      <c r="G4336" s="14"/>
      <c r="H4336" s="14"/>
      <c r="I4336" s="14"/>
      <c r="J4336" s="14"/>
      <c r="K4336" s="14"/>
      <c r="L4336" s="14"/>
      <c r="M4336" s="14"/>
      <c r="N4336" s="14"/>
      <c r="O4336" s="14"/>
      <c r="P4336" s="14"/>
      <c r="Q4336" s="14"/>
      <c r="R4336" s="14"/>
      <c r="S4336" s="14"/>
      <c r="T4336" s="14"/>
      <c r="U4336" s="14"/>
      <c r="V4336" s="14"/>
      <c r="W4336" s="14"/>
      <c r="X4336" s="14"/>
      <c r="Y4336" s="14"/>
      <c r="Z4336" s="14"/>
    </row>
    <row r="4337">
      <c r="A4337" s="106">
        <v>4336.0</v>
      </c>
      <c r="B4337" s="107" t="s">
        <v>8903</v>
      </c>
      <c r="C4337" s="107" t="s">
        <v>8494</v>
      </c>
      <c r="D4337" s="107" t="s">
        <v>4509</v>
      </c>
      <c r="E4337" s="36" t="s">
        <v>10960</v>
      </c>
      <c r="F4337" s="14"/>
      <c r="G4337" s="14"/>
      <c r="H4337" s="14"/>
      <c r="I4337" s="14"/>
      <c r="J4337" s="14"/>
      <c r="K4337" s="14"/>
      <c r="L4337" s="14"/>
      <c r="M4337" s="14"/>
      <c r="N4337" s="14"/>
      <c r="O4337" s="14"/>
      <c r="P4337" s="14"/>
      <c r="Q4337" s="14"/>
      <c r="R4337" s="14"/>
      <c r="S4337" s="14"/>
      <c r="T4337" s="14"/>
      <c r="U4337" s="14"/>
      <c r="V4337" s="14"/>
      <c r="W4337" s="14"/>
      <c r="X4337" s="14"/>
      <c r="Y4337" s="14"/>
      <c r="Z4337" s="14"/>
    </row>
    <row r="4338">
      <c r="A4338" s="106">
        <v>4337.0</v>
      </c>
      <c r="B4338" s="107" t="s">
        <v>8903</v>
      </c>
      <c r="C4338" s="107" t="s">
        <v>4682</v>
      </c>
      <c r="D4338" s="107" t="s">
        <v>4509</v>
      </c>
      <c r="E4338" s="36" t="s">
        <v>10961</v>
      </c>
      <c r="F4338" s="14"/>
      <c r="G4338" s="14"/>
      <c r="H4338" s="14"/>
      <c r="I4338" s="14"/>
      <c r="J4338" s="14"/>
      <c r="K4338" s="14"/>
      <c r="L4338" s="14"/>
      <c r="M4338" s="14"/>
      <c r="N4338" s="14"/>
      <c r="O4338" s="14"/>
      <c r="P4338" s="14"/>
      <c r="Q4338" s="14"/>
      <c r="R4338" s="14"/>
      <c r="S4338" s="14"/>
      <c r="T4338" s="14"/>
      <c r="U4338" s="14"/>
      <c r="V4338" s="14"/>
      <c r="W4338" s="14"/>
      <c r="X4338" s="14"/>
      <c r="Y4338" s="14"/>
      <c r="Z4338" s="14"/>
    </row>
    <row r="4339">
      <c r="A4339" s="106">
        <v>4338.0</v>
      </c>
      <c r="B4339" s="107" t="s">
        <v>8903</v>
      </c>
      <c r="C4339" s="107" t="s">
        <v>10962</v>
      </c>
      <c r="D4339" s="107" t="s">
        <v>4505</v>
      </c>
      <c r="E4339" s="36" t="s">
        <v>10963</v>
      </c>
      <c r="F4339" s="14"/>
      <c r="G4339" s="14"/>
      <c r="H4339" s="14"/>
      <c r="I4339" s="14"/>
      <c r="J4339" s="14"/>
      <c r="K4339" s="14"/>
      <c r="L4339" s="14"/>
      <c r="M4339" s="14"/>
      <c r="N4339" s="14"/>
      <c r="O4339" s="14"/>
      <c r="P4339" s="14"/>
      <c r="Q4339" s="14"/>
      <c r="R4339" s="14"/>
      <c r="S4339" s="14"/>
      <c r="T4339" s="14"/>
      <c r="U4339" s="14"/>
      <c r="V4339" s="14"/>
      <c r="W4339" s="14"/>
      <c r="X4339" s="14"/>
      <c r="Y4339" s="14"/>
      <c r="Z4339" s="14"/>
    </row>
    <row r="4340">
      <c r="A4340" s="106">
        <v>4339.0</v>
      </c>
      <c r="B4340" s="107" t="s">
        <v>8903</v>
      </c>
      <c r="C4340" s="107" t="s">
        <v>10964</v>
      </c>
      <c r="D4340" s="107" t="s">
        <v>4509</v>
      </c>
      <c r="E4340" s="36" t="s">
        <v>10965</v>
      </c>
      <c r="F4340" s="14"/>
      <c r="G4340" s="14"/>
      <c r="H4340" s="14"/>
      <c r="I4340" s="14"/>
      <c r="J4340" s="14"/>
      <c r="K4340" s="14"/>
      <c r="L4340" s="14"/>
      <c r="M4340" s="14"/>
      <c r="N4340" s="14"/>
      <c r="O4340" s="14"/>
      <c r="P4340" s="14"/>
      <c r="Q4340" s="14"/>
      <c r="R4340" s="14"/>
      <c r="S4340" s="14"/>
      <c r="T4340" s="14"/>
      <c r="U4340" s="14"/>
      <c r="V4340" s="14"/>
      <c r="W4340" s="14"/>
      <c r="X4340" s="14"/>
      <c r="Y4340" s="14"/>
      <c r="Z4340" s="14"/>
    </row>
    <row r="4341">
      <c r="A4341" s="106">
        <v>4340.0</v>
      </c>
      <c r="B4341" s="107" t="s">
        <v>8903</v>
      </c>
      <c r="C4341" s="107" t="s">
        <v>10966</v>
      </c>
      <c r="D4341" s="107" t="s">
        <v>4509</v>
      </c>
      <c r="E4341" s="36" t="s">
        <v>10967</v>
      </c>
      <c r="F4341" s="14"/>
      <c r="G4341" s="14"/>
      <c r="H4341" s="14"/>
      <c r="I4341" s="14"/>
      <c r="J4341" s="14"/>
      <c r="K4341" s="14"/>
      <c r="L4341" s="14"/>
      <c r="M4341" s="14"/>
      <c r="N4341" s="14"/>
      <c r="O4341" s="14"/>
      <c r="P4341" s="14"/>
      <c r="Q4341" s="14"/>
      <c r="R4341" s="14"/>
      <c r="S4341" s="14"/>
      <c r="T4341" s="14"/>
      <c r="U4341" s="14"/>
      <c r="V4341" s="14"/>
      <c r="W4341" s="14"/>
      <c r="X4341" s="14"/>
      <c r="Y4341" s="14"/>
      <c r="Z4341" s="14"/>
    </row>
    <row r="4342">
      <c r="A4342" s="106">
        <v>4341.0</v>
      </c>
      <c r="B4342" s="107" t="s">
        <v>8903</v>
      </c>
      <c r="C4342" s="107" t="s">
        <v>10968</v>
      </c>
      <c r="D4342" s="107" t="s">
        <v>4509</v>
      </c>
      <c r="E4342" s="36" t="s">
        <v>10969</v>
      </c>
      <c r="F4342" s="14"/>
      <c r="G4342" s="14"/>
      <c r="H4342" s="14"/>
      <c r="I4342" s="14"/>
      <c r="J4342" s="14"/>
      <c r="K4342" s="14"/>
      <c r="L4342" s="14"/>
      <c r="M4342" s="14"/>
      <c r="N4342" s="14"/>
      <c r="O4342" s="14"/>
      <c r="P4342" s="14"/>
      <c r="Q4342" s="14"/>
      <c r="R4342" s="14"/>
      <c r="S4342" s="14"/>
      <c r="T4342" s="14"/>
      <c r="U4342" s="14"/>
      <c r="V4342" s="14"/>
      <c r="W4342" s="14"/>
      <c r="X4342" s="14"/>
      <c r="Y4342" s="14"/>
      <c r="Z4342" s="14"/>
    </row>
    <row r="4343">
      <c r="A4343" s="106">
        <v>4342.0</v>
      </c>
      <c r="B4343" s="107" t="s">
        <v>8903</v>
      </c>
      <c r="C4343" s="107" t="s">
        <v>10970</v>
      </c>
      <c r="D4343" s="107" t="s">
        <v>4509</v>
      </c>
      <c r="E4343" s="36" t="s">
        <v>10971</v>
      </c>
      <c r="F4343" s="14"/>
      <c r="G4343" s="14"/>
      <c r="H4343" s="14"/>
      <c r="I4343" s="14"/>
      <c r="J4343" s="14"/>
      <c r="K4343" s="14"/>
      <c r="L4343" s="14"/>
      <c r="M4343" s="14"/>
      <c r="N4343" s="14"/>
      <c r="O4343" s="14"/>
      <c r="P4343" s="14"/>
      <c r="Q4343" s="14"/>
      <c r="R4343" s="14"/>
      <c r="S4343" s="14"/>
      <c r="T4343" s="14"/>
      <c r="U4343" s="14"/>
      <c r="V4343" s="14"/>
      <c r="W4343" s="14"/>
      <c r="X4343" s="14"/>
      <c r="Y4343" s="14"/>
      <c r="Z4343" s="14"/>
    </row>
    <row r="4344">
      <c r="A4344" s="106">
        <v>4343.0</v>
      </c>
      <c r="B4344" s="107" t="s">
        <v>8903</v>
      </c>
      <c r="C4344" s="107" t="s">
        <v>10972</v>
      </c>
      <c r="D4344" s="107" t="s">
        <v>4509</v>
      </c>
      <c r="E4344" s="36" t="s">
        <v>10973</v>
      </c>
      <c r="F4344" s="14"/>
      <c r="G4344" s="14"/>
      <c r="H4344" s="14"/>
      <c r="I4344" s="14"/>
      <c r="J4344" s="14"/>
      <c r="K4344" s="14"/>
      <c r="L4344" s="14"/>
      <c r="M4344" s="14"/>
      <c r="N4344" s="14"/>
      <c r="O4344" s="14"/>
      <c r="P4344" s="14"/>
      <c r="Q4344" s="14"/>
      <c r="R4344" s="14"/>
      <c r="S4344" s="14"/>
      <c r="T4344" s="14"/>
      <c r="U4344" s="14"/>
      <c r="V4344" s="14"/>
      <c r="W4344" s="14"/>
      <c r="X4344" s="14"/>
      <c r="Y4344" s="14"/>
      <c r="Z4344" s="14"/>
    </row>
    <row r="4345">
      <c r="A4345" s="106">
        <v>4344.0</v>
      </c>
      <c r="B4345" s="107" t="s">
        <v>8903</v>
      </c>
      <c r="C4345" s="107" t="s">
        <v>8911</v>
      </c>
      <c r="D4345" s="107" t="s">
        <v>4509</v>
      </c>
      <c r="E4345" s="36" t="s">
        <v>10974</v>
      </c>
      <c r="F4345" s="14"/>
      <c r="G4345" s="14"/>
      <c r="H4345" s="14"/>
      <c r="I4345" s="14"/>
      <c r="J4345" s="14"/>
      <c r="K4345" s="14"/>
      <c r="L4345" s="14"/>
      <c r="M4345" s="14"/>
      <c r="N4345" s="14"/>
      <c r="O4345" s="14"/>
      <c r="P4345" s="14"/>
      <c r="Q4345" s="14"/>
      <c r="R4345" s="14"/>
      <c r="S4345" s="14"/>
      <c r="T4345" s="14"/>
      <c r="U4345" s="14"/>
      <c r="V4345" s="14"/>
      <c r="W4345" s="14"/>
      <c r="X4345" s="14"/>
      <c r="Y4345" s="14"/>
      <c r="Z4345" s="14"/>
    </row>
    <row r="4346">
      <c r="A4346" s="106">
        <v>4345.0</v>
      </c>
      <c r="B4346" s="107" t="s">
        <v>8903</v>
      </c>
      <c r="C4346" s="107" t="s">
        <v>6582</v>
      </c>
      <c r="D4346" s="107" t="s">
        <v>4509</v>
      </c>
      <c r="E4346" s="36" t="s">
        <v>10975</v>
      </c>
      <c r="F4346" s="14"/>
      <c r="G4346" s="14"/>
      <c r="H4346" s="14"/>
      <c r="I4346" s="14"/>
      <c r="J4346" s="14"/>
      <c r="K4346" s="14"/>
      <c r="L4346" s="14"/>
      <c r="M4346" s="14"/>
      <c r="N4346" s="14"/>
      <c r="O4346" s="14"/>
      <c r="P4346" s="14"/>
      <c r="Q4346" s="14"/>
      <c r="R4346" s="14"/>
      <c r="S4346" s="14"/>
      <c r="T4346" s="14"/>
      <c r="U4346" s="14"/>
      <c r="V4346" s="14"/>
      <c r="W4346" s="14"/>
      <c r="X4346" s="14"/>
      <c r="Y4346" s="14"/>
      <c r="Z4346" s="14"/>
    </row>
    <row r="4347">
      <c r="A4347" s="106">
        <v>4346.0</v>
      </c>
      <c r="B4347" s="107" t="s">
        <v>8903</v>
      </c>
      <c r="C4347" s="107" t="s">
        <v>5113</v>
      </c>
      <c r="D4347" s="107" t="s">
        <v>4509</v>
      </c>
      <c r="E4347" s="36" t="s">
        <v>10976</v>
      </c>
      <c r="F4347" s="14"/>
      <c r="G4347" s="14"/>
      <c r="H4347" s="14"/>
      <c r="I4347" s="14"/>
      <c r="J4347" s="14"/>
      <c r="K4347" s="14"/>
      <c r="L4347" s="14"/>
      <c r="M4347" s="14"/>
      <c r="N4347" s="14"/>
      <c r="O4347" s="14"/>
      <c r="P4347" s="14"/>
      <c r="Q4347" s="14"/>
      <c r="R4347" s="14"/>
      <c r="S4347" s="14"/>
      <c r="T4347" s="14"/>
      <c r="U4347" s="14"/>
      <c r="V4347" s="14"/>
      <c r="W4347" s="14"/>
      <c r="X4347" s="14"/>
      <c r="Y4347" s="14"/>
      <c r="Z4347" s="14"/>
    </row>
    <row r="4348">
      <c r="A4348" s="106">
        <v>4347.0</v>
      </c>
      <c r="B4348" s="107" t="s">
        <v>8903</v>
      </c>
      <c r="C4348" s="107" t="s">
        <v>6582</v>
      </c>
      <c r="D4348" s="107" t="s">
        <v>4509</v>
      </c>
      <c r="E4348" s="36" t="s">
        <v>10977</v>
      </c>
      <c r="F4348" s="14"/>
      <c r="G4348" s="14"/>
      <c r="H4348" s="14"/>
      <c r="I4348" s="14"/>
      <c r="J4348" s="14"/>
      <c r="K4348" s="14"/>
      <c r="L4348" s="14"/>
      <c r="M4348" s="14"/>
      <c r="N4348" s="14"/>
      <c r="O4348" s="14"/>
      <c r="P4348" s="14"/>
      <c r="Q4348" s="14"/>
      <c r="R4348" s="14"/>
      <c r="S4348" s="14"/>
      <c r="T4348" s="14"/>
      <c r="U4348" s="14"/>
      <c r="V4348" s="14"/>
      <c r="W4348" s="14"/>
      <c r="X4348" s="14"/>
      <c r="Y4348" s="14"/>
      <c r="Z4348" s="14"/>
    </row>
    <row r="4349">
      <c r="A4349" s="106">
        <v>4348.0</v>
      </c>
      <c r="B4349" s="107" t="s">
        <v>8903</v>
      </c>
      <c r="C4349" s="107" t="s">
        <v>4927</v>
      </c>
      <c r="D4349" s="107" t="s">
        <v>4509</v>
      </c>
      <c r="E4349" s="36" t="s">
        <v>10978</v>
      </c>
      <c r="F4349" s="14"/>
      <c r="G4349" s="14"/>
      <c r="H4349" s="14"/>
      <c r="I4349" s="14"/>
      <c r="J4349" s="14"/>
      <c r="K4349" s="14"/>
      <c r="L4349" s="14"/>
      <c r="M4349" s="14"/>
      <c r="N4349" s="14"/>
      <c r="O4349" s="14"/>
      <c r="P4349" s="14"/>
      <c r="Q4349" s="14"/>
      <c r="R4349" s="14"/>
      <c r="S4349" s="14"/>
      <c r="T4349" s="14"/>
      <c r="U4349" s="14"/>
      <c r="V4349" s="14"/>
      <c r="W4349" s="14"/>
      <c r="X4349" s="14"/>
      <c r="Y4349" s="14"/>
      <c r="Z4349" s="14"/>
    </row>
    <row r="4350">
      <c r="A4350" s="106">
        <v>4349.0</v>
      </c>
      <c r="B4350" s="107" t="s">
        <v>8903</v>
      </c>
      <c r="C4350" s="107" t="s">
        <v>10979</v>
      </c>
      <c r="D4350" s="107" t="s">
        <v>4509</v>
      </c>
      <c r="E4350" s="36" t="s">
        <v>10980</v>
      </c>
      <c r="F4350" s="14"/>
      <c r="G4350" s="14"/>
      <c r="H4350" s="14"/>
      <c r="I4350" s="14"/>
      <c r="J4350" s="14"/>
      <c r="K4350" s="14"/>
      <c r="L4350" s="14"/>
      <c r="M4350" s="14"/>
      <c r="N4350" s="14"/>
      <c r="O4350" s="14"/>
      <c r="P4350" s="14"/>
      <c r="Q4350" s="14"/>
      <c r="R4350" s="14"/>
      <c r="S4350" s="14"/>
      <c r="T4350" s="14"/>
      <c r="U4350" s="14"/>
      <c r="V4350" s="14"/>
      <c r="W4350" s="14"/>
      <c r="X4350" s="14"/>
      <c r="Y4350" s="14"/>
      <c r="Z4350" s="14"/>
    </row>
    <row r="4351">
      <c r="A4351" s="106">
        <v>4350.0</v>
      </c>
      <c r="B4351" s="107" t="s">
        <v>8903</v>
      </c>
      <c r="C4351" s="107" t="s">
        <v>10981</v>
      </c>
      <c r="D4351" s="107" t="s">
        <v>4509</v>
      </c>
      <c r="E4351" s="36" t="s">
        <v>10982</v>
      </c>
      <c r="F4351" s="14"/>
      <c r="G4351" s="14"/>
      <c r="H4351" s="14"/>
      <c r="I4351" s="14"/>
      <c r="J4351" s="14"/>
      <c r="K4351" s="14"/>
      <c r="L4351" s="14"/>
      <c r="M4351" s="14"/>
      <c r="N4351" s="14"/>
      <c r="O4351" s="14"/>
      <c r="P4351" s="14"/>
      <c r="Q4351" s="14"/>
      <c r="R4351" s="14"/>
      <c r="S4351" s="14"/>
      <c r="T4351" s="14"/>
      <c r="U4351" s="14"/>
      <c r="V4351" s="14"/>
      <c r="W4351" s="14"/>
      <c r="X4351" s="14"/>
      <c r="Y4351" s="14"/>
      <c r="Z4351" s="14"/>
    </row>
    <row r="4352">
      <c r="A4352" s="106">
        <v>4351.0</v>
      </c>
      <c r="B4352" s="107" t="s">
        <v>8903</v>
      </c>
      <c r="C4352" s="107" t="s">
        <v>10983</v>
      </c>
      <c r="D4352" s="107" t="s">
        <v>4509</v>
      </c>
      <c r="E4352" s="36" t="s">
        <v>10984</v>
      </c>
      <c r="F4352" s="14"/>
      <c r="G4352" s="14"/>
      <c r="H4352" s="14"/>
      <c r="I4352" s="14"/>
      <c r="J4352" s="14"/>
      <c r="K4352" s="14"/>
      <c r="L4352" s="14"/>
      <c r="M4352" s="14"/>
      <c r="N4352" s="14"/>
      <c r="O4352" s="14"/>
      <c r="P4352" s="14"/>
      <c r="Q4352" s="14"/>
      <c r="R4352" s="14"/>
      <c r="S4352" s="14"/>
      <c r="T4352" s="14"/>
      <c r="U4352" s="14"/>
      <c r="V4352" s="14"/>
      <c r="W4352" s="14"/>
      <c r="X4352" s="14"/>
      <c r="Y4352" s="14"/>
      <c r="Z4352" s="14"/>
    </row>
    <row r="4353">
      <c r="A4353" s="106">
        <v>4352.0</v>
      </c>
      <c r="B4353" s="107" t="s">
        <v>8903</v>
      </c>
      <c r="C4353" s="107" t="s">
        <v>6509</v>
      </c>
      <c r="D4353" s="107" t="s">
        <v>4680</v>
      </c>
      <c r="E4353" s="36" t="s">
        <v>10985</v>
      </c>
      <c r="F4353" s="14"/>
      <c r="G4353" s="14"/>
      <c r="H4353" s="14"/>
      <c r="I4353" s="14"/>
      <c r="J4353" s="14"/>
      <c r="K4353" s="14"/>
      <c r="L4353" s="14"/>
      <c r="M4353" s="14"/>
      <c r="N4353" s="14"/>
      <c r="O4353" s="14"/>
      <c r="P4353" s="14"/>
      <c r="Q4353" s="14"/>
      <c r="R4353" s="14"/>
      <c r="S4353" s="14"/>
      <c r="T4353" s="14"/>
      <c r="U4353" s="14"/>
      <c r="V4353" s="14"/>
      <c r="W4353" s="14"/>
      <c r="X4353" s="14"/>
      <c r="Y4353" s="14"/>
      <c r="Z4353" s="14"/>
    </row>
    <row r="4354">
      <c r="A4354" s="106">
        <v>4353.0</v>
      </c>
      <c r="B4354" s="107" t="s">
        <v>8903</v>
      </c>
      <c r="C4354" s="107" t="s">
        <v>7944</v>
      </c>
      <c r="D4354" s="107" t="s">
        <v>4509</v>
      </c>
      <c r="E4354" s="36" t="s">
        <v>10986</v>
      </c>
      <c r="F4354" s="14"/>
      <c r="G4354" s="14"/>
      <c r="H4354" s="14"/>
      <c r="I4354" s="14"/>
      <c r="J4354" s="14"/>
      <c r="K4354" s="14"/>
      <c r="L4354" s="14"/>
      <c r="M4354" s="14"/>
      <c r="N4354" s="14"/>
      <c r="O4354" s="14"/>
      <c r="P4354" s="14"/>
      <c r="Q4354" s="14"/>
      <c r="R4354" s="14"/>
      <c r="S4354" s="14"/>
      <c r="T4354" s="14"/>
      <c r="U4354" s="14"/>
      <c r="V4354" s="14"/>
      <c r="W4354" s="14"/>
      <c r="X4354" s="14"/>
      <c r="Y4354" s="14"/>
      <c r="Z4354" s="14"/>
    </row>
    <row r="4355">
      <c r="A4355" s="106">
        <v>4354.0</v>
      </c>
      <c r="B4355" s="107" t="s">
        <v>8903</v>
      </c>
      <c r="C4355" s="107" t="s">
        <v>10987</v>
      </c>
      <c r="D4355" s="107" t="s">
        <v>4509</v>
      </c>
      <c r="E4355" s="36" t="s">
        <v>10988</v>
      </c>
      <c r="F4355" s="14"/>
      <c r="G4355" s="14"/>
      <c r="H4355" s="14"/>
      <c r="I4355" s="14"/>
      <c r="J4355" s="14"/>
      <c r="K4355" s="14"/>
      <c r="L4355" s="14"/>
      <c r="M4355" s="14"/>
      <c r="N4355" s="14"/>
      <c r="O4355" s="14"/>
      <c r="P4355" s="14"/>
      <c r="Q4355" s="14"/>
      <c r="R4355" s="14"/>
      <c r="S4355" s="14"/>
      <c r="T4355" s="14"/>
      <c r="U4355" s="14"/>
      <c r="V4355" s="14"/>
      <c r="W4355" s="14"/>
      <c r="X4355" s="14"/>
      <c r="Y4355" s="14"/>
      <c r="Z4355" s="14"/>
    </row>
    <row r="4356">
      <c r="A4356" s="106">
        <v>4355.0</v>
      </c>
      <c r="B4356" s="107" t="s">
        <v>8903</v>
      </c>
      <c r="C4356" s="107" t="s">
        <v>4521</v>
      </c>
      <c r="D4356" s="107" t="s">
        <v>4509</v>
      </c>
      <c r="E4356" s="36" t="s">
        <v>10989</v>
      </c>
      <c r="F4356" s="14"/>
      <c r="G4356" s="14"/>
      <c r="H4356" s="14"/>
      <c r="I4356" s="14"/>
      <c r="J4356" s="14"/>
      <c r="K4356" s="14"/>
      <c r="L4356" s="14"/>
      <c r="M4356" s="14"/>
      <c r="N4356" s="14"/>
      <c r="O4356" s="14"/>
      <c r="P4356" s="14"/>
      <c r="Q4356" s="14"/>
      <c r="R4356" s="14"/>
      <c r="S4356" s="14"/>
      <c r="T4356" s="14"/>
      <c r="U4356" s="14"/>
      <c r="V4356" s="14"/>
      <c r="W4356" s="14"/>
      <c r="X4356" s="14"/>
      <c r="Y4356" s="14"/>
      <c r="Z4356" s="14"/>
    </row>
    <row r="4357">
      <c r="A4357" s="106">
        <v>4356.0</v>
      </c>
      <c r="B4357" s="107" t="s">
        <v>8903</v>
      </c>
      <c r="C4357" s="107" t="s">
        <v>10990</v>
      </c>
      <c r="D4357" s="107" t="s">
        <v>4509</v>
      </c>
      <c r="E4357" s="36" t="s">
        <v>10991</v>
      </c>
      <c r="F4357" s="14"/>
      <c r="G4357" s="14"/>
      <c r="H4357" s="14"/>
      <c r="I4357" s="14"/>
      <c r="J4357" s="14"/>
      <c r="K4357" s="14"/>
      <c r="L4357" s="14"/>
      <c r="M4357" s="14"/>
      <c r="N4357" s="14"/>
      <c r="O4357" s="14"/>
      <c r="P4357" s="14"/>
      <c r="Q4357" s="14"/>
      <c r="R4357" s="14"/>
      <c r="S4357" s="14"/>
      <c r="T4357" s="14"/>
      <c r="U4357" s="14"/>
      <c r="V4357" s="14"/>
      <c r="W4357" s="14"/>
      <c r="X4357" s="14"/>
      <c r="Y4357" s="14"/>
      <c r="Z4357" s="14"/>
    </row>
    <row r="4358">
      <c r="A4358" s="106">
        <v>4357.0</v>
      </c>
      <c r="B4358" s="107" t="s">
        <v>8903</v>
      </c>
      <c r="C4358" s="107" t="s">
        <v>7093</v>
      </c>
      <c r="D4358" s="107" t="s">
        <v>4680</v>
      </c>
      <c r="E4358" s="36" t="s">
        <v>10992</v>
      </c>
      <c r="F4358" s="14"/>
      <c r="G4358" s="14"/>
      <c r="H4358" s="14"/>
      <c r="I4358" s="14"/>
      <c r="J4358" s="14"/>
      <c r="K4358" s="14"/>
      <c r="L4358" s="14"/>
      <c r="M4358" s="14"/>
      <c r="N4358" s="14"/>
      <c r="O4358" s="14"/>
      <c r="P4358" s="14"/>
      <c r="Q4358" s="14"/>
      <c r="R4358" s="14"/>
      <c r="S4358" s="14"/>
      <c r="T4358" s="14"/>
      <c r="U4358" s="14"/>
      <c r="V4358" s="14"/>
      <c r="W4358" s="14"/>
      <c r="X4358" s="14"/>
      <c r="Y4358" s="14"/>
      <c r="Z4358" s="14"/>
    </row>
    <row r="4359">
      <c r="A4359" s="106">
        <v>4358.0</v>
      </c>
      <c r="B4359" s="107" t="s">
        <v>8903</v>
      </c>
      <c r="C4359" s="107" t="s">
        <v>5130</v>
      </c>
      <c r="D4359" s="107" t="s">
        <v>4509</v>
      </c>
      <c r="E4359" s="36" t="s">
        <v>10993</v>
      </c>
      <c r="F4359" s="14"/>
      <c r="G4359" s="14"/>
      <c r="H4359" s="14"/>
      <c r="I4359" s="14"/>
      <c r="J4359" s="14"/>
      <c r="K4359" s="14"/>
      <c r="L4359" s="14"/>
      <c r="M4359" s="14"/>
      <c r="N4359" s="14"/>
      <c r="O4359" s="14"/>
      <c r="P4359" s="14"/>
      <c r="Q4359" s="14"/>
      <c r="R4359" s="14"/>
      <c r="S4359" s="14"/>
      <c r="T4359" s="14"/>
      <c r="U4359" s="14"/>
      <c r="V4359" s="14"/>
      <c r="W4359" s="14"/>
      <c r="X4359" s="14"/>
      <c r="Y4359" s="14"/>
      <c r="Z4359" s="14"/>
    </row>
    <row r="4360">
      <c r="A4360" s="106">
        <v>4359.0</v>
      </c>
      <c r="B4360" s="107" t="s">
        <v>8903</v>
      </c>
      <c r="C4360" s="107" t="s">
        <v>4947</v>
      </c>
      <c r="D4360" s="107" t="s">
        <v>4509</v>
      </c>
      <c r="E4360" s="36" t="s">
        <v>10994</v>
      </c>
      <c r="F4360" s="14"/>
      <c r="G4360" s="14"/>
      <c r="H4360" s="14"/>
      <c r="I4360" s="14"/>
      <c r="J4360" s="14"/>
      <c r="K4360" s="14"/>
      <c r="L4360" s="14"/>
      <c r="M4360" s="14"/>
      <c r="N4360" s="14"/>
      <c r="O4360" s="14"/>
      <c r="P4360" s="14"/>
      <c r="Q4360" s="14"/>
      <c r="R4360" s="14"/>
      <c r="S4360" s="14"/>
      <c r="T4360" s="14"/>
      <c r="U4360" s="14"/>
      <c r="V4360" s="14"/>
      <c r="W4360" s="14"/>
      <c r="X4360" s="14"/>
      <c r="Y4360" s="14"/>
      <c r="Z4360" s="14"/>
    </row>
    <row r="4361">
      <c r="A4361" s="106">
        <v>4360.0</v>
      </c>
      <c r="B4361" s="107" t="s">
        <v>8903</v>
      </c>
      <c r="C4361" s="107" t="s">
        <v>4598</v>
      </c>
      <c r="D4361" s="107" t="s">
        <v>4509</v>
      </c>
      <c r="E4361" s="36" t="s">
        <v>10995</v>
      </c>
      <c r="F4361" s="14"/>
      <c r="G4361" s="14"/>
      <c r="H4361" s="14"/>
      <c r="I4361" s="14"/>
      <c r="J4361" s="14"/>
      <c r="K4361" s="14"/>
      <c r="L4361" s="14"/>
      <c r="M4361" s="14"/>
      <c r="N4361" s="14"/>
      <c r="O4361" s="14"/>
      <c r="P4361" s="14"/>
      <c r="Q4361" s="14"/>
      <c r="R4361" s="14"/>
      <c r="S4361" s="14"/>
      <c r="T4361" s="14"/>
      <c r="U4361" s="14"/>
      <c r="V4361" s="14"/>
      <c r="W4361" s="14"/>
      <c r="X4361" s="14"/>
      <c r="Y4361" s="14"/>
      <c r="Z4361" s="14"/>
    </row>
    <row r="4362">
      <c r="A4362" s="106">
        <v>4361.0</v>
      </c>
      <c r="B4362" s="107" t="s">
        <v>8903</v>
      </c>
      <c r="C4362" s="107" t="s">
        <v>10996</v>
      </c>
      <c r="D4362" s="107" t="s">
        <v>4509</v>
      </c>
      <c r="E4362" s="36" t="s">
        <v>10997</v>
      </c>
      <c r="F4362" s="14"/>
      <c r="G4362" s="14"/>
      <c r="H4362" s="14"/>
      <c r="I4362" s="14"/>
      <c r="J4362" s="14"/>
      <c r="K4362" s="14"/>
      <c r="L4362" s="14"/>
      <c r="M4362" s="14"/>
      <c r="N4362" s="14"/>
      <c r="O4362" s="14"/>
      <c r="P4362" s="14"/>
      <c r="Q4362" s="14"/>
      <c r="R4362" s="14"/>
      <c r="S4362" s="14"/>
      <c r="T4362" s="14"/>
      <c r="U4362" s="14"/>
      <c r="V4362" s="14"/>
      <c r="W4362" s="14"/>
      <c r="X4362" s="14"/>
      <c r="Y4362" s="14"/>
      <c r="Z4362" s="14"/>
    </row>
    <row r="4363">
      <c r="A4363" s="106">
        <v>4362.0</v>
      </c>
      <c r="B4363" s="107" t="s">
        <v>8903</v>
      </c>
      <c r="C4363" s="107" t="s">
        <v>10998</v>
      </c>
      <c r="D4363" s="107" t="s">
        <v>4509</v>
      </c>
      <c r="E4363" s="36" t="s">
        <v>10999</v>
      </c>
      <c r="F4363" s="14"/>
      <c r="G4363" s="14"/>
      <c r="H4363" s="14"/>
      <c r="I4363" s="14"/>
      <c r="J4363" s="14"/>
      <c r="K4363" s="14"/>
      <c r="L4363" s="14"/>
      <c r="M4363" s="14"/>
      <c r="N4363" s="14"/>
      <c r="O4363" s="14"/>
      <c r="P4363" s="14"/>
      <c r="Q4363" s="14"/>
      <c r="R4363" s="14"/>
      <c r="S4363" s="14"/>
      <c r="T4363" s="14"/>
      <c r="U4363" s="14"/>
      <c r="V4363" s="14"/>
      <c r="W4363" s="14"/>
      <c r="X4363" s="14"/>
      <c r="Y4363" s="14"/>
      <c r="Z4363" s="14"/>
    </row>
    <row r="4364">
      <c r="A4364" s="106">
        <v>4363.0</v>
      </c>
      <c r="B4364" s="107" t="s">
        <v>8903</v>
      </c>
      <c r="C4364" s="107" t="s">
        <v>11000</v>
      </c>
      <c r="D4364" s="107" t="s">
        <v>4509</v>
      </c>
      <c r="E4364" s="36" t="s">
        <v>11001</v>
      </c>
      <c r="F4364" s="14"/>
      <c r="G4364" s="14"/>
      <c r="H4364" s="14"/>
      <c r="I4364" s="14"/>
      <c r="J4364" s="14"/>
      <c r="K4364" s="14"/>
      <c r="L4364" s="14"/>
      <c r="M4364" s="14"/>
      <c r="N4364" s="14"/>
      <c r="O4364" s="14"/>
      <c r="P4364" s="14"/>
      <c r="Q4364" s="14"/>
      <c r="R4364" s="14"/>
      <c r="S4364" s="14"/>
      <c r="T4364" s="14"/>
      <c r="U4364" s="14"/>
      <c r="V4364" s="14"/>
      <c r="W4364" s="14"/>
      <c r="X4364" s="14"/>
      <c r="Y4364" s="14"/>
      <c r="Z4364" s="14"/>
    </row>
    <row r="4365">
      <c r="A4365" s="106">
        <v>4364.0</v>
      </c>
      <c r="B4365" s="107" t="s">
        <v>8903</v>
      </c>
      <c r="C4365" s="108">
        <v>9.3831078E8</v>
      </c>
      <c r="D4365" s="107" t="s">
        <v>4509</v>
      </c>
      <c r="E4365" s="36" t="s">
        <v>11002</v>
      </c>
      <c r="F4365" s="14"/>
      <c r="G4365" s="14"/>
      <c r="H4365" s="14"/>
      <c r="I4365" s="14"/>
      <c r="J4365" s="14"/>
      <c r="K4365" s="14"/>
      <c r="L4365" s="14"/>
      <c r="M4365" s="14"/>
      <c r="N4365" s="14"/>
      <c r="O4365" s="14"/>
      <c r="P4365" s="14"/>
      <c r="Q4365" s="14"/>
      <c r="R4365" s="14"/>
      <c r="S4365" s="14"/>
      <c r="T4365" s="14"/>
      <c r="U4365" s="14"/>
      <c r="V4365" s="14"/>
      <c r="W4365" s="14"/>
      <c r="X4365" s="14"/>
      <c r="Y4365" s="14"/>
      <c r="Z4365" s="14"/>
    </row>
    <row r="4366">
      <c r="A4366" s="106">
        <v>4365.0</v>
      </c>
      <c r="B4366" s="107" t="s">
        <v>8903</v>
      </c>
      <c r="C4366" s="107" t="s">
        <v>11003</v>
      </c>
      <c r="D4366" s="107" t="s">
        <v>4569</v>
      </c>
      <c r="E4366" s="36" t="s">
        <v>11004</v>
      </c>
      <c r="F4366" s="14"/>
      <c r="G4366" s="14"/>
      <c r="H4366" s="14"/>
      <c r="I4366" s="14"/>
      <c r="J4366" s="14"/>
      <c r="K4366" s="14"/>
      <c r="L4366" s="14"/>
      <c r="M4366" s="14"/>
      <c r="N4366" s="14"/>
      <c r="O4366" s="14"/>
      <c r="P4366" s="14"/>
      <c r="Q4366" s="14"/>
      <c r="R4366" s="14"/>
      <c r="S4366" s="14"/>
      <c r="T4366" s="14"/>
      <c r="U4366" s="14"/>
      <c r="V4366" s="14"/>
      <c r="W4366" s="14"/>
      <c r="X4366" s="14"/>
      <c r="Y4366" s="14"/>
      <c r="Z4366" s="14"/>
    </row>
    <row r="4367">
      <c r="A4367" s="106">
        <v>4366.0</v>
      </c>
      <c r="B4367" s="107" t="s">
        <v>8903</v>
      </c>
      <c r="C4367" s="107" t="s">
        <v>4587</v>
      </c>
      <c r="D4367" s="107" t="s">
        <v>4509</v>
      </c>
      <c r="E4367" s="36" t="s">
        <v>11005</v>
      </c>
      <c r="F4367" s="14"/>
      <c r="G4367" s="14"/>
      <c r="H4367" s="14"/>
      <c r="I4367" s="14"/>
      <c r="J4367" s="14"/>
      <c r="K4367" s="14"/>
      <c r="L4367" s="14"/>
      <c r="M4367" s="14"/>
      <c r="N4367" s="14"/>
      <c r="O4367" s="14"/>
      <c r="P4367" s="14"/>
      <c r="Q4367" s="14"/>
      <c r="R4367" s="14"/>
      <c r="S4367" s="14"/>
      <c r="T4367" s="14"/>
      <c r="U4367" s="14"/>
      <c r="V4367" s="14"/>
      <c r="W4367" s="14"/>
      <c r="X4367" s="14"/>
      <c r="Y4367" s="14"/>
      <c r="Z4367" s="14"/>
    </row>
    <row r="4368">
      <c r="A4368" s="106">
        <v>4367.0</v>
      </c>
      <c r="B4368" s="107" t="s">
        <v>8903</v>
      </c>
      <c r="C4368" s="107" t="s">
        <v>9229</v>
      </c>
      <c r="D4368" s="107" t="s">
        <v>4509</v>
      </c>
      <c r="E4368" s="36" t="s">
        <v>11006</v>
      </c>
      <c r="F4368" s="14"/>
      <c r="G4368" s="14"/>
      <c r="H4368" s="14"/>
      <c r="I4368" s="14"/>
      <c r="J4368" s="14"/>
      <c r="K4368" s="14"/>
      <c r="L4368" s="14"/>
      <c r="M4368" s="14"/>
      <c r="N4368" s="14"/>
      <c r="O4368" s="14"/>
      <c r="P4368" s="14"/>
      <c r="Q4368" s="14"/>
      <c r="R4368" s="14"/>
      <c r="S4368" s="14"/>
      <c r="T4368" s="14"/>
      <c r="U4368" s="14"/>
      <c r="V4368" s="14"/>
      <c r="W4368" s="14"/>
      <c r="X4368" s="14"/>
      <c r="Y4368" s="14"/>
      <c r="Z4368" s="14"/>
    </row>
    <row r="4369">
      <c r="A4369" s="106">
        <v>4368.0</v>
      </c>
      <c r="B4369" s="107" t="s">
        <v>8903</v>
      </c>
      <c r="C4369" s="107" t="s">
        <v>8282</v>
      </c>
      <c r="D4369" s="107" t="s">
        <v>4509</v>
      </c>
      <c r="E4369" s="36" t="s">
        <v>11007</v>
      </c>
      <c r="F4369" s="14"/>
      <c r="G4369" s="14"/>
      <c r="H4369" s="14"/>
      <c r="I4369" s="14"/>
      <c r="J4369" s="14"/>
      <c r="K4369" s="14"/>
      <c r="L4369" s="14"/>
      <c r="M4369" s="14"/>
      <c r="N4369" s="14"/>
      <c r="O4369" s="14"/>
      <c r="P4369" s="14"/>
      <c r="Q4369" s="14"/>
      <c r="R4369" s="14"/>
      <c r="S4369" s="14"/>
      <c r="T4369" s="14"/>
      <c r="U4369" s="14"/>
      <c r="V4369" s="14"/>
      <c r="W4369" s="14"/>
      <c r="X4369" s="14"/>
      <c r="Y4369" s="14"/>
      <c r="Z4369" s="14"/>
    </row>
    <row r="4370">
      <c r="A4370" s="106">
        <v>4369.0</v>
      </c>
      <c r="B4370" s="107" t="s">
        <v>8903</v>
      </c>
      <c r="C4370" s="107" t="s">
        <v>11008</v>
      </c>
      <c r="D4370" s="107" t="s">
        <v>4509</v>
      </c>
      <c r="E4370" s="36" t="s">
        <v>11009</v>
      </c>
      <c r="F4370" s="14"/>
      <c r="G4370" s="14"/>
      <c r="H4370" s="14"/>
      <c r="I4370" s="14"/>
      <c r="J4370" s="14"/>
      <c r="K4370" s="14"/>
      <c r="L4370" s="14"/>
      <c r="M4370" s="14"/>
      <c r="N4370" s="14"/>
      <c r="O4370" s="14"/>
      <c r="P4370" s="14"/>
      <c r="Q4370" s="14"/>
      <c r="R4370" s="14"/>
      <c r="S4370" s="14"/>
      <c r="T4370" s="14"/>
      <c r="U4370" s="14"/>
      <c r="V4370" s="14"/>
      <c r="W4370" s="14"/>
      <c r="X4370" s="14"/>
      <c r="Y4370" s="14"/>
      <c r="Z4370" s="14"/>
    </row>
    <row r="4371">
      <c r="A4371" s="106">
        <v>4370.0</v>
      </c>
      <c r="B4371" s="107" t="s">
        <v>8903</v>
      </c>
      <c r="C4371" s="107" t="s">
        <v>11010</v>
      </c>
      <c r="D4371" s="107" t="s">
        <v>4509</v>
      </c>
      <c r="E4371" s="36" t="s">
        <v>11011</v>
      </c>
      <c r="F4371" s="14"/>
      <c r="G4371" s="14"/>
      <c r="H4371" s="14"/>
      <c r="I4371" s="14"/>
      <c r="J4371" s="14"/>
      <c r="K4371" s="14"/>
      <c r="L4371" s="14"/>
      <c r="M4371" s="14"/>
      <c r="N4371" s="14"/>
      <c r="O4371" s="14"/>
      <c r="P4371" s="14"/>
      <c r="Q4371" s="14"/>
      <c r="R4371" s="14"/>
      <c r="S4371" s="14"/>
      <c r="T4371" s="14"/>
      <c r="U4371" s="14"/>
      <c r="V4371" s="14"/>
      <c r="W4371" s="14"/>
      <c r="X4371" s="14"/>
      <c r="Y4371" s="14"/>
      <c r="Z4371" s="14"/>
    </row>
    <row r="4372">
      <c r="A4372" s="106">
        <v>4371.0</v>
      </c>
      <c r="B4372" s="107" t="s">
        <v>8903</v>
      </c>
      <c r="C4372" s="107" t="s">
        <v>11012</v>
      </c>
      <c r="D4372" s="107" t="s">
        <v>4509</v>
      </c>
      <c r="E4372" s="36" t="s">
        <v>11013</v>
      </c>
      <c r="F4372" s="14"/>
      <c r="G4372" s="14"/>
      <c r="H4372" s="14"/>
      <c r="I4372" s="14"/>
      <c r="J4372" s="14"/>
      <c r="K4372" s="14"/>
      <c r="L4372" s="14"/>
      <c r="M4372" s="14"/>
      <c r="N4372" s="14"/>
      <c r="O4372" s="14"/>
      <c r="P4372" s="14"/>
      <c r="Q4372" s="14"/>
      <c r="R4372" s="14"/>
      <c r="S4372" s="14"/>
      <c r="T4372" s="14"/>
      <c r="U4372" s="14"/>
      <c r="V4372" s="14"/>
      <c r="W4372" s="14"/>
      <c r="X4372" s="14"/>
      <c r="Y4372" s="14"/>
      <c r="Z4372" s="14"/>
    </row>
    <row r="4373">
      <c r="A4373" s="106">
        <v>4372.0</v>
      </c>
      <c r="B4373" s="107" t="s">
        <v>8903</v>
      </c>
      <c r="C4373" s="107" t="s">
        <v>5121</v>
      </c>
      <c r="D4373" s="107" t="s">
        <v>4509</v>
      </c>
      <c r="E4373" s="36" t="s">
        <v>11014</v>
      </c>
      <c r="F4373" s="14"/>
      <c r="G4373" s="14"/>
      <c r="H4373" s="14"/>
      <c r="I4373" s="14"/>
      <c r="J4373" s="14"/>
      <c r="K4373" s="14"/>
      <c r="L4373" s="14"/>
      <c r="M4373" s="14"/>
      <c r="N4373" s="14"/>
      <c r="O4373" s="14"/>
      <c r="P4373" s="14"/>
      <c r="Q4373" s="14"/>
      <c r="R4373" s="14"/>
      <c r="S4373" s="14"/>
      <c r="T4373" s="14"/>
      <c r="U4373" s="14"/>
      <c r="V4373" s="14"/>
      <c r="W4373" s="14"/>
      <c r="X4373" s="14"/>
      <c r="Y4373" s="14"/>
      <c r="Z4373" s="14"/>
    </row>
    <row r="4374">
      <c r="A4374" s="106">
        <v>4373.0</v>
      </c>
      <c r="B4374" s="107" t="s">
        <v>8903</v>
      </c>
      <c r="C4374" s="107" t="s">
        <v>11015</v>
      </c>
      <c r="D4374" s="107" t="s">
        <v>4509</v>
      </c>
      <c r="E4374" s="36" t="s">
        <v>11016</v>
      </c>
      <c r="F4374" s="14"/>
      <c r="G4374" s="14"/>
      <c r="H4374" s="14"/>
      <c r="I4374" s="14"/>
      <c r="J4374" s="14"/>
      <c r="K4374" s="14"/>
      <c r="L4374" s="14"/>
      <c r="M4374" s="14"/>
      <c r="N4374" s="14"/>
      <c r="O4374" s="14"/>
      <c r="P4374" s="14"/>
      <c r="Q4374" s="14"/>
      <c r="R4374" s="14"/>
      <c r="S4374" s="14"/>
      <c r="T4374" s="14"/>
      <c r="U4374" s="14"/>
      <c r="V4374" s="14"/>
      <c r="W4374" s="14"/>
      <c r="X4374" s="14"/>
      <c r="Y4374" s="14"/>
      <c r="Z4374" s="14"/>
    </row>
    <row r="4375">
      <c r="A4375" s="106">
        <v>4374.0</v>
      </c>
      <c r="B4375" s="107" t="s">
        <v>8903</v>
      </c>
      <c r="C4375" s="107" t="s">
        <v>5130</v>
      </c>
      <c r="D4375" s="107" t="s">
        <v>4509</v>
      </c>
      <c r="E4375" s="36" t="s">
        <v>11017</v>
      </c>
      <c r="F4375" s="14"/>
      <c r="G4375" s="14"/>
      <c r="H4375" s="14"/>
      <c r="I4375" s="14"/>
      <c r="J4375" s="14"/>
      <c r="K4375" s="14"/>
      <c r="L4375" s="14"/>
      <c r="M4375" s="14"/>
      <c r="N4375" s="14"/>
      <c r="O4375" s="14"/>
      <c r="P4375" s="14"/>
      <c r="Q4375" s="14"/>
      <c r="R4375" s="14"/>
      <c r="S4375" s="14"/>
      <c r="T4375" s="14"/>
      <c r="U4375" s="14"/>
      <c r="V4375" s="14"/>
      <c r="W4375" s="14"/>
      <c r="X4375" s="14"/>
      <c r="Y4375" s="14"/>
      <c r="Z4375" s="14"/>
    </row>
    <row r="4376">
      <c r="A4376" s="106">
        <v>4375.0</v>
      </c>
      <c r="B4376" s="107" t="s">
        <v>8903</v>
      </c>
      <c r="C4376" s="107" t="s">
        <v>5792</v>
      </c>
      <c r="D4376" s="107" t="s">
        <v>4569</v>
      </c>
      <c r="E4376" s="36" t="s">
        <v>11018</v>
      </c>
      <c r="F4376" s="14"/>
      <c r="G4376" s="14"/>
      <c r="H4376" s="14"/>
      <c r="I4376" s="14"/>
      <c r="J4376" s="14"/>
      <c r="K4376" s="14"/>
      <c r="L4376" s="14"/>
      <c r="M4376" s="14"/>
      <c r="N4376" s="14"/>
      <c r="O4376" s="14"/>
      <c r="P4376" s="14"/>
      <c r="Q4376" s="14"/>
      <c r="R4376" s="14"/>
      <c r="S4376" s="14"/>
      <c r="T4376" s="14"/>
      <c r="U4376" s="14"/>
      <c r="V4376" s="14"/>
      <c r="W4376" s="14"/>
      <c r="X4376" s="14"/>
      <c r="Y4376" s="14"/>
      <c r="Z4376" s="14"/>
    </row>
    <row r="4377">
      <c r="A4377" s="106">
        <v>4376.0</v>
      </c>
      <c r="B4377" s="107" t="s">
        <v>8903</v>
      </c>
      <c r="C4377" s="107" t="s">
        <v>11019</v>
      </c>
      <c r="D4377" s="107" t="s">
        <v>4509</v>
      </c>
      <c r="E4377" s="36" t="s">
        <v>11020</v>
      </c>
      <c r="F4377" s="14"/>
      <c r="G4377" s="14"/>
      <c r="H4377" s="14"/>
      <c r="I4377" s="14"/>
      <c r="J4377" s="14"/>
      <c r="K4377" s="14"/>
      <c r="L4377" s="14"/>
      <c r="M4377" s="14"/>
      <c r="N4377" s="14"/>
      <c r="O4377" s="14"/>
      <c r="P4377" s="14"/>
      <c r="Q4377" s="14"/>
      <c r="R4377" s="14"/>
      <c r="S4377" s="14"/>
      <c r="T4377" s="14"/>
      <c r="U4377" s="14"/>
      <c r="V4377" s="14"/>
      <c r="W4377" s="14"/>
      <c r="X4377" s="14"/>
      <c r="Y4377" s="14"/>
      <c r="Z4377" s="14"/>
    </row>
    <row r="4378">
      <c r="A4378" s="106">
        <v>4377.0</v>
      </c>
      <c r="B4378" s="107" t="s">
        <v>8903</v>
      </c>
      <c r="C4378" s="107" t="s">
        <v>11021</v>
      </c>
      <c r="D4378" s="107" t="s">
        <v>4509</v>
      </c>
      <c r="E4378" s="36" t="s">
        <v>11022</v>
      </c>
      <c r="F4378" s="14"/>
      <c r="G4378" s="14"/>
      <c r="H4378" s="14"/>
      <c r="I4378" s="14"/>
      <c r="J4378" s="14"/>
      <c r="K4378" s="14"/>
      <c r="L4378" s="14"/>
      <c r="M4378" s="14"/>
      <c r="N4378" s="14"/>
      <c r="O4378" s="14"/>
      <c r="P4378" s="14"/>
      <c r="Q4378" s="14"/>
      <c r="R4378" s="14"/>
      <c r="S4378" s="14"/>
      <c r="T4378" s="14"/>
      <c r="U4378" s="14"/>
      <c r="V4378" s="14"/>
      <c r="W4378" s="14"/>
      <c r="X4378" s="14"/>
      <c r="Y4378" s="14"/>
      <c r="Z4378" s="14"/>
    </row>
    <row r="4379">
      <c r="A4379" s="106">
        <v>4378.0</v>
      </c>
      <c r="B4379" s="107" t="s">
        <v>8903</v>
      </c>
      <c r="C4379" s="107" t="s">
        <v>11023</v>
      </c>
      <c r="D4379" s="107" t="s">
        <v>4509</v>
      </c>
      <c r="E4379" s="36" t="s">
        <v>11024</v>
      </c>
      <c r="F4379" s="14"/>
      <c r="G4379" s="14"/>
      <c r="H4379" s="14"/>
      <c r="I4379" s="14"/>
      <c r="J4379" s="14"/>
      <c r="K4379" s="14"/>
      <c r="L4379" s="14"/>
      <c r="M4379" s="14"/>
      <c r="N4379" s="14"/>
      <c r="O4379" s="14"/>
      <c r="P4379" s="14"/>
      <c r="Q4379" s="14"/>
      <c r="R4379" s="14"/>
      <c r="S4379" s="14"/>
      <c r="T4379" s="14"/>
      <c r="U4379" s="14"/>
      <c r="V4379" s="14"/>
      <c r="W4379" s="14"/>
      <c r="X4379" s="14"/>
      <c r="Y4379" s="14"/>
      <c r="Z4379" s="14"/>
    </row>
    <row r="4380">
      <c r="A4380" s="106">
        <v>4379.0</v>
      </c>
      <c r="B4380" s="107" t="s">
        <v>8903</v>
      </c>
      <c r="C4380" s="107" t="s">
        <v>11025</v>
      </c>
      <c r="D4380" s="107" t="s">
        <v>4509</v>
      </c>
      <c r="E4380" s="36" t="s">
        <v>11026</v>
      </c>
      <c r="F4380" s="14"/>
      <c r="G4380" s="14"/>
      <c r="H4380" s="14"/>
      <c r="I4380" s="14"/>
      <c r="J4380" s="14"/>
      <c r="K4380" s="14"/>
      <c r="L4380" s="14"/>
      <c r="M4380" s="14"/>
      <c r="N4380" s="14"/>
      <c r="O4380" s="14"/>
      <c r="P4380" s="14"/>
      <c r="Q4380" s="14"/>
      <c r="R4380" s="14"/>
      <c r="S4380" s="14"/>
      <c r="T4380" s="14"/>
      <c r="U4380" s="14"/>
      <c r="V4380" s="14"/>
      <c r="W4380" s="14"/>
      <c r="X4380" s="14"/>
      <c r="Y4380" s="14"/>
      <c r="Z4380" s="14"/>
    </row>
    <row r="4381">
      <c r="A4381" s="106">
        <v>4380.0</v>
      </c>
      <c r="B4381" s="107" t="s">
        <v>8903</v>
      </c>
      <c r="C4381" s="107" t="s">
        <v>11027</v>
      </c>
      <c r="D4381" s="107" t="s">
        <v>4509</v>
      </c>
      <c r="E4381" s="36" t="s">
        <v>11028</v>
      </c>
      <c r="F4381" s="14"/>
      <c r="G4381" s="14"/>
      <c r="H4381" s="14"/>
      <c r="I4381" s="14"/>
      <c r="J4381" s="14"/>
      <c r="K4381" s="14"/>
      <c r="L4381" s="14"/>
      <c r="M4381" s="14"/>
      <c r="N4381" s="14"/>
      <c r="O4381" s="14"/>
      <c r="P4381" s="14"/>
      <c r="Q4381" s="14"/>
      <c r="R4381" s="14"/>
      <c r="S4381" s="14"/>
      <c r="T4381" s="14"/>
      <c r="U4381" s="14"/>
      <c r="V4381" s="14"/>
      <c r="W4381" s="14"/>
      <c r="X4381" s="14"/>
      <c r="Y4381" s="14"/>
      <c r="Z4381" s="14"/>
    </row>
    <row r="4382">
      <c r="A4382" s="106">
        <v>4381.0</v>
      </c>
      <c r="B4382" s="107" t="s">
        <v>8903</v>
      </c>
      <c r="C4382" s="107" t="s">
        <v>11029</v>
      </c>
      <c r="D4382" s="107" t="s">
        <v>4509</v>
      </c>
      <c r="E4382" s="36" t="s">
        <v>11030</v>
      </c>
      <c r="F4382" s="14"/>
      <c r="G4382" s="14"/>
      <c r="H4382" s="14"/>
      <c r="I4382" s="14"/>
      <c r="J4382" s="14"/>
      <c r="K4382" s="14"/>
      <c r="L4382" s="14"/>
      <c r="M4382" s="14"/>
      <c r="N4382" s="14"/>
      <c r="O4382" s="14"/>
      <c r="P4382" s="14"/>
      <c r="Q4382" s="14"/>
      <c r="R4382" s="14"/>
      <c r="S4382" s="14"/>
      <c r="T4382" s="14"/>
      <c r="U4382" s="14"/>
      <c r="V4382" s="14"/>
      <c r="W4382" s="14"/>
      <c r="X4382" s="14"/>
      <c r="Y4382" s="14"/>
      <c r="Z4382" s="14"/>
    </row>
    <row r="4383">
      <c r="A4383" s="106">
        <v>4382.0</v>
      </c>
      <c r="B4383" s="107" t="s">
        <v>8903</v>
      </c>
      <c r="C4383" s="107" t="s">
        <v>8534</v>
      </c>
      <c r="D4383" s="107" t="s">
        <v>4509</v>
      </c>
      <c r="E4383" s="36" t="s">
        <v>11031</v>
      </c>
      <c r="F4383" s="14"/>
      <c r="G4383" s="14"/>
      <c r="H4383" s="14"/>
      <c r="I4383" s="14"/>
      <c r="J4383" s="14"/>
      <c r="K4383" s="14"/>
      <c r="L4383" s="14"/>
      <c r="M4383" s="14"/>
      <c r="N4383" s="14"/>
      <c r="O4383" s="14"/>
      <c r="P4383" s="14"/>
      <c r="Q4383" s="14"/>
      <c r="R4383" s="14"/>
      <c r="S4383" s="14"/>
      <c r="T4383" s="14"/>
      <c r="U4383" s="14"/>
      <c r="V4383" s="14"/>
      <c r="W4383" s="14"/>
      <c r="X4383" s="14"/>
      <c r="Y4383" s="14"/>
      <c r="Z4383" s="14"/>
    </row>
    <row r="4384">
      <c r="A4384" s="106">
        <v>4383.0</v>
      </c>
      <c r="B4384" s="107" t="s">
        <v>8903</v>
      </c>
      <c r="C4384" s="107" t="s">
        <v>11032</v>
      </c>
      <c r="D4384" s="107" t="s">
        <v>4680</v>
      </c>
      <c r="E4384" s="36" t="s">
        <v>11033</v>
      </c>
      <c r="F4384" s="14"/>
      <c r="G4384" s="14"/>
      <c r="H4384" s="14"/>
      <c r="I4384" s="14"/>
      <c r="J4384" s="14"/>
      <c r="K4384" s="14"/>
      <c r="L4384" s="14"/>
      <c r="M4384" s="14"/>
      <c r="N4384" s="14"/>
      <c r="O4384" s="14"/>
      <c r="P4384" s="14"/>
      <c r="Q4384" s="14"/>
      <c r="R4384" s="14"/>
      <c r="S4384" s="14"/>
      <c r="T4384" s="14"/>
      <c r="U4384" s="14"/>
      <c r="V4384" s="14"/>
      <c r="W4384" s="14"/>
      <c r="X4384" s="14"/>
      <c r="Y4384" s="14"/>
      <c r="Z4384" s="14"/>
    </row>
    <row r="4385">
      <c r="A4385" s="106">
        <v>4384.0</v>
      </c>
      <c r="B4385" s="107" t="s">
        <v>8903</v>
      </c>
      <c r="C4385" s="107" t="s">
        <v>5473</v>
      </c>
      <c r="D4385" s="107" t="s">
        <v>4509</v>
      </c>
      <c r="E4385" s="36" t="s">
        <v>11034</v>
      </c>
      <c r="F4385" s="14"/>
      <c r="G4385" s="14"/>
      <c r="H4385" s="14"/>
      <c r="I4385" s="14"/>
      <c r="J4385" s="14"/>
      <c r="K4385" s="14"/>
      <c r="L4385" s="14"/>
      <c r="M4385" s="14"/>
      <c r="N4385" s="14"/>
      <c r="O4385" s="14"/>
      <c r="P4385" s="14"/>
      <c r="Q4385" s="14"/>
      <c r="R4385" s="14"/>
      <c r="S4385" s="14"/>
      <c r="T4385" s="14"/>
      <c r="U4385" s="14"/>
      <c r="V4385" s="14"/>
      <c r="W4385" s="14"/>
      <c r="X4385" s="14"/>
      <c r="Y4385" s="14"/>
      <c r="Z4385" s="14"/>
    </row>
    <row r="4386">
      <c r="A4386" s="106">
        <v>4385.0</v>
      </c>
      <c r="B4386" s="107" t="s">
        <v>8903</v>
      </c>
      <c r="C4386" s="107" t="s">
        <v>11035</v>
      </c>
      <c r="D4386" s="107" t="s">
        <v>4509</v>
      </c>
      <c r="E4386" s="36" t="s">
        <v>11036</v>
      </c>
      <c r="F4386" s="14"/>
      <c r="G4386" s="14"/>
      <c r="H4386" s="14"/>
      <c r="I4386" s="14"/>
      <c r="J4386" s="14"/>
      <c r="K4386" s="14"/>
      <c r="L4386" s="14"/>
      <c r="M4386" s="14"/>
      <c r="N4386" s="14"/>
      <c r="O4386" s="14"/>
      <c r="P4386" s="14"/>
      <c r="Q4386" s="14"/>
      <c r="R4386" s="14"/>
      <c r="S4386" s="14"/>
      <c r="T4386" s="14"/>
      <c r="U4386" s="14"/>
      <c r="V4386" s="14"/>
      <c r="W4386" s="14"/>
      <c r="X4386" s="14"/>
      <c r="Y4386" s="14"/>
      <c r="Z4386" s="14"/>
    </row>
    <row r="4387">
      <c r="A4387" s="106">
        <v>4386.0</v>
      </c>
      <c r="B4387" s="107" t="s">
        <v>8903</v>
      </c>
      <c r="C4387" s="107" t="s">
        <v>8392</v>
      </c>
      <c r="D4387" s="107" t="s">
        <v>4509</v>
      </c>
      <c r="E4387" s="36" t="s">
        <v>11037</v>
      </c>
      <c r="F4387" s="14"/>
      <c r="G4387" s="14"/>
      <c r="H4387" s="14"/>
      <c r="I4387" s="14"/>
      <c r="J4387" s="14"/>
      <c r="K4387" s="14"/>
      <c r="L4387" s="14"/>
      <c r="M4387" s="14"/>
      <c r="N4387" s="14"/>
      <c r="O4387" s="14"/>
      <c r="P4387" s="14"/>
      <c r="Q4387" s="14"/>
      <c r="R4387" s="14"/>
      <c r="S4387" s="14"/>
      <c r="T4387" s="14"/>
      <c r="U4387" s="14"/>
      <c r="V4387" s="14"/>
      <c r="W4387" s="14"/>
      <c r="X4387" s="14"/>
      <c r="Y4387" s="14"/>
      <c r="Z4387" s="14"/>
    </row>
    <row r="4388">
      <c r="A4388" s="106">
        <v>4387.0</v>
      </c>
      <c r="B4388" s="107" t="s">
        <v>8903</v>
      </c>
      <c r="C4388" s="107" t="s">
        <v>11038</v>
      </c>
      <c r="D4388" s="107" t="s">
        <v>4680</v>
      </c>
      <c r="E4388" s="36" t="s">
        <v>11039</v>
      </c>
      <c r="F4388" s="14"/>
      <c r="G4388" s="14"/>
      <c r="H4388" s="14"/>
      <c r="I4388" s="14"/>
      <c r="J4388" s="14"/>
      <c r="K4388" s="14"/>
      <c r="L4388" s="14"/>
      <c r="M4388" s="14"/>
      <c r="N4388" s="14"/>
      <c r="O4388" s="14"/>
      <c r="P4388" s="14"/>
      <c r="Q4388" s="14"/>
      <c r="R4388" s="14"/>
      <c r="S4388" s="14"/>
      <c r="T4388" s="14"/>
      <c r="U4388" s="14"/>
      <c r="V4388" s="14"/>
      <c r="W4388" s="14"/>
      <c r="X4388" s="14"/>
      <c r="Y4388" s="14"/>
      <c r="Z4388" s="14"/>
    </row>
    <row r="4389">
      <c r="A4389" s="106">
        <v>4388.0</v>
      </c>
      <c r="B4389" s="107" t="s">
        <v>8903</v>
      </c>
      <c r="C4389" s="107" t="s">
        <v>11040</v>
      </c>
      <c r="D4389" s="107" t="s">
        <v>4509</v>
      </c>
      <c r="E4389" s="36" t="s">
        <v>11041</v>
      </c>
      <c r="F4389" s="14"/>
      <c r="G4389" s="14"/>
      <c r="H4389" s="14"/>
      <c r="I4389" s="14"/>
      <c r="J4389" s="14"/>
      <c r="K4389" s="14"/>
      <c r="L4389" s="14"/>
      <c r="M4389" s="14"/>
      <c r="N4389" s="14"/>
      <c r="O4389" s="14"/>
      <c r="P4389" s="14"/>
      <c r="Q4389" s="14"/>
      <c r="R4389" s="14"/>
      <c r="S4389" s="14"/>
      <c r="T4389" s="14"/>
      <c r="U4389" s="14"/>
      <c r="V4389" s="14"/>
      <c r="W4389" s="14"/>
      <c r="X4389" s="14"/>
      <c r="Y4389" s="14"/>
      <c r="Z4389" s="14"/>
    </row>
    <row r="4390">
      <c r="A4390" s="106">
        <v>4389.0</v>
      </c>
      <c r="B4390" s="107" t="s">
        <v>8903</v>
      </c>
      <c r="C4390" s="107" t="s">
        <v>11042</v>
      </c>
      <c r="D4390" s="107" t="s">
        <v>4509</v>
      </c>
      <c r="E4390" s="36" t="s">
        <v>11043</v>
      </c>
      <c r="F4390" s="14"/>
      <c r="G4390" s="14"/>
      <c r="H4390" s="14"/>
      <c r="I4390" s="14"/>
      <c r="J4390" s="14"/>
      <c r="K4390" s="14"/>
      <c r="L4390" s="14"/>
      <c r="M4390" s="14"/>
      <c r="N4390" s="14"/>
      <c r="O4390" s="14"/>
      <c r="P4390" s="14"/>
      <c r="Q4390" s="14"/>
      <c r="R4390" s="14"/>
      <c r="S4390" s="14"/>
      <c r="T4390" s="14"/>
      <c r="U4390" s="14"/>
      <c r="V4390" s="14"/>
      <c r="W4390" s="14"/>
      <c r="X4390" s="14"/>
      <c r="Y4390" s="14"/>
      <c r="Z4390" s="14"/>
    </row>
    <row r="4391">
      <c r="A4391" s="106">
        <v>4390.0</v>
      </c>
      <c r="B4391" s="107" t="s">
        <v>8903</v>
      </c>
      <c r="C4391" s="107" t="s">
        <v>7144</v>
      </c>
      <c r="D4391" s="107" t="s">
        <v>4509</v>
      </c>
      <c r="E4391" s="36" t="s">
        <v>11044</v>
      </c>
      <c r="F4391" s="14"/>
      <c r="G4391" s="14"/>
      <c r="H4391" s="14"/>
      <c r="I4391" s="14"/>
      <c r="J4391" s="14"/>
      <c r="K4391" s="14"/>
      <c r="L4391" s="14"/>
      <c r="M4391" s="14"/>
      <c r="N4391" s="14"/>
      <c r="O4391" s="14"/>
      <c r="P4391" s="14"/>
      <c r="Q4391" s="14"/>
      <c r="R4391" s="14"/>
      <c r="S4391" s="14"/>
      <c r="T4391" s="14"/>
      <c r="U4391" s="14"/>
      <c r="V4391" s="14"/>
      <c r="W4391" s="14"/>
      <c r="X4391" s="14"/>
      <c r="Y4391" s="14"/>
      <c r="Z4391" s="14"/>
    </row>
    <row r="4392">
      <c r="A4392" s="106">
        <v>4391.0</v>
      </c>
      <c r="B4392" s="107" t="s">
        <v>8903</v>
      </c>
      <c r="C4392" s="107" t="s">
        <v>11045</v>
      </c>
      <c r="D4392" s="107" t="s">
        <v>4509</v>
      </c>
      <c r="E4392" s="36" t="s">
        <v>11046</v>
      </c>
      <c r="F4392" s="14"/>
      <c r="G4392" s="14"/>
      <c r="H4392" s="14"/>
      <c r="I4392" s="14"/>
      <c r="J4392" s="14"/>
      <c r="K4392" s="14"/>
      <c r="L4392" s="14"/>
      <c r="M4392" s="14"/>
      <c r="N4392" s="14"/>
      <c r="O4392" s="14"/>
      <c r="P4392" s="14"/>
      <c r="Q4392" s="14"/>
      <c r="R4392" s="14"/>
      <c r="S4392" s="14"/>
      <c r="T4392" s="14"/>
      <c r="U4392" s="14"/>
      <c r="V4392" s="14"/>
      <c r="W4392" s="14"/>
      <c r="X4392" s="14"/>
      <c r="Y4392" s="14"/>
      <c r="Z4392" s="14"/>
    </row>
    <row r="4393">
      <c r="A4393" s="106">
        <v>4392.0</v>
      </c>
      <c r="B4393" s="107" t="s">
        <v>8903</v>
      </c>
      <c r="C4393" s="107" t="s">
        <v>11047</v>
      </c>
      <c r="D4393" s="107" t="s">
        <v>4509</v>
      </c>
      <c r="E4393" s="36" t="s">
        <v>11048</v>
      </c>
      <c r="F4393" s="14"/>
      <c r="G4393" s="14"/>
      <c r="H4393" s="14"/>
      <c r="I4393" s="14"/>
      <c r="J4393" s="14"/>
      <c r="K4393" s="14"/>
      <c r="L4393" s="14"/>
      <c r="M4393" s="14"/>
      <c r="N4393" s="14"/>
      <c r="O4393" s="14"/>
      <c r="P4393" s="14"/>
      <c r="Q4393" s="14"/>
      <c r="R4393" s="14"/>
      <c r="S4393" s="14"/>
      <c r="T4393" s="14"/>
      <c r="U4393" s="14"/>
      <c r="V4393" s="14"/>
      <c r="W4393" s="14"/>
      <c r="X4393" s="14"/>
      <c r="Y4393" s="14"/>
      <c r="Z4393" s="14"/>
    </row>
    <row r="4394">
      <c r="A4394" s="106">
        <v>4393.0</v>
      </c>
      <c r="B4394" s="107" t="s">
        <v>8903</v>
      </c>
      <c r="C4394" s="107" t="s">
        <v>4532</v>
      </c>
      <c r="D4394" s="107" t="s">
        <v>4509</v>
      </c>
      <c r="E4394" s="36" t="s">
        <v>11049</v>
      </c>
      <c r="F4394" s="14"/>
      <c r="G4394" s="14"/>
      <c r="H4394" s="14"/>
      <c r="I4394" s="14"/>
      <c r="J4394" s="14"/>
      <c r="K4394" s="14"/>
      <c r="L4394" s="14"/>
      <c r="M4394" s="14"/>
      <c r="N4394" s="14"/>
      <c r="O4394" s="14"/>
      <c r="P4394" s="14"/>
      <c r="Q4394" s="14"/>
      <c r="R4394" s="14"/>
      <c r="S4394" s="14"/>
      <c r="T4394" s="14"/>
      <c r="U4394" s="14"/>
      <c r="V4394" s="14"/>
      <c r="W4394" s="14"/>
      <c r="X4394" s="14"/>
      <c r="Y4394" s="14"/>
      <c r="Z4394" s="14"/>
    </row>
    <row r="4395">
      <c r="A4395" s="106">
        <v>4394.0</v>
      </c>
      <c r="B4395" s="107" t="s">
        <v>8903</v>
      </c>
      <c r="C4395" s="107" t="s">
        <v>11050</v>
      </c>
      <c r="D4395" s="107" t="s">
        <v>4509</v>
      </c>
      <c r="E4395" s="36" t="s">
        <v>11051</v>
      </c>
      <c r="F4395" s="14"/>
      <c r="G4395" s="14"/>
      <c r="H4395" s="14"/>
      <c r="I4395" s="14"/>
      <c r="J4395" s="14"/>
      <c r="K4395" s="14"/>
      <c r="L4395" s="14"/>
      <c r="M4395" s="14"/>
      <c r="N4395" s="14"/>
      <c r="O4395" s="14"/>
      <c r="P4395" s="14"/>
      <c r="Q4395" s="14"/>
      <c r="R4395" s="14"/>
      <c r="S4395" s="14"/>
      <c r="T4395" s="14"/>
      <c r="U4395" s="14"/>
      <c r="V4395" s="14"/>
      <c r="W4395" s="14"/>
      <c r="X4395" s="14"/>
      <c r="Y4395" s="14"/>
      <c r="Z4395" s="14"/>
    </row>
    <row r="4396">
      <c r="A4396" s="106">
        <v>4395.0</v>
      </c>
      <c r="B4396" s="107" t="s">
        <v>8903</v>
      </c>
      <c r="C4396" s="107" t="s">
        <v>6239</v>
      </c>
      <c r="D4396" s="107" t="s">
        <v>4509</v>
      </c>
      <c r="E4396" s="36" t="s">
        <v>11052</v>
      </c>
      <c r="F4396" s="14"/>
      <c r="G4396" s="14"/>
      <c r="H4396" s="14"/>
      <c r="I4396" s="14"/>
      <c r="J4396" s="14"/>
      <c r="K4396" s="14"/>
      <c r="L4396" s="14"/>
      <c r="M4396" s="14"/>
      <c r="N4396" s="14"/>
      <c r="O4396" s="14"/>
      <c r="P4396" s="14"/>
      <c r="Q4396" s="14"/>
      <c r="R4396" s="14"/>
      <c r="S4396" s="14"/>
      <c r="T4396" s="14"/>
      <c r="U4396" s="14"/>
      <c r="V4396" s="14"/>
      <c r="W4396" s="14"/>
      <c r="X4396" s="14"/>
      <c r="Y4396" s="14"/>
      <c r="Z4396" s="14"/>
    </row>
    <row r="4397">
      <c r="A4397" s="106">
        <v>4396.0</v>
      </c>
      <c r="B4397" s="107" t="s">
        <v>8903</v>
      </c>
      <c r="C4397" s="107" t="s">
        <v>5925</v>
      </c>
      <c r="D4397" s="107" t="s">
        <v>4509</v>
      </c>
      <c r="E4397" s="36" t="s">
        <v>7463</v>
      </c>
      <c r="F4397" s="14"/>
      <c r="G4397" s="14"/>
      <c r="H4397" s="14"/>
      <c r="I4397" s="14"/>
      <c r="J4397" s="14"/>
      <c r="K4397" s="14"/>
      <c r="L4397" s="14"/>
      <c r="M4397" s="14"/>
      <c r="N4397" s="14"/>
      <c r="O4397" s="14"/>
      <c r="P4397" s="14"/>
      <c r="Q4397" s="14"/>
      <c r="R4397" s="14"/>
      <c r="S4397" s="14"/>
      <c r="T4397" s="14"/>
      <c r="U4397" s="14"/>
      <c r="V4397" s="14"/>
      <c r="W4397" s="14"/>
      <c r="X4397" s="14"/>
      <c r="Y4397" s="14"/>
      <c r="Z4397" s="14"/>
    </row>
    <row r="4398">
      <c r="A4398" s="106">
        <v>4397.0</v>
      </c>
      <c r="B4398" s="107" t="s">
        <v>8903</v>
      </c>
      <c r="C4398" s="107" t="s">
        <v>5162</v>
      </c>
      <c r="D4398" s="107" t="s">
        <v>4509</v>
      </c>
      <c r="E4398" s="36" t="s">
        <v>11053</v>
      </c>
      <c r="F4398" s="14"/>
      <c r="G4398" s="14"/>
      <c r="H4398" s="14"/>
      <c r="I4398" s="14"/>
      <c r="J4398" s="14"/>
      <c r="K4398" s="14"/>
      <c r="L4398" s="14"/>
      <c r="M4398" s="14"/>
      <c r="N4398" s="14"/>
      <c r="O4398" s="14"/>
      <c r="P4398" s="14"/>
      <c r="Q4398" s="14"/>
      <c r="R4398" s="14"/>
      <c r="S4398" s="14"/>
      <c r="T4398" s="14"/>
      <c r="U4398" s="14"/>
      <c r="V4398" s="14"/>
      <c r="W4398" s="14"/>
      <c r="X4398" s="14"/>
      <c r="Y4398" s="14"/>
      <c r="Z4398" s="14"/>
    </row>
    <row r="4399">
      <c r="A4399" s="106">
        <v>4398.0</v>
      </c>
      <c r="B4399" s="107" t="s">
        <v>8903</v>
      </c>
      <c r="C4399" s="107" t="s">
        <v>6792</v>
      </c>
      <c r="D4399" s="107" t="s">
        <v>4509</v>
      </c>
      <c r="E4399" s="36" t="s">
        <v>11054</v>
      </c>
      <c r="F4399" s="14"/>
      <c r="G4399" s="14"/>
      <c r="H4399" s="14"/>
      <c r="I4399" s="14"/>
      <c r="J4399" s="14"/>
      <c r="K4399" s="14"/>
      <c r="L4399" s="14"/>
      <c r="M4399" s="14"/>
      <c r="N4399" s="14"/>
      <c r="O4399" s="14"/>
      <c r="P4399" s="14"/>
      <c r="Q4399" s="14"/>
      <c r="R4399" s="14"/>
      <c r="S4399" s="14"/>
      <c r="T4399" s="14"/>
      <c r="U4399" s="14"/>
      <c r="V4399" s="14"/>
      <c r="W4399" s="14"/>
      <c r="X4399" s="14"/>
      <c r="Y4399" s="14"/>
      <c r="Z4399" s="14"/>
    </row>
    <row r="4400">
      <c r="A4400" s="106">
        <v>4399.0</v>
      </c>
      <c r="B4400" s="107" t="s">
        <v>8903</v>
      </c>
      <c r="C4400" s="107" t="s">
        <v>11055</v>
      </c>
      <c r="D4400" s="107" t="s">
        <v>4509</v>
      </c>
      <c r="E4400" s="36" t="s">
        <v>11056</v>
      </c>
      <c r="F4400" s="14"/>
      <c r="G4400" s="14"/>
      <c r="H4400" s="14"/>
      <c r="I4400" s="14"/>
      <c r="J4400" s="14"/>
      <c r="K4400" s="14"/>
      <c r="L4400" s="14"/>
      <c r="M4400" s="14"/>
      <c r="N4400" s="14"/>
      <c r="O4400" s="14"/>
      <c r="P4400" s="14"/>
      <c r="Q4400" s="14"/>
      <c r="R4400" s="14"/>
      <c r="S4400" s="14"/>
      <c r="T4400" s="14"/>
      <c r="U4400" s="14"/>
      <c r="V4400" s="14"/>
      <c r="W4400" s="14"/>
      <c r="X4400" s="14"/>
      <c r="Y4400" s="14"/>
      <c r="Z4400" s="14"/>
    </row>
    <row r="4401">
      <c r="A4401" s="106">
        <v>4400.0</v>
      </c>
      <c r="B4401" s="107" t="s">
        <v>8903</v>
      </c>
      <c r="C4401" s="107" t="s">
        <v>4532</v>
      </c>
      <c r="D4401" s="107" t="s">
        <v>4543</v>
      </c>
      <c r="E4401" s="36" t="s">
        <v>11057</v>
      </c>
      <c r="F4401" s="14"/>
      <c r="G4401" s="14"/>
      <c r="H4401" s="14"/>
      <c r="I4401" s="14"/>
      <c r="J4401" s="14"/>
      <c r="K4401" s="14"/>
      <c r="L4401" s="14"/>
      <c r="M4401" s="14"/>
      <c r="N4401" s="14"/>
      <c r="O4401" s="14"/>
      <c r="P4401" s="14"/>
      <c r="Q4401" s="14"/>
      <c r="R4401" s="14"/>
      <c r="S4401" s="14"/>
      <c r="T4401" s="14"/>
      <c r="U4401" s="14"/>
      <c r="V4401" s="14"/>
      <c r="W4401" s="14"/>
      <c r="X4401" s="14"/>
      <c r="Y4401" s="14"/>
      <c r="Z4401" s="14"/>
    </row>
    <row r="4402">
      <c r="A4402" s="106">
        <v>4401.0</v>
      </c>
      <c r="B4402" s="107" t="s">
        <v>8903</v>
      </c>
      <c r="C4402" s="107" t="s">
        <v>11058</v>
      </c>
      <c r="D4402" s="107" t="s">
        <v>4509</v>
      </c>
      <c r="E4402" s="36" t="s">
        <v>11059</v>
      </c>
      <c r="F4402" s="14"/>
      <c r="G4402" s="14"/>
      <c r="H4402" s="14"/>
      <c r="I4402" s="14"/>
      <c r="J4402" s="14"/>
      <c r="K4402" s="14"/>
      <c r="L4402" s="14"/>
      <c r="M4402" s="14"/>
      <c r="N4402" s="14"/>
      <c r="O4402" s="14"/>
      <c r="P4402" s="14"/>
      <c r="Q4402" s="14"/>
      <c r="R4402" s="14"/>
      <c r="S4402" s="14"/>
      <c r="T4402" s="14"/>
      <c r="U4402" s="14"/>
      <c r="V4402" s="14"/>
      <c r="W4402" s="14"/>
      <c r="X4402" s="14"/>
      <c r="Y4402" s="14"/>
      <c r="Z4402" s="14"/>
    </row>
    <row r="4403">
      <c r="A4403" s="106">
        <v>4402.0</v>
      </c>
      <c r="B4403" s="107" t="s">
        <v>8903</v>
      </c>
      <c r="C4403" s="107" t="s">
        <v>11060</v>
      </c>
      <c r="D4403" s="107" t="s">
        <v>4509</v>
      </c>
      <c r="E4403" s="36" t="s">
        <v>11061</v>
      </c>
      <c r="F4403" s="14"/>
      <c r="G4403" s="14"/>
      <c r="H4403" s="14"/>
      <c r="I4403" s="14"/>
      <c r="J4403" s="14"/>
      <c r="K4403" s="14"/>
      <c r="L4403" s="14"/>
      <c r="M4403" s="14"/>
      <c r="N4403" s="14"/>
      <c r="O4403" s="14"/>
      <c r="P4403" s="14"/>
      <c r="Q4403" s="14"/>
      <c r="R4403" s="14"/>
      <c r="S4403" s="14"/>
      <c r="T4403" s="14"/>
      <c r="U4403" s="14"/>
      <c r="V4403" s="14"/>
      <c r="W4403" s="14"/>
      <c r="X4403" s="14"/>
      <c r="Y4403" s="14"/>
      <c r="Z4403" s="14"/>
    </row>
    <row r="4404">
      <c r="A4404" s="106">
        <v>4403.0</v>
      </c>
      <c r="B4404" s="107" t="s">
        <v>8903</v>
      </c>
      <c r="C4404" s="107" t="s">
        <v>11062</v>
      </c>
      <c r="D4404" s="107" t="s">
        <v>4509</v>
      </c>
      <c r="E4404" s="36" t="s">
        <v>11063</v>
      </c>
      <c r="F4404" s="14"/>
      <c r="G4404" s="14"/>
      <c r="H4404" s="14"/>
      <c r="I4404" s="14"/>
      <c r="J4404" s="14"/>
      <c r="K4404" s="14"/>
      <c r="L4404" s="14"/>
      <c r="M4404" s="14"/>
      <c r="N4404" s="14"/>
      <c r="O4404" s="14"/>
      <c r="P4404" s="14"/>
      <c r="Q4404" s="14"/>
      <c r="R4404" s="14"/>
      <c r="S4404" s="14"/>
      <c r="T4404" s="14"/>
      <c r="U4404" s="14"/>
      <c r="V4404" s="14"/>
      <c r="W4404" s="14"/>
      <c r="X4404" s="14"/>
      <c r="Y4404" s="14"/>
      <c r="Z4404" s="14"/>
    </row>
    <row r="4405">
      <c r="A4405" s="106">
        <v>4404.0</v>
      </c>
      <c r="B4405" s="107" t="s">
        <v>8903</v>
      </c>
      <c r="C4405" s="107" t="s">
        <v>11064</v>
      </c>
      <c r="D4405" s="107" t="s">
        <v>4509</v>
      </c>
      <c r="E4405" s="36" t="s">
        <v>11065</v>
      </c>
      <c r="F4405" s="14"/>
      <c r="G4405" s="14"/>
      <c r="H4405" s="14"/>
      <c r="I4405" s="14"/>
      <c r="J4405" s="14"/>
      <c r="K4405" s="14"/>
      <c r="L4405" s="14"/>
      <c r="M4405" s="14"/>
      <c r="N4405" s="14"/>
      <c r="O4405" s="14"/>
      <c r="P4405" s="14"/>
      <c r="Q4405" s="14"/>
      <c r="R4405" s="14"/>
      <c r="S4405" s="14"/>
      <c r="T4405" s="14"/>
      <c r="U4405" s="14"/>
      <c r="V4405" s="14"/>
      <c r="W4405" s="14"/>
      <c r="X4405" s="14"/>
      <c r="Y4405" s="14"/>
      <c r="Z4405" s="14"/>
    </row>
    <row r="4406">
      <c r="A4406" s="106">
        <v>4405.0</v>
      </c>
      <c r="B4406" s="107" t="s">
        <v>8903</v>
      </c>
      <c r="C4406" s="107" t="s">
        <v>11066</v>
      </c>
      <c r="D4406" s="107" t="s">
        <v>4505</v>
      </c>
      <c r="E4406" s="36" t="s">
        <v>11067</v>
      </c>
      <c r="F4406" s="14"/>
      <c r="G4406" s="14"/>
      <c r="H4406" s="14"/>
      <c r="I4406" s="14"/>
      <c r="J4406" s="14"/>
      <c r="K4406" s="14"/>
      <c r="L4406" s="14"/>
      <c r="M4406" s="14"/>
      <c r="N4406" s="14"/>
      <c r="O4406" s="14"/>
      <c r="P4406" s="14"/>
      <c r="Q4406" s="14"/>
      <c r="R4406" s="14"/>
      <c r="S4406" s="14"/>
      <c r="T4406" s="14"/>
      <c r="U4406" s="14"/>
      <c r="V4406" s="14"/>
      <c r="W4406" s="14"/>
      <c r="X4406" s="14"/>
      <c r="Y4406" s="14"/>
      <c r="Z4406" s="14"/>
    </row>
    <row r="4407">
      <c r="A4407" s="106">
        <v>4406.0</v>
      </c>
      <c r="B4407" s="107" t="s">
        <v>8903</v>
      </c>
      <c r="C4407" s="107" t="s">
        <v>11068</v>
      </c>
      <c r="D4407" s="107" t="s">
        <v>4509</v>
      </c>
      <c r="E4407" s="36" t="s">
        <v>11069</v>
      </c>
      <c r="F4407" s="14"/>
      <c r="G4407" s="14"/>
      <c r="H4407" s="14"/>
      <c r="I4407" s="14"/>
      <c r="J4407" s="14"/>
      <c r="K4407" s="14"/>
      <c r="L4407" s="14"/>
      <c r="M4407" s="14"/>
      <c r="N4407" s="14"/>
      <c r="O4407" s="14"/>
      <c r="P4407" s="14"/>
      <c r="Q4407" s="14"/>
      <c r="R4407" s="14"/>
      <c r="S4407" s="14"/>
      <c r="T4407" s="14"/>
      <c r="U4407" s="14"/>
      <c r="V4407" s="14"/>
      <c r="W4407" s="14"/>
      <c r="X4407" s="14"/>
      <c r="Y4407" s="14"/>
      <c r="Z4407" s="14"/>
    </row>
    <row r="4408">
      <c r="A4408" s="106">
        <v>4407.0</v>
      </c>
      <c r="B4408" s="107" t="s">
        <v>8903</v>
      </c>
      <c r="C4408" s="107" t="s">
        <v>5719</v>
      </c>
      <c r="D4408" s="107" t="s">
        <v>4509</v>
      </c>
      <c r="E4408" s="36" t="s">
        <v>11070</v>
      </c>
      <c r="F4408" s="14"/>
      <c r="G4408" s="14"/>
      <c r="H4408" s="14"/>
      <c r="I4408" s="14"/>
      <c r="J4408" s="14"/>
      <c r="K4408" s="14"/>
      <c r="L4408" s="14"/>
      <c r="M4408" s="14"/>
      <c r="N4408" s="14"/>
      <c r="O4408" s="14"/>
      <c r="P4408" s="14"/>
      <c r="Q4408" s="14"/>
      <c r="R4408" s="14"/>
      <c r="S4408" s="14"/>
      <c r="T4408" s="14"/>
      <c r="U4408" s="14"/>
      <c r="V4408" s="14"/>
      <c r="W4408" s="14"/>
      <c r="X4408" s="14"/>
      <c r="Y4408" s="14"/>
      <c r="Z4408" s="14"/>
    </row>
    <row r="4409">
      <c r="A4409" s="106">
        <v>4408.0</v>
      </c>
      <c r="B4409" s="107" t="s">
        <v>8903</v>
      </c>
      <c r="C4409" s="107" t="s">
        <v>11071</v>
      </c>
      <c r="D4409" s="107" t="s">
        <v>4569</v>
      </c>
      <c r="E4409" s="36" t="s">
        <v>11072</v>
      </c>
      <c r="F4409" s="14"/>
      <c r="G4409" s="14"/>
      <c r="H4409" s="14"/>
      <c r="I4409" s="14"/>
      <c r="J4409" s="14"/>
      <c r="K4409" s="14"/>
      <c r="L4409" s="14"/>
      <c r="M4409" s="14"/>
      <c r="N4409" s="14"/>
      <c r="O4409" s="14"/>
      <c r="P4409" s="14"/>
      <c r="Q4409" s="14"/>
      <c r="R4409" s="14"/>
      <c r="S4409" s="14"/>
      <c r="T4409" s="14"/>
      <c r="U4409" s="14"/>
      <c r="V4409" s="14"/>
      <c r="W4409" s="14"/>
      <c r="X4409" s="14"/>
      <c r="Y4409" s="14"/>
      <c r="Z4409" s="14"/>
    </row>
    <row r="4410">
      <c r="A4410" s="106">
        <v>4409.0</v>
      </c>
      <c r="B4410" s="107" t="s">
        <v>8903</v>
      </c>
      <c r="C4410" s="107" t="s">
        <v>11073</v>
      </c>
      <c r="D4410" s="107" t="s">
        <v>4509</v>
      </c>
      <c r="E4410" s="36" t="s">
        <v>11074</v>
      </c>
      <c r="F4410" s="14"/>
      <c r="G4410" s="14"/>
      <c r="H4410" s="14"/>
      <c r="I4410" s="14"/>
      <c r="J4410" s="14"/>
      <c r="K4410" s="14"/>
      <c r="L4410" s="14"/>
      <c r="M4410" s="14"/>
      <c r="N4410" s="14"/>
      <c r="O4410" s="14"/>
      <c r="P4410" s="14"/>
      <c r="Q4410" s="14"/>
      <c r="R4410" s="14"/>
      <c r="S4410" s="14"/>
      <c r="T4410" s="14"/>
      <c r="U4410" s="14"/>
      <c r="V4410" s="14"/>
      <c r="W4410" s="14"/>
      <c r="X4410" s="14"/>
      <c r="Y4410" s="14"/>
      <c r="Z4410" s="14"/>
    </row>
    <row r="4411">
      <c r="A4411" s="106">
        <v>4410.0</v>
      </c>
      <c r="B4411" s="107" t="s">
        <v>8903</v>
      </c>
      <c r="C4411" s="107" t="s">
        <v>11075</v>
      </c>
      <c r="D4411" s="107" t="s">
        <v>4505</v>
      </c>
      <c r="E4411" s="36" t="s">
        <v>11076</v>
      </c>
      <c r="F4411" s="14"/>
      <c r="G4411" s="14"/>
      <c r="H4411" s="14"/>
      <c r="I4411" s="14"/>
      <c r="J4411" s="14"/>
      <c r="K4411" s="14"/>
      <c r="L4411" s="14"/>
      <c r="M4411" s="14"/>
      <c r="N4411" s="14"/>
      <c r="O4411" s="14"/>
      <c r="P4411" s="14"/>
      <c r="Q4411" s="14"/>
      <c r="R4411" s="14"/>
      <c r="S4411" s="14"/>
      <c r="T4411" s="14"/>
      <c r="U4411" s="14"/>
      <c r="V4411" s="14"/>
      <c r="W4411" s="14"/>
      <c r="X4411" s="14"/>
      <c r="Y4411" s="14"/>
      <c r="Z4411" s="14"/>
    </row>
    <row r="4412">
      <c r="A4412" s="106">
        <v>4411.0</v>
      </c>
      <c r="B4412" s="107" t="s">
        <v>8903</v>
      </c>
      <c r="C4412" s="107" t="s">
        <v>5502</v>
      </c>
      <c r="D4412" s="107" t="s">
        <v>4509</v>
      </c>
      <c r="E4412" s="36" t="s">
        <v>11077</v>
      </c>
      <c r="F4412" s="14"/>
      <c r="G4412" s="14"/>
      <c r="H4412" s="14"/>
      <c r="I4412" s="14"/>
      <c r="J4412" s="14"/>
      <c r="K4412" s="14"/>
      <c r="L4412" s="14"/>
      <c r="M4412" s="14"/>
      <c r="N4412" s="14"/>
      <c r="O4412" s="14"/>
      <c r="P4412" s="14"/>
      <c r="Q4412" s="14"/>
      <c r="R4412" s="14"/>
      <c r="S4412" s="14"/>
      <c r="T4412" s="14"/>
      <c r="U4412" s="14"/>
      <c r="V4412" s="14"/>
      <c r="W4412" s="14"/>
      <c r="X4412" s="14"/>
      <c r="Y4412" s="14"/>
      <c r="Z4412" s="14"/>
    </row>
    <row r="4413">
      <c r="A4413" s="106">
        <v>4412.0</v>
      </c>
      <c r="B4413" s="107" t="s">
        <v>8903</v>
      </c>
      <c r="C4413" s="107" t="s">
        <v>11078</v>
      </c>
      <c r="D4413" s="107" t="s">
        <v>4509</v>
      </c>
      <c r="E4413" s="36" t="s">
        <v>11079</v>
      </c>
      <c r="F4413" s="14"/>
      <c r="G4413" s="14"/>
      <c r="H4413" s="14"/>
      <c r="I4413" s="14"/>
      <c r="J4413" s="14"/>
      <c r="K4413" s="14"/>
      <c r="L4413" s="14"/>
      <c r="M4413" s="14"/>
      <c r="N4413" s="14"/>
      <c r="O4413" s="14"/>
      <c r="P4413" s="14"/>
      <c r="Q4413" s="14"/>
      <c r="R4413" s="14"/>
      <c r="S4413" s="14"/>
      <c r="T4413" s="14"/>
      <c r="U4413" s="14"/>
      <c r="V4413" s="14"/>
      <c r="W4413" s="14"/>
      <c r="X4413" s="14"/>
      <c r="Y4413" s="14"/>
      <c r="Z4413" s="14"/>
    </row>
    <row r="4414">
      <c r="A4414" s="106">
        <v>4413.0</v>
      </c>
      <c r="B4414" s="107" t="s">
        <v>8903</v>
      </c>
      <c r="C4414" s="107" t="s">
        <v>4876</v>
      </c>
      <c r="D4414" s="107" t="s">
        <v>4509</v>
      </c>
      <c r="E4414" s="36" t="s">
        <v>11080</v>
      </c>
      <c r="F4414" s="14"/>
      <c r="G4414" s="14"/>
      <c r="H4414" s="14"/>
      <c r="I4414" s="14"/>
      <c r="J4414" s="14"/>
      <c r="K4414" s="14"/>
      <c r="L4414" s="14"/>
      <c r="M4414" s="14"/>
      <c r="N4414" s="14"/>
      <c r="O4414" s="14"/>
      <c r="P4414" s="14"/>
      <c r="Q4414" s="14"/>
      <c r="R4414" s="14"/>
      <c r="S4414" s="14"/>
      <c r="T4414" s="14"/>
      <c r="U4414" s="14"/>
      <c r="V4414" s="14"/>
      <c r="W4414" s="14"/>
      <c r="X4414" s="14"/>
      <c r="Y4414" s="14"/>
      <c r="Z4414" s="14"/>
    </row>
    <row r="4415">
      <c r="A4415" s="106">
        <v>4414.0</v>
      </c>
      <c r="B4415" s="107" t="s">
        <v>8903</v>
      </c>
      <c r="C4415" s="107" t="s">
        <v>7562</v>
      </c>
      <c r="D4415" s="107" t="s">
        <v>4680</v>
      </c>
      <c r="E4415" s="36" t="s">
        <v>11081</v>
      </c>
      <c r="F4415" s="14"/>
      <c r="G4415" s="14"/>
      <c r="H4415" s="14"/>
      <c r="I4415" s="14"/>
      <c r="J4415" s="14"/>
      <c r="K4415" s="14"/>
      <c r="L4415" s="14"/>
      <c r="M4415" s="14"/>
      <c r="N4415" s="14"/>
      <c r="O4415" s="14"/>
      <c r="P4415" s="14"/>
      <c r="Q4415" s="14"/>
      <c r="R4415" s="14"/>
      <c r="S4415" s="14"/>
      <c r="T4415" s="14"/>
      <c r="U4415" s="14"/>
      <c r="V4415" s="14"/>
      <c r="W4415" s="14"/>
      <c r="X4415" s="14"/>
      <c r="Y4415" s="14"/>
      <c r="Z4415" s="14"/>
    </row>
    <row r="4416">
      <c r="A4416" s="106">
        <v>4415.0</v>
      </c>
      <c r="B4416" s="107" t="s">
        <v>8903</v>
      </c>
      <c r="C4416" s="107" t="s">
        <v>5908</v>
      </c>
      <c r="D4416" s="107" t="s">
        <v>4509</v>
      </c>
      <c r="E4416" s="36" t="s">
        <v>11082</v>
      </c>
      <c r="F4416" s="14"/>
      <c r="G4416" s="14"/>
      <c r="H4416" s="14"/>
      <c r="I4416" s="14"/>
      <c r="J4416" s="14"/>
      <c r="K4416" s="14"/>
      <c r="L4416" s="14"/>
      <c r="M4416" s="14"/>
      <c r="N4416" s="14"/>
      <c r="O4416" s="14"/>
      <c r="P4416" s="14"/>
      <c r="Q4416" s="14"/>
      <c r="R4416" s="14"/>
      <c r="S4416" s="14"/>
      <c r="T4416" s="14"/>
      <c r="U4416" s="14"/>
      <c r="V4416" s="14"/>
      <c r="W4416" s="14"/>
      <c r="X4416" s="14"/>
      <c r="Y4416" s="14"/>
      <c r="Z4416" s="14"/>
    </row>
    <row r="4417">
      <c r="A4417" s="106">
        <v>4416.0</v>
      </c>
      <c r="B4417" s="107" t="s">
        <v>8903</v>
      </c>
      <c r="C4417" s="107" t="s">
        <v>8173</v>
      </c>
      <c r="D4417" s="107" t="s">
        <v>4509</v>
      </c>
      <c r="E4417" s="36" t="s">
        <v>11083</v>
      </c>
      <c r="F4417" s="14"/>
      <c r="G4417" s="14"/>
      <c r="H4417" s="14"/>
      <c r="I4417" s="14"/>
      <c r="J4417" s="14"/>
      <c r="K4417" s="14"/>
      <c r="L4417" s="14"/>
      <c r="M4417" s="14"/>
      <c r="N4417" s="14"/>
      <c r="O4417" s="14"/>
      <c r="P4417" s="14"/>
      <c r="Q4417" s="14"/>
      <c r="R4417" s="14"/>
      <c r="S4417" s="14"/>
      <c r="T4417" s="14"/>
      <c r="U4417" s="14"/>
      <c r="V4417" s="14"/>
      <c r="W4417" s="14"/>
      <c r="X4417" s="14"/>
      <c r="Y4417" s="14"/>
      <c r="Z4417" s="14"/>
    </row>
    <row r="4418">
      <c r="A4418" s="106">
        <v>4417.0</v>
      </c>
      <c r="B4418" s="107" t="s">
        <v>8903</v>
      </c>
      <c r="C4418" s="107" t="s">
        <v>5025</v>
      </c>
      <c r="D4418" s="107" t="s">
        <v>4680</v>
      </c>
      <c r="E4418" s="36" t="s">
        <v>11084</v>
      </c>
      <c r="F4418" s="14"/>
      <c r="G4418" s="14"/>
      <c r="H4418" s="14"/>
      <c r="I4418" s="14"/>
      <c r="J4418" s="14"/>
      <c r="K4418" s="14"/>
      <c r="L4418" s="14"/>
      <c r="M4418" s="14"/>
      <c r="N4418" s="14"/>
      <c r="O4418" s="14"/>
      <c r="P4418" s="14"/>
      <c r="Q4418" s="14"/>
      <c r="R4418" s="14"/>
      <c r="S4418" s="14"/>
      <c r="T4418" s="14"/>
      <c r="U4418" s="14"/>
      <c r="V4418" s="14"/>
      <c r="W4418" s="14"/>
      <c r="X4418" s="14"/>
      <c r="Y4418" s="14"/>
      <c r="Z4418" s="14"/>
    </row>
    <row r="4419">
      <c r="A4419" s="106">
        <v>4418.0</v>
      </c>
      <c r="B4419" s="107" t="s">
        <v>8903</v>
      </c>
      <c r="C4419" s="107" t="s">
        <v>4897</v>
      </c>
      <c r="D4419" s="107" t="s">
        <v>4509</v>
      </c>
      <c r="E4419" s="36" t="s">
        <v>11085</v>
      </c>
      <c r="F4419" s="14"/>
      <c r="G4419" s="14"/>
      <c r="H4419" s="14"/>
      <c r="I4419" s="14"/>
      <c r="J4419" s="14"/>
      <c r="K4419" s="14"/>
      <c r="L4419" s="14"/>
      <c r="M4419" s="14"/>
      <c r="N4419" s="14"/>
      <c r="O4419" s="14"/>
      <c r="P4419" s="14"/>
      <c r="Q4419" s="14"/>
      <c r="R4419" s="14"/>
      <c r="S4419" s="14"/>
      <c r="T4419" s="14"/>
      <c r="U4419" s="14"/>
      <c r="V4419" s="14"/>
      <c r="W4419" s="14"/>
      <c r="X4419" s="14"/>
      <c r="Y4419" s="14"/>
      <c r="Z4419" s="14"/>
    </row>
    <row r="4420">
      <c r="A4420" s="106">
        <v>4419.0</v>
      </c>
      <c r="B4420" s="107" t="s">
        <v>8903</v>
      </c>
      <c r="C4420" s="107" t="s">
        <v>11086</v>
      </c>
      <c r="D4420" s="107" t="s">
        <v>4509</v>
      </c>
      <c r="E4420" s="36" t="s">
        <v>11087</v>
      </c>
      <c r="F4420" s="14"/>
      <c r="G4420" s="14"/>
      <c r="H4420" s="14"/>
      <c r="I4420" s="14"/>
      <c r="J4420" s="14"/>
      <c r="K4420" s="14"/>
      <c r="L4420" s="14"/>
      <c r="M4420" s="14"/>
      <c r="N4420" s="14"/>
      <c r="O4420" s="14"/>
      <c r="P4420" s="14"/>
      <c r="Q4420" s="14"/>
      <c r="R4420" s="14"/>
      <c r="S4420" s="14"/>
      <c r="T4420" s="14"/>
      <c r="U4420" s="14"/>
      <c r="V4420" s="14"/>
      <c r="W4420" s="14"/>
      <c r="X4420" s="14"/>
      <c r="Y4420" s="14"/>
      <c r="Z4420" s="14"/>
    </row>
    <row r="4421">
      <c r="A4421" s="106">
        <v>4420.0</v>
      </c>
      <c r="B4421" s="107" t="s">
        <v>8903</v>
      </c>
      <c r="C4421" s="107" t="s">
        <v>4830</v>
      </c>
      <c r="D4421" s="107" t="s">
        <v>4509</v>
      </c>
      <c r="E4421" s="36" t="s">
        <v>11088</v>
      </c>
      <c r="F4421" s="14"/>
      <c r="G4421" s="14"/>
      <c r="H4421" s="14"/>
      <c r="I4421" s="14"/>
      <c r="J4421" s="14"/>
      <c r="K4421" s="14"/>
      <c r="L4421" s="14"/>
      <c r="M4421" s="14"/>
      <c r="N4421" s="14"/>
      <c r="O4421" s="14"/>
      <c r="P4421" s="14"/>
      <c r="Q4421" s="14"/>
      <c r="R4421" s="14"/>
      <c r="S4421" s="14"/>
      <c r="T4421" s="14"/>
      <c r="U4421" s="14"/>
      <c r="V4421" s="14"/>
      <c r="W4421" s="14"/>
      <c r="X4421" s="14"/>
      <c r="Y4421" s="14"/>
      <c r="Z4421" s="14"/>
    </row>
    <row r="4422">
      <c r="A4422" s="106">
        <v>4421.0</v>
      </c>
      <c r="B4422" s="107" t="s">
        <v>8903</v>
      </c>
      <c r="C4422" s="107" t="s">
        <v>11089</v>
      </c>
      <c r="D4422" s="107" t="s">
        <v>4509</v>
      </c>
      <c r="E4422" s="36" t="s">
        <v>11090</v>
      </c>
      <c r="F4422" s="14"/>
      <c r="G4422" s="14"/>
      <c r="H4422" s="14"/>
      <c r="I4422" s="14"/>
      <c r="J4422" s="14"/>
      <c r="K4422" s="14"/>
      <c r="L4422" s="14"/>
      <c r="M4422" s="14"/>
      <c r="N4422" s="14"/>
      <c r="O4422" s="14"/>
      <c r="P4422" s="14"/>
      <c r="Q4422" s="14"/>
      <c r="R4422" s="14"/>
      <c r="S4422" s="14"/>
      <c r="T4422" s="14"/>
      <c r="U4422" s="14"/>
      <c r="V4422" s="14"/>
      <c r="W4422" s="14"/>
      <c r="X4422" s="14"/>
      <c r="Y4422" s="14"/>
      <c r="Z4422" s="14"/>
    </row>
    <row r="4423">
      <c r="A4423" s="106">
        <v>4422.0</v>
      </c>
      <c r="B4423" s="107" t="s">
        <v>8903</v>
      </c>
      <c r="C4423" s="107" t="s">
        <v>11091</v>
      </c>
      <c r="D4423" s="107" t="s">
        <v>4509</v>
      </c>
      <c r="E4423" s="36" t="s">
        <v>11092</v>
      </c>
      <c r="F4423" s="14"/>
      <c r="G4423" s="14"/>
      <c r="H4423" s="14"/>
      <c r="I4423" s="14"/>
      <c r="J4423" s="14"/>
      <c r="K4423" s="14"/>
      <c r="L4423" s="14"/>
      <c r="M4423" s="14"/>
      <c r="N4423" s="14"/>
      <c r="O4423" s="14"/>
      <c r="P4423" s="14"/>
      <c r="Q4423" s="14"/>
      <c r="R4423" s="14"/>
      <c r="S4423" s="14"/>
      <c r="T4423" s="14"/>
      <c r="U4423" s="14"/>
      <c r="V4423" s="14"/>
      <c r="W4423" s="14"/>
      <c r="X4423" s="14"/>
      <c r="Y4423" s="14"/>
      <c r="Z4423" s="14"/>
    </row>
    <row r="4424">
      <c r="A4424" s="106">
        <v>4423.0</v>
      </c>
      <c r="B4424" s="107" t="s">
        <v>8903</v>
      </c>
      <c r="C4424" s="107" t="s">
        <v>11093</v>
      </c>
      <c r="D4424" s="107" t="s">
        <v>4509</v>
      </c>
      <c r="E4424" s="36" t="s">
        <v>11094</v>
      </c>
      <c r="F4424" s="14"/>
      <c r="G4424" s="14"/>
      <c r="H4424" s="14"/>
      <c r="I4424" s="14"/>
      <c r="J4424" s="14"/>
      <c r="K4424" s="14"/>
      <c r="L4424" s="14"/>
      <c r="M4424" s="14"/>
      <c r="N4424" s="14"/>
      <c r="O4424" s="14"/>
      <c r="P4424" s="14"/>
      <c r="Q4424" s="14"/>
      <c r="R4424" s="14"/>
      <c r="S4424" s="14"/>
      <c r="T4424" s="14"/>
      <c r="U4424" s="14"/>
      <c r="V4424" s="14"/>
      <c r="W4424" s="14"/>
      <c r="X4424" s="14"/>
      <c r="Y4424" s="14"/>
      <c r="Z4424" s="14"/>
    </row>
    <row r="4425">
      <c r="A4425" s="106">
        <v>4424.0</v>
      </c>
      <c r="B4425" s="107" t="s">
        <v>8903</v>
      </c>
      <c r="C4425" s="107" t="s">
        <v>4567</v>
      </c>
      <c r="D4425" s="107" t="s">
        <v>4509</v>
      </c>
      <c r="E4425" s="36" t="s">
        <v>11095</v>
      </c>
      <c r="F4425" s="14"/>
      <c r="G4425" s="14"/>
      <c r="H4425" s="14"/>
      <c r="I4425" s="14"/>
      <c r="J4425" s="14"/>
      <c r="K4425" s="14"/>
      <c r="L4425" s="14"/>
      <c r="M4425" s="14"/>
      <c r="N4425" s="14"/>
      <c r="O4425" s="14"/>
      <c r="P4425" s="14"/>
      <c r="Q4425" s="14"/>
      <c r="R4425" s="14"/>
      <c r="S4425" s="14"/>
      <c r="T4425" s="14"/>
      <c r="U4425" s="14"/>
      <c r="V4425" s="14"/>
      <c r="W4425" s="14"/>
      <c r="X4425" s="14"/>
      <c r="Y4425" s="14"/>
      <c r="Z4425" s="14"/>
    </row>
    <row r="4426">
      <c r="A4426" s="106">
        <v>4425.0</v>
      </c>
      <c r="B4426" s="107" t="s">
        <v>8903</v>
      </c>
      <c r="C4426" s="107" t="s">
        <v>11096</v>
      </c>
      <c r="D4426" s="107" t="s">
        <v>4509</v>
      </c>
      <c r="E4426" s="36" t="s">
        <v>11097</v>
      </c>
      <c r="F4426" s="14"/>
      <c r="G4426" s="14"/>
      <c r="H4426" s="14"/>
      <c r="I4426" s="14"/>
      <c r="J4426" s="14"/>
      <c r="K4426" s="14"/>
      <c r="L4426" s="14"/>
      <c r="M4426" s="14"/>
      <c r="N4426" s="14"/>
      <c r="O4426" s="14"/>
      <c r="P4426" s="14"/>
      <c r="Q4426" s="14"/>
      <c r="R4426" s="14"/>
      <c r="S4426" s="14"/>
      <c r="T4426" s="14"/>
      <c r="U4426" s="14"/>
      <c r="V4426" s="14"/>
      <c r="W4426" s="14"/>
      <c r="X4426" s="14"/>
      <c r="Y4426" s="14"/>
      <c r="Z4426" s="14"/>
    </row>
    <row r="4427">
      <c r="A4427" s="106">
        <v>4426.0</v>
      </c>
      <c r="B4427" s="107" t="s">
        <v>8903</v>
      </c>
      <c r="C4427" s="107" t="s">
        <v>4741</v>
      </c>
      <c r="D4427" s="107" t="s">
        <v>4509</v>
      </c>
      <c r="E4427" s="36" t="s">
        <v>4318</v>
      </c>
      <c r="F4427" s="14"/>
      <c r="G4427" s="14"/>
      <c r="H4427" s="14"/>
      <c r="I4427" s="14"/>
      <c r="J4427" s="14"/>
      <c r="K4427" s="14"/>
      <c r="L4427" s="14"/>
      <c r="M4427" s="14"/>
      <c r="N4427" s="14"/>
      <c r="O4427" s="14"/>
      <c r="P4427" s="14"/>
      <c r="Q4427" s="14"/>
      <c r="R4427" s="14"/>
      <c r="S4427" s="14"/>
      <c r="T4427" s="14"/>
      <c r="U4427" s="14"/>
      <c r="V4427" s="14"/>
      <c r="W4427" s="14"/>
      <c r="X4427" s="14"/>
      <c r="Y4427" s="14"/>
      <c r="Z4427" s="14"/>
    </row>
    <row r="4428">
      <c r="A4428" s="106">
        <v>4427.0</v>
      </c>
      <c r="B4428" s="107" t="s">
        <v>8903</v>
      </c>
      <c r="C4428" s="107" t="s">
        <v>4897</v>
      </c>
      <c r="D4428" s="107" t="s">
        <v>4509</v>
      </c>
      <c r="E4428" s="36" t="s">
        <v>11098</v>
      </c>
      <c r="F4428" s="14"/>
      <c r="G4428" s="14"/>
      <c r="H4428" s="14"/>
      <c r="I4428" s="14"/>
      <c r="J4428" s="14"/>
      <c r="K4428" s="14"/>
      <c r="L4428" s="14"/>
      <c r="M4428" s="14"/>
      <c r="N4428" s="14"/>
      <c r="O4428" s="14"/>
      <c r="P4428" s="14"/>
      <c r="Q4428" s="14"/>
      <c r="R4428" s="14"/>
      <c r="S4428" s="14"/>
      <c r="T4428" s="14"/>
      <c r="U4428" s="14"/>
      <c r="V4428" s="14"/>
      <c r="W4428" s="14"/>
      <c r="X4428" s="14"/>
      <c r="Y4428" s="14"/>
      <c r="Z4428" s="14"/>
    </row>
    <row r="4429">
      <c r="A4429" s="106">
        <v>4428.0</v>
      </c>
      <c r="B4429" s="107" t="s">
        <v>8903</v>
      </c>
      <c r="C4429" s="107" t="s">
        <v>5460</v>
      </c>
      <c r="D4429" s="107" t="s">
        <v>4509</v>
      </c>
      <c r="E4429" s="36" t="s">
        <v>11099</v>
      </c>
      <c r="F4429" s="14"/>
      <c r="G4429" s="14"/>
      <c r="H4429" s="14"/>
      <c r="I4429" s="14"/>
      <c r="J4429" s="14"/>
      <c r="K4429" s="14"/>
      <c r="L4429" s="14"/>
      <c r="M4429" s="14"/>
      <c r="N4429" s="14"/>
      <c r="O4429" s="14"/>
      <c r="P4429" s="14"/>
      <c r="Q4429" s="14"/>
      <c r="R4429" s="14"/>
      <c r="S4429" s="14"/>
      <c r="T4429" s="14"/>
      <c r="U4429" s="14"/>
      <c r="V4429" s="14"/>
      <c r="W4429" s="14"/>
      <c r="X4429" s="14"/>
      <c r="Y4429" s="14"/>
      <c r="Z4429" s="14"/>
    </row>
    <row r="4430">
      <c r="A4430" s="106">
        <v>4429.0</v>
      </c>
      <c r="B4430" s="107" t="s">
        <v>8903</v>
      </c>
      <c r="C4430" s="107" t="s">
        <v>5232</v>
      </c>
      <c r="D4430" s="107" t="s">
        <v>4509</v>
      </c>
      <c r="E4430" s="36" t="s">
        <v>11100</v>
      </c>
      <c r="F4430" s="14"/>
      <c r="G4430" s="14"/>
      <c r="H4430" s="14"/>
      <c r="I4430" s="14"/>
      <c r="J4430" s="14"/>
      <c r="K4430" s="14"/>
      <c r="L4430" s="14"/>
      <c r="M4430" s="14"/>
      <c r="N4430" s="14"/>
      <c r="O4430" s="14"/>
      <c r="P4430" s="14"/>
      <c r="Q4430" s="14"/>
      <c r="R4430" s="14"/>
      <c r="S4430" s="14"/>
      <c r="T4430" s="14"/>
      <c r="U4430" s="14"/>
      <c r="V4430" s="14"/>
      <c r="W4430" s="14"/>
      <c r="X4430" s="14"/>
      <c r="Y4430" s="14"/>
      <c r="Z4430" s="14"/>
    </row>
    <row r="4431">
      <c r="A4431" s="106">
        <v>4430.0</v>
      </c>
      <c r="B4431" s="107" t="s">
        <v>8903</v>
      </c>
      <c r="C4431" s="107" t="s">
        <v>5483</v>
      </c>
      <c r="D4431" s="107" t="s">
        <v>4509</v>
      </c>
      <c r="E4431" s="36" t="s">
        <v>11101</v>
      </c>
      <c r="F4431" s="14"/>
      <c r="G4431" s="14"/>
      <c r="H4431" s="14"/>
      <c r="I4431" s="14"/>
      <c r="J4431" s="14"/>
      <c r="K4431" s="14"/>
      <c r="L4431" s="14"/>
      <c r="M4431" s="14"/>
      <c r="N4431" s="14"/>
      <c r="O4431" s="14"/>
      <c r="P4431" s="14"/>
      <c r="Q4431" s="14"/>
      <c r="R4431" s="14"/>
      <c r="S4431" s="14"/>
      <c r="T4431" s="14"/>
      <c r="U4431" s="14"/>
      <c r="V4431" s="14"/>
      <c r="W4431" s="14"/>
      <c r="X4431" s="14"/>
      <c r="Y4431" s="14"/>
      <c r="Z4431" s="14"/>
    </row>
    <row r="4432">
      <c r="A4432" s="106">
        <v>4431.0</v>
      </c>
      <c r="B4432" s="107" t="s">
        <v>8903</v>
      </c>
      <c r="C4432" s="107" t="s">
        <v>5352</v>
      </c>
      <c r="D4432" s="107" t="s">
        <v>4680</v>
      </c>
      <c r="E4432" s="36" t="s">
        <v>11102</v>
      </c>
      <c r="F4432" s="14"/>
      <c r="G4432" s="14"/>
      <c r="H4432" s="14"/>
      <c r="I4432" s="14"/>
      <c r="J4432" s="14"/>
      <c r="K4432" s="14"/>
      <c r="L4432" s="14"/>
      <c r="M4432" s="14"/>
      <c r="N4432" s="14"/>
      <c r="O4432" s="14"/>
      <c r="P4432" s="14"/>
      <c r="Q4432" s="14"/>
      <c r="R4432" s="14"/>
      <c r="S4432" s="14"/>
      <c r="T4432" s="14"/>
      <c r="U4432" s="14"/>
      <c r="V4432" s="14"/>
      <c r="W4432" s="14"/>
      <c r="X4432" s="14"/>
      <c r="Y4432" s="14"/>
      <c r="Z4432" s="14"/>
    </row>
    <row r="4433">
      <c r="A4433" s="106">
        <v>4432.0</v>
      </c>
      <c r="B4433" s="107" t="s">
        <v>8903</v>
      </c>
      <c r="C4433" s="107" t="s">
        <v>11103</v>
      </c>
      <c r="D4433" s="107" t="s">
        <v>4569</v>
      </c>
      <c r="E4433" s="36" t="s">
        <v>11104</v>
      </c>
      <c r="F4433" s="14"/>
      <c r="G4433" s="14"/>
      <c r="H4433" s="14"/>
      <c r="I4433" s="14"/>
      <c r="J4433" s="14"/>
      <c r="K4433" s="14"/>
      <c r="L4433" s="14"/>
      <c r="M4433" s="14"/>
      <c r="N4433" s="14"/>
      <c r="O4433" s="14"/>
      <c r="P4433" s="14"/>
      <c r="Q4433" s="14"/>
      <c r="R4433" s="14"/>
      <c r="S4433" s="14"/>
      <c r="T4433" s="14"/>
      <c r="U4433" s="14"/>
      <c r="V4433" s="14"/>
      <c r="W4433" s="14"/>
      <c r="X4433" s="14"/>
      <c r="Y4433" s="14"/>
      <c r="Z4433" s="14"/>
    </row>
    <row r="4434">
      <c r="A4434" s="106">
        <v>4433.0</v>
      </c>
      <c r="B4434" s="107" t="s">
        <v>8903</v>
      </c>
      <c r="C4434" s="107" t="s">
        <v>11105</v>
      </c>
      <c r="D4434" s="107" t="s">
        <v>4569</v>
      </c>
      <c r="E4434" s="36" t="s">
        <v>11106</v>
      </c>
      <c r="F4434" s="14"/>
      <c r="G4434" s="14"/>
      <c r="H4434" s="14"/>
      <c r="I4434" s="14"/>
      <c r="J4434" s="14"/>
      <c r="K4434" s="14"/>
      <c r="L4434" s="14"/>
      <c r="M4434" s="14"/>
      <c r="N4434" s="14"/>
      <c r="O4434" s="14"/>
      <c r="P4434" s="14"/>
      <c r="Q4434" s="14"/>
      <c r="R4434" s="14"/>
      <c r="S4434" s="14"/>
      <c r="T4434" s="14"/>
      <c r="U4434" s="14"/>
      <c r="V4434" s="14"/>
      <c r="W4434" s="14"/>
      <c r="X4434" s="14"/>
      <c r="Y4434" s="14"/>
      <c r="Z4434" s="14"/>
    </row>
    <row r="4435">
      <c r="A4435" s="106">
        <v>4434.0</v>
      </c>
      <c r="B4435" s="107" t="s">
        <v>8903</v>
      </c>
      <c r="C4435" s="107" t="s">
        <v>10736</v>
      </c>
      <c r="D4435" s="107" t="s">
        <v>4509</v>
      </c>
      <c r="E4435" s="36" t="s">
        <v>11107</v>
      </c>
      <c r="F4435" s="14"/>
      <c r="G4435" s="14"/>
      <c r="H4435" s="14"/>
      <c r="I4435" s="14"/>
      <c r="J4435" s="14"/>
      <c r="K4435" s="14"/>
      <c r="L4435" s="14"/>
      <c r="M4435" s="14"/>
      <c r="N4435" s="14"/>
      <c r="O4435" s="14"/>
      <c r="P4435" s="14"/>
      <c r="Q4435" s="14"/>
      <c r="R4435" s="14"/>
      <c r="S4435" s="14"/>
      <c r="T4435" s="14"/>
      <c r="U4435" s="14"/>
      <c r="V4435" s="14"/>
      <c r="W4435" s="14"/>
      <c r="X4435" s="14"/>
      <c r="Y4435" s="14"/>
      <c r="Z4435" s="14"/>
    </row>
    <row r="4436">
      <c r="A4436" s="106">
        <v>4435.0</v>
      </c>
      <c r="B4436" s="107" t="s">
        <v>8903</v>
      </c>
      <c r="C4436" s="107" t="s">
        <v>4982</v>
      </c>
      <c r="D4436" s="107" t="s">
        <v>4509</v>
      </c>
      <c r="E4436" s="36" t="s">
        <v>11108</v>
      </c>
      <c r="F4436" s="14"/>
      <c r="G4436" s="14"/>
      <c r="H4436" s="14"/>
      <c r="I4436" s="14"/>
      <c r="J4436" s="14"/>
      <c r="K4436" s="14"/>
      <c r="L4436" s="14"/>
      <c r="M4436" s="14"/>
      <c r="N4436" s="14"/>
      <c r="O4436" s="14"/>
      <c r="P4436" s="14"/>
      <c r="Q4436" s="14"/>
      <c r="R4436" s="14"/>
      <c r="S4436" s="14"/>
      <c r="T4436" s="14"/>
      <c r="U4436" s="14"/>
      <c r="V4436" s="14"/>
      <c r="W4436" s="14"/>
      <c r="X4436" s="14"/>
      <c r="Y4436" s="14"/>
      <c r="Z4436" s="14"/>
    </row>
    <row r="4437">
      <c r="A4437" s="106">
        <v>4436.0</v>
      </c>
      <c r="B4437" s="107" t="s">
        <v>8903</v>
      </c>
      <c r="C4437" s="107" t="s">
        <v>11109</v>
      </c>
      <c r="D4437" s="107" t="s">
        <v>4509</v>
      </c>
      <c r="E4437" s="36" t="s">
        <v>11110</v>
      </c>
      <c r="F4437" s="14"/>
      <c r="G4437" s="14"/>
      <c r="H4437" s="14"/>
      <c r="I4437" s="14"/>
      <c r="J4437" s="14"/>
      <c r="K4437" s="14"/>
      <c r="L4437" s="14"/>
      <c r="M4437" s="14"/>
      <c r="N4437" s="14"/>
      <c r="O4437" s="14"/>
      <c r="P4437" s="14"/>
      <c r="Q4437" s="14"/>
      <c r="R4437" s="14"/>
      <c r="S4437" s="14"/>
      <c r="T4437" s="14"/>
      <c r="U4437" s="14"/>
      <c r="V4437" s="14"/>
      <c r="W4437" s="14"/>
      <c r="X4437" s="14"/>
      <c r="Y4437" s="14"/>
      <c r="Z4437" s="14"/>
    </row>
    <row r="4438">
      <c r="A4438" s="106">
        <v>4437.0</v>
      </c>
      <c r="B4438" s="107" t="s">
        <v>8903</v>
      </c>
      <c r="C4438" s="107" t="s">
        <v>5521</v>
      </c>
      <c r="D4438" s="107" t="s">
        <v>4509</v>
      </c>
      <c r="E4438" s="36" t="s">
        <v>11111</v>
      </c>
      <c r="F4438" s="14"/>
      <c r="G4438" s="14"/>
      <c r="H4438" s="14"/>
      <c r="I4438" s="14"/>
      <c r="J4438" s="14"/>
      <c r="K4438" s="14"/>
      <c r="L4438" s="14"/>
      <c r="M4438" s="14"/>
      <c r="N4438" s="14"/>
      <c r="O4438" s="14"/>
      <c r="P4438" s="14"/>
      <c r="Q4438" s="14"/>
      <c r="R4438" s="14"/>
      <c r="S4438" s="14"/>
      <c r="T4438" s="14"/>
      <c r="U4438" s="14"/>
      <c r="V4438" s="14"/>
      <c r="W4438" s="14"/>
      <c r="X4438" s="14"/>
      <c r="Y4438" s="14"/>
      <c r="Z4438" s="14"/>
    </row>
    <row r="4439">
      <c r="A4439" s="106">
        <v>4438.0</v>
      </c>
      <c r="B4439" s="107" t="s">
        <v>8903</v>
      </c>
      <c r="C4439" s="107" t="s">
        <v>4962</v>
      </c>
      <c r="D4439" s="107" t="s">
        <v>4509</v>
      </c>
      <c r="E4439" s="36" t="s">
        <v>11112</v>
      </c>
      <c r="F4439" s="14"/>
      <c r="G4439" s="14"/>
      <c r="H4439" s="14"/>
      <c r="I4439" s="14"/>
      <c r="J4439" s="14"/>
      <c r="K4439" s="14"/>
      <c r="L4439" s="14"/>
      <c r="M4439" s="14"/>
      <c r="N4439" s="14"/>
      <c r="O4439" s="14"/>
      <c r="P4439" s="14"/>
      <c r="Q4439" s="14"/>
      <c r="R4439" s="14"/>
      <c r="S4439" s="14"/>
      <c r="T4439" s="14"/>
      <c r="U4439" s="14"/>
      <c r="V4439" s="14"/>
      <c r="W4439" s="14"/>
      <c r="X4439" s="14"/>
      <c r="Y4439" s="14"/>
      <c r="Z4439" s="14"/>
    </row>
    <row r="4440">
      <c r="A4440" s="106">
        <v>4439.0</v>
      </c>
      <c r="B4440" s="107" t="s">
        <v>8903</v>
      </c>
      <c r="C4440" s="107" t="s">
        <v>11113</v>
      </c>
      <c r="D4440" s="107" t="s">
        <v>4680</v>
      </c>
      <c r="E4440" s="36" t="s">
        <v>11114</v>
      </c>
      <c r="F4440" s="14"/>
      <c r="G4440" s="14"/>
      <c r="H4440" s="14"/>
      <c r="I4440" s="14"/>
      <c r="J4440" s="14"/>
      <c r="K4440" s="14"/>
      <c r="L4440" s="14"/>
      <c r="M4440" s="14"/>
      <c r="N4440" s="14"/>
      <c r="O4440" s="14"/>
      <c r="P4440" s="14"/>
      <c r="Q4440" s="14"/>
      <c r="R4440" s="14"/>
      <c r="S4440" s="14"/>
      <c r="T4440" s="14"/>
      <c r="U4440" s="14"/>
      <c r="V4440" s="14"/>
      <c r="W4440" s="14"/>
      <c r="X4440" s="14"/>
      <c r="Y4440" s="14"/>
      <c r="Z4440" s="14"/>
    </row>
    <row r="4441">
      <c r="A4441" s="106">
        <v>4440.0</v>
      </c>
      <c r="B4441" s="107" t="s">
        <v>8903</v>
      </c>
      <c r="C4441" s="107" t="s">
        <v>11115</v>
      </c>
      <c r="D4441" s="107" t="s">
        <v>4509</v>
      </c>
      <c r="E4441" s="36" t="s">
        <v>11116</v>
      </c>
      <c r="F4441" s="14"/>
      <c r="G4441" s="14"/>
      <c r="H4441" s="14"/>
      <c r="I4441" s="14"/>
      <c r="J4441" s="14"/>
      <c r="K4441" s="14"/>
      <c r="L4441" s="14"/>
      <c r="M4441" s="14"/>
      <c r="N4441" s="14"/>
      <c r="O4441" s="14"/>
      <c r="P4441" s="14"/>
      <c r="Q4441" s="14"/>
      <c r="R4441" s="14"/>
      <c r="S4441" s="14"/>
      <c r="T4441" s="14"/>
      <c r="U4441" s="14"/>
      <c r="V4441" s="14"/>
      <c r="W4441" s="14"/>
      <c r="X4441" s="14"/>
      <c r="Y4441" s="14"/>
      <c r="Z4441" s="14"/>
    </row>
    <row r="4442">
      <c r="A4442" s="106">
        <v>4441.0</v>
      </c>
      <c r="B4442" s="107" t="s">
        <v>8903</v>
      </c>
      <c r="C4442" s="107" t="s">
        <v>11117</v>
      </c>
      <c r="D4442" s="107" t="s">
        <v>5178</v>
      </c>
      <c r="E4442" s="36" t="s">
        <v>11118</v>
      </c>
      <c r="F4442" s="14"/>
      <c r="G4442" s="14"/>
      <c r="H4442" s="14"/>
      <c r="I4442" s="14"/>
      <c r="J4442" s="14"/>
      <c r="K4442" s="14"/>
      <c r="L4442" s="14"/>
      <c r="M4442" s="14"/>
      <c r="N4442" s="14"/>
      <c r="O4442" s="14"/>
      <c r="P4442" s="14"/>
      <c r="Q4442" s="14"/>
      <c r="R4442" s="14"/>
      <c r="S4442" s="14"/>
      <c r="T4442" s="14"/>
      <c r="U4442" s="14"/>
      <c r="V4442" s="14"/>
      <c r="W4442" s="14"/>
      <c r="X4442" s="14"/>
      <c r="Y4442" s="14"/>
      <c r="Z4442" s="14"/>
    </row>
    <row r="4443">
      <c r="A4443" s="106">
        <v>4442.0</v>
      </c>
      <c r="B4443" s="107" t="s">
        <v>8903</v>
      </c>
      <c r="C4443" s="107" t="s">
        <v>11119</v>
      </c>
      <c r="D4443" s="107" t="s">
        <v>4509</v>
      </c>
      <c r="E4443" s="36" t="s">
        <v>11120</v>
      </c>
      <c r="F4443" s="14"/>
      <c r="G4443" s="14"/>
      <c r="H4443" s="14"/>
      <c r="I4443" s="14"/>
      <c r="J4443" s="14"/>
      <c r="K4443" s="14"/>
      <c r="L4443" s="14"/>
      <c r="M4443" s="14"/>
      <c r="N4443" s="14"/>
      <c r="O4443" s="14"/>
      <c r="P4443" s="14"/>
      <c r="Q4443" s="14"/>
      <c r="R4443" s="14"/>
      <c r="S4443" s="14"/>
      <c r="T4443" s="14"/>
      <c r="U4443" s="14"/>
      <c r="V4443" s="14"/>
      <c r="W4443" s="14"/>
      <c r="X4443" s="14"/>
      <c r="Y4443" s="14"/>
      <c r="Z4443" s="14"/>
    </row>
    <row r="4444">
      <c r="A4444" s="106">
        <v>4443.0</v>
      </c>
      <c r="B4444" s="107" t="s">
        <v>8903</v>
      </c>
      <c r="C4444" s="107" t="s">
        <v>5521</v>
      </c>
      <c r="D4444" s="107" t="s">
        <v>4509</v>
      </c>
      <c r="E4444" s="36" t="s">
        <v>11121</v>
      </c>
      <c r="F4444" s="14"/>
      <c r="G4444" s="14"/>
      <c r="H4444" s="14"/>
      <c r="I4444" s="14"/>
      <c r="J4444" s="14"/>
      <c r="K4444" s="14"/>
      <c r="L4444" s="14"/>
      <c r="M4444" s="14"/>
      <c r="N4444" s="14"/>
      <c r="O4444" s="14"/>
      <c r="P4444" s="14"/>
      <c r="Q4444" s="14"/>
      <c r="R4444" s="14"/>
      <c r="S4444" s="14"/>
      <c r="T4444" s="14"/>
      <c r="U4444" s="14"/>
      <c r="V4444" s="14"/>
      <c r="W4444" s="14"/>
      <c r="X4444" s="14"/>
      <c r="Y4444" s="14"/>
      <c r="Z4444" s="14"/>
    </row>
    <row r="4445">
      <c r="A4445" s="106">
        <v>4444.0</v>
      </c>
      <c r="B4445" s="107" t="s">
        <v>8903</v>
      </c>
      <c r="C4445" s="107" t="s">
        <v>4976</v>
      </c>
      <c r="D4445" s="107" t="s">
        <v>4509</v>
      </c>
      <c r="E4445" s="36" t="s">
        <v>11122</v>
      </c>
      <c r="F4445" s="14"/>
      <c r="G4445" s="14"/>
      <c r="H4445" s="14"/>
      <c r="I4445" s="14"/>
      <c r="J4445" s="14"/>
      <c r="K4445" s="14"/>
      <c r="L4445" s="14"/>
      <c r="M4445" s="14"/>
      <c r="N4445" s="14"/>
      <c r="O4445" s="14"/>
      <c r="P4445" s="14"/>
      <c r="Q4445" s="14"/>
      <c r="R4445" s="14"/>
      <c r="S4445" s="14"/>
      <c r="T4445" s="14"/>
      <c r="U4445" s="14"/>
      <c r="V4445" s="14"/>
      <c r="W4445" s="14"/>
      <c r="X4445" s="14"/>
      <c r="Y4445" s="14"/>
      <c r="Z4445" s="14"/>
    </row>
    <row r="4446">
      <c r="A4446" s="106">
        <v>4445.0</v>
      </c>
      <c r="B4446" s="107" t="s">
        <v>8903</v>
      </c>
      <c r="C4446" s="107" t="s">
        <v>11123</v>
      </c>
      <c r="D4446" s="107" t="s">
        <v>4509</v>
      </c>
      <c r="E4446" s="36" t="s">
        <v>11124</v>
      </c>
      <c r="F4446" s="14"/>
      <c r="G4446" s="14"/>
      <c r="H4446" s="14"/>
      <c r="I4446" s="14"/>
      <c r="J4446" s="14"/>
      <c r="K4446" s="14"/>
      <c r="L4446" s="14"/>
      <c r="M4446" s="14"/>
      <c r="N4446" s="14"/>
      <c r="O4446" s="14"/>
      <c r="P4446" s="14"/>
      <c r="Q4446" s="14"/>
      <c r="R4446" s="14"/>
      <c r="S4446" s="14"/>
      <c r="T4446" s="14"/>
      <c r="U4446" s="14"/>
      <c r="V4446" s="14"/>
      <c r="W4446" s="14"/>
      <c r="X4446" s="14"/>
      <c r="Y4446" s="14"/>
      <c r="Z4446" s="14"/>
    </row>
    <row r="4447">
      <c r="A4447" s="106">
        <v>4446.0</v>
      </c>
      <c r="B4447" s="107" t="s">
        <v>8903</v>
      </c>
      <c r="C4447" s="107" t="s">
        <v>5442</v>
      </c>
      <c r="D4447" s="107" t="s">
        <v>4509</v>
      </c>
      <c r="E4447" s="36" t="s">
        <v>11125</v>
      </c>
      <c r="F4447" s="14"/>
      <c r="G4447" s="14"/>
      <c r="H4447" s="14"/>
      <c r="I4447" s="14"/>
      <c r="J4447" s="14"/>
      <c r="K4447" s="14"/>
      <c r="L4447" s="14"/>
      <c r="M4447" s="14"/>
      <c r="N4447" s="14"/>
      <c r="O4447" s="14"/>
      <c r="P4447" s="14"/>
      <c r="Q4447" s="14"/>
      <c r="R4447" s="14"/>
      <c r="S4447" s="14"/>
      <c r="T4447" s="14"/>
      <c r="U4447" s="14"/>
      <c r="V4447" s="14"/>
      <c r="W4447" s="14"/>
      <c r="X4447" s="14"/>
      <c r="Y4447" s="14"/>
      <c r="Z4447" s="14"/>
    </row>
    <row r="4448">
      <c r="A4448" s="106">
        <v>4447.0</v>
      </c>
      <c r="B4448" s="107" t="s">
        <v>8903</v>
      </c>
      <c r="C4448" s="107" t="s">
        <v>6582</v>
      </c>
      <c r="D4448" s="107" t="s">
        <v>4509</v>
      </c>
      <c r="E4448" s="36" t="s">
        <v>11126</v>
      </c>
      <c r="F4448" s="14"/>
      <c r="G4448" s="14"/>
      <c r="H4448" s="14"/>
      <c r="I4448" s="14"/>
      <c r="J4448" s="14"/>
      <c r="K4448" s="14"/>
      <c r="L4448" s="14"/>
      <c r="M4448" s="14"/>
      <c r="N4448" s="14"/>
      <c r="O4448" s="14"/>
      <c r="P4448" s="14"/>
      <c r="Q4448" s="14"/>
      <c r="R4448" s="14"/>
      <c r="S4448" s="14"/>
      <c r="T4448" s="14"/>
      <c r="U4448" s="14"/>
      <c r="V4448" s="14"/>
      <c r="W4448" s="14"/>
      <c r="X4448" s="14"/>
      <c r="Y4448" s="14"/>
      <c r="Z4448" s="14"/>
    </row>
    <row r="4449">
      <c r="A4449" s="106">
        <v>4448.0</v>
      </c>
      <c r="B4449" s="107" t="s">
        <v>8903</v>
      </c>
      <c r="C4449" s="107" t="s">
        <v>4982</v>
      </c>
      <c r="D4449" s="107" t="s">
        <v>4680</v>
      </c>
      <c r="E4449" s="36" t="s">
        <v>11127</v>
      </c>
      <c r="F4449" s="14"/>
      <c r="G4449" s="14"/>
      <c r="H4449" s="14"/>
      <c r="I4449" s="14"/>
      <c r="J4449" s="14"/>
      <c r="K4449" s="14"/>
      <c r="L4449" s="14"/>
      <c r="M4449" s="14"/>
      <c r="N4449" s="14"/>
      <c r="O4449" s="14"/>
      <c r="P4449" s="14"/>
      <c r="Q4449" s="14"/>
      <c r="R4449" s="14"/>
      <c r="S4449" s="14"/>
      <c r="T4449" s="14"/>
      <c r="U4449" s="14"/>
      <c r="V4449" s="14"/>
      <c r="W4449" s="14"/>
      <c r="X4449" s="14"/>
      <c r="Y4449" s="14"/>
      <c r="Z4449" s="14"/>
    </row>
    <row r="4450">
      <c r="A4450" s="106">
        <v>4449.0</v>
      </c>
      <c r="B4450" s="107" t="s">
        <v>8903</v>
      </c>
      <c r="C4450" s="107" t="s">
        <v>11128</v>
      </c>
      <c r="D4450" s="107" t="s">
        <v>4509</v>
      </c>
      <c r="E4450" s="36" t="s">
        <v>11129</v>
      </c>
      <c r="F4450" s="14"/>
      <c r="G4450" s="14"/>
      <c r="H4450" s="14"/>
      <c r="I4450" s="14"/>
      <c r="J4450" s="14"/>
      <c r="K4450" s="14"/>
      <c r="L4450" s="14"/>
      <c r="M4450" s="14"/>
      <c r="N4450" s="14"/>
      <c r="O4450" s="14"/>
      <c r="P4450" s="14"/>
      <c r="Q4450" s="14"/>
      <c r="R4450" s="14"/>
      <c r="S4450" s="14"/>
      <c r="T4450" s="14"/>
      <c r="U4450" s="14"/>
      <c r="V4450" s="14"/>
      <c r="W4450" s="14"/>
      <c r="X4450" s="14"/>
      <c r="Y4450" s="14"/>
      <c r="Z4450" s="14"/>
    </row>
    <row r="4451">
      <c r="A4451" s="106">
        <v>4450.0</v>
      </c>
      <c r="B4451" s="107" t="s">
        <v>8903</v>
      </c>
      <c r="C4451" s="107" t="s">
        <v>11130</v>
      </c>
      <c r="D4451" s="107" t="s">
        <v>4509</v>
      </c>
      <c r="E4451" s="36" t="s">
        <v>11131</v>
      </c>
      <c r="F4451" s="14"/>
      <c r="G4451" s="14"/>
      <c r="H4451" s="14"/>
      <c r="I4451" s="14"/>
      <c r="J4451" s="14"/>
      <c r="K4451" s="14"/>
      <c r="L4451" s="14"/>
      <c r="M4451" s="14"/>
      <c r="N4451" s="14"/>
      <c r="O4451" s="14"/>
      <c r="P4451" s="14"/>
      <c r="Q4451" s="14"/>
      <c r="R4451" s="14"/>
      <c r="S4451" s="14"/>
      <c r="T4451" s="14"/>
      <c r="U4451" s="14"/>
      <c r="V4451" s="14"/>
      <c r="W4451" s="14"/>
      <c r="X4451" s="14"/>
      <c r="Y4451" s="14"/>
      <c r="Z4451" s="14"/>
    </row>
    <row r="4452">
      <c r="A4452" s="106">
        <v>4451.0</v>
      </c>
      <c r="B4452" s="107" t="s">
        <v>8903</v>
      </c>
      <c r="C4452" s="107" t="s">
        <v>7604</v>
      </c>
      <c r="D4452" s="107" t="s">
        <v>4509</v>
      </c>
      <c r="E4452" s="36" t="s">
        <v>11132</v>
      </c>
      <c r="F4452" s="14"/>
      <c r="G4452" s="14"/>
      <c r="H4452" s="14"/>
      <c r="I4452" s="14"/>
      <c r="J4452" s="14"/>
      <c r="K4452" s="14"/>
      <c r="L4452" s="14"/>
      <c r="M4452" s="14"/>
      <c r="N4452" s="14"/>
      <c r="O4452" s="14"/>
      <c r="P4452" s="14"/>
      <c r="Q4452" s="14"/>
      <c r="R4452" s="14"/>
      <c r="S4452" s="14"/>
      <c r="T4452" s="14"/>
      <c r="U4452" s="14"/>
      <c r="V4452" s="14"/>
      <c r="W4452" s="14"/>
      <c r="X4452" s="14"/>
      <c r="Y4452" s="14"/>
      <c r="Z4452" s="14"/>
    </row>
    <row r="4453">
      <c r="A4453" s="106">
        <v>4452.0</v>
      </c>
      <c r="B4453" s="107" t="s">
        <v>8903</v>
      </c>
      <c r="C4453" s="107" t="s">
        <v>11133</v>
      </c>
      <c r="D4453" s="107" t="s">
        <v>4509</v>
      </c>
      <c r="E4453" s="36" t="s">
        <v>11134</v>
      </c>
      <c r="F4453" s="14"/>
      <c r="G4453" s="14"/>
      <c r="H4453" s="14"/>
      <c r="I4453" s="14"/>
      <c r="J4453" s="14"/>
      <c r="K4453" s="14"/>
      <c r="L4453" s="14"/>
      <c r="M4453" s="14"/>
      <c r="N4453" s="14"/>
      <c r="O4453" s="14"/>
      <c r="P4453" s="14"/>
      <c r="Q4453" s="14"/>
      <c r="R4453" s="14"/>
      <c r="S4453" s="14"/>
      <c r="T4453" s="14"/>
      <c r="U4453" s="14"/>
      <c r="V4453" s="14"/>
      <c r="W4453" s="14"/>
      <c r="X4453" s="14"/>
      <c r="Y4453" s="14"/>
      <c r="Z4453" s="14"/>
    </row>
    <row r="4454">
      <c r="A4454" s="106">
        <v>4453.0</v>
      </c>
      <c r="B4454" s="107" t="s">
        <v>8903</v>
      </c>
      <c r="C4454" s="107" t="s">
        <v>11135</v>
      </c>
      <c r="D4454" s="107" t="s">
        <v>4509</v>
      </c>
      <c r="E4454" s="36" t="s">
        <v>11136</v>
      </c>
      <c r="F4454" s="14"/>
      <c r="G4454" s="14"/>
      <c r="H4454" s="14"/>
      <c r="I4454" s="14"/>
      <c r="J4454" s="14"/>
      <c r="K4454" s="14"/>
      <c r="L4454" s="14"/>
      <c r="M4454" s="14"/>
      <c r="N4454" s="14"/>
      <c r="O4454" s="14"/>
      <c r="P4454" s="14"/>
      <c r="Q4454" s="14"/>
      <c r="R4454" s="14"/>
      <c r="S4454" s="14"/>
      <c r="T4454" s="14"/>
      <c r="U4454" s="14"/>
      <c r="V4454" s="14"/>
      <c r="W4454" s="14"/>
      <c r="X4454" s="14"/>
      <c r="Y4454" s="14"/>
      <c r="Z4454" s="14"/>
    </row>
    <row r="4455">
      <c r="A4455" s="106">
        <v>4454.0</v>
      </c>
      <c r="B4455" s="107" t="s">
        <v>8903</v>
      </c>
      <c r="C4455" s="107" t="s">
        <v>11137</v>
      </c>
      <c r="D4455" s="107" t="s">
        <v>4509</v>
      </c>
      <c r="E4455" s="36" t="s">
        <v>11138</v>
      </c>
      <c r="F4455" s="14"/>
      <c r="G4455" s="14"/>
      <c r="H4455" s="14"/>
      <c r="I4455" s="14"/>
      <c r="J4455" s="14"/>
      <c r="K4455" s="14"/>
      <c r="L4455" s="14"/>
      <c r="M4455" s="14"/>
      <c r="N4455" s="14"/>
      <c r="O4455" s="14"/>
      <c r="P4455" s="14"/>
      <c r="Q4455" s="14"/>
      <c r="R4455" s="14"/>
      <c r="S4455" s="14"/>
      <c r="T4455" s="14"/>
      <c r="U4455" s="14"/>
      <c r="V4455" s="14"/>
      <c r="W4455" s="14"/>
      <c r="X4455" s="14"/>
      <c r="Y4455" s="14"/>
      <c r="Z4455" s="14"/>
    </row>
    <row r="4456">
      <c r="A4456" s="106">
        <v>4455.0</v>
      </c>
      <c r="B4456" s="107" t="s">
        <v>8903</v>
      </c>
      <c r="C4456" s="108">
        <v>2022.0</v>
      </c>
      <c r="D4456" s="107" t="s">
        <v>4509</v>
      </c>
      <c r="E4456" s="36" t="s">
        <v>11139</v>
      </c>
      <c r="F4456" s="14"/>
      <c r="G4456" s="14"/>
      <c r="H4456" s="14"/>
      <c r="I4456" s="14"/>
      <c r="J4456" s="14"/>
      <c r="K4456" s="14"/>
      <c r="L4456" s="14"/>
      <c r="M4456" s="14"/>
      <c r="N4456" s="14"/>
      <c r="O4456" s="14"/>
      <c r="P4456" s="14"/>
      <c r="Q4456" s="14"/>
      <c r="R4456" s="14"/>
      <c r="S4456" s="14"/>
      <c r="T4456" s="14"/>
      <c r="U4456" s="14"/>
      <c r="V4456" s="14"/>
      <c r="W4456" s="14"/>
      <c r="X4456" s="14"/>
      <c r="Y4456" s="14"/>
      <c r="Z4456" s="14"/>
    </row>
    <row r="4457">
      <c r="A4457" s="106">
        <v>4456.0</v>
      </c>
      <c r="B4457" s="107" t="s">
        <v>8903</v>
      </c>
      <c r="C4457" s="107" t="s">
        <v>6543</v>
      </c>
      <c r="D4457" s="107" t="s">
        <v>4509</v>
      </c>
      <c r="E4457" s="36" t="s">
        <v>8758</v>
      </c>
      <c r="F4457" s="14"/>
      <c r="G4457" s="14"/>
      <c r="H4457" s="14"/>
      <c r="I4457" s="14"/>
      <c r="J4457" s="14"/>
      <c r="K4457" s="14"/>
      <c r="L4457" s="14"/>
      <c r="M4457" s="14"/>
      <c r="N4457" s="14"/>
      <c r="O4457" s="14"/>
      <c r="P4457" s="14"/>
      <c r="Q4457" s="14"/>
      <c r="R4457" s="14"/>
      <c r="S4457" s="14"/>
      <c r="T4457" s="14"/>
      <c r="U4457" s="14"/>
      <c r="V4457" s="14"/>
      <c r="W4457" s="14"/>
      <c r="X4457" s="14"/>
      <c r="Y4457" s="14"/>
      <c r="Z4457" s="14"/>
    </row>
    <row r="4458">
      <c r="A4458" s="106">
        <v>4457.0</v>
      </c>
      <c r="B4458" s="107" t="s">
        <v>8903</v>
      </c>
      <c r="C4458" s="107" t="s">
        <v>11140</v>
      </c>
      <c r="D4458" s="107" t="s">
        <v>4569</v>
      </c>
      <c r="E4458" s="36" t="s">
        <v>11141</v>
      </c>
      <c r="F4458" s="14"/>
      <c r="G4458" s="14"/>
      <c r="H4458" s="14"/>
      <c r="I4458" s="14"/>
      <c r="J4458" s="14"/>
      <c r="K4458" s="14"/>
      <c r="L4458" s="14"/>
      <c r="M4458" s="14"/>
      <c r="N4458" s="14"/>
      <c r="O4458" s="14"/>
      <c r="P4458" s="14"/>
      <c r="Q4458" s="14"/>
      <c r="R4458" s="14"/>
      <c r="S4458" s="14"/>
      <c r="T4458" s="14"/>
      <c r="U4458" s="14"/>
      <c r="V4458" s="14"/>
      <c r="W4458" s="14"/>
      <c r="X4458" s="14"/>
      <c r="Y4458" s="14"/>
      <c r="Z4458" s="14"/>
    </row>
    <row r="4459">
      <c r="A4459" s="106">
        <v>4458.0</v>
      </c>
      <c r="B4459" s="107" t="s">
        <v>8903</v>
      </c>
      <c r="C4459" s="107" t="s">
        <v>7399</v>
      </c>
      <c r="D4459" s="107" t="s">
        <v>4509</v>
      </c>
      <c r="E4459" s="36" t="s">
        <v>11142</v>
      </c>
      <c r="F4459" s="14"/>
      <c r="G4459" s="14"/>
      <c r="H4459" s="14"/>
      <c r="I4459" s="14"/>
      <c r="J4459" s="14"/>
      <c r="K4459" s="14"/>
      <c r="L4459" s="14"/>
      <c r="M4459" s="14"/>
      <c r="N4459" s="14"/>
      <c r="O4459" s="14"/>
      <c r="P4459" s="14"/>
      <c r="Q4459" s="14"/>
      <c r="R4459" s="14"/>
      <c r="S4459" s="14"/>
      <c r="T4459" s="14"/>
      <c r="U4459" s="14"/>
      <c r="V4459" s="14"/>
      <c r="W4459" s="14"/>
      <c r="X4459" s="14"/>
      <c r="Y4459" s="14"/>
      <c r="Z4459" s="14"/>
    </row>
    <row r="4460">
      <c r="A4460" s="106">
        <v>4459.0</v>
      </c>
      <c r="B4460" s="107" t="s">
        <v>8903</v>
      </c>
      <c r="C4460" s="107" t="s">
        <v>6260</v>
      </c>
      <c r="D4460" s="107" t="s">
        <v>4509</v>
      </c>
      <c r="E4460" s="36" t="s">
        <v>11143</v>
      </c>
      <c r="F4460" s="14"/>
      <c r="G4460" s="14"/>
      <c r="H4460" s="14"/>
      <c r="I4460" s="14"/>
      <c r="J4460" s="14"/>
      <c r="K4460" s="14"/>
      <c r="L4460" s="14"/>
      <c r="M4460" s="14"/>
      <c r="N4460" s="14"/>
      <c r="O4460" s="14"/>
      <c r="P4460" s="14"/>
      <c r="Q4460" s="14"/>
      <c r="R4460" s="14"/>
      <c r="S4460" s="14"/>
      <c r="T4460" s="14"/>
      <c r="U4460" s="14"/>
      <c r="V4460" s="14"/>
      <c r="W4460" s="14"/>
      <c r="X4460" s="14"/>
      <c r="Y4460" s="14"/>
      <c r="Z4460" s="14"/>
    </row>
    <row r="4461">
      <c r="A4461" s="106">
        <v>4460.0</v>
      </c>
      <c r="B4461" s="107" t="s">
        <v>8903</v>
      </c>
      <c r="C4461" s="107" t="s">
        <v>11144</v>
      </c>
      <c r="D4461" s="107" t="s">
        <v>4509</v>
      </c>
      <c r="E4461" s="36" t="s">
        <v>11145</v>
      </c>
      <c r="F4461" s="14"/>
      <c r="G4461" s="14"/>
      <c r="H4461" s="14"/>
      <c r="I4461" s="14"/>
      <c r="J4461" s="14"/>
      <c r="K4461" s="14"/>
      <c r="L4461" s="14"/>
      <c r="M4461" s="14"/>
      <c r="N4461" s="14"/>
      <c r="O4461" s="14"/>
      <c r="P4461" s="14"/>
      <c r="Q4461" s="14"/>
      <c r="R4461" s="14"/>
      <c r="S4461" s="14"/>
      <c r="T4461" s="14"/>
      <c r="U4461" s="14"/>
      <c r="V4461" s="14"/>
      <c r="W4461" s="14"/>
      <c r="X4461" s="14"/>
      <c r="Y4461" s="14"/>
      <c r="Z4461" s="14"/>
    </row>
    <row r="4462">
      <c r="A4462" s="106">
        <v>4461.0</v>
      </c>
      <c r="B4462" s="107" t="s">
        <v>8903</v>
      </c>
      <c r="C4462" s="107" t="s">
        <v>4897</v>
      </c>
      <c r="D4462" s="107" t="s">
        <v>4509</v>
      </c>
      <c r="E4462" s="36" t="s">
        <v>11146</v>
      </c>
      <c r="F4462" s="14"/>
      <c r="G4462" s="14"/>
      <c r="H4462" s="14"/>
      <c r="I4462" s="14"/>
      <c r="J4462" s="14"/>
      <c r="K4462" s="14"/>
      <c r="L4462" s="14"/>
      <c r="M4462" s="14"/>
      <c r="N4462" s="14"/>
      <c r="O4462" s="14"/>
      <c r="P4462" s="14"/>
      <c r="Q4462" s="14"/>
      <c r="R4462" s="14"/>
      <c r="S4462" s="14"/>
      <c r="T4462" s="14"/>
      <c r="U4462" s="14"/>
      <c r="V4462" s="14"/>
      <c r="W4462" s="14"/>
      <c r="X4462" s="14"/>
      <c r="Y4462" s="14"/>
      <c r="Z4462" s="14"/>
    </row>
    <row r="4463">
      <c r="A4463" s="106">
        <v>4462.0</v>
      </c>
      <c r="B4463" s="107" t="s">
        <v>8903</v>
      </c>
      <c r="C4463" s="107" t="s">
        <v>11147</v>
      </c>
      <c r="D4463" s="107" t="s">
        <v>4509</v>
      </c>
      <c r="E4463" s="36" t="s">
        <v>7374</v>
      </c>
      <c r="F4463" s="14"/>
      <c r="G4463" s="14"/>
      <c r="H4463" s="14"/>
      <c r="I4463" s="14"/>
      <c r="J4463" s="14"/>
      <c r="K4463" s="14"/>
      <c r="L4463" s="14"/>
      <c r="M4463" s="14"/>
      <c r="N4463" s="14"/>
      <c r="O4463" s="14"/>
      <c r="P4463" s="14"/>
      <c r="Q4463" s="14"/>
      <c r="R4463" s="14"/>
      <c r="S4463" s="14"/>
      <c r="T4463" s="14"/>
      <c r="U4463" s="14"/>
      <c r="V4463" s="14"/>
      <c r="W4463" s="14"/>
      <c r="X4463" s="14"/>
      <c r="Y4463" s="14"/>
      <c r="Z4463" s="14"/>
    </row>
    <row r="4464">
      <c r="A4464" s="106">
        <v>4463.0</v>
      </c>
      <c r="B4464" s="107" t="s">
        <v>8903</v>
      </c>
      <c r="C4464" s="107" t="s">
        <v>4686</v>
      </c>
      <c r="D4464" s="107" t="s">
        <v>4509</v>
      </c>
      <c r="E4464" s="36" t="s">
        <v>11148</v>
      </c>
      <c r="F4464" s="14"/>
      <c r="G4464" s="14"/>
      <c r="H4464" s="14"/>
      <c r="I4464" s="14"/>
      <c r="J4464" s="14"/>
      <c r="K4464" s="14"/>
      <c r="L4464" s="14"/>
      <c r="M4464" s="14"/>
      <c r="N4464" s="14"/>
      <c r="O4464" s="14"/>
      <c r="P4464" s="14"/>
      <c r="Q4464" s="14"/>
      <c r="R4464" s="14"/>
      <c r="S4464" s="14"/>
      <c r="T4464" s="14"/>
      <c r="U4464" s="14"/>
      <c r="V4464" s="14"/>
      <c r="W4464" s="14"/>
      <c r="X4464" s="14"/>
      <c r="Y4464" s="14"/>
      <c r="Z4464" s="14"/>
    </row>
    <row r="4465">
      <c r="A4465" s="106">
        <v>4464.0</v>
      </c>
      <c r="B4465" s="107" t="s">
        <v>8903</v>
      </c>
      <c r="C4465" s="107" t="s">
        <v>11149</v>
      </c>
      <c r="D4465" s="107" t="s">
        <v>4509</v>
      </c>
      <c r="E4465" s="36" t="s">
        <v>11150</v>
      </c>
      <c r="F4465" s="14"/>
      <c r="G4465" s="14"/>
      <c r="H4465" s="14"/>
      <c r="I4465" s="14"/>
      <c r="J4465" s="14"/>
      <c r="K4465" s="14"/>
      <c r="L4465" s="14"/>
      <c r="M4465" s="14"/>
      <c r="N4465" s="14"/>
      <c r="O4465" s="14"/>
      <c r="P4465" s="14"/>
      <c r="Q4465" s="14"/>
      <c r="R4465" s="14"/>
      <c r="S4465" s="14"/>
      <c r="T4465" s="14"/>
      <c r="U4465" s="14"/>
      <c r="V4465" s="14"/>
      <c r="W4465" s="14"/>
      <c r="X4465" s="14"/>
      <c r="Y4465" s="14"/>
      <c r="Z4465" s="14"/>
    </row>
    <row r="4466">
      <c r="A4466" s="106">
        <v>4465.0</v>
      </c>
      <c r="B4466" s="107" t="s">
        <v>8903</v>
      </c>
      <c r="C4466" s="107" t="s">
        <v>9767</v>
      </c>
      <c r="D4466" s="107" t="s">
        <v>4509</v>
      </c>
      <c r="E4466" s="36" t="s">
        <v>11151</v>
      </c>
      <c r="F4466" s="14"/>
      <c r="G4466" s="14"/>
      <c r="H4466" s="14"/>
      <c r="I4466" s="14"/>
      <c r="J4466" s="14"/>
      <c r="K4466" s="14"/>
      <c r="L4466" s="14"/>
      <c r="M4466" s="14"/>
      <c r="N4466" s="14"/>
      <c r="O4466" s="14"/>
      <c r="P4466" s="14"/>
      <c r="Q4466" s="14"/>
      <c r="R4466" s="14"/>
      <c r="S4466" s="14"/>
      <c r="T4466" s="14"/>
      <c r="U4466" s="14"/>
      <c r="V4466" s="14"/>
      <c r="W4466" s="14"/>
      <c r="X4466" s="14"/>
      <c r="Y4466" s="14"/>
      <c r="Z4466" s="14"/>
    </row>
    <row r="4467">
      <c r="A4467" s="106">
        <v>4466.0</v>
      </c>
      <c r="B4467" s="107" t="s">
        <v>8903</v>
      </c>
      <c r="C4467" s="107" t="s">
        <v>4511</v>
      </c>
      <c r="D4467" s="107" t="s">
        <v>4509</v>
      </c>
      <c r="E4467" s="36" t="s">
        <v>11152</v>
      </c>
      <c r="F4467" s="14"/>
      <c r="G4467" s="14"/>
      <c r="H4467" s="14"/>
      <c r="I4467" s="14"/>
      <c r="J4467" s="14"/>
      <c r="K4467" s="14"/>
      <c r="L4467" s="14"/>
      <c r="M4467" s="14"/>
      <c r="N4467" s="14"/>
      <c r="O4467" s="14"/>
      <c r="P4467" s="14"/>
      <c r="Q4467" s="14"/>
      <c r="R4467" s="14"/>
      <c r="S4467" s="14"/>
      <c r="T4467" s="14"/>
      <c r="U4467" s="14"/>
      <c r="V4467" s="14"/>
      <c r="W4467" s="14"/>
      <c r="X4467" s="14"/>
      <c r="Y4467" s="14"/>
      <c r="Z4467" s="14"/>
    </row>
    <row r="4468">
      <c r="A4468" s="106">
        <v>4467.0</v>
      </c>
      <c r="B4468" s="107" t="s">
        <v>8903</v>
      </c>
      <c r="C4468" s="107" t="s">
        <v>11153</v>
      </c>
      <c r="D4468" s="107" t="s">
        <v>4509</v>
      </c>
      <c r="E4468" s="36" t="s">
        <v>11154</v>
      </c>
      <c r="F4468" s="14"/>
      <c r="G4468" s="14"/>
      <c r="H4468" s="14"/>
      <c r="I4468" s="14"/>
      <c r="J4468" s="14"/>
      <c r="K4468" s="14"/>
      <c r="L4468" s="14"/>
      <c r="M4468" s="14"/>
      <c r="N4468" s="14"/>
      <c r="O4468" s="14"/>
      <c r="P4468" s="14"/>
      <c r="Q4468" s="14"/>
      <c r="R4468" s="14"/>
      <c r="S4468" s="14"/>
      <c r="T4468" s="14"/>
      <c r="U4468" s="14"/>
      <c r="V4468" s="14"/>
      <c r="W4468" s="14"/>
      <c r="X4468" s="14"/>
      <c r="Y4468" s="14"/>
      <c r="Z4468" s="14"/>
    </row>
    <row r="4469">
      <c r="A4469" s="106">
        <v>4468.0</v>
      </c>
      <c r="B4469" s="107" t="s">
        <v>8903</v>
      </c>
      <c r="C4469" s="107" t="s">
        <v>4962</v>
      </c>
      <c r="D4469" s="107" t="s">
        <v>4509</v>
      </c>
      <c r="E4469" s="36" t="s">
        <v>11155</v>
      </c>
      <c r="F4469" s="14"/>
      <c r="G4469" s="14"/>
      <c r="H4469" s="14"/>
      <c r="I4469" s="14"/>
      <c r="J4469" s="14"/>
      <c r="K4469" s="14"/>
      <c r="L4469" s="14"/>
      <c r="M4469" s="14"/>
      <c r="N4469" s="14"/>
      <c r="O4469" s="14"/>
      <c r="P4469" s="14"/>
      <c r="Q4469" s="14"/>
      <c r="R4469" s="14"/>
      <c r="S4469" s="14"/>
      <c r="T4469" s="14"/>
      <c r="U4469" s="14"/>
      <c r="V4469" s="14"/>
      <c r="W4469" s="14"/>
      <c r="X4469" s="14"/>
      <c r="Y4469" s="14"/>
      <c r="Z4469" s="14"/>
    </row>
    <row r="4470">
      <c r="A4470" s="106">
        <v>4469.0</v>
      </c>
      <c r="B4470" s="107" t="s">
        <v>8903</v>
      </c>
      <c r="C4470" s="107" t="s">
        <v>4598</v>
      </c>
      <c r="D4470" s="107" t="s">
        <v>4509</v>
      </c>
      <c r="E4470" s="36" t="s">
        <v>11134</v>
      </c>
      <c r="F4470" s="14"/>
      <c r="G4470" s="14"/>
      <c r="H4470" s="14"/>
      <c r="I4470" s="14"/>
      <c r="J4470" s="14"/>
      <c r="K4470" s="14"/>
      <c r="L4470" s="14"/>
      <c r="M4470" s="14"/>
      <c r="N4470" s="14"/>
      <c r="O4470" s="14"/>
      <c r="P4470" s="14"/>
      <c r="Q4470" s="14"/>
      <c r="R4470" s="14"/>
      <c r="S4470" s="14"/>
      <c r="T4470" s="14"/>
      <c r="U4470" s="14"/>
      <c r="V4470" s="14"/>
      <c r="W4470" s="14"/>
      <c r="X4470" s="14"/>
      <c r="Y4470" s="14"/>
      <c r="Z4470" s="14"/>
    </row>
    <row r="4471">
      <c r="A4471" s="106">
        <v>4470.0</v>
      </c>
      <c r="B4471" s="107" t="s">
        <v>8903</v>
      </c>
      <c r="C4471" s="107" t="s">
        <v>5749</v>
      </c>
      <c r="D4471" s="107" t="s">
        <v>4509</v>
      </c>
      <c r="E4471" s="36" t="s">
        <v>11156</v>
      </c>
      <c r="F4471" s="14"/>
      <c r="G4471" s="14"/>
      <c r="H4471" s="14"/>
      <c r="I4471" s="14"/>
      <c r="J4471" s="14"/>
      <c r="K4471" s="14"/>
      <c r="L4471" s="14"/>
      <c r="M4471" s="14"/>
      <c r="N4471" s="14"/>
      <c r="O4471" s="14"/>
      <c r="P4471" s="14"/>
      <c r="Q4471" s="14"/>
      <c r="R4471" s="14"/>
      <c r="S4471" s="14"/>
      <c r="T4471" s="14"/>
      <c r="U4471" s="14"/>
      <c r="V4471" s="14"/>
      <c r="W4471" s="14"/>
      <c r="X4471" s="14"/>
      <c r="Y4471" s="14"/>
      <c r="Z4471" s="14"/>
    </row>
    <row r="4472">
      <c r="A4472" s="106">
        <v>4471.0</v>
      </c>
      <c r="B4472" s="107" t="s">
        <v>8903</v>
      </c>
      <c r="C4472" s="107" t="s">
        <v>11157</v>
      </c>
      <c r="D4472" s="107" t="s">
        <v>4509</v>
      </c>
      <c r="E4472" s="36" t="s">
        <v>11158</v>
      </c>
      <c r="F4472" s="14"/>
      <c r="G4472" s="14"/>
      <c r="H4472" s="14"/>
      <c r="I4472" s="14"/>
      <c r="J4472" s="14"/>
      <c r="K4472" s="14"/>
      <c r="L4472" s="14"/>
      <c r="M4472" s="14"/>
      <c r="N4472" s="14"/>
      <c r="O4472" s="14"/>
      <c r="P4472" s="14"/>
      <c r="Q4472" s="14"/>
      <c r="R4472" s="14"/>
      <c r="S4472" s="14"/>
      <c r="T4472" s="14"/>
      <c r="U4472" s="14"/>
      <c r="V4472" s="14"/>
      <c r="W4472" s="14"/>
      <c r="X4472" s="14"/>
      <c r="Y4472" s="14"/>
      <c r="Z4472" s="14"/>
    </row>
    <row r="4473">
      <c r="A4473" s="106">
        <v>4472.0</v>
      </c>
      <c r="B4473" s="107" t="s">
        <v>8903</v>
      </c>
      <c r="C4473" s="107" t="s">
        <v>6428</v>
      </c>
      <c r="D4473" s="107" t="s">
        <v>4509</v>
      </c>
      <c r="E4473" s="36" t="s">
        <v>11159</v>
      </c>
      <c r="F4473" s="14"/>
      <c r="G4473" s="14"/>
      <c r="H4473" s="14"/>
      <c r="I4473" s="14"/>
      <c r="J4473" s="14"/>
      <c r="K4473" s="14"/>
      <c r="L4473" s="14"/>
      <c r="M4473" s="14"/>
      <c r="N4473" s="14"/>
      <c r="O4473" s="14"/>
      <c r="P4473" s="14"/>
      <c r="Q4473" s="14"/>
      <c r="R4473" s="14"/>
      <c r="S4473" s="14"/>
      <c r="T4473" s="14"/>
      <c r="U4473" s="14"/>
      <c r="V4473" s="14"/>
      <c r="W4473" s="14"/>
      <c r="X4473" s="14"/>
      <c r="Y4473" s="14"/>
      <c r="Z4473" s="14"/>
    </row>
    <row r="4474">
      <c r="A4474" s="106">
        <v>4473.0</v>
      </c>
      <c r="B4474" s="107" t="s">
        <v>8903</v>
      </c>
      <c r="C4474" s="107" t="s">
        <v>4528</v>
      </c>
      <c r="D4474" s="107" t="s">
        <v>4509</v>
      </c>
      <c r="E4474" s="36" t="s">
        <v>11160</v>
      </c>
      <c r="F4474" s="14"/>
      <c r="G4474" s="14"/>
      <c r="H4474" s="14"/>
      <c r="I4474" s="14"/>
      <c r="J4474" s="14"/>
      <c r="K4474" s="14"/>
      <c r="L4474" s="14"/>
      <c r="M4474" s="14"/>
      <c r="N4474" s="14"/>
      <c r="O4474" s="14"/>
      <c r="P4474" s="14"/>
      <c r="Q4474" s="14"/>
      <c r="R4474" s="14"/>
      <c r="S4474" s="14"/>
      <c r="T4474" s="14"/>
      <c r="U4474" s="14"/>
      <c r="V4474" s="14"/>
      <c r="W4474" s="14"/>
      <c r="X4474" s="14"/>
      <c r="Y4474" s="14"/>
      <c r="Z4474" s="14"/>
    </row>
    <row r="4475">
      <c r="A4475" s="106">
        <v>4474.0</v>
      </c>
      <c r="B4475" s="107" t="s">
        <v>8903</v>
      </c>
      <c r="C4475" s="107" t="s">
        <v>5508</v>
      </c>
      <c r="D4475" s="107" t="s">
        <v>4509</v>
      </c>
      <c r="E4475" s="36" t="s">
        <v>11161</v>
      </c>
      <c r="F4475" s="14"/>
      <c r="G4475" s="14"/>
      <c r="H4475" s="14"/>
      <c r="I4475" s="14"/>
      <c r="J4475" s="14"/>
      <c r="K4475" s="14"/>
      <c r="L4475" s="14"/>
      <c r="M4475" s="14"/>
      <c r="N4475" s="14"/>
      <c r="O4475" s="14"/>
      <c r="P4475" s="14"/>
      <c r="Q4475" s="14"/>
      <c r="R4475" s="14"/>
      <c r="S4475" s="14"/>
      <c r="T4475" s="14"/>
      <c r="U4475" s="14"/>
      <c r="V4475" s="14"/>
      <c r="W4475" s="14"/>
      <c r="X4475" s="14"/>
      <c r="Y4475" s="14"/>
      <c r="Z4475" s="14"/>
    </row>
    <row r="4476">
      <c r="A4476" s="106">
        <v>4475.0</v>
      </c>
      <c r="B4476" s="107" t="s">
        <v>8903</v>
      </c>
      <c r="C4476" s="107" t="s">
        <v>11162</v>
      </c>
      <c r="D4476" s="107" t="s">
        <v>4509</v>
      </c>
      <c r="E4476" s="36" t="s">
        <v>11163</v>
      </c>
      <c r="F4476" s="14"/>
      <c r="G4476" s="14"/>
      <c r="H4476" s="14"/>
      <c r="I4476" s="14"/>
      <c r="J4476" s="14"/>
      <c r="K4476" s="14"/>
      <c r="L4476" s="14"/>
      <c r="M4476" s="14"/>
      <c r="N4476" s="14"/>
      <c r="O4476" s="14"/>
      <c r="P4476" s="14"/>
      <c r="Q4476" s="14"/>
      <c r="R4476" s="14"/>
      <c r="S4476" s="14"/>
      <c r="T4476" s="14"/>
      <c r="U4476" s="14"/>
      <c r="V4476" s="14"/>
      <c r="W4476" s="14"/>
      <c r="X4476" s="14"/>
      <c r="Y4476" s="14"/>
      <c r="Z4476" s="14"/>
    </row>
    <row r="4477">
      <c r="A4477" s="106">
        <v>4476.0</v>
      </c>
      <c r="B4477" s="107" t="s">
        <v>8903</v>
      </c>
      <c r="C4477" s="107" t="s">
        <v>5473</v>
      </c>
      <c r="D4477" s="107" t="s">
        <v>4509</v>
      </c>
      <c r="E4477" s="36" t="s">
        <v>11164</v>
      </c>
      <c r="F4477" s="14"/>
      <c r="G4477" s="14"/>
      <c r="H4477" s="14"/>
      <c r="I4477" s="14"/>
      <c r="J4477" s="14"/>
      <c r="K4477" s="14"/>
      <c r="L4477" s="14"/>
      <c r="M4477" s="14"/>
      <c r="N4477" s="14"/>
      <c r="O4477" s="14"/>
      <c r="P4477" s="14"/>
      <c r="Q4477" s="14"/>
      <c r="R4477" s="14"/>
      <c r="S4477" s="14"/>
      <c r="T4477" s="14"/>
      <c r="U4477" s="14"/>
      <c r="V4477" s="14"/>
      <c r="W4477" s="14"/>
      <c r="X4477" s="14"/>
      <c r="Y4477" s="14"/>
      <c r="Z4477" s="14"/>
    </row>
    <row r="4478">
      <c r="A4478" s="106">
        <v>4477.0</v>
      </c>
      <c r="B4478" s="107" t="s">
        <v>8903</v>
      </c>
      <c r="C4478" s="107" t="s">
        <v>11165</v>
      </c>
      <c r="D4478" s="107" t="s">
        <v>4509</v>
      </c>
      <c r="E4478" s="36" t="s">
        <v>11166</v>
      </c>
      <c r="F4478" s="14"/>
      <c r="G4478" s="14"/>
      <c r="H4478" s="14"/>
      <c r="I4478" s="14"/>
      <c r="J4478" s="14"/>
      <c r="K4478" s="14"/>
      <c r="L4478" s="14"/>
      <c r="M4478" s="14"/>
      <c r="N4478" s="14"/>
      <c r="O4478" s="14"/>
      <c r="P4478" s="14"/>
      <c r="Q4478" s="14"/>
      <c r="R4478" s="14"/>
      <c r="S4478" s="14"/>
      <c r="T4478" s="14"/>
      <c r="U4478" s="14"/>
      <c r="V4478" s="14"/>
      <c r="W4478" s="14"/>
      <c r="X4478" s="14"/>
      <c r="Y4478" s="14"/>
      <c r="Z4478" s="14"/>
    </row>
    <row r="4479">
      <c r="A4479" s="106">
        <v>4478.0</v>
      </c>
      <c r="B4479" s="107" t="s">
        <v>8903</v>
      </c>
      <c r="C4479" s="107" t="s">
        <v>7900</v>
      </c>
      <c r="D4479" s="107" t="s">
        <v>4543</v>
      </c>
      <c r="E4479" s="36" t="s">
        <v>11167</v>
      </c>
      <c r="F4479" s="14"/>
      <c r="G4479" s="14"/>
      <c r="H4479" s="14"/>
      <c r="I4479" s="14"/>
      <c r="J4479" s="14"/>
      <c r="K4479" s="14"/>
      <c r="L4479" s="14"/>
      <c r="M4479" s="14"/>
      <c r="N4479" s="14"/>
      <c r="O4479" s="14"/>
      <c r="P4479" s="14"/>
      <c r="Q4479" s="14"/>
      <c r="R4479" s="14"/>
      <c r="S4479" s="14"/>
      <c r="T4479" s="14"/>
      <c r="U4479" s="14"/>
      <c r="V4479" s="14"/>
      <c r="W4479" s="14"/>
      <c r="X4479" s="14"/>
      <c r="Y4479" s="14"/>
      <c r="Z4479" s="14"/>
    </row>
    <row r="4480">
      <c r="A4480" s="106">
        <v>4479.0</v>
      </c>
      <c r="B4480" s="107" t="s">
        <v>8903</v>
      </c>
      <c r="C4480" s="107" t="s">
        <v>11168</v>
      </c>
      <c r="D4480" s="107" t="s">
        <v>4509</v>
      </c>
      <c r="E4480" s="36" t="s">
        <v>11169</v>
      </c>
      <c r="F4480" s="14"/>
      <c r="G4480" s="14"/>
      <c r="H4480" s="14"/>
      <c r="I4480" s="14"/>
      <c r="J4480" s="14"/>
      <c r="K4480" s="14"/>
      <c r="L4480" s="14"/>
      <c r="M4480" s="14"/>
      <c r="N4480" s="14"/>
      <c r="O4480" s="14"/>
      <c r="P4480" s="14"/>
      <c r="Q4480" s="14"/>
      <c r="R4480" s="14"/>
      <c r="S4480" s="14"/>
      <c r="T4480" s="14"/>
      <c r="U4480" s="14"/>
      <c r="V4480" s="14"/>
      <c r="W4480" s="14"/>
      <c r="X4480" s="14"/>
      <c r="Y4480" s="14"/>
      <c r="Z4480" s="14"/>
    </row>
    <row r="4481">
      <c r="A4481" s="106">
        <v>4480.0</v>
      </c>
      <c r="B4481" s="107" t="s">
        <v>8903</v>
      </c>
      <c r="C4481" s="107" t="s">
        <v>4887</v>
      </c>
      <c r="D4481" s="107" t="s">
        <v>4509</v>
      </c>
      <c r="E4481" s="36" t="s">
        <v>11170</v>
      </c>
      <c r="F4481" s="14"/>
      <c r="G4481" s="14"/>
      <c r="H4481" s="14"/>
      <c r="I4481" s="14"/>
      <c r="J4481" s="14"/>
      <c r="K4481" s="14"/>
      <c r="L4481" s="14"/>
      <c r="M4481" s="14"/>
      <c r="N4481" s="14"/>
      <c r="O4481" s="14"/>
      <c r="P4481" s="14"/>
      <c r="Q4481" s="14"/>
      <c r="R4481" s="14"/>
      <c r="S4481" s="14"/>
      <c r="T4481" s="14"/>
      <c r="U4481" s="14"/>
      <c r="V4481" s="14"/>
      <c r="W4481" s="14"/>
      <c r="X4481" s="14"/>
      <c r="Y4481" s="14"/>
      <c r="Z4481" s="14"/>
    </row>
    <row r="4482">
      <c r="A4482" s="106">
        <v>4481.0</v>
      </c>
      <c r="B4482" s="107" t="s">
        <v>8903</v>
      </c>
      <c r="C4482" s="107" t="s">
        <v>4585</v>
      </c>
      <c r="D4482" s="107" t="s">
        <v>4509</v>
      </c>
      <c r="E4482" s="36" t="s">
        <v>11171</v>
      </c>
      <c r="F4482" s="14"/>
      <c r="G4482" s="14"/>
      <c r="H4482" s="14"/>
      <c r="I4482" s="14"/>
      <c r="J4482" s="14"/>
      <c r="K4482" s="14"/>
      <c r="L4482" s="14"/>
      <c r="M4482" s="14"/>
      <c r="N4482" s="14"/>
      <c r="O4482" s="14"/>
      <c r="P4482" s="14"/>
      <c r="Q4482" s="14"/>
      <c r="R4482" s="14"/>
      <c r="S4482" s="14"/>
      <c r="T4482" s="14"/>
      <c r="U4482" s="14"/>
      <c r="V4482" s="14"/>
      <c r="W4482" s="14"/>
      <c r="X4482" s="14"/>
      <c r="Y4482" s="14"/>
      <c r="Z4482" s="14"/>
    </row>
    <row r="4483">
      <c r="A4483" s="106">
        <v>4482.0</v>
      </c>
      <c r="B4483" s="107" t="s">
        <v>8903</v>
      </c>
      <c r="C4483" s="107" t="s">
        <v>11172</v>
      </c>
      <c r="D4483" s="107" t="s">
        <v>4509</v>
      </c>
      <c r="E4483" s="36" t="s">
        <v>11173</v>
      </c>
      <c r="F4483" s="14"/>
      <c r="G4483" s="14"/>
      <c r="H4483" s="14"/>
      <c r="I4483" s="14"/>
      <c r="J4483" s="14"/>
      <c r="K4483" s="14"/>
      <c r="L4483" s="14"/>
      <c r="M4483" s="14"/>
      <c r="N4483" s="14"/>
      <c r="O4483" s="14"/>
      <c r="P4483" s="14"/>
      <c r="Q4483" s="14"/>
      <c r="R4483" s="14"/>
      <c r="S4483" s="14"/>
      <c r="T4483" s="14"/>
      <c r="U4483" s="14"/>
      <c r="V4483" s="14"/>
      <c r="W4483" s="14"/>
      <c r="X4483" s="14"/>
      <c r="Y4483" s="14"/>
      <c r="Z4483" s="14"/>
    </row>
    <row r="4484">
      <c r="A4484" s="106">
        <v>4483.0</v>
      </c>
      <c r="B4484" s="107" t="s">
        <v>8903</v>
      </c>
      <c r="C4484" s="107" t="s">
        <v>11174</v>
      </c>
      <c r="D4484" s="107" t="s">
        <v>4505</v>
      </c>
      <c r="E4484" s="36" t="s">
        <v>11175</v>
      </c>
      <c r="F4484" s="14"/>
      <c r="G4484" s="14"/>
      <c r="H4484" s="14"/>
      <c r="I4484" s="14"/>
      <c r="J4484" s="14"/>
      <c r="K4484" s="14"/>
      <c r="L4484" s="14"/>
      <c r="M4484" s="14"/>
      <c r="N4484" s="14"/>
      <c r="O4484" s="14"/>
      <c r="P4484" s="14"/>
      <c r="Q4484" s="14"/>
      <c r="R4484" s="14"/>
      <c r="S4484" s="14"/>
      <c r="T4484" s="14"/>
      <c r="U4484" s="14"/>
      <c r="V4484" s="14"/>
      <c r="W4484" s="14"/>
      <c r="X4484" s="14"/>
      <c r="Y4484" s="14"/>
      <c r="Z4484" s="14"/>
    </row>
    <row r="4485">
      <c r="A4485" s="106">
        <v>4484.0</v>
      </c>
      <c r="B4485" s="107" t="s">
        <v>8903</v>
      </c>
      <c r="C4485" s="107" t="s">
        <v>11176</v>
      </c>
      <c r="D4485" s="107" t="s">
        <v>4509</v>
      </c>
      <c r="E4485" s="36" t="s">
        <v>11177</v>
      </c>
      <c r="F4485" s="14"/>
      <c r="G4485" s="14"/>
      <c r="H4485" s="14"/>
      <c r="I4485" s="14"/>
      <c r="J4485" s="14"/>
      <c r="K4485" s="14"/>
      <c r="L4485" s="14"/>
      <c r="M4485" s="14"/>
      <c r="N4485" s="14"/>
      <c r="O4485" s="14"/>
      <c r="P4485" s="14"/>
      <c r="Q4485" s="14"/>
      <c r="R4485" s="14"/>
      <c r="S4485" s="14"/>
      <c r="T4485" s="14"/>
      <c r="U4485" s="14"/>
      <c r="V4485" s="14"/>
      <c r="W4485" s="14"/>
      <c r="X4485" s="14"/>
      <c r="Y4485" s="14"/>
      <c r="Z4485" s="14"/>
    </row>
    <row r="4486">
      <c r="A4486" s="106">
        <v>4485.0</v>
      </c>
      <c r="B4486" s="107" t="s">
        <v>8903</v>
      </c>
      <c r="C4486" s="107" t="s">
        <v>11178</v>
      </c>
      <c r="D4486" s="107" t="s">
        <v>4543</v>
      </c>
      <c r="E4486" s="36" t="s">
        <v>11179</v>
      </c>
      <c r="F4486" s="14"/>
      <c r="G4486" s="14"/>
      <c r="H4486" s="14"/>
      <c r="I4486" s="14"/>
      <c r="J4486" s="14"/>
      <c r="K4486" s="14"/>
      <c r="L4486" s="14"/>
      <c r="M4486" s="14"/>
      <c r="N4486" s="14"/>
      <c r="O4486" s="14"/>
      <c r="P4486" s="14"/>
      <c r="Q4486" s="14"/>
      <c r="R4486" s="14"/>
      <c r="S4486" s="14"/>
      <c r="T4486" s="14"/>
      <c r="U4486" s="14"/>
      <c r="V4486" s="14"/>
      <c r="W4486" s="14"/>
      <c r="X4486" s="14"/>
      <c r="Y4486" s="14"/>
      <c r="Z4486" s="14"/>
    </row>
    <row r="4487">
      <c r="A4487" s="106">
        <v>4486.0</v>
      </c>
      <c r="B4487" s="107" t="s">
        <v>8903</v>
      </c>
      <c r="C4487" s="107" t="s">
        <v>5473</v>
      </c>
      <c r="D4487" s="107" t="s">
        <v>4680</v>
      </c>
      <c r="E4487" s="36" t="s">
        <v>11180</v>
      </c>
      <c r="F4487" s="14"/>
      <c r="G4487" s="14"/>
      <c r="H4487" s="14"/>
      <c r="I4487" s="14"/>
      <c r="J4487" s="14"/>
      <c r="K4487" s="14"/>
      <c r="L4487" s="14"/>
      <c r="M4487" s="14"/>
      <c r="N4487" s="14"/>
      <c r="O4487" s="14"/>
      <c r="P4487" s="14"/>
      <c r="Q4487" s="14"/>
      <c r="R4487" s="14"/>
      <c r="S4487" s="14"/>
      <c r="T4487" s="14"/>
      <c r="U4487" s="14"/>
      <c r="V4487" s="14"/>
      <c r="W4487" s="14"/>
      <c r="X4487" s="14"/>
      <c r="Y4487" s="14"/>
      <c r="Z4487" s="14"/>
    </row>
    <row r="4488">
      <c r="A4488" s="106">
        <v>4487.0</v>
      </c>
      <c r="B4488" s="107" t="s">
        <v>8903</v>
      </c>
      <c r="C4488" s="107" t="s">
        <v>6373</v>
      </c>
      <c r="D4488" s="107" t="s">
        <v>4509</v>
      </c>
      <c r="E4488" s="36" t="s">
        <v>11181</v>
      </c>
      <c r="F4488" s="14"/>
      <c r="G4488" s="14"/>
      <c r="H4488" s="14"/>
      <c r="I4488" s="14"/>
      <c r="J4488" s="14"/>
      <c r="K4488" s="14"/>
      <c r="L4488" s="14"/>
      <c r="M4488" s="14"/>
      <c r="N4488" s="14"/>
      <c r="O4488" s="14"/>
      <c r="P4488" s="14"/>
      <c r="Q4488" s="14"/>
      <c r="R4488" s="14"/>
      <c r="S4488" s="14"/>
      <c r="T4488" s="14"/>
      <c r="U4488" s="14"/>
      <c r="V4488" s="14"/>
      <c r="W4488" s="14"/>
      <c r="X4488" s="14"/>
      <c r="Y4488" s="14"/>
      <c r="Z4488" s="14"/>
    </row>
    <row r="4489">
      <c r="A4489" s="106">
        <v>4488.0</v>
      </c>
      <c r="B4489" s="107" t="s">
        <v>8903</v>
      </c>
      <c r="C4489" s="107" t="s">
        <v>11182</v>
      </c>
      <c r="D4489" s="107" t="s">
        <v>4505</v>
      </c>
      <c r="E4489" s="36" t="s">
        <v>11183</v>
      </c>
      <c r="F4489" s="14"/>
      <c r="G4489" s="14"/>
      <c r="H4489" s="14"/>
      <c r="I4489" s="14"/>
      <c r="J4489" s="14"/>
      <c r="K4489" s="14"/>
      <c r="L4489" s="14"/>
      <c r="M4489" s="14"/>
      <c r="N4489" s="14"/>
      <c r="O4489" s="14"/>
      <c r="P4489" s="14"/>
      <c r="Q4489" s="14"/>
      <c r="R4489" s="14"/>
      <c r="S4489" s="14"/>
      <c r="T4489" s="14"/>
      <c r="U4489" s="14"/>
      <c r="V4489" s="14"/>
      <c r="W4489" s="14"/>
      <c r="X4489" s="14"/>
      <c r="Y4489" s="14"/>
      <c r="Z4489" s="14"/>
    </row>
    <row r="4490">
      <c r="A4490" s="106">
        <v>4489.0</v>
      </c>
      <c r="B4490" s="107" t="s">
        <v>8903</v>
      </c>
      <c r="C4490" s="107" t="s">
        <v>4521</v>
      </c>
      <c r="D4490" s="107" t="s">
        <v>4509</v>
      </c>
      <c r="E4490" s="36" t="s">
        <v>11184</v>
      </c>
      <c r="F4490" s="14"/>
      <c r="G4490" s="14"/>
      <c r="H4490" s="14"/>
      <c r="I4490" s="14"/>
      <c r="J4490" s="14"/>
      <c r="K4490" s="14"/>
      <c r="L4490" s="14"/>
      <c r="M4490" s="14"/>
      <c r="N4490" s="14"/>
      <c r="O4490" s="14"/>
      <c r="P4490" s="14"/>
      <c r="Q4490" s="14"/>
      <c r="R4490" s="14"/>
      <c r="S4490" s="14"/>
      <c r="T4490" s="14"/>
      <c r="U4490" s="14"/>
      <c r="V4490" s="14"/>
      <c r="W4490" s="14"/>
      <c r="X4490" s="14"/>
      <c r="Y4490" s="14"/>
      <c r="Z4490" s="14"/>
    </row>
    <row r="4491">
      <c r="A4491" s="106">
        <v>4490.0</v>
      </c>
      <c r="B4491" s="107" t="s">
        <v>8903</v>
      </c>
      <c r="C4491" s="107" t="s">
        <v>11185</v>
      </c>
      <c r="D4491" s="107" t="s">
        <v>4509</v>
      </c>
      <c r="E4491" s="36" t="s">
        <v>11186</v>
      </c>
      <c r="F4491" s="14"/>
      <c r="G4491" s="14"/>
      <c r="H4491" s="14"/>
      <c r="I4491" s="14"/>
      <c r="J4491" s="14"/>
      <c r="K4491" s="14"/>
      <c r="L4491" s="14"/>
      <c r="M4491" s="14"/>
      <c r="N4491" s="14"/>
      <c r="O4491" s="14"/>
      <c r="P4491" s="14"/>
      <c r="Q4491" s="14"/>
      <c r="R4491" s="14"/>
      <c r="S4491" s="14"/>
      <c r="T4491" s="14"/>
      <c r="U4491" s="14"/>
      <c r="V4491" s="14"/>
      <c r="W4491" s="14"/>
      <c r="X4491" s="14"/>
      <c r="Y4491" s="14"/>
      <c r="Z4491" s="14"/>
    </row>
    <row r="4492">
      <c r="A4492" s="106">
        <v>4491.0</v>
      </c>
      <c r="B4492" s="107" t="s">
        <v>8903</v>
      </c>
      <c r="C4492" s="107" t="s">
        <v>11187</v>
      </c>
      <c r="D4492" s="107" t="s">
        <v>4509</v>
      </c>
      <c r="E4492" s="36" t="s">
        <v>11188</v>
      </c>
      <c r="F4492" s="14"/>
      <c r="G4492" s="14"/>
      <c r="H4492" s="14"/>
      <c r="I4492" s="14"/>
      <c r="J4492" s="14"/>
      <c r="K4492" s="14"/>
      <c r="L4492" s="14"/>
      <c r="M4492" s="14"/>
      <c r="N4492" s="14"/>
      <c r="O4492" s="14"/>
      <c r="P4492" s="14"/>
      <c r="Q4492" s="14"/>
      <c r="R4492" s="14"/>
      <c r="S4492" s="14"/>
      <c r="T4492" s="14"/>
      <c r="U4492" s="14"/>
      <c r="V4492" s="14"/>
      <c r="W4492" s="14"/>
      <c r="X4492" s="14"/>
      <c r="Y4492" s="14"/>
      <c r="Z4492" s="14"/>
    </row>
    <row r="4493">
      <c r="A4493" s="106">
        <v>4492.0</v>
      </c>
      <c r="B4493" s="107" t="s">
        <v>8903</v>
      </c>
      <c r="C4493" s="107" t="s">
        <v>4845</v>
      </c>
      <c r="D4493" s="107" t="s">
        <v>4509</v>
      </c>
      <c r="E4493" s="36" t="s">
        <v>11189</v>
      </c>
      <c r="F4493" s="14"/>
      <c r="G4493" s="14"/>
      <c r="H4493" s="14"/>
      <c r="I4493" s="14"/>
      <c r="J4493" s="14"/>
      <c r="K4493" s="14"/>
      <c r="L4493" s="14"/>
      <c r="M4493" s="14"/>
      <c r="N4493" s="14"/>
      <c r="O4493" s="14"/>
      <c r="P4493" s="14"/>
      <c r="Q4493" s="14"/>
      <c r="R4493" s="14"/>
      <c r="S4493" s="14"/>
      <c r="T4493" s="14"/>
      <c r="U4493" s="14"/>
      <c r="V4493" s="14"/>
      <c r="W4493" s="14"/>
      <c r="X4493" s="14"/>
      <c r="Y4493" s="14"/>
      <c r="Z4493" s="14"/>
    </row>
    <row r="4494">
      <c r="A4494" s="106">
        <v>4493.0</v>
      </c>
      <c r="B4494" s="107" t="s">
        <v>8903</v>
      </c>
      <c r="C4494" s="107" t="s">
        <v>8392</v>
      </c>
      <c r="D4494" s="107" t="s">
        <v>4509</v>
      </c>
      <c r="E4494" s="36" t="s">
        <v>11190</v>
      </c>
      <c r="F4494" s="14"/>
      <c r="G4494" s="14"/>
      <c r="H4494" s="14"/>
      <c r="I4494" s="14"/>
      <c r="J4494" s="14"/>
      <c r="K4494" s="14"/>
      <c r="L4494" s="14"/>
      <c r="M4494" s="14"/>
      <c r="N4494" s="14"/>
      <c r="O4494" s="14"/>
      <c r="P4494" s="14"/>
      <c r="Q4494" s="14"/>
      <c r="R4494" s="14"/>
      <c r="S4494" s="14"/>
      <c r="T4494" s="14"/>
      <c r="U4494" s="14"/>
      <c r="V4494" s="14"/>
      <c r="W4494" s="14"/>
      <c r="X4494" s="14"/>
      <c r="Y4494" s="14"/>
      <c r="Z4494" s="14"/>
    </row>
    <row r="4495">
      <c r="A4495" s="106">
        <v>4494.0</v>
      </c>
      <c r="B4495" s="107" t="s">
        <v>8903</v>
      </c>
      <c r="C4495" s="107" t="s">
        <v>4586</v>
      </c>
      <c r="D4495" s="107" t="s">
        <v>4509</v>
      </c>
      <c r="E4495" s="36" t="s">
        <v>11191</v>
      </c>
      <c r="F4495" s="14"/>
      <c r="G4495" s="14"/>
      <c r="H4495" s="14"/>
      <c r="I4495" s="14"/>
      <c r="J4495" s="14"/>
      <c r="K4495" s="14"/>
      <c r="L4495" s="14"/>
      <c r="M4495" s="14"/>
      <c r="N4495" s="14"/>
      <c r="O4495" s="14"/>
      <c r="P4495" s="14"/>
      <c r="Q4495" s="14"/>
      <c r="R4495" s="14"/>
      <c r="S4495" s="14"/>
      <c r="T4495" s="14"/>
      <c r="U4495" s="14"/>
      <c r="V4495" s="14"/>
      <c r="W4495" s="14"/>
      <c r="X4495" s="14"/>
      <c r="Y4495" s="14"/>
      <c r="Z4495" s="14"/>
    </row>
    <row r="4496">
      <c r="A4496" s="106">
        <v>4495.0</v>
      </c>
      <c r="B4496" s="107" t="s">
        <v>8903</v>
      </c>
      <c r="C4496" s="107" t="s">
        <v>5966</v>
      </c>
      <c r="D4496" s="107" t="s">
        <v>4509</v>
      </c>
      <c r="E4496" s="36" t="s">
        <v>11192</v>
      </c>
      <c r="F4496" s="14"/>
      <c r="G4496" s="14"/>
      <c r="H4496" s="14"/>
      <c r="I4496" s="14"/>
      <c r="J4496" s="14"/>
      <c r="K4496" s="14"/>
      <c r="L4496" s="14"/>
      <c r="M4496" s="14"/>
      <c r="N4496" s="14"/>
      <c r="O4496" s="14"/>
      <c r="P4496" s="14"/>
      <c r="Q4496" s="14"/>
      <c r="R4496" s="14"/>
      <c r="S4496" s="14"/>
      <c r="T4496" s="14"/>
      <c r="U4496" s="14"/>
      <c r="V4496" s="14"/>
      <c r="W4496" s="14"/>
      <c r="X4496" s="14"/>
      <c r="Y4496" s="14"/>
      <c r="Z4496" s="14"/>
    </row>
    <row r="4497">
      <c r="A4497" s="106">
        <v>4496.0</v>
      </c>
      <c r="B4497" s="107" t="s">
        <v>8903</v>
      </c>
      <c r="C4497" s="107" t="s">
        <v>5964</v>
      </c>
      <c r="D4497" s="107" t="s">
        <v>4509</v>
      </c>
      <c r="E4497" s="36" t="s">
        <v>11193</v>
      </c>
      <c r="F4497" s="14"/>
      <c r="G4497" s="14"/>
      <c r="H4497" s="14"/>
      <c r="I4497" s="14"/>
      <c r="J4497" s="14"/>
      <c r="K4497" s="14"/>
      <c r="L4497" s="14"/>
      <c r="M4497" s="14"/>
      <c r="N4497" s="14"/>
      <c r="O4497" s="14"/>
      <c r="P4497" s="14"/>
      <c r="Q4497" s="14"/>
      <c r="R4497" s="14"/>
      <c r="S4497" s="14"/>
      <c r="T4497" s="14"/>
      <c r="U4497" s="14"/>
      <c r="V4497" s="14"/>
      <c r="W4497" s="14"/>
      <c r="X4497" s="14"/>
      <c r="Y4497" s="14"/>
      <c r="Z4497" s="14"/>
    </row>
    <row r="4498">
      <c r="A4498" s="106">
        <v>4497.0</v>
      </c>
      <c r="B4498" s="107" t="s">
        <v>8903</v>
      </c>
      <c r="C4498" s="107" t="s">
        <v>11194</v>
      </c>
      <c r="D4498" s="107" t="s">
        <v>4509</v>
      </c>
      <c r="E4498" s="36" t="s">
        <v>11195</v>
      </c>
      <c r="F4498" s="14"/>
      <c r="G4498" s="14"/>
      <c r="H4498" s="14"/>
      <c r="I4498" s="14"/>
      <c r="J4498" s="14"/>
      <c r="K4498" s="14"/>
      <c r="L4498" s="14"/>
      <c r="M4498" s="14"/>
      <c r="N4498" s="14"/>
      <c r="O4498" s="14"/>
      <c r="P4498" s="14"/>
      <c r="Q4498" s="14"/>
      <c r="R4498" s="14"/>
      <c r="S4498" s="14"/>
      <c r="T4498" s="14"/>
      <c r="U4498" s="14"/>
      <c r="V4498" s="14"/>
      <c r="W4498" s="14"/>
      <c r="X4498" s="14"/>
      <c r="Y4498" s="14"/>
      <c r="Z4498" s="14"/>
    </row>
    <row r="4499">
      <c r="A4499" s="106">
        <v>4498.0</v>
      </c>
      <c r="B4499" s="107" t="s">
        <v>8903</v>
      </c>
      <c r="C4499" s="107" t="s">
        <v>4830</v>
      </c>
      <c r="D4499" s="107" t="s">
        <v>4505</v>
      </c>
      <c r="E4499" s="36" t="s">
        <v>11196</v>
      </c>
      <c r="F4499" s="14"/>
      <c r="G4499" s="14"/>
      <c r="H4499" s="14"/>
      <c r="I4499" s="14"/>
      <c r="J4499" s="14"/>
      <c r="K4499" s="14"/>
      <c r="L4499" s="14"/>
      <c r="M4499" s="14"/>
      <c r="N4499" s="14"/>
      <c r="O4499" s="14"/>
      <c r="P4499" s="14"/>
      <c r="Q4499" s="14"/>
      <c r="R4499" s="14"/>
      <c r="S4499" s="14"/>
      <c r="T4499" s="14"/>
      <c r="U4499" s="14"/>
      <c r="V4499" s="14"/>
      <c r="W4499" s="14"/>
      <c r="X4499" s="14"/>
      <c r="Y4499" s="14"/>
      <c r="Z4499" s="14"/>
    </row>
    <row r="4500">
      <c r="A4500" s="106">
        <v>4499.0</v>
      </c>
      <c r="B4500" s="107" t="s">
        <v>8903</v>
      </c>
      <c r="C4500" s="107" t="s">
        <v>11197</v>
      </c>
      <c r="D4500" s="107" t="s">
        <v>4680</v>
      </c>
      <c r="E4500" s="36" t="s">
        <v>11198</v>
      </c>
      <c r="F4500" s="14"/>
      <c r="G4500" s="14"/>
      <c r="H4500" s="14"/>
      <c r="I4500" s="14"/>
      <c r="J4500" s="14"/>
      <c r="K4500" s="14"/>
      <c r="L4500" s="14"/>
      <c r="M4500" s="14"/>
      <c r="N4500" s="14"/>
      <c r="O4500" s="14"/>
      <c r="P4500" s="14"/>
      <c r="Q4500" s="14"/>
      <c r="R4500" s="14"/>
      <c r="S4500" s="14"/>
      <c r="T4500" s="14"/>
      <c r="U4500" s="14"/>
      <c r="V4500" s="14"/>
      <c r="W4500" s="14"/>
      <c r="X4500" s="14"/>
      <c r="Y4500" s="14"/>
      <c r="Z4500" s="14"/>
    </row>
    <row r="4501">
      <c r="A4501" s="106">
        <v>4500.0</v>
      </c>
      <c r="B4501" s="107" t="s">
        <v>8903</v>
      </c>
      <c r="C4501" s="107" t="s">
        <v>11199</v>
      </c>
      <c r="D4501" s="107" t="s">
        <v>4509</v>
      </c>
      <c r="E4501" s="36" t="s">
        <v>11200</v>
      </c>
      <c r="F4501" s="14"/>
      <c r="G4501" s="14"/>
      <c r="H4501" s="14"/>
      <c r="I4501" s="14"/>
      <c r="J4501" s="14"/>
      <c r="K4501" s="14"/>
      <c r="L4501" s="14"/>
      <c r="M4501" s="14"/>
      <c r="N4501" s="14"/>
      <c r="O4501" s="14"/>
      <c r="P4501" s="14"/>
      <c r="Q4501" s="14"/>
      <c r="R4501" s="14"/>
      <c r="S4501" s="14"/>
      <c r="T4501" s="14"/>
      <c r="U4501" s="14"/>
      <c r="V4501" s="14"/>
      <c r="W4501" s="14"/>
      <c r="X4501" s="14"/>
      <c r="Y4501" s="14"/>
      <c r="Z4501" s="14"/>
    </row>
    <row r="4502">
      <c r="A4502" s="106">
        <v>4501.0</v>
      </c>
      <c r="B4502" s="107" t="s">
        <v>8903</v>
      </c>
      <c r="C4502" s="107" t="s">
        <v>11201</v>
      </c>
      <c r="D4502" s="107" t="s">
        <v>4509</v>
      </c>
      <c r="E4502" s="36" t="s">
        <v>11202</v>
      </c>
      <c r="F4502" s="14"/>
      <c r="G4502" s="14"/>
      <c r="H4502" s="14"/>
      <c r="I4502" s="14"/>
      <c r="J4502" s="14"/>
      <c r="K4502" s="14"/>
      <c r="L4502" s="14"/>
      <c r="M4502" s="14"/>
      <c r="N4502" s="14"/>
      <c r="O4502" s="14"/>
      <c r="P4502" s="14"/>
      <c r="Q4502" s="14"/>
      <c r="R4502" s="14"/>
      <c r="S4502" s="14"/>
      <c r="T4502" s="14"/>
      <c r="U4502" s="14"/>
      <c r="V4502" s="14"/>
      <c r="W4502" s="14"/>
      <c r="X4502" s="14"/>
      <c r="Y4502" s="14"/>
      <c r="Z4502" s="14"/>
    </row>
    <row r="4503">
      <c r="A4503" s="106">
        <v>4502.0</v>
      </c>
      <c r="B4503" s="107" t="s">
        <v>8903</v>
      </c>
      <c r="C4503" s="107" t="s">
        <v>9625</v>
      </c>
      <c r="D4503" s="107" t="s">
        <v>4509</v>
      </c>
      <c r="E4503" s="36" t="s">
        <v>11203</v>
      </c>
      <c r="F4503" s="14"/>
      <c r="G4503" s="14"/>
      <c r="H4503" s="14"/>
      <c r="I4503" s="14"/>
      <c r="J4503" s="14"/>
      <c r="K4503" s="14"/>
      <c r="L4503" s="14"/>
      <c r="M4503" s="14"/>
      <c r="N4503" s="14"/>
      <c r="O4503" s="14"/>
      <c r="P4503" s="14"/>
      <c r="Q4503" s="14"/>
      <c r="R4503" s="14"/>
      <c r="S4503" s="14"/>
      <c r="T4503" s="14"/>
      <c r="U4503" s="14"/>
      <c r="V4503" s="14"/>
      <c r="W4503" s="14"/>
      <c r="X4503" s="14"/>
      <c r="Y4503" s="14"/>
      <c r="Z4503" s="14"/>
    </row>
    <row r="4504">
      <c r="A4504" s="106">
        <v>4503.0</v>
      </c>
      <c r="B4504" s="107" t="s">
        <v>8903</v>
      </c>
      <c r="C4504" s="107" t="s">
        <v>5533</v>
      </c>
      <c r="D4504" s="107" t="s">
        <v>4509</v>
      </c>
      <c r="E4504" s="36" t="s">
        <v>11204</v>
      </c>
      <c r="F4504" s="14"/>
      <c r="G4504" s="14"/>
      <c r="H4504" s="14"/>
      <c r="I4504" s="14"/>
      <c r="J4504" s="14"/>
      <c r="K4504" s="14"/>
      <c r="L4504" s="14"/>
      <c r="M4504" s="14"/>
      <c r="N4504" s="14"/>
      <c r="O4504" s="14"/>
      <c r="P4504" s="14"/>
      <c r="Q4504" s="14"/>
      <c r="R4504" s="14"/>
      <c r="S4504" s="14"/>
      <c r="T4504" s="14"/>
      <c r="U4504" s="14"/>
      <c r="V4504" s="14"/>
      <c r="W4504" s="14"/>
      <c r="X4504" s="14"/>
      <c r="Y4504" s="14"/>
      <c r="Z4504" s="14"/>
    </row>
    <row r="4505">
      <c r="A4505" s="106">
        <v>4504.0</v>
      </c>
      <c r="B4505" s="107" t="s">
        <v>8903</v>
      </c>
      <c r="C4505" s="107" t="s">
        <v>11205</v>
      </c>
      <c r="D4505" s="107" t="s">
        <v>4509</v>
      </c>
      <c r="E4505" s="36" t="s">
        <v>11206</v>
      </c>
      <c r="F4505" s="14"/>
      <c r="G4505" s="14"/>
      <c r="H4505" s="14"/>
      <c r="I4505" s="14"/>
      <c r="J4505" s="14"/>
      <c r="K4505" s="14"/>
      <c r="L4505" s="14"/>
      <c r="M4505" s="14"/>
      <c r="N4505" s="14"/>
      <c r="O4505" s="14"/>
      <c r="P4505" s="14"/>
      <c r="Q4505" s="14"/>
      <c r="R4505" s="14"/>
      <c r="S4505" s="14"/>
      <c r="T4505" s="14"/>
      <c r="U4505" s="14"/>
      <c r="V4505" s="14"/>
      <c r="W4505" s="14"/>
      <c r="X4505" s="14"/>
      <c r="Y4505" s="14"/>
      <c r="Z4505" s="14"/>
    </row>
    <row r="4506">
      <c r="A4506" s="106">
        <v>4505.0</v>
      </c>
      <c r="B4506" s="107" t="s">
        <v>8903</v>
      </c>
      <c r="C4506" s="107" t="s">
        <v>6945</v>
      </c>
      <c r="D4506" s="107" t="s">
        <v>4509</v>
      </c>
      <c r="E4506" s="36" t="s">
        <v>11207</v>
      </c>
      <c r="F4506" s="14"/>
      <c r="G4506" s="14"/>
      <c r="H4506" s="14"/>
      <c r="I4506" s="14"/>
      <c r="J4506" s="14"/>
      <c r="K4506" s="14"/>
      <c r="L4506" s="14"/>
      <c r="M4506" s="14"/>
      <c r="N4506" s="14"/>
      <c r="O4506" s="14"/>
      <c r="P4506" s="14"/>
      <c r="Q4506" s="14"/>
      <c r="R4506" s="14"/>
      <c r="S4506" s="14"/>
      <c r="T4506" s="14"/>
      <c r="U4506" s="14"/>
      <c r="V4506" s="14"/>
      <c r="W4506" s="14"/>
      <c r="X4506" s="14"/>
      <c r="Y4506" s="14"/>
      <c r="Z4506" s="14"/>
    </row>
    <row r="4507">
      <c r="A4507" s="106">
        <v>4506.0</v>
      </c>
      <c r="B4507" s="107" t="s">
        <v>8903</v>
      </c>
      <c r="C4507" s="107" t="s">
        <v>11208</v>
      </c>
      <c r="D4507" s="107" t="s">
        <v>4509</v>
      </c>
      <c r="E4507" s="36" t="s">
        <v>11209</v>
      </c>
      <c r="F4507" s="14"/>
      <c r="G4507" s="14"/>
      <c r="H4507" s="14"/>
      <c r="I4507" s="14"/>
      <c r="J4507" s="14"/>
      <c r="K4507" s="14"/>
      <c r="L4507" s="14"/>
      <c r="M4507" s="14"/>
      <c r="N4507" s="14"/>
      <c r="O4507" s="14"/>
      <c r="P4507" s="14"/>
      <c r="Q4507" s="14"/>
      <c r="R4507" s="14"/>
      <c r="S4507" s="14"/>
      <c r="T4507" s="14"/>
      <c r="U4507" s="14"/>
      <c r="V4507" s="14"/>
      <c r="W4507" s="14"/>
      <c r="X4507" s="14"/>
      <c r="Y4507" s="14"/>
      <c r="Z4507" s="14"/>
    </row>
    <row r="4508">
      <c r="A4508" s="106">
        <v>4507.0</v>
      </c>
      <c r="B4508" s="107" t="s">
        <v>8903</v>
      </c>
      <c r="C4508" s="107" t="s">
        <v>11210</v>
      </c>
      <c r="D4508" s="107" t="s">
        <v>4509</v>
      </c>
      <c r="E4508" s="36" t="s">
        <v>11211</v>
      </c>
      <c r="F4508" s="14"/>
      <c r="G4508" s="14"/>
      <c r="H4508" s="14"/>
      <c r="I4508" s="14"/>
      <c r="J4508" s="14"/>
      <c r="K4508" s="14"/>
      <c r="L4508" s="14"/>
      <c r="M4508" s="14"/>
      <c r="N4508" s="14"/>
      <c r="O4508" s="14"/>
      <c r="P4508" s="14"/>
      <c r="Q4508" s="14"/>
      <c r="R4508" s="14"/>
      <c r="S4508" s="14"/>
      <c r="T4508" s="14"/>
      <c r="U4508" s="14"/>
      <c r="V4508" s="14"/>
      <c r="W4508" s="14"/>
      <c r="X4508" s="14"/>
      <c r="Y4508" s="14"/>
      <c r="Z4508" s="14"/>
    </row>
    <row r="4509">
      <c r="A4509" s="106">
        <v>4508.0</v>
      </c>
      <c r="B4509" s="107" t="s">
        <v>8903</v>
      </c>
      <c r="C4509" s="107" t="s">
        <v>11212</v>
      </c>
      <c r="D4509" s="107" t="s">
        <v>4680</v>
      </c>
      <c r="E4509" s="36" t="s">
        <v>11213</v>
      </c>
      <c r="F4509" s="14"/>
      <c r="G4509" s="14"/>
      <c r="H4509" s="14"/>
      <c r="I4509" s="14"/>
      <c r="J4509" s="14"/>
      <c r="K4509" s="14"/>
      <c r="L4509" s="14"/>
      <c r="M4509" s="14"/>
      <c r="N4509" s="14"/>
      <c r="O4509" s="14"/>
      <c r="P4509" s="14"/>
      <c r="Q4509" s="14"/>
      <c r="R4509" s="14"/>
      <c r="S4509" s="14"/>
      <c r="T4509" s="14"/>
      <c r="U4509" s="14"/>
      <c r="V4509" s="14"/>
      <c r="W4509" s="14"/>
      <c r="X4509" s="14"/>
      <c r="Y4509" s="14"/>
      <c r="Z4509" s="14"/>
    </row>
    <row r="4510">
      <c r="A4510" s="106">
        <v>4509.0</v>
      </c>
      <c r="B4510" s="107" t="s">
        <v>8903</v>
      </c>
      <c r="C4510" s="107" t="s">
        <v>8282</v>
      </c>
      <c r="D4510" s="107" t="s">
        <v>4509</v>
      </c>
      <c r="E4510" s="36" t="s">
        <v>11214</v>
      </c>
      <c r="F4510" s="14"/>
      <c r="G4510" s="14"/>
      <c r="H4510" s="14"/>
      <c r="I4510" s="14"/>
      <c r="J4510" s="14"/>
      <c r="K4510" s="14"/>
      <c r="L4510" s="14"/>
      <c r="M4510" s="14"/>
      <c r="N4510" s="14"/>
      <c r="O4510" s="14"/>
      <c r="P4510" s="14"/>
      <c r="Q4510" s="14"/>
      <c r="R4510" s="14"/>
      <c r="S4510" s="14"/>
      <c r="T4510" s="14"/>
      <c r="U4510" s="14"/>
      <c r="V4510" s="14"/>
      <c r="W4510" s="14"/>
      <c r="X4510" s="14"/>
      <c r="Y4510" s="14"/>
      <c r="Z4510" s="14"/>
    </row>
    <row r="4511">
      <c r="A4511" s="106">
        <v>4510.0</v>
      </c>
      <c r="B4511" s="107" t="s">
        <v>8903</v>
      </c>
      <c r="C4511" s="107" t="s">
        <v>10746</v>
      </c>
      <c r="D4511" s="107" t="s">
        <v>4509</v>
      </c>
      <c r="E4511" s="36" t="s">
        <v>11215</v>
      </c>
      <c r="F4511" s="14"/>
      <c r="G4511" s="14"/>
      <c r="H4511" s="14"/>
      <c r="I4511" s="14"/>
      <c r="J4511" s="14"/>
      <c r="K4511" s="14"/>
      <c r="L4511" s="14"/>
      <c r="M4511" s="14"/>
      <c r="N4511" s="14"/>
      <c r="O4511" s="14"/>
      <c r="P4511" s="14"/>
      <c r="Q4511" s="14"/>
      <c r="R4511" s="14"/>
      <c r="S4511" s="14"/>
      <c r="T4511" s="14"/>
      <c r="U4511" s="14"/>
      <c r="V4511" s="14"/>
      <c r="W4511" s="14"/>
      <c r="X4511" s="14"/>
      <c r="Y4511" s="14"/>
      <c r="Z4511" s="14"/>
    </row>
    <row r="4512">
      <c r="A4512" s="106">
        <v>4511.0</v>
      </c>
      <c r="B4512" s="107" t="s">
        <v>8903</v>
      </c>
      <c r="C4512" s="107" t="s">
        <v>11216</v>
      </c>
      <c r="D4512" s="107" t="s">
        <v>4509</v>
      </c>
      <c r="E4512" s="36" t="s">
        <v>11217</v>
      </c>
      <c r="F4512" s="14"/>
      <c r="G4512" s="14"/>
      <c r="H4512" s="14"/>
      <c r="I4512" s="14"/>
      <c r="J4512" s="14"/>
      <c r="K4512" s="14"/>
      <c r="L4512" s="14"/>
      <c r="M4512" s="14"/>
      <c r="N4512" s="14"/>
      <c r="O4512" s="14"/>
      <c r="P4512" s="14"/>
      <c r="Q4512" s="14"/>
      <c r="R4512" s="14"/>
      <c r="S4512" s="14"/>
      <c r="T4512" s="14"/>
      <c r="U4512" s="14"/>
      <c r="V4512" s="14"/>
      <c r="W4512" s="14"/>
      <c r="X4512" s="14"/>
      <c r="Y4512" s="14"/>
      <c r="Z4512" s="14"/>
    </row>
    <row r="4513">
      <c r="A4513" s="106">
        <v>4512.0</v>
      </c>
      <c r="B4513" s="107" t="s">
        <v>8903</v>
      </c>
      <c r="C4513" s="107" t="s">
        <v>4947</v>
      </c>
      <c r="D4513" s="107" t="s">
        <v>4509</v>
      </c>
      <c r="E4513" s="36" t="s">
        <v>11218</v>
      </c>
      <c r="F4513" s="14"/>
      <c r="G4513" s="14"/>
      <c r="H4513" s="14"/>
      <c r="I4513" s="14"/>
      <c r="J4513" s="14"/>
      <c r="K4513" s="14"/>
      <c r="L4513" s="14"/>
      <c r="M4513" s="14"/>
      <c r="N4513" s="14"/>
      <c r="O4513" s="14"/>
      <c r="P4513" s="14"/>
      <c r="Q4513" s="14"/>
      <c r="R4513" s="14"/>
      <c r="S4513" s="14"/>
      <c r="T4513" s="14"/>
      <c r="U4513" s="14"/>
      <c r="V4513" s="14"/>
      <c r="W4513" s="14"/>
      <c r="X4513" s="14"/>
      <c r="Y4513" s="14"/>
      <c r="Z4513" s="14"/>
    </row>
    <row r="4514">
      <c r="A4514" s="106">
        <v>4513.0</v>
      </c>
      <c r="B4514" s="107" t="s">
        <v>8903</v>
      </c>
      <c r="C4514" s="107" t="s">
        <v>5631</v>
      </c>
      <c r="D4514" s="107" t="s">
        <v>4509</v>
      </c>
      <c r="E4514" s="36" t="s">
        <v>11219</v>
      </c>
      <c r="F4514" s="14"/>
      <c r="G4514" s="14"/>
      <c r="H4514" s="14"/>
      <c r="I4514" s="14"/>
      <c r="J4514" s="14"/>
      <c r="K4514" s="14"/>
      <c r="L4514" s="14"/>
      <c r="M4514" s="14"/>
      <c r="N4514" s="14"/>
      <c r="O4514" s="14"/>
      <c r="P4514" s="14"/>
      <c r="Q4514" s="14"/>
      <c r="R4514" s="14"/>
      <c r="S4514" s="14"/>
      <c r="T4514" s="14"/>
      <c r="U4514" s="14"/>
      <c r="V4514" s="14"/>
      <c r="W4514" s="14"/>
      <c r="X4514" s="14"/>
      <c r="Y4514" s="14"/>
      <c r="Z4514" s="14"/>
    </row>
    <row r="4515">
      <c r="A4515" s="106">
        <v>4514.0</v>
      </c>
      <c r="B4515" s="107" t="s">
        <v>8903</v>
      </c>
      <c r="C4515" s="107" t="s">
        <v>4751</v>
      </c>
      <c r="D4515" s="107" t="s">
        <v>4509</v>
      </c>
      <c r="E4515" s="36" t="s">
        <v>11220</v>
      </c>
      <c r="F4515" s="14"/>
      <c r="G4515" s="14"/>
      <c r="H4515" s="14"/>
      <c r="I4515" s="14"/>
      <c r="J4515" s="14"/>
      <c r="K4515" s="14"/>
      <c r="L4515" s="14"/>
      <c r="M4515" s="14"/>
      <c r="N4515" s="14"/>
      <c r="O4515" s="14"/>
      <c r="P4515" s="14"/>
      <c r="Q4515" s="14"/>
      <c r="R4515" s="14"/>
      <c r="S4515" s="14"/>
      <c r="T4515" s="14"/>
      <c r="U4515" s="14"/>
      <c r="V4515" s="14"/>
      <c r="W4515" s="14"/>
      <c r="X4515" s="14"/>
      <c r="Y4515" s="14"/>
      <c r="Z4515" s="14"/>
    </row>
    <row r="4516">
      <c r="A4516" s="106">
        <v>4515.0</v>
      </c>
      <c r="B4516" s="107" t="s">
        <v>8903</v>
      </c>
      <c r="C4516" s="107" t="s">
        <v>4532</v>
      </c>
      <c r="D4516" s="107" t="s">
        <v>4509</v>
      </c>
      <c r="E4516" s="36" t="s">
        <v>8758</v>
      </c>
      <c r="F4516" s="14"/>
      <c r="G4516" s="14"/>
      <c r="H4516" s="14"/>
      <c r="I4516" s="14"/>
      <c r="J4516" s="14"/>
      <c r="K4516" s="14"/>
      <c r="L4516" s="14"/>
      <c r="M4516" s="14"/>
      <c r="N4516" s="14"/>
      <c r="O4516" s="14"/>
      <c r="P4516" s="14"/>
      <c r="Q4516" s="14"/>
      <c r="R4516" s="14"/>
      <c r="S4516" s="14"/>
      <c r="T4516" s="14"/>
      <c r="U4516" s="14"/>
      <c r="V4516" s="14"/>
      <c r="W4516" s="14"/>
      <c r="X4516" s="14"/>
      <c r="Y4516" s="14"/>
      <c r="Z4516" s="14"/>
    </row>
    <row r="4517">
      <c r="A4517" s="106">
        <v>4516.0</v>
      </c>
      <c r="B4517" s="107" t="s">
        <v>8903</v>
      </c>
      <c r="C4517" s="107" t="s">
        <v>5473</v>
      </c>
      <c r="D4517" s="107" t="s">
        <v>4509</v>
      </c>
      <c r="E4517" s="36" t="s">
        <v>11221</v>
      </c>
      <c r="F4517" s="14"/>
      <c r="G4517" s="14"/>
      <c r="H4517" s="14"/>
      <c r="I4517" s="14"/>
      <c r="J4517" s="14"/>
      <c r="K4517" s="14"/>
      <c r="L4517" s="14"/>
      <c r="M4517" s="14"/>
      <c r="N4517" s="14"/>
      <c r="O4517" s="14"/>
      <c r="P4517" s="14"/>
      <c r="Q4517" s="14"/>
      <c r="R4517" s="14"/>
      <c r="S4517" s="14"/>
      <c r="T4517" s="14"/>
      <c r="U4517" s="14"/>
      <c r="V4517" s="14"/>
      <c r="W4517" s="14"/>
      <c r="X4517" s="14"/>
      <c r="Y4517" s="14"/>
      <c r="Z4517" s="14"/>
    </row>
    <row r="4518">
      <c r="A4518" s="106">
        <v>4517.0</v>
      </c>
      <c r="B4518" s="107" t="s">
        <v>8903</v>
      </c>
      <c r="C4518" s="107" t="s">
        <v>11222</v>
      </c>
      <c r="D4518" s="107" t="s">
        <v>4509</v>
      </c>
      <c r="E4518" s="36" t="s">
        <v>11223</v>
      </c>
      <c r="F4518" s="14"/>
      <c r="G4518" s="14"/>
      <c r="H4518" s="14"/>
      <c r="I4518" s="14"/>
      <c r="J4518" s="14"/>
      <c r="K4518" s="14"/>
      <c r="L4518" s="14"/>
      <c r="M4518" s="14"/>
      <c r="N4518" s="14"/>
      <c r="O4518" s="14"/>
      <c r="P4518" s="14"/>
      <c r="Q4518" s="14"/>
      <c r="R4518" s="14"/>
      <c r="S4518" s="14"/>
      <c r="T4518" s="14"/>
      <c r="U4518" s="14"/>
      <c r="V4518" s="14"/>
      <c r="W4518" s="14"/>
      <c r="X4518" s="14"/>
      <c r="Y4518" s="14"/>
      <c r="Z4518" s="14"/>
    </row>
    <row r="4519">
      <c r="A4519" s="106">
        <v>4518.0</v>
      </c>
      <c r="B4519" s="107" t="s">
        <v>8903</v>
      </c>
      <c r="C4519" s="107" t="s">
        <v>11224</v>
      </c>
      <c r="D4519" s="107" t="s">
        <v>4509</v>
      </c>
      <c r="E4519" s="36" t="s">
        <v>11225</v>
      </c>
      <c r="F4519" s="14"/>
      <c r="G4519" s="14"/>
      <c r="H4519" s="14"/>
      <c r="I4519" s="14"/>
      <c r="J4519" s="14"/>
      <c r="K4519" s="14"/>
      <c r="L4519" s="14"/>
      <c r="M4519" s="14"/>
      <c r="N4519" s="14"/>
      <c r="O4519" s="14"/>
      <c r="P4519" s="14"/>
      <c r="Q4519" s="14"/>
      <c r="R4519" s="14"/>
      <c r="S4519" s="14"/>
      <c r="T4519" s="14"/>
      <c r="U4519" s="14"/>
      <c r="V4519" s="14"/>
      <c r="W4519" s="14"/>
      <c r="X4519" s="14"/>
      <c r="Y4519" s="14"/>
      <c r="Z4519" s="14"/>
    </row>
    <row r="4520">
      <c r="A4520" s="106">
        <v>4519.0</v>
      </c>
      <c r="B4520" s="107" t="s">
        <v>8903</v>
      </c>
      <c r="C4520" s="107" t="s">
        <v>11226</v>
      </c>
      <c r="D4520" s="107" t="s">
        <v>4509</v>
      </c>
      <c r="E4520" s="36" t="s">
        <v>11227</v>
      </c>
      <c r="F4520" s="14"/>
      <c r="G4520" s="14"/>
      <c r="H4520" s="14"/>
      <c r="I4520" s="14"/>
      <c r="J4520" s="14"/>
      <c r="K4520" s="14"/>
      <c r="L4520" s="14"/>
      <c r="M4520" s="14"/>
      <c r="N4520" s="14"/>
      <c r="O4520" s="14"/>
      <c r="P4520" s="14"/>
      <c r="Q4520" s="14"/>
      <c r="R4520" s="14"/>
      <c r="S4520" s="14"/>
      <c r="T4520" s="14"/>
      <c r="U4520" s="14"/>
      <c r="V4520" s="14"/>
      <c r="W4520" s="14"/>
      <c r="X4520" s="14"/>
      <c r="Y4520" s="14"/>
      <c r="Z4520" s="14"/>
    </row>
    <row r="4521">
      <c r="A4521" s="106">
        <v>4520.0</v>
      </c>
      <c r="B4521" s="107" t="s">
        <v>8903</v>
      </c>
      <c r="C4521" s="107" t="s">
        <v>11228</v>
      </c>
      <c r="D4521" s="107" t="s">
        <v>4509</v>
      </c>
      <c r="E4521" s="36" t="s">
        <v>11229</v>
      </c>
      <c r="F4521" s="14"/>
      <c r="G4521" s="14"/>
      <c r="H4521" s="14"/>
      <c r="I4521" s="14"/>
      <c r="J4521" s="14"/>
      <c r="K4521" s="14"/>
      <c r="L4521" s="14"/>
      <c r="M4521" s="14"/>
      <c r="N4521" s="14"/>
      <c r="O4521" s="14"/>
      <c r="P4521" s="14"/>
      <c r="Q4521" s="14"/>
      <c r="R4521" s="14"/>
      <c r="S4521" s="14"/>
      <c r="T4521" s="14"/>
      <c r="U4521" s="14"/>
      <c r="V4521" s="14"/>
      <c r="W4521" s="14"/>
      <c r="X4521" s="14"/>
      <c r="Y4521" s="14"/>
      <c r="Z4521" s="14"/>
    </row>
    <row r="4522">
      <c r="A4522" s="106">
        <v>4521.0</v>
      </c>
      <c r="B4522" s="107" t="s">
        <v>8903</v>
      </c>
      <c r="C4522" s="107" t="s">
        <v>11230</v>
      </c>
      <c r="D4522" s="107" t="s">
        <v>4509</v>
      </c>
      <c r="E4522" s="36" t="s">
        <v>11231</v>
      </c>
      <c r="F4522" s="14"/>
      <c r="G4522" s="14"/>
      <c r="H4522" s="14"/>
      <c r="I4522" s="14"/>
      <c r="J4522" s="14"/>
      <c r="K4522" s="14"/>
      <c r="L4522" s="14"/>
      <c r="M4522" s="14"/>
      <c r="N4522" s="14"/>
      <c r="O4522" s="14"/>
      <c r="P4522" s="14"/>
      <c r="Q4522" s="14"/>
      <c r="R4522" s="14"/>
      <c r="S4522" s="14"/>
      <c r="T4522" s="14"/>
      <c r="U4522" s="14"/>
      <c r="V4522" s="14"/>
      <c r="W4522" s="14"/>
      <c r="X4522" s="14"/>
      <c r="Y4522" s="14"/>
      <c r="Z4522" s="14"/>
    </row>
    <row r="4523">
      <c r="A4523" s="106">
        <v>4522.0</v>
      </c>
      <c r="B4523" s="107" t="s">
        <v>8903</v>
      </c>
      <c r="C4523" s="107" t="s">
        <v>5117</v>
      </c>
      <c r="D4523" s="107" t="s">
        <v>4509</v>
      </c>
      <c r="E4523" s="36" t="s">
        <v>11232</v>
      </c>
      <c r="F4523" s="14"/>
      <c r="G4523" s="14"/>
      <c r="H4523" s="14"/>
      <c r="I4523" s="14"/>
      <c r="J4523" s="14"/>
      <c r="K4523" s="14"/>
      <c r="L4523" s="14"/>
      <c r="M4523" s="14"/>
      <c r="N4523" s="14"/>
      <c r="O4523" s="14"/>
      <c r="P4523" s="14"/>
      <c r="Q4523" s="14"/>
      <c r="R4523" s="14"/>
      <c r="S4523" s="14"/>
      <c r="T4523" s="14"/>
      <c r="U4523" s="14"/>
      <c r="V4523" s="14"/>
      <c r="W4523" s="14"/>
      <c r="X4523" s="14"/>
      <c r="Y4523" s="14"/>
      <c r="Z4523" s="14"/>
    </row>
    <row r="4524">
      <c r="A4524" s="106">
        <v>4523.0</v>
      </c>
      <c r="B4524" s="107" t="s">
        <v>8903</v>
      </c>
      <c r="C4524" s="107" t="s">
        <v>11233</v>
      </c>
      <c r="D4524" s="107" t="s">
        <v>4509</v>
      </c>
      <c r="E4524" s="36" t="s">
        <v>11234</v>
      </c>
      <c r="F4524" s="14"/>
      <c r="G4524" s="14"/>
      <c r="H4524" s="14"/>
      <c r="I4524" s="14"/>
      <c r="J4524" s="14"/>
      <c r="K4524" s="14"/>
      <c r="L4524" s="14"/>
      <c r="M4524" s="14"/>
      <c r="N4524" s="14"/>
      <c r="O4524" s="14"/>
      <c r="P4524" s="14"/>
      <c r="Q4524" s="14"/>
      <c r="R4524" s="14"/>
      <c r="S4524" s="14"/>
      <c r="T4524" s="14"/>
      <c r="U4524" s="14"/>
      <c r="V4524" s="14"/>
      <c r="W4524" s="14"/>
      <c r="X4524" s="14"/>
      <c r="Y4524" s="14"/>
      <c r="Z4524" s="14"/>
    </row>
    <row r="4525">
      <c r="A4525" s="106">
        <v>4524.0</v>
      </c>
      <c r="B4525" s="107" t="s">
        <v>8903</v>
      </c>
      <c r="C4525" s="107" t="s">
        <v>5124</v>
      </c>
      <c r="D4525" s="107" t="s">
        <v>4509</v>
      </c>
      <c r="E4525" s="36" t="s">
        <v>11235</v>
      </c>
      <c r="F4525" s="14"/>
      <c r="G4525" s="14"/>
      <c r="H4525" s="14"/>
      <c r="I4525" s="14"/>
      <c r="J4525" s="14"/>
      <c r="K4525" s="14"/>
      <c r="L4525" s="14"/>
      <c r="M4525" s="14"/>
      <c r="N4525" s="14"/>
      <c r="O4525" s="14"/>
      <c r="P4525" s="14"/>
      <c r="Q4525" s="14"/>
      <c r="R4525" s="14"/>
      <c r="S4525" s="14"/>
      <c r="T4525" s="14"/>
      <c r="U4525" s="14"/>
      <c r="V4525" s="14"/>
      <c r="W4525" s="14"/>
      <c r="X4525" s="14"/>
      <c r="Y4525" s="14"/>
      <c r="Z4525" s="14"/>
    </row>
    <row r="4526">
      <c r="A4526" s="106">
        <v>4525.0</v>
      </c>
      <c r="B4526" s="107" t="s">
        <v>8903</v>
      </c>
      <c r="C4526" s="107" t="s">
        <v>11236</v>
      </c>
      <c r="D4526" s="107" t="s">
        <v>4543</v>
      </c>
      <c r="E4526" s="36" t="s">
        <v>11237</v>
      </c>
      <c r="F4526" s="14"/>
      <c r="G4526" s="14"/>
      <c r="H4526" s="14"/>
      <c r="I4526" s="14"/>
      <c r="J4526" s="14"/>
      <c r="K4526" s="14"/>
      <c r="L4526" s="14"/>
      <c r="M4526" s="14"/>
      <c r="N4526" s="14"/>
      <c r="O4526" s="14"/>
      <c r="P4526" s="14"/>
      <c r="Q4526" s="14"/>
      <c r="R4526" s="14"/>
      <c r="S4526" s="14"/>
      <c r="T4526" s="14"/>
      <c r="U4526" s="14"/>
      <c r="V4526" s="14"/>
      <c r="W4526" s="14"/>
      <c r="X4526" s="14"/>
      <c r="Y4526" s="14"/>
      <c r="Z4526" s="14"/>
    </row>
    <row r="4527">
      <c r="A4527" s="106">
        <v>4526.0</v>
      </c>
      <c r="B4527" s="107" t="s">
        <v>8903</v>
      </c>
      <c r="C4527" s="107" t="s">
        <v>8911</v>
      </c>
      <c r="D4527" s="107" t="s">
        <v>4509</v>
      </c>
      <c r="E4527" s="36" t="s">
        <v>11238</v>
      </c>
      <c r="F4527" s="14"/>
      <c r="G4527" s="14"/>
      <c r="H4527" s="14"/>
      <c r="I4527" s="14"/>
      <c r="J4527" s="14"/>
      <c r="K4527" s="14"/>
      <c r="L4527" s="14"/>
      <c r="M4527" s="14"/>
      <c r="N4527" s="14"/>
      <c r="O4527" s="14"/>
      <c r="P4527" s="14"/>
      <c r="Q4527" s="14"/>
      <c r="R4527" s="14"/>
      <c r="S4527" s="14"/>
      <c r="T4527" s="14"/>
      <c r="U4527" s="14"/>
      <c r="V4527" s="14"/>
      <c r="W4527" s="14"/>
      <c r="X4527" s="14"/>
      <c r="Y4527" s="14"/>
      <c r="Z4527" s="14"/>
    </row>
    <row r="4528">
      <c r="A4528" s="106">
        <v>4527.0</v>
      </c>
      <c r="B4528" s="107" t="s">
        <v>8903</v>
      </c>
      <c r="C4528" s="107" t="s">
        <v>4899</v>
      </c>
      <c r="D4528" s="107" t="s">
        <v>4509</v>
      </c>
      <c r="E4528" s="36" t="s">
        <v>11239</v>
      </c>
      <c r="F4528" s="14"/>
      <c r="G4528" s="14"/>
      <c r="H4528" s="14"/>
      <c r="I4528" s="14"/>
      <c r="J4528" s="14"/>
      <c r="K4528" s="14"/>
      <c r="L4528" s="14"/>
      <c r="M4528" s="14"/>
      <c r="N4528" s="14"/>
      <c r="O4528" s="14"/>
      <c r="P4528" s="14"/>
      <c r="Q4528" s="14"/>
      <c r="R4528" s="14"/>
      <c r="S4528" s="14"/>
      <c r="T4528" s="14"/>
      <c r="U4528" s="14"/>
      <c r="V4528" s="14"/>
      <c r="W4528" s="14"/>
      <c r="X4528" s="14"/>
      <c r="Y4528" s="14"/>
      <c r="Z4528" s="14"/>
    </row>
    <row r="4529">
      <c r="A4529" s="14"/>
      <c r="B4529" s="14"/>
      <c r="C4529" s="14"/>
      <c r="D4529" s="14"/>
      <c r="E4529" s="14"/>
      <c r="F4529" s="14"/>
      <c r="G4529" s="14"/>
      <c r="H4529" s="14"/>
      <c r="I4529" s="14"/>
      <c r="J4529" s="14"/>
      <c r="K4529" s="14"/>
      <c r="L4529" s="14"/>
      <c r="M4529" s="14"/>
      <c r="N4529" s="14"/>
      <c r="O4529" s="14"/>
      <c r="P4529" s="14"/>
      <c r="Q4529" s="14"/>
      <c r="R4529" s="14"/>
      <c r="S4529" s="14"/>
      <c r="T4529" s="14"/>
      <c r="U4529" s="14"/>
      <c r="V4529" s="14"/>
      <c r="W4529" s="14"/>
      <c r="X4529" s="14"/>
      <c r="Y4529" s="14"/>
      <c r="Z4529" s="14"/>
    </row>
    <row r="4530">
      <c r="A4530" s="14"/>
      <c r="B4530" s="14"/>
      <c r="C4530" s="14"/>
      <c r="D4530" s="14"/>
      <c r="E4530" s="14"/>
      <c r="F4530" s="14"/>
      <c r="G4530" s="14"/>
      <c r="H4530" s="14"/>
      <c r="I4530" s="14"/>
      <c r="J4530" s="14"/>
      <c r="K4530" s="14"/>
      <c r="L4530" s="14"/>
      <c r="M4530" s="14"/>
      <c r="N4530" s="14"/>
      <c r="O4530" s="14"/>
      <c r="P4530" s="14"/>
      <c r="Q4530" s="14"/>
      <c r="R4530" s="14"/>
      <c r="S4530" s="14"/>
      <c r="T4530" s="14"/>
      <c r="U4530" s="14"/>
      <c r="V4530" s="14"/>
      <c r="W4530" s="14"/>
      <c r="X4530" s="14"/>
      <c r="Y4530" s="14"/>
      <c r="Z4530" s="14"/>
    </row>
    <row r="4531">
      <c r="A4531" s="14"/>
      <c r="B4531" s="14"/>
      <c r="C4531" s="14"/>
      <c r="D4531" s="14"/>
      <c r="E4531" s="14"/>
      <c r="F4531" s="14"/>
      <c r="G4531" s="14"/>
      <c r="H4531" s="14"/>
      <c r="I4531" s="14"/>
      <c r="J4531" s="14"/>
      <c r="K4531" s="14"/>
      <c r="L4531" s="14"/>
      <c r="M4531" s="14"/>
      <c r="N4531" s="14"/>
      <c r="O4531" s="14"/>
      <c r="P4531" s="14"/>
      <c r="Q4531" s="14"/>
      <c r="R4531" s="14"/>
      <c r="S4531" s="14"/>
      <c r="T4531" s="14"/>
      <c r="U4531" s="14"/>
      <c r="V4531" s="14"/>
      <c r="W4531" s="14"/>
      <c r="X4531" s="14"/>
      <c r="Y4531" s="14"/>
      <c r="Z4531" s="14"/>
    </row>
    <row r="4532">
      <c r="A4532" s="14"/>
      <c r="B4532" s="14"/>
      <c r="C4532" s="14"/>
      <c r="D4532" s="14"/>
      <c r="E4532" s="14"/>
      <c r="F4532" s="14"/>
      <c r="G4532" s="14"/>
      <c r="H4532" s="14"/>
      <c r="I4532" s="14"/>
      <c r="J4532" s="14"/>
      <c r="K4532" s="14"/>
      <c r="L4532" s="14"/>
      <c r="M4532" s="14"/>
      <c r="N4532" s="14"/>
      <c r="O4532" s="14"/>
      <c r="P4532" s="14"/>
      <c r="Q4532" s="14"/>
      <c r="R4532" s="14"/>
      <c r="S4532" s="14"/>
      <c r="T4532" s="14"/>
      <c r="U4532" s="14"/>
      <c r="V4532" s="14"/>
      <c r="W4532" s="14"/>
      <c r="X4532" s="14"/>
      <c r="Y4532" s="14"/>
      <c r="Z4532" s="14"/>
    </row>
    <row r="4533">
      <c r="A4533" s="14"/>
      <c r="B4533" s="14"/>
      <c r="C4533" s="14"/>
      <c r="D4533" s="14"/>
      <c r="E4533" s="14"/>
      <c r="F4533" s="14"/>
      <c r="G4533" s="14"/>
      <c r="H4533" s="14"/>
      <c r="I4533" s="14"/>
      <c r="J4533" s="14"/>
      <c r="K4533" s="14"/>
      <c r="L4533" s="14"/>
      <c r="M4533" s="14"/>
      <c r="N4533" s="14"/>
      <c r="O4533" s="14"/>
      <c r="P4533" s="14"/>
      <c r="Q4533" s="14"/>
      <c r="R4533" s="14"/>
      <c r="S4533" s="14"/>
      <c r="T4533" s="14"/>
      <c r="U4533" s="14"/>
      <c r="V4533" s="14"/>
      <c r="W4533" s="14"/>
      <c r="X4533" s="14"/>
      <c r="Y4533" s="14"/>
      <c r="Z4533" s="14"/>
    </row>
    <row r="4534">
      <c r="A4534" s="14"/>
      <c r="B4534" s="14"/>
      <c r="C4534" s="14"/>
      <c r="D4534" s="14"/>
      <c r="E4534" s="14"/>
      <c r="F4534" s="14"/>
      <c r="G4534" s="14"/>
      <c r="H4534" s="14"/>
      <c r="I4534" s="14"/>
      <c r="J4534" s="14"/>
      <c r="K4534" s="14"/>
      <c r="L4534" s="14"/>
      <c r="M4534" s="14"/>
      <c r="N4534" s="14"/>
      <c r="O4534" s="14"/>
      <c r="P4534" s="14"/>
      <c r="Q4534" s="14"/>
      <c r="R4534" s="14"/>
      <c r="S4534" s="14"/>
      <c r="T4534" s="14"/>
      <c r="U4534" s="14"/>
      <c r="V4534" s="14"/>
      <c r="W4534" s="14"/>
      <c r="X4534" s="14"/>
      <c r="Y4534" s="14"/>
      <c r="Z4534" s="14"/>
    </row>
    <row r="4535">
      <c r="A4535" s="14"/>
      <c r="B4535" s="14"/>
      <c r="C4535" s="14"/>
      <c r="D4535" s="14"/>
      <c r="E4535" s="14"/>
      <c r="F4535" s="14"/>
      <c r="G4535" s="14"/>
      <c r="H4535" s="14"/>
      <c r="I4535" s="14"/>
      <c r="J4535" s="14"/>
      <c r="K4535" s="14"/>
      <c r="L4535" s="14"/>
      <c r="M4535" s="14"/>
      <c r="N4535" s="14"/>
      <c r="O4535" s="14"/>
      <c r="P4535" s="14"/>
      <c r="Q4535" s="14"/>
      <c r="R4535" s="14"/>
      <c r="S4535" s="14"/>
      <c r="T4535" s="14"/>
      <c r="U4535" s="14"/>
      <c r="V4535" s="14"/>
      <c r="W4535" s="14"/>
      <c r="X4535" s="14"/>
      <c r="Y4535" s="14"/>
      <c r="Z4535" s="14"/>
    </row>
    <row r="4536">
      <c r="A4536" s="14"/>
      <c r="B4536" s="14"/>
      <c r="C4536" s="14"/>
      <c r="D4536" s="14"/>
      <c r="E4536" s="14"/>
      <c r="F4536" s="14"/>
      <c r="G4536" s="14"/>
      <c r="H4536" s="14"/>
      <c r="I4536" s="14"/>
      <c r="J4536" s="14"/>
      <c r="K4536" s="14"/>
      <c r="L4536" s="14"/>
      <c r="M4536" s="14"/>
      <c r="N4536" s="14"/>
      <c r="O4536" s="14"/>
      <c r="P4536" s="14"/>
      <c r="Q4536" s="14"/>
      <c r="R4536" s="14"/>
      <c r="S4536" s="14"/>
      <c r="T4536" s="14"/>
      <c r="U4536" s="14"/>
      <c r="V4536" s="14"/>
      <c r="W4536" s="14"/>
      <c r="X4536" s="14"/>
      <c r="Y4536" s="14"/>
      <c r="Z4536" s="14"/>
    </row>
    <row r="4537">
      <c r="A4537" s="14"/>
      <c r="B4537" s="14"/>
      <c r="C4537" s="14"/>
      <c r="D4537" s="14"/>
      <c r="E4537" s="14"/>
      <c r="F4537" s="14"/>
      <c r="G4537" s="14"/>
      <c r="H4537" s="14"/>
      <c r="I4537" s="14"/>
      <c r="J4537" s="14"/>
      <c r="K4537" s="14"/>
      <c r="L4537" s="14"/>
      <c r="M4537" s="14"/>
      <c r="N4537" s="14"/>
      <c r="O4537" s="14"/>
      <c r="P4537" s="14"/>
      <c r="Q4537" s="14"/>
      <c r="R4537" s="14"/>
      <c r="S4537" s="14"/>
      <c r="T4537" s="14"/>
      <c r="U4537" s="14"/>
      <c r="V4537" s="14"/>
      <c r="W4537" s="14"/>
      <c r="X4537" s="14"/>
      <c r="Y4537" s="14"/>
      <c r="Z4537" s="14"/>
    </row>
    <row r="4538">
      <c r="A4538" s="14"/>
      <c r="B4538" s="14"/>
      <c r="C4538" s="14"/>
      <c r="D4538" s="14"/>
      <c r="E4538" s="14"/>
      <c r="F4538" s="14"/>
      <c r="G4538" s="14"/>
      <c r="H4538" s="14"/>
      <c r="I4538" s="14"/>
      <c r="J4538" s="14"/>
      <c r="K4538" s="14"/>
      <c r="L4538" s="14"/>
      <c r="M4538" s="14"/>
      <c r="N4538" s="14"/>
      <c r="O4538" s="14"/>
      <c r="P4538" s="14"/>
      <c r="Q4538" s="14"/>
      <c r="R4538" s="14"/>
      <c r="S4538" s="14"/>
      <c r="T4538" s="14"/>
      <c r="U4538" s="14"/>
      <c r="V4538" s="14"/>
      <c r="W4538" s="14"/>
      <c r="X4538" s="14"/>
      <c r="Y4538" s="14"/>
      <c r="Z4538" s="14"/>
    </row>
    <row r="4539">
      <c r="A4539" s="14"/>
      <c r="B4539" s="14"/>
      <c r="C4539" s="14"/>
      <c r="D4539" s="14"/>
      <c r="E4539" s="14"/>
      <c r="F4539" s="14"/>
      <c r="G4539" s="14"/>
      <c r="H4539" s="14"/>
      <c r="I4539" s="14"/>
      <c r="J4539" s="14"/>
      <c r="K4539" s="14"/>
      <c r="L4539" s="14"/>
      <c r="M4539" s="14"/>
      <c r="N4539" s="14"/>
      <c r="O4539" s="14"/>
      <c r="P4539" s="14"/>
      <c r="Q4539" s="14"/>
      <c r="R4539" s="14"/>
      <c r="S4539" s="14"/>
      <c r="T4539" s="14"/>
      <c r="U4539" s="14"/>
      <c r="V4539" s="14"/>
      <c r="W4539" s="14"/>
      <c r="X4539" s="14"/>
      <c r="Y4539" s="14"/>
      <c r="Z4539" s="14"/>
    </row>
    <row r="4540">
      <c r="A4540" s="14"/>
      <c r="B4540" s="14"/>
      <c r="C4540" s="14"/>
      <c r="D4540" s="14"/>
      <c r="E4540" s="14"/>
      <c r="F4540" s="14"/>
      <c r="G4540" s="14"/>
      <c r="H4540" s="14"/>
      <c r="I4540" s="14"/>
      <c r="J4540" s="14"/>
      <c r="K4540" s="14"/>
      <c r="L4540" s="14"/>
      <c r="M4540" s="14"/>
      <c r="N4540" s="14"/>
      <c r="O4540" s="14"/>
      <c r="P4540" s="14"/>
      <c r="Q4540" s="14"/>
      <c r="R4540" s="14"/>
      <c r="S4540" s="14"/>
      <c r="T4540" s="14"/>
      <c r="U4540" s="14"/>
      <c r="V4540" s="14"/>
      <c r="W4540" s="14"/>
      <c r="X4540" s="14"/>
      <c r="Y4540" s="14"/>
      <c r="Z4540" s="14"/>
    </row>
    <row r="4541">
      <c r="A4541" s="14"/>
      <c r="B4541" s="14"/>
      <c r="C4541" s="14"/>
      <c r="D4541" s="14"/>
      <c r="E4541" s="14"/>
      <c r="F4541" s="14"/>
      <c r="G4541" s="14"/>
      <c r="H4541" s="14"/>
      <c r="I4541" s="14"/>
      <c r="J4541" s="14"/>
      <c r="K4541" s="14"/>
      <c r="L4541" s="14"/>
      <c r="M4541" s="14"/>
      <c r="N4541" s="14"/>
      <c r="O4541" s="14"/>
      <c r="P4541" s="14"/>
      <c r="Q4541" s="14"/>
      <c r="R4541" s="14"/>
      <c r="S4541" s="14"/>
      <c r="T4541" s="14"/>
      <c r="U4541" s="14"/>
      <c r="V4541" s="14"/>
      <c r="W4541" s="14"/>
      <c r="X4541" s="14"/>
      <c r="Y4541" s="14"/>
      <c r="Z4541" s="14"/>
    </row>
    <row r="4542">
      <c r="A4542" s="14"/>
      <c r="B4542" s="14"/>
      <c r="C4542" s="14"/>
      <c r="D4542" s="14"/>
      <c r="E4542" s="14"/>
      <c r="F4542" s="14"/>
      <c r="G4542" s="14"/>
      <c r="H4542" s="14"/>
      <c r="I4542" s="14"/>
      <c r="J4542" s="14"/>
      <c r="K4542" s="14"/>
      <c r="L4542" s="14"/>
      <c r="M4542" s="14"/>
      <c r="N4542" s="14"/>
      <c r="O4542" s="14"/>
      <c r="P4542" s="14"/>
      <c r="Q4542" s="14"/>
      <c r="R4542" s="14"/>
      <c r="S4542" s="14"/>
      <c r="T4542" s="14"/>
      <c r="U4542" s="14"/>
      <c r="V4542" s="14"/>
      <c r="W4542" s="14"/>
      <c r="X4542" s="14"/>
      <c r="Y4542" s="14"/>
      <c r="Z4542" s="14"/>
    </row>
    <row r="4543">
      <c r="A4543" s="14"/>
      <c r="B4543" s="14"/>
      <c r="C4543" s="14"/>
      <c r="D4543" s="14"/>
      <c r="E4543" s="14"/>
      <c r="F4543" s="14"/>
      <c r="G4543" s="14"/>
      <c r="H4543" s="14"/>
      <c r="I4543" s="14"/>
      <c r="J4543" s="14"/>
      <c r="K4543" s="14"/>
      <c r="L4543" s="14"/>
      <c r="M4543" s="14"/>
      <c r="N4543" s="14"/>
      <c r="O4543" s="14"/>
      <c r="P4543" s="14"/>
      <c r="Q4543" s="14"/>
      <c r="R4543" s="14"/>
      <c r="S4543" s="14"/>
      <c r="T4543" s="14"/>
      <c r="U4543" s="14"/>
      <c r="V4543" s="14"/>
      <c r="W4543" s="14"/>
      <c r="X4543" s="14"/>
      <c r="Y4543" s="14"/>
      <c r="Z4543" s="14"/>
    </row>
    <row r="4544">
      <c r="A4544" s="14"/>
      <c r="B4544" s="14"/>
      <c r="C4544" s="14"/>
      <c r="D4544" s="14"/>
      <c r="E4544" s="14"/>
      <c r="F4544" s="14"/>
      <c r="G4544" s="14"/>
      <c r="H4544" s="14"/>
      <c r="I4544" s="14"/>
      <c r="J4544" s="14"/>
      <c r="K4544" s="14"/>
      <c r="L4544" s="14"/>
      <c r="M4544" s="14"/>
      <c r="N4544" s="14"/>
      <c r="O4544" s="14"/>
      <c r="P4544" s="14"/>
      <c r="Q4544" s="14"/>
      <c r="R4544" s="14"/>
      <c r="S4544" s="14"/>
      <c r="T4544" s="14"/>
      <c r="U4544" s="14"/>
      <c r="V4544" s="14"/>
      <c r="W4544" s="14"/>
      <c r="X4544" s="14"/>
      <c r="Y4544" s="14"/>
      <c r="Z4544" s="14"/>
    </row>
    <row r="4545">
      <c r="A4545" s="14"/>
      <c r="B4545" s="14"/>
      <c r="C4545" s="14"/>
      <c r="D4545" s="14"/>
      <c r="E4545" s="14"/>
      <c r="F4545" s="14"/>
      <c r="G4545" s="14"/>
      <c r="H4545" s="14"/>
      <c r="I4545" s="14"/>
      <c r="J4545" s="14"/>
      <c r="K4545" s="14"/>
      <c r="L4545" s="14"/>
      <c r="M4545" s="14"/>
      <c r="N4545" s="14"/>
      <c r="O4545" s="14"/>
      <c r="P4545" s="14"/>
      <c r="Q4545" s="14"/>
      <c r="R4545" s="14"/>
      <c r="S4545" s="14"/>
      <c r="T4545" s="14"/>
      <c r="U4545" s="14"/>
      <c r="V4545" s="14"/>
      <c r="W4545" s="14"/>
      <c r="X4545" s="14"/>
      <c r="Y4545" s="14"/>
      <c r="Z4545" s="14"/>
    </row>
    <row r="4546">
      <c r="A4546" s="14"/>
      <c r="B4546" s="14"/>
      <c r="C4546" s="14"/>
      <c r="D4546" s="14"/>
      <c r="E4546" s="14"/>
      <c r="F4546" s="14"/>
      <c r="G4546" s="14"/>
      <c r="H4546" s="14"/>
      <c r="I4546" s="14"/>
      <c r="J4546" s="14"/>
      <c r="K4546" s="14"/>
      <c r="L4546" s="14"/>
      <c r="M4546" s="14"/>
      <c r="N4546" s="14"/>
      <c r="O4546" s="14"/>
      <c r="P4546" s="14"/>
      <c r="Q4546" s="14"/>
      <c r="R4546" s="14"/>
      <c r="S4546" s="14"/>
      <c r="T4546" s="14"/>
      <c r="U4546" s="14"/>
      <c r="V4546" s="14"/>
      <c r="W4546" s="14"/>
      <c r="X4546" s="14"/>
      <c r="Y4546" s="14"/>
      <c r="Z4546" s="14"/>
    </row>
    <row r="4547">
      <c r="A4547" s="14"/>
      <c r="B4547" s="14"/>
      <c r="C4547" s="14"/>
      <c r="D4547" s="14"/>
      <c r="E4547" s="14"/>
      <c r="F4547" s="14"/>
      <c r="G4547" s="14"/>
      <c r="H4547" s="14"/>
      <c r="I4547" s="14"/>
      <c r="J4547" s="14"/>
      <c r="K4547" s="14"/>
      <c r="L4547" s="14"/>
      <c r="M4547" s="14"/>
      <c r="N4547" s="14"/>
      <c r="O4547" s="14"/>
      <c r="P4547" s="14"/>
      <c r="Q4547" s="14"/>
      <c r="R4547" s="14"/>
      <c r="S4547" s="14"/>
      <c r="T4547" s="14"/>
      <c r="U4547" s="14"/>
      <c r="V4547" s="14"/>
      <c r="W4547" s="14"/>
      <c r="X4547" s="14"/>
      <c r="Y4547" s="14"/>
      <c r="Z4547" s="14"/>
    </row>
    <row r="4548">
      <c r="A4548" s="14"/>
      <c r="B4548" s="14"/>
      <c r="C4548" s="14"/>
      <c r="D4548" s="14"/>
      <c r="E4548" s="14"/>
      <c r="F4548" s="14"/>
      <c r="G4548" s="14"/>
      <c r="H4548" s="14"/>
      <c r="I4548" s="14"/>
      <c r="J4548" s="14"/>
      <c r="K4548" s="14"/>
      <c r="L4548" s="14"/>
      <c r="M4548" s="14"/>
      <c r="N4548" s="14"/>
      <c r="O4548" s="14"/>
      <c r="P4548" s="14"/>
      <c r="Q4548" s="14"/>
      <c r="R4548" s="14"/>
      <c r="S4548" s="14"/>
      <c r="T4548" s="14"/>
      <c r="U4548" s="14"/>
      <c r="V4548" s="14"/>
      <c r="W4548" s="14"/>
      <c r="X4548" s="14"/>
      <c r="Y4548" s="14"/>
      <c r="Z4548" s="14"/>
    </row>
    <row r="4549">
      <c r="A4549" s="14"/>
      <c r="B4549" s="14"/>
      <c r="C4549" s="14"/>
      <c r="D4549" s="14"/>
      <c r="E4549" s="14"/>
      <c r="F4549" s="14"/>
      <c r="G4549" s="14"/>
      <c r="H4549" s="14"/>
      <c r="I4549" s="14"/>
      <c r="J4549" s="14"/>
      <c r="K4549" s="14"/>
      <c r="L4549" s="14"/>
      <c r="M4549" s="14"/>
      <c r="N4549" s="14"/>
      <c r="O4549" s="14"/>
      <c r="P4549" s="14"/>
      <c r="Q4549" s="14"/>
      <c r="R4549" s="14"/>
      <c r="S4549" s="14"/>
      <c r="T4549" s="14"/>
      <c r="U4549" s="14"/>
      <c r="V4549" s="14"/>
      <c r="W4549" s="14"/>
      <c r="X4549" s="14"/>
      <c r="Y4549" s="14"/>
      <c r="Z4549" s="14"/>
    </row>
    <row r="4550">
      <c r="A4550" s="14"/>
      <c r="B4550" s="14"/>
      <c r="C4550" s="14"/>
      <c r="D4550" s="14"/>
      <c r="E4550" s="14"/>
      <c r="F4550" s="14"/>
      <c r="G4550" s="14"/>
      <c r="H4550" s="14"/>
      <c r="I4550" s="14"/>
      <c r="J4550" s="14"/>
      <c r="K4550" s="14"/>
      <c r="L4550" s="14"/>
      <c r="M4550" s="14"/>
      <c r="N4550" s="14"/>
      <c r="O4550" s="14"/>
      <c r="P4550" s="14"/>
      <c r="Q4550" s="14"/>
      <c r="R4550" s="14"/>
      <c r="S4550" s="14"/>
      <c r="T4550" s="14"/>
      <c r="U4550" s="14"/>
      <c r="V4550" s="14"/>
      <c r="W4550" s="14"/>
      <c r="X4550" s="14"/>
      <c r="Y4550" s="14"/>
      <c r="Z4550" s="14"/>
    </row>
    <row r="4551">
      <c r="A4551" s="14"/>
      <c r="B4551" s="14"/>
      <c r="C4551" s="14"/>
      <c r="D4551" s="14"/>
      <c r="E4551" s="14"/>
      <c r="F4551" s="14"/>
      <c r="G4551" s="14"/>
      <c r="H4551" s="14"/>
      <c r="I4551" s="14"/>
      <c r="J4551" s="14"/>
      <c r="K4551" s="14"/>
      <c r="L4551" s="14"/>
      <c r="M4551" s="14"/>
      <c r="N4551" s="14"/>
      <c r="O4551" s="14"/>
      <c r="P4551" s="14"/>
      <c r="Q4551" s="14"/>
      <c r="R4551" s="14"/>
      <c r="S4551" s="14"/>
      <c r="T4551" s="14"/>
      <c r="U4551" s="14"/>
      <c r="V4551" s="14"/>
      <c r="W4551" s="14"/>
      <c r="X4551" s="14"/>
      <c r="Y4551" s="14"/>
      <c r="Z4551" s="14"/>
    </row>
    <row r="4552">
      <c r="A4552" s="14"/>
      <c r="B4552" s="14"/>
      <c r="C4552" s="14"/>
      <c r="D4552" s="14"/>
      <c r="E4552" s="14"/>
      <c r="F4552" s="14"/>
      <c r="G4552" s="14"/>
      <c r="H4552" s="14"/>
      <c r="I4552" s="14"/>
      <c r="J4552" s="14"/>
      <c r="K4552" s="14"/>
      <c r="L4552" s="14"/>
      <c r="M4552" s="14"/>
      <c r="N4552" s="14"/>
      <c r="O4552" s="14"/>
      <c r="P4552" s="14"/>
      <c r="Q4552" s="14"/>
      <c r="R4552" s="14"/>
      <c r="S4552" s="14"/>
      <c r="T4552" s="14"/>
      <c r="U4552" s="14"/>
      <c r="V4552" s="14"/>
      <c r="W4552" s="14"/>
      <c r="X4552" s="14"/>
      <c r="Y4552" s="14"/>
      <c r="Z4552" s="14"/>
    </row>
    <row r="4553">
      <c r="A4553" s="14"/>
      <c r="B4553" s="14"/>
      <c r="C4553" s="14"/>
      <c r="D4553" s="14"/>
      <c r="E4553" s="14"/>
      <c r="F4553" s="14"/>
      <c r="G4553" s="14"/>
      <c r="H4553" s="14"/>
      <c r="I4553" s="14"/>
      <c r="J4553" s="14"/>
      <c r="K4553" s="14"/>
      <c r="L4553" s="14"/>
      <c r="M4553" s="14"/>
      <c r="N4553" s="14"/>
      <c r="O4553" s="14"/>
      <c r="P4553" s="14"/>
      <c r="Q4553" s="14"/>
      <c r="R4553" s="14"/>
      <c r="S4553" s="14"/>
      <c r="T4553" s="14"/>
      <c r="U4553" s="14"/>
      <c r="V4553" s="14"/>
      <c r="W4553" s="14"/>
      <c r="X4553" s="14"/>
      <c r="Y4553" s="14"/>
      <c r="Z4553" s="14"/>
    </row>
    <row r="4554">
      <c r="A4554" s="14"/>
      <c r="B4554" s="14"/>
      <c r="C4554" s="14"/>
      <c r="D4554" s="14"/>
      <c r="E4554" s="14"/>
      <c r="F4554" s="14"/>
      <c r="G4554" s="14"/>
      <c r="H4554" s="14"/>
      <c r="I4554" s="14"/>
      <c r="J4554" s="14"/>
      <c r="K4554" s="14"/>
      <c r="L4554" s="14"/>
      <c r="M4554" s="14"/>
      <c r="N4554" s="14"/>
      <c r="O4554" s="14"/>
      <c r="P4554" s="14"/>
      <c r="Q4554" s="14"/>
      <c r="R4554" s="14"/>
      <c r="S4554" s="14"/>
      <c r="T4554" s="14"/>
      <c r="U4554" s="14"/>
      <c r="V4554" s="14"/>
      <c r="W4554" s="14"/>
      <c r="X4554" s="14"/>
      <c r="Y4554" s="14"/>
      <c r="Z4554" s="14"/>
    </row>
    <row r="4555">
      <c r="A4555" s="14"/>
      <c r="B4555" s="14"/>
      <c r="C4555" s="14"/>
      <c r="D4555" s="14"/>
      <c r="E4555" s="14"/>
      <c r="F4555" s="14"/>
      <c r="G4555" s="14"/>
      <c r="H4555" s="14"/>
      <c r="I4555" s="14"/>
      <c r="J4555" s="14"/>
      <c r="K4555" s="14"/>
      <c r="L4555" s="14"/>
      <c r="M4555" s="14"/>
      <c r="N4555" s="14"/>
      <c r="O4555" s="14"/>
      <c r="P4555" s="14"/>
      <c r="Q4555" s="14"/>
      <c r="R4555" s="14"/>
      <c r="S4555" s="14"/>
      <c r="T4555" s="14"/>
      <c r="U4555" s="14"/>
      <c r="V4555" s="14"/>
      <c r="W4555" s="14"/>
      <c r="X4555" s="14"/>
      <c r="Y4555" s="14"/>
      <c r="Z4555" s="14"/>
    </row>
    <row r="4556">
      <c r="A4556" s="14"/>
      <c r="B4556" s="14"/>
      <c r="C4556" s="14"/>
      <c r="D4556" s="14"/>
      <c r="E4556" s="14"/>
      <c r="F4556" s="14"/>
      <c r="G4556" s="14"/>
      <c r="H4556" s="14"/>
      <c r="I4556" s="14"/>
      <c r="J4556" s="14"/>
      <c r="K4556" s="14"/>
      <c r="L4556" s="14"/>
      <c r="M4556" s="14"/>
      <c r="N4556" s="14"/>
      <c r="O4556" s="14"/>
      <c r="P4556" s="14"/>
      <c r="Q4556" s="14"/>
      <c r="R4556" s="14"/>
      <c r="S4556" s="14"/>
      <c r="T4556" s="14"/>
      <c r="U4556" s="14"/>
      <c r="V4556" s="14"/>
      <c r="W4556" s="14"/>
      <c r="X4556" s="14"/>
      <c r="Y4556" s="14"/>
      <c r="Z4556" s="14"/>
    </row>
    <row r="4557">
      <c r="A4557" s="14"/>
      <c r="B4557" s="14"/>
      <c r="C4557" s="14"/>
      <c r="D4557" s="14"/>
      <c r="E4557" s="14"/>
      <c r="F4557" s="14"/>
      <c r="G4557" s="14"/>
      <c r="H4557" s="14"/>
      <c r="I4557" s="14"/>
      <c r="J4557" s="14"/>
      <c r="K4557" s="14"/>
      <c r="L4557" s="14"/>
      <c r="M4557" s="14"/>
      <c r="N4557" s="14"/>
      <c r="O4557" s="14"/>
      <c r="P4557" s="14"/>
      <c r="Q4557" s="14"/>
      <c r="R4557" s="14"/>
      <c r="S4557" s="14"/>
      <c r="T4557" s="14"/>
      <c r="U4557" s="14"/>
      <c r="V4557" s="14"/>
      <c r="W4557" s="14"/>
      <c r="X4557" s="14"/>
      <c r="Y4557" s="14"/>
      <c r="Z4557" s="14"/>
    </row>
    <row r="4558">
      <c r="A4558" s="14"/>
      <c r="B4558" s="14"/>
      <c r="C4558" s="14"/>
      <c r="D4558" s="14"/>
      <c r="E4558" s="14"/>
      <c r="F4558" s="14"/>
      <c r="G4558" s="14"/>
      <c r="H4558" s="14"/>
      <c r="I4558" s="14"/>
      <c r="J4558" s="14"/>
      <c r="K4558" s="14"/>
      <c r="L4558" s="14"/>
      <c r="M4558" s="14"/>
      <c r="N4558" s="14"/>
      <c r="O4558" s="14"/>
      <c r="P4558" s="14"/>
      <c r="Q4558" s="14"/>
      <c r="R4558" s="14"/>
      <c r="S4558" s="14"/>
      <c r="T4558" s="14"/>
      <c r="U4558" s="14"/>
      <c r="V4558" s="14"/>
      <c r="W4558" s="14"/>
      <c r="X4558" s="14"/>
      <c r="Y4558" s="14"/>
      <c r="Z4558" s="14"/>
    </row>
    <row r="4559">
      <c r="A4559" s="14"/>
      <c r="B4559" s="14"/>
      <c r="C4559" s="14"/>
      <c r="D4559" s="14"/>
      <c r="E4559" s="14"/>
      <c r="F4559" s="14"/>
      <c r="G4559" s="14"/>
      <c r="H4559" s="14"/>
      <c r="I4559" s="14"/>
      <c r="J4559" s="14"/>
      <c r="K4559" s="14"/>
      <c r="L4559" s="14"/>
      <c r="M4559" s="14"/>
      <c r="N4559" s="14"/>
      <c r="O4559" s="14"/>
      <c r="P4559" s="14"/>
      <c r="Q4559" s="14"/>
      <c r="R4559" s="14"/>
      <c r="S4559" s="14"/>
      <c r="T4559" s="14"/>
      <c r="U4559" s="14"/>
      <c r="V4559" s="14"/>
      <c r="W4559" s="14"/>
      <c r="X4559" s="14"/>
      <c r="Y4559" s="14"/>
      <c r="Z4559" s="14"/>
    </row>
    <row r="4560">
      <c r="A4560" s="14"/>
      <c r="B4560" s="14"/>
      <c r="C4560" s="14"/>
      <c r="D4560" s="14"/>
      <c r="E4560" s="14"/>
      <c r="F4560" s="14"/>
      <c r="G4560" s="14"/>
      <c r="H4560" s="14"/>
      <c r="I4560" s="14"/>
      <c r="J4560" s="14"/>
      <c r="K4560" s="14"/>
      <c r="L4560" s="14"/>
      <c r="M4560" s="14"/>
      <c r="N4560" s="14"/>
      <c r="O4560" s="14"/>
      <c r="P4560" s="14"/>
      <c r="Q4560" s="14"/>
      <c r="R4560" s="14"/>
      <c r="S4560" s="14"/>
      <c r="T4560" s="14"/>
      <c r="U4560" s="14"/>
      <c r="V4560" s="14"/>
      <c r="W4560" s="14"/>
      <c r="X4560" s="14"/>
      <c r="Y4560" s="14"/>
      <c r="Z4560" s="14"/>
    </row>
    <row r="4561">
      <c r="A4561" s="14"/>
      <c r="B4561" s="14"/>
      <c r="C4561" s="14"/>
      <c r="D4561" s="14"/>
      <c r="E4561" s="14"/>
      <c r="F4561" s="14"/>
      <c r="G4561" s="14"/>
      <c r="H4561" s="14"/>
      <c r="I4561" s="14"/>
      <c r="J4561" s="14"/>
      <c r="K4561" s="14"/>
      <c r="L4561" s="14"/>
      <c r="M4561" s="14"/>
      <c r="N4561" s="14"/>
      <c r="O4561" s="14"/>
      <c r="P4561" s="14"/>
      <c r="Q4561" s="14"/>
      <c r="R4561" s="14"/>
      <c r="S4561" s="14"/>
      <c r="T4561" s="14"/>
      <c r="U4561" s="14"/>
      <c r="V4561" s="14"/>
      <c r="W4561" s="14"/>
      <c r="X4561" s="14"/>
      <c r="Y4561" s="14"/>
      <c r="Z4561" s="14"/>
    </row>
    <row r="4562">
      <c r="A4562" s="14"/>
      <c r="B4562" s="14"/>
      <c r="C4562" s="14"/>
      <c r="D4562" s="14"/>
      <c r="E4562" s="14"/>
      <c r="F4562" s="14"/>
      <c r="G4562" s="14"/>
      <c r="H4562" s="14"/>
      <c r="I4562" s="14"/>
      <c r="J4562" s="14"/>
      <c r="K4562" s="14"/>
      <c r="L4562" s="14"/>
      <c r="M4562" s="14"/>
      <c r="N4562" s="14"/>
      <c r="O4562" s="14"/>
      <c r="P4562" s="14"/>
      <c r="Q4562" s="14"/>
      <c r="R4562" s="14"/>
      <c r="S4562" s="14"/>
      <c r="T4562" s="14"/>
      <c r="U4562" s="14"/>
      <c r="V4562" s="14"/>
      <c r="W4562" s="14"/>
      <c r="X4562" s="14"/>
      <c r="Y4562" s="14"/>
      <c r="Z4562" s="14"/>
    </row>
    <row r="4563">
      <c r="A4563" s="14"/>
      <c r="B4563" s="14"/>
      <c r="C4563" s="14"/>
      <c r="D4563" s="14"/>
      <c r="E4563" s="14"/>
      <c r="F4563" s="14"/>
      <c r="G4563" s="14"/>
      <c r="H4563" s="14"/>
      <c r="I4563" s="14"/>
      <c r="J4563" s="14"/>
      <c r="K4563" s="14"/>
      <c r="L4563" s="14"/>
      <c r="M4563" s="14"/>
      <c r="N4563" s="14"/>
      <c r="O4563" s="14"/>
      <c r="P4563" s="14"/>
      <c r="Q4563" s="14"/>
      <c r="R4563" s="14"/>
      <c r="S4563" s="14"/>
      <c r="T4563" s="14"/>
      <c r="U4563" s="14"/>
      <c r="V4563" s="14"/>
      <c r="W4563" s="14"/>
      <c r="X4563" s="14"/>
      <c r="Y4563" s="14"/>
      <c r="Z4563" s="14"/>
    </row>
    <row r="4564">
      <c r="A4564" s="14"/>
      <c r="B4564" s="14"/>
      <c r="C4564" s="14"/>
      <c r="D4564" s="14"/>
      <c r="E4564" s="14"/>
      <c r="F4564" s="14"/>
      <c r="G4564" s="14"/>
      <c r="H4564" s="14"/>
      <c r="I4564" s="14"/>
      <c r="J4564" s="14"/>
      <c r="K4564" s="14"/>
      <c r="L4564" s="14"/>
      <c r="M4564" s="14"/>
      <c r="N4564" s="14"/>
      <c r="O4564" s="14"/>
      <c r="P4564" s="14"/>
      <c r="Q4564" s="14"/>
      <c r="R4564" s="14"/>
      <c r="S4564" s="14"/>
      <c r="T4564" s="14"/>
      <c r="U4564" s="14"/>
      <c r="V4564" s="14"/>
      <c r="W4564" s="14"/>
      <c r="X4564" s="14"/>
      <c r="Y4564" s="14"/>
      <c r="Z4564" s="14"/>
    </row>
    <row r="4565">
      <c r="A4565" s="14"/>
      <c r="B4565" s="14"/>
      <c r="C4565" s="14"/>
      <c r="D4565" s="14"/>
      <c r="E4565" s="14"/>
      <c r="F4565" s="14"/>
      <c r="G4565" s="14"/>
      <c r="H4565" s="14"/>
      <c r="I4565" s="14"/>
      <c r="J4565" s="14"/>
      <c r="K4565" s="14"/>
      <c r="L4565" s="14"/>
      <c r="M4565" s="14"/>
      <c r="N4565" s="14"/>
      <c r="O4565" s="14"/>
      <c r="P4565" s="14"/>
      <c r="Q4565" s="14"/>
      <c r="R4565" s="14"/>
      <c r="S4565" s="14"/>
      <c r="T4565" s="14"/>
      <c r="U4565" s="14"/>
      <c r="V4565" s="14"/>
      <c r="W4565" s="14"/>
      <c r="X4565" s="14"/>
      <c r="Y4565" s="14"/>
      <c r="Z4565" s="14"/>
    </row>
    <row r="4566">
      <c r="A4566" s="14"/>
      <c r="B4566" s="14"/>
      <c r="C4566" s="14"/>
      <c r="D4566" s="14"/>
      <c r="E4566" s="14"/>
      <c r="F4566" s="14"/>
      <c r="G4566" s="14"/>
      <c r="H4566" s="14"/>
      <c r="I4566" s="14"/>
      <c r="J4566" s="14"/>
      <c r="K4566" s="14"/>
      <c r="L4566" s="14"/>
      <c r="M4566" s="14"/>
      <c r="N4566" s="14"/>
      <c r="O4566" s="14"/>
      <c r="P4566" s="14"/>
      <c r="Q4566" s="14"/>
      <c r="R4566" s="14"/>
      <c r="S4566" s="14"/>
      <c r="T4566" s="14"/>
      <c r="U4566" s="14"/>
      <c r="V4566" s="14"/>
      <c r="W4566" s="14"/>
      <c r="X4566" s="14"/>
      <c r="Y4566" s="14"/>
      <c r="Z4566" s="14"/>
    </row>
    <row r="4567">
      <c r="A4567" s="14"/>
      <c r="B4567" s="14"/>
      <c r="C4567" s="14"/>
      <c r="D4567" s="14"/>
      <c r="E4567" s="14"/>
      <c r="F4567" s="14"/>
      <c r="G4567" s="14"/>
      <c r="H4567" s="14"/>
      <c r="I4567" s="14"/>
      <c r="J4567" s="14"/>
      <c r="K4567" s="14"/>
      <c r="L4567" s="14"/>
      <c r="M4567" s="14"/>
      <c r="N4567" s="14"/>
      <c r="O4567" s="14"/>
      <c r="P4567" s="14"/>
      <c r="Q4567" s="14"/>
      <c r="R4567" s="14"/>
      <c r="S4567" s="14"/>
      <c r="T4567" s="14"/>
      <c r="U4567" s="14"/>
      <c r="V4567" s="14"/>
      <c r="W4567" s="14"/>
      <c r="X4567" s="14"/>
      <c r="Y4567" s="14"/>
      <c r="Z4567" s="14"/>
    </row>
    <row r="4568">
      <c r="A4568" s="14"/>
      <c r="B4568" s="14"/>
      <c r="C4568" s="14"/>
      <c r="D4568" s="14"/>
      <c r="E4568" s="14"/>
      <c r="F4568" s="14"/>
      <c r="G4568" s="14"/>
      <c r="H4568" s="14"/>
      <c r="I4568" s="14"/>
      <c r="J4568" s="14"/>
      <c r="K4568" s="14"/>
      <c r="L4568" s="14"/>
      <c r="M4568" s="14"/>
      <c r="N4568" s="14"/>
      <c r="O4568" s="14"/>
      <c r="P4568" s="14"/>
      <c r="Q4568" s="14"/>
      <c r="R4568" s="14"/>
      <c r="S4568" s="14"/>
      <c r="T4568" s="14"/>
      <c r="U4568" s="14"/>
      <c r="V4568" s="14"/>
      <c r="W4568" s="14"/>
      <c r="X4568" s="14"/>
      <c r="Y4568" s="14"/>
      <c r="Z4568" s="14"/>
    </row>
    <row r="4569">
      <c r="A4569" s="14"/>
      <c r="B4569" s="14"/>
      <c r="C4569" s="14"/>
      <c r="D4569" s="14"/>
      <c r="E4569" s="14"/>
      <c r="F4569" s="14"/>
      <c r="G4569" s="14"/>
      <c r="H4569" s="14"/>
      <c r="I4569" s="14"/>
      <c r="J4569" s="14"/>
      <c r="K4569" s="14"/>
      <c r="L4569" s="14"/>
      <c r="M4569" s="14"/>
      <c r="N4569" s="14"/>
      <c r="O4569" s="14"/>
      <c r="P4569" s="14"/>
      <c r="Q4569" s="14"/>
      <c r="R4569" s="14"/>
      <c r="S4569" s="14"/>
      <c r="T4569" s="14"/>
      <c r="U4569" s="14"/>
      <c r="V4569" s="14"/>
      <c r="W4569" s="14"/>
      <c r="X4569" s="14"/>
      <c r="Y4569" s="14"/>
      <c r="Z4569" s="14"/>
    </row>
    <row r="4570">
      <c r="A4570" s="14"/>
      <c r="B4570" s="14"/>
      <c r="C4570" s="14"/>
      <c r="D4570" s="14"/>
      <c r="E4570" s="14"/>
      <c r="F4570" s="14"/>
      <c r="G4570" s="14"/>
      <c r="H4570" s="14"/>
      <c r="I4570" s="14"/>
      <c r="J4570" s="14"/>
      <c r="K4570" s="14"/>
      <c r="L4570" s="14"/>
      <c r="M4570" s="14"/>
      <c r="N4570" s="14"/>
      <c r="O4570" s="14"/>
      <c r="P4570" s="14"/>
      <c r="Q4570" s="14"/>
      <c r="R4570" s="14"/>
      <c r="S4570" s="14"/>
      <c r="T4570" s="14"/>
      <c r="U4570" s="14"/>
      <c r="V4570" s="14"/>
      <c r="W4570" s="14"/>
      <c r="X4570" s="14"/>
      <c r="Y4570" s="14"/>
      <c r="Z4570" s="14"/>
    </row>
    <row r="4571">
      <c r="A4571" s="14"/>
      <c r="B4571" s="14"/>
      <c r="C4571" s="14"/>
      <c r="D4571" s="14"/>
      <c r="E4571" s="14"/>
      <c r="F4571" s="14"/>
      <c r="G4571" s="14"/>
      <c r="H4571" s="14"/>
      <c r="I4571" s="14"/>
      <c r="J4571" s="14"/>
      <c r="K4571" s="14"/>
      <c r="L4571" s="14"/>
      <c r="M4571" s="14"/>
      <c r="N4571" s="14"/>
      <c r="O4571" s="14"/>
      <c r="P4571" s="14"/>
      <c r="Q4571" s="14"/>
      <c r="R4571" s="14"/>
      <c r="S4571" s="14"/>
      <c r="T4571" s="14"/>
      <c r="U4571" s="14"/>
      <c r="V4571" s="14"/>
      <c r="W4571" s="14"/>
      <c r="X4571" s="14"/>
      <c r="Y4571" s="14"/>
      <c r="Z4571" s="14"/>
    </row>
    <row r="4572">
      <c r="A4572" s="14"/>
      <c r="B4572" s="14"/>
      <c r="C4572" s="14"/>
      <c r="D4572" s="14"/>
      <c r="E4572" s="14"/>
      <c r="F4572" s="14"/>
      <c r="G4572" s="14"/>
      <c r="H4572" s="14"/>
      <c r="I4572" s="14"/>
      <c r="J4572" s="14"/>
      <c r="K4572" s="14"/>
      <c r="L4572" s="14"/>
      <c r="M4572" s="14"/>
      <c r="N4572" s="14"/>
      <c r="O4572" s="14"/>
      <c r="P4572" s="14"/>
      <c r="Q4572" s="14"/>
      <c r="R4572" s="14"/>
      <c r="S4572" s="14"/>
      <c r="T4572" s="14"/>
      <c r="U4572" s="14"/>
      <c r="V4572" s="14"/>
      <c r="W4572" s="14"/>
      <c r="X4572" s="14"/>
      <c r="Y4572" s="14"/>
      <c r="Z4572" s="14"/>
    </row>
    <row r="4573">
      <c r="A4573" s="14"/>
      <c r="B4573" s="14"/>
      <c r="C4573" s="14"/>
      <c r="D4573" s="14"/>
      <c r="E4573" s="14"/>
      <c r="F4573" s="14"/>
      <c r="G4573" s="14"/>
      <c r="H4573" s="14"/>
      <c r="I4573" s="14"/>
      <c r="J4573" s="14"/>
      <c r="K4573" s="14"/>
      <c r="L4573" s="14"/>
      <c r="M4573" s="14"/>
      <c r="N4573" s="14"/>
      <c r="O4573" s="14"/>
      <c r="P4573" s="14"/>
      <c r="Q4573" s="14"/>
      <c r="R4573" s="14"/>
      <c r="S4573" s="14"/>
      <c r="T4573" s="14"/>
      <c r="U4573" s="14"/>
      <c r="V4573" s="14"/>
      <c r="W4573" s="14"/>
      <c r="X4573" s="14"/>
      <c r="Y4573" s="14"/>
      <c r="Z4573" s="14"/>
    </row>
    <row r="4574">
      <c r="A4574" s="14"/>
      <c r="B4574" s="14"/>
      <c r="C4574" s="14"/>
      <c r="D4574" s="14"/>
      <c r="E4574" s="14"/>
      <c r="F4574" s="14"/>
      <c r="G4574" s="14"/>
      <c r="H4574" s="14"/>
      <c r="I4574" s="14"/>
      <c r="J4574" s="14"/>
      <c r="K4574" s="14"/>
      <c r="L4574" s="14"/>
      <c r="M4574" s="14"/>
      <c r="N4574" s="14"/>
      <c r="O4574" s="14"/>
      <c r="P4574" s="14"/>
      <c r="Q4574" s="14"/>
      <c r="R4574" s="14"/>
      <c r="S4574" s="14"/>
      <c r="T4574" s="14"/>
      <c r="U4574" s="14"/>
      <c r="V4574" s="14"/>
      <c r="W4574" s="14"/>
      <c r="X4574" s="14"/>
      <c r="Y4574" s="14"/>
      <c r="Z4574" s="14"/>
    </row>
    <row r="4575">
      <c r="A4575" s="14"/>
      <c r="B4575" s="14"/>
      <c r="C4575" s="14"/>
      <c r="D4575" s="14"/>
      <c r="E4575" s="14"/>
      <c r="F4575" s="14"/>
      <c r="G4575" s="14"/>
      <c r="H4575" s="14"/>
      <c r="I4575" s="14"/>
      <c r="J4575" s="14"/>
      <c r="K4575" s="14"/>
      <c r="L4575" s="14"/>
      <c r="M4575" s="14"/>
      <c r="N4575" s="14"/>
      <c r="O4575" s="14"/>
      <c r="P4575" s="14"/>
      <c r="Q4575" s="14"/>
      <c r="R4575" s="14"/>
      <c r="S4575" s="14"/>
      <c r="T4575" s="14"/>
      <c r="U4575" s="14"/>
      <c r="V4575" s="14"/>
      <c r="W4575" s="14"/>
      <c r="X4575" s="14"/>
      <c r="Y4575" s="14"/>
      <c r="Z4575" s="14"/>
    </row>
    <row r="4576">
      <c r="A4576" s="14"/>
      <c r="B4576" s="14"/>
      <c r="C4576" s="14"/>
      <c r="D4576" s="14"/>
      <c r="E4576" s="14"/>
      <c r="F4576" s="14"/>
      <c r="G4576" s="14"/>
      <c r="H4576" s="14"/>
      <c r="I4576" s="14"/>
      <c r="J4576" s="14"/>
      <c r="K4576" s="14"/>
      <c r="L4576" s="14"/>
      <c r="M4576" s="14"/>
      <c r="N4576" s="14"/>
      <c r="O4576" s="14"/>
      <c r="P4576" s="14"/>
      <c r="Q4576" s="14"/>
      <c r="R4576" s="14"/>
      <c r="S4576" s="14"/>
      <c r="T4576" s="14"/>
      <c r="U4576" s="14"/>
      <c r="V4576" s="14"/>
      <c r="W4576" s="14"/>
      <c r="X4576" s="14"/>
      <c r="Y4576" s="14"/>
      <c r="Z4576" s="14"/>
    </row>
    <row r="4577">
      <c r="A4577" s="14"/>
      <c r="B4577" s="14"/>
      <c r="C4577" s="14"/>
      <c r="D4577" s="14"/>
      <c r="E4577" s="14"/>
      <c r="F4577" s="14"/>
      <c r="G4577" s="14"/>
      <c r="H4577" s="14"/>
      <c r="I4577" s="14"/>
      <c r="J4577" s="14"/>
      <c r="K4577" s="14"/>
      <c r="L4577" s="14"/>
      <c r="M4577" s="14"/>
      <c r="N4577" s="14"/>
      <c r="O4577" s="14"/>
      <c r="P4577" s="14"/>
      <c r="Q4577" s="14"/>
      <c r="R4577" s="14"/>
      <c r="S4577" s="14"/>
      <c r="T4577" s="14"/>
      <c r="U4577" s="14"/>
      <c r="V4577" s="14"/>
      <c r="W4577" s="14"/>
      <c r="X4577" s="14"/>
      <c r="Y4577" s="14"/>
      <c r="Z4577" s="14"/>
    </row>
    <row r="4578">
      <c r="A4578" s="14"/>
      <c r="B4578" s="14"/>
      <c r="C4578" s="14"/>
      <c r="D4578" s="14"/>
      <c r="E4578" s="14"/>
      <c r="F4578" s="14"/>
      <c r="G4578" s="14"/>
      <c r="H4578" s="14"/>
      <c r="I4578" s="14"/>
      <c r="J4578" s="14"/>
      <c r="K4578" s="14"/>
      <c r="L4578" s="14"/>
      <c r="M4578" s="14"/>
      <c r="N4578" s="14"/>
      <c r="O4578" s="14"/>
      <c r="P4578" s="14"/>
      <c r="Q4578" s="14"/>
      <c r="R4578" s="14"/>
      <c r="S4578" s="14"/>
      <c r="T4578" s="14"/>
      <c r="U4578" s="14"/>
      <c r="V4578" s="14"/>
      <c r="W4578" s="14"/>
      <c r="X4578" s="14"/>
      <c r="Y4578" s="14"/>
      <c r="Z4578" s="14"/>
    </row>
    <row r="4579">
      <c r="A4579" s="14"/>
      <c r="B4579" s="14"/>
      <c r="C4579" s="14"/>
      <c r="D4579" s="14"/>
      <c r="E4579" s="14"/>
      <c r="F4579" s="14"/>
      <c r="G4579" s="14"/>
      <c r="H4579" s="14"/>
      <c r="I4579" s="14"/>
      <c r="J4579" s="14"/>
      <c r="K4579" s="14"/>
      <c r="L4579" s="14"/>
      <c r="M4579" s="14"/>
      <c r="N4579" s="14"/>
      <c r="O4579" s="14"/>
      <c r="P4579" s="14"/>
      <c r="Q4579" s="14"/>
      <c r="R4579" s="14"/>
      <c r="S4579" s="14"/>
      <c r="T4579" s="14"/>
      <c r="U4579" s="14"/>
      <c r="V4579" s="14"/>
      <c r="W4579" s="14"/>
      <c r="X4579" s="14"/>
      <c r="Y4579" s="14"/>
      <c r="Z4579" s="14"/>
    </row>
    <row r="4580">
      <c r="A4580" s="14"/>
      <c r="B4580" s="14"/>
      <c r="C4580" s="14"/>
      <c r="D4580" s="14"/>
      <c r="E4580" s="14"/>
      <c r="F4580" s="14"/>
      <c r="G4580" s="14"/>
      <c r="H4580" s="14"/>
      <c r="I4580" s="14"/>
      <c r="J4580" s="14"/>
      <c r="K4580" s="14"/>
      <c r="L4580" s="14"/>
      <c r="M4580" s="14"/>
      <c r="N4580" s="14"/>
      <c r="O4580" s="14"/>
      <c r="P4580" s="14"/>
      <c r="Q4580" s="14"/>
      <c r="R4580" s="14"/>
      <c r="S4580" s="14"/>
      <c r="T4580" s="14"/>
      <c r="U4580" s="14"/>
      <c r="V4580" s="14"/>
      <c r="W4580" s="14"/>
      <c r="X4580" s="14"/>
      <c r="Y4580" s="14"/>
      <c r="Z4580" s="14"/>
    </row>
    <row r="4581">
      <c r="A4581" s="14"/>
      <c r="B4581" s="14"/>
      <c r="C4581" s="14"/>
      <c r="D4581" s="14"/>
      <c r="E4581" s="14"/>
      <c r="F4581" s="14"/>
      <c r="G4581" s="14"/>
      <c r="H4581" s="14"/>
      <c r="I4581" s="14"/>
      <c r="J4581" s="14"/>
      <c r="K4581" s="14"/>
      <c r="L4581" s="14"/>
      <c r="M4581" s="14"/>
      <c r="N4581" s="14"/>
      <c r="O4581" s="14"/>
      <c r="P4581" s="14"/>
      <c r="Q4581" s="14"/>
      <c r="R4581" s="14"/>
      <c r="S4581" s="14"/>
      <c r="T4581" s="14"/>
      <c r="U4581" s="14"/>
      <c r="V4581" s="14"/>
      <c r="W4581" s="14"/>
      <c r="X4581" s="14"/>
      <c r="Y4581" s="14"/>
      <c r="Z4581" s="14"/>
    </row>
    <row r="4582">
      <c r="A4582" s="14"/>
      <c r="B4582" s="14"/>
      <c r="C4582" s="14"/>
      <c r="D4582" s="14"/>
      <c r="E4582" s="14"/>
      <c r="F4582" s="14"/>
      <c r="G4582" s="14"/>
      <c r="H4582" s="14"/>
      <c r="I4582" s="14"/>
      <c r="J4582" s="14"/>
      <c r="K4582" s="14"/>
      <c r="L4582" s="14"/>
      <c r="M4582" s="14"/>
      <c r="N4582" s="14"/>
      <c r="O4582" s="14"/>
      <c r="P4582" s="14"/>
      <c r="Q4582" s="14"/>
      <c r="R4582" s="14"/>
      <c r="S4582" s="14"/>
      <c r="T4582" s="14"/>
      <c r="U4582" s="14"/>
      <c r="V4582" s="14"/>
      <c r="W4582" s="14"/>
      <c r="X4582" s="14"/>
      <c r="Y4582" s="14"/>
      <c r="Z4582" s="14"/>
    </row>
    <row r="4583">
      <c r="A4583" s="14"/>
      <c r="B4583" s="14"/>
      <c r="C4583" s="14"/>
      <c r="D4583" s="14"/>
      <c r="E4583" s="14"/>
      <c r="F4583" s="14"/>
      <c r="G4583" s="14"/>
      <c r="H4583" s="14"/>
      <c r="I4583" s="14"/>
      <c r="J4583" s="14"/>
      <c r="K4583" s="14"/>
      <c r="L4583" s="14"/>
      <c r="M4583" s="14"/>
      <c r="N4583" s="14"/>
      <c r="O4583" s="14"/>
      <c r="P4583" s="14"/>
      <c r="Q4583" s="14"/>
      <c r="R4583" s="14"/>
      <c r="S4583" s="14"/>
      <c r="T4583" s="14"/>
      <c r="U4583" s="14"/>
      <c r="V4583" s="14"/>
      <c r="W4583" s="14"/>
      <c r="X4583" s="14"/>
      <c r="Y4583" s="14"/>
      <c r="Z4583" s="14"/>
    </row>
    <row r="4584">
      <c r="A4584" s="14"/>
      <c r="B4584" s="14"/>
      <c r="C4584" s="14"/>
      <c r="D4584" s="14"/>
      <c r="E4584" s="14"/>
      <c r="F4584" s="14"/>
      <c r="G4584" s="14"/>
      <c r="H4584" s="14"/>
      <c r="I4584" s="14"/>
      <c r="J4584" s="14"/>
      <c r="K4584" s="14"/>
      <c r="L4584" s="14"/>
      <c r="M4584" s="14"/>
      <c r="N4584" s="14"/>
      <c r="O4584" s="14"/>
      <c r="P4584" s="14"/>
      <c r="Q4584" s="14"/>
      <c r="R4584" s="14"/>
      <c r="S4584" s="14"/>
      <c r="T4584" s="14"/>
      <c r="U4584" s="14"/>
      <c r="V4584" s="14"/>
      <c r="W4584" s="14"/>
      <c r="X4584" s="14"/>
      <c r="Y4584" s="14"/>
      <c r="Z4584" s="14"/>
    </row>
    <row r="4585">
      <c r="A4585" s="14"/>
      <c r="B4585" s="14"/>
      <c r="C4585" s="14"/>
      <c r="D4585" s="14"/>
      <c r="E4585" s="14"/>
      <c r="F4585" s="14"/>
      <c r="G4585" s="14"/>
      <c r="H4585" s="14"/>
      <c r="I4585" s="14"/>
      <c r="J4585" s="14"/>
      <c r="K4585" s="14"/>
      <c r="L4585" s="14"/>
      <c r="M4585" s="14"/>
      <c r="N4585" s="14"/>
      <c r="O4585" s="14"/>
      <c r="P4585" s="14"/>
      <c r="Q4585" s="14"/>
      <c r="R4585" s="14"/>
      <c r="S4585" s="14"/>
      <c r="T4585" s="14"/>
      <c r="U4585" s="14"/>
      <c r="V4585" s="14"/>
      <c r="W4585" s="14"/>
      <c r="X4585" s="14"/>
      <c r="Y4585" s="14"/>
      <c r="Z4585" s="14"/>
    </row>
    <row r="4586">
      <c r="A4586" s="14"/>
      <c r="B4586" s="14"/>
      <c r="C4586" s="14"/>
      <c r="D4586" s="14"/>
      <c r="E4586" s="14"/>
      <c r="F4586" s="14"/>
      <c r="G4586" s="14"/>
      <c r="H4586" s="14"/>
      <c r="I4586" s="14"/>
      <c r="J4586" s="14"/>
      <c r="K4586" s="14"/>
      <c r="L4586" s="14"/>
      <c r="M4586" s="14"/>
      <c r="N4586" s="14"/>
      <c r="O4586" s="14"/>
      <c r="P4586" s="14"/>
      <c r="Q4586" s="14"/>
      <c r="R4586" s="14"/>
      <c r="S4586" s="14"/>
      <c r="T4586" s="14"/>
      <c r="U4586" s="14"/>
      <c r="V4586" s="14"/>
      <c r="W4586" s="14"/>
      <c r="X4586" s="14"/>
      <c r="Y4586" s="14"/>
      <c r="Z4586" s="14"/>
    </row>
    <row r="4587">
      <c r="A4587" s="14"/>
      <c r="B4587" s="14"/>
      <c r="C4587" s="14"/>
      <c r="D4587" s="14"/>
      <c r="E4587" s="14"/>
      <c r="F4587" s="14"/>
      <c r="G4587" s="14"/>
      <c r="H4587" s="14"/>
      <c r="I4587" s="14"/>
      <c r="J4587" s="14"/>
      <c r="K4587" s="14"/>
      <c r="L4587" s="14"/>
      <c r="M4587" s="14"/>
      <c r="N4587" s="14"/>
      <c r="O4587" s="14"/>
      <c r="P4587" s="14"/>
      <c r="Q4587" s="14"/>
      <c r="R4587" s="14"/>
      <c r="S4587" s="14"/>
      <c r="T4587" s="14"/>
      <c r="U4587" s="14"/>
      <c r="V4587" s="14"/>
      <c r="W4587" s="14"/>
      <c r="X4587" s="14"/>
      <c r="Y4587" s="14"/>
      <c r="Z4587" s="14"/>
    </row>
    <row r="4588">
      <c r="A4588" s="14"/>
      <c r="B4588" s="14"/>
      <c r="C4588" s="14"/>
      <c r="D4588" s="14"/>
      <c r="E4588" s="14"/>
      <c r="F4588" s="14"/>
      <c r="G4588" s="14"/>
      <c r="H4588" s="14"/>
      <c r="I4588" s="14"/>
      <c r="J4588" s="14"/>
      <c r="K4588" s="14"/>
      <c r="L4588" s="14"/>
      <c r="M4588" s="14"/>
      <c r="N4588" s="14"/>
      <c r="O4588" s="14"/>
      <c r="P4588" s="14"/>
      <c r="Q4588" s="14"/>
      <c r="R4588" s="14"/>
      <c r="S4588" s="14"/>
      <c r="T4588" s="14"/>
      <c r="U4588" s="14"/>
      <c r="V4588" s="14"/>
      <c r="W4588" s="14"/>
      <c r="X4588" s="14"/>
      <c r="Y4588" s="14"/>
      <c r="Z4588" s="14"/>
    </row>
    <row r="4589">
      <c r="A4589" s="14"/>
      <c r="B4589" s="14"/>
      <c r="C4589" s="14"/>
      <c r="D4589" s="14"/>
      <c r="E4589" s="14"/>
      <c r="F4589" s="14"/>
      <c r="G4589" s="14"/>
      <c r="H4589" s="14"/>
      <c r="I4589" s="14"/>
      <c r="J4589" s="14"/>
      <c r="K4589" s="14"/>
      <c r="L4589" s="14"/>
      <c r="M4589" s="14"/>
      <c r="N4589" s="14"/>
      <c r="O4589" s="14"/>
      <c r="P4589" s="14"/>
      <c r="Q4589" s="14"/>
      <c r="R4589" s="14"/>
      <c r="S4589" s="14"/>
      <c r="T4589" s="14"/>
      <c r="U4589" s="14"/>
      <c r="V4589" s="14"/>
      <c r="W4589" s="14"/>
      <c r="X4589" s="14"/>
      <c r="Y4589" s="14"/>
      <c r="Z4589" s="14"/>
    </row>
    <row r="4590">
      <c r="A4590" s="14"/>
      <c r="B4590" s="14"/>
      <c r="C4590" s="14"/>
      <c r="D4590" s="14"/>
      <c r="E4590" s="14"/>
      <c r="F4590" s="14"/>
      <c r="G4590" s="14"/>
      <c r="H4590" s="14"/>
      <c r="I4590" s="14"/>
      <c r="J4590" s="14"/>
      <c r="K4590" s="14"/>
      <c r="L4590" s="14"/>
      <c r="M4590" s="14"/>
      <c r="N4590" s="14"/>
      <c r="O4590" s="14"/>
      <c r="P4590" s="14"/>
      <c r="Q4590" s="14"/>
      <c r="R4590" s="14"/>
      <c r="S4590" s="14"/>
      <c r="T4590" s="14"/>
      <c r="U4590" s="14"/>
      <c r="V4590" s="14"/>
      <c r="W4590" s="14"/>
      <c r="X4590" s="14"/>
      <c r="Y4590" s="14"/>
      <c r="Z4590" s="14"/>
    </row>
    <row r="4591">
      <c r="A4591" s="14"/>
      <c r="B4591" s="14"/>
      <c r="C4591" s="14"/>
      <c r="D4591" s="14"/>
      <c r="E4591" s="14"/>
      <c r="F4591" s="14"/>
      <c r="G4591" s="14"/>
      <c r="H4591" s="14"/>
      <c r="I4591" s="14"/>
      <c r="J4591" s="14"/>
      <c r="K4591" s="14"/>
      <c r="L4591" s="14"/>
      <c r="M4591" s="14"/>
      <c r="N4591" s="14"/>
      <c r="O4591" s="14"/>
      <c r="P4591" s="14"/>
      <c r="Q4591" s="14"/>
      <c r="R4591" s="14"/>
      <c r="S4591" s="14"/>
      <c r="T4591" s="14"/>
      <c r="U4591" s="14"/>
      <c r="V4591" s="14"/>
      <c r="W4591" s="14"/>
      <c r="X4591" s="14"/>
      <c r="Y4591" s="14"/>
      <c r="Z4591" s="14"/>
    </row>
    <row r="4592">
      <c r="A4592" s="14"/>
      <c r="B4592" s="14"/>
      <c r="C4592" s="14"/>
      <c r="D4592" s="14"/>
      <c r="E4592" s="14"/>
      <c r="F4592" s="14"/>
      <c r="G4592" s="14"/>
      <c r="H4592" s="14"/>
      <c r="I4592" s="14"/>
      <c r="J4592" s="14"/>
      <c r="K4592" s="14"/>
      <c r="L4592" s="14"/>
      <c r="M4592" s="14"/>
      <c r="N4592" s="14"/>
      <c r="O4592" s="14"/>
      <c r="P4592" s="14"/>
      <c r="Q4592" s="14"/>
      <c r="R4592" s="14"/>
      <c r="S4592" s="14"/>
      <c r="T4592" s="14"/>
      <c r="U4592" s="14"/>
      <c r="V4592" s="14"/>
      <c r="W4592" s="14"/>
      <c r="X4592" s="14"/>
      <c r="Y4592" s="14"/>
      <c r="Z4592" s="14"/>
    </row>
    <row r="4593">
      <c r="A4593" s="14"/>
      <c r="B4593" s="14"/>
      <c r="C4593" s="14"/>
      <c r="D4593" s="14"/>
      <c r="E4593" s="14"/>
      <c r="F4593" s="14"/>
      <c r="G4593" s="14"/>
      <c r="H4593" s="14"/>
      <c r="I4593" s="14"/>
      <c r="J4593" s="14"/>
      <c r="K4593" s="14"/>
      <c r="L4593" s="14"/>
      <c r="M4593" s="14"/>
      <c r="N4593" s="14"/>
      <c r="O4593" s="14"/>
      <c r="P4593" s="14"/>
      <c r="Q4593" s="14"/>
      <c r="R4593" s="14"/>
      <c r="S4593" s="14"/>
      <c r="T4593" s="14"/>
      <c r="U4593" s="14"/>
      <c r="V4593" s="14"/>
      <c r="W4593" s="14"/>
      <c r="X4593" s="14"/>
      <c r="Y4593" s="14"/>
      <c r="Z4593" s="14"/>
    </row>
    <row r="4594">
      <c r="A4594" s="14"/>
      <c r="B4594" s="14"/>
      <c r="C4594" s="14"/>
      <c r="D4594" s="14"/>
      <c r="E4594" s="14"/>
      <c r="F4594" s="14"/>
      <c r="G4594" s="14"/>
      <c r="H4594" s="14"/>
      <c r="I4594" s="14"/>
      <c r="J4594" s="14"/>
      <c r="K4594" s="14"/>
      <c r="L4594" s="14"/>
      <c r="M4594" s="14"/>
      <c r="N4594" s="14"/>
      <c r="O4594" s="14"/>
      <c r="P4594" s="14"/>
      <c r="Q4594" s="14"/>
      <c r="R4594" s="14"/>
      <c r="S4594" s="14"/>
      <c r="T4594" s="14"/>
      <c r="U4594" s="14"/>
      <c r="V4594" s="14"/>
      <c r="W4594" s="14"/>
      <c r="X4594" s="14"/>
      <c r="Y4594" s="14"/>
      <c r="Z4594" s="14"/>
    </row>
    <row r="4595">
      <c r="A4595" s="14"/>
      <c r="B4595" s="14"/>
      <c r="C4595" s="14"/>
      <c r="D4595" s="14"/>
      <c r="E4595" s="14"/>
      <c r="F4595" s="14"/>
      <c r="G4595" s="14"/>
      <c r="H4595" s="14"/>
      <c r="I4595" s="14"/>
      <c r="J4595" s="14"/>
      <c r="K4595" s="14"/>
      <c r="L4595" s="14"/>
      <c r="M4595" s="14"/>
      <c r="N4595" s="14"/>
      <c r="O4595" s="14"/>
      <c r="P4595" s="14"/>
      <c r="Q4595" s="14"/>
      <c r="R4595" s="14"/>
      <c r="S4595" s="14"/>
      <c r="T4595" s="14"/>
      <c r="U4595" s="14"/>
      <c r="V4595" s="14"/>
      <c r="W4595" s="14"/>
      <c r="X4595" s="14"/>
      <c r="Y4595" s="14"/>
      <c r="Z4595" s="14"/>
    </row>
    <row r="4596">
      <c r="A4596" s="14"/>
      <c r="B4596" s="14"/>
      <c r="C4596" s="14"/>
      <c r="D4596" s="14"/>
      <c r="E4596" s="14"/>
      <c r="F4596" s="14"/>
      <c r="G4596" s="14"/>
      <c r="H4596" s="14"/>
      <c r="I4596" s="14"/>
      <c r="J4596" s="14"/>
      <c r="K4596" s="14"/>
      <c r="L4596" s="14"/>
      <c r="M4596" s="14"/>
      <c r="N4596" s="14"/>
      <c r="O4596" s="14"/>
      <c r="P4596" s="14"/>
      <c r="Q4596" s="14"/>
      <c r="R4596" s="14"/>
      <c r="S4596" s="14"/>
      <c r="T4596" s="14"/>
      <c r="U4596" s="14"/>
      <c r="V4596" s="14"/>
      <c r="W4596" s="14"/>
      <c r="X4596" s="14"/>
      <c r="Y4596" s="14"/>
      <c r="Z4596" s="14"/>
    </row>
    <row r="4597">
      <c r="A4597" s="14"/>
      <c r="B4597" s="14"/>
      <c r="C4597" s="14"/>
      <c r="D4597" s="14"/>
      <c r="E4597" s="14"/>
      <c r="F4597" s="14"/>
      <c r="G4597" s="14"/>
      <c r="H4597" s="14"/>
      <c r="I4597" s="14"/>
      <c r="J4597" s="14"/>
      <c r="K4597" s="14"/>
      <c r="L4597" s="14"/>
      <c r="M4597" s="14"/>
      <c r="N4597" s="14"/>
      <c r="O4597" s="14"/>
      <c r="P4597" s="14"/>
      <c r="Q4597" s="14"/>
      <c r="R4597" s="14"/>
      <c r="S4597" s="14"/>
      <c r="T4597" s="14"/>
      <c r="U4597" s="14"/>
      <c r="V4597" s="14"/>
      <c r="W4597" s="14"/>
      <c r="X4597" s="14"/>
      <c r="Y4597" s="14"/>
      <c r="Z4597" s="14"/>
    </row>
    <row r="4598">
      <c r="A4598" s="14"/>
      <c r="B4598" s="14"/>
      <c r="C4598" s="14"/>
      <c r="D4598" s="14"/>
      <c r="E4598" s="14"/>
      <c r="F4598" s="14"/>
      <c r="G4598" s="14"/>
      <c r="H4598" s="14"/>
      <c r="I4598" s="14"/>
      <c r="J4598" s="14"/>
      <c r="K4598" s="14"/>
      <c r="L4598" s="14"/>
      <c r="M4598" s="14"/>
      <c r="N4598" s="14"/>
      <c r="O4598" s="14"/>
      <c r="P4598" s="14"/>
      <c r="Q4598" s="14"/>
      <c r="R4598" s="14"/>
      <c r="S4598" s="14"/>
      <c r="T4598" s="14"/>
      <c r="U4598" s="14"/>
      <c r="V4598" s="14"/>
      <c r="W4598" s="14"/>
      <c r="X4598" s="14"/>
      <c r="Y4598" s="14"/>
      <c r="Z4598" s="14"/>
    </row>
    <row r="4599">
      <c r="A4599" s="14"/>
      <c r="B4599" s="14"/>
      <c r="C4599" s="14"/>
      <c r="D4599" s="14"/>
      <c r="E4599" s="14"/>
      <c r="F4599" s="14"/>
      <c r="G4599" s="14"/>
      <c r="H4599" s="14"/>
      <c r="I4599" s="14"/>
      <c r="J4599" s="14"/>
      <c r="K4599" s="14"/>
      <c r="L4599" s="14"/>
      <c r="M4599" s="14"/>
      <c r="N4599" s="14"/>
      <c r="O4599" s="14"/>
      <c r="P4599" s="14"/>
      <c r="Q4599" s="14"/>
      <c r="R4599" s="14"/>
      <c r="S4599" s="14"/>
      <c r="T4599" s="14"/>
      <c r="U4599" s="14"/>
      <c r="V4599" s="14"/>
      <c r="W4599" s="14"/>
      <c r="X4599" s="14"/>
      <c r="Y4599" s="14"/>
      <c r="Z4599" s="14"/>
    </row>
    <row r="4600">
      <c r="A4600" s="14"/>
      <c r="B4600" s="14"/>
      <c r="C4600" s="14"/>
      <c r="D4600" s="14"/>
      <c r="E4600" s="14"/>
      <c r="F4600" s="14"/>
      <c r="G4600" s="14"/>
      <c r="H4600" s="14"/>
      <c r="I4600" s="14"/>
      <c r="J4600" s="14"/>
      <c r="K4600" s="14"/>
      <c r="L4600" s="14"/>
      <c r="M4600" s="14"/>
      <c r="N4600" s="14"/>
      <c r="O4600" s="14"/>
      <c r="P4600" s="14"/>
      <c r="Q4600" s="14"/>
      <c r="R4600" s="14"/>
      <c r="S4600" s="14"/>
      <c r="T4600" s="14"/>
      <c r="U4600" s="14"/>
      <c r="V4600" s="14"/>
      <c r="W4600" s="14"/>
      <c r="X4600" s="14"/>
      <c r="Y4600" s="14"/>
      <c r="Z4600" s="14"/>
    </row>
    <row r="4601">
      <c r="A4601" s="14"/>
      <c r="B4601" s="14"/>
      <c r="C4601" s="14"/>
      <c r="D4601" s="14"/>
      <c r="E4601" s="14"/>
      <c r="F4601" s="14"/>
      <c r="G4601" s="14"/>
      <c r="H4601" s="14"/>
      <c r="I4601" s="14"/>
      <c r="J4601" s="14"/>
      <c r="K4601" s="14"/>
      <c r="L4601" s="14"/>
      <c r="M4601" s="14"/>
      <c r="N4601" s="14"/>
      <c r="O4601" s="14"/>
      <c r="P4601" s="14"/>
      <c r="Q4601" s="14"/>
      <c r="R4601" s="14"/>
      <c r="S4601" s="14"/>
      <c r="T4601" s="14"/>
      <c r="U4601" s="14"/>
      <c r="V4601" s="14"/>
      <c r="W4601" s="14"/>
      <c r="X4601" s="14"/>
      <c r="Y4601" s="14"/>
      <c r="Z4601" s="14"/>
    </row>
    <row r="4602">
      <c r="A4602" s="14"/>
      <c r="B4602" s="14"/>
      <c r="C4602" s="14"/>
      <c r="D4602" s="14"/>
      <c r="E4602" s="14"/>
      <c r="F4602" s="14"/>
      <c r="G4602" s="14"/>
      <c r="H4602" s="14"/>
      <c r="I4602" s="14"/>
      <c r="J4602" s="14"/>
      <c r="K4602" s="14"/>
      <c r="L4602" s="14"/>
      <c r="M4602" s="14"/>
      <c r="N4602" s="14"/>
      <c r="O4602" s="14"/>
      <c r="P4602" s="14"/>
      <c r="Q4602" s="14"/>
      <c r="R4602" s="14"/>
      <c r="S4602" s="14"/>
      <c r="T4602" s="14"/>
      <c r="U4602" s="14"/>
      <c r="V4602" s="14"/>
      <c r="W4602" s="14"/>
      <c r="X4602" s="14"/>
      <c r="Y4602" s="14"/>
      <c r="Z4602" s="14"/>
    </row>
    <row r="4603">
      <c r="A4603" s="14"/>
      <c r="B4603" s="14"/>
      <c r="C4603" s="14"/>
      <c r="D4603" s="14"/>
      <c r="E4603" s="14"/>
      <c r="F4603" s="14"/>
      <c r="G4603" s="14"/>
      <c r="H4603" s="14"/>
      <c r="I4603" s="14"/>
      <c r="J4603" s="14"/>
      <c r="K4603" s="14"/>
      <c r="L4603" s="14"/>
      <c r="M4603" s="14"/>
      <c r="N4603" s="14"/>
      <c r="O4603" s="14"/>
      <c r="P4603" s="14"/>
      <c r="Q4603" s="14"/>
      <c r="R4603" s="14"/>
      <c r="S4603" s="14"/>
      <c r="T4603" s="14"/>
      <c r="U4603" s="14"/>
      <c r="V4603" s="14"/>
      <c r="W4603" s="14"/>
      <c r="X4603" s="14"/>
      <c r="Y4603" s="14"/>
      <c r="Z4603" s="14"/>
    </row>
    <row r="4604">
      <c r="A4604" s="14"/>
      <c r="B4604" s="14"/>
      <c r="C4604" s="14"/>
      <c r="D4604" s="14"/>
      <c r="E4604" s="14"/>
      <c r="F4604" s="14"/>
      <c r="G4604" s="14"/>
      <c r="H4604" s="14"/>
      <c r="I4604" s="14"/>
      <c r="J4604" s="14"/>
      <c r="K4604" s="14"/>
      <c r="L4604" s="14"/>
      <c r="M4604" s="14"/>
      <c r="N4604" s="14"/>
      <c r="O4604" s="14"/>
      <c r="P4604" s="14"/>
      <c r="Q4604" s="14"/>
      <c r="R4604" s="14"/>
      <c r="S4604" s="14"/>
      <c r="T4604" s="14"/>
      <c r="U4604" s="14"/>
      <c r="V4604" s="14"/>
      <c r="W4604" s="14"/>
      <c r="X4604" s="14"/>
      <c r="Y4604" s="14"/>
      <c r="Z4604" s="14"/>
    </row>
    <row r="4605">
      <c r="A4605" s="14"/>
      <c r="B4605" s="14"/>
      <c r="C4605" s="14"/>
      <c r="D4605" s="14"/>
      <c r="E4605" s="14"/>
      <c r="F4605" s="14"/>
      <c r="G4605" s="14"/>
      <c r="H4605" s="14"/>
      <c r="I4605" s="14"/>
      <c r="J4605" s="14"/>
      <c r="K4605" s="14"/>
      <c r="L4605" s="14"/>
      <c r="M4605" s="14"/>
      <c r="N4605" s="14"/>
      <c r="O4605" s="14"/>
      <c r="P4605" s="14"/>
      <c r="Q4605" s="14"/>
      <c r="R4605" s="14"/>
      <c r="S4605" s="14"/>
      <c r="T4605" s="14"/>
      <c r="U4605" s="14"/>
      <c r="V4605" s="14"/>
      <c r="W4605" s="14"/>
      <c r="X4605" s="14"/>
      <c r="Y4605" s="14"/>
      <c r="Z4605" s="14"/>
    </row>
    <row r="4606">
      <c r="A4606" s="14"/>
      <c r="B4606" s="14"/>
      <c r="C4606" s="14"/>
      <c r="D4606" s="14"/>
      <c r="E4606" s="14"/>
      <c r="F4606" s="14"/>
      <c r="G4606" s="14"/>
      <c r="H4606" s="14"/>
      <c r="I4606" s="14"/>
      <c r="J4606" s="14"/>
      <c r="K4606" s="14"/>
      <c r="L4606" s="14"/>
      <c r="M4606" s="14"/>
      <c r="N4606" s="14"/>
      <c r="O4606" s="14"/>
      <c r="P4606" s="14"/>
      <c r="Q4606" s="14"/>
      <c r="R4606" s="14"/>
      <c r="S4606" s="14"/>
      <c r="T4606" s="14"/>
      <c r="U4606" s="14"/>
      <c r="V4606" s="14"/>
      <c r="W4606" s="14"/>
      <c r="X4606" s="14"/>
      <c r="Y4606" s="14"/>
      <c r="Z4606" s="14"/>
    </row>
    <row r="4607">
      <c r="A4607" s="14"/>
      <c r="B4607" s="14"/>
      <c r="C4607" s="14"/>
      <c r="D4607" s="14"/>
      <c r="E4607" s="14"/>
      <c r="F4607" s="14"/>
      <c r="G4607" s="14"/>
      <c r="H4607" s="14"/>
      <c r="I4607" s="14"/>
      <c r="J4607" s="14"/>
      <c r="K4607" s="14"/>
      <c r="L4607" s="14"/>
      <c r="M4607" s="14"/>
      <c r="N4607" s="14"/>
      <c r="O4607" s="14"/>
      <c r="P4607" s="14"/>
      <c r="Q4607" s="14"/>
      <c r="R4607" s="14"/>
      <c r="S4607" s="14"/>
      <c r="T4607" s="14"/>
      <c r="U4607" s="14"/>
      <c r="V4607" s="14"/>
      <c r="W4607" s="14"/>
      <c r="X4607" s="14"/>
      <c r="Y4607" s="14"/>
      <c r="Z4607" s="14"/>
    </row>
    <row r="4608">
      <c r="A4608" s="14"/>
      <c r="B4608" s="14"/>
      <c r="C4608" s="14"/>
      <c r="D4608" s="14"/>
      <c r="E4608" s="14"/>
      <c r="F4608" s="14"/>
      <c r="G4608" s="14"/>
      <c r="H4608" s="14"/>
      <c r="I4608" s="14"/>
      <c r="J4608" s="14"/>
      <c r="K4608" s="14"/>
      <c r="L4608" s="14"/>
      <c r="M4608" s="14"/>
      <c r="N4608" s="14"/>
      <c r="O4608" s="14"/>
      <c r="P4608" s="14"/>
      <c r="Q4608" s="14"/>
      <c r="R4608" s="14"/>
      <c r="S4608" s="14"/>
      <c r="T4608" s="14"/>
      <c r="U4608" s="14"/>
      <c r="V4608" s="14"/>
      <c r="W4608" s="14"/>
      <c r="X4608" s="14"/>
      <c r="Y4608" s="14"/>
      <c r="Z4608" s="14"/>
    </row>
    <row r="4609">
      <c r="A4609" s="14"/>
      <c r="B4609" s="14"/>
      <c r="C4609" s="14"/>
      <c r="D4609" s="14"/>
      <c r="E4609" s="14"/>
      <c r="F4609" s="14"/>
      <c r="G4609" s="14"/>
      <c r="H4609" s="14"/>
      <c r="I4609" s="14"/>
      <c r="J4609" s="14"/>
      <c r="K4609" s="14"/>
      <c r="L4609" s="14"/>
      <c r="M4609" s="14"/>
      <c r="N4609" s="14"/>
      <c r="O4609" s="14"/>
      <c r="P4609" s="14"/>
      <c r="Q4609" s="14"/>
      <c r="R4609" s="14"/>
      <c r="S4609" s="14"/>
      <c r="T4609" s="14"/>
      <c r="U4609" s="14"/>
      <c r="V4609" s="14"/>
      <c r="W4609" s="14"/>
      <c r="X4609" s="14"/>
      <c r="Y4609" s="14"/>
      <c r="Z4609" s="14"/>
    </row>
    <row r="4610">
      <c r="A4610" s="14"/>
      <c r="B4610" s="14"/>
      <c r="C4610" s="14"/>
      <c r="D4610" s="14"/>
      <c r="E4610" s="14"/>
      <c r="F4610" s="14"/>
      <c r="G4610" s="14"/>
      <c r="H4610" s="14"/>
      <c r="I4610" s="14"/>
      <c r="J4610" s="14"/>
      <c r="K4610" s="14"/>
      <c r="L4610" s="14"/>
      <c r="M4610" s="14"/>
      <c r="N4610" s="14"/>
      <c r="O4610" s="14"/>
      <c r="P4610" s="14"/>
      <c r="Q4610" s="14"/>
      <c r="R4610" s="14"/>
      <c r="S4610" s="14"/>
      <c r="T4610" s="14"/>
      <c r="U4610" s="14"/>
      <c r="V4610" s="14"/>
      <c r="W4610" s="14"/>
      <c r="X4610" s="14"/>
      <c r="Y4610" s="14"/>
      <c r="Z4610" s="14"/>
    </row>
    <row r="4611">
      <c r="A4611" s="14"/>
      <c r="B4611" s="14"/>
      <c r="C4611" s="14"/>
      <c r="D4611" s="14"/>
      <c r="E4611" s="14"/>
      <c r="F4611" s="14"/>
      <c r="G4611" s="14"/>
      <c r="H4611" s="14"/>
      <c r="I4611" s="14"/>
      <c r="J4611" s="14"/>
      <c r="K4611" s="14"/>
      <c r="L4611" s="14"/>
      <c r="M4611" s="14"/>
      <c r="N4611" s="14"/>
      <c r="O4611" s="14"/>
      <c r="P4611" s="14"/>
      <c r="Q4611" s="14"/>
      <c r="R4611" s="14"/>
      <c r="S4611" s="14"/>
      <c r="T4611" s="14"/>
      <c r="U4611" s="14"/>
      <c r="V4611" s="14"/>
      <c r="W4611" s="14"/>
      <c r="X4611" s="14"/>
      <c r="Y4611" s="14"/>
      <c r="Z4611" s="14"/>
    </row>
    <row r="4612">
      <c r="A4612" s="14"/>
      <c r="B4612" s="14"/>
      <c r="C4612" s="14"/>
      <c r="D4612" s="14"/>
      <c r="E4612" s="14"/>
      <c r="F4612" s="14"/>
      <c r="G4612" s="14"/>
      <c r="H4612" s="14"/>
      <c r="I4612" s="14"/>
      <c r="J4612" s="14"/>
      <c r="K4612" s="14"/>
      <c r="L4612" s="14"/>
      <c r="M4612" s="14"/>
      <c r="N4612" s="14"/>
      <c r="O4612" s="14"/>
      <c r="P4612" s="14"/>
      <c r="Q4612" s="14"/>
      <c r="R4612" s="14"/>
      <c r="S4612" s="14"/>
      <c r="T4612" s="14"/>
      <c r="U4612" s="14"/>
      <c r="V4612" s="14"/>
      <c r="W4612" s="14"/>
      <c r="X4612" s="14"/>
      <c r="Y4612" s="14"/>
      <c r="Z4612" s="14"/>
    </row>
    <row r="4613">
      <c r="A4613" s="14"/>
      <c r="B4613" s="14"/>
      <c r="C4613" s="14"/>
      <c r="D4613" s="14"/>
      <c r="E4613" s="14"/>
      <c r="F4613" s="14"/>
      <c r="G4613" s="14"/>
      <c r="H4613" s="14"/>
      <c r="I4613" s="14"/>
      <c r="J4613" s="14"/>
      <c r="K4613" s="14"/>
      <c r="L4613" s="14"/>
      <c r="M4613" s="14"/>
      <c r="N4613" s="14"/>
      <c r="O4613" s="14"/>
      <c r="P4613" s="14"/>
      <c r="Q4613" s="14"/>
      <c r="R4613" s="14"/>
      <c r="S4613" s="14"/>
      <c r="T4613" s="14"/>
      <c r="U4613" s="14"/>
      <c r="V4613" s="14"/>
      <c r="W4613" s="14"/>
      <c r="X4613" s="14"/>
      <c r="Y4613" s="14"/>
      <c r="Z4613" s="14"/>
    </row>
    <row r="4614">
      <c r="A4614" s="14"/>
      <c r="B4614" s="14"/>
      <c r="C4614" s="14"/>
      <c r="D4614" s="14"/>
      <c r="E4614" s="14"/>
      <c r="F4614" s="14"/>
      <c r="G4614" s="14"/>
      <c r="H4614" s="14"/>
      <c r="I4614" s="14"/>
      <c r="J4614" s="14"/>
      <c r="K4614" s="14"/>
      <c r="L4614" s="14"/>
      <c r="M4614" s="14"/>
      <c r="N4614" s="14"/>
      <c r="O4614" s="14"/>
      <c r="P4614" s="14"/>
      <c r="Q4614" s="14"/>
      <c r="R4614" s="14"/>
      <c r="S4614" s="14"/>
      <c r="T4614" s="14"/>
      <c r="U4614" s="14"/>
      <c r="V4614" s="14"/>
      <c r="W4614" s="14"/>
      <c r="X4614" s="14"/>
      <c r="Y4614" s="14"/>
      <c r="Z4614" s="14"/>
    </row>
    <row r="4615">
      <c r="A4615" s="14"/>
      <c r="B4615" s="14"/>
      <c r="C4615" s="14"/>
      <c r="D4615" s="14"/>
      <c r="E4615" s="14"/>
      <c r="F4615" s="14"/>
      <c r="G4615" s="14"/>
      <c r="H4615" s="14"/>
      <c r="I4615" s="14"/>
      <c r="J4615" s="14"/>
      <c r="K4615" s="14"/>
      <c r="L4615" s="14"/>
      <c r="M4615" s="14"/>
      <c r="N4615" s="14"/>
      <c r="O4615" s="14"/>
      <c r="P4615" s="14"/>
      <c r="Q4615" s="14"/>
      <c r="R4615" s="14"/>
      <c r="S4615" s="14"/>
      <c r="T4615" s="14"/>
      <c r="U4615" s="14"/>
      <c r="V4615" s="14"/>
      <c r="W4615" s="14"/>
      <c r="X4615" s="14"/>
      <c r="Y4615" s="14"/>
      <c r="Z4615" s="14"/>
    </row>
    <row r="4616">
      <c r="A4616" s="14"/>
      <c r="B4616" s="14"/>
      <c r="C4616" s="14"/>
      <c r="D4616" s="14"/>
      <c r="E4616" s="14"/>
      <c r="F4616" s="14"/>
      <c r="G4616" s="14"/>
      <c r="H4616" s="14"/>
      <c r="I4616" s="14"/>
      <c r="J4616" s="14"/>
      <c r="K4616" s="14"/>
      <c r="L4616" s="14"/>
      <c r="M4616" s="14"/>
      <c r="N4616" s="14"/>
      <c r="O4616" s="14"/>
      <c r="P4616" s="14"/>
      <c r="Q4616" s="14"/>
      <c r="R4616" s="14"/>
      <c r="S4616" s="14"/>
      <c r="T4616" s="14"/>
      <c r="U4616" s="14"/>
      <c r="V4616" s="14"/>
      <c r="W4616" s="14"/>
      <c r="X4616" s="14"/>
      <c r="Y4616" s="14"/>
      <c r="Z4616" s="14"/>
    </row>
    <row r="4617">
      <c r="A4617" s="14"/>
      <c r="B4617" s="14"/>
      <c r="C4617" s="14"/>
      <c r="D4617" s="14"/>
      <c r="E4617" s="14"/>
      <c r="F4617" s="14"/>
      <c r="G4617" s="14"/>
      <c r="H4617" s="14"/>
      <c r="I4617" s="14"/>
      <c r="J4617" s="14"/>
      <c r="K4617" s="14"/>
      <c r="L4617" s="14"/>
      <c r="M4617" s="14"/>
      <c r="N4617" s="14"/>
      <c r="O4617" s="14"/>
      <c r="P4617" s="14"/>
      <c r="Q4617" s="14"/>
      <c r="R4617" s="14"/>
      <c r="S4617" s="14"/>
      <c r="T4617" s="14"/>
      <c r="U4617" s="14"/>
      <c r="V4617" s="14"/>
      <c r="W4617" s="14"/>
      <c r="X4617" s="14"/>
      <c r="Y4617" s="14"/>
      <c r="Z4617" s="14"/>
    </row>
    <row r="4618">
      <c r="A4618" s="14"/>
      <c r="B4618" s="14"/>
      <c r="C4618" s="14"/>
      <c r="D4618" s="14"/>
      <c r="E4618" s="14"/>
      <c r="F4618" s="14"/>
      <c r="G4618" s="14"/>
      <c r="H4618" s="14"/>
      <c r="I4618" s="14"/>
      <c r="J4618" s="14"/>
      <c r="K4618" s="14"/>
      <c r="L4618" s="14"/>
      <c r="M4618" s="14"/>
      <c r="N4618" s="14"/>
      <c r="O4618" s="14"/>
      <c r="P4618" s="14"/>
      <c r="Q4618" s="14"/>
      <c r="R4618" s="14"/>
      <c r="S4618" s="14"/>
      <c r="T4618" s="14"/>
      <c r="U4618" s="14"/>
      <c r="V4618" s="14"/>
      <c r="W4618" s="14"/>
      <c r="X4618" s="14"/>
      <c r="Y4618" s="14"/>
      <c r="Z4618" s="14"/>
    </row>
    <row r="4619">
      <c r="A4619" s="14"/>
      <c r="B4619" s="14"/>
      <c r="C4619" s="14"/>
      <c r="D4619" s="14"/>
      <c r="E4619" s="14"/>
      <c r="F4619" s="14"/>
      <c r="G4619" s="14"/>
      <c r="H4619" s="14"/>
      <c r="I4619" s="14"/>
      <c r="J4619" s="14"/>
      <c r="K4619" s="14"/>
      <c r="L4619" s="14"/>
      <c r="M4619" s="14"/>
      <c r="N4619" s="14"/>
      <c r="O4619" s="14"/>
      <c r="P4619" s="14"/>
      <c r="Q4619" s="14"/>
      <c r="R4619" s="14"/>
      <c r="S4619" s="14"/>
      <c r="T4619" s="14"/>
      <c r="U4619" s="14"/>
      <c r="V4619" s="14"/>
      <c r="W4619" s="14"/>
      <c r="X4619" s="14"/>
      <c r="Y4619" s="14"/>
      <c r="Z4619" s="14"/>
    </row>
    <row r="4620">
      <c r="A4620" s="14"/>
      <c r="B4620" s="14"/>
      <c r="C4620" s="14"/>
      <c r="D4620" s="14"/>
      <c r="E4620" s="14"/>
      <c r="F4620" s="14"/>
      <c r="G4620" s="14"/>
      <c r="H4620" s="14"/>
      <c r="I4620" s="14"/>
      <c r="J4620" s="14"/>
      <c r="K4620" s="14"/>
      <c r="L4620" s="14"/>
      <c r="M4620" s="14"/>
      <c r="N4620" s="14"/>
      <c r="O4620" s="14"/>
      <c r="P4620" s="14"/>
      <c r="Q4620" s="14"/>
      <c r="R4620" s="14"/>
      <c r="S4620" s="14"/>
      <c r="T4620" s="14"/>
      <c r="U4620" s="14"/>
      <c r="V4620" s="14"/>
      <c r="W4620" s="14"/>
      <c r="X4620" s="14"/>
      <c r="Y4620" s="14"/>
      <c r="Z4620" s="14"/>
    </row>
    <row r="4621">
      <c r="A4621" s="14"/>
      <c r="B4621" s="14"/>
      <c r="C4621" s="14"/>
      <c r="D4621" s="14"/>
      <c r="E4621" s="14"/>
      <c r="F4621" s="14"/>
      <c r="G4621" s="14"/>
      <c r="H4621" s="14"/>
      <c r="I4621" s="14"/>
      <c r="J4621" s="14"/>
      <c r="K4621" s="14"/>
      <c r="L4621" s="14"/>
      <c r="M4621" s="14"/>
      <c r="N4621" s="14"/>
      <c r="O4621" s="14"/>
      <c r="P4621" s="14"/>
      <c r="Q4621" s="14"/>
      <c r="R4621" s="14"/>
      <c r="S4621" s="14"/>
      <c r="T4621" s="14"/>
      <c r="U4621" s="14"/>
      <c r="V4621" s="14"/>
      <c r="W4621" s="14"/>
      <c r="X4621" s="14"/>
      <c r="Y4621" s="14"/>
      <c r="Z4621" s="14"/>
    </row>
    <row r="4622">
      <c r="A4622" s="14"/>
      <c r="B4622" s="14"/>
      <c r="C4622" s="14"/>
      <c r="D4622" s="14"/>
      <c r="E4622" s="14"/>
      <c r="F4622" s="14"/>
      <c r="G4622" s="14"/>
      <c r="H4622" s="14"/>
      <c r="I4622" s="14"/>
      <c r="J4622" s="14"/>
      <c r="K4622" s="14"/>
      <c r="L4622" s="14"/>
      <c r="M4622" s="14"/>
      <c r="N4622" s="14"/>
      <c r="O4622" s="14"/>
      <c r="P4622" s="14"/>
      <c r="Q4622" s="14"/>
      <c r="R4622" s="14"/>
      <c r="S4622" s="14"/>
      <c r="T4622" s="14"/>
      <c r="U4622" s="14"/>
      <c r="V4622" s="14"/>
      <c r="W4622" s="14"/>
      <c r="X4622" s="14"/>
      <c r="Y4622" s="14"/>
      <c r="Z4622" s="14"/>
    </row>
    <row r="4623">
      <c r="A4623" s="14"/>
      <c r="B4623" s="14"/>
      <c r="C4623" s="14"/>
      <c r="D4623" s="14"/>
      <c r="E4623" s="14"/>
      <c r="F4623" s="14"/>
      <c r="G4623" s="14"/>
      <c r="H4623" s="14"/>
      <c r="I4623" s="14"/>
      <c r="J4623" s="14"/>
      <c r="K4623" s="14"/>
      <c r="L4623" s="14"/>
      <c r="M4623" s="14"/>
      <c r="N4623" s="14"/>
      <c r="O4623" s="14"/>
      <c r="P4623" s="14"/>
      <c r="Q4623" s="14"/>
      <c r="R4623" s="14"/>
      <c r="S4623" s="14"/>
      <c r="T4623" s="14"/>
      <c r="U4623" s="14"/>
      <c r="V4623" s="14"/>
      <c r="W4623" s="14"/>
      <c r="X4623" s="14"/>
      <c r="Y4623" s="14"/>
      <c r="Z4623" s="14"/>
    </row>
    <row r="4624">
      <c r="A4624" s="14"/>
      <c r="B4624" s="14"/>
      <c r="C4624" s="14"/>
      <c r="D4624" s="14"/>
      <c r="E4624" s="14"/>
      <c r="F4624" s="14"/>
      <c r="G4624" s="14"/>
      <c r="H4624" s="14"/>
      <c r="I4624" s="14"/>
      <c r="J4624" s="14"/>
      <c r="K4624" s="14"/>
      <c r="L4624" s="14"/>
      <c r="M4624" s="14"/>
      <c r="N4624" s="14"/>
      <c r="O4624" s="14"/>
      <c r="P4624" s="14"/>
      <c r="Q4624" s="14"/>
      <c r="R4624" s="14"/>
      <c r="S4624" s="14"/>
      <c r="T4624" s="14"/>
      <c r="U4624" s="14"/>
      <c r="V4624" s="14"/>
      <c r="W4624" s="14"/>
      <c r="X4624" s="14"/>
      <c r="Y4624" s="14"/>
      <c r="Z4624" s="14"/>
    </row>
    <row r="4625">
      <c r="A4625" s="14"/>
      <c r="B4625" s="14"/>
      <c r="C4625" s="14"/>
      <c r="D4625" s="14"/>
      <c r="E4625" s="14"/>
      <c r="F4625" s="14"/>
      <c r="G4625" s="14"/>
      <c r="H4625" s="14"/>
      <c r="I4625" s="14"/>
      <c r="J4625" s="14"/>
      <c r="K4625" s="14"/>
      <c r="L4625" s="14"/>
      <c r="M4625" s="14"/>
      <c r="N4625" s="14"/>
      <c r="O4625" s="14"/>
      <c r="P4625" s="14"/>
      <c r="Q4625" s="14"/>
      <c r="R4625" s="14"/>
      <c r="S4625" s="14"/>
      <c r="T4625" s="14"/>
      <c r="U4625" s="14"/>
      <c r="V4625" s="14"/>
      <c r="W4625" s="14"/>
      <c r="X4625" s="14"/>
      <c r="Y4625" s="14"/>
      <c r="Z4625" s="14"/>
    </row>
    <row r="4626">
      <c r="A4626" s="14"/>
      <c r="B4626" s="14"/>
      <c r="C4626" s="14"/>
      <c r="D4626" s="14"/>
      <c r="E4626" s="14"/>
      <c r="F4626" s="14"/>
      <c r="G4626" s="14"/>
      <c r="H4626" s="14"/>
      <c r="I4626" s="14"/>
      <c r="J4626" s="14"/>
      <c r="K4626" s="14"/>
      <c r="L4626" s="14"/>
      <c r="M4626" s="14"/>
      <c r="N4626" s="14"/>
      <c r="O4626" s="14"/>
      <c r="P4626" s="14"/>
      <c r="Q4626" s="14"/>
      <c r="R4626" s="14"/>
      <c r="S4626" s="14"/>
      <c r="T4626" s="14"/>
      <c r="U4626" s="14"/>
      <c r="V4626" s="14"/>
      <c r="W4626" s="14"/>
      <c r="X4626" s="14"/>
      <c r="Y4626" s="14"/>
      <c r="Z4626" s="14"/>
    </row>
    <row r="4627">
      <c r="A4627" s="14"/>
      <c r="B4627" s="14"/>
      <c r="C4627" s="14"/>
      <c r="D4627" s="14"/>
      <c r="E4627" s="14"/>
      <c r="F4627" s="14"/>
      <c r="G4627" s="14"/>
      <c r="H4627" s="14"/>
      <c r="I4627" s="14"/>
      <c r="J4627" s="14"/>
      <c r="K4627" s="14"/>
      <c r="L4627" s="14"/>
      <c r="M4627" s="14"/>
      <c r="N4627" s="14"/>
      <c r="O4627" s="14"/>
      <c r="P4627" s="14"/>
      <c r="Q4627" s="14"/>
      <c r="R4627" s="14"/>
      <c r="S4627" s="14"/>
      <c r="T4627" s="14"/>
      <c r="U4627" s="14"/>
      <c r="V4627" s="14"/>
      <c r="W4627" s="14"/>
      <c r="X4627" s="14"/>
      <c r="Y4627" s="14"/>
      <c r="Z4627" s="14"/>
    </row>
    <row r="4628">
      <c r="A4628" s="14"/>
      <c r="B4628" s="14"/>
      <c r="C4628" s="14"/>
      <c r="D4628" s="14"/>
      <c r="E4628" s="14"/>
      <c r="F4628" s="14"/>
      <c r="G4628" s="14"/>
      <c r="H4628" s="14"/>
      <c r="I4628" s="14"/>
      <c r="J4628" s="14"/>
      <c r="K4628" s="14"/>
      <c r="L4628" s="14"/>
      <c r="M4628" s="14"/>
      <c r="N4628" s="14"/>
      <c r="O4628" s="14"/>
      <c r="P4628" s="14"/>
      <c r="Q4628" s="14"/>
      <c r="R4628" s="14"/>
      <c r="S4628" s="14"/>
      <c r="T4628" s="14"/>
      <c r="U4628" s="14"/>
      <c r="V4628" s="14"/>
      <c r="W4628" s="14"/>
      <c r="X4628" s="14"/>
      <c r="Y4628" s="14"/>
      <c r="Z4628" s="14"/>
    </row>
    <row r="4629">
      <c r="A4629" s="14"/>
      <c r="B4629" s="14"/>
      <c r="C4629" s="14"/>
      <c r="D4629" s="14"/>
      <c r="E4629" s="14"/>
      <c r="F4629" s="14"/>
      <c r="G4629" s="14"/>
      <c r="H4629" s="14"/>
      <c r="I4629" s="14"/>
      <c r="J4629" s="14"/>
      <c r="K4629" s="14"/>
      <c r="L4629" s="14"/>
      <c r="M4629" s="14"/>
      <c r="N4629" s="14"/>
      <c r="O4629" s="14"/>
      <c r="P4629" s="14"/>
      <c r="Q4629" s="14"/>
      <c r="R4629" s="14"/>
      <c r="S4629" s="14"/>
      <c r="T4629" s="14"/>
      <c r="U4629" s="14"/>
      <c r="V4629" s="14"/>
      <c r="W4629" s="14"/>
      <c r="X4629" s="14"/>
      <c r="Y4629" s="14"/>
      <c r="Z4629" s="14"/>
    </row>
    <row r="4630">
      <c r="A4630" s="14"/>
      <c r="B4630" s="14"/>
      <c r="C4630" s="14"/>
      <c r="D4630" s="14"/>
      <c r="E4630" s="14"/>
      <c r="F4630" s="14"/>
      <c r="G4630" s="14"/>
      <c r="H4630" s="14"/>
      <c r="I4630" s="14"/>
      <c r="J4630" s="14"/>
      <c r="K4630" s="14"/>
      <c r="L4630" s="14"/>
      <c r="M4630" s="14"/>
      <c r="N4630" s="14"/>
      <c r="O4630" s="14"/>
      <c r="P4630" s="14"/>
      <c r="Q4630" s="14"/>
      <c r="R4630" s="14"/>
      <c r="S4630" s="14"/>
      <c r="T4630" s="14"/>
      <c r="U4630" s="14"/>
      <c r="V4630" s="14"/>
      <c r="W4630" s="14"/>
      <c r="X4630" s="14"/>
      <c r="Y4630" s="14"/>
      <c r="Z4630" s="14"/>
    </row>
    <row r="4631">
      <c r="A4631" s="14"/>
      <c r="B4631" s="14"/>
      <c r="C4631" s="14"/>
      <c r="D4631" s="14"/>
      <c r="E4631" s="14"/>
      <c r="F4631" s="14"/>
      <c r="G4631" s="14"/>
      <c r="H4631" s="14"/>
      <c r="I4631" s="14"/>
      <c r="J4631" s="14"/>
      <c r="K4631" s="14"/>
      <c r="L4631" s="14"/>
      <c r="M4631" s="14"/>
      <c r="N4631" s="14"/>
      <c r="O4631" s="14"/>
      <c r="P4631" s="14"/>
      <c r="Q4631" s="14"/>
      <c r="R4631" s="14"/>
      <c r="S4631" s="14"/>
      <c r="T4631" s="14"/>
      <c r="U4631" s="14"/>
      <c r="V4631" s="14"/>
      <c r="W4631" s="14"/>
      <c r="X4631" s="14"/>
      <c r="Y4631" s="14"/>
      <c r="Z4631" s="14"/>
    </row>
    <row r="4632">
      <c r="A4632" s="14"/>
      <c r="B4632" s="14"/>
      <c r="C4632" s="14"/>
      <c r="D4632" s="14"/>
      <c r="E4632" s="14"/>
      <c r="F4632" s="14"/>
      <c r="G4632" s="14"/>
      <c r="H4632" s="14"/>
      <c r="I4632" s="14"/>
      <c r="J4632" s="14"/>
      <c r="K4632" s="14"/>
      <c r="L4632" s="14"/>
      <c r="M4632" s="14"/>
      <c r="N4632" s="14"/>
      <c r="O4632" s="14"/>
      <c r="P4632" s="14"/>
      <c r="Q4632" s="14"/>
      <c r="R4632" s="14"/>
      <c r="S4632" s="14"/>
      <c r="T4632" s="14"/>
      <c r="U4632" s="14"/>
      <c r="V4632" s="14"/>
      <c r="W4632" s="14"/>
      <c r="X4632" s="14"/>
      <c r="Y4632" s="14"/>
      <c r="Z4632" s="14"/>
    </row>
    <row r="4633">
      <c r="A4633" s="14"/>
      <c r="B4633" s="14"/>
      <c r="C4633" s="14"/>
      <c r="D4633" s="14"/>
      <c r="E4633" s="14"/>
      <c r="F4633" s="14"/>
      <c r="G4633" s="14"/>
      <c r="H4633" s="14"/>
      <c r="I4633" s="14"/>
      <c r="J4633" s="14"/>
      <c r="K4633" s="14"/>
      <c r="L4633" s="14"/>
      <c r="M4633" s="14"/>
      <c r="N4633" s="14"/>
      <c r="O4633" s="14"/>
      <c r="P4633" s="14"/>
      <c r="Q4633" s="14"/>
      <c r="R4633" s="14"/>
      <c r="S4633" s="14"/>
      <c r="T4633" s="14"/>
      <c r="U4633" s="14"/>
      <c r="V4633" s="14"/>
      <c r="W4633" s="14"/>
      <c r="X4633" s="14"/>
      <c r="Y4633" s="14"/>
      <c r="Z4633" s="14"/>
    </row>
    <row r="4634">
      <c r="A4634" s="14"/>
      <c r="B4634" s="14"/>
      <c r="C4634" s="14"/>
      <c r="D4634" s="14"/>
      <c r="E4634" s="14"/>
      <c r="F4634" s="14"/>
      <c r="G4634" s="14"/>
      <c r="H4634" s="14"/>
      <c r="I4634" s="14"/>
      <c r="J4634" s="14"/>
      <c r="K4634" s="14"/>
      <c r="L4634" s="14"/>
      <c r="M4634" s="14"/>
      <c r="N4634" s="14"/>
      <c r="O4634" s="14"/>
      <c r="P4634" s="14"/>
      <c r="Q4634" s="14"/>
      <c r="R4634" s="14"/>
      <c r="S4634" s="14"/>
      <c r="T4634" s="14"/>
      <c r="U4634" s="14"/>
      <c r="V4634" s="14"/>
      <c r="W4634" s="14"/>
      <c r="X4634" s="14"/>
      <c r="Y4634" s="14"/>
      <c r="Z4634" s="14"/>
    </row>
    <row r="4635">
      <c r="A4635" s="14"/>
      <c r="B4635" s="14"/>
      <c r="C4635" s="14"/>
      <c r="D4635" s="14"/>
      <c r="E4635" s="14"/>
      <c r="F4635" s="14"/>
      <c r="G4635" s="14"/>
      <c r="H4635" s="14"/>
      <c r="I4635" s="14"/>
      <c r="J4635" s="14"/>
      <c r="K4635" s="14"/>
      <c r="L4635" s="14"/>
      <c r="M4635" s="14"/>
      <c r="N4635" s="14"/>
      <c r="O4635" s="14"/>
      <c r="P4635" s="14"/>
      <c r="Q4635" s="14"/>
      <c r="R4635" s="14"/>
      <c r="S4635" s="14"/>
      <c r="T4635" s="14"/>
      <c r="U4635" s="14"/>
      <c r="V4635" s="14"/>
      <c r="W4635" s="14"/>
      <c r="X4635" s="14"/>
      <c r="Y4635" s="14"/>
      <c r="Z4635" s="14"/>
    </row>
    <row r="4636">
      <c r="A4636" s="14"/>
      <c r="B4636" s="14"/>
      <c r="C4636" s="14"/>
      <c r="D4636" s="14"/>
      <c r="E4636" s="14"/>
      <c r="F4636" s="14"/>
      <c r="G4636" s="14"/>
      <c r="H4636" s="14"/>
      <c r="I4636" s="14"/>
      <c r="J4636" s="14"/>
      <c r="K4636" s="14"/>
      <c r="L4636" s="14"/>
      <c r="M4636" s="14"/>
      <c r="N4636" s="14"/>
      <c r="O4636" s="14"/>
      <c r="P4636" s="14"/>
      <c r="Q4636" s="14"/>
      <c r="R4636" s="14"/>
      <c r="S4636" s="14"/>
      <c r="T4636" s="14"/>
      <c r="U4636" s="14"/>
      <c r="V4636" s="14"/>
      <c r="W4636" s="14"/>
      <c r="X4636" s="14"/>
      <c r="Y4636" s="14"/>
      <c r="Z4636" s="14"/>
    </row>
    <row r="4637">
      <c r="A4637" s="14"/>
      <c r="B4637" s="14"/>
      <c r="C4637" s="14"/>
      <c r="D4637" s="14"/>
      <c r="E4637" s="14"/>
      <c r="F4637" s="14"/>
      <c r="G4637" s="14"/>
      <c r="H4637" s="14"/>
      <c r="I4637" s="14"/>
      <c r="J4637" s="14"/>
      <c r="K4637" s="14"/>
      <c r="L4637" s="14"/>
      <c r="M4637" s="14"/>
      <c r="N4637" s="14"/>
      <c r="O4637" s="14"/>
      <c r="P4637" s="14"/>
      <c r="Q4637" s="14"/>
      <c r="R4637" s="14"/>
      <c r="S4637" s="14"/>
      <c r="T4637" s="14"/>
      <c r="U4637" s="14"/>
      <c r="V4637" s="14"/>
      <c r="W4637" s="14"/>
      <c r="X4637" s="14"/>
      <c r="Y4637" s="14"/>
      <c r="Z4637" s="14"/>
    </row>
    <row r="4638">
      <c r="A4638" s="14"/>
      <c r="B4638" s="14"/>
      <c r="C4638" s="14"/>
      <c r="D4638" s="14"/>
      <c r="E4638" s="14"/>
      <c r="F4638" s="14"/>
      <c r="G4638" s="14"/>
      <c r="H4638" s="14"/>
      <c r="I4638" s="14"/>
      <c r="J4638" s="14"/>
      <c r="K4638" s="14"/>
      <c r="L4638" s="14"/>
      <c r="M4638" s="14"/>
      <c r="N4638" s="14"/>
      <c r="O4638" s="14"/>
      <c r="P4638" s="14"/>
      <c r="Q4638" s="14"/>
      <c r="R4638" s="14"/>
      <c r="S4638" s="14"/>
      <c r="T4638" s="14"/>
      <c r="U4638" s="14"/>
      <c r="V4638" s="14"/>
      <c r="W4638" s="14"/>
      <c r="X4638" s="14"/>
      <c r="Y4638" s="14"/>
      <c r="Z4638" s="14"/>
    </row>
    <row r="4639">
      <c r="A4639" s="14"/>
      <c r="B4639" s="14"/>
      <c r="C4639" s="14"/>
      <c r="D4639" s="14"/>
      <c r="E4639" s="14"/>
      <c r="F4639" s="14"/>
      <c r="G4639" s="14"/>
      <c r="H4639" s="14"/>
      <c r="I4639" s="14"/>
      <c r="J4639" s="14"/>
      <c r="K4639" s="14"/>
      <c r="L4639" s="14"/>
      <c r="M4639" s="14"/>
      <c r="N4639" s="14"/>
      <c r="O4639" s="14"/>
      <c r="P4639" s="14"/>
      <c r="Q4639" s="14"/>
      <c r="R4639" s="14"/>
      <c r="S4639" s="14"/>
      <c r="T4639" s="14"/>
      <c r="U4639" s="14"/>
      <c r="V4639" s="14"/>
      <c r="W4639" s="14"/>
      <c r="X4639" s="14"/>
      <c r="Y4639" s="14"/>
      <c r="Z4639" s="14"/>
    </row>
    <row r="4640">
      <c r="A4640" s="14"/>
      <c r="B4640" s="14"/>
      <c r="C4640" s="14"/>
      <c r="D4640" s="14"/>
      <c r="E4640" s="14"/>
      <c r="F4640" s="14"/>
      <c r="G4640" s="14"/>
      <c r="H4640" s="14"/>
      <c r="I4640" s="14"/>
      <c r="J4640" s="14"/>
      <c r="K4640" s="14"/>
      <c r="L4640" s="14"/>
      <c r="M4640" s="14"/>
      <c r="N4640" s="14"/>
      <c r="O4640" s="14"/>
      <c r="P4640" s="14"/>
      <c r="Q4640" s="14"/>
      <c r="R4640" s="14"/>
      <c r="S4640" s="14"/>
      <c r="T4640" s="14"/>
      <c r="U4640" s="14"/>
      <c r="V4640" s="14"/>
      <c r="W4640" s="14"/>
      <c r="X4640" s="14"/>
      <c r="Y4640" s="14"/>
      <c r="Z4640" s="14"/>
    </row>
    <row r="4641">
      <c r="A4641" s="14"/>
      <c r="B4641" s="14"/>
      <c r="C4641" s="14"/>
      <c r="D4641" s="14"/>
      <c r="E4641" s="14"/>
      <c r="F4641" s="14"/>
      <c r="G4641" s="14"/>
      <c r="H4641" s="14"/>
      <c r="I4641" s="14"/>
      <c r="J4641" s="14"/>
      <c r="K4641" s="14"/>
      <c r="L4641" s="14"/>
      <c r="M4641" s="14"/>
      <c r="N4641" s="14"/>
      <c r="O4641" s="14"/>
      <c r="P4641" s="14"/>
      <c r="Q4641" s="14"/>
      <c r="R4641" s="14"/>
      <c r="S4641" s="14"/>
      <c r="T4641" s="14"/>
      <c r="U4641" s="14"/>
      <c r="V4641" s="14"/>
      <c r="W4641" s="14"/>
      <c r="X4641" s="14"/>
      <c r="Y4641" s="14"/>
      <c r="Z4641" s="14"/>
    </row>
    <row r="4642">
      <c r="A4642" s="14"/>
      <c r="B4642" s="14"/>
      <c r="C4642" s="14"/>
      <c r="D4642" s="14"/>
      <c r="E4642" s="14"/>
      <c r="F4642" s="14"/>
      <c r="G4642" s="14"/>
      <c r="H4642" s="14"/>
      <c r="I4642" s="14"/>
      <c r="J4642" s="14"/>
      <c r="K4642" s="14"/>
      <c r="L4642" s="14"/>
      <c r="M4642" s="14"/>
      <c r="N4642" s="14"/>
      <c r="O4642" s="14"/>
      <c r="P4642" s="14"/>
      <c r="Q4642" s="14"/>
      <c r="R4642" s="14"/>
      <c r="S4642" s="14"/>
      <c r="T4642" s="14"/>
      <c r="U4642" s="14"/>
      <c r="V4642" s="14"/>
      <c r="W4642" s="14"/>
      <c r="X4642" s="14"/>
      <c r="Y4642" s="14"/>
      <c r="Z4642" s="14"/>
    </row>
    <row r="4643">
      <c r="A4643" s="14"/>
      <c r="B4643" s="14"/>
      <c r="C4643" s="14"/>
      <c r="D4643" s="14"/>
      <c r="E4643" s="14"/>
      <c r="F4643" s="14"/>
      <c r="G4643" s="14"/>
      <c r="H4643" s="14"/>
      <c r="I4643" s="14"/>
      <c r="J4643" s="14"/>
      <c r="K4643" s="14"/>
      <c r="L4643" s="14"/>
      <c r="M4643" s="14"/>
      <c r="N4643" s="14"/>
      <c r="O4643" s="14"/>
      <c r="P4643" s="14"/>
      <c r="Q4643" s="14"/>
      <c r="R4643" s="14"/>
      <c r="S4643" s="14"/>
      <c r="T4643" s="14"/>
      <c r="U4643" s="14"/>
      <c r="V4643" s="14"/>
      <c r="W4643" s="14"/>
      <c r="X4643" s="14"/>
      <c r="Y4643" s="14"/>
      <c r="Z4643" s="14"/>
    </row>
    <row r="4644">
      <c r="A4644" s="14"/>
      <c r="B4644" s="14"/>
      <c r="C4644" s="14"/>
      <c r="D4644" s="14"/>
      <c r="E4644" s="14"/>
      <c r="F4644" s="14"/>
      <c r="G4644" s="14"/>
      <c r="H4644" s="14"/>
      <c r="I4644" s="14"/>
      <c r="J4644" s="14"/>
      <c r="K4644" s="14"/>
      <c r="L4644" s="14"/>
      <c r="M4644" s="14"/>
      <c r="N4644" s="14"/>
      <c r="O4644" s="14"/>
      <c r="P4644" s="14"/>
      <c r="Q4644" s="14"/>
      <c r="R4644" s="14"/>
      <c r="S4644" s="14"/>
      <c r="T4644" s="14"/>
      <c r="U4644" s="14"/>
      <c r="V4644" s="14"/>
      <c r="W4644" s="14"/>
      <c r="X4644" s="14"/>
      <c r="Y4644" s="14"/>
      <c r="Z4644" s="14"/>
    </row>
    <row r="4645">
      <c r="A4645" s="14"/>
      <c r="B4645" s="14"/>
      <c r="C4645" s="14"/>
      <c r="D4645" s="14"/>
      <c r="E4645" s="14"/>
      <c r="F4645" s="14"/>
      <c r="G4645" s="14"/>
      <c r="H4645" s="14"/>
      <c r="I4645" s="14"/>
      <c r="J4645" s="14"/>
      <c r="K4645" s="14"/>
      <c r="L4645" s="14"/>
      <c r="M4645" s="14"/>
      <c r="N4645" s="14"/>
      <c r="O4645" s="14"/>
      <c r="P4645" s="14"/>
      <c r="Q4645" s="14"/>
      <c r="R4645" s="14"/>
      <c r="S4645" s="14"/>
      <c r="T4645" s="14"/>
      <c r="U4645" s="14"/>
      <c r="V4645" s="14"/>
      <c r="W4645" s="14"/>
      <c r="X4645" s="14"/>
      <c r="Y4645" s="14"/>
      <c r="Z4645" s="14"/>
    </row>
    <row r="4646">
      <c r="A4646" s="14"/>
      <c r="B4646" s="14"/>
      <c r="C4646" s="14"/>
      <c r="D4646" s="14"/>
      <c r="E4646" s="14"/>
      <c r="F4646" s="14"/>
      <c r="G4646" s="14"/>
      <c r="H4646" s="14"/>
      <c r="I4646" s="14"/>
      <c r="J4646" s="14"/>
      <c r="K4646" s="14"/>
      <c r="L4646" s="14"/>
      <c r="M4646" s="14"/>
      <c r="N4646" s="14"/>
      <c r="O4646" s="14"/>
      <c r="P4646" s="14"/>
      <c r="Q4646" s="14"/>
      <c r="R4646" s="14"/>
      <c r="S4646" s="14"/>
      <c r="T4646" s="14"/>
      <c r="U4646" s="14"/>
      <c r="V4646" s="14"/>
      <c r="W4646" s="14"/>
      <c r="X4646" s="14"/>
      <c r="Y4646" s="14"/>
      <c r="Z4646" s="14"/>
    </row>
    <row r="4647">
      <c r="A4647" s="14"/>
      <c r="B4647" s="14"/>
      <c r="C4647" s="14"/>
      <c r="D4647" s="14"/>
      <c r="E4647" s="14"/>
      <c r="F4647" s="14"/>
      <c r="G4647" s="14"/>
      <c r="H4647" s="14"/>
      <c r="I4647" s="14"/>
      <c r="J4647" s="14"/>
      <c r="K4647" s="14"/>
      <c r="L4647" s="14"/>
      <c r="M4647" s="14"/>
      <c r="N4647" s="14"/>
      <c r="O4647" s="14"/>
      <c r="P4647" s="14"/>
      <c r="Q4647" s="14"/>
      <c r="R4647" s="14"/>
      <c r="S4647" s="14"/>
      <c r="T4647" s="14"/>
      <c r="U4647" s="14"/>
      <c r="V4647" s="14"/>
      <c r="W4647" s="14"/>
      <c r="X4647" s="14"/>
      <c r="Y4647" s="14"/>
      <c r="Z4647" s="14"/>
    </row>
    <row r="4648">
      <c r="A4648" s="14"/>
      <c r="B4648" s="14"/>
      <c r="C4648" s="14"/>
      <c r="D4648" s="14"/>
      <c r="E4648" s="14"/>
      <c r="F4648" s="14"/>
      <c r="G4648" s="14"/>
      <c r="H4648" s="14"/>
      <c r="I4648" s="14"/>
      <c r="J4648" s="14"/>
      <c r="K4648" s="14"/>
      <c r="L4648" s="14"/>
      <c r="M4648" s="14"/>
      <c r="N4648" s="14"/>
      <c r="O4648" s="14"/>
      <c r="P4648" s="14"/>
      <c r="Q4648" s="14"/>
      <c r="R4648" s="14"/>
      <c r="S4648" s="14"/>
      <c r="T4648" s="14"/>
      <c r="U4648" s="14"/>
      <c r="V4648" s="14"/>
      <c r="W4648" s="14"/>
      <c r="X4648" s="14"/>
      <c r="Y4648" s="14"/>
      <c r="Z4648" s="14"/>
    </row>
    <row r="4649">
      <c r="A4649" s="14"/>
      <c r="B4649" s="14"/>
      <c r="C4649" s="14"/>
      <c r="D4649" s="14"/>
      <c r="E4649" s="14"/>
      <c r="F4649" s="14"/>
      <c r="G4649" s="14"/>
      <c r="H4649" s="14"/>
      <c r="I4649" s="14"/>
      <c r="J4649" s="14"/>
      <c r="K4649" s="14"/>
      <c r="L4649" s="14"/>
      <c r="M4649" s="14"/>
      <c r="N4649" s="14"/>
      <c r="O4649" s="14"/>
      <c r="P4649" s="14"/>
      <c r="Q4649" s="14"/>
      <c r="R4649" s="14"/>
      <c r="S4649" s="14"/>
      <c r="T4649" s="14"/>
      <c r="U4649" s="14"/>
      <c r="V4649" s="14"/>
      <c r="W4649" s="14"/>
      <c r="X4649" s="14"/>
      <c r="Y4649" s="14"/>
      <c r="Z4649" s="14"/>
    </row>
    <row r="4650">
      <c r="A4650" s="14"/>
      <c r="B4650" s="14"/>
      <c r="C4650" s="14"/>
      <c r="D4650" s="14"/>
      <c r="E4650" s="14"/>
      <c r="F4650" s="14"/>
      <c r="G4650" s="14"/>
      <c r="H4650" s="14"/>
      <c r="I4650" s="14"/>
      <c r="J4650" s="14"/>
      <c r="K4650" s="14"/>
      <c r="L4650" s="14"/>
      <c r="M4650" s="14"/>
      <c r="N4650" s="14"/>
      <c r="O4650" s="14"/>
      <c r="P4650" s="14"/>
      <c r="Q4650" s="14"/>
      <c r="R4650" s="14"/>
      <c r="S4650" s="14"/>
      <c r="T4650" s="14"/>
      <c r="U4650" s="14"/>
      <c r="V4650" s="14"/>
      <c r="W4650" s="14"/>
      <c r="X4650" s="14"/>
      <c r="Y4650" s="14"/>
      <c r="Z4650" s="14"/>
    </row>
    <row r="4651">
      <c r="A4651" s="14"/>
      <c r="B4651" s="14"/>
      <c r="C4651" s="14"/>
      <c r="D4651" s="14"/>
      <c r="E4651" s="14"/>
      <c r="F4651" s="14"/>
      <c r="G4651" s="14"/>
      <c r="H4651" s="14"/>
      <c r="I4651" s="14"/>
      <c r="J4651" s="14"/>
      <c r="K4651" s="14"/>
      <c r="L4651" s="14"/>
      <c r="M4651" s="14"/>
      <c r="N4651" s="14"/>
      <c r="O4651" s="14"/>
      <c r="P4651" s="14"/>
      <c r="Q4651" s="14"/>
      <c r="R4651" s="14"/>
      <c r="S4651" s="14"/>
      <c r="T4651" s="14"/>
      <c r="U4651" s="14"/>
      <c r="V4651" s="14"/>
      <c r="W4651" s="14"/>
      <c r="X4651" s="14"/>
      <c r="Y4651" s="14"/>
      <c r="Z4651" s="14"/>
    </row>
    <row r="4652">
      <c r="A4652" s="14"/>
      <c r="B4652" s="14"/>
      <c r="C4652" s="14"/>
      <c r="D4652" s="14"/>
      <c r="E4652" s="14"/>
      <c r="F4652" s="14"/>
      <c r="G4652" s="14"/>
      <c r="H4652" s="14"/>
      <c r="I4652" s="14"/>
      <c r="J4652" s="14"/>
      <c r="K4652" s="14"/>
      <c r="L4652" s="14"/>
      <c r="M4652" s="14"/>
      <c r="N4652" s="14"/>
      <c r="O4652" s="14"/>
      <c r="P4652" s="14"/>
      <c r="Q4652" s="14"/>
      <c r="R4652" s="14"/>
      <c r="S4652" s="14"/>
      <c r="T4652" s="14"/>
      <c r="U4652" s="14"/>
      <c r="V4652" s="14"/>
      <c r="W4652" s="14"/>
      <c r="X4652" s="14"/>
      <c r="Y4652" s="14"/>
      <c r="Z4652" s="14"/>
    </row>
    <row r="4653">
      <c r="A4653" s="14"/>
      <c r="B4653" s="14"/>
      <c r="C4653" s="14"/>
      <c r="D4653" s="14"/>
      <c r="E4653" s="14"/>
      <c r="F4653" s="14"/>
      <c r="G4653" s="14"/>
      <c r="H4653" s="14"/>
      <c r="I4653" s="14"/>
      <c r="J4653" s="14"/>
      <c r="K4653" s="14"/>
      <c r="L4653" s="14"/>
      <c r="M4653" s="14"/>
      <c r="N4653" s="14"/>
      <c r="O4653" s="14"/>
      <c r="P4653" s="14"/>
      <c r="Q4653" s="14"/>
      <c r="R4653" s="14"/>
      <c r="S4653" s="14"/>
      <c r="T4653" s="14"/>
      <c r="U4653" s="14"/>
      <c r="V4653" s="14"/>
      <c r="W4653" s="14"/>
      <c r="X4653" s="14"/>
      <c r="Y4653" s="14"/>
      <c r="Z4653" s="14"/>
    </row>
    <row r="4654">
      <c r="A4654" s="14"/>
      <c r="B4654" s="14"/>
      <c r="C4654" s="14"/>
      <c r="D4654" s="14"/>
      <c r="E4654" s="14"/>
      <c r="F4654" s="14"/>
      <c r="G4654" s="14"/>
      <c r="H4654" s="14"/>
      <c r="I4654" s="14"/>
      <c r="J4654" s="14"/>
      <c r="K4654" s="14"/>
      <c r="L4654" s="14"/>
      <c r="M4654" s="14"/>
      <c r="N4654" s="14"/>
      <c r="O4654" s="14"/>
      <c r="P4654" s="14"/>
      <c r="Q4654" s="14"/>
      <c r="R4654" s="14"/>
      <c r="S4654" s="14"/>
      <c r="T4654" s="14"/>
      <c r="U4654" s="14"/>
      <c r="V4654" s="14"/>
      <c r="W4654" s="14"/>
      <c r="X4654" s="14"/>
      <c r="Y4654" s="14"/>
      <c r="Z4654" s="14"/>
    </row>
    <row r="4655">
      <c r="A4655" s="14"/>
      <c r="B4655" s="14"/>
      <c r="C4655" s="14"/>
      <c r="D4655" s="14"/>
      <c r="E4655" s="14"/>
      <c r="F4655" s="14"/>
      <c r="G4655" s="14"/>
      <c r="H4655" s="14"/>
      <c r="I4655" s="14"/>
      <c r="J4655" s="14"/>
      <c r="K4655" s="14"/>
      <c r="L4655" s="14"/>
      <c r="M4655" s="14"/>
      <c r="N4655" s="14"/>
      <c r="O4655" s="14"/>
      <c r="P4655" s="14"/>
      <c r="Q4655" s="14"/>
      <c r="R4655" s="14"/>
      <c r="S4655" s="14"/>
      <c r="T4655" s="14"/>
      <c r="U4655" s="14"/>
      <c r="V4655" s="14"/>
      <c r="W4655" s="14"/>
      <c r="X4655" s="14"/>
      <c r="Y4655" s="14"/>
      <c r="Z4655" s="14"/>
    </row>
    <row r="4656">
      <c r="A4656" s="14"/>
      <c r="B4656" s="14"/>
      <c r="C4656" s="14"/>
      <c r="D4656" s="14"/>
      <c r="E4656" s="14"/>
      <c r="F4656" s="14"/>
      <c r="G4656" s="14"/>
      <c r="H4656" s="14"/>
      <c r="I4656" s="14"/>
      <c r="J4656" s="14"/>
      <c r="K4656" s="14"/>
      <c r="L4656" s="14"/>
      <c r="M4656" s="14"/>
      <c r="N4656" s="14"/>
      <c r="O4656" s="14"/>
      <c r="P4656" s="14"/>
      <c r="Q4656" s="14"/>
      <c r="R4656" s="14"/>
      <c r="S4656" s="14"/>
      <c r="T4656" s="14"/>
      <c r="U4656" s="14"/>
      <c r="V4656" s="14"/>
      <c r="W4656" s="14"/>
      <c r="X4656" s="14"/>
      <c r="Y4656" s="14"/>
      <c r="Z4656" s="14"/>
    </row>
    <row r="4657">
      <c r="A4657" s="14"/>
      <c r="B4657" s="14"/>
      <c r="C4657" s="14"/>
      <c r="D4657" s="14"/>
      <c r="E4657" s="14"/>
      <c r="F4657" s="14"/>
      <c r="G4657" s="14"/>
      <c r="H4657" s="14"/>
      <c r="I4657" s="14"/>
      <c r="J4657" s="14"/>
      <c r="K4657" s="14"/>
      <c r="L4657" s="14"/>
      <c r="M4657" s="14"/>
      <c r="N4657" s="14"/>
      <c r="O4657" s="14"/>
      <c r="P4657" s="14"/>
      <c r="Q4657" s="14"/>
      <c r="R4657" s="14"/>
      <c r="S4657" s="14"/>
      <c r="T4657" s="14"/>
      <c r="U4657" s="14"/>
      <c r="V4657" s="14"/>
      <c r="W4657" s="14"/>
      <c r="X4657" s="14"/>
      <c r="Y4657" s="14"/>
      <c r="Z4657" s="14"/>
    </row>
    <row r="4658">
      <c r="A4658" s="14"/>
      <c r="B4658" s="14"/>
      <c r="C4658" s="14"/>
      <c r="D4658" s="14"/>
      <c r="E4658" s="14"/>
      <c r="F4658" s="14"/>
      <c r="G4658" s="14"/>
      <c r="H4658" s="14"/>
      <c r="I4658" s="14"/>
      <c r="J4658" s="14"/>
      <c r="K4658" s="14"/>
      <c r="L4658" s="14"/>
      <c r="M4658" s="14"/>
      <c r="N4658" s="14"/>
      <c r="O4658" s="14"/>
      <c r="P4658" s="14"/>
      <c r="Q4658" s="14"/>
      <c r="R4658" s="14"/>
      <c r="S4658" s="14"/>
      <c r="T4658" s="14"/>
      <c r="U4658" s="14"/>
      <c r="V4658" s="14"/>
      <c r="W4658" s="14"/>
      <c r="X4658" s="14"/>
      <c r="Y4658" s="14"/>
      <c r="Z4658" s="14"/>
    </row>
    <row r="4659">
      <c r="A4659" s="14"/>
      <c r="B4659" s="14"/>
      <c r="C4659" s="14"/>
      <c r="D4659" s="14"/>
      <c r="E4659" s="14"/>
      <c r="F4659" s="14"/>
      <c r="G4659" s="14"/>
      <c r="H4659" s="14"/>
      <c r="I4659" s="14"/>
      <c r="J4659" s="14"/>
      <c r="K4659" s="14"/>
      <c r="L4659" s="14"/>
      <c r="M4659" s="14"/>
      <c r="N4659" s="14"/>
      <c r="O4659" s="14"/>
      <c r="P4659" s="14"/>
      <c r="Q4659" s="14"/>
      <c r="R4659" s="14"/>
      <c r="S4659" s="14"/>
      <c r="T4659" s="14"/>
      <c r="U4659" s="14"/>
      <c r="V4659" s="14"/>
      <c r="W4659" s="14"/>
      <c r="X4659" s="14"/>
      <c r="Y4659" s="14"/>
      <c r="Z4659" s="14"/>
    </row>
    <row r="4660">
      <c r="A4660" s="14"/>
      <c r="B4660" s="14"/>
      <c r="C4660" s="14"/>
      <c r="D4660" s="14"/>
      <c r="E4660" s="14"/>
      <c r="F4660" s="14"/>
      <c r="G4660" s="14"/>
      <c r="H4660" s="14"/>
      <c r="I4660" s="14"/>
      <c r="J4660" s="14"/>
      <c r="K4660" s="14"/>
      <c r="L4660" s="14"/>
      <c r="M4660" s="14"/>
      <c r="N4660" s="14"/>
      <c r="O4660" s="14"/>
      <c r="P4660" s="14"/>
      <c r="Q4660" s="14"/>
      <c r="R4660" s="14"/>
      <c r="S4660" s="14"/>
      <c r="T4660" s="14"/>
      <c r="U4660" s="14"/>
      <c r="V4660" s="14"/>
      <c r="W4660" s="14"/>
      <c r="X4660" s="14"/>
      <c r="Y4660" s="14"/>
      <c r="Z4660" s="14"/>
    </row>
    <row r="4661">
      <c r="A4661" s="14"/>
      <c r="B4661" s="14"/>
      <c r="C4661" s="14"/>
      <c r="D4661" s="14"/>
      <c r="E4661" s="14"/>
      <c r="F4661" s="14"/>
      <c r="G4661" s="14"/>
      <c r="H4661" s="14"/>
      <c r="I4661" s="14"/>
      <c r="J4661" s="14"/>
      <c r="K4661" s="14"/>
      <c r="L4661" s="14"/>
      <c r="M4661" s="14"/>
      <c r="N4661" s="14"/>
      <c r="O4661" s="14"/>
      <c r="P4661" s="14"/>
      <c r="Q4661" s="14"/>
      <c r="R4661" s="14"/>
      <c r="S4661" s="14"/>
      <c r="T4661" s="14"/>
      <c r="U4661" s="14"/>
      <c r="V4661" s="14"/>
      <c r="W4661" s="14"/>
      <c r="X4661" s="14"/>
      <c r="Y4661" s="14"/>
      <c r="Z4661" s="14"/>
    </row>
    <row r="4662">
      <c r="A4662" s="14"/>
      <c r="B4662" s="14"/>
      <c r="C4662" s="14"/>
      <c r="D4662" s="14"/>
      <c r="E4662" s="14"/>
      <c r="F4662" s="14"/>
      <c r="G4662" s="14"/>
      <c r="H4662" s="14"/>
      <c r="I4662" s="14"/>
      <c r="J4662" s="14"/>
      <c r="K4662" s="14"/>
      <c r="L4662" s="14"/>
      <c r="M4662" s="14"/>
      <c r="N4662" s="14"/>
      <c r="O4662" s="14"/>
      <c r="P4662" s="14"/>
      <c r="Q4662" s="14"/>
      <c r="R4662" s="14"/>
      <c r="S4662" s="14"/>
      <c r="T4662" s="14"/>
      <c r="U4662" s="14"/>
      <c r="V4662" s="14"/>
      <c r="W4662" s="14"/>
      <c r="X4662" s="14"/>
      <c r="Y4662" s="14"/>
      <c r="Z4662" s="14"/>
    </row>
    <row r="4663">
      <c r="A4663" s="14"/>
      <c r="B4663" s="14"/>
      <c r="C4663" s="14"/>
      <c r="D4663" s="14"/>
      <c r="E4663" s="14"/>
      <c r="F4663" s="14"/>
      <c r="G4663" s="14"/>
      <c r="H4663" s="14"/>
      <c r="I4663" s="14"/>
      <c r="J4663" s="14"/>
      <c r="K4663" s="14"/>
      <c r="L4663" s="14"/>
      <c r="M4663" s="14"/>
      <c r="N4663" s="14"/>
      <c r="O4663" s="14"/>
      <c r="P4663" s="14"/>
      <c r="Q4663" s="14"/>
      <c r="R4663" s="14"/>
      <c r="S4663" s="14"/>
      <c r="T4663" s="14"/>
      <c r="U4663" s="14"/>
      <c r="V4663" s="14"/>
      <c r="W4663" s="14"/>
      <c r="X4663" s="14"/>
      <c r="Y4663" s="14"/>
      <c r="Z4663" s="14"/>
    </row>
    <row r="4664">
      <c r="A4664" s="14"/>
      <c r="B4664" s="14"/>
      <c r="C4664" s="14"/>
      <c r="D4664" s="14"/>
      <c r="E4664" s="14"/>
      <c r="F4664" s="14"/>
      <c r="G4664" s="14"/>
      <c r="H4664" s="14"/>
      <c r="I4664" s="14"/>
      <c r="J4664" s="14"/>
      <c r="K4664" s="14"/>
      <c r="L4664" s="14"/>
      <c r="M4664" s="14"/>
      <c r="N4664" s="14"/>
      <c r="O4664" s="14"/>
      <c r="P4664" s="14"/>
      <c r="Q4664" s="14"/>
      <c r="R4664" s="14"/>
      <c r="S4664" s="14"/>
      <c r="T4664" s="14"/>
      <c r="U4664" s="14"/>
      <c r="V4664" s="14"/>
      <c r="W4664" s="14"/>
      <c r="X4664" s="14"/>
      <c r="Y4664" s="14"/>
      <c r="Z4664" s="14"/>
    </row>
    <row r="4665">
      <c r="A4665" s="14"/>
      <c r="B4665" s="14"/>
      <c r="C4665" s="14"/>
      <c r="D4665" s="14"/>
      <c r="E4665" s="14"/>
      <c r="F4665" s="14"/>
      <c r="G4665" s="14"/>
      <c r="H4665" s="14"/>
      <c r="I4665" s="14"/>
      <c r="J4665" s="14"/>
      <c r="K4665" s="14"/>
      <c r="L4665" s="14"/>
      <c r="M4665" s="14"/>
      <c r="N4665" s="14"/>
      <c r="O4665" s="14"/>
      <c r="P4665" s="14"/>
      <c r="Q4665" s="14"/>
      <c r="R4665" s="14"/>
      <c r="S4665" s="14"/>
      <c r="T4665" s="14"/>
      <c r="U4665" s="14"/>
      <c r="V4665" s="14"/>
      <c r="W4665" s="14"/>
      <c r="X4665" s="14"/>
      <c r="Y4665" s="14"/>
      <c r="Z4665" s="14"/>
    </row>
    <row r="4666">
      <c r="A4666" s="14"/>
      <c r="B4666" s="14"/>
      <c r="C4666" s="14"/>
      <c r="D4666" s="14"/>
      <c r="E4666" s="14"/>
      <c r="F4666" s="14"/>
      <c r="G4666" s="14"/>
      <c r="H4666" s="14"/>
      <c r="I4666" s="14"/>
      <c r="J4666" s="14"/>
      <c r="K4666" s="14"/>
      <c r="L4666" s="14"/>
      <c r="M4666" s="14"/>
      <c r="N4666" s="14"/>
      <c r="O4666" s="14"/>
      <c r="P4666" s="14"/>
      <c r="Q4666" s="14"/>
      <c r="R4666" s="14"/>
      <c r="S4666" s="14"/>
      <c r="T4666" s="14"/>
      <c r="U4666" s="14"/>
      <c r="V4666" s="14"/>
      <c r="W4666" s="14"/>
      <c r="X4666" s="14"/>
      <c r="Y4666" s="14"/>
      <c r="Z4666" s="14"/>
    </row>
    <row r="4667">
      <c r="A4667" s="14"/>
      <c r="B4667" s="14"/>
      <c r="C4667" s="14"/>
      <c r="D4667" s="14"/>
      <c r="E4667" s="14"/>
      <c r="F4667" s="14"/>
      <c r="G4667" s="14"/>
      <c r="H4667" s="14"/>
      <c r="I4667" s="14"/>
      <c r="J4667" s="14"/>
      <c r="K4667" s="14"/>
      <c r="L4667" s="14"/>
      <c r="M4667" s="14"/>
      <c r="N4667" s="14"/>
      <c r="O4667" s="14"/>
      <c r="P4667" s="14"/>
      <c r="Q4667" s="14"/>
      <c r="R4667" s="14"/>
      <c r="S4667" s="14"/>
      <c r="T4667" s="14"/>
      <c r="U4667" s="14"/>
      <c r="V4667" s="14"/>
      <c r="W4667" s="14"/>
      <c r="X4667" s="14"/>
      <c r="Y4667" s="14"/>
      <c r="Z4667" s="14"/>
    </row>
    <row r="4668">
      <c r="A4668" s="14"/>
      <c r="B4668" s="14"/>
      <c r="C4668" s="14"/>
      <c r="D4668" s="14"/>
      <c r="E4668" s="14"/>
      <c r="F4668" s="14"/>
      <c r="G4668" s="14"/>
      <c r="H4668" s="14"/>
      <c r="I4668" s="14"/>
      <c r="J4668" s="14"/>
      <c r="K4668" s="14"/>
      <c r="L4668" s="14"/>
      <c r="M4668" s="14"/>
      <c r="N4668" s="14"/>
      <c r="O4668" s="14"/>
      <c r="P4668" s="14"/>
      <c r="Q4668" s="14"/>
      <c r="R4668" s="14"/>
      <c r="S4668" s="14"/>
      <c r="T4668" s="14"/>
      <c r="U4668" s="14"/>
      <c r="V4668" s="14"/>
      <c r="W4668" s="14"/>
      <c r="X4668" s="14"/>
      <c r="Y4668" s="14"/>
      <c r="Z4668" s="14"/>
    </row>
    <row r="4669">
      <c r="A4669" s="14"/>
      <c r="B4669" s="14"/>
      <c r="C4669" s="14"/>
      <c r="D4669" s="14"/>
      <c r="E4669" s="14"/>
      <c r="F4669" s="14"/>
      <c r="G4669" s="14"/>
      <c r="H4669" s="14"/>
      <c r="I4669" s="14"/>
      <c r="J4669" s="14"/>
      <c r="K4669" s="14"/>
      <c r="L4669" s="14"/>
      <c r="M4669" s="14"/>
      <c r="N4669" s="14"/>
      <c r="O4669" s="14"/>
      <c r="P4669" s="14"/>
      <c r="Q4669" s="14"/>
      <c r="R4669" s="14"/>
      <c r="S4669" s="14"/>
      <c r="T4669" s="14"/>
      <c r="U4669" s="14"/>
      <c r="V4669" s="14"/>
      <c r="W4669" s="14"/>
      <c r="X4669" s="14"/>
      <c r="Y4669" s="14"/>
      <c r="Z4669" s="14"/>
    </row>
    <row r="4670">
      <c r="A4670" s="14"/>
      <c r="B4670" s="14"/>
      <c r="C4670" s="14"/>
      <c r="D4670" s="14"/>
      <c r="E4670" s="14"/>
      <c r="F4670" s="14"/>
      <c r="G4670" s="14"/>
      <c r="H4670" s="14"/>
      <c r="I4670" s="14"/>
      <c r="J4670" s="14"/>
      <c r="K4670" s="14"/>
      <c r="L4670" s="14"/>
      <c r="M4670" s="14"/>
      <c r="N4670" s="14"/>
      <c r="O4670" s="14"/>
      <c r="P4670" s="14"/>
      <c r="Q4670" s="14"/>
      <c r="R4670" s="14"/>
      <c r="S4670" s="14"/>
      <c r="T4670" s="14"/>
      <c r="U4670" s="14"/>
      <c r="V4670" s="14"/>
      <c r="W4670" s="14"/>
      <c r="X4670" s="14"/>
      <c r="Y4670" s="14"/>
      <c r="Z4670" s="14"/>
    </row>
    <row r="4671">
      <c r="A4671" s="14"/>
      <c r="B4671" s="14"/>
      <c r="C4671" s="14"/>
      <c r="D4671" s="14"/>
      <c r="E4671" s="14"/>
      <c r="F4671" s="14"/>
      <c r="G4671" s="14"/>
      <c r="H4671" s="14"/>
      <c r="I4671" s="14"/>
      <c r="J4671" s="14"/>
      <c r="K4671" s="14"/>
      <c r="L4671" s="14"/>
      <c r="M4671" s="14"/>
      <c r="N4671" s="14"/>
      <c r="O4671" s="14"/>
      <c r="P4671" s="14"/>
      <c r="Q4671" s="14"/>
      <c r="R4671" s="14"/>
      <c r="S4671" s="14"/>
      <c r="T4671" s="14"/>
      <c r="U4671" s="14"/>
      <c r="V4671" s="14"/>
      <c r="W4671" s="14"/>
      <c r="X4671" s="14"/>
      <c r="Y4671" s="14"/>
      <c r="Z4671" s="14"/>
    </row>
    <row r="4672">
      <c r="A4672" s="14"/>
      <c r="B4672" s="14"/>
      <c r="C4672" s="14"/>
      <c r="D4672" s="14"/>
      <c r="E4672" s="14"/>
      <c r="F4672" s="14"/>
      <c r="G4672" s="14"/>
      <c r="H4672" s="14"/>
      <c r="I4672" s="14"/>
      <c r="J4672" s="14"/>
      <c r="K4672" s="14"/>
      <c r="L4672" s="14"/>
      <c r="M4672" s="14"/>
      <c r="N4672" s="14"/>
      <c r="O4672" s="14"/>
      <c r="P4672" s="14"/>
      <c r="Q4672" s="14"/>
      <c r="R4672" s="14"/>
      <c r="S4672" s="14"/>
      <c r="T4672" s="14"/>
      <c r="U4672" s="14"/>
      <c r="V4672" s="14"/>
      <c r="W4672" s="14"/>
      <c r="X4672" s="14"/>
      <c r="Y4672" s="14"/>
      <c r="Z4672" s="14"/>
    </row>
    <row r="4673">
      <c r="A4673" s="14"/>
      <c r="B4673" s="14"/>
      <c r="C4673" s="14"/>
      <c r="D4673" s="14"/>
      <c r="E4673" s="14"/>
      <c r="F4673" s="14"/>
      <c r="G4673" s="14"/>
      <c r="H4673" s="14"/>
      <c r="I4673" s="14"/>
      <c r="J4673" s="14"/>
      <c r="K4673" s="14"/>
      <c r="L4673" s="14"/>
      <c r="M4673" s="14"/>
      <c r="N4673" s="14"/>
      <c r="O4673" s="14"/>
      <c r="P4673" s="14"/>
      <c r="Q4673" s="14"/>
      <c r="R4673" s="14"/>
      <c r="S4673" s="14"/>
      <c r="T4673" s="14"/>
      <c r="U4673" s="14"/>
      <c r="V4673" s="14"/>
      <c r="W4673" s="14"/>
      <c r="X4673" s="14"/>
      <c r="Y4673" s="14"/>
      <c r="Z4673" s="14"/>
    </row>
    <row r="4674">
      <c r="A4674" s="14"/>
      <c r="B4674" s="14"/>
      <c r="C4674" s="14"/>
      <c r="D4674" s="14"/>
      <c r="E4674" s="14"/>
      <c r="F4674" s="14"/>
      <c r="G4674" s="14"/>
      <c r="H4674" s="14"/>
      <c r="I4674" s="14"/>
      <c r="J4674" s="14"/>
      <c r="K4674" s="14"/>
      <c r="L4674" s="14"/>
      <c r="M4674" s="14"/>
      <c r="N4674" s="14"/>
      <c r="O4674" s="14"/>
      <c r="P4674" s="14"/>
      <c r="Q4674" s="14"/>
      <c r="R4674" s="14"/>
      <c r="S4674" s="14"/>
      <c r="T4674" s="14"/>
      <c r="U4674" s="14"/>
      <c r="V4674" s="14"/>
      <c r="W4674" s="14"/>
      <c r="X4674" s="14"/>
      <c r="Y4674" s="14"/>
      <c r="Z4674" s="14"/>
    </row>
    <row r="4675">
      <c r="A4675" s="14"/>
      <c r="B4675" s="14"/>
      <c r="C4675" s="14"/>
      <c r="D4675" s="14"/>
      <c r="E4675" s="14"/>
      <c r="F4675" s="14"/>
      <c r="G4675" s="14"/>
      <c r="H4675" s="14"/>
      <c r="I4675" s="14"/>
      <c r="J4675" s="14"/>
      <c r="K4675" s="14"/>
      <c r="L4675" s="14"/>
      <c r="M4675" s="14"/>
      <c r="N4675" s="14"/>
      <c r="O4675" s="14"/>
      <c r="P4675" s="14"/>
      <c r="Q4675" s="14"/>
      <c r="R4675" s="14"/>
      <c r="S4675" s="14"/>
      <c r="T4675" s="14"/>
      <c r="U4675" s="14"/>
      <c r="V4675" s="14"/>
      <c r="W4675" s="14"/>
      <c r="X4675" s="14"/>
      <c r="Y4675" s="14"/>
      <c r="Z4675" s="14"/>
    </row>
    <row r="4676">
      <c r="A4676" s="14"/>
      <c r="B4676" s="14"/>
      <c r="C4676" s="14"/>
      <c r="D4676" s="14"/>
      <c r="E4676" s="14"/>
      <c r="F4676" s="14"/>
      <c r="G4676" s="14"/>
      <c r="H4676" s="14"/>
      <c r="I4676" s="14"/>
      <c r="J4676" s="14"/>
      <c r="K4676" s="14"/>
      <c r="L4676" s="14"/>
      <c r="M4676" s="14"/>
      <c r="N4676" s="14"/>
      <c r="O4676" s="14"/>
      <c r="P4676" s="14"/>
      <c r="Q4676" s="14"/>
      <c r="R4676" s="14"/>
      <c r="S4676" s="14"/>
      <c r="T4676" s="14"/>
      <c r="U4676" s="14"/>
      <c r="V4676" s="14"/>
      <c r="W4676" s="14"/>
      <c r="X4676" s="14"/>
      <c r="Y4676" s="14"/>
      <c r="Z4676" s="14"/>
    </row>
    <row r="4677">
      <c r="A4677" s="14"/>
      <c r="B4677" s="14"/>
      <c r="C4677" s="14"/>
      <c r="D4677" s="14"/>
      <c r="E4677" s="14"/>
      <c r="F4677" s="14"/>
      <c r="G4677" s="14"/>
      <c r="H4677" s="14"/>
      <c r="I4677" s="14"/>
      <c r="J4677" s="14"/>
      <c r="K4677" s="14"/>
      <c r="L4677" s="14"/>
      <c r="M4677" s="14"/>
      <c r="N4677" s="14"/>
      <c r="O4677" s="14"/>
      <c r="P4677" s="14"/>
      <c r="Q4677" s="14"/>
      <c r="R4677" s="14"/>
      <c r="S4677" s="14"/>
      <c r="T4677" s="14"/>
      <c r="U4677" s="14"/>
      <c r="V4677" s="14"/>
      <c r="W4677" s="14"/>
      <c r="X4677" s="14"/>
      <c r="Y4677" s="14"/>
      <c r="Z4677" s="14"/>
    </row>
    <row r="4678">
      <c r="A4678" s="14"/>
      <c r="B4678" s="14"/>
      <c r="C4678" s="14"/>
      <c r="D4678" s="14"/>
      <c r="E4678" s="14"/>
      <c r="F4678" s="14"/>
      <c r="G4678" s="14"/>
      <c r="H4678" s="14"/>
      <c r="I4678" s="14"/>
      <c r="J4678" s="14"/>
      <c r="K4678" s="14"/>
      <c r="L4678" s="14"/>
      <c r="M4678" s="14"/>
      <c r="N4678" s="14"/>
      <c r="O4678" s="14"/>
      <c r="P4678" s="14"/>
      <c r="Q4678" s="14"/>
      <c r="R4678" s="14"/>
      <c r="S4678" s="14"/>
      <c r="T4678" s="14"/>
      <c r="U4678" s="14"/>
      <c r="V4678" s="14"/>
      <c r="W4678" s="14"/>
      <c r="X4678" s="14"/>
      <c r="Y4678" s="14"/>
      <c r="Z4678" s="14"/>
    </row>
    <row r="4679">
      <c r="A4679" s="14"/>
      <c r="B4679" s="14"/>
      <c r="C4679" s="14"/>
      <c r="D4679" s="14"/>
      <c r="E4679" s="14"/>
      <c r="F4679" s="14"/>
      <c r="G4679" s="14"/>
      <c r="H4679" s="14"/>
      <c r="I4679" s="14"/>
      <c r="J4679" s="14"/>
      <c r="K4679" s="14"/>
      <c r="L4679" s="14"/>
      <c r="M4679" s="14"/>
      <c r="N4679" s="14"/>
      <c r="O4679" s="14"/>
      <c r="P4679" s="14"/>
      <c r="Q4679" s="14"/>
      <c r="R4679" s="14"/>
      <c r="S4679" s="14"/>
      <c r="T4679" s="14"/>
      <c r="U4679" s="14"/>
      <c r="V4679" s="14"/>
      <c r="W4679" s="14"/>
      <c r="X4679" s="14"/>
      <c r="Y4679" s="14"/>
      <c r="Z4679" s="14"/>
    </row>
    <row r="4680">
      <c r="A4680" s="14"/>
      <c r="B4680" s="14"/>
      <c r="C4680" s="14"/>
      <c r="D4680" s="14"/>
      <c r="E4680" s="14"/>
      <c r="F4680" s="14"/>
      <c r="G4680" s="14"/>
      <c r="H4680" s="14"/>
      <c r="I4680" s="14"/>
      <c r="J4680" s="14"/>
      <c r="K4680" s="14"/>
      <c r="L4680" s="14"/>
      <c r="M4680" s="14"/>
      <c r="N4680" s="14"/>
      <c r="O4680" s="14"/>
      <c r="P4680" s="14"/>
      <c r="Q4680" s="14"/>
      <c r="R4680" s="14"/>
      <c r="S4680" s="14"/>
      <c r="T4680" s="14"/>
      <c r="U4680" s="14"/>
      <c r="V4680" s="14"/>
      <c r="W4680" s="14"/>
      <c r="X4680" s="14"/>
      <c r="Y4680" s="14"/>
      <c r="Z4680" s="14"/>
    </row>
    <row r="4681">
      <c r="A4681" s="14"/>
      <c r="B4681" s="14"/>
      <c r="C4681" s="14"/>
      <c r="D4681" s="14"/>
      <c r="E4681" s="14"/>
      <c r="F4681" s="14"/>
      <c r="G4681" s="14"/>
      <c r="H4681" s="14"/>
      <c r="I4681" s="14"/>
      <c r="J4681" s="14"/>
      <c r="K4681" s="14"/>
      <c r="L4681" s="14"/>
      <c r="M4681" s="14"/>
      <c r="N4681" s="14"/>
      <c r="O4681" s="14"/>
      <c r="P4681" s="14"/>
      <c r="Q4681" s="14"/>
      <c r="R4681" s="14"/>
      <c r="S4681" s="14"/>
      <c r="T4681" s="14"/>
      <c r="U4681" s="14"/>
      <c r="V4681" s="14"/>
      <c r="W4681" s="14"/>
      <c r="X4681" s="14"/>
      <c r="Y4681" s="14"/>
      <c r="Z4681" s="14"/>
    </row>
    <row r="4682">
      <c r="A4682" s="14"/>
      <c r="B4682" s="14"/>
      <c r="C4682" s="14"/>
      <c r="D4682" s="14"/>
      <c r="E4682" s="14"/>
      <c r="F4682" s="14"/>
      <c r="G4682" s="14"/>
      <c r="H4682" s="14"/>
      <c r="I4682" s="14"/>
      <c r="J4682" s="14"/>
      <c r="K4682" s="14"/>
      <c r="L4682" s="14"/>
      <c r="M4682" s="14"/>
      <c r="N4682" s="14"/>
      <c r="O4682" s="14"/>
      <c r="P4682" s="14"/>
      <c r="Q4682" s="14"/>
      <c r="R4682" s="14"/>
      <c r="S4682" s="14"/>
      <c r="T4682" s="14"/>
      <c r="U4682" s="14"/>
      <c r="V4682" s="14"/>
      <c r="W4682" s="14"/>
      <c r="X4682" s="14"/>
      <c r="Y4682" s="14"/>
      <c r="Z4682" s="14"/>
    </row>
    <row r="4683">
      <c r="A4683" s="14"/>
      <c r="B4683" s="14"/>
      <c r="C4683" s="14"/>
      <c r="D4683" s="14"/>
      <c r="E4683" s="14"/>
      <c r="F4683" s="14"/>
      <c r="G4683" s="14"/>
      <c r="H4683" s="14"/>
      <c r="I4683" s="14"/>
      <c r="J4683" s="14"/>
      <c r="K4683" s="14"/>
      <c r="L4683" s="14"/>
      <c r="M4683" s="14"/>
      <c r="N4683" s="14"/>
      <c r="O4683" s="14"/>
      <c r="P4683" s="14"/>
      <c r="Q4683" s="14"/>
      <c r="R4683" s="14"/>
      <c r="S4683" s="14"/>
      <c r="T4683" s="14"/>
      <c r="U4683" s="14"/>
      <c r="V4683" s="14"/>
      <c r="W4683" s="14"/>
      <c r="X4683" s="14"/>
      <c r="Y4683" s="14"/>
      <c r="Z4683" s="14"/>
    </row>
    <row r="4684">
      <c r="A4684" s="14"/>
      <c r="B4684" s="14"/>
      <c r="C4684" s="14"/>
      <c r="D4684" s="14"/>
      <c r="E4684" s="14"/>
      <c r="F4684" s="14"/>
      <c r="G4684" s="14"/>
      <c r="H4684" s="14"/>
      <c r="I4684" s="14"/>
      <c r="J4684" s="14"/>
      <c r="K4684" s="14"/>
      <c r="L4684" s="14"/>
      <c r="M4684" s="14"/>
      <c r="N4684" s="14"/>
      <c r="O4684" s="14"/>
      <c r="P4684" s="14"/>
      <c r="Q4684" s="14"/>
      <c r="R4684" s="14"/>
      <c r="S4684" s="14"/>
      <c r="T4684" s="14"/>
      <c r="U4684" s="14"/>
      <c r="V4684" s="14"/>
      <c r="W4684" s="14"/>
      <c r="X4684" s="14"/>
      <c r="Y4684" s="14"/>
      <c r="Z4684" s="14"/>
    </row>
    <row r="4685">
      <c r="A4685" s="14"/>
      <c r="B4685" s="14"/>
      <c r="C4685" s="14"/>
      <c r="D4685" s="14"/>
      <c r="E4685" s="14"/>
      <c r="F4685" s="14"/>
      <c r="G4685" s="14"/>
      <c r="H4685" s="14"/>
      <c r="I4685" s="14"/>
      <c r="J4685" s="14"/>
      <c r="K4685" s="14"/>
      <c r="L4685" s="14"/>
      <c r="M4685" s="14"/>
      <c r="N4685" s="14"/>
      <c r="O4685" s="14"/>
      <c r="P4685" s="14"/>
      <c r="Q4685" s="14"/>
      <c r="R4685" s="14"/>
      <c r="S4685" s="14"/>
      <c r="T4685" s="14"/>
      <c r="U4685" s="14"/>
      <c r="V4685" s="14"/>
      <c r="W4685" s="14"/>
      <c r="X4685" s="14"/>
      <c r="Y4685" s="14"/>
      <c r="Z4685" s="14"/>
    </row>
    <row r="4686">
      <c r="A4686" s="14"/>
      <c r="B4686" s="14"/>
      <c r="C4686" s="14"/>
      <c r="D4686" s="14"/>
      <c r="E4686" s="14"/>
      <c r="F4686" s="14"/>
      <c r="G4686" s="14"/>
      <c r="H4686" s="14"/>
      <c r="I4686" s="14"/>
      <c r="J4686" s="14"/>
      <c r="K4686" s="14"/>
      <c r="L4686" s="14"/>
      <c r="M4686" s="14"/>
      <c r="N4686" s="14"/>
      <c r="O4686" s="14"/>
      <c r="P4686" s="14"/>
      <c r="Q4686" s="14"/>
      <c r="R4686" s="14"/>
      <c r="S4686" s="14"/>
      <c r="T4686" s="14"/>
      <c r="U4686" s="14"/>
      <c r="V4686" s="14"/>
      <c r="W4686" s="14"/>
      <c r="X4686" s="14"/>
      <c r="Y4686" s="14"/>
      <c r="Z4686" s="14"/>
    </row>
    <row r="4687">
      <c r="A4687" s="14"/>
      <c r="B4687" s="14"/>
      <c r="C4687" s="14"/>
      <c r="D4687" s="14"/>
      <c r="E4687" s="14"/>
      <c r="F4687" s="14"/>
      <c r="G4687" s="14"/>
      <c r="H4687" s="14"/>
      <c r="I4687" s="14"/>
      <c r="J4687" s="14"/>
      <c r="K4687" s="14"/>
      <c r="L4687" s="14"/>
      <c r="M4687" s="14"/>
      <c r="N4687" s="14"/>
      <c r="O4687" s="14"/>
      <c r="P4687" s="14"/>
      <c r="Q4687" s="14"/>
      <c r="R4687" s="14"/>
      <c r="S4687" s="14"/>
      <c r="T4687" s="14"/>
      <c r="U4687" s="14"/>
      <c r="V4687" s="14"/>
      <c r="W4687" s="14"/>
      <c r="X4687" s="14"/>
      <c r="Y4687" s="14"/>
      <c r="Z4687" s="14"/>
    </row>
    <row r="4688">
      <c r="A4688" s="14"/>
      <c r="B4688" s="14"/>
      <c r="C4688" s="14"/>
      <c r="D4688" s="14"/>
      <c r="E4688" s="14"/>
      <c r="F4688" s="14"/>
      <c r="G4688" s="14"/>
      <c r="H4688" s="14"/>
      <c r="I4688" s="14"/>
      <c r="J4688" s="14"/>
      <c r="K4688" s="14"/>
      <c r="L4688" s="14"/>
      <c r="M4688" s="14"/>
      <c r="N4688" s="14"/>
      <c r="O4688" s="14"/>
      <c r="P4688" s="14"/>
      <c r="Q4688" s="14"/>
      <c r="R4688" s="14"/>
      <c r="S4688" s="14"/>
      <c r="T4688" s="14"/>
      <c r="U4688" s="14"/>
      <c r="V4688" s="14"/>
      <c r="W4688" s="14"/>
      <c r="X4688" s="14"/>
      <c r="Y4688" s="14"/>
      <c r="Z4688" s="14"/>
    </row>
    <row r="4689">
      <c r="A4689" s="14"/>
      <c r="B4689" s="14"/>
      <c r="C4689" s="14"/>
      <c r="D4689" s="14"/>
      <c r="E4689" s="14"/>
      <c r="F4689" s="14"/>
      <c r="G4689" s="14"/>
      <c r="H4689" s="14"/>
      <c r="I4689" s="14"/>
      <c r="J4689" s="14"/>
      <c r="K4689" s="14"/>
      <c r="L4689" s="14"/>
      <c r="M4689" s="14"/>
      <c r="N4689" s="14"/>
      <c r="O4689" s="14"/>
      <c r="P4689" s="14"/>
      <c r="Q4689" s="14"/>
      <c r="R4689" s="14"/>
      <c r="S4689" s="14"/>
      <c r="T4689" s="14"/>
      <c r="U4689" s="14"/>
      <c r="V4689" s="14"/>
      <c r="W4689" s="14"/>
      <c r="X4689" s="14"/>
      <c r="Y4689" s="14"/>
      <c r="Z4689" s="14"/>
    </row>
    <row r="4690">
      <c r="A4690" s="14"/>
      <c r="B4690" s="14"/>
      <c r="C4690" s="14"/>
      <c r="D4690" s="14"/>
      <c r="E4690" s="14"/>
      <c r="F4690" s="14"/>
      <c r="G4690" s="14"/>
      <c r="H4690" s="14"/>
      <c r="I4690" s="14"/>
      <c r="J4690" s="14"/>
      <c r="K4690" s="14"/>
      <c r="L4690" s="14"/>
      <c r="M4690" s="14"/>
      <c r="N4690" s="14"/>
      <c r="O4690" s="14"/>
      <c r="P4690" s="14"/>
      <c r="Q4690" s="14"/>
      <c r="R4690" s="14"/>
      <c r="S4690" s="14"/>
      <c r="T4690" s="14"/>
      <c r="U4690" s="14"/>
      <c r="V4690" s="14"/>
      <c r="W4690" s="14"/>
      <c r="X4690" s="14"/>
      <c r="Y4690" s="14"/>
      <c r="Z4690" s="14"/>
    </row>
    <row r="4691">
      <c r="A4691" s="14"/>
      <c r="B4691" s="14"/>
      <c r="C4691" s="14"/>
      <c r="D4691" s="14"/>
      <c r="E4691" s="14"/>
      <c r="F4691" s="14"/>
      <c r="G4691" s="14"/>
      <c r="H4691" s="14"/>
      <c r="I4691" s="14"/>
      <c r="J4691" s="14"/>
      <c r="K4691" s="14"/>
      <c r="L4691" s="14"/>
      <c r="M4691" s="14"/>
      <c r="N4691" s="14"/>
      <c r="O4691" s="14"/>
      <c r="P4691" s="14"/>
      <c r="Q4691" s="14"/>
      <c r="R4691" s="14"/>
      <c r="S4691" s="14"/>
      <c r="T4691" s="14"/>
      <c r="U4691" s="14"/>
      <c r="V4691" s="14"/>
      <c r="W4691" s="14"/>
      <c r="X4691" s="14"/>
      <c r="Y4691" s="14"/>
      <c r="Z4691" s="14"/>
    </row>
    <row r="4692">
      <c r="A4692" s="14"/>
      <c r="B4692" s="14"/>
      <c r="C4692" s="14"/>
      <c r="D4692" s="14"/>
      <c r="E4692" s="14"/>
      <c r="F4692" s="14"/>
      <c r="G4692" s="14"/>
      <c r="H4692" s="14"/>
      <c r="I4692" s="14"/>
      <c r="J4692" s="14"/>
      <c r="K4692" s="14"/>
      <c r="L4692" s="14"/>
      <c r="M4692" s="14"/>
      <c r="N4692" s="14"/>
      <c r="O4692" s="14"/>
      <c r="P4692" s="14"/>
      <c r="Q4692" s="14"/>
      <c r="R4692" s="14"/>
      <c r="S4692" s="14"/>
      <c r="T4692" s="14"/>
      <c r="U4692" s="14"/>
      <c r="V4692" s="14"/>
      <c r="W4692" s="14"/>
      <c r="X4692" s="14"/>
      <c r="Y4692" s="14"/>
      <c r="Z4692" s="14"/>
    </row>
    <row r="4693">
      <c r="A4693" s="14"/>
      <c r="B4693" s="14"/>
      <c r="C4693" s="14"/>
      <c r="D4693" s="14"/>
      <c r="E4693" s="14"/>
      <c r="F4693" s="14"/>
      <c r="G4693" s="14"/>
      <c r="H4693" s="14"/>
      <c r="I4693" s="14"/>
      <c r="J4693" s="14"/>
      <c r="K4693" s="14"/>
      <c r="L4693" s="14"/>
      <c r="M4693" s="14"/>
      <c r="N4693" s="14"/>
      <c r="O4693" s="14"/>
      <c r="P4693" s="14"/>
      <c r="Q4693" s="14"/>
      <c r="R4693" s="14"/>
      <c r="S4693" s="14"/>
      <c r="T4693" s="14"/>
      <c r="U4693" s="14"/>
      <c r="V4693" s="14"/>
      <c r="W4693" s="14"/>
      <c r="X4693" s="14"/>
      <c r="Y4693" s="14"/>
      <c r="Z4693" s="14"/>
    </row>
    <row r="4694">
      <c r="A4694" s="14"/>
      <c r="B4694" s="14"/>
      <c r="C4694" s="14"/>
      <c r="D4694" s="14"/>
      <c r="E4694" s="14"/>
      <c r="F4694" s="14"/>
      <c r="G4694" s="14"/>
      <c r="H4694" s="14"/>
      <c r="I4694" s="14"/>
      <c r="J4694" s="14"/>
      <c r="K4694" s="14"/>
      <c r="L4694" s="14"/>
      <c r="M4694" s="14"/>
      <c r="N4694" s="14"/>
      <c r="O4694" s="14"/>
      <c r="P4694" s="14"/>
      <c r="Q4694" s="14"/>
      <c r="R4694" s="14"/>
      <c r="S4694" s="14"/>
      <c r="T4694" s="14"/>
      <c r="U4694" s="14"/>
      <c r="V4694" s="14"/>
      <c r="W4694" s="14"/>
      <c r="X4694" s="14"/>
      <c r="Y4694" s="14"/>
      <c r="Z4694" s="14"/>
    </row>
    <row r="4695">
      <c r="A4695" s="14"/>
      <c r="B4695" s="14"/>
      <c r="C4695" s="14"/>
      <c r="D4695" s="14"/>
      <c r="E4695" s="14"/>
      <c r="F4695" s="14"/>
      <c r="G4695" s="14"/>
      <c r="H4695" s="14"/>
      <c r="I4695" s="14"/>
      <c r="J4695" s="14"/>
      <c r="K4695" s="14"/>
      <c r="L4695" s="14"/>
      <c r="M4695" s="14"/>
      <c r="N4695" s="14"/>
      <c r="O4695" s="14"/>
      <c r="P4695" s="14"/>
      <c r="Q4695" s="14"/>
      <c r="R4695" s="14"/>
      <c r="S4695" s="14"/>
      <c r="T4695" s="14"/>
      <c r="U4695" s="14"/>
      <c r="V4695" s="14"/>
      <c r="W4695" s="14"/>
      <c r="X4695" s="14"/>
      <c r="Y4695" s="14"/>
      <c r="Z4695" s="14"/>
    </row>
    <row r="4696">
      <c r="A4696" s="14"/>
      <c r="B4696" s="14"/>
      <c r="C4696" s="14"/>
      <c r="D4696" s="14"/>
      <c r="E4696" s="14"/>
      <c r="F4696" s="14"/>
      <c r="G4696" s="14"/>
      <c r="H4696" s="14"/>
      <c r="I4696" s="14"/>
      <c r="J4696" s="14"/>
      <c r="K4696" s="14"/>
      <c r="L4696" s="14"/>
      <c r="M4696" s="14"/>
      <c r="N4696" s="14"/>
      <c r="O4696" s="14"/>
      <c r="P4696" s="14"/>
      <c r="Q4696" s="14"/>
      <c r="R4696" s="14"/>
      <c r="S4696" s="14"/>
      <c r="T4696" s="14"/>
      <c r="U4696" s="14"/>
      <c r="V4696" s="14"/>
      <c r="W4696" s="14"/>
      <c r="X4696" s="14"/>
      <c r="Y4696" s="14"/>
      <c r="Z4696" s="14"/>
    </row>
    <row r="4697">
      <c r="A4697" s="14"/>
      <c r="B4697" s="14"/>
      <c r="C4697" s="14"/>
      <c r="D4697" s="14"/>
      <c r="E4697" s="14"/>
      <c r="F4697" s="14"/>
      <c r="G4697" s="14"/>
      <c r="H4697" s="14"/>
      <c r="I4697" s="14"/>
      <c r="J4697" s="14"/>
      <c r="K4697" s="14"/>
      <c r="L4697" s="14"/>
      <c r="M4697" s="14"/>
      <c r="N4697" s="14"/>
      <c r="O4697" s="14"/>
      <c r="P4697" s="14"/>
      <c r="Q4697" s="14"/>
      <c r="R4697" s="14"/>
      <c r="S4697" s="14"/>
      <c r="T4697" s="14"/>
      <c r="U4697" s="14"/>
      <c r="V4697" s="14"/>
      <c r="W4697" s="14"/>
      <c r="X4697" s="14"/>
      <c r="Y4697" s="14"/>
      <c r="Z4697" s="14"/>
    </row>
    <row r="4698">
      <c r="A4698" s="14"/>
      <c r="B4698" s="14"/>
      <c r="C4698" s="14"/>
      <c r="D4698" s="14"/>
      <c r="E4698" s="14"/>
      <c r="F4698" s="14"/>
      <c r="G4698" s="14"/>
      <c r="H4698" s="14"/>
      <c r="I4698" s="14"/>
      <c r="J4698" s="14"/>
      <c r="K4698" s="14"/>
      <c r="L4698" s="14"/>
      <c r="M4698" s="14"/>
      <c r="N4698" s="14"/>
      <c r="O4698" s="14"/>
      <c r="P4698" s="14"/>
      <c r="Q4698" s="14"/>
      <c r="R4698" s="14"/>
      <c r="S4698" s="14"/>
      <c r="T4698" s="14"/>
      <c r="U4698" s="14"/>
      <c r="V4698" s="14"/>
      <c r="W4698" s="14"/>
      <c r="X4698" s="14"/>
      <c r="Y4698" s="14"/>
      <c r="Z4698" s="14"/>
    </row>
    <row r="4699">
      <c r="A4699" s="14"/>
      <c r="B4699" s="14"/>
      <c r="C4699" s="14"/>
      <c r="D4699" s="14"/>
      <c r="E4699" s="14"/>
      <c r="F4699" s="14"/>
      <c r="G4699" s="14"/>
      <c r="H4699" s="14"/>
      <c r="I4699" s="14"/>
      <c r="J4699" s="14"/>
      <c r="K4699" s="14"/>
      <c r="L4699" s="14"/>
      <c r="M4699" s="14"/>
      <c r="N4699" s="14"/>
      <c r="O4699" s="14"/>
      <c r="P4699" s="14"/>
      <c r="Q4699" s="14"/>
      <c r="R4699" s="14"/>
      <c r="S4699" s="14"/>
      <c r="T4699" s="14"/>
      <c r="U4699" s="14"/>
      <c r="V4699" s="14"/>
      <c r="W4699" s="14"/>
      <c r="X4699" s="14"/>
      <c r="Y4699" s="14"/>
      <c r="Z4699" s="14"/>
    </row>
    <row r="4700">
      <c r="A4700" s="14"/>
      <c r="B4700" s="14"/>
      <c r="C4700" s="14"/>
      <c r="D4700" s="14"/>
      <c r="E4700" s="14"/>
      <c r="F4700" s="14"/>
      <c r="G4700" s="14"/>
      <c r="H4700" s="14"/>
      <c r="I4700" s="14"/>
      <c r="J4700" s="14"/>
      <c r="K4700" s="14"/>
      <c r="L4700" s="14"/>
      <c r="M4700" s="14"/>
      <c r="N4700" s="14"/>
      <c r="O4700" s="14"/>
      <c r="P4700" s="14"/>
      <c r="Q4700" s="14"/>
      <c r="R4700" s="14"/>
      <c r="S4700" s="14"/>
      <c r="T4700" s="14"/>
      <c r="U4700" s="14"/>
      <c r="V4700" s="14"/>
      <c r="W4700" s="14"/>
      <c r="X4700" s="14"/>
      <c r="Y4700" s="14"/>
      <c r="Z4700" s="14"/>
    </row>
    <row r="4701">
      <c r="A4701" s="14"/>
      <c r="B4701" s="14"/>
      <c r="C4701" s="14"/>
      <c r="D4701" s="14"/>
      <c r="E4701" s="14"/>
      <c r="F4701" s="14"/>
      <c r="G4701" s="14"/>
      <c r="H4701" s="14"/>
      <c r="I4701" s="14"/>
      <c r="J4701" s="14"/>
      <c r="K4701" s="14"/>
      <c r="L4701" s="14"/>
      <c r="M4701" s="14"/>
      <c r="N4701" s="14"/>
      <c r="O4701" s="14"/>
      <c r="P4701" s="14"/>
      <c r="Q4701" s="14"/>
      <c r="R4701" s="14"/>
      <c r="S4701" s="14"/>
      <c r="T4701" s="14"/>
      <c r="U4701" s="14"/>
      <c r="V4701" s="14"/>
      <c r="W4701" s="14"/>
      <c r="X4701" s="14"/>
      <c r="Y4701" s="14"/>
      <c r="Z4701" s="14"/>
    </row>
    <row r="4702">
      <c r="A4702" s="14"/>
      <c r="B4702" s="14"/>
      <c r="C4702" s="14"/>
      <c r="D4702" s="14"/>
      <c r="E4702" s="14"/>
      <c r="F4702" s="14"/>
      <c r="G4702" s="14"/>
      <c r="H4702" s="14"/>
      <c r="I4702" s="14"/>
      <c r="J4702" s="14"/>
      <c r="K4702" s="14"/>
      <c r="L4702" s="14"/>
      <c r="M4702" s="14"/>
      <c r="N4702" s="14"/>
      <c r="O4702" s="14"/>
      <c r="P4702" s="14"/>
      <c r="Q4702" s="14"/>
      <c r="R4702" s="14"/>
      <c r="S4702" s="14"/>
      <c r="T4702" s="14"/>
      <c r="U4702" s="14"/>
      <c r="V4702" s="14"/>
      <c r="W4702" s="14"/>
      <c r="X4702" s="14"/>
      <c r="Y4702" s="14"/>
      <c r="Z4702" s="14"/>
    </row>
    <row r="4703">
      <c r="A4703" s="14"/>
      <c r="B4703" s="14"/>
      <c r="C4703" s="14"/>
      <c r="D4703" s="14"/>
      <c r="E4703" s="14"/>
      <c r="F4703" s="14"/>
      <c r="G4703" s="14"/>
      <c r="H4703" s="14"/>
      <c r="I4703" s="14"/>
      <c r="J4703" s="14"/>
      <c r="K4703" s="14"/>
      <c r="L4703" s="14"/>
      <c r="M4703" s="14"/>
      <c r="N4703" s="14"/>
      <c r="O4703" s="14"/>
      <c r="P4703" s="14"/>
      <c r="Q4703" s="14"/>
      <c r="R4703" s="14"/>
      <c r="S4703" s="14"/>
      <c r="T4703" s="14"/>
      <c r="U4703" s="14"/>
      <c r="V4703" s="14"/>
      <c r="W4703" s="14"/>
      <c r="X4703" s="14"/>
      <c r="Y4703" s="14"/>
      <c r="Z4703" s="14"/>
    </row>
    <row r="4704">
      <c r="A4704" s="14"/>
      <c r="B4704" s="14"/>
      <c r="C4704" s="14"/>
      <c r="D4704" s="14"/>
      <c r="E4704" s="14"/>
      <c r="F4704" s="14"/>
      <c r="G4704" s="14"/>
      <c r="H4704" s="14"/>
      <c r="I4704" s="14"/>
      <c r="J4704" s="14"/>
      <c r="K4704" s="14"/>
      <c r="L4704" s="14"/>
      <c r="M4704" s="14"/>
      <c r="N4704" s="14"/>
      <c r="O4704" s="14"/>
      <c r="P4704" s="14"/>
      <c r="Q4704" s="14"/>
      <c r="R4704" s="14"/>
      <c r="S4704" s="14"/>
      <c r="T4704" s="14"/>
      <c r="U4704" s="14"/>
      <c r="V4704" s="14"/>
      <c r="W4704" s="14"/>
      <c r="X4704" s="14"/>
      <c r="Y4704" s="14"/>
      <c r="Z4704" s="14"/>
    </row>
    <row r="4705">
      <c r="A4705" s="14"/>
      <c r="B4705" s="14"/>
      <c r="C4705" s="14"/>
      <c r="D4705" s="14"/>
      <c r="E4705" s="14"/>
      <c r="F4705" s="14"/>
      <c r="G4705" s="14"/>
      <c r="H4705" s="14"/>
      <c r="I4705" s="14"/>
      <c r="J4705" s="14"/>
      <c r="K4705" s="14"/>
      <c r="L4705" s="14"/>
      <c r="M4705" s="14"/>
      <c r="N4705" s="14"/>
      <c r="O4705" s="14"/>
      <c r="P4705" s="14"/>
      <c r="Q4705" s="14"/>
      <c r="R4705" s="14"/>
      <c r="S4705" s="14"/>
      <c r="T4705" s="14"/>
      <c r="U4705" s="14"/>
      <c r="V4705" s="14"/>
      <c r="W4705" s="14"/>
      <c r="X4705" s="14"/>
      <c r="Y4705" s="14"/>
      <c r="Z4705" s="14"/>
    </row>
    <row r="4706">
      <c r="A4706" s="14"/>
      <c r="B4706" s="14"/>
      <c r="C4706" s="14"/>
      <c r="D4706" s="14"/>
      <c r="E4706" s="14"/>
      <c r="F4706" s="14"/>
      <c r="G4706" s="14"/>
      <c r="H4706" s="14"/>
      <c r="I4706" s="14"/>
      <c r="J4706" s="14"/>
      <c r="K4706" s="14"/>
      <c r="L4706" s="14"/>
      <c r="M4706" s="14"/>
      <c r="N4706" s="14"/>
      <c r="O4706" s="14"/>
      <c r="P4706" s="14"/>
      <c r="Q4706" s="14"/>
      <c r="R4706" s="14"/>
      <c r="S4706" s="14"/>
      <c r="T4706" s="14"/>
      <c r="U4706" s="14"/>
      <c r="V4706" s="14"/>
      <c r="W4706" s="14"/>
      <c r="X4706" s="14"/>
      <c r="Y4706" s="14"/>
      <c r="Z4706" s="14"/>
    </row>
    <row r="4707">
      <c r="A4707" s="14"/>
      <c r="B4707" s="14"/>
      <c r="C4707" s="14"/>
      <c r="D4707" s="14"/>
      <c r="E4707" s="14"/>
      <c r="F4707" s="14"/>
      <c r="G4707" s="14"/>
      <c r="H4707" s="14"/>
      <c r="I4707" s="14"/>
      <c r="J4707" s="14"/>
      <c r="K4707" s="14"/>
      <c r="L4707" s="14"/>
      <c r="M4707" s="14"/>
      <c r="N4707" s="14"/>
      <c r="O4707" s="14"/>
      <c r="P4707" s="14"/>
      <c r="Q4707" s="14"/>
      <c r="R4707" s="14"/>
      <c r="S4707" s="14"/>
      <c r="T4707" s="14"/>
      <c r="U4707" s="14"/>
      <c r="V4707" s="14"/>
      <c r="W4707" s="14"/>
      <c r="X4707" s="14"/>
      <c r="Y4707" s="14"/>
      <c r="Z4707" s="14"/>
    </row>
    <row r="4708">
      <c r="A4708" s="14"/>
      <c r="B4708" s="14"/>
      <c r="C4708" s="14"/>
      <c r="D4708" s="14"/>
      <c r="E4708" s="14"/>
      <c r="F4708" s="14"/>
      <c r="G4708" s="14"/>
      <c r="H4708" s="14"/>
      <c r="I4708" s="14"/>
      <c r="J4708" s="14"/>
      <c r="K4708" s="14"/>
      <c r="L4708" s="14"/>
      <c r="M4708" s="14"/>
      <c r="N4708" s="14"/>
      <c r="O4708" s="14"/>
      <c r="P4708" s="14"/>
      <c r="Q4708" s="14"/>
      <c r="R4708" s="14"/>
      <c r="S4708" s="14"/>
      <c r="T4708" s="14"/>
      <c r="U4708" s="14"/>
      <c r="V4708" s="14"/>
      <c r="W4708" s="14"/>
      <c r="X4708" s="14"/>
      <c r="Y4708" s="14"/>
      <c r="Z4708" s="14"/>
    </row>
    <row r="4709">
      <c r="A4709" s="14"/>
      <c r="B4709" s="14"/>
      <c r="C4709" s="14"/>
      <c r="D4709" s="14"/>
      <c r="E4709" s="14"/>
      <c r="F4709" s="14"/>
      <c r="G4709" s="14"/>
      <c r="H4709" s="14"/>
      <c r="I4709" s="14"/>
      <c r="J4709" s="14"/>
      <c r="K4709" s="14"/>
      <c r="L4709" s="14"/>
      <c r="M4709" s="14"/>
      <c r="N4709" s="14"/>
      <c r="O4709" s="14"/>
      <c r="P4709" s="14"/>
      <c r="Q4709" s="14"/>
      <c r="R4709" s="14"/>
      <c r="S4709" s="14"/>
      <c r="T4709" s="14"/>
      <c r="U4709" s="14"/>
      <c r="V4709" s="14"/>
      <c r="W4709" s="14"/>
      <c r="X4709" s="14"/>
      <c r="Y4709" s="14"/>
      <c r="Z4709" s="14"/>
    </row>
    <row r="4710">
      <c r="A4710" s="14"/>
      <c r="B4710" s="14"/>
      <c r="C4710" s="14"/>
      <c r="D4710" s="14"/>
      <c r="E4710" s="14"/>
      <c r="F4710" s="14"/>
      <c r="G4710" s="14"/>
      <c r="H4710" s="14"/>
      <c r="I4710" s="14"/>
      <c r="J4710" s="14"/>
      <c r="K4710" s="14"/>
      <c r="L4710" s="14"/>
      <c r="M4710" s="14"/>
      <c r="N4710" s="14"/>
      <c r="O4710" s="14"/>
      <c r="P4710" s="14"/>
      <c r="Q4710" s="14"/>
      <c r="R4710" s="14"/>
      <c r="S4710" s="14"/>
      <c r="T4710" s="14"/>
      <c r="U4710" s="14"/>
      <c r="V4710" s="14"/>
      <c r="W4710" s="14"/>
      <c r="X4710" s="14"/>
      <c r="Y4710" s="14"/>
      <c r="Z4710" s="14"/>
    </row>
    <row r="4711">
      <c r="A4711" s="14"/>
      <c r="B4711" s="14"/>
      <c r="C4711" s="14"/>
      <c r="D4711" s="14"/>
      <c r="E4711" s="14"/>
      <c r="F4711" s="14"/>
      <c r="G4711" s="14"/>
      <c r="H4711" s="14"/>
      <c r="I4711" s="14"/>
      <c r="J4711" s="14"/>
      <c r="K4711" s="14"/>
      <c r="L4711" s="14"/>
      <c r="M4711" s="14"/>
      <c r="N4711" s="14"/>
      <c r="O4711" s="14"/>
      <c r="P4711" s="14"/>
      <c r="Q4711" s="14"/>
      <c r="R4711" s="14"/>
      <c r="S4711" s="14"/>
      <c r="T4711" s="14"/>
      <c r="U4711" s="14"/>
      <c r="V4711" s="14"/>
      <c r="W4711" s="14"/>
      <c r="X4711" s="14"/>
      <c r="Y4711" s="14"/>
      <c r="Z4711" s="14"/>
    </row>
    <row r="4712">
      <c r="A4712" s="14"/>
      <c r="B4712" s="14"/>
      <c r="C4712" s="14"/>
      <c r="D4712" s="14"/>
      <c r="E4712" s="14"/>
      <c r="F4712" s="14"/>
      <c r="G4712" s="14"/>
      <c r="H4712" s="14"/>
      <c r="I4712" s="14"/>
      <c r="J4712" s="14"/>
      <c r="K4712" s="14"/>
      <c r="L4712" s="14"/>
      <c r="M4712" s="14"/>
      <c r="N4712" s="14"/>
      <c r="O4712" s="14"/>
      <c r="P4712" s="14"/>
      <c r="Q4712" s="14"/>
      <c r="R4712" s="14"/>
      <c r="S4712" s="14"/>
      <c r="T4712" s="14"/>
      <c r="U4712" s="14"/>
      <c r="V4712" s="14"/>
      <c r="W4712" s="14"/>
      <c r="X4712" s="14"/>
      <c r="Y4712" s="14"/>
      <c r="Z4712" s="14"/>
    </row>
    <row r="4713">
      <c r="A4713" s="14"/>
      <c r="B4713" s="14"/>
      <c r="C4713" s="14"/>
      <c r="D4713" s="14"/>
      <c r="E4713" s="14"/>
      <c r="F4713" s="14"/>
      <c r="G4713" s="14"/>
      <c r="H4713" s="14"/>
      <c r="I4713" s="14"/>
      <c r="J4713" s="14"/>
      <c r="K4713" s="14"/>
      <c r="L4713" s="14"/>
      <c r="M4713" s="14"/>
      <c r="N4713" s="14"/>
      <c r="O4713" s="14"/>
      <c r="P4713" s="14"/>
      <c r="Q4713" s="14"/>
      <c r="R4713" s="14"/>
      <c r="S4713" s="14"/>
      <c r="T4713" s="14"/>
      <c r="U4713" s="14"/>
      <c r="V4713" s="14"/>
      <c r="W4713" s="14"/>
      <c r="X4713" s="14"/>
      <c r="Y4713" s="14"/>
      <c r="Z4713" s="14"/>
    </row>
    <row r="4714">
      <c r="A4714" s="14"/>
      <c r="B4714" s="14"/>
      <c r="C4714" s="14"/>
      <c r="D4714" s="14"/>
      <c r="E4714" s="14"/>
      <c r="F4714" s="14"/>
      <c r="G4714" s="14"/>
      <c r="H4714" s="14"/>
      <c r="I4714" s="14"/>
      <c r="J4714" s="14"/>
      <c r="K4714" s="14"/>
      <c r="L4714" s="14"/>
      <c r="M4714" s="14"/>
      <c r="N4714" s="14"/>
      <c r="O4714" s="14"/>
      <c r="P4714" s="14"/>
      <c r="Q4714" s="14"/>
      <c r="R4714" s="14"/>
      <c r="S4714" s="14"/>
      <c r="T4714" s="14"/>
      <c r="U4714" s="14"/>
      <c r="V4714" s="14"/>
      <c r="W4714" s="14"/>
      <c r="X4714" s="14"/>
      <c r="Y4714" s="14"/>
      <c r="Z4714" s="14"/>
    </row>
    <row r="4715">
      <c r="A4715" s="14"/>
      <c r="B4715" s="14"/>
      <c r="C4715" s="14"/>
      <c r="D4715" s="14"/>
      <c r="E4715" s="14"/>
      <c r="F4715" s="14"/>
      <c r="G4715" s="14"/>
      <c r="H4715" s="14"/>
      <c r="I4715" s="14"/>
      <c r="J4715" s="14"/>
      <c r="K4715" s="14"/>
      <c r="L4715" s="14"/>
      <c r="M4715" s="14"/>
      <c r="N4715" s="14"/>
      <c r="O4715" s="14"/>
      <c r="P4715" s="14"/>
      <c r="Q4715" s="14"/>
      <c r="R4715" s="14"/>
      <c r="S4715" s="14"/>
      <c r="T4715" s="14"/>
      <c r="U4715" s="14"/>
      <c r="V4715" s="14"/>
      <c r="W4715" s="14"/>
      <c r="X4715" s="14"/>
      <c r="Y4715" s="14"/>
      <c r="Z4715" s="14"/>
    </row>
    <row r="4716">
      <c r="A4716" s="14"/>
      <c r="B4716" s="14"/>
      <c r="C4716" s="14"/>
      <c r="D4716" s="14"/>
      <c r="E4716" s="14"/>
      <c r="F4716" s="14"/>
      <c r="G4716" s="14"/>
      <c r="H4716" s="14"/>
      <c r="I4716" s="14"/>
      <c r="J4716" s="14"/>
      <c r="K4716" s="14"/>
      <c r="L4716" s="14"/>
      <c r="M4716" s="14"/>
      <c r="N4716" s="14"/>
      <c r="O4716" s="14"/>
      <c r="P4716" s="14"/>
      <c r="Q4716" s="14"/>
      <c r="R4716" s="14"/>
      <c r="S4716" s="14"/>
      <c r="T4716" s="14"/>
      <c r="U4716" s="14"/>
      <c r="V4716" s="14"/>
      <c r="W4716" s="14"/>
      <c r="X4716" s="14"/>
      <c r="Y4716" s="14"/>
      <c r="Z4716" s="14"/>
    </row>
    <row r="4717">
      <c r="A4717" s="14"/>
      <c r="B4717" s="14"/>
      <c r="C4717" s="14"/>
      <c r="D4717" s="14"/>
      <c r="E4717" s="14"/>
      <c r="F4717" s="14"/>
      <c r="G4717" s="14"/>
      <c r="H4717" s="14"/>
      <c r="I4717" s="14"/>
      <c r="J4717" s="14"/>
      <c r="K4717" s="14"/>
      <c r="L4717" s="14"/>
      <c r="M4717" s="14"/>
      <c r="N4717" s="14"/>
      <c r="O4717" s="14"/>
      <c r="P4717" s="14"/>
      <c r="Q4717" s="14"/>
      <c r="R4717" s="14"/>
      <c r="S4717" s="14"/>
      <c r="T4717" s="14"/>
      <c r="U4717" s="14"/>
      <c r="V4717" s="14"/>
      <c r="W4717" s="14"/>
      <c r="X4717" s="14"/>
      <c r="Y4717" s="14"/>
      <c r="Z4717" s="14"/>
    </row>
    <row r="4718">
      <c r="A4718" s="14"/>
      <c r="B4718" s="14"/>
      <c r="C4718" s="14"/>
      <c r="D4718" s="14"/>
      <c r="E4718" s="14"/>
      <c r="F4718" s="14"/>
      <c r="G4718" s="14"/>
      <c r="H4718" s="14"/>
      <c r="I4718" s="14"/>
      <c r="J4718" s="14"/>
      <c r="K4718" s="14"/>
      <c r="L4718" s="14"/>
      <c r="M4718" s="14"/>
      <c r="N4718" s="14"/>
      <c r="O4718" s="14"/>
      <c r="P4718" s="14"/>
      <c r="Q4718" s="14"/>
      <c r="R4718" s="14"/>
      <c r="S4718" s="14"/>
      <c r="T4718" s="14"/>
      <c r="U4718" s="14"/>
      <c r="V4718" s="14"/>
      <c r="W4718" s="14"/>
      <c r="X4718" s="14"/>
      <c r="Y4718" s="14"/>
      <c r="Z4718" s="14"/>
    </row>
    <row r="4719">
      <c r="A4719" s="14"/>
      <c r="B4719" s="14"/>
      <c r="C4719" s="14"/>
      <c r="D4719" s="14"/>
      <c r="E4719" s="14"/>
      <c r="F4719" s="14"/>
      <c r="G4719" s="14"/>
      <c r="H4719" s="14"/>
      <c r="I4719" s="14"/>
      <c r="J4719" s="14"/>
      <c r="K4719" s="14"/>
      <c r="L4719" s="14"/>
      <c r="M4719" s="14"/>
      <c r="N4719" s="14"/>
      <c r="O4719" s="14"/>
      <c r="P4719" s="14"/>
      <c r="Q4719" s="14"/>
      <c r="R4719" s="14"/>
      <c r="S4719" s="14"/>
      <c r="T4719" s="14"/>
      <c r="U4719" s="14"/>
      <c r="V4719" s="14"/>
      <c r="W4719" s="14"/>
      <c r="X4719" s="14"/>
      <c r="Y4719" s="14"/>
      <c r="Z4719" s="14"/>
    </row>
    <row r="4720">
      <c r="A4720" s="14"/>
      <c r="B4720" s="14"/>
      <c r="C4720" s="14"/>
      <c r="D4720" s="14"/>
      <c r="E4720" s="14"/>
      <c r="F4720" s="14"/>
      <c r="G4720" s="14"/>
      <c r="H4720" s="14"/>
      <c r="I4720" s="14"/>
      <c r="J4720" s="14"/>
      <c r="K4720" s="14"/>
      <c r="L4720" s="14"/>
      <c r="M4720" s="14"/>
      <c r="N4720" s="14"/>
      <c r="O4720" s="14"/>
      <c r="P4720" s="14"/>
      <c r="Q4720" s="14"/>
      <c r="R4720" s="14"/>
      <c r="S4720" s="14"/>
      <c r="T4720" s="14"/>
      <c r="U4720" s="14"/>
      <c r="V4720" s="14"/>
      <c r="W4720" s="14"/>
      <c r="X4720" s="14"/>
      <c r="Y4720" s="14"/>
      <c r="Z4720" s="14"/>
    </row>
    <row r="4721">
      <c r="A4721" s="14"/>
      <c r="B4721" s="14"/>
      <c r="C4721" s="14"/>
      <c r="D4721" s="14"/>
      <c r="E4721" s="14"/>
      <c r="F4721" s="14"/>
      <c r="G4721" s="14"/>
      <c r="H4721" s="14"/>
      <c r="I4721" s="14"/>
      <c r="J4721" s="14"/>
      <c r="K4721" s="14"/>
      <c r="L4721" s="14"/>
      <c r="M4721" s="14"/>
      <c r="N4721" s="14"/>
      <c r="O4721" s="14"/>
      <c r="P4721" s="14"/>
      <c r="Q4721" s="14"/>
      <c r="R4721" s="14"/>
      <c r="S4721" s="14"/>
      <c r="T4721" s="14"/>
      <c r="U4721" s="14"/>
      <c r="V4721" s="14"/>
      <c r="W4721" s="14"/>
      <c r="X4721" s="14"/>
      <c r="Y4721" s="14"/>
      <c r="Z4721" s="14"/>
    </row>
    <row r="4722">
      <c r="A4722" s="14"/>
      <c r="B4722" s="14"/>
      <c r="C4722" s="14"/>
      <c r="D4722" s="14"/>
      <c r="E4722" s="14"/>
      <c r="F4722" s="14"/>
      <c r="G4722" s="14"/>
      <c r="H4722" s="14"/>
      <c r="I4722" s="14"/>
      <c r="J4722" s="14"/>
      <c r="K4722" s="14"/>
      <c r="L4722" s="14"/>
      <c r="M4722" s="14"/>
      <c r="N4722" s="14"/>
      <c r="O4722" s="14"/>
      <c r="P4722" s="14"/>
      <c r="Q4722" s="14"/>
      <c r="R4722" s="14"/>
      <c r="S4722" s="14"/>
      <c r="T4722" s="14"/>
      <c r="U4722" s="14"/>
      <c r="V4722" s="14"/>
      <c r="W4722" s="14"/>
      <c r="X4722" s="14"/>
      <c r="Y4722" s="14"/>
      <c r="Z4722" s="14"/>
    </row>
    <row r="4723">
      <c r="A4723" s="14"/>
      <c r="B4723" s="14"/>
      <c r="C4723" s="14"/>
      <c r="D4723" s="14"/>
      <c r="E4723" s="14"/>
      <c r="F4723" s="14"/>
      <c r="G4723" s="14"/>
      <c r="H4723" s="14"/>
      <c r="I4723" s="14"/>
      <c r="J4723" s="14"/>
      <c r="K4723" s="14"/>
      <c r="L4723" s="14"/>
      <c r="M4723" s="14"/>
      <c r="N4723" s="14"/>
      <c r="O4723" s="14"/>
      <c r="P4723" s="14"/>
      <c r="Q4723" s="14"/>
      <c r="R4723" s="14"/>
      <c r="S4723" s="14"/>
      <c r="T4723" s="14"/>
      <c r="U4723" s="14"/>
      <c r="V4723" s="14"/>
      <c r="W4723" s="14"/>
      <c r="X4723" s="14"/>
      <c r="Y4723" s="14"/>
      <c r="Z4723" s="14"/>
    </row>
    <row r="4724">
      <c r="A4724" s="14"/>
      <c r="B4724" s="14"/>
      <c r="C4724" s="14"/>
      <c r="D4724" s="14"/>
      <c r="E4724" s="14"/>
      <c r="F4724" s="14"/>
      <c r="G4724" s="14"/>
      <c r="H4724" s="14"/>
      <c r="I4724" s="14"/>
      <c r="J4724" s="14"/>
      <c r="K4724" s="14"/>
      <c r="L4724" s="14"/>
      <c r="M4724" s="14"/>
      <c r="N4724" s="14"/>
      <c r="O4724" s="14"/>
      <c r="P4724" s="14"/>
      <c r="Q4724" s="14"/>
      <c r="R4724" s="14"/>
      <c r="S4724" s="14"/>
      <c r="T4724" s="14"/>
      <c r="U4724" s="14"/>
      <c r="V4724" s="14"/>
      <c r="W4724" s="14"/>
      <c r="X4724" s="14"/>
      <c r="Y4724" s="14"/>
      <c r="Z4724" s="14"/>
    </row>
    <row r="4725">
      <c r="A4725" s="14"/>
      <c r="B4725" s="14"/>
      <c r="C4725" s="14"/>
      <c r="D4725" s="14"/>
      <c r="E4725" s="14"/>
      <c r="F4725" s="14"/>
      <c r="G4725" s="14"/>
      <c r="H4725" s="14"/>
      <c r="I4725" s="14"/>
      <c r="J4725" s="14"/>
      <c r="K4725" s="14"/>
      <c r="L4725" s="14"/>
      <c r="M4725" s="14"/>
      <c r="N4725" s="14"/>
      <c r="O4725" s="14"/>
      <c r="P4725" s="14"/>
      <c r="Q4725" s="14"/>
      <c r="R4725" s="14"/>
      <c r="S4725" s="14"/>
      <c r="T4725" s="14"/>
      <c r="U4725" s="14"/>
      <c r="V4725" s="14"/>
      <c r="W4725" s="14"/>
      <c r="X4725" s="14"/>
      <c r="Y4725" s="14"/>
      <c r="Z4725" s="14"/>
    </row>
    <row r="4726">
      <c r="A4726" s="14"/>
      <c r="B4726" s="14"/>
      <c r="C4726" s="14"/>
      <c r="D4726" s="14"/>
      <c r="E4726" s="14"/>
      <c r="F4726" s="14"/>
      <c r="G4726" s="14"/>
      <c r="H4726" s="14"/>
      <c r="I4726" s="14"/>
      <c r="J4726" s="14"/>
      <c r="K4726" s="14"/>
      <c r="L4726" s="14"/>
      <c r="M4726" s="14"/>
      <c r="N4726" s="14"/>
      <c r="O4726" s="14"/>
      <c r="P4726" s="14"/>
      <c r="Q4726" s="14"/>
      <c r="R4726" s="14"/>
      <c r="S4726" s="14"/>
      <c r="T4726" s="14"/>
      <c r="U4726" s="14"/>
      <c r="V4726" s="14"/>
      <c r="W4726" s="14"/>
      <c r="X4726" s="14"/>
      <c r="Y4726" s="14"/>
      <c r="Z4726" s="14"/>
    </row>
    <row r="4727">
      <c r="A4727" s="14"/>
      <c r="B4727" s="14"/>
      <c r="C4727" s="14"/>
      <c r="D4727" s="14"/>
      <c r="E4727" s="14"/>
      <c r="F4727" s="14"/>
      <c r="G4727" s="14"/>
      <c r="H4727" s="14"/>
      <c r="I4727" s="14"/>
      <c r="J4727" s="14"/>
      <c r="K4727" s="14"/>
      <c r="L4727" s="14"/>
      <c r="M4727" s="14"/>
      <c r="N4727" s="14"/>
      <c r="O4727" s="14"/>
      <c r="P4727" s="14"/>
      <c r="Q4727" s="14"/>
      <c r="R4727" s="14"/>
      <c r="S4727" s="14"/>
      <c r="T4727" s="14"/>
      <c r="U4727" s="14"/>
      <c r="V4727" s="14"/>
      <c r="W4727" s="14"/>
      <c r="X4727" s="14"/>
      <c r="Y4727" s="14"/>
      <c r="Z4727" s="14"/>
    </row>
    <row r="4728">
      <c r="A4728" s="14"/>
      <c r="B4728" s="14"/>
      <c r="C4728" s="14"/>
      <c r="D4728" s="14"/>
      <c r="E4728" s="14"/>
      <c r="F4728" s="14"/>
      <c r="G4728" s="14"/>
      <c r="H4728" s="14"/>
      <c r="I4728" s="14"/>
      <c r="J4728" s="14"/>
      <c r="K4728" s="14"/>
      <c r="L4728" s="14"/>
      <c r="M4728" s="14"/>
      <c r="N4728" s="14"/>
      <c r="O4728" s="14"/>
      <c r="P4728" s="14"/>
      <c r="Q4728" s="14"/>
      <c r="R4728" s="14"/>
      <c r="S4728" s="14"/>
      <c r="T4728" s="14"/>
      <c r="U4728" s="14"/>
      <c r="V4728" s="14"/>
      <c r="W4728" s="14"/>
      <c r="X4728" s="14"/>
      <c r="Y4728" s="14"/>
      <c r="Z4728" s="14"/>
    </row>
    <row r="4729">
      <c r="A4729" s="14"/>
      <c r="B4729" s="14"/>
      <c r="C4729" s="14"/>
      <c r="D4729" s="14"/>
      <c r="E4729" s="14"/>
      <c r="F4729" s="14"/>
      <c r="G4729" s="14"/>
      <c r="H4729" s="14"/>
      <c r="I4729" s="14"/>
      <c r="J4729" s="14"/>
      <c r="K4729" s="14"/>
      <c r="L4729" s="14"/>
      <c r="M4729" s="14"/>
      <c r="N4729" s="14"/>
      <c r="O4729" s="14"/>
      <c r="P4729" s="14"/>
      <c r="Q4729" s="14"/>
      <c r="R4729" s="14"/>
      <c r="S4729" s="14"/>
      <c r="T4729" s="14"/>
      <c r="U4729" s="14"/>
      <c r="V4729" s="14"/>
      <c r="W4729" s="14"/>
      <c r="X4729" s="14"/>
      <c r="Y4729" s="14"/>
      <c r="Z4729" s="14"/>
    </row>
    <row r="4730">
      <c r="A4730" s="14"/>
      <c r="B4730" s="14"/>
      <c r="C4730" s="14"/>
      <c r="D4730" s="14"/>
      <c r="E4730" s="14"/>
      <c r="F4730" s="14"/>
      <c r="G4730" s="14"/>
      <c r="H4730" s="14"/>
      <c r="I4730" s="14"/>
      <c r="J4730" s="14"/>
      <c r="K4730" s="14"/>
      <c r="L4730" s="14"/>
      <c r="M4730" s="14"/>
      <c r="N4730" s="14"/>
      <c r="O4730" s="14"/>
      <c r="P4730" s="14"/>
      <c r="Q4730" s="14"/>
      <c r="R4730" s="14"/>
      <c r="S4730" s="14"/>
      <c r="T4730" s="14"/>
      <c r="U4730" s="14"/>
      <c r="V4730" s="14"/>
      <c r="W4730" s="14"/>
      <c r="X4730" s="14"/>
      <c r="Y4730" s="14"/>
      <c r="Z4730" s="14"/>
    </row>
    <row r="4731">
      <c r="A4731" s="14"/>
      <c r="B4731" s="14"/>
      <c r="C4731" s="14"/>
      <c r="D4731" s="14"/>
      <c r="E4731" s="14"/>
      <c r="F4731" s="14"/>
      <c r="G4731" s="14"/>
      <c r="H4731" s="14"/>
      <c r="I4731" s="14"/>
      <c r="J4731" s="14"/>
      <c r="K4731" s="14"/>
      <c r="L4731" s="14"/>
      <c r="M4731" s="14"/>
      <c r="N4731" s="14"/>
      <c r="O4731" s="14"/>
      <c r="P4731" s="14"/>
      <c r="Q4731" s="14"/>
      <c r="R4731" s="14"/>
      <c r="S4731" s="14"/>
      <c r="T4731" s="14"/>
      <c r="U4731" s="14"/>
      <c r="V4731" s="14"/>
      <c r="W4731" s="14"/>
      <c r="X4731" s="14"/>
      <c r="Y4731" s="14"/>
      <c r="Z4731" s="14"/>
    </row>
    <row r="4732">
      <c r="A4732" s="14"/>
      <c r="B4732" s="14"/>
      <c r="C4732" s="14"/>
      <c r="D4732" s="14"/>
      <c r="E4732" s="14"/>
      <c r="F4732" s="14"/>
      <c r="G4732" s="14"/>
      <c r="H4732" s="14"/>
      <c r="I4732" s="14"/>
      <c r="J4732" s="14"/>
      <c r="K4732" s="14"/>
      <c r="L4732" s="14"/>
      <c r="M4732" s="14"/>
      <c r="N4732" s="14"/>
      <c r="O4732" s="14"/>
      <c r="P4732" s="14"/>
      <c r="Q4732" s="14"/>
      <c r="R4732" s="14"/>
      <c r="S4732" s="14"/>
      <c r="T4732" s="14"/>
      <c r="U4732" s="14"/>
      <c r="V4732" s="14"/>
      <c r="W4732" s="14"/>
      <c r="X4732" s="14"/>
      <c r="Y4732" s="14"/>
      <c r="Z4732" s="14"/>
    </row>
    <row r="4733">
      <c r="A4733" s="14"/>
      <c r="B4733" s="14"/>
      <c r="C4733" s="14"/>
      <c r="D4733" s="14"/>
      <c r="E4733" s="14"/>
      <c r="F4733" s="14"/>
      <c r="G4733" s="14"/>
      <c r="H4733" s="14"/>
      <c r="I4733" s="14"/>
      <c r="J4733" s="14"/>
      <c r="K4733" s="14"/>
      <c r="L4733" s="14"/>
      <c r="M4733" s="14"/>
      <c r="N4733" s="14"/>
      <c r="O4733" s="14"/>
      <c r="P4733" s="14"/>
      <c r="Q4733" s="14"/>
      <c r="R4733" s="14"/>
      <c r="S4733" s="14"/>
      <c r="T4733" s="14"/>
      <c r="U4733" s="14"/>
      <c r="V4733" s="14"/>
      <c r="W4733" s="14"/>
      <c r="X4733" s="14"/>
      <c r="Y4733" s="14"/>
      <c r="Z4733" s="14"/>
    </row>
    <row r="4734">
      <c r="A4734" s="14"/>
      <c r="B4734" s="14"/>
      <c r="C4734" s="14"/>
      <c r="D4734" s="14"/>
      <c r="E4734" s="14"/>
      <c r="F4734" s="14"/>
      <c r="G4734" s="14"/>
      <c r="H4734" s="14"/>
      <c r="I4734" s="14"/>
      <c r="J4734" s="14"/>
      <c r="K4734" s="14"/>
      <c r="L4734" s="14"/>
      <c r="M4734" s="14"/>
      <c r="N4734" s="14"/>
      <c r="O4734" s="14"/>
      <c r="P4734" s="14"/>
      <c r="Q4734" s="14"/>
      <c r="R4734" s="14"/>
      <c r="S4734" s="14"/>
      <c r="T4734" s="14"/>
      <c r="U4734" s="14"/>
      <c r="V4734" s="14"/>
      <c r="W4734" s="14"/>
      <c r="X4734" s="14"/>
      <c r="Y4734" s="14"/>
      <c r="Z4734" s="14"/>
    </row>
    <row r="4735">
      <c r="A4735" s="14"/>
      <c r="B4735" s="14"/>
      <c r="C4735" s="14"/>
      <c r="D4735" s="14"/>
      <c r="E4735" s="14"/>
      <c r="F4735" s="14"/>
      <c r="G4735" s="14"/>
      <c r="H4735" s="14"/>
      <c r="I4735" s="14"/>
      <c r="J4735" s="14"/>
      <c r="K4735" s="14"/>
      <c r="L4735" s="14"/>
      <c r="M4735" s="14"/>
      <c r="N4735" s="14"/>
      <c r="O4735" s="14"/>
      <c r="P4735" s="14"/>
      <c r="Q4735" s="14"/>
      <c r="R4735" s="14"/>
      <c r="S4735" s="14"/>
      <c r="T4735" s="14"/>
      <c r="U4735" s="14"/>
      <c r="V4735" s="14"/>
      <c r="W4735" s="14"/>
      <c r="X4735" s="14"/>
      <c r="Y4735" s="14"/>
      <c r="Z4735" s="14"/>
    </row>
    <row r="4736">
      <c r="A4736" s="14"/>
      <c r="B4736" s="14"/>
      <c r="C4736" s="14"/>
      <c r="D4736" s="14"/>
      <c r="E4736" s="14"/>
      <c r="F4736" s="14"/>
      <c r="G4736" s="14"/>
      <c r="H4736" s="14"/>
      <c r="I4736" s="14"/>
      <c r="J4736" s="14"/>
      <c r="K4736" s="14"/>
      <c r="L4736" s="14"/>
      <c r="M4736" s="14"/>
      <c r="N4736" s="14"/>
      <c r="O4736" s="14"/>
      <c r="P4736" s="14"/>
      <c r="Q4736" s="14"/>
      <c r="R4736" s="14"/>
      <c r="S4736" s="14"/>
      <c r="T4736" s="14"/>
      <c r="U4736" s="14"/>
      <c r="V4736" s="14"/>
      <c r="W4736" s="14"/>
      <c r="X4736" s="14"/>
      <c r="Y4736" s="14"/>
      <c r="Z4736" s="14"/>
    </row>
    <row r="4737">
      <c r="A4737" s="14"/>
      <c r="B4737" s="14"/>
      <c r="C4737" s="14"/>
      <c r="D4737" s="14"/>
      <c r="E4737" s="14"/>
      <c r="F4737" s="14"/>
      <c r="G4737" s="14"/>
      <c r="H4737" s="14"/>
      <c r="I4737" s="14"/>
      <c r="J4737" s="14"/>
      <c r="K4737" s="14"/>
      <c r="L4737" s="14"/>
      <c r="M4737" s="14"/>
      <c r="N4737" s="14"/>
      <c r="O4737" s="14"/>
      <c r="P4737" s="14"/>
      <c r="Q4737" s="14"/>
      <c r="R4737" s="14"/>
      <c r="S4737" s="14"/>
      <c r="T4737" s="14"/>
      <c r="U4737" s="14"/>
      <c r="V4737" s="14"/>
      <c r="W4737" s="14"/>
      <c r="X4737" s="14"/>
      <c r="Y4737" s="14"/>
      <c r="Z4737" s="14"/>
    </row>
    <row r="4738">
      <c r="A4738" s="14"/>
      <c r="B4738" s="14"/>
      <c r="C4738" s="14"/>
      <c r="D4738" s="14"/>
      <c r="E4738" s="14"/>
      <c r="F4738" s="14"/>
      <c r="G4738" s="14"/>
      <c r="H4738" s="14"/>
      <c r="I4738" s="14"/>
      <c r="J4738" s="14"/>
      <c r="K4738" s="14"/>
      <c r="L4738" s="14"/>
      <c r="M4738" s="14"/>
      <c r="N4738" s="14"/>
      <c r="O4738" s="14"/>
      <c r="P4738" s="14"/>
      <c r="Q4738" s="14"/>
      <c r="R4738" s="14"/>
      <c r="S4738" s="14"/>
      <c r="T4738" s="14"/>
      <c r="U4738" s="14"/>
      <c r="V4738" s="14"/>
      <c r="W4738" s="14"/>
      <c r="X4738" s="14"/>
      <c r="Y4738" s="14"/>
      <c r="Z4738" s="14"/>
    </row>
    <row r="4739">
      <c r="A4739" s="14"/>
      <c r="B4739" s="14"/>
      <c r="C4739" s="14"/>
      <c r="D4739" s="14"/>
      <c r="E4739" s="14"/>
      <c r="F4739" s="14"/>
      <c r="G4739" s="14"/>
      <c r="H4739" s="14"/>
      <c r="I4739" s="14"/>
      <c r="J4739" s="14"/>
      <c r="K4739" s="14"/>
      <c r="L4739" s="14"/>
      <c r="M4739" s="14"/>
      <c r="N4739" s="14"/>
      <c r="O4739" s="14"/>
      <c r="P4739" s="14"/>
      <c r="Q4739" s="14"/>
      <c r="R4739" s="14"/>
      <c r="S4739" s="14"/>
      <c r="T4739" s="14"/>
      <c r="U4739" s="14"/>
      <c r="V4739" s="14"/>
      <c r="W4739" s="14"/>
      <c r="X4739" s="14"/>
      <c r="Y4739" s="14"/>
      <c r="Z4739" s="14"/>
    </row>
    <row r="4740">
      <c r="A4740" s="14"/>
      <c r="B4740" s="14"/>
      <c r="C4740" s="14"/>
      <c r="D4740" s="14"/>
      <c r="E4740" s="14"/>
      <c r="F4740" s="14"/>
      <c r="G4740" s="14"/>
      <c r="H4740" s="14"/>
      <c r="I4740" s="14"/>
      <c r="J4740" s="14"/>
      <c r="K4740" s="14"/>
      <c r="L4740" s="14"/>
      <c r="M4740" s="14"/>
      <c r="N4740" s="14"/>
      <c r="O4740" s="14"/>
      <c r="P4740" s="14"/>
      <c r="Q4740" s="14"/>
      <c r="R4740" s="14"/>
      <c r="S4740" s="14"/>
      <c r="T4740" s="14"/>
      <c r="U4740" s="14"/>
      <c r="V4740" s="14"/>
      <c r="W4740" s="14"/>
      <c r="X4740" s="14"/>
      <c r="Y4740" s="14"/>
      <c r="Z4740" s="14"/>
    </row>
    <row r="4741">
      <c r="A4741" s="14"/>
      <c r="B4741" s="14"/>
      <c r="C4741" s="14"/>
      <c r="D4741" s="14"/>
      <c r="E4741" s="14"/>
      <c r="F4741" s="14"/>
      <c r="G4741" s="14"/>
      <c r="H4741" s="14"/>
      <c r="I4741" s="14"/>
      <c r="J4741" s="14"/>
      <c r="K4741" s="14"/>
      <c r="L4741" s="14"/>
      <c r="M4741" s="14"/>
      <c r="N4741" s="14"/>
      <c r="O4741" s="14"/>
      <c r="P4741" s="14"/>
      <c r="Q4741" s="14"/>
      <c r="R4741" s="14"/>
      <c r="S4741" s="14"/>
      <c r="T4741" s="14"/>
      <c r="U4741" s="14"/>
      <c r="V4741" s="14"/>
      <c r="W4741" s="14"/>
      <c r="X4741" s="14"/>
      <c r="Y4741" s="14"/>
      <c r="Z4741" s="14"/>
    </row>
    <row r="4742">
      <c r="A4742" s="14"/>
      <c r="B4742" s="14"/>
      <c r="C4742" s="14"/>
      <c r="D4742" s="14"/>
      <c r="E4742" s="14"/>
      <c r="F4742" s="14"/>
      <c r="G4742" s="14"/>
      <c r="H4742" s="14"/>
      <c r="I4742" s="14"/>
      <c r="J4742" s="14"/>
      <c r="K4742" s="14"/>
      <c r="L4742" s="14"/>
      <c r="M4742" s="14"/>
      <c r="N4742" s="14"/>
      <c r="O4742" s="14"/>
      <c r="P4742" s="14"/>
      <c r="Q4742" s="14"/>
      <c r="R4742" s="14"/>
      <c r="S4742" s="14"/>
      <c r="T4742" s="14"/>
      <c r="U4742" s="14"/>
      <c r="V4742" s="14"/>
      <c r="W4742" s="14"/>
      <c r="X4742" s="14"/>
      <c r="Y4742" s="14"/>
      <c r="Z4742" s="14"/>
    </row>
    <row r="4743">
      <c r="A4743" s="14"/>
      <c r="B4743" s="14"/>
      <c r="C4743" s="14"/>
      <c r="D4743" s="14"/>
      <c r="E4743" s="14"/>
      <c r="F4743" s="14"/>
      <c r="G4743" s="14"/>
      <c r="H4743" s="14"/>
      <c r="I4743" s="14"/>
      <c r="J4743" s="14"/>
      <c r="K4743" s="14"/>
      <c r="L4743" s="14"/>
      <c r="M4743" s="14"/>
      <c r="N4743" s="14"/>
      <c r="O4743" s="14"/>
      <c r="P4743" s="14"/>
      <c r="Q4743" s="14"/>
      <c r="R4743" s="14"/>
      <c r="S4743" s="14"/>
      <c r="T4743" s="14"/>
      <c r="U4743" s="14"/>
      <c r="V4743" s="14"/>
      <c r="W4743" s="14"/>
      <c r="X4743" s="14"/>
      <c r="Y4743" s="14"/>
      <c r="Z4743" s="14"/>
    </row>
    <row r="4744">
      <c r="A4744" s="14"/>
      <c r="B4744" s="14"/>
      <c r="C4744" s="14"/>
      <c r="D4744" s="14"/>
      <c r="E4744" s="14"/>
      <c r="F4744" s="14"/>
      <c r="G4744" s="14"/>
      <c r="H4744" s="14"/>
      <c r="I4744" s="14"/>
      <c r="J4744" s="14"/>
      <c r="K4744" s="14"/>
      <c r="L4744" s="14"/>
      <c r="M4744" s="14"/>
      <c r="N4744" s="14"/>
      <c r="O4744" s="14"/>
      <c r="P4744" s="14"/>
      <c r="Q4744" s="14"/>
      <c r="R4744" s="14"/>
      <c r="S4744" s="14"/>
      <c r="T4744" s="14"/>
      <c r="U4744" s="14"/>
      <c r="V4744" s="14"/>
      <c r="W4744" s="14"/>
      <c r="X4744" s="14"/>
      <c r="Y4744" s="14"/>
      <c r="Z4744" s="14"/>
    </row>
    <row r="4745">
      <c r="A4745" s="14"/>
      <c r="B4745" s="14"/>
      <c r="C4745" s="14"/>
      <c r="D4745" s="14"/>
      <c r="E4745" s="14"/>
      <c r="F4745" s="14"/>
      <c r="G4745" s="14"/>
      <c r="H4745" s="14"/>
      <c r="I4745" s="14"/>
      <c r="J4745" s="14"/>
      <c r="K4745" s="14"/>
      <c r="L4745" s="14"/>
      <c r="M4745" s="14"/>
      <c r="N4745" s="14"/>
      <c r="O4745" s="14"/>
      <c r="P4745" s="14"/>
      <c r="Q4745" s="14"/>
      <c r="R4745" s="14"/>
      <c r="S4745" s="14"/>
      <c r="T4745" s="14"/>
      <c r="U4745" s="14"/>
      <c r="V4745" s="14"/>
      <c r="W4745" s="14"/>
      <c r="X4745" s="14"/>
      <c r="Y4745" s="14"/>
      <c r="Z4745" s="14"/>
    </row>
    <row r="4746">
      <c r="A4746" s="14"/>
      <c r="B4746" s="14"/>
      <c r="C4746" s="14"/>
      <c r="D4746" s="14"/>
      <c r="E4746" s="14"/>
      <c r="F4746" s="14"/>
      <c r="G4746" s="14"/>
      <c r="H4746" s="14"/>
      <c r="I4746" s="14"/>
      <c r="J4746" s="14"/>
      <c r="K4746" s="14"/>
      <c r="L4746" s="14"/>
      <c r="M4746" s="14"/>
      <c r="N4746" s="14"/>
      <c r="O4746" s="14"/>
      <c r="P4746" s="14"/>
      <c r="Q4746" s="14"/>
      <c r="R4746" s="14"/>
      <c r="S4746" s="14"/>
      <c r="T4746" s="14"/>
      <c r="U4746" s="14"/>
      <c r="V4746" s="14"/>
      <c r="W4746" s="14"/>
      <c r="X4746" s="14"/>
      <c r="Y4746" s="14"/>
      <c r="Z4746" s="14"/>
    </row>
    <row r="4747">
      <c r="A4747" s="14"/>
      <c r="B4747" s="14"/>
      <c r="C4747" s="14"/>
      <c r="D4747" s="14"/>
      <c r="E4747" s="14"/>
      <c r="F4747" s="14"/>
      <c r="G4747" s="14"/>
      <c r="H4747" s="14"/>
      <c r="I4747" s="14"/>
      <c r="J4747" s="14"/>
      <c r="K4747" s="14"/>
      <c r="L4747" s="14"/>
      <c r="M4747" s="14"/>
      <c r="N4747" s="14"/>
      <c r="O4747" s="14"/>
      <c r="P4747" s="14"/>
      <c r="Q4747" s="14"/>
      <c r="R4747" s="14"/>
      <c r="S4747" s="14"/>
      <c r="T4747" s="14"/>
      <c r="U4747" s="14"/>
      <c r="V4747" s="14"/>
      <c r="W4747" s="14"/>
      <c r="X4747" s="14"/>
      <c r="Y4747" s="14"/>
      <c r="Z4747" s="14"/>
    </row>
    <row r="4748">
      <c r="A4748" s="14"/>
      <c r="B4748" s="14"/>
      <c r="C4748" s="14"/>
      <c r="D4748" s="14"/>
      <c r="E4748" s="14"/>
      <c r="F4748" s="14"/>
      <c r="G4748" s="14"/>
      <c r="H4748" s="14"/>
      <c r="I4748" s="14"/>
      <c r="J4748" s="14"/>
      <c r="K4748" s="14"/>
      <c r="L4748" s="14"/>
      <c r="M4748" s="14"/>
      <c r="N4748" s="14"/>
      <c r="O4748" s="14"/>
      <c r="P4748" s="14"/>
      <c r="Q4748" s="14"/>
      <c r="R4748" s="14"/>
      <c r="S4748" s="14"/>
      <c r="T4748" s="14"/>
      <c r="U4748" s="14"/>
      <c r="V4748" s="14"/>
      <c r="W4748" s="14"/>
      <c r="X4748" s="14"/>
      <c r="Y4748" s="14"/>
      <c r="Z4748" s="14"/>
    </row>
    <row r="4749">
      <c r="A4749" s="14"/>
      <c r="B4749" s="14"/>
      <c r="C4749" s="14"/>
      <c r="D4749" s="14"/>
      <c r="E4749" s="14"/>
      <c r="F4749" s="14"/>
      <c r="G4749" s="14"/>
      <c r="H4749" s="14"/>
      <c r="I4749" s="14"/>
      <c r="J4749" s="14"/>
      <c r="K4749" s="14"/>
      <c r="L4749" s="14"/>
      <c r="M4749" s="14"/>
      <c r="N4749" s="14"/>
      <c r="O4749" s="14"/>
      <c r="P4749" s="14"/>
      <c r="Q4749" s="14"/>
      <c r="R4749" s="14"/>
      <c r="S4749" s="14"/>
      <c r="T4749" s="14"/>
      <c r="U4749" s="14"/>
      <c r="V4749" s="14"/>
      <c r="W4749" s="14"/>
      <c r="X4749" s="14"/>
      <c r="Y4749" s="14"/>
      <c r="Z4749" s="14"/>
    </row>
    <row r="4750">
      <c r="A4750" s="14"/>
      <c r="B4750" s="14"/>
      <c r="C4750" s="14"/>
      <c r="D4750" s="14"/>
      <c r="E4750" s="14"/>
      <c r="F4750" s="14"/>
      <c r="G4750" s="14"/>
      <c r="H4750" s="14"/>
      <c r="I4750" s="14"/>
      <c r="J4750" s="14"/>
      <c r="K4750" s="14"/>
      <c r="L4750" s="14"/>
      <c r="M4750" s="14"/>
      <c r="N4750" s="14"/>
      <c r="O4750" s="14"/>
      <c r="P4750" s="14"/>
      <c r="Q4750" s="14"/>
      <c r="R4750" s="14"/>
      <c r="S4750" s="14"/>
      <c r="T4750" s="14"/>
      <c r="U4750" s="14"/>
      <c r="V4750" s="14"/>
      <c r="W4750" s="14"/>
      <c r="X4750" s="14"/>
      <c r="Y4750" s="14"/>
      <c r="Z4750" s="14"/>
    </row>
    <row r="4751">
      <c r="A4751" s="14"/>
      <c r="B4751" s="14"/>
      <c r="C4751" s="14"/>
      <c r="D4751" s="14"/>
      <c r="E4751" s="14"/>
      <c r="F4751" s="14"/>
      <c r="G4751" s="14"/>
      <c r="H4751" s="14"/>
      <c r="I4751" s="14"/>
      <c r="J4751" s="14"/>
      <c r="K4751" s="14"/>
      <c r="L4751" s="14"/>
      <c r="M4751" s="14"/>
      <c r="N4751" s="14"/>
      <c r="O4751" s="14"/>
      <c r="P4751" s="14"/>
      <c r="Q4751" s="14"/>
      <c r="R4751" s="14"/>
      <c r="S4751" s="14"/>
      <c r="T4751" s="14"/>
      <c r="U4751" s="14"/>
      <c r="V4751" s="14"/>
      <c r="W4751" s="14"/>
      <c r="X4751" s="14"/>
      <c r="Y4751" s="14"/>
      <c r="Z4751" s="14"/>
    </row>
    <row r="4752">
      <c r="A4752" s="14"/>
      <c r="B4752" s="14"/>
      <c r="C4752" s="14"/>
      <c r="D4752" s="14"/>
      <c r="E4752" s="14"/>
      <c r="F4752" s="14"/>
      <c r="G4752" s="14"/>
      <c r="H4752" s="14"/>
      <c r="I4752" s="14"/>
      <c r="J4752" s="14"/>
      <c r="K4752" s="14"/>
      <c r="L4752" s="14"/>
      <c r="M4752" s="14"/>
      <c r="N4752" s="14"/>
      <c r="O4752" s="14"/>
      <c r="P4752" s="14"/>
      <c r="Q4752" s="14"/>
      <c r="R4752" s="14"/>
      <c r="S4752" s="14"/>
      <c r="T4752" s="14"/>
      <c r="U4752" s="14"/>
      <c r="V4752" s="14"/>
      <c r="W4752" s="14"/>
      <c r="X4752" s="14"/>
      <c r="Y4752" s="14"/>
      <c r="Z4752" s="14"/>
    </row>
    <row r="4753">
      <c r="A4753" s="14"/>
      <c r="B4753" s="14"/>
      <c r="C4753" s="14"/>
      <c r="D4753" s="14"/>
      <c r="E4753" s="14"/>
      <c r="F4753" s="14"/>
      <c r="G4753" s="14"/>
      <c r="H4753" s="14"/>
      <c r="I4753" s="14"/>
      <c r="J4753" s="14"/>
      <c r="K4753" s="14"/>
      <c r="L4753" s="14"/>
      <c r="M4753" s="14"/>
      <c r="N4753" s="14"/>
      <c r="O4753" s="14"/>
      <c r="P4753" s="14"/>
      <c r="Q4753" s="14"/>
      <c r="R4753" s="14"/>
      <c r="S4753" s="14"/>
      <c r="T4753" s="14"/>
      <c r="U4753" s="14"/>
      <c r="V4753" s="14"/>
      <c r="W4753" s="14"/>
      <c r="X4753" s="14"/>
      <c r="Y4753" s="14"/>
      <c r="Z4753" s="14"/>
    </row>
    <row r="4754">
      <c r="A4754" s="14"/>
      <c r="B4754" s="14"/>
      <c r="C4754" s="14"/>
      <c r="D4754" s="14"/>
      <c r="E4754" s="14"/>
      <c r="F4754" s="14"/>
      <c r="G4754" s="14"/>
      <c r="H4754" s="14"/>
      <c r="I4754" s="14"/>
      <c r="J4754" s="14"/>
      <c r="K4754" s="14"/>
      <c r="L4754" s="14"/>
      <c r="M4754" s="14"/>
      <c r="N4754" s="14"/>
      <c r="O4754" s="14"/>
      <c r="P4754" s="14"/>
      <c r="Q4754" s="14"/>
      <c r="R4754" s="14"/>
      <c r="S4754" s="14"/>
      <c r="T4754" s="14"/>
      <c r="U4754" s="14"/>
      <c r="V4754" s="14"/>
      <c r="W4754" s="14"/>
      <c r="X4754" s="14"/>
      <c r="Y4754" s="14"/>
      <c r="Z4754" s="14"/>
    </row>
    <row r="4755">
      <c r="A4755" s="14"/>
      <c r="B4755" s="14"/>
      <c r="C4755" s="14"/>
      <c r="D4755" s="14"/>
      <c r="E4755" s="14"/>
      <c r="F4755" s="14"/>
      <c r="G4755" s="14"/>
      <c r="H4755" s="14"/>
      <c r="I4755" s="14"/>
      <c r="J4755" s="14"/>
      <c r="K4755" s="14"/>
      <c r="L4755" s="14"/>
      <c r="M4755" s="14"/>
      <c r="N4755" s="14"/>
      <c r="O4755" s="14"/>
      <c r="P4755" s="14"/>
      <c r="Q4755" s="14"/>
      <c r="R4755" s="14"/>
      <c r="S4755" s="14"/>
      <c r="T4755" s="14"/>
      <c r="U4755" s="14"/>
      <c r="V4755" s="14"/>
      <c r="W4755" s="14"/>
      <c r="X4755" s="14"/>
      <c r="Y4755" s="14"/>
      <c r="Z4755" s="14"/>
    </row>
    <row r="4756">
      <c r="A4756" s="14"/>
      <c r="B4756" s="14"/>
      <c r="C4756" s="14"/>
      <c r="D4756" s="14"/>
      <c r="E4756" s="14"/>
      <c r="F4756" s="14"/>
      <c r="G4756" s="14"/>
      <c r="H4756" s="14"/>
      <c r="I4756" s="14"/>
      <c r="J4756" s="14"/>
      <c r="K4756" s="14"/>
      <c r="L4756" s="14"/>
      <c r="M4756" s="14"/>
      <c r="N4756" s="14"/>
      <c r="O4756" s="14"/>
      <c r="P4756" s="14"/>
      <c r="Q4756" s="14"/>
      <c r="R4756" s="14"/>
      <c r="S4756" s="14"/>
      <c r="T4756" s="14"/>
      <c r="U4756" s="14"/>
      <c r="V4756" s="14"/>
      <c r="W4756" s="14"/>
      <c r="X4756" s="14"/>
      <c r="Y4756" s="14"/>
      <c r="Z4756" s="14"/>
    </row>
    <row r="4757">
      <c r="A4757" s="14"/>
      <c r="B4757" s="14"/>
      <c r="C4757" s="14"/>
      <c r="D4757" s="14"/>
      <c r="E4757" s="14"/>
      <c r="F4757" s="14"/>
      <c r="G4757" s="14"/>
      <c r="H4757" s="14"/>
      <c r="I4757" s="14"/>
      <c r="J4757" s="14"/>
      <c r="K4757" s="14"/>
      <c r="L4757" s="14"/>
      <c r="M4757" s="14"/>
      <c r="N4757" s="14"/>
      <c r="O4757" s="14"/>
      <c r="P4757" s="14"/>
      <c r="Q4757" s="14"/>
      <c r="R4757" s="14"/>
      <c r="S4757" s="14"/>
      <c r="T4757" s="14"/>
      <c r="U4757" s="14"/>
      <c r="V4757" s="14"/>
      <c r="W4757" s="14"/>
      <c r="X4757" s="14"/>
      <c r="Y4757" s="14"/>
      <c r="Z4757" s="14"/>
    </row>
    <row r="4758">
      <c r="A4758" s="14"/>
      <c r="B4758" s="14"/>
      <c r="C4758" s="14"/>
      <c r="D4758" s="14"/>
      <c r="E4758" s="14"/>
      <c r="F4758" s="14"/>
      <c r="G4758" s="14"/>
      <c r="H4758" s="14"/>
      <c r="I4758" s="14"/>
      <c r="J4758" s="14"/>
      <c r="K4758" s="14"/>
      <c r="L4758" s="14"/>
      <c r="M4758" s="14"/>
      <c r="N4758" s="14"/>
      <c r="O4758" s="14"/>
      <c r="P4758" s="14"/>
      <c r="Q4758" s="14"/>
      <c r="R4758" s="14"/>
      <c r="S4758" s="14"/>
      <c r="T4758" s="14"/>
      <c r="U4758" s="14"/>
      <c r="V4758" s="14"/>
      <c r="W4758" s="14"/>
      <c r="X4758" s="14"/>
      <c r="Y4758" s="14"/>
      <c r="Z4758" s="14"/>
    </row>
    <row r="4759">
      <c r="A4759" s="14"/>
      <c r="B4759" s="14"/>
      <c r="C4759" s="14"/>
      <c r="D4759" s="14"/>
      <c r="E4759" s="14"/>
      <c r="F4759" s="14"/>
      <c r="G4759" s="14"/>
      <c r="H4759" s="14"/>
      <c r="I4759" s="14"/>
      <c r="J4759" s="14"/>
      <c r="K4759" s="14"/>
      <c r="L4759" s="14"/>
      <c r="M4759" s="14"/>
      <c r="N4759" s="14"/>
      <c r="O4759" s="14"/>
      <c r="P4759" s="14"/>
      <c r="Q4759" s="14"/>
      <c r="R4759" s="14"/>
      <c r="S4759" s="14"/>
      <c r="T4759" s="14"/>
      <c r="U4759" s="14"/>
      <c r="V4759" s="14"/>
      <c r="W4759" s="14"/>
      <c r="X4759" s="14"/>
      <c r="Y4759" s="14"/>
      <c r="Z4759" s="14"/>
    </row>
    <row r="4760">
      <c r="A4760" s="14"/>
      <c r="B4760" s="14"/>
      <c r="C4760" s="14"/>
      <c r="D4760" s="14"/>
      <c r="E4760" s="14"/>
      <c r="F4760" s="14"/>
      <c r="G4760" s="14"/>
      <c r="H4760" s="14"/>
      <c r="I4760" s="14"/>
      <c r="J4760" s="14"/>
      <c r="K4760" s="14"/>
      <c r="L4760" s="14"/>
      <c r="M4760" s="14"/>
      <c r="N4760" s="14"/>
      <c r="O4760" s="14"/>
      <c r="P4760" s="14"/>
      <c r="Q4760" s="14"/>
      <c r="R4760" s="14"/>
      <c r="S4760" s="14"/>
      <c r="T4760" s="14"/>
      <c r="U4760" s="14"/>
      <c r="V4760" s="14"/>
      <c r="W4760" s="14"/>
      <c r="X4760" s="14"/>
      <c r="Y4760" s="14"/>
      <c r="Z4760" s="14"/>
    </row>
    <row r="4761">
      <c r="A4761" s="14"/>
      <c r="B4761" s="14"/>
      <c r="C4761" s="14"/>
      <c r="D4761" s="14"/>
      <c r="E4761" s="14"/>
      <c r="F4761" s="14"/>
      <c r="G4761" s="14"/>
      <c r="H4761" s="14"/>
      <c r="I4761" s="14"/>
      <c r="J4761" s="14"/>
      <c r="K4761" s="14"/>
      <c r="L4761" s="14"/>
      <c r="M4761" s="14"/>
      <c r="N4761" s="14"/>
      <c r="O4761" s="14"/>
      <c r="P4761" s="14"/>
      <c r="Q4761" s="14"/>
      <c r="R4761" s="14"/>
      <c r="S4761" s="14"/>
      <c r="T4761" s="14"/>
      <c r="U4761" s="14"/>
      <c r="V4761" s="14"/>
      <c r="W4761" s="14"/>
      <c r="X4761" s="14"/>
      <c r="Y4761" s="14"/>
      <c r="Z4761" s="14"/>
    </row>
    <row r="4762">
      <c r="A4762" s="14"/>
      <c r="B4762" s="14"/>
      <c r="C4762" s="14"/>
      <c r="D4762" s="14"/>
      <c r="E4762" s="14"/>
      <c r="F4762" s="14"/>
      <c r="G4762" s="14"/>
      <c r="H4762" s="14"/>
      <c r="I4762" s="14"/>
      <c r="J4762" s="14"/>
      <c r="K4762" s="14"/>
      <c r="L4762" s="14"/>
      <c r="M4762" s="14"/>
      <c r="N4762" s="14"/>
      <c r="O4762" s="14"/>
      <c r="P4762" s="14"/>
      <c r="Q4762" s="14"/>
      <c r="R4762" s="14"/>
      <c r="S4762" s="14"/>
      <c r="T4762" s="14"/>
      <c r="U4762" s="14"/>
      <c r="V4762" s="14"/>
      <c r="W4762" s="14"/>
      <c r="X4762" s="14"/>
      <c r="Y4762" s="14"/>
      <c r="Z4762" s="14"/>
    </row>
    <row r="4763">
      <c r="A4763" s="14"/>
      <c r="B4763" s="14"/>
      <c r="C4763" s="14"/>
      <c r="D4763" s="14"/>
      <c r="E4763" s="14"/>
      <c r="F4763" s="14"/>
      <c r="G4763" s="14"/>
      <c r="H4763" s="14"/>
      <c r="I4763" s="14"/>
      <c r="J4763" s="14"/>
      <c r="K4763" s="14"/>
      <c r="L4763" s="14"/>
      <c r="M4763" s="14"/>
      <c r="N4763" s="14"/>
      <c r="O4763" s="14"/>
      <c r="P4763" s="14"/>
      <c r="Q4763" s="14"/>
      <c r="R4763" s="14"/>
      <c r="S4763" s="14"/>
      <c r="T4763" s="14"/>
      <c r="U4763" s="14"/>
      <c r="V4763" s="14"/>
      <c r="W4763" s="14"/>
      <c r="X4763" s="14"/>
      <c r="Y4763" s="14"/>
      <c r="Z4763" s="14"/>
    </row>
    <row r="4764">
      <c r="A4764" s="14"/>
      <c r="B4764" s="14"/>
      <c r="C4764" s="14"/>
      <c r="D4764" s="14"/>
      <c r="E4764" s="14"/>
      <c r="F4764" s="14"/>
      <c r="G4764" s="14"/>
      <c r="H4764" s="14"/>
      <c r="I4764" s="14"/>
      <c r="J4764" s="14"/>
      <c r="K4764" s="14"/>
      <c r="L4764" s="14"/>
      <c r="M4764" s="14"/>
      <c r="N4764" s="14"/>
      <c r="O4764" s="14"/>
      <c r="P4764" s="14"/>
      <c r="Q4764" s="14"/>
      <c r="R4764" s="14"/>
      <c r="S4764" s="14"/>
      <c r="T4764" s="14"/>
      <c r="U4764" s="14"/>
      <c r="V4764" s="14"/>
      <c r="W4764" s="14"/>
      <c r="X4764" s="14"/>
      <c r="Y4764" s="14"/>
      <c r="Z4764" s="14"/>
    </row>
    <row r="4765">
      <c r="A4765" s="14"/>
      <c r="B4765" s="14"/>
      <c r="C4765" s="14"/>
      <c r="D4765" s="14"/>
      <c r="E4765" s="14"/>
      <c r="F4765" s="14"/>
      <c r="G4765" s="14"/>
      <c r="H4765" s="14"/>
      <c r="I4765" s="14"/>
      <c r="J4765" s="14"/>
      <c r="K4765" s="14"/>
      <c r="L4765" s="14"/>
      <c r="M4765" s="14"/>
      <c r="N4765" s="14"/>
      <c r="O4765" s="14"/>
      <c r="P4765" s="14"/>
      <c r="Q4765" s="14"/>
      <c r="R4765" s="14"/>
      <c r="S4765" s="14"/>
      <c r="T4765" s="14"/>
      <c r="U4765" s="14"/>
      <c r="V4765" s="14"/>
      <c r="W4765" s="14"/>
      <c r="X4765" s="14"/>
      <c r="Y4765" s="14"/>
      <c r="Z4765" s="14"/>
    </row>
    <row r="4766">
      <c r="A4766" s="14"/>
      <c r="B4766" s="14"/>
      <c r="C4766" s="14"/>
      <c r="D4766" s="14"/>
      <c r="E4766" s="14"/>
      <c r="F4766" s="14"/>
      <c r="G4766" s="14"/>
      <c r="H4766" s="14"/>
      <c r="I4766" s="14"/>
      <c r="J4766" s="14"/>
      <c r="K4766" s="14"/>
      <c r="L4766" s="14"/>
      <c r="M4766" s="14"/>
      <c r="N4766" s="14"/>
      <c r="O4766" s="14"/>
      <c r="P4766" s="14"/>
      <c r="Q4766" s="14"/>
      <c r="R4766" s="14"/>
      <c r="S4766" s="14"/>
      <c r="T4766" s="14"/>
      <c r="U4766" s="14"/>
      <c r="V4766" s="14"/>
      <c r="W4766" s="14"/>
      <c r="X4766" s="14"/>
      <c r="Y4766" s="14"/>
      <c r="Z4766" s="14"/>
    </row>
    <row r="4767">
      <c r="A4767" s="14"/>
      <c r="B4767" s="14"/>
      <c r="C4767" s="14"/>
      <c r="D4767" s="14"/>
      <c r="E4767" s="14"/>
      <c r="F4767" s="14"/>
      <c r="G4767" s="14"/>
      <c r="H4767" s="14"/>
      <c r="I4767" s="14"/>
      <c r="J4767" s="14"/>
      <c r="K4767" s="14"/>
      <c r="L4767" s="14"/>
      <c r="M4767" s="14"/>
      <c r="N4767" s="14"/>
      <c r="O4767" s="14"/>
      <c r="P4767" s="14"/>
      <c r="Q4767" s="14"/>
      <c r="R4767" s="14"/>
      <c r="S4767" s="14"/>
      <c r="T4767" s="14"/>
      <c r="U4767" s="14"/>
      <c r="V4767" s="14"/>
      <c r="W4767" s="14"/>
      <c r="X4767" s="14"/>
      <c r="Y4767" s="14"/>
      <c r="Z4767" s="14"/>
    </row>
    <row r="4768">
      <c r="A4768" s="14"/>
      <c r="B4768" s="14"/>
      <c r="C4768" s="14"/>
      <c r="D4768" s="14"/>
      <c r="E4768" s="14"/>
      <c r="F4768" s="14"/>
      <c r="G4768" s="14"/>
      <c r="H4768" s="14"/>
      <c r="I4768" s="14"/>
      <c r="J4768" s="14"/>
      <c r="K4768" s="14"/>
      <c r="L4768" s="14"/>
      <c r="M4768" s="14"/>
      <c r="N4768" s="14"/>
      <c r="O4768" s="14"/>
      <c r="P4768" s="14"/>
      <c r="Q4768" s="14"/>
      <c r="R4768" s="14"/>
      <c r="S4768" s="14"/>
      <c r="T4768" s="14"/>
      <c r="U4768" s="14"/>
      <c r="V4768" s="14"/>
      <c r="W4768" s="14"/>
      <c r="X4768" s="14"/>
      <c r="Y4768" s="14"/>
      <c r="Z4768" s="14"/>
    </row>
    <row r="4769">
      <c r="A4769" s="14"/>
      <c r="B4769" s="14"/>
      <c r="C4769" s="14"/>
      <c r="D4769" s="14"/>
      <c r="E4769" s="14"/>
      <c r="F4769" s="14"/>
      <c r="G4769" s="14"/>
      <c r="H4769" s="14"/>
      <c r="I4769" s="14"/>
      <c r="J4769" s="14"/>
      <c r="K4769" s="14"/>
      <c r="L4769" s="14"/>
      <c r="M4769" s="14"/>
      <c r="N4769" s="14"/>
      <c r="O4769" s="14"/>
      <c r="P4769" s="14"/>
      <c r="Q4769" s="14"/>
      <c r="R4769" s="14"/>
      <c r="S4769" s="14"/>
      <c r="T4769" s="14"/>
      <c r="U4769" s="14"/>
      <c r="V4769" s="14"/>
      <c r="W4769" s="14"/>
      <c r="X4769" s="14"/>
      <c r="Y4769" s="14"/>
      <c r="Z4769" s="14"/>
    </row>
    <row r="4770">
      <c r="A4770" s="14"/>
      <c r="B4770" s="14"/>
      <c r="C4770" s="14"/>
      <c r="D4770" s="14"/>
      <c r="E4770" s="14"/>
      <c r="F4770" s="14"/>
      <c r="G4770" s="14"/>
      <c r="H4770" s="14"/>
      <c r="I4770" s="14"/>
      <c r="J4770" s="14"/>
      <c r="K4770" s="14"/>
      <c r="L4770" s="14"/>
      <c r="M4770" s="14"/>
      <c r="N4770" s="14"/>
      <c r="O4770" s="14"/>
      <c r="P4770" s="14"/>
      <c r="Q4770" s="14"/>
      <c r="R4770" s="14"/>
      <c r="S4770" s="14"/>
      <c r="T4770" s="14"/>
      <c r="U4770" s="14"/>
      <c r="V4770" s="14"/>
      <c r="W4770" s="14"/>
      <c r="X4770" s="14"/>
      <c r="Y4770" s="14"/>
      <c r="Z4770" s="14"/>
    </row>
    <row r="4771">
      <c r="A4771" s="14"/>
      <c r="B4771" s="14"/>
      <c r="C4771" s="14"/>
      <c r="D4771" s="14"/>
      <c r="E4771" s="14"/>
      <c r="F4771" s="14"/>
      <c r="G4771" s="14"/>
      <c r="H4771" s="14"/>
      <c r="I4771" s="14"/>
      <c r="J4771" s="14"/>
      <c r="K4771" s="14"/>
      <c r="L4771" s="14"/>
      <c r="M4771" s="14"/>
      <c r="N4771" s="14"/>
      <c r="O4771" s="14"/>
      <c r="P4771" s="14"/>
      <c r="Q4771" s="14"/>
      <c r="R4771" s="14"/>
      <c r="S4771" s="14"/>
      <c r="T4771" s="14"/>
      <c r="U4771" s="14"/>
      <c r="V4771" s="14"/>
      <c r="W4771" s="14"/>
      <c r="X4771" s="14"/>
      <c r="Y4771" s="14"/>
      <c r="Z4771" s="14"/>
    </row>
    <row r="4772">
      <c r="A4772" s="14"/>
      <c r="B4772" s="14"/>
      <c r="C4772" s="14"/>
      <c r="D4772" s="14"/>
      <c r="E4772" s="14"/>
      <c r="F4772" s="14"/>
      <c r="G4772" s="14"/>
      <c r="H4772" s="14"/>
      <c r="I4772" s="14"/>
      <c r="J4772" s="14"/>
      <c r="K4772" s="14"/>
      <c r="L4772" s="14"/>
      <c r="M4772" s="14"/>
      <c r="N4772" s="14"/>
      <c r="O4772" s="14"/>
      <c r="P4772" s="14"/>
      <c r="Q4772" s="14"/>
      <c r="R4772" s="14"/>
      <c r="S4772" s="14"/>
      <c r="T4772" s="14"/>
      <c r="U4772" s="14"/>
      <c r="V4772" s="14"/>
      <c r="W4772" s="14"/>
      <c r="X4772" s="14"/>
      <c r="Y4772" s="14"/>
      <c r="Z4772" s="14"/>
    </row>
    <row r="4773">
      <c r="A4773" s="14"/>
      <c r="B4773" s="14"/>
      <c r="C4773" s="14"/>
      <c r="D4773" s="14"/>
      <c r="E4773" s="14"/>
      <c r="F4773" s="14"/>
      <c r="G4773" s="14"/>
      <c r="H4773" s="14"/>
      <c r="I4773" s="14"/>
      <c r="J4773" s="14"/>
      <c r="K4773" s="14"/>
      <c r="L4773" s="14"/>
      <c r="M4773" s="14"/>
      <c r="N4773" s="14"/>
      <c r="O4773" s="14"/>
      <c r="P4773" s="14"/>
      <c r="Q4773" s="14"/>
      <c r="R4773" s="14"/>
      <c r="S4773" s="14"/>
      <c r="T4773" s="14"/>
      <c r="U4773" s="14"/>
      <c r="V4773" s="14"/>
      <c r="W4773" s="14"/>
      <c r="X4773" s="14"/>
      <c r="Y4773" s="14"/>
      <c r="Z4773" s="14"/>
    </row>
    <row r="4774">
      <c r="A4774" s="14"/>
      <c r="B4774" s="14"/>
      <c r="C4774" s="14"/>
      <c r="D4774" s="14"/>
      <c r="E4774" s="14"/>
      <c r="F4774" s="14"/>
      <c r="G4774" s="14"/>
      <c r="H4774" s="14"/>
      <c r="I4774" s="14"/>
      <c r="J4774" s="14"/>
      <c r="K4774" s="14"/>
      <c r="L4774" s="14"/>
      <c r="M4774" s="14"/>
      <c r="N4774" s="14"/>
      <c r="O4774" s="14"/>
      <c r="P4774" s="14"/>
      <c r="Q4774" s="14"/>
      <c r="R4774" s="14"/>
      <c r="S4774" s="14"/>
      <c r="T4774" s="14"/>
      <c r="U4774" s="14"/>
      <c r="V4774" s="14"/>
      <c r="W4774" s="14"/>
      <c r="X4774" s="14"/>
      <c r="Y4774" s="14"/>
      <c r="Z4774" s="14"/>
    </row>
    <row r="4775">
      <c r="A4775" s="14"/>
      <c r="B4775" s="14"/>
      <c r="C4775" s="14"/>
      <c r="D4775" s="14"/>
      <c r="E4775" s="14"/>
      <c r="F4775" s="14"/>
      <c r="G4775" s="14"/>
      <c r="H4775" s="14"/>
      <c r="I4775" s="14"/>
      <c r="J4775" s="14"/>
      <c r="K4775" s="14"/>
      <c r="L4775" s="14"/>
      <c r="M4775" s="14"/>
      <c r="N4775" s="14"/>
      <c r="O4775" s="14"/>
      <c r="P4775" s="14"/>
      <c r="Q4775" s="14"/>
      <c r="R4775" s="14"/>
      <c r="S4775" s="14"/>
      <c r="T4775" s="14"/>
      <c r="U4775" s="14"/>
      <c r="V4775" s="14"/>
      <c r="W4775" s="14"/>
      <c r="X4775" s="14"/>
      <c r="Y4775" s="14"/>
      <c r="Z4775" s="14"/>
    </row>
    <row r="4776">
      <c r="A4776" s="14"/>
      <c r="B4776" s="14"/>
      <c r="C4776" s="14"/>
      <c r="D4776" s="14"/>
      <c r="E4776" s="14"/>
      <c r="F4776" s="14"/>
      <c r="G4776" s="14"/>
      <c r="H4776" s="14"/>
      <c r="I4776" s="14"/>
      <c r="J4776" s="14"/>
      <c r="K4776" s="14"/>
      <c r="L4776" s="14"/>
      <c r="M4776" s="14"/>
      <c r="N4776" s="14"/>
      <c r="O4776" s="14"/>
      <c r="P4776" s="14"/>
      <c r="Q4776" s="14"/>
      <c r="R4776" s="14"/>
      <c r="S4776" s="14"/>
      <c r="T4776" s="14"/>
      <c r="U4776" s="14"/>
      <c r="V4776" s="14"/>
      <c r="W4776" s="14"/>
      <c r="X4776" s="14"/>
      <c r="Y4776" s="14"/>
      <c r="Z4776" s="14"/>
    </row>
    <row r="4777">
      <c r="A4777" s="14"/>
      <c r="B4777" s="14"/>
      <c r="C4777" s="14"/>
      <c r="D4777" s="14"/>
      <c r="E4777" s="14"/>
      <c r="F4777" s="14"/>
      <c r="G4777" s="14"/>
      <c r="H4777" s="14"/>
      <c r="I4777" s="14"/>
      <c r="J4777" s="14"/>
      <c r="K4777" s="14"/>
      <c r="L4777" s="14"/>
      <c r="M4777" s="14"/>
      <c r="N4777" s="14"/>
      <c r="O4777" s="14"/>
      <c r="P4777" s="14"/>
      <c r="Q4777" s="14"/>
      <c r="R4777" s="14"/>
      <c r="S4777" s="14"/>
      <c r="T4777" s="14"/>
      <c r="U4777" s="14"/>
      <c r="V4777" s="14"/>
      <c r="W4777" s="14"/>
      <c r="X4777" s="14"/>
      <c r="Y4777" s="14"/>
      <c r="Z4777" s="14"/>
    </row>
    <row r="4778">
      <c r="A4778" s="14"/>
      <c r="B4778" s="14"/>
      <c r="C4778" s="14"/>
      <c r="D4778" s="14"/>
      <c r="E4778" s="14"/>
      <c r="F4778" s="14"/>
      <c r="G4778" s="14"/>
      <c r="H4778" s="14"/>
      <c r="I4778" s="14"/>
      <c r="J4778" s="14"/>
      <c r="K4778" s="14"/>
      <c r="L4778" s="14"/>
      <c r="M4778" s="14"/>
      <c r="N4778" s="14"/>
      <c r="O4778" s="14"/>
      <c r="P4778" s="14"/>
      <c r="Q4778" s="14"/>
      <c r="R4778" s="14"/>
      <c r="S4778" s="14"/>
      <c r="T4778" s="14"/>
      <c r="U4778" s="14"/>
      <c r="V4778" s="14"/>
      <c r="W4778" s="14"/>
      <c r="X4778" s="14"/>
      <c r="Y4778" s="14"/>
      <c r="Z4778" s="14"/>
    </row>
    <row r="4779">
      <c r="A4779" s="14"/>
      <c r="B4779" s="14"/>
      <c r="C4779" s="14"/>
      <c r="D4779" s="14"/>
      <c r="E4779" s="14"/>
      <c r="F4779" s="14"/>
      <c r="G4779" s="14"/>
      <c r="H4779" s="14"/>
      <c r="I4779" s="14"/>
      <c r="J4779" s="14"/>
      <c r="K4779" s="14"/>
      <c r="L4779" s="14"/>
      <c r="M4779" s="14"/>
      <c r="N4779" s="14"/>
      <c r="O4779" s="14"/>
      <c r="P4779" s="14"/>
      <c r="Q4779" s="14"/>
      <c r="R4779" s="14"/>
      <c r="S4779" s="14"/>
      <c r="T4779" s="14"/>
      <c r="U4779" s="14"/>
      <c r="V4779" s="14"/>
      <c r="W4779" s="14"/>
      <c r="X4779" s="14"/>
      <c r="Y4779" s="14"/>
      <c r="Z4779" s="14"/>
    </row>
    <row r="4780">
      <c r="A4780" s="14"/>
      <c r="B4780" s="14"/>
      <c r="C4780" s="14"/>
      <c r="D4780" s="14"/>
      <c r="E4780" s="14"/>
      <c r="F4780" s="14"/>
      <c r="G4780" s="14"/>
      <c r="H4780" s="14"/>
      <c r="I4780" s="14"/>
      <c r="J4780" s="14"/>
      <c r="K4780" s="14"/>
      <c r="L4780" s="14"/>
      <c r="M4780" s="14"/>
      <c r="N4780" s="14"/>
      <c r="O4780" s="14"/>
      <c r="P4780" s="14"/>
      <c r="Q4780" s="14"/>
      <c r="R4780" s="14"/>
      <c r="S4780" s="14"/>
      <c r="T4780" s="14"/>
      <c r="U4780" s="14"/>
      <c r="V4780" s="14"/>
      <c r="W4780" s="14"/>
      <c r="X4780" s="14"/>
      <c r="Y4780" s="14"/>
      <c r="Z4780" s="14"/>
    </row>
    <row r="4781">
      <c r="A4781" s="14"/>
      <c r="B4781" s="14"/>
      <c r="C4781" s="14"/>
      <c r="D4781" s="14"/>
      <c r="E4781" s="14"/>
      <c r="F4781" s="14"/>
      <c r="G4781" s="14"/>
      <c r="H4781" s="14"/>
      <c r="I4781" s="14"/>
      <c r="J4781" s="14"/>
      <c r="K4781" s="14"/>
      <c r="L4781" s="14"/>
      <c r="M4781" s="14"/>
      <c r="N4781" s="14"/>
      <c r="O4781" s="14"/>
      <c r="P4781" s="14"/>
      <c r="Q4781" s="14"/>
      <c r="R4781" s="14"/>
      <c r="S4781" s="14"/>
      <c r="T4781" s="14"/>
      <c r="U4781" s="14"/>
      <c r="V4781" s="14"/>
      <c r="W4781" s="14"/>
      <c r="X4781" s="14"/>
      <c r="Y4781" s="14"/>
      <c r="Z4781" s="14"/>
    </row>
    <row r="4782">
      <c r="A4782" s="14"/>
      <c r="B4782" s="14"/>
      <c r="C4782" s="14"/>
      <c r="D4782" s="14"/>
      <c r="E4782" s="14"/>
      <c r="F4782" s="14"/>
      <c r="G4782" s="14"/>
      <c r="H4782" s="14"/>
      <c r="I4782" s="14"/>
      <c r="J4782" s="14"/>
      <c r="K4782" s="14"/>
      <c r="L4782" s="14"/>
      <c r="M4782" s="14"/>
      <c r="N4782" s="14"/>
      <c r="O4782" s="14"/>
      <c r="P4782" s="14"/>
      <c r="Q4782" s="14"/>
      <c r="R4782" s="14"/>
      <c r="S4782" s="14"/>
      <c r="T4782" s="14"/>
      <c r="U4782" s="14"/>
      <c r="V4782" s="14"/>
      <c r="W4782" s="14"/>
      <c r="X4782" s="14"/>
      <c r="Y4782" s="14"/>
      <c r="Z4782" s="14"/>
    </row>
    <row r="4783">
      <c r="A4783" s="14"/>
      <c r="B4783" s="14"/>
      <c r="C4783" s="14"/>
      <c r="D4783" s="14"/>
      <c r="E4783" s="14"/>
      <c r="F4783" s="14"/>
      <c r="G4783" s="14"/>
      <c r="H4783" s="14"/>
      <c r="I4783" s="14"/>
      <c r="J4783" s="14"/>
      <c r="K4783" s="14"/>
      <c r="L4783" s="14"/>
      <c r="M4783" s="14"/>
      <c r="N4783" s="14"/>
      <c r="O4783" s="14"/>
      <c r="P4783" s="14"/>
      <c r="Q4783" s="14"/>
      <c r="R4783" s="14"/>
      <c r="S4783" s="14"/>
      <c r="T4783" s="14"/>
      <c r="U4783" s="14"/>
      <c r="V4783" s="14"/>
      <c r="W4783" s="14"/>
      <c r="X4783" s="14"/>
      <c r="Y4783" s="14"/>
      <c r="Z4783" s="14"/>
    </row>
    <row r="4784">
      <c r="A4784" s="14"/>
      <c r="B4784" s="14"/>
      <c r="C4784" s="14"/>
      <c r="D4784" s="14"/>
      <c r="E4784" s="14"/>
      <c r="F4784" s="14"/>
      <c r="G4784" s="14"/>
      <c r="H4784" s="14"/>
      <c r="I4784" s="14"/>
      <c r="J4784" s="14"/>
      <c r="K4784" s="14"/>
      <c r="L4784" s="14"/>
      <c r="M4784" s="14"/>
      <c r="N4784" s="14"/>
      <c r="O4784" s="14"/>
      <c r="P4784" s="14"/>
      <c r="Q4784" s="14"/>
      <c r="R4784" s="14"/>
      <c r="S4784" s="14"/>
      <c r="T4784" s="14"/>
      <c r="U4784" s="14"/>
      <c r="V4784" s="14"/>
      <c r="W4784" s="14"/>
      <c r="X4784" s="14"/>
      <c r="Y4784" s="14"/>
      <c r="Z4784" s="14"/>
    </row>
    <row r="4785">
      <c r="A4785" s="14"/>
      <c r="B4785" s="14"/>
      <c r="C4785" s="14"/>
      <c r="D4785" s="14"/>
      <c r="E4785" s="14"/>
      <c r="F4785" s="14"/>
      <c r="G4785" s="14"/>
      <c r="H4785" s="14"/>
      <c r="I4785" s="14"/>
      <c r="J4785" s="14"/>
      <c r="K4785" s="14"/>
      <c r="L4785" s="14"/>
      <c r="M4785" s="14"/>
      <c r="N4785" s="14"/>
      <c r="O4785" s="14"/>
      <c r="P4785" s="14"/>
      <c r="Q4785" s="14"/>
      <c r="R4785" s="14"/>
      <c r="S4785" s="14"/>
      <c r="T4785" s="14"/>
      <c r="U4785" s="14"/>
      <c r="V4785" s="14"/>
      <c r="W4785" s="14"/>
      <c r="X4785" s="14"/>
      <c r="Y4785" s="14"/>
      <c r="Z4785" s="14"/>
    </row>
    <row r="4786">
      <c r="A4786" s="14"/>
      <c r="B4786" s="14"/>
      <c r="C4786" s="14"/>
      <c r="D4786" s="14"/>
      <c r="E4786" s="14"/>
      <c r="F4786" s="14"/>
      <c r="G4786" s="14"/>
      <c r="H4786" s="14"/>
      <c r="I4786" s="14"/>
      <c r="J4786" s="14"/>
      <c r="K4786" s="14"/>
      <c r="L4786" s="14"/>
      <c r="M4786" s="14"/>
      <c r="N4786" s="14"/>
      <c r="O4786" s="14"/>
      <c r="P4786" s="14"/>
      <c r="Q4786" s="14"/>
      <c r="R4786" s="14"/>
      <c r="S4786" s="14"/>
      <c r="T4786" s="14"/>
      <c r="U4786" s="14"/>
      <c r="V4786" s="14"/>
      <c r="W4786" s="14"/>
      <c r="X4786" s="14"/>
      <c r="Y4786" s="14"/>
      <c r="Z4786" s="14"/>
    </row>
    <row r="4787">
      <c r="A4787" s="14"/>
      <c r="B4787" s="14"/>
      <c r="C4787" s="14"/>
      <c r="D4787" s="14"/>
      <c r="E4787" s="14"/>
      <c r="F4787" s="14"/>
      <c r="G4787" s="14"/>
      <c r="H4787" s="14"/>
      <c r="I4787" s="14"/>
      <c r="J4787" s="14"/>
      <c r="K4787" s="14"/>
      <c r="L4787" s="14"/>
      <c r="M4787" s="14"/>
      <c r="N4787" s="14"/>
      <c r="O4787" s="14"/>
      <c r="P4787" s="14"/>
      <c r="Q4787" s="14"/>
      <c r="R4787" s="14"/>
      <c r="S4787" s="14"/>
      <c r="T4787" s="14"/>
      <c r="U4787" s="14"/>
      <c r="V4787" s="14"/>
      <c r="W4787" s="14"/>
      <c r="X4787" s="14"/>
      <c r="Y4787" s="14"/>
      <c r="Z4787" s="14"/>
    </row>
    <row r="4788">
      <c r="A4788" s="14"/>
      <c r="B4788" s="14"/>
      <c r="C4788" s="14"/>
      <c r="D4788" s="14"/>
      <c r="E4788" s="14"/>
      <c r="F4788" s="14"/>
      <c r="G4788" s="14"/>
      <c r="H4788" s="14"/>
      <c r="I4788" s="14"/>
      <c r="J4788" s="14"/>
      <c r="K4788" s="14"/>
      <c r="L4788" s="14"/>
      <c r="M4788" s="14"/>
      <c r="N4788" s="14"/>
      <c r="O4788" s="14"/>
      <c r="P4788" s="14"/>
      <c r="Q4788" s="14"/>
      <c r="R4788" s="14"/>
      <c r="S4788" s="14"/>
      <c r="T4788" s="14"/>
      <c r="U4788" s="14"/>
      <c r="V4788" s="14"/>
      <c r="W4788" s="14"/>
      <c r="X4788" s="14"/>
      <c r="Y4788" s="14"/>
      <c r="Z4788" s="14"/>
    </row>
    <row r="4789">
      <c r="A4789" s="14"/>
      <c r="B4789" s="14"/>
      <c r="C4789" s="14"/>
      <c r="D4789" s="14"/>
      <c r="E4789" s="14"/>
      <c r="F4789" s="14"/>
      <c r="G4789" s="14"/>
      <c r="H4789" s="14"/>
      <c r="I4789" s="14"/>
      <c r="J4789" s="14"/>
      <c r="K4789" s="14"/>
      <c r="L4789" s="14"/>
      <c r="M4789" s="14"/>
      <c r="N4789" s="14"/>
      <c r="O4789" s="14"/>
      <c r="P4789" s="14"/>
      <c r="Q4789" s="14"/>
      <c r="R4789" s="14"/>
      <c r="S4789" s="14"/>
      <c r="T4789" s="14"/>
      <c r="U4789" s="14"/>
      <c r="V4789" s="14"/>
      <c r="W4789" s="14"/>
      <c r="X4789" s="14"/>
      <c r="Y4789" s="14"/>
      <c r="Z4789" s="14"/>
    </row>
    <row r="4790">
      <c r="A4790" s="14"/>
      <c r="B4790" s="14"/>
      <c r="C4790" s="14"/>
      <c r="D4790" s="14"/>
      <c r="E4790" s="14"/>
      <c r="F4790" s="14"/>
      <c r="G4790" s="14"/>
      <c r="H4790" s="14"/>
      <c r="I4790" s="14"/>
      <c r="J4790" s="14"/>
      <c r="K4790" s="14"/>
      <c r="L4790" s="14"/>
      <c r="M4790" s="14"/>
      <c r="N4790" s="14"/>
      <c r="O4790" s="14"/>
      <c r="P4790" s="14"/>
      <c r="Q4790" s="14"/>
      <c r="R4790" s="14"/>
      <c r="S4790" s="14"/>
      <c r="T4790" s="14"/>
      <c r="U4790" s="14"/>
      <c r="V4790" s="14"/>
      <c r="W4790" s="14"/>
      <c r="X4790" s="14"/>
      <c r="Y4790" s="14"/>
      <c r="Z4790" s="14"/>
    </row>
    <row r="4791">
      <c r="A4791" s="14"/>
      <c r="B4791" s="14"/>
      <c r="C4791" s="14"/>
      <c r="D4791" s="14"/>
      <c r="E4791" s="14"/>
      <c r="F4791" s="14"/>
      <c r="G4791" s="14"/>
      <c r="H4791" s="14"/>
      <c r="I4791" s="14"/>
      <c r="J4791" s="14"/>
      <c r="K4791" s="14"/>
      <c r="L4791" s="14"/>
      <c r="M4791" s="14"/>
      <c r="N4791" s="14"/>
      <c r="O4791" s="14"/>
      <c r="P4791" s="14"/>
      <c r="Q4791" s="14"/>
      <c r="R4791" s="14"/>
      <c r="S4791" s="14"/>
      <c r="T4791" s="14"/>
      <c r="U4791" s="14"/>
      <c r="V4791" s="14"/>
      <c r="W4791" s="14"/>
      <c r="X4791" s="14"/>
      <c r="Y4791" s="14"/>
      <c r="Z4791" s="14"/>
    </row>
    <row r="4792">
      <c r="A4792" s="14"/>
      <c r="B4792" s="14"/>
      <c r="C4792" s="14"/>
      <c r="D4792" s="14"/>
      <c r="E4792" s="14"/>
      <c r="F4792" s="14"/>
      <c r="G4792" s="14"/>
      <c r="H4792" s="14"/>
      <c r="I4792" s="14"/>
      <c r="J4792" s="14"/>
      <c r="K4792" s="14"/>
      <c r="L4792" s="14"/>
      <c r="M4792" s="14"/>
      <c r="N4792" s="14"/>
      <c r="O4792" s="14"/>
      <c r="P4792" s="14"/>
      <c r="Q4792" s="14"/>
      <c r="R4792" s="14"/>
      <c r="S4792" s="14"/>
      <c r="T4792" s="14"/>
      <c r="U4792" s="14"/>
      <c r="V4792" s="14"/>
      <c r="W4792" s="14"/>
      <c r="X4792" s="14"/>
      <c r="Y4792" s="14"/>
      <c r="Z4792" s="14"/>
    </row>
    <row r="4793">
      <c r="A4793" s="14"/>
      <c r="B4793" s="14"/>
      <c r="C4793" s="14"/>
      <c r="D4793" s="14"/>
      <c r="E4793" s="14"/>
      <c r="F4793" s="14"/>
      <c r="G4793" s="14"/>
      <c r="H4793" s="14"/>
      <c r="I4793" s="14"/>
      <c r="J4793" s="14"/>
      <c r="K4793" s="14"/>
      <c r="L4793" s="14"/>
      <c r="M4793" s="14"/>
      <c r="N4793" s="14"/>
      <c r="O4793" s="14"/>
      <c r="P4793" s="14"/>
      <c r="Q4793" s="14"/>
      <c r="R4793" s="14"/>
      <c r="S4793" s="14"/>
      <c r="T4793" s="14"/>
      <c r="U4793" s="14"/>
      <c r="V4793" s="14"/>
      <c r="W4793" s="14"/>
      <c r="X4793" s="14"/>
      <c r="Y4793" s="14"/>
      <c r="Z4793" s="14"/>
    </row>
    <row r="4794">
      <c r="A4794" s="14"/>
      <c r="B4794" s="14"/>
      <c r="C4794" s="14"/>
      <c r="D4794" s="14"/>
      <c r="E4794" s="14"/>
      <c r="F4794" s="14"/>
      <c r="G4794" s="14"/>
      <c r="H4794" s="14"/>
      <c r="I4794" s="14"/>
      <c r="J4794" s="14"/>
      <c r="K4794" s="14"/>
      <c r="L4794" s="14"/>
      <c r="M4794" s="14"/>
      <c r="N4794" s="14"/>
      <c r="O4794" s="14"/>
      <c r="P4794" s="14"/>
      <c r="Q4794" s="14"/>
      <c r="R4794" s="14"/>
      <c r="S4794" s="14"/>
      <c r="T4794" s="14"/>
      <c r="U4794" s="14"/>
      <c r="V4794" s="14"/>
      <c r="W4794" s="14"/>
      <c r="X4794" s="14"/>
      <c r="Y4794" s="14"/>
      <c r="Z4794" s="14"/>
    </row>
    <row r="4795">
      <c r="A4795" s="14"/>
      <c r="B4795" s="14"/>
      <c r="C4795" s="14"/>
      <c r="D4795" s="14"/>
      <c r="E4795" s="14"/>
      <c r="F4795" s="14"/>
      <c r="G4795" s="14"/>
      <c r="H4795" s="14"/>
      <c r="I4795" s="14"/>
      <c r="J4795" s="14"/>
      <c r="K4795" s="14"/>
      <c r="L4795" s="14"/>
      <c r="M4795" s="14"/>
      <c r="N4795" s="14"/>
      <c r="O4795" s="14"/>
      <c r="P4795" s="14"/>
      <c r="Q4795" s="14"/>
      <c r="R4795" s="14"/>
      <c r="S4795" s="14"/>
      <c r="T4795" s="14"/>
      <c r="U4795" s="14"/>
      <c r="V4795" s="14"/>
      <c r="W4795" s="14"/>
      <c r="X4795" s="14"/>
      <c r="Y4795" s="14"/>
      <c r="Z4795" s="14"/>
    </row>
    <row r="4796">
      <c r="A4796" s="14"/>
      <c r="B4796" s="14"/>
      <c r="C4796" s="14"/>
      <c r="D4796" s="14"/>
      <c r="E4796" s="14"/>
      <c r="F4796" s="14"/>
      <c r="G4796" s="14"/>
      <c r="H4796" s="14"/>
      <c r="I4796" s="14"/>
      <c r="J4796" s="14"/>
      <c r="K4796" s="14"/>
      <c r="L4796" s="14"/>
      <c r="M4796" s="14"/>
      <c r="N4796" s="14"/>
      <c r="O4796" s="14"/>
      <c r="P4796" s="14"/>
      <c r="Q4796" s="14"/>
      <c r="R4796" s="14"/>
      <c r="S4796" s="14"/>
      <c r="T4796" s="14"/>
      <c r="U4796" s="14"/>
      <c r="V4796" s="14"/>
      <c r="W4796" s="14"/>
      <c r="X4796" s="14"/>
      <c r="Y4796" s="14"/>
      <c r="Z4796" s="14"/>
    </row>
    <row r="4797">
      <c r="A4797" s="14"/>
      <c r="B4797" s="14"/>
      <c r="C4797" s="14"/>
      <c r="D4797" s="14"/>
      <c r="E4797" s="14"/>
      <c r="F4797" s="14"/>
      <c r="G4797" s="14"/>
      <c r="H4797" s="14"/>
      <c r="I4797" s="14"/>
      <c r="J4797" s="14"/>
      <c r="K4797" s="14"/>
      <c r="L4797" s="14"/>
      <c r="M4797" s="14"/>
      <c r="N4797" s="14"/>
      <c r="O4797" s="14"/>
      <c r="P4797" s="14"/>
      <c r="Q4797" s="14"/>
      <c r="R4797" s="14"/>
      <c r="S4797" s="14"/>
      <c r="T4797" s="14"/>
      <c r="U4797" s="14"/>
      <c r="V4797" s="14"/>
      <c r="W4797" s="14"/>
      <c r="X4797" s="14"/>
      <c r="Y4797" s="14"/>
      <c r="Z4797" s="14"/>
    </row>
    <row r="4798">
      <c r="A4798" s="14"/>
      <c r="B4798" s="14"/>
      <c r="C4798" s="14"/>
      <c r="D4798" s="14"/>
      <c r="E4798" s="14"/>
      <c r="F4798" s="14"/>
      <c r="G4798" s="14"/>
      <c r="H4798" s="14"/>
      <c r="I4798" s="14"/>
      <c r="J4798" s="14"/>
      <c r="K4798" s="14"/>
      <c r="L4798" s="14"/>
      <c r="M4798" s="14"/>
      <c r="N4798" s="14"/>
      <c r="O4798" s="14"/>
      <c r="P4798" s="14"/>
      <c r="Q4798" s="14"/>
      <c r="R4798" s="14"/>
      <c r="S4798" s="14"/>
      <c r="T4798" s="14"/>
      <c r="U4798" s="14"/>
      <c r="V4798" s="14"/>
      <c r="W4798" s="14"/>
      <c r="X4798" s="14"/>
      <c r="Y4798" s="14"/>
      <c r="Z4798" s="14"/>
    </row>
    <row r="4799">
      <c r="A4799" s="14"/>
      <c r="B4799" s="14"/>
      <c r="C4799" s="14"/>
      <c r="D4799" s="14"/>
      <c r="E4799" s="14"/>
      <c r="F4799" s="14"/>
      <c r="G4799" s="14"/>
      <c r="H4799" s="14"/>
      <c r="I4799" s="14"/>
      <c r="J4799" s="14"/>
      <c r="K4799" s="14"/>
      <c r="L4799" s="14"/>
      <c r="M4799" s="14"/>
      <c r="N4799" s="14"/>
      <c r="O4799" s="14"/>
      <c r="P4799" s="14"/>
      <c r="Q4799" s="14"/>
      <c r="R4799" s="14"/>
      <c r="S4799" s="14"/>
      <c r="T4799" s="14"/>
      <c r="U4799" s="14"/>
      <c r="V4799" s="14"/>
      <c r="W4799" s="14"/>
      <c r="X4799" s="14"/>
      <c r="Y4799" s="14"/>
      <c r="Z4799" s="14"/>
    </row>
    <row r="4800">
      <c r="A4800" s="14"/>
      <c r="B4800" s="14"/>
      <c r="C4800" s="14"/>
      <c r="D4800" s="14"/>
      <c r="E4800" s="14"/>
      <c r="F4800" s="14"/>
      <c r="G4800" s="14"/>
      <c r="H4800" s="14"/>
      <c r="I4800" s="14"/>
      <c r="J4800" s="14"/>
      <c r="K4800" s="14"/>
      <c r="L4800" s="14"/>
      <c r="M4800" s="14"/>
      <c r="N4800" s="14"/>
      <c r="O4800" s="14"/>
      <c r="P4800" s="14"/>
      <c r="Q4800" s="14"/>
      <c r="R4800" s="14"/>
      <c r="S4800" s="14"/>
      <c r="T4800" s="14"/>
      <c r="U4800" s="14"/>
      <c r="V4800" s="14"/>
      <c r="W4800" s="14"/>
      <c r="X4800" s="14"/>
      <c r="Y4800" s="14"/>
      <c r="Z4800" s="14"/>
    </row>
    <row r="4801">
      <c r="A4801" s="14"/>
      <c r="B4801" s="14"/>
      <c r="C4801" s="14"/>
      <c r="D4801" s="14"/>
      <c r="E4801" s="14"/>
      <c r="F4801" s="14"/>
      <c r="G4801" s="14"/>
      <c r="H4801" s="14"/>
      <c r="I4801" s="14"/>
      <c r="J4801" s="14"/>
      <c r="K4801" s="14"/>
      <c r="L4801" s="14"/>
      <c r="M4801" s="14"/>
      <c r="N4801" s="14"/>
      <c r="O4801" s="14"/>
      <c r="P4801" s="14"/>
      <c r="Q4801" s="14"/>
      <c r="R4801" s="14"/>
      <c r="S4801" s="14"/>
      <c r="T4801" s="14"/>
      <c r="U4801" s="14"/>
      <c r="V4801" s="14"/>
      <c r="W4801" s="14"/>
      <c r="X4801" s="14"/>
      <c r="Y4801" s="14"/>
      <c r="Z4801" s="14"/>
    </row>
    <row r="4802">
      <c r="A4802" s="14"/>
      <c r="B4802" s="14"/>
      <c r="C4802" s="14"/>
      <c r="D4802" s="14"/>
      <c r="E4802" s="14"/>
      <c r="F4802" s="14"/>
      <c r="G4802" s="14"/>
      <c r="H4802" s="14"/>
      <c r="I4802" s="14"/>
      <c r="J4802" s="14"/>
      <c r="K4802" s="14"/>
      <c r="L4802" s="14"/>
      <c r="M4802" s="14"/>
      <c r="N4802" s="14"/>
      <c r="O4802" s="14"/>
      <c r="P4802" s="14"/>
      <c r="Q4802" s="14"/>
      <c r="R4802" s="14"/>
      <c r="S4802" s="14"/>
      <c r="T4802" s="14"/>
      <c r="U4802" s="14"/>
      <c r="V4802" s="14"/>
      <c r="W4802" s="14"/>
      <c r="X4802" s="14"/>
      <c r="Y4802" s="14"/>
      <c r="Z4802" s="14"/>
    </row>
    <row r="4803">
      <c r="A4803" s="14"/>
      <c r="B4803" s="14"/>
      <c r="C4803" s="14"/>
      <c r="D4803" s="14"/>
      <c r="E4803" s="14"/>
      <c r="F4803" s="14"/>
      <c r="G4803" s="14"/>
      <c r="H4803" s="14"/>
      <c r="I4803" s="14"/>
      <c r="J4803" s="14"/>
      <c r="K4803" s="14"/>
      <c r="L4803" s="14"/>
      <c r="M4803" s="14"/>
      <c r="N4803" s="14"/>
      <c r="O4803" s="14"/>
      <c r="P4803" s="14"/>
      <c r="Q4803" s="14"/>
      <c r="R4803" s="14"/>
      <c r="S4803" s="14"/>
      <c r="T4803" s="14"/>
      <c r="U4803" s="14"/>
      <c r="V4803" s="14"/>
      <c r="W4803" s="14"/>
      <c r="X4803" s="14"/>
      <c r="Y4803" s="14"/>
      <c r="Z4803" s="14"/>
    </row>
    <row r="4804">
      <c r="A4804" s="14"/>
      <c r="B4804" s="14"/>
      <c r="C4804" s="14"/>
      <c r="D4804" s="14"/>
      <c r="E4804" s="14"/>
      <c r="F4804" s="14"/>
      <c r="G4804" s="14"/>
      <c r="H4804" s="14"/>
      <c r="I4804" s="14"/>
      <c r="J4804" s="14"/>
      <c r="K4804" s="14"/>
      <c r="L4804" s="14"/>
      <c r="M4804" s="14"/>
      <c r="N4804" s="14"/>
      <c r="O4804" s="14"/>
      <c r="P4804" s="14"/>
      <c r="Q4804" s="14"/>
      <c r="R4804" s="14"/>
      <c r="S4804" s="14"/>
      <c r="T4804" s="14"/>
      <c r="U4804" s="14"/>
      <c r="V4804" s="14"/>
      <c r="W4804" s="14"/>
      <c r="X4804" s="14"/>
      <c r="Y4804" s="14"/>
      <c r="Z4804" s="14"/>
    </row>
    <row r="4805">
      <c r="A4805" s="14"/>
      <c r="B4805" s="14"/>
      <c r="C4805" s="14"/>
      <c r="D4805" s="14"/>
      <c r="E4805" s="14"/>
      <c r="F4805" s="14"/>
      <c r="G4805" s="14"/>
      <c r="H4805" s="14"/>
      <c r="I4805" s="14"/>
      <c r="J4805" s="14"/>
      <c r="K4805" s="14"/>
      <c r="L4805" s="14"/>
      <c r="M4805" s="14"/>
      <c r="N4805" s="14"/>
      <c r="O4805" s="14"/>
      <c r="P4805" s="14"/>
      <c r="Q4805" s="14"/>
      <c r="R4805" s="14"/>
      <c r="S4805" s="14"/>
      <c r="T4805" s="14"/>
      <c r="U4805" s="14"/>
      <c r="V4805" s="14"/>
      <c r="W4805" s="14"/>
      <c r="X4805" s="14"/>
      <c r="Y4805" s="14"/>
      <c r="Z4805" s="14"/>
    </row>
    <row r="4806">
      <c r="A4806" s="14"/>
      <c r="B4806" s="14"/>
      <c r="C4806" s="14"/>
      <c r="D4806" s="14"/>
      <c r="E4806" s="14"/>
      <c r="F4806" s="14"/>
      <c r="G4806" s="14"/>
      <c r="H4806" s="14"/>
      <c r="I4806" s="14"/>
      <c r="J4806" s="14"/>
      <c r="K4806" s="14"/>
      <c r="L4806" s="14"/>
      <c r="M4806" s="14"/>
      <c r="N4806" s="14"/>
      <c r="O4806" s="14"/>
      <c r="P4806" s="14"/>
      <c r="Q4806" s="14"/>
      <c r="R4806" s="14"/>
      <c r="S4806" s="14"/>
      <c r="T4806" s="14"/>
      <c r="U4806" s="14"/>
      <c r="V4806" s="14"/>
      <c r="W4806" s="14"/>
      <c r="X4806" s="14"/>
      <c r="Y4806" s="14"/>
      <c r="Z4806" s="14"/>
    </row>
    <row r="4807">
      <c r="A4807" s="14"/>
      <c r="B4807" s="14"/>
      <c r="C4807" s="14"/>
      <c r="D4807" s="14"/>
      <c r="E4807" s="14"/>
      <c r="F4807" s="14"/>
      <c r="G4807" s="14"/>
      <c r="H4807" s="14"/>
      <c r="I4807" s="14"/>
      <c r="J4807" s="14"/>
      <c r="K4807" s="14"/>
      <c r="L4807" s="14"/>
      <c r="M4807" s="14"/>
      <c r="N4807" s="14"/>
      <c r="O4807" s="14"/>
      <c r="P4807" s="14"/>
      <c r="Q4807" s="14"/>
      <c r="R4807" s="14"/>
      <c r="S4807" s="14"/>
      <c r="T4807" s="14"/>
      <c r="U4807" s="14"/>
      <c r="V4807" s="14"/>
      <c r="W4807" s="14"/>
      <c r="X4807" s="14"/>
      <c r="Y4807" s="14"/>
      <c r="Z4807" s="14"/>
    </row>
    <row r="4808">
      <c r="A4808" s="14"/>
      <c r="B4808" s="14"/>
      <c r="C4808" s="14"/>
      <c r="D4808" s="14"/>
      <c r="E4808" s="14"/>
      <c r="F4808" s="14"/>
      <c r="G4808" s="14"/>
      <c r="H4808" s="14"/>
      <c r="I4808" s="14"/>
      <c r="J4808" s="14"/>
      <c r="K4808" s="14"/>
      <c r="L4808" s="14"/>
      <c r="M4808" s="14"/>
      <c r="N4808" s="14"/>
      <c r="O4808" s="14"/>
      <c r="P4808" s="14"/>
      <c r="Q4808" s="14"/>
      <c r="R4808" s="14"/>
      <c r="S4808" s="14"/>
      <c r="T4808" s="14"/>
      <c r="U4808" s="14"/>
      <c r="V4808" s="14"/>
      <c r="W4808" s="14"/>
      <c r="X4808" s="14"/>
      <c r="Y4808" s="14"/>
      <c r="Z4808" s="14"/>
    </row>
    <row r="4809">
      <c r="A4809" s="14"/>
      <c r="B4809" s="14"/>
      <c r="C4809" s="14"/>
      <c r="D4809" s="14"/>
      <c r="E4809" s="14"/>
      <c r="F4809" s="14"/>
      <c r="G4809" s="14"/>
      <c r="H4809" s="14"/>
      <c r="I4809" s="14"/>
      <c r="J4809" s="14"/>
      <c r="K4809" s="14"/>
      <c r="L4809" s="14"/>
      <c r="M4809" s="14"/>
      <c r="N4809" s="14"/>
      <c r="O4809" s="14"/>
      <c r="P4809" s="14"/>
      <c r="Q4809" s="14"/>
      <c r="R4809" s="14"/>
      <c r="S4809" s="14"/>
      <c r="T4809" s="14"/>
      <c r="U4809" s="14"/>
      <c r="V4809" s="14"/>
      <c r="W4809" s="14"/>
      <c r="X4809" s="14"/>
      <c r="Y4809" s="14"/>
      <c r="Z4809" s="14"/>
    </row>
    <row r="4810">
      <c r="A4810" s="14"/>
      <c r="B4810" s="14"/>
      <c r="C4810" s="14"/>
      <c r="D4810" s="14"/>
      <c r="E4810" s="14"/>
      <c r="F4810" s="14"/>
      <c r="G4810" s="14"/>
      <c r="H4810" s="14"/>
      <c r="I4810" s="14"/>
      <c r="J4810" s="14"/>
      <c r="K4810" s="14"/>
      <c r="L4810" s="14"/>
      <c r="M4810" s="14"/>
      <c r="N4810" s="14"/>
      <c r="O4810" s="14"/>
      <c r="P4810" s="14"/>
      <c r="Q4810" s="14"/>
      <c r="R4810" s="14"/>
      <c r="S4810" s="14"/>
      <c r="T4810" s="14"/>
      <c r="U4810" s="14"/>
      <c r="V4810" s="14"/>
      <c r="W4810" s="14"/>
      <c r="X4810" s="14"/>
      <c r="Y4810" s="14"/>
      <c r="Z4810" s="14"/>
    </row>
    <row r="4811">
      <c r="A4811" s="14"/>
      <c r="B4811" s="14"/>
      <c r="C4811" s="14"/>
      <c r="D4811" s="14"/>
      <c r="E4811" s="14"/>
      <c r="F4811" s="14"/>
      <c r="G4811" s="14"/>
      <c r="H4811" s="14"/>
      <c r="I4811" s="14"/>
      <c r="J4811" s="14"/>
      <c r="K4811" s="14"/>
      <c r="L4811" s="14"/>
      <c r="M4811" s="14"/>
      <c r="N4811" s="14"/>
      <c r="O4811" s="14"/>
      <c r="P4811" s="14"/>
      <c r="Q4811" s="14"/>
      <c r="R4811" s="14"/>
      <c r="S4811" s="14"/>
      <c r="T4811" s="14"/>
      <c r="U4811" s="14"/>
      <c r="V4811" s="14"/>
      <c r="W4811" s="14"/>
      <c r="X4811" s="14"/>
      <c r="Y4811" s="14"/>
      <c r="Z4811" s="14"/>
    </row>
    <row r="4812">
      <c r="A4812" s="14"/>
      <c r="B4812" s="14"/>
      <c r="C4812" s="14"/>
      <c r="D4812" s="14"/>
      <c r="E4812" s="14"/>
      <c r="F4812" s="14"/>
      <c r="G4812" s="14"/>
      <c r="H4812" s="14"/>
      <c r="I4812" s="14"/>
      <c r="J4812" s="14"/>
      <c r="K4812" s="14"/>
      <c r="L4812" s="14"/>
      <c r="M4812" s="14"/>
      <c r="N4812" s="14"/>
      <c r="O4812" s="14"/>
      <c r="P4812" s="14"/>
      <c r="Q4812" s="14"/>
      <c r="R4812" s="14"/>
      <c r="S4812" s="14"/>
      <c r="T4812" s="14"/>
      <c r="U4812" s="14"/>
      <c r="V4812" s="14"/>
      <c r="W4812" s="14"/>
      <c r="X4812" s="14"/>
      <c r="Y4812" s="14"/>
      <c r="Z4812" s="14"/>
    </row>
    <row r="4813">
      <c r="A4813" s="14"/>
      <c r="B4813" s="14"/>
      <c r="C4813" s="14"/>
      <c r="D4813" s="14"/>
      <c r="E4813" s="14"/>
      <c r="F4813" s="14"/>
      <c r="G4813" s="14"/>
      <c r="H4813" s="14"/>
      <c r="I4813" s="14"/>
      <c r="J4813" s="14"/>
      <c r="K4813" s="14"/>
      <c r="L4813" s="14"/>
      <c r="M4813" s="14"/>
      <c r="N4813" s="14"/>
      <c r="O4813" s="14"/>
      <c r="P4813" s="14"/>
      <c r="Q4813" s="14"/>
      <c r="R4813" s="14"/>
      <c r="S4813" s="14"/>
      <c r="T4813" s="14"/>
      <c r="U4813" s="14"/>
      <c r="V4813" s="14"/>
      <c r="W4813" s="14"/>
      <c r="X4813" s="14"/>
      <c r="Y4813" s="14"/>
      <c r="Z4813" s="14"/>
    </row>
    <row r="4814">
      <c r="A4814" s="14"/>
      <c r="B4814" s="14"/>
      <c r="C4814" s="14"/>
      <c r="D4814" s="14"/>
      <c r="E4814" s="14"/>
      <c r="F4814" s="14"/>
      <c r="G4814" s="14"/>
      <c r="H4814" s="14"/>
      <c r="I4814" s="14"/>
      <c r="J4814" s="14"/>
      <c r="K4814" s="14"/>
      <c r="L4814" s="14"/>
      <c r="M4814" s="14"/>
      <c r="N4814" s="14"/>
      <c r="O4814" s="14"/>
      <c r="P4814" s="14"/>
      <c r="Q4814" s="14"/>
      <c r="R4814" s="14"/>
      <c r="S4814" s="14"/>
      <c r="T4814" s="14"/>
      <c r="U4814" s="14"/>
      <c r="V4814" s="14"/>
      <c r="W4814" s="14"/>
      <c r="X4814" s="14"/>
      <c r="Y4814" s="14"/>
      <c r="Z4814" s="14"/>
    </row>
    <row r="4815">
      <c r="A4815" s="14"/>
      <c r="B4815" s="14"/>
      <c r="C4815" s="14"/>
      <c r="D4815" s="14"/>
      <c r="E4815" s="14"/>
      <c r="F4815" s="14"/>
      <c r="G4815" s="14"/>
      <c r="H4815" s="14"/>
      <c r="I4815" s="14"/>
      <c r="J4815" s="14"/>
      <c r="K4815" s="14"/>
      <c r="L4815" s="14"/>
      <c r="M4815" s="14"/>
      <c r="N4815" s="14"/>
      <c r="O4815" s="14"/>
      <c r="P4815" s="14"/>
      <c r="Q4815" s="14"/>
      <c r="R4815" s="14"/>
      <c r="S4815" s="14"/>
      <c r="T4815" s="14"/>
      <c r="U4815" s="14"/>
      <c r="V4815" s="14"/>
      <c r="W4815" s="14"/>
      <c r="X4815" s="14"/>
      <c r="Y4815" s="14"/>
      <c r="Z4815" s="14"/>
    </row>
    <row r="4816">
      <c r="A4816" s="14"/>
      <c r="B4816" s="14"/>
      <c r="C4816" s="14"/>
      <c r="D4816" s="14"/>
      <c r="E4816" s="14"/>
      <c r="F4816" s="14"/>
      <c r="G4816" s="14"/>
      <c r="H4816" s="14"/>
      <c r="I4816" s="14"/>
      <c r="J4816" s="14"/>
      <c r="K4816" s="14"/>
      <c r="L4816" s="14"/>
      <c r="M4816" s="14"/>
      <c r="N4816" s="14"/>
      <c r="O4816" s="14"/>
      <c r="P4816" s="14"/>
      <c r="Q4816" s="14"/>
      <c r="R4816" s="14"/>
      <c r="S4816" s="14"/>
      <c r="T4816" s="14"/>
      <c r="U4816" s="14"/>
      <c r="V4816" s="14"/>
      <c r="W4816" s="14"/>
      <c r="X4816" s="14"/>
      <c r="Y4816" s="14"/>
      <c r="Z4816" s="14"/>
    </row>
    <row r="4817">
      <c r="A4817" s="14"/>
      <c r="B4817" s="14"/>
      <c r="C4817" s="14"/>
      <c r="D4817" s="14"/>
      <c r="E4817" s="14"/>
      <c r="F4817" s="14"/>
      <c r="G4817" s="14"/>
      <c r="H4817" s="14"/>
      <c r="I4817" s="14"/>
      <c r="J4817" s="14"/>
      <c r="K4817" s="14"/>
      <c r="L4817" s="14"/>
      <c r="M4817" s="14"/>
      <c r="N4817" s="14"/>
      <c r="O4817" s="14"/>
      <c r="P4817" s="14"/>
      <c r="Q4817" s="14"/>
      <c r="R4817" s="14"/>
      <c r="S4817" s="14"/>
      <c r="T4817" s="14"/>
      <c r="U4817" s="14"/>
      <c r="V4817" s="14"/>
      <c r="W4817" s="14"/>
      <c r="X4817" s="14"/>
      <c r="Y4817" s="14"/>
      <c r="Z4817" s="14"/>
    </row>
    <row r="4818">
      <c r="A4818" s="14"/>
      <c r="B4818" s="14"/>
      <c r="C4818" s="14"/>
      <c r="D4818" s="14"/>
      <c r="E4818" s="14"/>
      <c r="F4818" s="14"/>
      <c r="G4818" s="14"/>
      <c r="H4818" s="14"/>
      <c r="I4818" s="14"/>
      <c r="J4818" s="14"/>
      <c r="K4818" s="14"/>
      <c r="L4818" s="14"/>
      <c r="M4818" s="14"/>
      <c r="N4818" s="14"/>
      <c r="O4818" s="14"/>
      <c r="P4818" s="14"/>
      <c r="Q4818" s="14"/>
      <c r="R4818" s="14"/>
      <c r="S4818" s="14"/>
      <c r="T4818" s="14"/>
      <c r="U4818" s="14"/>
      <c r="V4818" s="14"/>
      <c r="W4818" s="14"/>
      <c r="X4818" s="14"/>
      <c r="Y4818" s="14"/>
      <c r="Z4818" s="14"/>
    </row>
    <row r="4819">
      <c r="A4819" s="14"/>
      <c r="B4819" s="14"/>
      <c r="C4819" s="14"/>
      <c r="D4819" s="14"/>
      <c r="E4819" s="14"/>
      <c r="F4819" s="14"/>
      <c r="G4819" s="14"/>
      <c r="H4819" s="14"/>
      <c r="I4819" s="14"/>
      <c r="J4819" s="14"/>
      <c r="K4819" s="14"/>
      <c r="L4819" s="14"/>
      <c r="M4819" s="14"/>
      <c r="N4819" s="14"/>
      <c r="O4819" s="14"/>
      <c r="P4819" s="14"/>
      <c r="Q4819" s="14"/>
      <c r="R4819" s="14"/>
      <c r="S4819" s="14"/>
      <c r="T4819" s="14"/>
      <c r="U4819" s="14"/>
      <c r="V4819" s="14"/>
      <c r="W4819" s="14"/>
      <c r="X4819" s="14"/>
      <c r="Y4819" s="14"/>
      <c r="Z4819" s="14"/>
    </row>
    <row r="4820">
      <c r="A4820" s="14"/>
      <c r="B4820" s="14"/>
      <c r="C4820" s="14"/>
      <c r="D4820" s="14"/>
      <c r="E4820" s="14"/>
      <c r="F4820" s="14"/>
      <c r="G4820" s="14"/>
      <c r="H4820" s="14"/>
      <c r="I4820" s="14"/>
      <c r="J4820" s="14"/>
      <c r="K4820" s="14"/>
      <c r="L4820" s="14"/>
      <c r="M4820" s="14"/>
      <c r="N4820" s="14"/>
      <c r="O4820" s="14"/>
      <c r="P4820" s="14"/>
      <c r="Q4820" s="14"/>
      <c r="R4820" s="14"/>
      <c r="S4820" s="14"/>
      <c r="T4820" s="14"/>
      <c r="U4820" s="14"/>
      <c r="V4820" s="14"/>
      <c r="W4820" s="14"/>
      <c r="X4820" s="14"/>
      <c r="Y4820" s="14"/>
      <c r="Z4820" s="14"/>
    </row>
    <row r="4821">
      <c r="A4821" s="14"/>
      <c r="B4821" s="14"/>
      <c r="C4821" s="14"/>
      <c r="D4821" s="14"/>
      <c r="E4821" s="14"/>
      <c r="F4821" s="14"/>
      <c r="G4821" s="14"/>
      <c r="H4821" s="14"/>
      <c r="I4821" s="14"/>
      <c r="J4821" s="14"/>
      <c r="K4821" s="14"/>
      <c r="L4821" s="14"/>
      <c r="M4821" s="14"/>
      <c r="N4821" s="14"/>
      <c r="O4821" s="14"/>
      <c r="P4821" s="14"/>
      <c r="Q4821" s="14"/>
      <c r="R4821" s="14"/>
      <c r="S4821" s="14"/>
      <c r="T4821" s="14"/>
      <c r="U4821" s="14"/>
      <c r="V4821" s="14"/>
      <c r="W4821" s="14"/>
      <c r="X4821" s="14"/>
      <c r="Y4821" s="14"/>
      <c r="Z4821" s="14"/>
    </row>
    <row r="4822">
      <c r="A4822" s="14"/>
      <c r="B4822" s="14"/>
      <c r="C4822" s="14"/>
      <c r="D4822" s="14"/>
      <c r="E4822" s="14"/>
      <c r="F4822" s="14"/>
      <c r="G4822" s="14"/>
      <c r="H4822" s="14"/>
      <c r="I4822" s="14"/>
      <c r="J4822" s="14"/>
      <c r="K4822" s="14"/>
      <c r="L4822" s="14"/>
      <c r="M4822" s="14"/>
      <c r="N4822" s="14"/>
      <c r="O4822" s="14"/>
      <c r="P4822" s="14"/>
      <c r="Q4822" s="14"/>
      <c r="R4822" s="14"/>
      <c r="S4822" s="14"/>
      <c r="T4822" s="14"/>
      <c r="U4822" s="14"/>
      <c r="V4822" s="14"/>
      <c r="W4822" s="14"/>
      <c r="X4822" s="14"/>
      <c r="Y4822" s="14"/>
      <c r="Z4822" s="14"/>
    </row>
    <row r="4823">
      <c r="A4823" s="14"/>
      <c r="B4823" s="14"/>
      <c r="C4823" s="14"/>
      <c r="D4823" s="14"/>
      <c r="E4823" s="14"/>
      <c r="F4823" s="14"/>
      <c r="G4823" s="14"/>
      <c r="H4823" s="14"/>
      <c r="I4823" s="14"/>
      <c r="J4823" s="14"/>
      <c r="K4823" s="14"/>
      <c r="L4823" s="14"/>
      <c r="M4823" s="14"/>
      <c r="N4823" s="14"/>
      <c r="O4823" s="14"/>
      <c r="P4823" s="14"/>
      <c r="Q4823" s="14"/>
      <c r="R4823" s="14"/>
      <c r="S4823" s="14"/>
      <c r="T4823" s="14"/>
      <c r="U4823" s="14"/>
      <c r="V4823" s="14"/>
      <c r="W4823" s="14"/>
      <c r="X4823" s="14"/>
      <c r="Y4823" s="14"/>
      <c r="Z4823" s="14"/>
    </row>
    <row r="4824">
      <c r="A4824" s="14"/>
      <c r="B4824" s="14"/>
      <c r="C4824" s="14"/>
      <c r="D4824" s="14"/>
      <c r="E4824" s="14"/>
      <c r="F4824" s="14"/>
      <c r="G4824" s="14"/>
      <c r="H4824" s="14"/>
      <c r="I4824" s="14"/>
      <c r="J4824" s="14"/>
      <c r="K4824" s="14"/>
      <c r="L4824" s="14"/>
      <c r="M4824" s="14"/>
      <c r="N4824" s="14"/>
      <c r="O4824" s="14"/>
      <c r="P4824" s="14"/>
      <c r="Q4824" s="14"/>
      <c r="R4824" s="14"/>
      <c r="S4824" s="14"/>
      <c r="T4824" s="14"/>
      <c r="U4824" s="14"/>
      <c r="V4824" s="14"/>
      <c r="W4824" s="14"/>
      <c r="X4824" s="14"/>
      <c r="Y4824" s="14"/>
      <c r="Z4824" s="14"/>
    </row>
    <row r="4825">
      <c r="A4825" s="14"/>
      <c r="B4825" s="14"/>
      <c r="C4825" s="14"/>
      <c r="D4825" s="14"/>
      <c r="E4825" s="14"/>
      <c r="F4825" s="14"/>
      <c r="G4825" s="14"/>
      <c r="H4825" s="14"/>
      <c r="I4825" s="14"/>
      <c r="J4825" s="14"/>
      <c r="K4825" s="14"/>
      <c r="L4825" s="14"/>
      <c r="M4825" s="14"/>
      <c r="N4825" s="14"/>
      <c r="O4825" s="14"/>
      <c r="P4825" s="14"/>
      <c r="Q4825" s="14"/>
      <c r="R4825" s="14"/>
      <c r="S4825" s="14"/>
      <c r="T4825" s="14"/>
      <c r="U4825" s="14"/>
      <c r="V4825" s="14"/>
      <c r="W4825" s="14"/>
      <c r="X4825" s="14"/>
      <c r="Y4825" s="14"/>
      <c r="Z4825" s="14"/>
    </row>
    <row r="4826">
      <c r="A4826" s="14"/>
      <c r="B4826" s="14"/>
      <c r="C4826" s="14"/>
      <c r="D4826" s="14"/>
      <c r="E4826" s="14"/>
      <c r="F4826" s="14"/>
      <c r="G4826" s="14"/>
      <c r="H4826" s="14"/>
      <c r="I4826" s="14"/>
      <c r="J4826" s="14"/>
      <c r="K4826" s="14"/>
      <c r="L4826" s="14"/>
      <c r="M4826" s="14"/>
      <c r="N4826" s="14"/>
      <c r="O4826" s="14"/>
      <c r="P4826" s="14"/>
      <c r="Q4826" s="14"/>
      <c r="R4826" s="14"/>
      <c r="S4826" s="14"/>
      <c r="T4826" s="14"/>
      <c r="U4826" s="14"/>
      <c r="V4826" s="14"/>
      <c r="W4826" s="14"/>
      <c r="X4826" s="14"/>
      <c r="Y4826" s="14"/>
      <c r="Z4826" s="14"/>
    </row>
    <row r="4827">
      <c r="A4827" s="14"/>
      <c r="B4827" s="14"/>
      <c r="C4827" s="14"/>
      <c r="D4827" s="14"/>
      <c r="E4827" s="14"/>
      <c r="F4827" s="14"/>
      <c r="G4827" s="14"/>
      <c r="H4827" s="14"/>
      <c r="I4827" s="14"/>
      <c r="J4827" s="14"/>
      <c r="K4827" s="14"/>
      <c r="L4827" s="14"/>
      <c r="M4827" s="14"/>
      <c r="N4827" s="14"/>
      <c r="O4827" s="14"/>
      <c r="P4827" s="14"/>
      <c r="Q4827" s="14"/>
      <c r="R4827" s="14"/>
      <c r="S4827" s="14"/>
      <c r="T4827" s="14"/>
      <c r="U4827" s="14"/>
      <c r="V4827" s="14"/>
      <c r="W4827" s="14"/>
      <c r="X4827" s="14"/>
      <c r="Y4827" s="14"/>
      <c r="Z4827" s="14"/>
    </row>
    <row r="4828">
      <c r="A4828" s="14"/>
      <c r="B4828" s="14"/>
      <c r="C4828" s="14"/>
      <c r="D4828" s="14"/>
      <c r="E4828" s="14"/>
      <c r="F4828" s="14"/>
      <c r="G4828" s="14"/>
      <c r="H4828" s="14"/>
      <c r="I4828" s="14"/>
      <c r="J4828" s="14"/>
      <c r="K4828" s="14"/>
      <c r="L4828" s="14"/>
      <c r="M4828" s="14"/>
      <c r="N4828" s="14"/>
      <c r="O4828" s="14"/>
      <c r="P4828" s="14"/>
      <c r="Q4828" s="14"/>
      <c r="R4828" s="14"/>
      <c r="S4828" s="14"/>
      <c r="T4828" s="14"/>
      <c r="U4828" s="14"/>
      <c r="V4828" s="14"/>
      <c r="W4828" s="14"/>
      <c r="X4828" s="14"/>
      <c r="Y4828" s="14"/>
      <c r="Z4828" s="14"/>
    </row>
    <row r="4829">
      <c r="A4829" s="14"/>
      <c r="B4829" s="14"/>
      <c r="C4829" s="14"/>
      <c r="D4829" s="14"/>
      <c r="E4829" s="14"/>
      <c r="F4829" s="14"/>
      <c r="G4829" s="14"/>
      <c r="H4829" s="14"/>
      <c r="I4829" s="14"/>
      <c r="J4829" s="14"/>
      <c r="K4829" s="14"/>
      <c r="L4829" s="14"/>
      <c r="M4829" s="14"/>
      <c r="N4829" s="14"/>
      <c r="O4829" s="14"/>
      <c r="P4829" s="14"/>
      <c r="Q4829" s="14"/>
      <c r="R4829" s="14"/>
      <c r="S4829" s="14"/>
      <c r="T4829" s="14"/>
      <c r="U4829" s="14"/>
      <c r="V4829" s="14"/>
      <c r="W4829" s="14"/>
      <c r="X4829" s="14"/>
      <c r="Y4829" s="14"/>
      <c r="Z4829" s="14"/>
    </row>
    <row r="4830">
      <c r="A4830" s="14"/>
      <c r="B4830" s="14"/>
      <c r="C4830" s="14"/>
      <c r="D4830" s="14"/>
      <c r="E4830" s="14"/>
      <c r="F4830" s="14"/>
      <c r="G4830" s="14"/>
      <c r="H4830" s="14"/>
      <c r="I4830" s="14"/>
      <c r="J4830" s="14"/>
      <c r="K4830" s="14"/>
      <c r="L4830" s="14"/>
      <c r="M4830" s="14"/>
      <c r="N4830" s="14"/>
      <c r="O4830" s="14"/>
      <c r="P4830" s="14"/>
      <c r="Q4830" s="14"/>
      <c r="R4830" s="14"/>
      <c r="S4830" s="14"/>
      <c r="T4830" s="14"/>
      <c r="U4830" s="14"/>
      <c r="V4830" s="14"/>
      <c r="W4830" s="14"/>
      <c r="X4830" s="14"/>
      <c r="Y4830" s="14"/>
      <c r="Z4830" s="14"/>
    </row>
    <row r="4831">
      <c r="A4831" s="14"/>
      <c r="B4831" s="14"/>
      <c r="C4831" s="14"/>
      <c r="D4831" s="14"/>
      <c r="E4831" s="14"/>
      <c r="F4831" s="14"/>
      <c r="G4831" s="14"/>
      <c r="H4831" s="14"/>
      <c r="I4831" s="14"/>
      <c r="J4831" s="14"/>
      <c r="K4831" s="14"/>
      <c r="L4831" s="14"/>
      <c r="M4831" s="14"/>
      <c r="N4831" s="14"/>
      <c r="O4831" s="14"/>
      <c r="P4831" s="14"/>
      <c r="Q4831" s="14"/>
      <c r="R4831" s="14"/>
      <c r="S4831" s="14"/>
      <c r="T4831" s="14"/>
      <c r="U4831" s="14"/>
      <c r="V4831" s="14"/>
      <c r="W4831" s="14"/>
      <c r="X4831" s="14"/>
      <c r="Y4831" s="14"/>
      <c r="Z4831" s="14"/>
    </row>
    <row r="4832">
      <c r="A4832" s="14"/>
      <c r="B4832" s="14"/>
      <c r="C4832" s="14"/>
      <c r="D4832" s="14"/>
      <c r="E4832" s="14"/>
      <c r="F4832" s="14"/>
      <c r="G4832" s="14"/>
      <c r="H4832" s="14"/>
      <c r="I4832" s="14"/>
      <c r="J4832" s="14"/>
      <c r="K4832" s="14"/>
      <c r="L4832" s="14"/>
      <c r="M4832" s="14"/>
      <c r="N4832" s="14"/>
      <c r="O4832" s="14"/>
      <c r="P4832" s="14"/>
      <c r="Q4832" s="14"/>
      <c r="R4832" s="14"/>
      <c r="S4832" s="14"/>
      <c r="T4832" s="14"/>
      <c r="U4832" s="14"/>
      <c r="V4832" s="14"/>
      <c r="W4832" s="14"/>
      <c r="X4832" s="14"/>
      <c r="Y4832" s="14"/>
      <c r="Z4832" s="14"/>
    </row>
    <row r="4833">
      <c r="A4833" s="14"/>
      <c r="B4833" s="14"/>
      <c r="C4833" s="14"/>
      <c r="D4833" s="14"/>
      <c r="E4833" s="14"/>
      <c r="F4833" s="14"/>
      <c r="G4833" s="14"/>
      <c r="H4833" s="14"/>
      <c r="I4833" s="14"/>
      <c r="J4833" s="14"/>
      <c r="K4833" s="14"/>
      <c r="L4833" s="14"/>
      <c r="M4833" s="14"/>
      <c r="N4833" s="14"/>
      <c r="O4833" s="14"/>
      <c r="P4833" s="14"/>
      <c r="Q4833" s="14"/>
      <c r="R4833" s="14"/>
      <c r="S4833" s="14"/>
      <c r="T4833" s="14"/>
      <c r="U4833" s="14"/>
      <c r="V4833" s="14"/>
      <c r="W4833" s="14"/>
      <c r="X4833" s="14"/>
      <c r="Y4833" s="14"/>
      <c r="Z4833" s="14"/>
    </row>
    <row r="4834">
      <c r="A4834" s="14"/>
      <c r="B4834" s="14"/>
      <c r="C4834" s="14"/>
      <c r="D4834" s="14"/>
      <c r="E4834" s="14"/>
      <c r="F4834" s="14"/>
      <c r="G4834" s="14"/>
      <c r="H4834" s="14"/>
      <c r="I4834" s="14"/>
      <c r="J4834" s="14"/>
      <c r="K4834" s="14"/>
      <c r="L4834" s="14"/>
      <c r="M4834" s="14"/>
      <c r="N4834" s="14"/>
      <c r="O4834" s="14"/>
      <c r="P4834" s="14"/>
      <c r="Q4834" s="14"/>
      <c r="R4834" s="14"/>
      <c r="S4834" s="14"/>
      <c r="T4834" s="14"/>
      <c r="U4834" s="14"/>
      <c r="V4834" s="14"/>
      <c r="W4834" s="14"/>
      <c r="X4834" s="14"/>
      <c r="Y4834" s="14"/>
      <c r="Z4834" s="14"/>
    </row>
    <row r="4835">
      <c r="A4835" s="14"/>
      <c r="B4835" s="14"/>
      <c r="C4835" s="14"/>
      <c r="D4835" s="14"/>
      <c r="E4835" s="14"/>
      <c r="F4835" s="14"/>
      <c r="G4835" s="14"/>
      <c r="H4835" s="14"/>
      <c r="I4835" s="14"/>
      <c r="J4835" s="14"/>
      <c r="K4835" s="14"/>
      <c r="L4835" s="14"/>
      <c r="M4835" s="14"/>
      <c r="N4835" s="14"/>
      <c r="O4835" s="14"/>
      <c r="P4835" s="14"/>
      <c r="Q4835" s="14"/>
      <c r="R4835" s="14"/>
      <c r="S4835" s="14"/>
      <c r="T4835" s="14"/>
      <c r="U4835" s="14"/>
      <c r="V4835" s="14"/>
      <c r="W4835" s="14"/>
      <c r="X4835" s="14"/>
      <c r="Y4835" s="14"/>
      <c r="Z4835" s="14"/>
    </row>
    <row r="4836">
      <c r="A4836" s="14"/>
      <c r="B4836" s="14"/>
      <c r="C4836" s="14"/>
      <c r="D4836" s="14"/>
      <c r="E4836" s="14"/>
      <c r="F4836" s="14"/>
      <c r="G4836" s="14"/>
      <c r="H4836" s="14"/>
      <c r="I4836" s="14"/>
      <c r="J4836" s="14"/>
      <c r="K4836" s="14"/>
      <c r="L4836" s="14"/>
      <c r="M4836" s="14"/>
      <c r="N4836" s="14"/>
      <c r="O4836" s="14"/>
      <c r="P4836" s="14"/>
      <c r="Q4836" s="14"/>
      <c r="R4836" s="14"/>
      <c r="S4836" s="14"/>
      <c r="T4836" s="14"/>
      <c r="U4836" s="14"/>
      <c r="V4836" s="14"/>
      <c r="W4836" s="14"/>
      <c r="X4836" s="14"/>
      <c r="Y4836" s="14"/>
      <c r="Z4836" s="14"/>
    </row>
    <row r="4837">
      <c r="A4837" s="14"/>
      <c r="B4837" s="14"/>
      <c r="C4837" s="14"/>
      <c r="D4837" s="14"/>
      <c r="E4837" s="14"/>
      <c r="F4837" s="14"/>
      <c r="G4837" s="14"/>
      <c r="H4837" s="14"/>
      <c r="I4837" s="14"/>
      <c r="J4837" s="14"/>
      <c r="K4837" s="14"/>
      <c r="L4837" s="14"/>
      <c r="M4837" s="14"/>
      <c r="N4837" s="14"/>
      <c r="O4837" s="14"/>
      <c r="P4837" s="14"/>
      <c r="Q4837" s="14"/>
      <c r="R4837" s="14"/>
      <c r="S4837" s="14"/>
      <c r="T4837" s="14"/>
      <c r="U4837" s="14"/>
      <c r="V4837" s="14"/>
      <c r="W4837" s="14"/>
      <c r="X4837" s="14"/>
      <c r="Y4837" s="14"/>
      <c r="Z4837" s="14"/>
    </row>
    <row r="4838">
      <c r="A4838" s="14"/>
      <c r="B4838" s="14"/>
      <c r="C4838" s="14"/>
      <c r="D4838" s="14"/>
      <c r="E4838" s="14"/>
      <c r="F4838" s="14"/>
      <c r="G4838" s="14"/>
      <c r="H4838" s="14"/>
      <c r="I4838" s="14"/>
      <c r="J4838" s="14"/>
      <c r="K4838" s="14"/>
      <c r="L4838" s="14"/>
      <c r="M4838" s="14"/>
      <c r="N4838" s="14"/>
      <c r="O4838" s="14"/>
      <c r="P4838" s="14"/>
      <c r="Q4838" s="14"/>
      <c r="R4838" s="14"/>
      <c r="S4838" s="14"/>
      <c r="T4838" s="14"/>
      <c r="U4838" s="14"/>
      <c r="V4838" s="14"/>
      <c r="W4838" s="14"/>
      <c r="X4838" s="14"/>
      <c r="Y4838" s="14"/>
      <c r="Z4838" s="14"/>
    </row>
    <row r="4839">
      <c r="A4839" s="14"/>
      <c r="B4839" s="14"/>
      <c r="C4839" s="14"/>
      <c r="D4839" s="14"/>
      <c r="E4839" s="14"/>
      <c r="F4839" s="14"/>
      <c r="G4839" s="14"/>
      <c r="H4839" s="14"/>
      <c r="I4839" s="14"/>
      <c r="J4839" s="14"/>
      <c r="K4839" s="14"/>
      <c r="L4839" s="14"/>
      <c r="M4839" s="14"/>
      <c r="N4839" s="14"/>
      <c r="O4839" s="14"/>
      <c r="P4839" s="14"/>
      <c r="Q4839" s="14"/>
      <c r="R4839" s="14"/>
      <c r="S4839" s="14"/>
      <c r="T4839" s="14"/>
      <c r="U4839" s="14"/>
      <c r="V4839" s="14"/>
      <c r="W4839" s="14"/>
      <c r="X4839" s="14"/>
      <c r="Y4839" s="14"/>
      <c r="Z4839" s="14"/>
    </row>
    <row r="4840">
      <c r="A4840" s="14"/>
      <c r="B4840" s="14"/>
      <c r="C4840" s="14"/>
      <c r="D4840" s="14"/>
      <c r="E4840" s="14"/>
      <c r="F4840" s="14"/>
      <c r="G4840" s="14"/>
      <c r="H4840" s="14"/>
      <c r="I4840" s="14"/>
      <c r="J4840" s="14"/>
      <c r="K4840" s="14"/>
      <c r="L4840" s="14"/>
      <c r="M4840" s="14"/>
      <c r="N4840" s="14"/>
      <c r="O4840" s="14"/>
      <c r="P4840" s="14"/>
      <c r="Q4840" s="14"/>
      <c r="R4840" s="14"/>
      <c r="S4840" s="14"/>
      <c r="T4840" s="14"/>
      <c r="U4840" s="14"/>
      <c r="V4840" s="14"/>
      <c r="W4840" s="14"/>
      <c r="X4840" s="14"/>
      <c r="Y4840" s="14"/>
      <c r="Z4840" s="14"/>
    </row>
    <row r="4841">
      <c r="A4841" s="14"/>
      <c r="B4841" s="14"/>
      <c r="C4841" s="14"/>
      <c r="D4841" s="14"/>
      <c r="E4841" s="14"/>
      <c r="F4841" s="14"/>
      <c r="G4841" s="14"/>
      <c r="H4841" s="14"/>
      <c r="I4841" s="14"/>
      <c r="J4841" s="14"/>
      <c r="K4841" s="14"/>
      <c r="L4841" s="14"/>
      <c r="M4841" s="14"/>
      <c r="N4841" s="14"/>
      <c r="O4841" s="14"/>
      <c r="P4841" s="14"/>
      <c r="Q4841" s="14"/>
      <c r="R4841" s="14"/>
      <c r="S4841" s="14"/>
      <c r="T4841" s="14"/>
      <c r="U4841" s="14"/>
      <c r="V4841" s="14"/>
      <c r="W4841" s="14"/>
      <c r="X4841" s="14"/>
      <c r="Y4841" s="14"/>
      <c r="Z4841" s="14"/>
    </row>
    <row r="4842">
      <c r="A4842" s="14"/>
      <c r="B4842" s="14"/>
      <c r="C4842" s="14"/>
      <c r="D4842" s="14"/>
      <c r="E4842" s="14"/>
      <c r="F4842" s="14"/>
      <c r="G4842" s="14"/>
      <c r="H4842" s="14"/>
      <c r="I4842" s="14"/>
      <c r="J4842" s="14"/>
      <c r="K4842" s="14"/>
      <c r="L4842" s="14"/>
      <c r="M4842" s="14"/>
      <c r="N4842" s="14"/>
      <c r="O4842" s="14"/>
      <c r="P4842" s="14"/>
      <c r="Q4842" s="14"/>
      <c r="R4842" s="14"/>
      <c r="S4842" s="14"/>
      <c r="T4842" s="14"/>
      <c r="U4842" s="14"/>
      <c r="V4842" s="14"/>
      <c r="W4842" s="14"/>
      <c r="X4842" s="14"/>
      <c r="Y4842" s="14"/>
      <c r="Z4842" s="14"/>
    </row>
    <row r="4843">
      <c r="A4843" s="14"/>
      <c r="B4843" s="14"/>
      <c r="C4843" s="14"/>
      <c r="D4843" s="14"/>
      <c r="E4843" s="14"/>
      <c r="F4843" s="14"/>
      <c r="G4843" s="14"/>
      <c r="H4843" s="14"/>
      <c r="I4843" s="14"/>
      <c r="J4843" s="14"/>
      <c r="K4843" s="14"/>
      <c r="L4843" s="14"/>
      <c r="M4843" s="14"/>
      <c r="N4843" s="14"/>
      <c r="O4843" s="14"/>
      <c r="P4843" s="14"/>
      <c r="Q4843" s="14"/>
      <c r="R4843" s="14"/>
      <c r="S4843" s="14"/>
      <c r="T4843" s="14"/>
      <c r="U4843" s="14"/>
      <c r="V4843" s="14"/>
      <c r="W4843" s="14"/>
      <c r="X4843" s="14"/>
      <c r="Y4843" s="14"/>
      <c r="Z4843" s="14"/>
    </row>
    <row r="4844">
      <c r="A4844" s="14"/>
      <c r="B4844" s="14"/>
      <c r="C4844" s="14"/>
      <c r="D4844" s="14"/>
      <c r="E4844" s="14"/>
      <c r="F4844" s="14"/>
      <c r="G4844" s="14"/>
      <c r="H4844" s="14"/>
      <c r="I4844" s="14"/>
      <c r="J4844" s="14"/>
      <c r="K4844" s="14"/>
      <c r="L4844" s="14"/>
      <c r="M4844" s="14"/>
      <c r="N4844" s="14"/>
      <c r="O4844" s="14"/>
      <c r="P4844" s="14"/>
      <c r="Q4844" s="14"/>
      <c r="R4844" s="14"/>
      <c r="S4844" s="14"/>
      <c r="T4844" s="14"/>
      <c r="U4844" s="14"/>
      <c r="V4844" s="14"/>
      <c r="W4844" s="14"/>
      <c r="X4844" s="14"/>
      <c r="Y4844" s="14"/>
      <c r="Z4844" s="14"/>
    </row>
    <row r="4845">
      <c r="A4845" s="14"/>
      <c r="B4845" s="14"/>
      <c r="C4845" s="14"/>
      <c r="D4845" s="14"/>
      <c r="E4845" s="14"/>
      <c r="F4845" s="14"/>
      <c r="G4845" s="14"/>
      <c r="H4845" s="14"/>
      <c r="I4845" s="14"/>
      <c r="J4845" s="14"/>
      <c r="K4845" s="14"/>
      <c r="L4845" s="14"/>
      <c r="M4845" s="14"/>
      <c r="N4845" s="14"/>
      <c r="O4845" s="14"/>
      <c r="P4845" s="14"/>
      <c r="Q4845" s="14"/>
      <c r="R4845" s="14"/>
      <c r="S4845" s="14"/>
      <c r="T4845" s="14"/>
      <c r="U4845" s="14"/>
      <c r="V4845" s="14"/>
      <c r="W4845" s="14"/>
      <c r="X4845" s="14"/>
      <c r="Y4845" s="14"/>
      <c r="Z4845" s="14"/>
    </row>
    <row r="4846">
      <c r="A4846" s="14"/>
      <c r="B4846" s="14"/>
      <c r="C4846" s="14"/>
      <c r="D4846" s="14"/>
      <c r="E4846" s="14"/>
      <c r="F4846" s="14"/>
      <c r="G4846" s="14"/>
      <c r="H4846" s="14"/>
      <c r="I4846" s="14"/>
      <c r="J4846" s="14"/>
      <c r="K4846" s="14"/>
      <c r="L4846" s="14"/>
      <c r="M4846" s="14"/>
      <c r="N4846" s="14"/>
      <c r="O4846" s="14"/>
      <c r="P4846" s="14"/>
      <c r="Q4846" s="14"/>
      <c r="R4846" s="14"/>
      <c r="S4846" s="14"/>
      <c r="T4846" s="14"/>
      <c r="U4846" s="14"/>
      <c r="V4846" s="14"/>
      <c r="W4846" s="14"/>
      <c r="X4846" s="14"/>
      <c r="Y4846" s="14"/>
      <c r="Z4846" s="14"/>
    </row>
    <row r="4847">
      <c r="A4847" s="14"/>
      <c r="B4847" s="14"/>
      <c r="C4847" s="14"/>
      <c r="D4847" s="14"/>
      <c r="E4847" s="14"/>
      <c r="F4847" s="14"/>
      <c r="G4847" s="14"/>
      <c r="H4847" s="14"/>
      <c r="I4847" s="14"/>
      <c r="J4847" s="14"/>
      <c r="K4847" s="14"/>
      <c r="L4847" s="14"/>
      <c r="M4847" s="14"/>
      <c r="N4847" s="14"/>
      <c r="O4847" s="14"/>
      <c r="P4847" s="14"/>
      <c r="Q4847" s="14"/>
      <c r="R4847" s="14"/>
      <c r="S4847" s="14"/>
      <c r="T4847" s="14"/>
      <c r="U4847" s="14"/>
      <c r="V4847" s="14"/>
      <c r="W4847" s="14"/>
      <c r="X4847" s="14"/>
      <c r="Y4847" s="14"/>
      <c r="Z4847" s="14"/>
    </row>
    <row r="4848">
      <c r="A4848" s="14"/>
      <c r="B4848" s="14"/>
      <c r="C4848" s="14"/>
      <c r="D4848" s="14"/>
      <c r="E4848" s="14"/>
      <c r="F4848" s="14"/>
      <c r="G4848" s="14"/>
      <c r="H4848" s="14"/>
      <c r="I4848" s="14"/>
      <c r="J4848" s="14"/>
      <c r="K4848" s="14"/>
      <c r="L4848" s="14"/>
      <c r="M4848" s="14"/>
      <c r="N4848" s="14"/>
      <c r="O4848" s="14"/>
      <c r="P4848" s="14"/>
      <c r="Q4848" s="14"/>
      <c r="R4848" s="14"/>
      <c r="S4848" s="14"/>
      <c r="T4848" s="14"/>
      <c r="U4848" s="14"/>
      <c r="V4848" s="14"/>
      <c r="W4848" s="14"/>
      <c r="X4848" s="14"/>
      <c r="Y4848" s="14"/>
      <c r="Z4848" s="14"/>
    </row>
    <row r="4849">
      <c r="A4849" s="14"/>
      <c r="B4849" s="14"/>
      <c r="C4849" s="14"/>
      <c r="D4849" s="14"/>
      <c r="E4849" s="14"/>
      <c r="F4849" s="14"/>
      <c r="G4849" s="14"/>
      <c r="H4849" s="14"/>
      <c r="I4849" s="14"/>
      <c r="J4849" s="14"/>
      <c r="K4849" s="14"/>
      <c r="L4849" s="14"/>
      <c r="M4849" s="14"/>
      <c r="N4849" s="14"/>
      <c r="O4849" s="14"/>
      <c r="P4849" s="14"/>
      <c r="Q4849" s="14"/>
      <c r="R4849" s="14"/>
      <c r="S4849" s="14"/>
      <c r="T4849" s="14"/>
      <c r="U4849" s="14"/>
      <c r="V4849" s="14"/>
      <c r="W4849" s="14"/>
      <c r="X4849" s="14"/>
      <c r="Y4849" s="14"/>
      <c r="Z4849" s="14"/>
    </row>
    <row r="4850">
      <c r="A4850" s="14"/>
      <c r="B4850" s="14"/>
      <c r="C4850" s="14"/>
      <c r="D4850" s="14"/>
      <c r="E4850" s="14"/>
      <c r="F4850" s="14"/>
      <c r="G4850" s="14"/>
      <c r="H4850" s="14"/>
      <c r="I4850" s="14"/>
      <c r="J4850" s="14"/>
      <c r="K4850" s="14"/>
      <c r="L4850" s="14"/>
      <c r="M4850" s="14"/>
      <c r="N4850" s="14"/>
      <c r="O4850" s="14"/>
      <c r="P4850" s="14"/>
      <c r="Q4850" s="14"/>
      <c r="R4850" s="14"/>
      <c r="S4850" s="14"/>
      <c r="T4850" s="14"/>
      <c r="U4850" s="14"/>
      <c r="V4850" s="14"/>
      <c r="W4850" s="14"/>
      <c r="X4850" s="14"/>
      <c r="Y4850" s="14"/>
      <c r="Z4850" s="14"/>
    </row>
    <row r="4851">
      <c r="A4851" s="14"/>
      <c r="B4851" s="14"/>
      <c r="C4851" s="14"/>
      <c r="D4851" s="14"/>
      <c r="E4851" s="14"/>
      <c r="F4851" s="14"/>
      <c r="G4851" s="14"/>
      <c r="H4851" s="14"/>
      <c r="I4851" s="14"/>
      <c r="J4851" s="14"/>
      <c r="K4851" s="14"/>
      <c r="L4851" s="14"/>
      <c r="M4851" s="14"/>
      <c r="N4851" s="14"/>
      <c r="O4851" s="14"/>
      <c r="P4851" s="14"/>
      <c r="Q4851" s="14"/>
      <c r="R4851" s="14"/>
      <c r="S4851" s="14"/>
      <c r="T4851" s="14"/>
      <c r="U4851" s="14"/>
      <c r="V4851" s="14"/>
      <c r="W4851" s="14"/>
      <c r="X4851" s="14"/>
      <c r="Y4851" s="14"/>
      <c r="Z4851" s="14"/>
    </row>
    <row r="4852">
      <c r="A4852" s="14"/>
      <c r="B4852" s="14"/>
      <c r="C4852" s="14"/>
      <c r="D4852" s="14"/>
      <c r="E4852" s="14"/>
      <c r="F4852" s="14"/>
      <c r="G4852" s="14"/>
      <c r="H4852" s="14"/>
      <c r="I4852" s="14"/>
      <c r="J4852" s="14"/>
      <c r="K4852" s="14"/>
      <c r="L4852" s="14"/>
      <c r="M4852" s="14"/>
      <c r="N4852" s="14"/>
      <c r="O4852" s="14"/>
      <c r="P4852" s="14"/>
      <c r="Q4852" s="14"/>
      <c r="R4852" s="14"/>
      <c r="S4852" s="14"/>
      <c r="T4852" s="14"/>
      <c r="U4852" s="14"/>
      <c r="V4852" s="14"/>
      <c r="W4852" s="14"/>
      <c r="X4852" s="14"/>
      <c r="Y4852" s="14"/>
      <c r="Z4852" s="14"/>
    </row>
    <row r="4853">
      <c r="A4853" s="14"/>
      <c r="B4853" s="14"/>
      <c r="C4853" s="14"/>
      <c r="D4853" s="14"/>
      <c r="E4853" s="14"/>
      <c r="F4853" s="14"/>
      <c r="G4853" s="14"/>
      <c r="H4853" s="14"/>
      <c r="I4853" s="14"/>
      <c r="J4853" s="14"/>
      <c r="K4853" s="14"/>
      <c r="L4853" s="14"/>
      <c r="M4853" s="14"/>
      <c r="N4853" s="14"/>
      <c r="O4853" s="14"/>
      <c r="P4853" s="14"/>
      <c r="Q4853" s="14"/>
      <c r="R4853" s="14"/>
      <c r="S4853" s="14"/>
      <c r="T4853" s="14"/>
      <c r="U4853" s="14"/>
      <c r="V4853" s="14"/>
      <c r="W4853" s="14"/>
      <c r="X4853" s="14"/>
      <c r="Y4853" s="14"/>
      <c r="Z4853" s="14"/>
    </row>
    <row r="4854">
      <c r="A4854" s="14"/>
      <c r="B4854" s="14"/>
      <c r="C4854" s="14"/>
      <c r="D4854" s="14"/>
      <c r="E4854" s="14"/>
      <c r="F4854" s="14"/>
      <c r="G4854" s="14"/>
      <c r="H4854" s="14"/>
      <c r="I4854" s="14"/>
      <c r="J4854" s="14"/>
      <c r="K4854" s="14"/>
      <c r="L4854" s="14"/>
      <c r="M4854" s="14"/>
      <c r="N4854" s="14"/>
      <c r="O4854" s="14"/>
      <c r="P4854" s="14"/>
      <c r="Q4854" s="14"/>
      <c r="R4854" s="14"/>
      <c r="S4854" s="14"/>
      <c r="T4854" s="14"/>
      <c r="U4854" s="14"/>
      <c r="V4854" s="14"/>
      <c r="W4854" s="14"/>
      <c r="X4854" s="14"/>
      <c r="Y4854" s="14"/>
      <c r="Z4854" s="14"/>
    </row>
    <row r="4855">
      <c r="A4855" s="14"/>
      <c r="B4855" s="14"/>
      <c r="C4855" s="14"/>
      <c r="D4855" s="14"/>
      <c r="E4855" s="14"/>
      <c r="F4855" s="14"/>
      <c r="G4855" s="14"/>
      <c r="H4855" s="14"/>
      <c r="I4855" s="14"/>
      <c r="J4855" s="14"/>
      <c r="K4855" s="14"/>
      <c r="L4855" s="14"/>
      <c r="M4855" s="14"/>
      <c r="N4855" s="14"/>
      <c r="O4855" s="14"/>
      <c r="P4855" s="14"/>
      <c r="Q4855" s="14"/>
      <c r="R4855" s="14"/>
      <c r="S4855" s="14"/>
      <c r="T4855" s="14"/>
      <c r="U4855" s="14"/>
      <c r="V4855" s="14"/>
      <c r="W4855" s="14"/>
      <c r="X4855" s="14"/>
      <c r="Y4855" s="14"/>
      <c r="Z4855" s="14"/>
    </row>
    <row r="4856">
      <c r="A4856" s="14"/>
      <c r="B4856" s="14"/>
      <c r="C4856" s="14"/>
      <c r="D4856" s="14"/>
      <c r="E4856" s="14"/>
      <c r="F4856" s="14"/>
      <c r="G4856" s="14"/>
      <c r="H4856" s="14"/>
      <c r="I4856" s="14"/>
      <c r="J4856" s="14"/>
      <c r="K4856" s="14"/>
      <c r="L4856" s="14"/>
      <c r="M4856" s="14"/>
      <c r="N4856" s="14"/>
      <c r="O4856" s="14"/>
      <c r="P4856" s="14"/>
      <c r="Q4856" s="14"/>
      <c r="R4856" s="14"/>
      <c r="S4856" s="14"/>
      <c r="T4856" s="14"/>
      <c r="U4856" s="14"/>
      <c r="V4856" s="14"/>
      <c r="W4856" s="14"/>
      <c r="X4856" s="14"/>
      <c r="Y4856" s="14"/>
      <c r="Z4856" s="14"/>
    </row>
    <row r="4857">
      <c r="A4857" s="14"/>
      <c r="B4857" s="14"/>
      <c r="C4857" s="14"/>
      <c r="D4857" s="14"/>
      <c r="E4857" s="14"/>
      <c r="F4857" s="14"/>
      <c r="G4857" s="14"/>
      <c r="H4857" s="14"/>
      <c r="I4857" s="14"/>
      <c r="J4857" s="14"/>
      <c r="K4857" s="14"/>
      <c r="L4857" s="14"/>
      <c r="M4857" s="14"/>
      <c r="N4857" s="14"/>
      <c r="O4857" s="14"/>
      <c r="P4857" s="14"/>
      <c r="Q4857" s="14"/>
      <c r="R4857" s="14"/>
      <c r="S4857" s="14"/>
      <c r="T4857" s="14"/>
      <c r="U4857" s="14"/>
      <c r="V4857" s="14"/>
      <c r="W4857" s="14"/>
      <c r="X4857" s="14"/>
      <c r="Y4857" s="14"/>
      <c r="Z4857" s="14"/>
    </row>
    <row r="4858">
      <c r="A4858" s="14"/>
      <c r="B4858" s="14"/>
      <c r="C4858" s="14"/>
      <c r="D4858" s="14"/>
      <c r="E4858" s="14"/>
      <c r="F4858" s="14"/>
      <c r="G4858" s="14"/>
      <c r="H4858" s="14"/>
      <c r="I4858" s="14"/>
      <c r="J4858" s="14"/>
      <c r="K4858" s="14"/>
      <c r="L4858" s="14"/>
      <c r="M4858" s="14"/>
      <c r="N4858" s="14"/>
      <c r="O4858" s="14"/>
      <c r="P4858" s="14"/>
      <c r="Q4858" s="14"/>
      <c r="R4858" s="14"/>
      <c r="S4858" s="14"/>
      <c r="T4858" s="14"/>
      <c r="U4858" s="14"/>
      <c r="V4858" s="14"/>
      <c r="W4858" s="14"/>
      <c r="X4858" s="14"/>
      <c r="Y4858" s="14"/>
      <c r="Z4858" s="14"/>
    </row>
    <row r="4859">
      <c r="A4859" s="14"/>
      <c r="B4859" s="14"/>
      <c r="C4859" s="14"/>
      <c r="D4859" s="14"/>
      <c r="E4859" s="14"/>
      <c r="F4859" s="14"/>
      <c r="G4859" s="14"/>
      <c r="H4859" s="14"/>
      <c r="I4859" s="14"/>
      <c r="J4859" s="14"/>
      <c r="K4859" s="14"/>
      <c r="L4859" s="14"/>
      <c r="M4859" s="14"/>
      <c r="N4859" s="14"/>
      <c r="O4859" s="14"/>
      <c r="P4859" s="14"/>
      <c r="Q4859" s="14"/>
      <c r="R4859" s="14"/>
      <c r="S4859" s="14"/>
      <c r="T4859" s="14"/>
      <c r="U4859" s="14"/>
      <c r="V4859" s="14"/>
      <c r="W4859" s="14"/>
      <c r="X4859" s="14"/>
      <c r="Y4859" s="14"/>
      <c r="Z4859" s="14"/>
    </row>
    <row r="4860">
      <c r="A4860" s="14"/>
      <c r="B4860" s="14"/>
      <c r="C4860" s="14"/>
      <c r="D4860" s="14"/>
      <c r="E4860" s="14"/>
      <c r="F4860" s="14"/>
      <c r="G4860" s="14"/>
      <c r="H4860" s="14"/>
      <c r="I4860" s="14"/>
      <c r="J4860" s="14"/>
      <c r="K4860" s="14"/>
      <c r="L4860" s="14"/>
      <c r="M4860" s="14"/>
      <c r="N4860" s="14"/>
      <c r="O4860" s="14"/>
      <c r="P4860" s="14"/>
      <c r="Q4860" s="14"/>
      <c r="R4860" s="14"/>
      <c r="S4860" s="14"/>
      <c r="T4860" s="14"/>
      <c r="U4860" s="14"/>
      <c r="V4860" s="14"/>
      <c r="W4860" s="14"/>
      <c r="X4860" s="14"/>
      <c r="Y4860" s="14"/>
      <c r="Z4860" s="14"/>
    </row>
    <row r="4861">
      <c r="A4861" s="14"/>
      <c r="B4861" s="14"/>
      <c r="C4861" s="14"/>
      <c r="D4861" s="14"/>
      <c r="E4861" s="14"/>
      <c r="F4861" s="14"/>
      <c r="G4861" s="14"/>
      <c r="H4861" s="14"/>
      <c r="I4861" s="14"/>
      <c r="J4861" s="14"/>
      <c r="K4861" s="14"/>
      <c r="L4861" s="14"/>
      <c r="M4861" s="14"/>
      <c r="N4861" s="14"/>
      <c r="O4861" s="14"/>
      <c r="P4861" s="14"/>
      <c r="Q4861" s="14"/>
      <c r="R4861" s="14"/>
      <c r="S4861" s="14"/>
      <c r="T4861" s="14"/>
      <c r="U4861" s="14"/>
      <c r="V4861" s="14"/>
      <c r="W4861" s="14"/>
      <c r="X4861" s="14"/>
      <c r="Y4861" s="14"/>
      <c r="Z4861" s="14"/>
    </row>
    <row r="4862">
      <c r="A4862" s="14"/>
      <c r="B4862" s="14"/>
      <c r="C4862" s="14"/>
      <c r="D4862" s="14"/>
      <c r="E4862" s="14"/>
      <c r="F4862" s="14"/>
      <c r="G4862" s="14"/>
      <c r="H4862" s="14"/>
      <c r="I4862" s="14"/>
      <c r="J4862" s="14"/>
      <c r="K4862" s="14"/>
      <c r="L4862" s="14"/>
      <c r="M4862" s="14"/>
      <c r="N4862" s="14"/>
      <c r="O4862" s="14"/>
      <c r="P4862" s="14"/>
      <c r="Q4862" s="14"/>
      <c r="R4862" s="14"/>
      <c r="S4862" s="14"/>
      <c r="T4862" s="14"/>
      <c r="U4862" s="14"/>
      <c r="V4862" s="14"/>
      <c r="W4862" s="14"/>
      <c r="X4862" s="14"/>
      <c r="Y4862" s="14"/>
      <c r="Z4862" s="14"/>
    </row>
    <row r="4863">
      <c r="A4863" s="14"/>
      <c r="B4863" s="14"/>
      <c r="C4863" s="14"/>
      <c r="D4863" s="14"/>
      <c r="E4863" s="14"/>
      <c r="F4863" s="14"/>
      <c r="G4863" s="14"/>
      <c r="H4863" s="14"/>
      <c r="I4863" s="14"/>
      <c r="J4863" s="14"/>
      <c r="K4863" s="14"/>
      <c r="L4863" s="14"/>
      <c r="M4863" s="14"/>
      <c r="N4863" s="14"/>
      <c r="O4863" s="14"/>
      <c r="P4863" s="14"/>
      <c r="Q4863" s="14"/>
      <c r="R4863" s="14"/>
      <c r="S4863" s="14"/>
      <c r="T4863" s="14"/>
      <c r="U4863" s="14"/>
      <c r="V4863" s="14"/>
      <c r="W4863" s="14"/>
      <c r="X4863" s="14"/>
      <c r="Y4863" s="14"/>
      <c r="Z4863" s="14"/>
    </row>
    <row r="4864">
      <c r="A4864" s="14"/>
      <c r="B4864" s="14"/>
      <c r="C4864" s="14"/>
      <c r="D4864" s="14"/>
      <c r="E4864" s="14"/>
      <c r="F4864" s="14"/>
      <c r="G4864" s="14"/>
      <c r="H4864" s="14"/>
      <c r="I4864" s="14"/>
      <c r="J4864" s="14"/>
      <c r="K4864" s="14"/>
      <c r="L4864" s="14"/>
      <c r="M4864" s="14"/>
      <c r="N4864" s="14"/>
      <c r="O4864" s="14"/>
      <c r="P4864" s="14"/>
      <c r="Q4864" s="14"/>
      <c r="R4864" s="14"/>
      <c r="S4864" s="14"/>
      <c r="T4864" s="14"/>
      <c r="U4864" s="14"/>
      <c r="V4864" s="14"/>
      <c r="W4864" s="14"/>
      <c r="X4864" s="14"/>
      <c r="Y4864" s="14"/>
      <c r="Z4864" s="14"/>
    </row>
    <row r="4865">
      <c r="A4865" s="14"/>
      <c r="B4865" s="14"/>
      <c r="C4865" s="14"/>
      <c r="D4865" s="14"/>
      <c r="E4865" s="14"/>
      <c r="F4865" s="14"/>
      <c r="G4865" s="14"/>
      <c r="H4865" s="14"/>
      <c r="I4865" s="14"/>
      <c r="J4865" s="14"/>
      <c r="K4865" s="14"/>
      <c r="L4865" s="14"/>
      <c r="M4865" s="14"/>
      <c r="N4865" s="14"/>
      <c r="O4865" s="14"/>
      <c r="P4865" s="14"/>
      <c r="Q4865" s="14"/>
      <c r="R4865" s="14"/>
      <c r="S4865" s="14"/>
      <c r="T4865" s="14"/>
      <c r="U4865" s="14"/>
      <c r="V4865" s="14"/>
      <c r="W4865" s="14"/>
      <c r="X4865" s="14"/>
      <c r="Y4865" s="14"/>
      <c r="Z4865" s="14"/>
    </row>
    <row r="4866">
      <c r="A4866" s="14"/>
      <c r="B4866" s="14"/>
      <c r="C4866" s="14"/>
      <c r="D4866" s="14"/>
      <c r="E4866" s="14"/>
      <c r="F4866" s="14"/>
      <c r="G4866" s="14"/>
      <c r="H4866" s="14"/>
      <c r="I4866" s="14"/>
      <c r="J4866" s="14"/>
      <c r="K4866" s="14"/>
      <c r="L4866" s="14"/>
      <c r="M4866" s="14"/>
      <c r="N4866" s="14"/>
      <c r="O4866" s="14"/>
      <c r="P4866" s="14"/>
      <c r="Q4866" s="14"/>
      <c r="R4866" s="14"/>
      <c r="S4866" s="14"/>
      <c r="T4866" s="14"/>
      <c r="U4866" s="14"/>
      <c r="V4866" s="14"/>
      <c r="W4866" s="14"/>
      <c r="X4866" s="14"/>
      <c r="Y4866" s="14"/>
      <c r="Z4866" s="14"/>
    </row>
    <row r="4867">
      <c r="A4867" s="14"/>
      <c r="B4867" s="14"/>
      <c r="C4867" s="14"/>
      <c r="D4867" s="14"/>
      <c r="E4867" s="14"/>
      <c r="F4867" s="14"/>
      <c r="G4867" s="14"/>
      <c r="H4867" s="14"/>
      <c r="I4867" s="14"/>
      <c r="J4867" s="14"/>
      <c r="K4867" s="14"/>
      <c r="L4867" s="14"/>
      <c r="M4867" s="14"/>
      <c r="N4867" s="14"/>
      <c r="O4867" s="14"/>
      <c r="P4867" s="14"/>
      <c r="Q4867" s="14"/>
      <c r="R4867" s="14"/>
      <c r="S4867" s="14"/>
      <c r="T4867" s="14"/>
      <c r="U4867" s="14"/>
      <c r="V4867" s="14"/>
      <c r="W4867" s="14"/>
      <c r="X4867" s="14"/>
      <c r="Y4867" s="14"/>
      <c r="Z4867" s="14"/>
    </row>
    <row r="4868">
      <c r="A4868" s="14"/>
      <c r="B4868" s="14"/>
      <c r="C4868" s="14"/>
      <c r="D4868" s="14"/>
      <c r="E4868" s="14"/>
      <c r="F4868" s="14"/>
      <c r="G4868" s="14"/>
      <c r="H4868" s="14"/>
      <c r="I4868" s="14"/>
      <c r="J4868" s="14"/>
      <c r="K4868" s="14"/>
      <c r="L4868" s="14"/>
      <c r="M4868" s="14"/>
      <c r="N4868" s="14"/>
      <c r="O4868" s="14"/>
      <c r="P4868" s="14"/>
      <c r="Q4868" s="14"/>
      <c r="R4868" s="14"/>
      <c r="S4868" s="14"/>
      <c r="T4868" s="14"/>
      <c r="U4868" s="14"/>
      <c r="V4868" s="14"/>
      <c r="W4868" s="14"/>
      <c r="X4868" s="14"/>
      <c r="Y4868" s="14"/>
      <c r="Z4868" s="14"/>
    </row>
    <row r="4869">
      <c r="A4869" s="14"/>
      <c r="B4869" s="14"/>
      <c r="C4869" s="14"/>
      <c r="D4869" s="14"/>
      <c r="E4869" s="14"/>
      <c r="F4869" s="14"/>
      <c r="G4869" s="14"/>
      <c r="H4869" s="14"/>
      <c r="I4869" s="14"/>
      <c r="J4869" s="14"/>
      <c r="K4869" s="14"/>
      <c r="L4869" s="14"/>
      <c r="M4869" s="14"/>
      <c r="N4869" s="14"/>
      <c r="O4869" s="14"/>
      <c r="P4869" s="14"/>
      <c r="Q4869" s="14"/>
      <c r="R4869" s="14"/>
      <c r="S4869" s="14"/>
      <c r="T4869" s="14"/>
      <c r="U4869" s="14"/>
      <c r="V4869" s="14"/>
      <c r="W4869" s="14"/>
      <c r="X4869" s="14"/>
      <c r="Y4869" s="14"/>
      <c r="Z4869" s="14"/>
    </row>
    <row r="4870">
      <c r="A4870" s="14"/>
      <c r="B4870" s="14"/>
      <c r="C4870" s="14"/>
      <c r="D4870" s="14"/>
      <c r="E4870" s="14"/>
      <c r="F4870" s="14"/>
      <c r="G4870" s="14"/>
      <c r="H4870" s="14"/>
      <c r="I4870" s="14"/>
      <c r="J4870" s="14"/>
      <c r="K4870" s="14"/>
      <c r="L4870" s="14"/>
      <c r="M4870" s="14"/>
      <c r="N4870" s="14"/>
      <c r="O4870" s="14"/>
      <c r="P4870" s="14"/>
      <c r="Q4870" s="14"/>
      <c r="R4870" s="14"/>
      <c r="S4870" s="14"/>
      <c r="T4870" s="14"/>
      <c r="U4870" s="14"/>
      <c r="V4870" s="14"/>
      <c r="W4870" s="14"/>
      <c r="X4870" s="14"/>
      <c r="Y4870" s="14"/>
      <c r="Z4870" s="14"/>
    </row>
    <row r="4871">
      <c r="A4871" s="14"/>
      <c r="B4871" s="14"/>
      <c r="C4871" s="14"/>
      <c r="D4871" s="14"/>
      <c r="E4871" s="14"/>
      <c r="F4871" s="14"/>
      <c r="G4871" s="14"/>
      <c r="H4871" s="14"/>
      <c r="I4871" s="14"/>
      <c r="J4871" s="14"/>
      <c r="K4871" s="14"/>
      <c r="L4871" s="14"/>
      <c r="M4871" s="14"/>
      <c r="N4871" s="14"/>
      <c r="O4871" s="14"/>
      <c r="P4871" s="14"/>
      <c r="Q4871" s="14"/>
      <c r="R4871" s="14"/>
      <c r="S4871" s="14"/>
      <c r="T4871" s="14"/>
      <c r="U4871" s="14"/>
      <c r="V4871" s="14"/>
      <c r="W4871" s="14"/>
      <c r="X4871" s="14"/>
      <c r="Y4871" s="14"/>
      <c r="Z4871" s="14"/>
    </row>
    <row r="4872">
      <c r="A4872" s="14"/>
      <c r="B4872" s="14"/>
      <c r="C4872" s="14"/>
      <c r="D4872" s="14"/>
      <c r="E4872" s="14"/>
      <c r="F4872" s="14"/>
      <c r="G4872" s="14"/>
      <c r="H4872" s="14"/>
      <c r="I4872" s="14"/>
      <c r="J4872" s="14"/>
      <c r="K4872" s="14"/>
      <c r="L4872" s="14"/>
      <c r="M4872" s="14"/>
      <c r="N4872" s="14"/>
      <c r="O4872" s="14"/>
      <c r="P4872" s="14"/>
      <c r="Q4872" s="14"/>
      <c r="R4872" s="14"/>
      <c r="S4872" s="14"/>
      <c r="T4872" s="14"/>
      <c r="U4872" s="14"/>
      <c r="V4872" s="14"/>
      <c r="W4872" s="14"/>
      <c r="X4872" s="14"/>
      <c r="Y4872" s="14"/>
      <c r="Z4872" s="14"/>
    </row>
    <row r="4873">
      <c r="A4873" s="14"/>
      <c r="B4873" s="14"/>
      <c r="C4873" s="14"/>
      <c r="D4873" s="14"/>
      <c r="E4873" s="14"/>
      <c r="F4873" s="14"/>
      <c r="G4873" s="14"/>
      <c r="H4873" s="14"/>
      <c r="I4873" s="14"/>
      <c r="J4873" s="14"/>
      <c r="K4873" s="14"/>
      <c r="L4873" s="14"/>
      <c r="M4873" s="14"/>
      <c r="N4873" s="14"/>
      <c r="O4873" s="14"/>
      <c r="P4873" s="14"/>
      <c r="Q4873" s="14"/>
      <c r="R4873" s="14"/>
      <c r="S4873" s="14"/>
      <c r="T4873" s="14"/>
      <c r="U4873" s="14"/>
      <c r="V4873" s="14"/>
      <c r="W4873" s="14"/>
      <c r="X4873" s="14"/>
      <c r="Y4873" s="14"/>
      <c r="Z4873" s="14"/>
    </row>
    <row r="4874">
      <c r="A4874" s="14"/>
      <c r="B4874" s="14"/>
      <c r="C4874" s="14"/>
      <c r="D4874" s="14"/>
      <c r="E4874" s="14"/>
      <c r="F4874" s="14"/>
      <c r="G4874" s="14"/>
      <c r="H4874" s="14"/>
      <c r="I4874" s="14"/>
      <c r="J4874" s="14"/>
      <c r="K4874" s="14"/>
      <c r="L4874" s="14"/>
      <c r="M4874" s="14"/>
      <c r="N4874" s="14"/>
      <c r="O4874" s="14"/>
      <c r="P4874" s="14"/>
      <c r="Q4874" s="14"/>
      <c r="R4874" s="14"/>
      <c r="S4874" s="14"/>
      <c r="T4874" s="14"/>
      <c r="U4874" s="14"/>
      <c r="V4874" s="14"/>
      <c r="W4874" s="14"/>
      <c r="X4874" s="14"/>
      <c r="Y4874" s="14"/>
      <c r="Z4874" s="14"/>
    </row>
    <row r="4875">
      <c r="A4875" s="14"/>
      <c r="B4875" s="14"/>
      <c r="C4875" s="14"/>
      <c r="D4875" s="14"/>
      <c r="E4875" s="14"/>
      <c r="F4875" s="14"/>
      <c r="G4875" s="14"/>
      <c r="H4875" s="14"/>
      <c r="I4875" s="14"/>
      <c r="J4875" s="14"/>
      <c r="K4875" s="14"/>
      <c r="L4875" s="14"/>
      <c r="M4875" s="14"/>
      <c r="N4875" s="14"/>
      <c r="O4875" s="14"/>
      <c r="P4875" s="14"/>
      <c r="Q4875" s="14"/>
      <c r="R4875" s="14"/>
      <c r="S4875" s="14"/>
      <c r="T4875" s="14"/>
      <c r="U4875" s="14"/>
      <c r="V4875" s="14"/>
      <c r="W4875" s="14"/>
      <c r="X4875" s="14"/>
      <c r="Y4875" s="14"/>
      <c r="Z4875" s="14"/>
    </row>
    <row r="4876">
      <c r="A4876" s="14"/>
      <c r="B4876" s="14"/>
      <c r="C4876" s="14"/>
      <c r="D4876" s="14"/>
      <c r="E4876" s="14"/>
      <c r="F4876" s="14"/>
      <c r="G4876" s="14"/>
      <c r="H4876" s="14"/>
      <c r="I4876" s="14"/>
      <c r="J4876" s="14"/>
      <c r="K4876" s="14"/>
      <c r="L4876" s="14"/>
      <c r="M4876" s="14"/>
      <c r="N4876" s="14"/>
      <c r="O4876" s="14"/>
      <c r="P4876" s="14"/>
      <c r="Q4876" s="14"/>
      <c r="R4876" s="14"/>
      <c r="S4876" s="14"/>
      <c r="T4876" s="14"/>
      <c r="U4876" s="14"/>
      <c r="V4876" s="14"/>
      <c r="W4876" s="14"/>
      <c r="X4876" s="14"/>
      <c r="Y4876" s="14"/>
      <c r="Z4876" s="14"/>
    </row>
    <row r="4877">
      <c r="A4877" s="14"/>
      <c r="B4877" s="14"/>
      <c r="C4877" s="14"/>
      <c r="D4877" s="14"/>
      <c r="E4877" s="14"/>
      <c r="F4877" s="14"/>
      <c r="G4877" s="14"/>
      <c r="H4877" s="14"/>
      <c r="I4877" s="14"/>
      <c r="J4877" s="14"/>
      <c r="K4877" s="14"/>
      <c r="L4877" s="14"/>
      <c r="M4877" s="14"/>
      <c r="N4877" s="14"/>
      <c r="O4877" s="14"/>
      <c r="P4877" s="14"/>
      <c r="Q4877" s="14"/>
      <c r="R4877" s="14"/>
      <c r="S4877" s="14"/>
      <c r="T4877" s="14"/>
      <c r="U4877" s="14"/>
      <c r="V4877" s="14"/>
      <c r="W4877" s="14"/>
      <c r="X4877" s="14"/>
      <c r="Y4877" s="14"/>
      <c r="Z4877" s="14"/>
    </row>
    <row r="4878">
      <c r="A4878" s="14"/>
      <c r="B4878" s="14"/>
      <c r="C4878" s="14"/>
      <c r="D4878" s="14"/>
      <c r="E4878" s="14"/>
      <c r="F4878" s="14"/>
      <c r="G4878" s="14"/>
      <c r="H4878" s="14"/>
      <c r="I4878" s="14"/>
      <c r="J4878" s="14"/>
      <c r="K4878" s="14"/>
      <c r="L4878" s="14"/>
      <c r="M4878" s="14"/>
      <c r="N4878" s="14"/>
      <c r="O4878" s="14"/>
      <c r="P4878" s="14"/>
      <c r="Q4878" s="14"/>
      <c r="R4878" s="14"/>
      <c r="S4878" s="14"/>
      <c r="T4878" s="14"/>
      <c r="U4878" s="14"/>
      <c r="V4878" s="14"/>
      <c r="W4878" s="14"/>
      <c r="X4878" s="14"/>
      <c r="Y4878" s="14"/>
      <c r="Z4878" s="14"/>
    </row>
    <row r="4879">
      <c r="A4879" s="14"/>
      <c r="B4879" s="14"/>
      <c r="C4879" s="14"/>
      <c r="D4879" s="14"/>
      <c r="E4879" s="14"/>
      <c r="F4879" s="14"/>
      <c r="G4879" s="14"/>
      <c r="H4879" s="14"/>
      <c r="I4879" s="14"/>
      <c r="J4879" s="14"/>
      <c r="K4879" s="14"/>
      <c r="L4879" s="14"/>
      <c r="M4879" s="14"/>
      <c r="N4879" s="14"/>
      <c r="O4879" s="14"/>
      <c r="P4879" s="14"/>
      <c r="Q4879" s="14"/>
      <c r="R4879" s="14"/>
      <c r="S4879" s="14"/>
      <c r="T4879" s="14"/>
      <c r="U4879" s="14"/>
      <c r="V4879" s="14"/>
      <c r="W4879" s="14"/>
      <c r="X4879" s="14"/>
      <c r="Y4879" s="14"/>
      <c r="Z4879" s="14"/>
    </row>
    <row r="4880">
      <c r="A4880" s="14"/>
      <c r="B4880" s="14"/>
      <c r="C4880" s="14"/>
      <c r="D4880" s="14"/>
      <c r="E4880" s="14"/>
      <c r="F4880" s="14"/>
      <c r="G4880" s="14"/>
      <c r="H4880" s="14"/>
      <c r="I4880" s="14"/>
      <c r="J4880" s="14"/>
      <c r="K4880" s="14"/>
      <c r="L4880" s="14"/>
      <c r="M4880" s="14"/>
      <c r="N4880" s="14"/>
      <c r="O4880" s="14"/>
      <c r="P4880" s="14"/>
      <c r="Q4880" s="14"/>
      <c r="R4880" s="14"/>
      <c r="S4880" s="14"/>
      <c r="T4880" s="14"/>
      <c r="U4880" s="14"/>
      <c r="V4880" s="14"/>
      <c r="W4880" s="14"/>
      <c r="X4880" s="14"/>
      <c r="Y4880" s="14"/>
      <c r="Z4880" s="14"/>
    </row>
    <row r="4881">
      <c r="A4881" s="14"/>
      <c r="B4881" s="14"/>
      <c r="C4881" s="14"/>
      <c r="D4881" s="14"/>
      <c r="E4881" s="14"/>
      <c r="F4881" s="14"/>
      <c r="G4881" s="14"/>
      <c r="H4881" s="14"/>
      <c r="I4881" s="14"/>
      <c r="J4881" s="14"/>
      <c r="K4881" s="14"/>
      <c r="L4881" s="14"/>
      <c r="M4881" s="14"/>
      <c r="N4881" s="14"/>
      <c r="O4881" s="14"/>
      <c r="P4881" s="14"/>
      <c r="Q4881" s="14"/>
      <c r="R4881" s="14"/>
      <c r="S4881" s="14"/>
      <c r="T4881" s="14"/>
      <c r="U4881" s="14"/>
      <c r="V4881" s="14"/>
      <c r="W4881" s="14"/>
      <c r="X4881" s="14"/>
      <c r="Y4881" s="14"/>
      <c r="Z4881" s="14"/>
    </row>
    <row r="4882">
      <c r="A4882" s="14"/>
      <c r="B4882" s="14"/>
      <c r="C4882" s="14"/>
      <c r="D4882" s="14"/>
      <c r="E4882" s="14"/>
      <c r="F4882" s="14"/>
      <c r="G4882" s="14"/>
      <c r="H4882" s="14"/>
      <c r="I4882" s="14"/>
      <c r="J4882" s="14"/>
      <c r="K4882" s="14"/>
      <c r="L4882" s="14"/>
      <c r="M4882" s="14"/>
      <c r="N4882" s="14"/>
      <c r="O4882" s="14"/>
      <c r="P4882" s="14"/>
      <c r="Q4882" s="14"/>
      <c r="R4882" s="14"/>
      <c r="S4882" s="14"/>
      <c r="T4882" s="14"/>
      <c r="U4882" s="14"/>
      <c r="V4882" s="14"/>
      <c r="W4882" s="14"/>
      <c r="X4882" s="14"/>
      <c r="Y4882" s="14"/>
      <c r="Z4882" s="14"/>
    </row>
    <row r="4883">
      <c r="A4883" s="14"/>
      <c r="B4883" s="14"/>
      <c r="C4883" s="14"/>
      <c r="D4883" s="14"/>
      <c r="E4883" s="14"/>
      <c r="F4883" s="14"/>
      <c r="G4883" s="14"/>
      <c r="H4883" s="14"/>
      <c r="I4883" s="14"/>
      <c r="J4883" s="14"/>
      <c r="K4883" s="14"/>
      <c r="L4883" s="14"/>
      <c r="M4883" s="14"/>
      <c r="N4883" s="14"/>
      <c r="O4883" s="14"/>
      <c r="P4883" s="14"/>
      <c r="Q4883" s="14"/>
      <c r="R4883" s="14"/>
      <c r="S4883" s="14"/>
      <c r="T4883" s="14"/>
      <c r="U4883" s="14"/>
      <c r="V4883" s="14"/>
      <c r="W4883" s="14"/>
      <c r="X4883" s="14"/>
      <c r="Y4883" s="14"/>
      <c r="Z4883" s="14"/>
    </row>
    <row r="4884">
      <c r="A4884" s="14"/>
      <c r="B4884" s="14"/>
      <c r="C4884" s="14"/>
      <c r="D4884" s="14"/>
      <c r="E4884" s="14"/>
      <c r="F4884" s="14"/>
      <c r="G4884" s="14"/>
      <c r="H4884" s="14"/>
      <c r="I4884" s="14"/>
      <c r="J4884" s="14"/>
      <c r="K4884" s="14"/>
      <c r="L4884" s="14"/>
      <c r="M4884" s="14"/>
      <c r="N4884" s="14"/>
      <c r="O4884" s="14"/>
      <c r="P4884" s="14"/>
      <c r="Q4884" s="14"/>
      <c r="R4884" s="14"/>
      <c r="S4884" s="14"/>
      <c r="T4884" s="14"/>
      <c r="U4884" s="14"/>
      <c r="V4884" s="14"/>
      <c r="W4884" s="14"/>
      <c r="X4884" s="14"/>
      <c r="Y4884" s="14"/>
      <c r="Z4884" s="14"/>
    </row>
    <row r="4885">
      <c r="A4885" s="14"/>
      <c r="B4885" s="14"/>
      <c r="C4885" s="14"/>
      <c r="D4885" s="14"/>
      <c r="E4885" s="14"/>
      <c r="F4885" s="14"/>
      <c r="G4885" s="14"/>
      <c r="H4885" s="14"/>
      <c r="I4885" s="14"/>
      <c r="J4885" s="14"/>
      <c r="K4885" s="14"/>
      <c r="L4885" s="14"/>
      <c r="M4885" s="14"/>
      <c r="N4885" s="14"/>
      <c r="O4885" s="14"/>
      <c r="P4885" s="14"/>
      <c r="Q4885" s="14"/>
      <c r="R4885" s="14"/>
      <c r="S4885" s="14"/>
      <c r="T4885" s="14"/>
      <c r="U4885" s="14"/>
      <c r="V4885" s="14"/>
      <c r="W4885" s="14"/>
      <c r="X4885" s="14"/>
      <c r="Y4885" s="14"/>
      <c r="Z4885" s="14"/>
    </row>
    <row r="4886">
      <c r="A4886" s="14"/>
      <c r="B4886" s="14"/>
      <c r="C4886" s="14"/>
      <c r="D4886" s="14"/>
      <c r="E4886" s="14"/>
      <c r="F4886" s="14"/>
      <c r="G4886" s="14"/>
      <c r="H4886" s="14"/>
      <c r="I4886" s="14"/>
      <c r="J4886" s="14"/>
      <c r="K4886" s="14"/>
      <c r="L4886" s="14"/>
      <c r="M4886" s="14"/>
      <c r="N4886" s="14"/>
      <c r="O4886" s="14"/>
      <c r="P4886" s="14"/>
      <c r="Q4886" s="14"/>
      <c r="R4886" s="14"/>
      <c r="S4886" s="14"/>
      <c r="T4886" s="14"/>
      <c r="U4886" s="14"/>
      <c r="V4886" s="14"/>
      <c r="W4886" s="14"/>
      <c r="X4886" s="14"/>
      <c r="Y4886" s="14"/>
      <c r="Z4886" s="14"/>
    </row>
    <row r="4887">
      <c r="A4887" s="14"/>
      <c r="B4887" s="14"/>
      <c r="C4887" s="14"/>
      <c r="D4887" s="14"/>
      <c r="E4887" s="14"/>
      <c r="F4887" s="14"/>
      <c r="G4887" s="14"/>
      <c r="H4887" s="14"/>
      <c r="I4887" s="14"/>
      <c r="J4887" s="14"/>
      <c r="K4887" s="14"/>
      <c r="L4887" s="14"/>
      <c r="M4887" s="14"/>
      <c r="N4887" s="14"/>
      <c r="O4887" s="14"/>
      <c r="P4887" s="14"/>
      <c r="Q4887" s="14"/>
      <c r="R4887" s="14"/>
      <c r="S4887" s="14"/>
      <c r="T4887" s="14"/>
      <c r="U4887" s="14"/>
      <c r="V4887" s="14"/>
      <c r="W4887" s="14"/>
      <c r="X4887" s="14"/>
      <c r="Y4887" s="14"/>
      <c r="Z4887" s="14"/>
    </row>
    <row r="4888">
      <c r="A4888" s="14"/>
      <c r="B4888" s="14"/>
      <c r="C4888" s="14"/>
      <c r="D4888" s="14"/>
      <c r="E4888" s="14"/>
      <c r="F4888" s="14"/>
      <c r="G4888" s="14"/>
      <c r="H4888" s="14"/>
      <c r="I4888" s="14"/>
      <c r="J4888" s="14"/>
      <c r="K4888" s="14"/>
      <c r="L4888" s="14"/>
      <c r="M4888" s="14"/>
      <c r="N4888" s="14"/>
      <c r="O4888" s="14"/>
      <c r="P4888" s="14"/>
      <c r="Q4888" s="14"/>
      <c r="R4888" s="14"/>
      <c r="S4888" s="14"/>
      <c r="T4888" s="14"/>
      <c r="U4888" s="14"/>
      <c r="V4888" s="14"/>
      <c r="W4888" s="14"/>
      <c r="X4888" s="14"/>
      <c r="Y4888" s="14"/>
      <c r="Z4888" s="14"/>
    </row>
    <row r="4889">
      <c r="A4889" s="14"/>
      <c r="B4889" s="14"/>
      <c r="C4889" s="14"/>
      <c r="D4889" s="14"/>
      <c r="E4889" s="14"/>
      <c r="F4889" s="14"/>
      <c r="G4889" s="14"/>
      <c r="H4889" s="14"/>
      <c r="I4889" s="14"/>
      <c r="J4889" s="14"/>
      <c r="K4889" s="14"/>
      <c r="L4889" s="14"/>
      <c r="M4889" s="14"/>
      <c r="N4889" s="14"/>
      <c r="O4889" s="14"/>
      <c r="P4889" s="14"/>
      <c r="Q4889" s="14"/>
      <c r="R4889" s="14"/>
      <c r="S4889" s="14"/>
      <c r="T4889" s="14"/>
      <c r="U4889" s="14"/>
      <c r="V4889" s="14"/>
      <c r="W4889" s="14"/>
      <c r="X4889" s="14"/>
      <c r="Y4889" s="14"/>
      <c r="Z4889" s="14"/>
    </row>
    <row r="4890">
      <c r="A4890" s="14"/>
      <c r="B4890" s="14"/>
      <c r="C4890" s="14"/>
      <c r="D4890" s="14"/>
      <c r="E4890" s="14"/>
      <c r="F4890" s="14"/>
      <c r="G4890" s="14"/>
      <c r="H4890" s="14"/>
      <c r="I4890" s="14"/>
      <c r="J4890" s="14"/>
      <c r="K4890" s="14"/>
      <c r="L4890" s="14"/>
      <c r="M4890" s="14"/>
      <c r="N4890" s="14"/>
      <c r="O4890" s="14"/>
      <c r="P4890" s="14"/>
      <c r="Q4890" s="14"/>
      <c r="R4890" s="14"/>
      <c r="S4890" s="14"/>
      <c r="T4890" s="14"/>
      <c r="U4890" s="14"/>
      <c r="V4890" s="14"/>
      <c r="W4890" s="14"/>
      <c r="X4890" s="14"/>
      <c r="Y4890" s="14"/>
      <c r="Z4890" s="14"/>
    </row>
    <row r="4891">
      <c r="A4891" s="14"/>
      <c r="B4891" s="14"/>
      <c r="C4891" s="14"/>
      <c r="D4891" s="14"/>
      <c r="E4891" s="14"/>
      <c r="F4891" s="14"/>
      <c r="G4891" s="14"/>
      <c r="H4891" s="14"/>
      <c r="I4891" s="14"/>
      <c r="J4891" s="14"/>
      <c r="K4891" s="14"/>
      <c r="L4891" s="14"/>
      <c r="M4891" s="14"/>
      <c r="N4891" s="14"/>
      <c r="O4891" s="14"/>
      <c r="P4891" s="14"/>
      <c r="Q4891" s="14"/>
      <c r="R4891" s="14"/>
      <c r="S4891" s="14"/>
      <c r="T4891" s="14"/>
      <c r="U4891" s="14"/>
      <c r="V4891" s="14"/>
      <c r="W4891" s="14"/>
      <c r="X4891" s="14"/>
      <c r="Y4891" s="14"/>
      <c r="Z4891" s="14"/>
    </row>
    <row r="4892">
      <c r="A4892" s="14"/>
      <c r="B4892" s="14"/>
      <c r="C4892" s="14"/>
      <c r="D4892" s="14"/>
      <c r="E4892" s="14"/>
      <c r="F4892" s="14"/>
      <c r="G4892" s="14"/>
      <c r="H4892" s="14"/>
      <c r="I4892" s="14"/>
      <c r="J4892" s="14"/>
      <c r="K4892" s="14"/>
      <c r="L4892" s="14"/>
      <c r="M4892" s="14"/>
      <c r="N4892" s="14"/>
      <c r="O4892" s="14"/>
      <c r="P4892" s="14"/>
      <c r="Q4892" s="14"/>
      <c r="R4892" s="14"/>
      <c r="S4892" s="14"/>
      <c r="T4892" s="14"/>
      <c r="U4892" s="14"/>
      <c r="V4892" s="14"/>
      <c r="W4892" s="14"/>
      <c r="X4892" s="14"/>
      <c r="Y4892" s="14"/>
      <c r="Z4892" s="14"/>
    </row>
    <row r="4893">
      <c r="A4893" s="14"/>
      <c r="B4893" s="14"/>
      <c r="C4893" s="14"/>
      <c r="D4893" s="14"/>
      <c r="E4893" s="14"/>
      <c r="F4893" s="14"/>
      <c r="G4893" s="14"/>
      <c r="H4893" s="14"/>
      <c r="I4893" s="14"/>
      <c r="J4893" s="14"/>
      <c r="K4893" s="14"/>
      <c r="L4893" s="14"/>
      <c r="M4893" s="14"/>
      <c r="N4893" s="14"/>
      <c r="O4893" s="14"/>
      <c r="P4893" s="14"/>
      <c r="Q4893" s="14"/>
      <c r="R4893" s="14"/>
      <c r="S4893" s="14"/>
      <c r="T4893" s="14"/>
      <c r="U4893" s="14"/>
      <c r="V4893" s="14"/>
      <c r="W4893" s="14"/>
      <c r="X4893" s="14"/>
      <c r="Y4893" s="14"/>
      <c r="Z4893" s="14"/>
    </row>
    <row r="4894">
      <c r="A4894" s="14"/>
      <c r="B4894" s="14"/>
      <c r="C4894" s="14"/>
      <c r="D4894" s="14"/>
      <c r="E4894" s="14"/>
      <c r="F4894" s="14"/>
      <c r="G4894" s="14"/>
      <c r="H4894" s="14"/>
      <c r="I4894" s="14"/>
      <c r="J4894" s="14"/>
      <c r="K4894" s="14"/>
      <c r="L4894" s="14"/>
      <c r="M4894" s="14"/>
      <c r="N4894" s="14"/>
      <c r="O4894" s="14"/>
      <c r="P4894" s="14"/>
      <c r="Q4894" s="14"/>
      <c r="R4894" s="14"/>
      <c r="S4894" s="14"/>
      <c r="T4894" s="14"/>
      <c r="U4894" s="14"/>
      <c r="V4894" s="14"/>
      <c r="W4894" s="14"/>
      <c r="X4894" s="14"/>
      <c r="Y4894" s="14"/>
      <c r="Z4894" s="14"/>
    </row>
    <row r="4895">
      <c r="A4895" s="14"/>
      <c r="B4895" s="14"/>
      <c r="C4895" s="14"/>
      <c r="D4895" s="14"/>
      <c r="E4895" s="14"/>
      <c r="F4895" s="14"/>
      <c r="G4895" s="14"/>
      <c r="H4895" s="14"/>
      <c r="I4895" s="14"/>
      <c r="J4895" s="14"/>
      <c r="K4895" s="14"/>
      <c r="L4895" s="14"/>
      <c r="M4895" s="14"/>
      <c r="N4895" s="14"/>
      <c r="O4895" s="14"/>
      <c r="P4895" s="14"/>
      <c r="Q4895" s="14"/>
      <c r="R4895" s="14"/>
      <c r="S4895" s="14"/>
      <c r="T4895" s="14"/>
      <c r="U4895" s="14"/>
      <c r="V4895" s="14"/>
      <c r="W4895" s="14"/>
      <c r="X4895" s="14"/>
      <c r="Y4895" s="14"/>
      <c r="Z4895" s="14"/>
    </row>
    <row r="4896">
      <c r="A4896" s="14"/>
      <c r="B4896" s="14"/>
      <c r="C4896" s="14"/>
      <c r="D4896" s="14"/>
      <c r="E4896" s="14"/>
      <c r="F4896" s="14"/>
      <c r="G4896" s="14"/>
      <c r="H4896" s="14"/>
      <c r="I4896" s="14"/>
      <c r="J4896" s="14"/>
      <c r="K4896" s="14"/>
      <c r="L4896" s="14"/>
      <c r="M4896" s="14"/>
      <c r="N4896" s="14"/>
      <c r="O4896" s="14"/>
      <c r="P4896" s="14"/>
      <c r="Q4896" s="14"/>
      <c r="R4896" s="14"/>
      <c r="S4896" s="14"/>
      <c r="T4896" s="14"/>
      <c r="U4896" s="14"/>
      <c r="V4896" s="14"/>
      <c r="W4896" s="14"/>
      <c r="X4896" s="14"/>
      <c r="Y4896" s="14"/>
      <c r="Z4896" s="14"/>
    </row>
    <row r="4897">
      <c r="A4897" s="14"/>
      <c r="B4897" s="14"/>
      <c r="C4897" s="14"/>
      <c r="D4897" s="14"/>
      <c r="E4897" s="14"/>
      <c r="F4897" s="14"/>
      <c r="G4897" s="14"/>
      <c r="H4897" s="14"/>
      <c r="I4897" s="14"/>
      <c r="J4897" s="14"/>
      <c r="K4897" s="14"/>
      <c r="L4897" s="14"/>
      <c r="M4897" s="14"/>
      <c r="N4897" s="14"/>
      <c r="O4897" s="14"/>
      <c r="P4897" s="14"/>
      <c r="Q4897" s="14"/>
      <c r="R4897" s="14"/>
      <c r="S4897" s="14"/>
      <c r="T4897" s="14"/>
      <c r="U4897" s="14"/>
      <c r="V4897" s="14"/>
      <c r="W4897" s="14"/>
      <c r="X4897" s="14"/>
      <c r="Y4897" s="14"/>
      <c r="Z4897" s="14"/>
    </row>
    <row r="4898">
      <c r="A4898" s="14"/>
      <c r="B4898" s="14"/>
      <c r="C4898" s="14"/>
      <c r="D4898" s="14"/>
      <c r="E4898" s="14"/>
      <c r="F4898" s="14"/>
      <c r="G4898" s="14"/>
      <c r="H4898" s="14"/>
      <c r="I4898" s="14"/>
      <c r="J4898" s="14"/>
      <c r="K4898" s="14"/>
      <c r="L4898" s="14"/>
      <c r="M4898" s="14"/>
      <c r="N4898" s="14"/>
      <c r="O4898" s="14"/>
      <c r="P4898" s="14"/>
      <c r="Q4898" s="14"/>
      <c r="R4898" s="14"/>
      <c r="S4898" s="14"/>
      <c r="T4898" s="14"/>
      <c r="U4898" s="14"/>
      <c r="V4898" s="14"/>
      <c r="W4898" s="14"/>
      <c r="X4898" s="14"/>
      <c r="Y4898" s="14"/>
      <c r="Z4898" s="14"/>
    </row>
    <row r="4899">
      <c r="A4899" s="14"/>
      <c r="B4899" s="14"/>
      <c r="C4899" s="14"/>
      <c r="D4899" s="14"/>
      <c r="E4899" s="14"/>
      <c r="F4899" s="14"/>
      <c r="G4899" s="14"/>
      <c r="H4899" s="14"/>
      <c r="I4899" s="14"/>
      <c r="J4899" s="14"/>
      <c r="K4899" s="14"/>
      <c r="L4899" s="14"/>
      <c r="M4899" s="14"/>
      <c r="N4899" s="14"/>
      <c r="O4899" s="14"/>
      <c r="P4899" s="14"/>
      <c r="Q4899" s="14"/>
      <c r="R4899" s="14"/>
      <c r="S4899" s="14"/>
      <c r="T4899" s="14"/>
      <c r="U4899" s="14"/>
      <c r="V4899" s="14"/>
      <c r="W4899" s="14"/>
      <c r="X4899" s="14"/>
      <c r="Y4899" s="14"/>
      <c r="Z4899" s="14"/>
    </row>
    <row r="4900">
      <c r="A4900" s="14"/>
      <c r="B4900" s="14"/>
      <c r="C4900" s="14"/>
      <c r="D4900" s="14"/>
      <c r="E4900" s="14"/>
      <c r="F4900" s="14"/>
      <c r="G4900" s="14"/>
      <c r="H4900" s="14"/>
      <c r="I4900" s="14"/>
      <c r="J4900" s="14"/>
      <c r="K4900" s="14"/>
      <c r="L4900" s="14"/>
      <c r="M4900" s="14"/>
      <c r="N4900" s="14"/>
      <c r="O4900" s="14"/>
      <c r="P4900" s="14"/>
      <c r="Q4900" s="14"/>
      <c r="R4900" s="14"/>
      <c r="S4900" s="14"/>
      <c r="T4900" s="14"/>
      <c r="U4900" s="14"/>
      <c r="V4900" s="14"/>
      <c r="W4900" s="14"/>
      <c r="X4900" s="14"/>
      <c r="Y4900" s="14"/>
      <c r="Z4900" s="14"/>
    </row>
    <row r="4901">
      <c r="A4901" s="14"/>
      <c r="B4901" s="14"/>
      <c r="C4901" s="14"/>
      <c r="D4901" s="14"/>
      <c r="E4901" s="14"/>
      <c r="F4901" s="14"/>
      <c r="G4901" s="14"/>
      <c r="H4901" s="14"/>
      <c r="I4901" s="14"/>
      <c r="J4901" s="14"/>
      <c r="K4901" s="14"/>
      <c r="L4901" s="14"/>
      <c r="M4901" s="14"/>
      <c r="N4901" s="14"/>
      <c r="O4901" s="14"/>
      <c r="P4901" s="14"/>
      <c r="Q4901" s="14"/>
      <c r="R4901" s="14"/>
      <c r="S4901" s="14"/>
      <c r="T4901" s="14"/>
      <c r="U4901" s="14"/>
      <c r="V4901" s="14"/>
      <c r="W4901" s="14"/>
      <c r="X4901" s="14"/>
      <c r="Y4901" s="14"/>
      <c r="Z4901" s="14"/>
    </row>
    <row r="4902">
      <c r="A4902" s="14"/>
      <c r="B4902" s="14"/>
      <c r="C4902" s="14"/>
      <c r="D4902" s="14"/>
      <c r="E4902" s="14"/>
      <c r="F4902" s="14"/>
      <c r="G4902" s="14"/>
      <c r="H4902" s="14"/>
      <c r="I4902" s="14"/>
      <c r="J4902" s="14"/>
      <c r="K4902" s="14"/>
      <c r="L4902" s="14"/>
      <c r="M4902" s="14"/>
      <c r="N4902" s="14"/>
      <c r="O4902" s="14"/>
      <c r="P4902" s="14"/>
      <c r="Q4902" s="14"/>
      <c r="R4902" s="14"/>
      <c r="S4902" s="14"/>
      <c r="T4902" s="14"/>
      <c r="U4902" s="14"/>
      <c r="V4902" s="14"/>
      <c r="W4902" s="14"/>
      <c r="X4902" s="14"/>
      <c r="Y4902" s="14"/>
      <c r="Z4902" s="14"/>
    </row>
    <row r="4903">
      <c r="A4903" s="14"/>
      <c r="B4903" s="14"/>
      <c r="C4903" s="14"/>
      <c r="D4903" s="14"/>
      <c r="E4903" s="14"/>
      <c r="F4903" s="14"/>
      <c r="G4903" s="14"/>
      <c r="H4903" s="14"/>
      <c r="I4903" s="14"/>
      <c r="J4903" s="14"/>
      <c r="K4903" s="14"/>
      <c r="L4903" s="14"/>
      <c r="M4903" s="14"/>
      <c r="N4903" s="14"/>
      <c r="O4903" s="14"/>
      <c r="P4903" s="14"/>
      <c r="Q4903" s="14"/>
      <c r="R4903" s="14"/>
      <c r="S4903" s="14"/>
      <c r="T4903" s="14"/>
      <c r="U4903" s="14"/>
      <c r="V4903" s="14"/>
      <c r="W4903" s="14"/>
      <c r="X4903" s="14"/>
      <c r="Y4903" s="14"/>
      <c r="Z4903" s="14"/>
    </row>
    <row r="4904">
      <c r="A4904" s="14"/>
      <c r="B4904" s="14"/>
      <c r="C4904" s="14"/>
      <c r="D4904" s="14"/>
      <c r="E4904" s="14"/>
      <c r="F4904" s="14"/>
      <c r="G4904" s="14"/>
      <c r="H4904" s="14"/>
      <c r="I4904" s="14"/>
      <c r="J4904" s="14"/>
      <c r="K4904" s="14"/>
      <c r="L4904" s="14"/>
      <c r="M4904" s="14"/>
      <c r="N4904" s="14"/>
      <c r="O4904" s="14"/>
      <c r="P4904" s="14"/>
      <c r="Q4904" s="14"/>
      <c r="R4904" s="14"/>
      <c r="S4904" s="14"/>
      <c r="T4904" s="14"/>
      <c r="U4904" s="14"/>
      <c r="V4904" s="14"/>
      <c r="W4904" s="14"/>
      <c r="X4904" s="14"/>
      <c r="Y4904" s="14"/>
      <c r="Z4904" s="14"/>
    </row>
    <row r="4905">
      <c r="A4905" s="14"/>
      <c r="B4905" s="14"/>
      <c r="C4905" s="14"/>
      <c r="D4905" s="14"/>
      <c r="E4905" s="14"/>
      <c r="F4905" s="14"/>
      <c r="G4905" s="14"/>
      <c r="H4905" s="14"/>
      <c r="I4905" s="14"/>
      <c r="J4905" s="14"/>
      <c r="K4905" s="14"/>
      <c r="L4905" s="14"/>
      <c r="M4905" s="14"/>
      <c r="N4905" s="14"/>
      <c r="O4905" s="14"/>
      <c r="P4905" s="14"/>
      <c r="Q4905" s="14"/>
      <c r="R4905" s="14"/>
      <c r="S4905" s="14"/>
      <c r="T4905" s="14"/>
      <c r="U4905" s="14"/>
      <c r="V4905" s="14"/>
      <c r="W4905" s="14"/>
      <c r="X4905" s="14"/>
      <c r="Y4905" s="14"/>
      <c r="Z4905" s="14"/>
    </row>
    <row r="4906">
      <c r="A4906" s="14"/>
      <c r="B4906" s="14"/>
      <c r="C4906" s="14"/>
      <c r="D4906" s="14"/>
      <c r="E4906" s="14"/>
      <c r="F4906" s="14"/>
      <c r="G4906" s="14"/>
      <c r="H4906" s="14"/>
      <c r="I4906" s="14"/>
      <c r="J4906" s="14"/>
      <c r="K4906" s="14"/>
      <c r="L4906" s="14"/>
      <c r="M4906" s="14"/>
      <c r="N4906" s="14"/>
      <c r="O4906" s="14"/>
      <c r="P4906" s="14"/>
      <c r="Q4906" s="14"/>
      <c r="R4906" s="14"/>
      <c r="S4906" s="14"/>
      <c r="T4906" s="14"/>
      <c r="U4906" s="14"/>
      <c r="V4906" s="14"/>
      <c r="W4906" s="14"/>
      <c r="X4906" s="14"/>
      <c r="Y4906" s="14"/>
      <c r="Z4906" s="14"/>
    </row>
    <row r="4907">
      <c r="A4907" s="14"/>
      <c r="B4907" s="14"/>
      <c r="C4907" s="14"/>
      <c r="D4907" s="14"/>
      <c r="E4907" s="14"/>
      <c r="F4907" s="14"/>
      <c r="G4907" s="14"/>
      <c r="H4907" s="14"/>
      <c r="I4907" s="14"/>
      <c r="J4907" s="14"/>
      <c r="K4907" s="14"/>
      <c r="L4907" s="14"/>
      <c r="M4907" s="14"/>
      <c r="N4907" s="14"/>
      <c r="O4907" s="14"/>
      <c r="P4907" s="14"/>
      <c r="Q4907" s="14"/>
      <c r="R4907" s="14"/>
      <c r="S4907" s="14"/>
      <c r="T4907" s="14"/>
      <c r="U4907" s="14"/>
      <c r="V4907" s="14"/>
      <c r="W4907" s="14"/>
      <c r="X4907" s="14"/>
      <c r="Y4907" s="14"/>
      <c r="Z4907" s="14"/>
    </row>
    <row r="4908">
      <c r="A4908" s="14"/>
      <c r="B4908" s="14"/>
      <c r="C4908" s="14"/>
      <c r="D4908" s="14"/>
      <c r="E4908" s="14"/>
      <c r="F4908" s="14"/>
      <c r="G4908" s="14"/>
      <c r="H4908" s="14"/>
      <c r="I4908" s="14"/>
      <c r="J4908" s="14"/>
      <c r="K4908" s="14"/>
      <c r="L4908" s="14"/>
      <c r="M4908" s="14"/>
      <c r="N4908" s="14"/>
      <c r="O4908" s="14"/>
      <c r="P4908" s="14"/>
      <c r="Q4908" s="14"/>
      <c r="R4908" s="14"/>
      <c r="S4908" s="14"/>
      <c r="T4908" s="14"/>
      <c r="U4908" s="14"/>
      <c r="V4908" s="14"/>
      <c r="W4908" s="14"/>
      <c r="X4908" s="14"/>
      <c r="Y4908" s="14"/>
      <c r="Z4908" s="14"/>
    </row>
    <row r="4909">
      <c r="A4909" s="14"/>
      <c r="B4909" s="14"/>
      <c r="C4909" s="14"/>
      <c r="D4909" s="14"/>
      <c r="E4909" s="14"/>
      <c r="F4909" s="14"/>
      <c r="G4909" s="14"/>
      <c r="H4909" s="14"/>
      <c r="I4909" s="14"/>
      <c r="J4909" s="14"/>
      <c r="K4909" s="14"/>
      <c r="L4909" s="14"/>
      <c r="M4909" s="14"/>
      <c r="N4909" s="14"/>
      <c r="O4909" s="14"/>
      <c r="P4909" s="14"/>
      <c r="Q4909" s="14"/>
      <c r="R4909" s="14"/>
      <c r="S4909" s="14"/>
      <c r="T4909" s="14"/>
      <c r="U4909" s="14"/>
      <c r="V4909" s="14"/>
      <c r="W4909" s="14"/>
      <c r="X4909" s="14"/>
      <c r="Y4909" s="14"/>
      <c r="Z4909" s="14"/>
    </row>
    <row r="4910">
      <c r="A4910" s="14"/>
      <c r="B4910" s="14"/>
      <c r="C4910" s="14"/>
      <c r="D4910" s="14"/>
      <c r="E4910" s="14"/>
      <c r="F4910" s="14"/>
      <c r="G4910" s="14"/>
      <c r="H4910" s="14"/>
      <c r="I4910" s="14"/>
      <c r="J4910" s="14"/>
      <c r="K4910" s="14"/>
      <c r="L4910" s="14"/>
      <c r="M4910" s="14"/>
      <c r="N4910" s="14"/>
      <c r="O4910" s="14"/>
      <c r="P4910" s="14"/>
      <c r="Q4910" s="14"/>
      <c r="R4910" s="14"/>
      <c r="S4910" s="14"/>
      <c r="T4910" s="14"/>
      <c r="U4910" s="14"/>
      <c r="V4910" s="14"/>
      <c r="W4910" s="14"/>
      <c r="X4910" s="14"/>
      <c r="Y4910" s="14"/>
      <c r="Z4910" s="14"/>
    </row>
    <row r="4911">
      <c r="A4911" s="14"/>
      <c r="B4911" s="14"/>
      <c r="C4911" s="14"/>
      <c r="D4911" s="14"/>
      <c r="E4911" s="14"/>
      <c r="F4911" s="14"/>
      <c r="G4911" s="14"/>
      <c r="H4911" s="14"/>
      <c r="I4911" s="14"/>
      <c r="J4911" s="14"/>
      <c r="K4911" s="14"/>
      <c r="L4911" s="14"/>
      <c r="M4911" s="14"/>
      <c r="N4911" s="14"/>
      <c r="O4911" s="14"/>
      <c r="P4911" s="14"/>
      <c r="Q4911" s="14"/>
      <c r="R4911" s="14"/>
      <c r="S4911" s="14"/>
      <c r="T4911" s="14"/>
      <c r="U4911" s="14"/>
      <c r="V4911" s="14"/>
      <c r="W4911" s="14"/>
      <c r="X4911" s="14"/>
      <c r="Y4911" s="14"/>
      <c r="Z4911" s="14"/>
    </row>
    <row r="4912">
      <c r="A4912" s="14"/>
      <c r="B4912" s="14"/>
      <c r="C4912" s="14"/>
      <c r="D4912" s="14"/>
      <c r="E4912" s="14"/>
      <c r="F4912" s="14"/>
      <c r="G4912" s="14"/>
      <c r="H4912" s="14"/>
      <c r="I4912" s="14"/>
      <c r="J4912" s="14"/>
      <c r="K4912" s="14"/>
      <c r="L4912" s="14"/>
      <c r="M4912" s="14"/>
      <c r="N4912" s="14"/>
      <c r="O4912" s="14"/>
      <c r="P4912" s="14"/>
      <c r="Q4912" s="14"/>
      <c r="R4912" s="14"/>
      <c r="S4912" s="14"/>
      <c r="T4912" s="14"/>
      <c r="U4912" s="14"/>
      <c r="V4912" s="14"/>
      <c r="W4912" s="14"/>
      <c r="X4912" s="14"/>
      <c r="Y4912" s="14"/>
      <c r="Z4912" s="14"/>
    </row>
    <row r="4913">
      <c r="A4913" s="14"/>
      <c r="B4913" s="14"/>
      <c r="C4913" s="14"/>
      <c r="D4913" s="14"/>
      <c r="E4913" s="14"/>
      <c r="F4913" s="14"/>
      <c r="G4913" s="14"/>
      <c r="H4913" s="14"/>
      <c r="I4913" s="14"/>
      <c r="J4913" s="14"/>
      <c r="K4913" s="14"/>
      <c r="L4913" s="14"/>
      <c r="M4913" s="14"/>
      <c r="N4913" s="14"/>
      <c r="O4913" s="14"/>
      <c r="P4913" s="14"/>
      <c r="Q4913" s="14"/>
      <c r="R4913" s="14"/>
      <c r="S4913" s="14"/>
      <c r="T4913" s="14"/>
      <c r="U4913" s="14"/>
      <c r="V4913" s="14"/>
      <c r="W4913" s="14"/>
      <c r="X4913" s="14"/>
      <c r="Y4913" s="14"/>
      <c r="Z4913" s="14"/>
    </row>
    <row r="4914">
      <c r="A4914" s="14"/>
      <c r="B4914" s="14"/>
      <c r="C4914" s="14"/>
      <c r="D4914" s="14"/>
      <c r="E4914" s="14"/>
      <c r="F4914" s="14"/>
      <c r="G4914" s="14"/>
      <c r="H4914" s="14"/>
      <c r="I4914" s="14"/>
      <c r="J4914" s="14"/>
      <c r="K4914" s="14"/>
      <c r="L4914" s="14"/>
      <c r="M4914" s="14"/>
      <c r="N4914" s="14"/>
      <c r="O4914" s="14"/>
      <c r="P4914" s="14"/>
      <c r="Q4914" s="14"/>
      <c r="R4914" s="14"/>
      <c r="S4914" s="14"/>
      <c r="T4914" s="14"/>
      <c r="U4914" s="14"/>
      <c r="V4914" s="14"/>
      <c r="W4914" s="14"/>
      <c r="X4914" s="14"/>
      <c r="Y4914" s="14"/>
      <c r="Z4914" s="14"/>
    </row>
    <row r="4915">
      <c r="A4915" s="14"/>
      <c r="B4915" s="14"/>
      <c r="C4915" s="14"/>
      <c r="D4915" s="14"/>
      <c r="E4915" s="14"/>
      <c r="F4915" s="14"/>
      <c r="G4915" s="14"/>
      <c r="H4915" s="14"/>
      <c r="I4915" s="14"/>
      <c r="J4915" s="14"/>
      <c r="K4915" s="14"/>
      <c r="L4915" s="14"/>
      <c r="M4915" s="14"/>
      <c r="N4915" s="14"/>
      <c r="O4915" s="14"/>
      <c r="P4915" s="14"/>
      <c r="Q4915" s="14"/>
      <c r="R4915" s="14"/>
      <c r="S4915" s="14"/>
      <c r="T4915" s="14"/>
      <c r="U4915" s="14"/>
      <c r="V4915" s="14"/>
      <c r="W4915" s="14"/>
      <c r="X4915" s="14"/>
      <c r="Y4915" s="14"/>
      <c r="Z4915" s="14"/>
    </row>
    <row r="4916">
      <c r="A4916" s="14"/>
      <c r="B4916" s="14"/>
      <c r="C4916" s="14"/>
      <c r="D4916" s="14"/>
      <c r="E4916" s="14"/>
      <c r="F4916" s="14"/>
      <c r="G4916" s="14"/>
      <c r="H4916" s="14"/>
      <c r="I4916" s="14"/>
      <c r="J4916" s="14"/>
      <c r="K4916" s="14"/>
      <c r="L4916" s="14"/>
      <c r="M4916" s="14"/>
      <c r="N4916" s="14"/>
      <c r="O4916" s="14"/>
      <c r="P4916" s="14"/>
      <c r="Q4916" s="14"/>
      <c r="R4916" s="14"/>
      <c r="S4916" s="14"/>
      <c r="T4916" s="14"/>
      <c r="U4916" s="14"/>
      <c r="V4916" s="14"/>
      <c r="W4916" s="14"/>
      <c r="X4916" s="14"/>
      <c r="Y4916" s="14"/>
      <c r="Z4916" s="14"/>
    </row>
    <row r="4917">
      <c r="A4917" s="14"/>
      <c r="B4917" s="14"/>
      <c r="C4917" s="14"/>
      <c r="D4917" s="14"/>
      <c r="E4917" s="14"/>
      <c r="F4917" s="14"/>
      <c r="G4917" s="14"/>
      <c r="H4917" s="14"/>
      <c r="I4917" s="14"/>
      <c r="J4917" s="14"/>
      <c r="K4917" s="14"/>
      <c r="L4917" s="14"/>
      <c r="M4917" s="14"/>
      <c r="N4917" s="14"/>
      <c r="O4917" s="14"/>
      <c r="P4917" s="14"/>
      <c r="Q4917" s="14"/>
      <c r="R4917" s="14"/>
      <c r="S4917" s="14"/>
      <c r="T4917" s="14"/>
      <c r="U4917" s="14"/>
      <c r="V4917" s="14"/>
      <c r="W4917" s="14"/>
      <c r="X4917" s="14"/>
      <c r="Y4917" s="14"/>
      <c r="Z4917" s="14"/>
    </row>
    <row r="4918">
      <c r="A4918" s="14"/>
      <c r="B4918" s="14"/>
      <c r="C4918" s="14"/>
      <c r="D4918" s="14"/>
      <c r="E4918" s="14"/>
      <c r="F4918" s="14"/>
      <c r="G4918" s="14"/>
      <c r="H4918" s="14"/>
      <c r="I4918" s="14"/>
      <c r="J4918" s="14"/>
      <c r="K4918" s="14"/>
      <c r="L4918" s="14"/>
      <c r="M4918" s="14"/>
      <c r="N4918" s="14"/>
      <c r="O4918" s="14"/>
      <c r="P4918" s="14"/>
      <c r="Q4918" s="14"/>
      <c r="R4918" s="14"/>
      <c r="S4918" s="14"/>
      <c r="T4918" s="14"/>
      <c r="U4918" s="14"/>
      <c r="V4918" s="14"/>
      <c r="W4918" s="14"/>
      <c r="X4918" s="14"/>
      <c r="Y4918" s="14"/>
      <c r="Z4918" s="14"/>
    </row>
    <row r="4919">
      <c r="A4919" s="14"/>
      <c r="B4919" s="14"/>
      <c r="C4919" s="14"/>
      <c r="D4919" s="14"/>
      <c r="E4919" s="14"/>
      <c r="F4919" s="14"/>
      <c r="G4919" s="14"/>
      <c r="H4919" s="14"/>
      <c r="I4919" s="14"/>
      <c r="J4919" s="14"/>
      <c r="K4919" s="14"/>
      <c r="L4919" s="14"/>
      <c r="M4919" s="14"/>
      <c r="N4919" s="14"/>
      <c r="O4919" s="14"/>
      <c r="P4919" s="14"/>
      <c r="Q4919" s="14"/>
      <c r="R4919" s="14"/>
      <c r="S4919" s="14"/>
      <c r="T4919" s="14"/>
      <c r="U4919" s="14"/>
      <c r="V4919" s="14"/>
      <c r="W4919" s="14"/>
      <c r="X4919" s="14"/>
      <c r="Y4919" s="14"/>
      <c r="Z4919" s="14"/>
    </row>
    <row r="4920">
      <c r="A4920" s="14"/>
      <c r="B4920" s="14"/>
      <c r="C4920" s="14"/>
      <c r="D4920" s="14"/>
      <c r="E4920" s="14"/>
      <c r="F4920" s="14"/>
      <c r="G4920" s="14"/>
      <c r="H4920" s="14"/>
      <c r="I4920" s="14"/>
      <c r="J4920" s="14"/>
      <c r="K4920" s="14"/>
      <c r="L4920" s="14"/>
      <c r="M4920" s="14"/>
      <c r="N4920" s="14"/>
      <c r="O4920" s="14"/>
      <c r="P4920" s="14"/>
      <c r="Q4920" s="14"/>
      <c r="R4920" s="14"/>
      <c r="S4920" s="14"/>
      <c r="T4920" s="14"/>
      <c r="U4920" s="14"/>
      <c r="V4920" s="14"/>
      <c r="W4920" s="14"/>
      <c r="X4920" s="14"/>
      <c r="Y4920" s="14"/>
      <c r="Z4920" s="14"/>
    </row>
    <row r="4921">
      <c r="A4921" s="14"/>
      <c r="B4921" s="14"/>
      <c r="C4921" s="14"/>
      <c r="D4921" s="14"/>
      <c r="E4921" s="14"/>
      <c r="F4921" s="14"/>
      <c r="G4921" s="14"/>
      <c r="H4921" s="14"/>
      <c r="I4921" s="14"/>
      <c r="J4921" s="14"/>
      <c r="K4921" s="14"/>
      <c r="L4921" s="14"/>
      <c r="M4921" s="14"/>
      <c r="N4921" s="14"/>
      <c r="O4921" s="14"/>
      <c r="P4921" s="14"/>
      <c r="Q4921" s="14"/>
      <c r="R4921" s="14"/>
      <c r="S4921" s="14"/>
      <c r="T4921" s="14"/>
      <c r="U4921" s="14"/>
      <c r="V4921" s="14"/>
      <c r="W4921" s="14"/>
      <c r="X4921" s="14"/>
      <c r="Y4921" s="14"/>
      <c r="Z4921" s="14"/>
    </row>
    <row r="4922">
      <c r="A4922" s="14"/>
      <c r="B4922" s="14"/>
      <c r="C4922" s="14"/>
      <c r="D4922" s="14"/>
      <c r="E4922" s="14"/>
      <c r="F4922" s="14"/>
      <c r="G4922" s="14"/>
      <c r="H4922" s="14"/>
      <c r="I4922" s="14"/>
      <c r="J4922" s="14"/>
      <c r="K4922" s="14"/>
      <c r="L4922" s="14"/>
      <c r="M4922" s="14"/>
      <c r="N4922" s="14"/>
      <c r="O4922" s="14"/>
      <c r="P4922" s="14"/>
      <c r="Q4922" s="14"/>
      <c r="R4922" s="14"/>
      <c r="S4922" s="14"/>
      <c r="T4922" s="14"/>
      <c r="U4922" s="14"/>
      <c r="V4922" s="14"/>
      <c r="W4922" s="14"/>
      <c r="X4922" s="14"/>
      <c r="Y4922" s="14"/>
      <c r="Z4922" s="14"/>
    </row>
    <row r="4923">
      <c r="A4923" s="14"/>
      <c r="B4923" s="14"/>
      <c r="C4923" s="14"/>
      <c r="D4923" s="14"/>
      <c r="E4923" s="14"/>
      <c r="F4923" s="14"/>
      <c r="G4923" s="14"/>
      <c r="H4923" s="14"/>
      <c r="I4923" s="14"/>
      <c r="J4923" s="14"/>
      <c r="K4923" s="14"/>
      <c r="L4923" s="14"/>
      <c r="M4923" s="14"/>
      <c r="N4923" s="14"/>
      <c r="O4923" s="14"/>
      <c r="P4923" s="14"/>
      <c r="Q4923" s="14"/>
      <c r="R4923" s="14"/>
      <c r="S4923" s="14"/>
      <c r="T4923" s="14"/>
      <c r="U4923" s="14"/>
      <c r="V4923" s="14"/>
      <c r="W4923" s="14"/>
      <c r="X4923" s="14"/>
      <c r="Y4923" s="14"/>
      <c r="Z4923" s="14"/>
    </row>
    <row r="4924">
      <c r="A4924" s="14"/>
      <c r="B4924" s="14"/>
      <c r="C4924" s="14"/>
      <c r="D4924" s="14"/>
      <c r="E4924" s="14"/>
      <c r="F4924" s="14"/>
      <c r="G4924" s="14"/>
      <c r="H4924" s="14"/>
      <c r="I4924" s="14"/>
      <c r="J4924" s="14"/>
      <c r="K4924" s="14"/>
      <c r="L4924" s="14"/>
      <c r="M4924" s="14"/>
      <c r="N4924" s="14"/>
      <c r="O4924" s="14"/>
      <c r="P4924" s="14"/>
      <c r="Q4924" s="14"/>
      <c r="R4924" s="14"/>
      <c r="S4924" s="14"/>
      <c r="T4924" s="14"/>
      <c r="U4924" s="14"/>
      <c r="V4924" s="14"/>
      <c r="W4924" s="14"/>
      <c r="X4924" s="14"/>
      <c r="Y4924" s="14"/>
      <c r="Z4924" s="14"/>
    </row>
    <row r="4925">
      <c r="A4925" s="14"/>
      <c r="B4925" s="14"/>
      <c r="C4925" s="14"/>
      <c r="D4925" s="14"/>
      <c r="E4925" s="14"/>
      <c r="F4925" s="14"/>
      <c r="G4925" s="14"/>
      <c r="H4925" s="14"/>
      <c r="I4925" s="14"/>
      <c r="J4925" s="14"/>
      <c r="K4925" s="14"/>
      <c r="L4925" s="14"/>
      <c r="M4925" s="14"/>
      <c r="N4925" s="14"/>
      <c r="O4925" s="14"/>
      <c r="P4925" s="14"/>
      <c r="Q4925" s="14"/>
      <c r="R4925" s="14"/>
      <c r="S4925" s="14"/>
      <c r="T4925" s="14"/>
      <c r="U4925" s="14"/>
      <c r="V4925" s="14"/>
      <c r="W4925" s="14"/>
      <c r="X4925" s="14"/>
      <c r="Y4925" s="14"/>
      <c r="Z4925" s="14"/>
    </row>
    <row r="4926">
      <c r="A4926" s="14"/>
      <c r="B4926" s="14"/>
      <c r="C4926" s="14"/>
      <c r="D4926" s="14"/>
      <c r="E4926" s="14"/>
      <c r="F4926" s="14"/>
      <c r="G4926" s="14"/>
      <c r="H4926" s="14"/>
      <c r="I4926" s="14"/>
      <c r="J4926" s="14"/>
      <c r="K4926" s="14"/>
      <c r="L4926" s="14"/>
      <c r="M4926" s="14"/>
      <c r="N4926" s="14"/>
      <c r="O4926" s="14"/>
      <c r="P4926" s="14"/>
      <c r="Q4926" s="14"/>
      <c r="R4926" s="14"/>
      <c r="S4926" s="14"/>
      <c r="T4926" s="14"/>
      <c r="U4926" s="14"/>
      <c r="V4926" s="14"/>
      <c r="W4926" s="14"/>
      <c r="X4926" s="14"/>
      <c r="Y4926" s="14"/>
      <c r="Z4926" s="14"/>
    </row>
    <row r="4927">
      <c r="A4927" s="14"/>
      <c r="B4927" s="14"/>
      <c r="C4927" s="14"/>
      <c r="D4927" s="14"/>
      <c r="E4927" s="14"/>
      <c r="F4927" s="14"/>
      <c r="G4927" s="14"/>
      <c r="H4927" s="14"/>
      <c r="I4927" s="14"/>
      <c r="J4927" s="14"/>
      <c r="K4927" s="14"/>
      <c r="L4927" s="14"/>
      <c r="M4927" s="14"/>
      <c r="N4927" s="14"/>
      <c r="O4927" s="14"/>
      <c r="P4927" s="14"/>
      <c r="Q4927" s="14"/>
      <c r="R4927" s="14"/>
      <c r="S4927" s="14"/>
      <c r="T4927" s="14"/>
      <c r="U4927" s="14"/>
      <c r="V4927" s="14"/>
      <c r="W4927" s="14"/>
      <c r="X4927" s="14"/>
      <c r="Y4927" s="14"/>
      <c r="Z4927" s="14"/>
    </row>
    <row r="4928">
      <c r="A4928" s="14"/>
      <c r="B4928" s="14"/>
      <c r="C4928" s="14"/>
      <c r="D4928" s="14"/>
      <c r="E4928" s="14"/>
      <c r="F4928" s="14"/>
      <c r="G4928" s="14"/>
      <c r="H4928" s="14"/>
      <c r="I4928" s="14"/>
      <c r="J4928" s="14"/>
      <c r="K4928" s="14"/>
      <c r="L4928" s="14"/>
      <c r="M4928" s="14"/>
      <c r="N4928" s="14"/>
      <c r="O4928" s="14"/>
      <c r="P4928" s="14"/>
      <c r="Q4928" s="14"/>
      <c r="R4928" s="14"/>
      <c r="S4928" s="14"/>
      <c r="T4928" s="14"/>
      <c r="U4928" s="14"/>
      <c r="V4928" s="14"/>
      <c r="W4928" s="14"/>
      <c r="X4928" s="14"/>
      <c r="Y4928" s="14"/>
      <c r="Z4928" s="14"/>
    </row>
    <row r="4929">
      <c r="A4929" s="14"/>
      <c r="B4929" s="14"/>
      <c r="C4929" s="14"/>
      <c r="D4929" s="14"/>
      <c r="E4929" s="14"/>
      <c r="F4929" s="14"/>
      <c r="G4929" s="14"/>
      <c r="H4929" s="14"/>
      <c r="I4929" s="14"/>
      <c r="J4929" s="14"/>
      <c r="K4929" s="14"/>
      <c r="L4929" s="14"/>
      <c r="M4929" s="14"/>
      <c r="N4929" s="14"/>
      <c r="O4929" s="14"/>
      <c r="P4929" s="14"/>
      <c r="Q4929" s="14"/>
      <c r="R4929" s="14"/>
      <c r="S4929" s="14"/>
      <c r="T4929" s="14"/>
      <c r="U4929" s="14"/>
      <c r="V4929" s="14"/>
      <c r="W4929" s="14"/>
      <c r="X4929" s="14"/>
      <c r="Y4929" s="14"/>
      <c r="Z4929" s="14"/>
    </row>
    <row r="4930">
      <c r="A4930" s="14"/>
      <c r="B4930" s="14"/>
      <c r="C4930" s="14"/>
      <c r="D4930" s="14"/>
      <c r="E4930" s="14"/>
      <c r="F4930" s="14"/>
      <c r="G4930" s="14"/>
      <c r="H4930" s="14"/>
      <c r="I4930" s="14"/>
      <c r="J4930" s="14"/>
      <c r="K4930" s="14"/>
      <c r="L4930" s="14"/>
      <c r="M4930" s="14"/>
      <c r="N4930" s="14"/>
      <c r="O4930" s="14"/>
      <c r="P4930" s="14"/>
      <c r="Q4930" s="14"/>
      <c r="R4930" s="14"/>
      <c r="S4930" s="14"/>
      <c r="T4930" s="14"/>
      <c r="U4930" s="14"/>
      <c r="V4930" s="14"/>
      <c r="W4930" s="14"/>
      <c r="X4930" s="14"/>
      <c r="Y4930" s="14"/>
      <c r="Z4930" s="14"/>
    </row>
    <row r="4931">
      <c r="A4931" s="14"/>
      <c r="B4931" s="14"/>
      <c r="C4931" s="14"/>
      <c r="D4931" s="14"/>
      <c r="E4931" s="14"/>
      <c r="F4931" s="14"/>
      <c r="G4931" s="14"/>
      <c r="H4931" s="14"/>
      <c r="I4931" s="14"/>
      <c r="J4931" s="14"/>
      <c r="K4931" s="14"/>
      <c r="L4931" s="14"/>
      <c r="M4931" s="14"/>
      <c r="N4931" s="14"/>
      <c r="O4931" s="14"/>
      <c r="P4931" s="14"/>
      <c r="Q4931" s="14"/>
      <c r="R4931" s="14"/>
      <c r="S4931" s="14"/>
      <c r="T4931" s="14"/>
      <c r="U4931" s="14"/>
      <c r="V4931" s="14"/>
      <c r="W4931" s="14"/>
      <c r="X4931" s="14"/>
      <c r="Y4931" s="14"/>
      <c r="Z4931" s="14"/>
    </row>
    <row r="4932">
      <c r="A4932" s="14"/>
      <c r="B4932" s="14"/>
      <c r="C4932" s="14"/>
      <c r="D4932" s="14"/>
      <c r="E4932" s="14"/>
      <c r="F4932" s="14"/>
      <c r="G4932" s="14"/>
      <c r="H4932" s="14"/>
      <c r="I4932" s="14"/>
      <c r="J4932" s="14"/>
      <c r="K4932" s="14"/>
      <c r="L4932" s="14"/>
      <c r="M4932" s="14"/>
      <c r="N4932" s="14"/>
      <c r="O4932" s="14"/>
      <c r="P4932" s="14"/>
      <c r="Q4932" s="14"/>
      <c r="R4932" s="14"/>
      <c r="S4932" s="14"/>
      <c r="T4932" s="14"/>
      <c r="U4932" s="14"/>
      <c r="V4932" s="14"/>
      <c r="W4932" s="14"/>
      <c r="X4932" s="14"/>
      <c r="Y4932" s="14"/>
      <c r="Z4932" s="14"/>
    </row>
    <row r="4933">
      <c r="A4933" s="14"/>
      <c r="B4933" s="14"/>
      <c r="C4933" s="14"/>
      <c r="D4933" s="14"/>
      <c r="E4933" s="14"/>
      <c r="F4933" s="14"/>
      <c r="G4933" s="14"/>
      <c r="H4933" s="14"/>
      <c r="I4933" s="14"/>
      <c r="J4933" s="14"/>
      <c r="K4933" s="14"/>
      <c r="L4933" s="14"/>
      <c r="M4933" s="14"/>
      <c r="N4933" s="14"/>
      <c r="O4933" s="14"/>
      <c r="P4933" s="14"/>
      <c r="Q4933" s="14"/>
      <c r="R4933" s="14"/>
      <c r="S4933" s="14"/>
      <c r="T4933" s="14"/>
      <c r="U4933" s="14"/>
      <c r="V4933" s="14"/>
      <c r="W4933" s="14"/>
      <c r="X4933" s="14"/>
      <c r="Y4933" s="14"/>
      <c r="Z4933" s="14"/>
    </row>
    <row r="4934">
      <c r="A4934" s="14"/>
      <c r="B4934" s="14"/>
      <c r="C4934" s="14"/>
      <c r="D4934" s="14"/>
      <c r="E4934" s="14"/>
      <c r="F4934" s="14"/>
      <c r="G4934" s="14"/>
      <c r="H4934" s="14"/>
      <c r="I4934" s="14"/>
      <c r="J4934" s="14"/>
      <c r="K4934" s="14"/>
      <c r="L4934" s="14"/>
      <c r="M4934" s="14"/>
      <c r="N4934" s="14"/>
      <c r="O4934" s="14"/>
      <c r="P4934" s="14"/>
      <c r="Q4934" s="14"/>
      <c r="R4934" s="14"/>
      <c r="S4934" s="14"/>
      <c r="T4934" s="14"/>
      <c r="U4934" s="14"/>
      <c r="V4934" s="14"/>
      <c r="W4934" s="14"/>
      <c r="X4934" s="14"/>
      <c r="Y4934" s="14"/>
      <c r="Z4934" s="14"/>
    </row>
    <row r="4935">
      <c r="A4935" s="14"/>
      <c r="B4935" s="14"/>
      <c r="C4935" s="14"/>
      <c r="D4935" s="14"/>
      <c r="E4935" s="14"/>
      <c r="F4935" s="14"/>
      <c r="G4935" s="14"/>
      <c r="H4935" s="14"/>
      <c r="I4935" s="14"/>
      <c r="J4935" s="14"/>
      <c r="K4935" s="14"/>
      <c r="L4935" s="14"/>
      <c r="M4935" s="14"/>
      <c r="N4935" s="14"/>
      <c r="O4935" s="14"/>
      <c r="P4935" s="14"/>
      <c r="Q4935" s="14"/>
      <c r="R4935" s="14"/>
      <c r="S4935" s="14"/>
      <c r="T4935" s="14"/>
      <c r="U4935" s="14"/>
      <c r="V4935" s="14"/>
      <c r="W4935" s="14"/>
      <c r="X4935" s="14"/>
      <c r="Y4935" s="14"/>
      <c r="Z4935" s="14"/>
    </row>
    <row r="4936">
      <c r="A4936" s="14"/>
      <c r="B4936" s="14"/>
      <c r="C4936" s="14"/>
      <c r="D4936" s="14"/>
      <c r="E4936" s="14"/>
      <c r="F4936" s="14"/>
      <c r="G4936" s="14"/>
      <c r="H4936" s="14"/>
      <c r="I4936" s="14"/>
      <c r="J4936" s="14"/>
      <c r="K4936" s="14"/>
      <c r="L4936" s="14"/>
      <c r="M4936" s="14"/>
      <c r="N4936" s="14"/>
      <c r="O4936" s="14"/>
      <c r="P4936" s="14"/>
      <c r="Q4936" s="14"/>
      <c r="R4936" s="14"/>
      <c r="S4936" s="14"/>
      <c r="T4936" s="14"/>
      <c r="U4936" s="14"/>
      <c r="V4936" s="14"/>
      <c r="W4936" s="14"/>
      <c r="X4936" s="14"/>
      <c r="Y4936" s="14"/>
      <c r="Z4936" s="14"/>
    </row>
    <row r="4937">
      <c r="A4937" s="14"/>
      <c r="B4937" s="14"/>
      <c r="C4937" s="14"/>
      <c r="D4937" s="14"/>
      <c r="E4937" s="14"/>
      <c r="F4937" s="14"/>
      <c r="G4937" s="14"/>
      <c r="H4937" s="14"/>
      <c r="I4937" s="14"/>
      <c r="J4937" s="14"/>
      <c r="K4937" s="14"/>
      <c r="L4937" s="14"/>
      <c r="M4937" s="14"/>
      <c r="N4937" s="14"/>
      <c r="O4937" s="14"/>
      <c r="P4937" s="14"/>
      <c r="Q4937" s="14"/>
      <c r="R4937" s="14"/>
      <c r="S4937" s="14"/>
      <c r="T4937" s="14"/>
      <c r="U4937" s="14"/>
      <c r="V4937" s="14"/>
      <c r="W4937" s="14"/>
      <c r="X4937" s="14"/>
      <c r="Y4937" s="14"/>
      <c r="Z4937" s="14"/>
    </row>
    <row r="4938">
      <c r="A4938" s="14"/>
      <c r="B4938" s="14"/>
      <c r="C4938" s="14"/>
      <c r="D4938" s="14"/>
      <c r="E4938" s="14"/>
      <c r="F4938" s="14"/>
      <c r="G4938" s="14"/>
      <c r="H4938" s="14"/>
      <c r="I4938" s="14"/>
      <c r="J4938" s="14"/>
      <c r="K4938" s="14"/>
      <c r="L4938" s="14"/>
      <c r="M4938" s="14"/>
      <c r="N4938" s="14"/>
      <c r="O4938" s="14"/>
      <c r="P4938" s="14"/>
      <c r="Q4938" s="14"/>
      <c r="R4938" s="14"/>
      <c r="S4938" s="14"/>
      <c r="T4938" s="14"/>
      <c r="U4938" s="14"/>
      <c r="V4938" s="14"/>
      <c r="W4938" s="14"/>
      <c r="X4938" s="14"/>
      <c r="Y4938" s="14"/>
      <c r="Z4938" s="14"/>
    </row>
    <row r="4939">
      <c r="A4939" s="14"/>
      <c r="B4939" s="14"/>
      <c r="C4939" s="14"/>
      <c r="D4939" s="14"/>
      <c r="E4939" s="14"/>
      <c r="F4939" s="14"/>
      <c r="G4939" s="14"/>
      <c r="H4939" s="14"/>
      <c r="I4939" s="14"/>
      <c r="J4939" s="14"/>
      <c r="K4939" s="14"/>
      <c r="L4939" s="14"/>
      <c r="M4939" s="14"/>
      <c r="N4939" s="14"/>
      <c r="O4939" s="14"/>
      <c r="P4939" s="14"/>
      <c r="Q4939" s="14"/>
      <c r="R4939" s="14"/>
      <c r="S4939" s="14"/>
      <c r="T4939" s="14"/>
      <c r="U4939" s="14"/>
      <c r="V4939" s="14"/>
      <c r="W4939" s="14"/>
      <c r="X4939" s="14"/>
      <c r="Y4939" s="14"/>
      <c r="Z4939" s="14"/>
    </row>
    <row r="4940">
      <c r="A4940" s="14"/>
      <c r="B4940" s="14"/>
      <c r="C4940" s="14"/>
      <c r="D4940" s="14"/>
      <c r="E4940" s="14"/>
      <c r="F4940" s="14"/>
      <c r="G4940" s="14"/>
      <c r="H4940" s="14"/>
      <c r="I4940" s="14"/>
      <c r="J4940" s="14"/>
      <c r="K4940" s="14"/>
      <c r="L4940" s="14"/>
      <c r="M4940" s="14"/>
      <c r="N4940" s="14"/>
      <c r="O4940" s="14"/>
      <c r="P4940" s="14"/>
      <c r="Q4940" s="14"/>
      <c r="R4940" s="14"/>
      <c r="S4940" s="14"/>
      <c r="T4940" s="14"/>
      <c r="U4940" s="14"/>
      <c r="V4940" s="14"/>
      <c r="W4940" s="14"/>
      <c r="X4940" s="14"/>
      <c r="Y4940" s="14"/>
      <c r="Z4940" s="14"/>
    </row>
    <row r="4941">
      <c r="A4941" s="14"/>
      <c r="B4941" s="14"/>
      <c r="C4941" s="14"/>
      <c r="D4941" s="14"/>
      <c r="E4941" s="14"/>
      <c r="F4941" s="14"/>
      <c r="G4941" s="14"/>
      <c r="H4941" s="14"/>
      <c r="I4941" s="14"/>
      <c r="J4941" s="14"/>
      <c r="K4941" s="14"/>
      <c r="L4941" s="14"/>
      <c r="M4941" s="14"/>
      <c r="N4941" s="14"/>
      <c r="O4941" s="14"/>
      <c r="P4941" s="14"/>
      <c r="Q4941" s="14"/>
      <c r="R4941" s="14"/>
      <c r="S4941" s="14"/>
      <c r="T4941" s="14"/>
      <c r="U4941" s="14"/>
      <c r="V4941" s="14"/>
      <c r="W4941" s="14"/>
      <c r="X4941" s="14"/>
      <c r="Y4941" s="14"/>
      <c r="Z4941" s="14"/>
    </row>
    <row r="4942">
      <c r="A4942" s="14"/>
      <c r="B4942" s="14"/>
      <c r="C4942" s="14"/>
      <c r="D4942" s="14"/>
      <c r="E4942" s="14"/>
      <c r="F4942" s="14"/>
      <c r="G4942" s="14"/>
      <c r="H4942" s="14"/>
      <c r="I4942" s="14"/>
      <c r="J4942" s="14"/>
      <c r="K4942" s="14"/>
      <c r="L4942" s="14"/>
      <c r="M4942" s="14"/>
      <c r="N4942" s="14"/>
      <c r="O4942" s="14"/>
      <c r="P4942" s="14"/>
      <c r="Q4942" s="14"/>
      <c r="R4942" s="14"/>
      <c r="S4942" s="14"/>
      <c r="T4942" s="14"/>
      <c r="U4942" s="14"/>
      <c r="V4942" s="14"/>
      <c r="W4942" s="14"/>
      <c r="X4942" s="14"/>
      <c r="Y4942" s="14"/>
      <c r="Z4942" s="14"/>
    </row>
    <row r="4943">
      <c r="A4943" s="14"/>
      <c r="B4943" s="14"/>
      <c r="C4943" s="14"/>
      <c r="D4943" s="14"/>
      <c r="E4943" s="14"/>
      <c r="F4943" s="14"/>
      <c r="G4943" s="14"/>
      <c r="H4943" s="14"/>
      <c r="I4943" s="14"/>
      <c r="J4943" s="14"/>
      <c r="K4943" s="14"/>
      <c r="L4943" s="14"/>
      <c r="M4943" s="14"/>
      <c r="N4943" s="14"/>
      <c r="O4943" s="14"/>
      <c r="P4943" s="14"/>
      <c r="Q4943" s="14"/>
      <c r="R4943" s="14"/>
      <c r="S4943" s="14"/>
      <c r="T4943" s="14"/>
      <c r="U4943" s="14"/>
      <c r="V4943" s="14"/>
      <c r="W4943" s="14"/>
      <c r="X4943" s="14"/>
      <c r="Y4943" s="14"/>
      <c r="Z4943" s="14"/>
    </row>
    <row r="4944">
      <c r="A4944" s="14"/>
      <c r="B4944" s="14"/>
      <c r="C4944" s="14"/>
      <c r="D4944" s="14"/>
      <c r="E4944" s="14"/>
      <c r="F4944" s="14"/>
      <c r="G4944" s="14"/>
      <c r="H4944" s="14"/>
      <c r="I4944" s="14"/>
      <c r="J4944" s="14"/>
      <c r="K4944" s="14"/>
      <c r="L4944" s="14"/>
      <c r="M4944" s="14"/>
      <c r="N4944" s="14"/>
      <c r="O4944" s="14"/>
      <c r="P4944" s="14"/>
      <c r="Q4944" s="14"/>
      <c r="R4944" s="14"/>
      <c r="S4944" s="14"/>
      <c r="T4944" s="14"/>
      <c r="U4944" s="14"/>
      <c r="V4944" s="14"/>
      <c r="W4944" s="14"/>
      <c r="X4944" s="14"/>
      <c r="Y4944" s="14"/>
      <c r="Z4944" s="14"/>
    </row>
    <row r="4945">
      <c r="A4945" s="14"/>
      <c r="B4945" s="14"/>
      <c r="C4945" s="14"/>
      <c r="D4945" s="14"/>
      <c r="E4945" s="14"/>
      <c r="F4945" s="14"/>
      <c r="G4945" s="14"/>
      <c r="H4945" s="14"/>
      <c r="I4945" s="14"/>
      <c r="J4945" s="14"/>
      <c r="K4945" s="14"/>
      <c r="L4945" s="14"/>
      <c r="M4945" s="14"/>
      <c r="N4945" s="14"/>
      <c r="O4945" s="14"/>
      <c r="P4945" s="14"/>
      <c r="Q4945" s="14"/>
      <c r="R4945" s="14"/>
      <c r="S4945" s="14"/>
      <c r="T4945" s="14"/>
      <c r="U4945" s="14"/>
      <c r="V4945" s="14"/>
      <c r="W4945" s="14"/>
      <c r="X4945" s="14"/>
      <c r="Y4945" s="14"/>
      <c r="Z4945" s="14"/>
    </row>
    <row r="4946">
      <c r="A4946" s="14"/>
      <c r="B4946" s="14"/>
      <c r="C4946" s="14"/>
      <c r="D4946" s="14"/>
      <c r="E4946" s="14"/>
      <c r="F4946" s="14"/>
      <c r="G4946" s="14"/>
      <c r="H4946" s="14"/>
      <c r="I4946" s="14"/>
      <c r="J4946" s="14"/>
      <c r="K4946" s="14"/>
      <c r="L4946" s="14"/>
      <c r="M4946" s="14"/>
      <c r="N4946" s="14"/>
      <c r="O4946" s="14"/>
      <c r="P4946" s="14"/>
      <c r="Q4946" s="14"/>
      <c r="R4946" s="14"/>
      <c r="S4946" s="14"/>
      <c r="T4946" s="14"/>
      <c r="U4946" s="14"/>
      <c r="V4946" s="14"/>
      <c r="W4946" s="14"/>
      <c r="X4946" s="14"/>
      <c r="Y4946" s="14"/>
      <c r="Z4946" s="14"/>
    </row>
    <row r="4947">
      <c r="A4947" s="14"/>
      <c r="B4947" s="14"/>
      <c r="C4947" s="14"/>
      <c r="D4947" s="14"/>
      <c r="E4947" s="14"/>
      <c r="F4947" s="14"/>
      <c r="G4947" s="14"/>
      <c r="H4947" s="14"/>
      <c r="I4947" s="14"/>
      <c r="J4947" s="14"/>
      <c r="K4947" s="14"/>
      <c r="L4947" s="14"/>
      <c r="M4947" s="14"/>
      <c r="N4947" s="14"/>
      <c r="O4947" s="14"/>
      <c r="P4947" s="14"/>
      <c r="Q4947" s="14"/>
      <c r="R4947" s="14"/>
      <c r="S4947" s="14"/>
      <c r="T4947" s="14"/>
      <c r="U4947" s="14"/>
      <c r="V4947" s="14"/>
      <c r="W4947" s="14"/>
      <c r="X4947" s="14"/>
      <c r="Y4947" s="14"/>
      <c r="Z4947" s="14"/>
    </row>
    <row r="4948">
      <c r="A4948" s="14"/>
      <c r="B4948" s="14"/>
      <c r="C4948" s="14"/>
      <c r="D4948" s="14"/>
      <c r="E4948" s="14"/>
      <c r="F4948" s="14"/>
      <c r="G4948" s="14"/>
      <c r="H4948" s="14"/>
      <c r="I4948" s="14"/>
      <c r="J4948" s="14"/>
      <c r="K4948" s="14"/>
      <c r="L4948" s="14"/>
      <c r="M4948" s="14"/>
      <c r="N4948" s="14"/>
      <c r="O4948" s="14"/>
      <c r="P4948" s="14"/>
      <c r="Q4948" s="14"/>
      <c r="R4948" s="14"/>
      <c r="S4948" s="14"/>
      <c r="T4948" s="14"/>
      <c r="U4948" s="14"/>
      <c r="V4948" s="14"/>
      <c r="W4948" s="14"/>
      <c r="X4948" s="14"/>
      <c r="Y4948" s="14"/>
      <c r="Z4948" s="14"/>
    </row>
    <row r="4949">
      <c r="A4949" s="14"/>
      <c r="B4949" s="14"/>
      <c r="C4949" s="14"/>
      <c r="D4949" s="14"/>
      <c r="E4949" s="14"/>
      <c r="F4949" s="14"/>
      <c r="G4949" s="14"/>
      <c r="H4949" s="14"/>
      <c r="I4949" s="14"/>
      <c r="J4949" s="14"/>
      <c r="K4949" s="14"/>
      <c r="L4949" s="14"/>
      <c r="M4949" s="14"/>
      <c r="N4949" s="14"/>
      <c r="O4949" s="14"/>
      <c r="P4949" s="14"/>
      <c r="Q4949" s="14"/>
      <c r="R4949" s="14"/>
      <c r="S4949" s="14"/>
      <c r="T4949" s="14"/>
      <c r="U4949" s="14"/>
      <c r="V4949" s="14"/>
      <c r="W4949" s="14"/>
      <c r="X4949" s="14"/>
      <c r="Y4949" s="14"/>
      <c r="Z4949" s="14"/>
    </row>
    <row r="4950">
      <c r="A4950" s="14"/>
      <c r="B4950" s="14"/>
      <c r="C4950" s="14"/>
      <c r="D4950" s="14"/>
      <c r="E4950" s="14"/>
      <c r="F4950" s="14"/>
      <c r="G4950" s="14"/>
      <c r="H4950" s="14"/>
      <c r="I4950" s="14"/>
      <c r="J4950" s="14"/>
      <c r="K4950" s="14"/>
      <c r="L4950" s="14"/>
      <c r="M4950" s="14"/>
      <c r="N4950" s="14"/>
      <c r="O4950" s="14"/>
      <c r="P4950" s="14"/>
      <c r="Q4950" s="14"/>
      <c r="R4950" s="14"/>
      <c r="S4950" s="14"/>
      <c r="T4950" s="14"/>
      <c r="U4950" s="14"/>
      <c r="V4950" s="14"/>
      <c r="W4950" s="14"/>
      <c r="X4950" s="14"/>
      <c r="Y4950" s="14"/>
      <c r="Z4950" s="14"/>
    </row>
    <row r="4951">
      <c r="A4951" s="14"/>
      <c r="B4951" s="14"/>
      <c r="C4951" s="14"/>
      <c r="D4951" s="14"/>
      <c r="E4951" s="14"/>
      <c r="F4951" s="14"/>
      <c r="G4951" s="14"/>
      <c r="H4951" s="14"/>
      <c r="I4951" s="14"/>
      <c r="J4951" s="14"/>
      <c r="K4951" s="14"/>
      <c r="L4951" s="14"/>
      <c r="M4951" s="14"/>
      <c r="N4951" s="14"/>
      <c r="O4951" s="14"/>
      <c r="P4951" s="14"/>
      <c r="Q4951" s="14"/>
      <c r="R4951" s="14"/>
      <c r="S4951" s="14"/>
      <c r="T4951" s="14"/>
      <c r="U4951" s="14"/>
      <c r="V4951" s="14"/>
      <c r="W4951" s="14"/>
      <c r="X4951" s="14"/>
      <c r="Y4951" s="14"/>
      <c r="Z4951" s="14"/>
    </row>
    <row r="4952">
      <c r="A4952" s="14"/>
      <c r="B4952" s="14"/>
      <c r="C4952" s="14"/>
      <c r="D4952" s="14"/>
      <c r="E4952" s="14"/>
      <c r="F4952" s="14"/>
      <c r="G4952" s="14"/>
      <c r="H4952" s="14"/>
      <c r="I4952" s="14"/>
      <c r="J4952" s="14"/>
      <c r="K4952" s="14"/>
      <c r="L4952" s="14"/>
      <c r="M4952" s="14"/>
      <c r="N4952" s="14"/>
      <c r="O4952" s="14"/>
      <c r="P4952" s="14"/>
      <c r="Q4952" s="14"/>
      <c r="R4952" s="14"/>
      <c r="S4952" s="14"/>
      <c r="T4952" s="14"/>
      <c r="U4952" s="14"/>
      <c r="V4952" s="14"/>
      <c r="W4952" s="14"/>
      <c r="X4952" s="14"/>
      <c r="Y4952" s="14"/>
      <c r="Z4952" s="14"/>
    </row>
    <row r="4953">
      <c r="A4953" s="14"/>
      <c r="B4953" s="14"/>
      <c r="C4953" s="14"/>
      <c r="D4953" s="14"/>
      <c r="E4953" s="14"/>
      <c r="F4953" s="14"/>
      <c r="G4953" s="14"/>
      <c r="H4953" s="14"/>
      <c r="I4953" s="14"/>
      <c r="J4953" s="14"/>
      <c r="K4953" s="14"/>
      <c r="L4953" s="14"/>
      <c r="M4953" s="14"/>
      <c r="N4953" s="14"/>
      <c r="O4953" s="14"/>
      <c r="P4953" s="14"/>
      <c r="Q4953" s="14"/>
      <c r="R4953" s="14"/>
      <c r="S4953" s="14"/>
      <c r="T4953" s="14"/>
      <c r="U4953" s="14"/>
      <c r="V4953" s="14"/>
      <c r="W4953" s="14"/>
      <c r="X4953" s="14"/>
      <c r="Y4953" s="14"/>
      <c r="Z4953" s="14"/>
    </row>
    <row r="4954">
      <c r="A4954" s="14"/>
      <c r="B4954" s="14"/>
      <c r="C4954" s="14"/>
      <c r="D4954" s="14"/>
      <c r="E4954" s="14"/>
      <c r="F4954" s="14"/>
      <c r="G4954" s="14"/>
      <c r="H4954" s="14"/>
      <c r="I4954" s="14"/>
      <c r="J4954" s="14"/>
      <c r="K4954" s="14"/>
      <c r="L4954" s="14"/>
      <c r="M4954" s="14"/>
      <c r="N4954" s="14"/>
      <c r="O4954" s="14"/>
      <c r="P4954" s="14"/>
      <c r="Q4954" s="14"/>
      <c r="R4954" s="14"/>
      <c r="S4954" s="14"/>
      <c r="T4954" s="14"/>
      <c r="U4954" s="14"/>
      <c r="V4954" s="14"/>
      <c r="W4954" s="14"/>
      <c r="X4954" s="14"/>
      <c r="Y4954" s="14"/>
      <c r="Z4954" s="14"/>
    </row>
    <row r="4955">
      <c r="A4955" s="14"/>
      <c r="B4955" s="14"/>
      <c r="C4955" s="14"/>
      <c r="D4955" s="14"/>
      <c r="E4955" s="14"/>
      <c r="F4955" s="14"/>
      <c r="G4955" s="14"/>
      <c r="H4955" s="14"/>
      <c r="I4955" s="14"/>
      <c r="J4955" s="14"/>
      <c r="K4955" s="14"/>
      <c r="L4955" s="14"/>
      <c r="M4955" s="14"/>
      <c r="N4955" s="14"/>
      <c r="O4955" s="14"/>
      <c r="P4955" s="14"/>
      <c r="Q4955" s="14"/>
      <c r="R4955" s="14"/>
      <c r="S4955" s="14"/>
      <c r="T4955" s="14"/>
      <c r="U4955" s="14"/>
      <c r="V4955" s="14"/>
      <c r="W4955" s="14"/>
      <c r="X4955" s="14"/>
      <c r="Y4955" s="14"/>
      <c r="Z4955" s="14"/>
    </row>
    <row r="4956">
      <c r="A4956" s="14"/>
      <c r="B4956" s="14"/>
      <c r="C4956" s="14"/>
      <c r="D4956" s="14"/>
      <c r="E4956" s="14"/>
      <c r="F4956" s="14"/>
      <c r="G4956" s="14"/>
      <c r="H4956" s="14"/>
      <c r="I4956" s="14"/>
      <c r="J4956" s="14"/>
      <c r="K4956" s="14"/>
      <c r="L4956" s="14"/>
      <c r="M4956" s="14"/>
      <c r="N4956" s="14"/>
      <c r="O4956" s="14"/>
      <c r="P4956" s="14"/>
      <c r="Q4956" s="14"/>
      <c r="R4956" s="14"/>
      <c r="S4956" s="14"/>
      <c r="T4956" s="14"/>
      <c r="U4956" s="14"/>
      <c r="V4956" s="14"/>
      <c r="W4956" s="14"/>
      <c r="X4956" s="14"/>
      <c r="Y4956" s="14"/>
      <c r="Z4956" s="14"/>
    </row>
    <row r="4957">
      <c r="A4957" s="14"/>
      <c r="B4957" s="14"/>
      <c r="C4957" s="14"/>
      <c r="D4957" s="14"/>
      <c r="E4957" s="14"/>
      <c r="F4957" s="14"/>
      <c r="G4957" s="14"/>
      <c r="H4957" s="14"/>
      <c r="I4957" s="14"/>
      <c r="J4957" s="14"/>
      <c r="K4957" s="14"/>
      <c r="L4957" s="14"/>
      <c r="M4957" s="14"/>
      <c r="N4957" s="14"/>
      <c r="O4957" s="14"/>
      <c r="P4957" s="14"/>
      <c r="Q4957" s="14"/>
      <c r="R4957" s="14"/>
      <c r="S4957" s="14"/>
      <c r="T4957" s="14"/>
      <c r="U4957" s="14"/>
      <c r="V4957" s="14"/>
      <c r="W4957" s="14"/>
      <c r="X4957" s="14"/>
      <c r="Y4957" s="14"/>
      <c r="Z4957" s="14"/>
    </row>
    <row r="4958">
      <c r="A4958" s="14"/>
      <c r="B4958" s="14"/>
      <c r="C4958" s="14"/>
      <c r="D4958" s="14"/>
      <c r="E4958" s="14"/>
      <c r="F4958" s="14"/>
      <c r="G4958" s="14"/>
      <c r="H4958" s="14"/>
      <c r="I4958" s="14"/>
      <c r="J4958" s="14"/>
      <c r="K4958" s="14"/>
      <c r="L4958" s="14"/>
      <c r="M4958" s="14"/>
      <c r="N4958" s="14"/>
      <c r="O4958" s="14"/>
      <c r="P4958" s="14"/>
      <c r="Q4958" s="14"/>
      <c r="R4958" s="14"/>
      <c r="S4958" s="14"/>
      <c r="T4958" s="14"/>
      <c r="U4958" s="14"/>
      <c r="V4958" s="14"/>
      <c r="W4958" s="14"/>
      <c r="X4958" s="14"/>
      <c r="Y4958" s="14"/>
      <c r="Z4958" s="14"/>
    </row>
    <row r="4959">
      <c r="A4959" s="14"/>
      <c r="B4959" s="14"/>
      <c r="C4959" s="14"/>
      <c r="D4959" s="14"/>
      <c r="E4959" s="14"/>
      <c r="F4959" s="14"/>
      <c r="G4959" s="14"/>
      <c r="H4959" s="14"/>
      <c r="I4959" s="14"/>
      <c r="J4959" s="14"/>
      <c r="K4959" s="14"/>
      <c r="L4959" s="14"/>
      <c r="M4959" s="14"/>
      <c r="N4959" s="14"/>
      <c r="O4959" s="14"/>
      <c r="P4959" s="14"/>
      <c r="Q4959" s="14"/>
      <c r="R4959" s="14"/>
      <c r="S4959" s="14"/>
      <c r="T4959" s="14"/>
      <c r="U4959" s="14"/>
      <c r="V4959" s="14"/>
      <c r="W4959" s="14"/>
      <c r="X4959" s="14"/>
      <c r="Y4959" s="14"/>
      <c r="Z4959" s="14"/>
    </row>
    <row r="4960">
      <c r="A4960" s="14"/>
      <c r="B4960" s="14"/>
      <c r="C4960" s="14"/>
      <c r="D4960" s="14"/>
      <c r="E4960" s="14"/>
      <c r="F4960" s="14"/>
      <c r="G4960" s="14"/>
      <c r="H4960" s="14"/>
      <c r="I4960" s="14"/>
      <c r="J4960" s="14"/>
      <c r="K4960" s="14"/>
      <c r="L4960" s="14"/>
      <c r="M4960" s="14"/>
      <c r="N4960" s="14"/>
      <c r="O4960" s="14"/>
      <c r="P4960" s="14"/>
      <c r="Q4960" s="14"/>
      <c r="R4960" s="14"/>
      <c r="S4960" s="14"/>
      <c r="T4960" s="14"/>
      <c r="U4960" s="14"/>
      <c r="V4960" s="14"/>
      <c r="W4960" s="14"/>
      <c r="X4960" s="14"/>
      <c r="Y4960" s="14"/>
      <c r="Z4960" s="14"/>
    </row>
    <row r="4961">
      <c r="A4961" s="14"/>
      <c r="B4961" s="14"/>
      <c r="C4961" s="14"/>
      <c r="D4961" s="14"/>
      <c r="E4961" s="14"/>
      <c r="F4961" s="14"/>
      <c r="G4961" s="14"/>
      <c r="H4961" s="14"/>
      <c r="I4961" s="14"/>
      <c r="J4961" s="14"/>
      <c r="K4961" s="14"/>
      <c r="L4961" s="14"/>
      <c r="M4961" s="14"/>
      <c r="N4961" s="14"/>
      <c r="O4961" s="14"/>
      <c r="P4961" s="14"/>
      <c r="Q4961" s="14"/>
      <c r="R4961" s="14"/>
      <c r="S4961" s="14"/>
      <c r="T4961" s="14"/>
      <c r="U4961" s="14"/>
      <c r="V4961" s="14"/>
      <c r="W4961" s="14"/>
      <c r="X4961" s="14"/>
      <c r="Y4961" s="14"/>
      <c r="Z4961" s="14"/>
    </row>
    <row r="4962">
      <c r="A4962" s="14"/>
      <c r="B4962" s="14"/>
      <c r="C4962" s="14"/>
      <c r="D4962" s="14"/>
      <c r="E4962" s="14"/>
      <c r="F4962" s="14"/>
      <c r="G4962" s="14"/>
      <c r="H4962" s="14"/>
      <c r="I4962" s="14"/>
      <c r="J4962" s="14"/>
      <c r="K4962" s="14"/>
      <c r="L4962" s="14"/>
      <c r="M4962" s="14"/>
      <c r="N4962" s="14"/>
      <c r="O4962" s="14"/>
      <c r="P4962" s="14"/>
      <c r="Q4962" s="14"/>
      <c r="R4962" s="14"/>
      <c r="S4962" s="14"/>
      <c r="T4962" s="14"/>
      <c r="U4962" s="14"/>
      <c r="V4962" s="14"/>
      <c r="W4962" s="14"/>
      <c r="X4962" s="14"/>
      <c r="Y4962" s="14"/>
      <c r="Z4962" s="14"/>
    </row>
    <row r="4963">
      <c r="A4963" s="14"/>
      <c r="B4963" s="14"/>
      <c r="C4963" s="14"/>
      <c r="D4963" s="14"/>
      <c r="E4963" s="14"/>
      <c r="F4963" s="14"/>
      <c r="G4963" s="14"/>
      <c r="H4963" s="14"/>
      <c r="I4963" s="14"/>
      <c r="J4963" s="14"/>
      <c r="K4963" s="14"/>
      <c r="L4963" s="14"/>
      <c r="M4963" s="14"/>
      <c r="N4963" s="14"/>
      <c r="O4963" s="14"/>
      <c r="P4963" s="14"/>
      <c r="Q4963" s="14"/>
      <c r="R4963" s="14"/>
      <c r="S4963" s="14"/>
      <c r="T4963" s="14"/>
      <c r="U4963" s="14"/>
      <c r="V4963" s="14"/>
      <c r="W4963" s="14"/>
      <c r="X4963" s="14"/>
      <c r="Y4963" s="14"/>
      <c r="Z4963" s="14"/>
    </row>
    <row r="4964">
      <c r="A4964" s="14"/>
      <c r="B4964" s="14"/>
      <c r="C4964" s="14"/>
      <c r="D4964" s="14"/>
      <c r="E4964" s="14"/>
      <c r="F4964" s="14"/>
      <c r="G4964" s="14"/>
      <c r="H4964" s="14"/>
      <c r="I4964" s="14"/>
      <c r="J4964" s="14"/>
      <c r="K4964" s="14"/>
      <c r="L4964" s="14"/>
      <c r="M4964" s="14"/>
      <c r="N4964" s="14"/>
      <c r="O4964" s="14"/>
      <c r="P4964" s="14"/>
      <c r="Q4964" s="14"/>
      <c r="R4964" s="14"/>
      <c r="S4964" s="14"/>
      <c r="T4964" s="14"/>
      <c r="U4964" s="14"/>
      <c r="V4964" s="14"/>
      <c r="W4964" s="14"/>
      <c r="X4964" s="14"/>
      <c r="Y4964" s="14"/>
      <c r="Z4964" s="14"/>
    </row>
    <row r="4965">
      <c r="A4965" s="14"/>
      <c r="B4965" s="14"/>
      <c r="C4965" s="14"/>
      <c r="D4965" s="14"/>
      <c r="E4965" s="14"/>
      <c r="F4965" s="14"/>
      <c r="G4965" s="14"/>
      <c r="H4965" s="14"/>
      <c r="I4965" s="14"/>
      <c r="J4965" s="14"/>
      <c r="K4965" s="14"/>
      <c r="L4965" s="14"/>
      <c r="M4965" s="14"/>
      <c r="N4965" s="14"/>
      <c r="O4965" s="14"/>
      <c r="P4965" s="14"/>
      <c r="Q4965" s="14"/>
      <c r="R4965" s="14"/>
      <c r="S4965" s="14"/>
      <c r="T4965" s="14"/>
      <c r="U4965" s="14"/>
      <c r="V4965" s="14"/>
      <c r="W4965" s="14"/>
      <c r="X4965" s="14"/>
      <c r="Y4965" s="14"/>
      <c r="Z4965" s="14"/>
    </row>
    <row r="4966">
      <c r="A4966" s="14"/>
      <c r="B4966" s="14"/>
      <c r="C4966" s="14"/>
      <c r="D4966" s="14"/>
      <c r="E4966" s="14"/>
      <c r="F4966" s="14"/>
      <c r="G4966" s="14"/>
      <c r="H4966" s="14"/>
      <c r="I4966" s="14"/>
      <c r="J4966" s="14"/>
      <c r="K4966" s="14"/>
      <c r="L4966" s="14"/>
      <c r="M4966" s="14"/>
      <c r="N4966" s="14"/>
      <c r="O4966" s="14"/>
      <c r="P4966" s="14"/>
      <c r="Q4966" s="14"/>
      <c r="R4966" s="14"/>
      <c r="S4966" s="14"/>
      <c r="T4966" s="14"/>
      <c r="U4966" s="14"/>
      <c r="V4966" s="14"/>
      <c r="W4966" s="14"/>
      <c r="X4966" s="14"/>
      <c r="Y4966" s="14"/>
      <c r="Z4966" s="14"/>
    </row>
    <row r="4967">
      <c r="A4967" s="14"/>
      <c r="B4967" s="14"/>
      <c r="C4967" s="14"/>
      <c r="D4967" s="14"/>
      <c r="E4967" s="14"/>
      <c r="F4967" s="14"/>
      <c r="G4967" s="14"/>
      <c r="H4967" s="14"/>
      <c r="I4967" s="14"/>
      <c r="J4967" s="14"/>
      <c r="K4967" s="14"/>
      <c r="L4967" s="14"/>
      <c r="M4967" s="14"/>
      <c r="N4967" s="14"/>
      <c r="O4967" s="14"/>
      <c r="P4967" s="14"/>
      <c r="Q4967" s="14"/>
      <c r="R4967" s="14"/>
      <c r="S4967" s="14"/>
      <c r="T4967" s="14"/>
      <c r="U4967" s="14"/>
      <c r="V4967" s="14"/>
      <c r="W4967" s="14"/>
      <c r="X4967" s="14"/>
      <c r="Y4967" s="14"/>
      <c r="Z4967" s="14"/>
    </row>
    <row r="4968">
      <c r="A4968" s="14"/>
      <c r="B4968" s="14"/>
      <c r="C4968" s="14"/>
      <c r="D4968" s="14"/>
      <c r="E4968" s="14"/>
      <c r="F4968" s="14"/>
      <c r="G4968" s="14"/>
      <c r="H4968" s="14"/>
      <c r="I4968" s="14"/>
      <c r="J4968" s="14"/>
      <c r="K4968" s="14"/>
      <c r="L4968" s="14"/>
      <c r="M4968" s="14"/>
      <c r="N4968" s="14"/>
      <c r="O4968" s="14"/>
      <c r="P4968" s="14"/>
      <c r="Q4968" s="14"/>
      <c r="R4968" s="14"/>
      <c r="S4968" s="14"/>
      <c r="T4968" s="14"/>
      <c r="U4968" s="14"/>
      <c r="V4968" s="14"/>
      <c r="W4968" s="14"/>
      <c r="X4968" s="14"/>
      <c r="Y4968" s="14"/>
      <c r="Z4968" s="14"/>
    </row>
    <row r="4969">
      <c r="A4969" s="14"/>
      <c r="B4969" s="14"/>
      <c r="C4969" s="14"/>
      <c r="D4969" s="14"/>
      <c r="E4969" s="14"/>
      <c r="F4969" s="14"/>
      <c r="G4969" s="14"/>
      <c r="H4969" s="14"/>
      <c r="I4969" s="14"/>
      <c r="J4969" s="14"/>
      <c r="K4969" s="14"/>
      <c r="L4969" s="14"/>
      <c r="M4969" s="14"/>
      <c r="N4969" s="14"/>
      <c r="O4969" s="14"/>
      <c r="P4969" s="14"/>
      <c r="Q4969" s="14"/>
      <c r="R4969" s="14"/>
      <c r="S4969" s="14"/>
      <c r="T4969" s="14"/>
      <c r="U4969" s="14"/>
      <c r="V4969" s="14"/>
      <c r="W4969" s="14"/>
      <c r="X4969" s="14"/>
      <c r="Y4969" s="14"/>
      <c r="Z4969" s="14"/>
    </row>
    <row r="4970">
      <c r="A4970" s="14"/>
      <c r="B4970" s="14"/>
      <c r="C4970" s="14"/>
      <c r="D4970" s="14"/>
      <c r="E4970" s="14"/>
      <c r="F4970" s="14"/>
      <c r="G4970" s="14"/>
      <c r="H4970" s="14"/>
      <c r="I4970" s="14"/>
      <c r="J4970" s="14"/>
      <c r="K4970" s="14"/>
      <c r="L4970" s="14"/>
      <c r="M4970" s="14"/>
      <c r="N4970" s="14"/>
      <c r="O4970" s="14"/>
      <c r="P4970" s="14"/>
      <c r="Q4970" s="14"/>
      <c r="R4970" s="14"/>
      <c r="S4970" s="14"/>
      <c r="T4970" s="14"/>
      <c r="U4970" s="14"/>
      <c r="V4970" s="14"/>
      <c r="W4970" s="14"/>
      <c r="X4970" s="14"/>
      <c r="Y4970" s="14"/>
      <c r="Z4970" s="14"/>
    </row>
    <row r="4971">
      <c r="A4971" s="14"/>
      <c r="B4971" s="14"/>
      <c r="C4971" s="14"/>
      <c r="D4971" s="14"/>
      <c r="E4971" s="14"/>
      <c r="F4971" s="14"/>
      <c r="G4971" s="14"/>
      <c r="H4971" s="14"/>
      <c r="I4971" s="14"/>
      <c r="J4971" s="14"/>
      <c r="K4971" s="14"/>
      <c r="L4971" s="14"/>
      <c r="M4971" s="14"/>
      <c r="N4971" s="14"/>
      <c r="O4971" s="14"/>
      <c r="P4971" s="14"/>
      <c r="Q4971" s="14"/>
      <c r="R4971" s="14"/>
      <c r="S4971" s="14"/>
      <c r="T4971" s="14"/>
      <c r="U4971" s="14"/>
      <c r="V4971" s="14"/>
      <c r="W4971" s="14"/>
      <c r="X4971" s="14"/>
      <c r="Y4971" s="14"/>
      <c r="Z4971" s="14"/>
    </row>
    <row r="4972">
      <c r="A4972" s="14"/>
      <c r="B4972" s="14"/>
      <c r="C4972" s="14"/>
      <c r="D4972" s="14"/>
      <c r="E4972" s="14"/>
      <c r="F4972" s="14"/>
      <c r="G4972" s="14"/>
      <c r="H4972" s="14"/>
      <c r="I4972" s="14"/>
      <c r="J4972" s="14"/>
      <c r="K4972" s="14"/>
      <c r="L4972" s="14"/>
      <c r="M4972" s="14"/>
      <c r="N4972" s="14"/>
      <c r="O4972" s="14"/>
      <c r="P4972" s="14"/>
      <c r="Q4972" s="14"/>
      <c r="R4972" s="14"/>
      <c r="S4972" s="14"/>
      <c r="T4972" s="14"/>
      <c r="U4972" s="14"/>
      <c r="V4972" s="14"/>
      <c r="W4972" s="14"/>
      <c r="X4972" s="14"/>
      <c r="Y4972" s="14"/>
      <c r="Z4972" s="14"/>
    </row>
    <row r="4973">
      <c r="A4973" s="14"/>
      <c r="B4973" s="14"/>
      <c r="C4973" s="14"/>
      <c r="D4973" s="14"/>
      <c r="E4973" s="14"/>
      <c r="F4973" s="14"/>
      <c r="G4973" s="14"/>
      <c r="H4973" s="14"/>
      <c r="I4973" s="14"/>
      <c r="J4973" s="14"/>
      <c r="K4973" s="14"/>
      <c r="L4973" s="14"/>
      <c r="M4973" s="14"/>
      <c r="N4973" s="14"/>
      <c r="O4973" s="14"/>
      <c r="P4973" s="14"/>
      <c r="Q4973" s="14"/>
      <c r="R4973" s="14"/>
      <c r="S4973" s="14"/>
      <c r="T4973" s="14"/>
      <c r="U4973" s="14"/>
      <c r="V4973" s="14"/>
      <c r="W4973" s="14"/>
      <c r="X4973" s="14"/>
      <c r="Y4973" s="14"/>
      <c r="Z4973" s="14"/>
    </row>
    <row r="4974">
      <c r="A4974" s="14"/>
      <c r="B4974" s="14"/>
      <c r="C4974" s="14"/>
      <c r="D4974" s="14"/>
      <c r="E4974" s="14"/>
      <c r="F4974" s="14"/>
      <c r="G4974" s="14"/>
      <c r="H4974" s="14"/>
      <c r="I4974" s="14"/>
      <c r="J4974" s="14"/>
      <c r="K4974" s="14"/>
      <c r="L4974" s="14"/>
      <c r="M4974" s="14"/>
      <c r="N4974" s="14"/>
      <c r="O4974" s="14"/>
      <c r="P4974" s="14"/>
      <c r="Q4974" s="14"/>
      <c r="R4974" s="14"/>
      <c r="S4974" s="14"/>
      <c r="T4974" s="14"/>
      <c r="U4974" s="14"/>
      <c r="V4974" s="14"/>
      <c r="W4974" s="14"/>
      <c r="X4974" s="14"/>
      <c r="Y4974" s="14"/>
      <c r="Z4974" s="14"/>
    </row>
    <row r="4975">
      <c r="A4975" s="14"/>
      <c r="B4975" s="14"/>
      <c r="C4975" s="14"/>
      <c r="D4975" s="14"/>
      <c r="E4975" s="14"/>
      <c r="F4975" s="14"/>
      <c r="G4975" s="14"/>
      <c r="H4975" s="14"/>
      <c r="I4975" s="14"/>
      <c r="J4975" s="14"/>
      <c r="K4975" s="14"/>
      <c r="L4975" s="14"/>
      <c r="M4975" s="14"/>
      <c r="N4975" s="14"/>
      <c r="O4975" s="14"/>
      <c r="P4975" s="14"/>
      <c r="Q4975" s="14"/>
      <c r="R4975" s="14"/>
      <c r="S4975" s="14"/>
      <c r="T4975" s="14"/>
      <c r="U4975" s="14"/>
      <c r="V4975" s="14"/>
      <c r="W4975" s="14"/>
      <c r="X4975" s="14"/>
      <c r="Y4975" s="14"/>
      <c r="Z4975" s="14"/>
    </row>
    <row r="4976">
      <c r="A4976" s="14"/>
      <c r="B4976" s="14"/>
      <c r="C4976" s="14"/>
      <c r="D4976" s="14"/>
      <c r="E4976" s="14"/>
      <c r="F4976" s="14"/>
      <c r="G4976" s="14"/>
      <c r="H4976" s="14"/>
      <c r="I4976" s="14"/>
      <c r="J4976" s="14"/>
      <c r="K4976" s="14"/>
      <c r="L4976" s="14"/>
      <c r="M4976" s="14"/>
      <c r="N4976" s="14"/>
      <c r="O4976" s="14"/>
      <c r="P4976" s="14"/>
      <c r="Q4976" s="14"/>
      <c r="R4976" s="14"/>
      <c r="S4976" s="14"/>
      <c r="T4976" s="14"/>
      <c r="U4976" s="14"/>
      <c r="V4976" s="14"/>
      <c r="W4976" s="14"/>
      <c r="X4976" s="14"/>
      <c r="Y4976" s="14"/>
      <c r="Z4976" s="14"/>
    </row>
    <row r="4977">
      <c r="A4977" s="14"/>
      <c r="B4977" s="14"/>
      <c r="C4977" s="14"/>
      <c r="D4977" s="14"/>
      <c r="E4977" s="14"/>
      <c r="F4977" s="14"/>
      <c r="G4977" s="14"/>
      <c r="H4977" s="14"/>
      <c r="I4977" s="14"/>
      <c r="J4977" s="14"/>
      <c r="K4977" s="14"/>
      <c r="L4977" s="14"/>
      <c r="M4977" s="14"/>
      <c r="N4977" s="14"/>
      <c r="O4977" s="14"/>
      <c r="P4977" s="14"/>
      <c r="Q4977" s="14"/>
      <c r="R4977" s="14"/>
      <c r="S4977" s="14"/>
      <c r="T4977" s="14"/>
      <c r="U4977" s="14"/>
      <c r="V4977" s="14"/>
      <c r="W4977" s="14"/>
      <c r="X4977" s="14"/>
      <c r="Y4977" s="14"/>
      <c r="Z4977" s="14"/>
    </row>
    <row r="4978">
      <c r="A4978" s="14"/>
      <c r="B4978" s="14"/>
      <c r="C4978" s="14"/>
      <c r="D4978" s="14"/>
      <c r="E4978" s="14"/>
      <c r="F4978" s="14"/>
      <c r="G4978" s="14"/>
      <c r="H4978" s="14"/>
      <c r="I4978" s="14"/>
      <c r="J4978" s="14"/>
      <c r="K4978" s="14"/>
      <c r="L4978" s="14"/>
      <c r="M4978" s="14"/>
      <c r="N4978" s="14"/>
      <c r="O4978" s="14"/>
      <c r="P4978" s="14"/>
      <c r="Q4978" s="14"/>
      <c r="R4978" s="14"/>
      <c r="S4978" s="14"/>
      <c r="T4978" s="14"/>
      <c r="U4978" s="14"/>
      <c r="V4978" s="14"/>
      <c r="W4978" s="14"/>
      <c r="X4978" s="14"/>
      <c r="Y4978" s="14"/>
      <c r="Z4978" s="14"/>
    </row>
    <row r="4979">
      <c r="A4979" s="14"/>
      <c r="B4979" s="14"/>
      <c r="C4979" s="14"/>
      <c r="D4979" s="14"/>
      <c r="E4979" s="14"/>
      <c r="F4979" s="14"/>
      <c r="G4979" s="14"/>
      <c r="H4979" s="14"/>
      <c r="I4979" s="14"/>
      <c r="J4979" s="14"/>
      <c r="K4979" s="14"/>
      <c r="L4979" s="14"/>
      <c r="M4979" s="14"/>
      <c r="N4979" s="14"/>
      <c r="O4979" s="14"/>
      <c r="P4979" s="14"/>
      <c r="Q4979" s="14"/>
      <c r="R4979" s="14"/>
      <c r="S4979" s="14"/>
      <c r="T4979" s="14"/>
      <c r="U4979" s="14"/>
      <c r="V4979" s="14"/>
      <c r="W4979" s="14"/>
      <c r="X4979" s="14"/>
      <c r="Y4979" s="14"/>
      <c r="Z4979" s="14"/>
    </row>
    <row r="4980">
      <c r="A4980" s="14"/>
      <c r="B4980" s="14"/>
      <c r="C4980" s="14"/>
      <c r="D4980" s="14"/>
      <c r="E4980" s="14"/>
      <c r="F4980" s="14"/>
      <c r="G4980" s="14"/>
      <c r="H4980" s="14"/>
      <c r="I4980" s="14"/>
      <c r="J4980" s="14"/>
      <c r="K4980" s="14"/>
      <c r="L4980" s="14"/>
      <c r="M4980" s="14"/>
      <c r="N4980" s="14"/>
      <c r="O4980" s="14"/>
      <c r="P4980" s="14"/>
      <c r="Q4980" s="14"/>
      <c r="R4980" s="14"/>
      <c r="S4980" s="14"/>
      <c r="T4980" s="14"/>
      <c r="U4980" s="14"/>
      <c r="V4980" s="14"/>
      <c r="W4980" s="14"/>
      <c r="X4980" s="14"/>
      <c r="Y4980" s="14"/>
      <c r="Z4980" s="14"/>
    </row>
    <row r="4981">
      <c r="A4981" s="14"/>
      <c r="B4981" s="14"/>
      <c r="C4981" s="14"/>
      <c r="D4981" s="14"/>
      <c r="E4981" s="14"/>
      <c r="F4981" s="14"/>
      <c r="G4981" s="14"/>
      <c r="H4981" s="14"/>
      <c r="I4981" s="14"/>
      <c r="J4981" s="14"/>
      <c r="K4981" s="14"/>
      <c r="L4981" s="14"/>
      <c r="M4981" s="14"/>
      <c r="N4981" s="14"/>
      <c r="O4981" s="14"/>
      <c r="P4981" s="14"/>
      <c r="Q4981" s="14"/>
      <c r="R4981" s="14"/>
      <c r="S4981" s="14"/>
      <c r="T4981" s="14"/>
      <c r="U4981" s="14"/>
      <c r="V4981" s="14"/>
      <c r="W4981" s="14"/>
      <c r="X4981" s="14"/>
      <c r="Y4981" s="14"/>
      <c r="Z4981" s="14"/>
    </row>
    <row r="4982">
      <c r="A4982" s="14"/>
      <c r="B4982" s="14"/>
      <c r="C4982" s="14"/>
      <c r="D4982" s="14"/>
      <c r="E4982" s="14"/>
      <c r="F4982" s="14"/>
      <c r="G4982" s="14"/>
      <c r="H4982" s="14"/>
      <c r="I4982" s="14"/>
      <c r="J4982" s="14"/>
      <c r="K4982" s="14"/>
      <c r="L4982" s="14"/>
      <c r="M4982" s="14"/>
      <c r="N4982" s="14"/>
      <c r="O4982" s="14"/>
      <c r="P4982" s="14"/>
      <c r="Q4982" s="14"/>
      <c r="R4982" s="14"/>
      <c r="S4982" s="14"/>
      <c r="T4982" s="14"/>
      <c r="U4982" s="14"/>
      <c r="V4982" s="14"/>
      <c r="W4982" s="14"/>
      <c r="X4982" s="14"/>
      <c r="Y4982" s="14"/>
      <c r="Z4982" s="14"/>
    </row>
    <row r="4983">
      <c r="A4983" s="14"/>
      <c r="B4983" s="14"/>
      <c r="C4983" s="14"/>
      <c r="D4983" s="14"/>
      <c r="E4983" s="14"/>
      <c r="F4983" s="14"/>
      <c r="G4983" s="14"/>
      <c r="H4983" s="14"/>
      <c r="I4983" s="14"/>
      <c r="J4983" s="14"/>
      <c r="K4983" s="14"/>
      <c r="L4983" s="14"/>
      <c r="M4983" s="14"/>
      <c r="N4983" s="14"/>
      <c r="O4983" s="14"/>
      <c r="P4983" s="14"/>
      <c r="Q4983" s="14"/>
      <c r="R4983" s="14"/>
      <c r="S4983" s="14"/>
      <c r="T4983" s="14"/>
      <c r="U4983" s="14"/>
      <c r="V4983" s="14"/>
      <c r="W4983" s="14"/>
      <c r="X4983" s="14"/>
      <c r="Y4983" s="14"/>
      <c r="Z4983" s="14"/>
    </row>
    <row r="4984">
      <c r="A4984" s="14"/>
      <c r="B4984" s="14"/>
      <c r="C4984" s="14"/>
      <c r="D4984" s="14"/>
      <c r="E4984" s="14"/>
      <c r="F4984" s="14"/>
      <c r="G4984" s="14"/>
      <c r="H4984" s="14"/>
      <c r="I4984" s="14"/>
      <c r="J4984" s="14"/>
      <c r="K4984" s="14"/>
      <c r="L4984" s="14"/>
      <c r="M4984" s="14"/>
      <c r="N4984" s="14"/>
      <c r="O4984" s="14"/>
      <c r="P4984" s="14"/>
      <c r="Q4984" s="14"/>
      <c r="R4984" s="14"/>
      <c r="S4984" s="14"/>
      <c r="T4984" s="14"/>
      <c r="U4984" s="14"/>
      <c r="V4984" s="14"/>
      <c r="W4984" s="14"/>
      <c r="X4984" s="14"/>
      <c r="Y4984" s="14"/>
      <c r="Z4984" s="14"/>
    </row>
    <row r="4985">
      <c r="A4985" s="14"/>
      <c r="B4985" s="14"/>
      <c r="C4985" s="14"/>
      <c r="D4985" s="14"/>
      <c r="E4985" s="14"/>
      <c r="F4985" s="14"/>
      <c r="G4985" s="14"/>
      <c r="H4985" s="14"/>
      <c r="I4985" s="14"/>
      <c r="J4985" s="14"/>
      <c r="K4985" s="14"/>
      <c r="L4985" s="14"/>
      <c r="M4985" s="14"/>
      <c r="N4985" s="14"/>
      <c r="O4985" s="14"/>
      <c r="P4985" s="14"/>
      <c r="Q4985" s="14"/>
      <c r="R4985" s="14"/>
      <c r="S4985" s="14"/>
      <c r="T4985" s="14"/>
      <c r="U4985" s="14"/>
      <c r="V4985" s="14"/>
      <c r="W4985" s="14"/>
      <c r="X4985" s="14"/>
      <c r="Y4985" s="14"/>
      <c r="Z4985" s="14"/>
    </row>
    <row r="4986">
      <c r="A4986" s="14"/>
      <c r="B4986" s="14"/>
      <c r="C4986" s="14"/>
      <c r="D4986" s="14"/>
      <c r="E4986" s="14"/>
      <c r="F4986" s="14"/>
      <c r="G4986" s="14"/>
      <c r="H4986" s="14"/>
      <c r="I4986" s="14"/>
      <c r="J4986" s="14"/>
      <c r="K4986" s="14"/>
      <c r="L4986" s="14"/>
      <c r="M4986" s="14"/>
      <c r="N4986" s="14"/>
      <c r="O4986" s="14"/>
      <c r="P4986" s="14"/>
      <c r="Q4986" s="14"/>
      <c r="R4986" s="14"/>
      <c r="S4986" s="14"/>
      <c r="T4986" s="14"/>
      <c r="U4986" s="14"/>
      <c r="V4986" s="14"/>
      <c r="W4986" s="14"/>
      <c r="X4986" s="14"/>
      <c r="Y4986" s="14"/>
      <c r="Z4986" s="14"/>
    </row>
    <row r="4987">
      <c r="A4987" s="14"/>
      <c r="B4987" s="14"/>
      <c r="C4987" s="14"/>
      <c r="D4987" s="14"/>
      <c r="E4987" s="14"/>
      <c r="F4987" s="14"/>
      <c r="G4987" s="14"/>
      <c r="H4987" s="14"/>
      <c r="I4987" s="14"/>
      <c r="J4987" s="14"/>
      <c r="K4987" s="14"/>
      <c r="L4987" s="14"/>
      <c r="M4987" s="14"/>
      <c r="N4987" s="14"/>
      <c r="O4987" s="14"/>
      <c r="P4987" s="14"/>
      <c r="Q4987" s="14"/>
      <c r="R4987" s="14"/>
      <c r="S4987" s="14"/>
      <c r="T4987" s="14"/>
      <c r="U4987" s="14"/>
      <c r="V4987" s="14"/>
      <c r="W4987" s="14"/>
      <c r="X4987" s="14"/>
      <c r="Y4987" s="14"/>
      <c r="Z4987" s="14"/>
    </row>
    <row r="4988">
      <c r="A4988" s="14"/>
      <c r="B4988" s="14"/>
      <c r="C4988" s="14"/>
      <c r="D4988" s="14"/>
      <c r="E4988" s="14"/>
      <c r="F4988" s="14"/>
      <c r="G4988" s="14"/>
      <c r="H4988" s="14"/>
      <c r="I4988" s="14"/>
      <c r="J4988" s="14"/>
      <c r="K4988" s="14"/>
      <c r="L4988" s="14"/>
      <c r="M4988" s="14"/>
      <c r="N4988" s="14"/>
      <c r="O4988" s="14"/>
      <c r="P4988" s="14"/>
      <c r="Q4988" s="14"/>
      <c r="R4988" s="14"/>
      <c r="S4988" s="14"/>
      <c r="T4988" s="14"/>
      <c r="U4988" s="14"/>
      <c r="V4988" s="14"/>
      <c r="W4988" s="14"/>
      <c r="X4988" s="14"/>
      <c r="Y4988" s="14"/>
      <c r="Z4988" s="14"/>
    </row>
    <row r="4989">
      <c r="A4989" s="14"/>
      <c r="B4989" s="14"/>
      <c r="C4989" s="14"/>
      <c r="D4989" s="14"/>
      <c r="E4989" s="14"/>
      <c r="F4989" s="14"/>
      <c r="G4989" s="14"/>
      <c r="H4989" s="14"/>
      <c r="I4989" s="14"/>
      <c r="J4989" s="14"/>
      <c r="K4989" s="14"/>
      <c r="L4989" s="14"/>
      <c r="M4989" s="14"/>
      <c r="N4989" s="14"/>
      <c r="O4989" s="14"/>
      <c r="P4989" s="14"/>
      <c r="Q4989" s="14"/>
      <c r="R4989" s="14"/>
      <c r="S4989" s="14"/>
      <c r="T4989" s="14"/>
      <c r="U4989" s="14"/>
      <c r="V4989" s="14"/>
      <c r="W4989" s="14"/>
      <c r="X4989" s="14"/>
      <c r="Y4989" s="14"/>
      <c r="Z4989" s="14"/>
    </row>
    <row r="4990">
      <c r="A4990" s="14"/>
      <c r="B4990" s="14"/>
      <c r="C4990" s="14"/>
      <c r="D4990" s="14"/>
      <c r="E4990" s="14"/>
      <c r="F4990" s="14"/>
      <c r="G4990" s="14"/>
      <c r="H4990" s="14"/>
      <c r="I4990" s="14"/>
      <c r="J4990" s="14"/>
      <c r="K4990" s="14"/>
      <c r="L4990" s="14"/>
      <c r="M4990" s="14"/>
      <c r="N4990" s="14"/>
      <c r="O4990" s="14"/>
      <c r="P4990" s="14"/>
      <c r="Q4990" s="14"/>
      <c r="R4990" s="14"/>
      <c r="S4990" s="14"/>
      <c r="T4990" s="14"/>
      <c r="U4990" s="14"/>
      <c r="V4990" s="14"/>
      <c r="W4990" s="14"/>
      <c r="X4990" s="14"/>
      <c r="Y4990" s="14"/>
      <c r="Z4990" s="14"/>
    </row>
    <row r="4991">
      <c r="A4991" s="14"/>
      <c r="B4991" s="14"/>
      <c r="C4991" s="14"/>
      <c r="D4991" s="14"/>
      <c r="E4991" s="14"/>
      <c r="F4991" s="14"/>
      <c r="G4991" s="14"/>
      <c r="H4991" s="14"/>
      <c r="I4991" s="14"/>
      <c r="J4991" s="14"/>
      <c r="K4991" s="14"/>
      <c r="L4991" s="14"/>
      <c r="M4991" s="14"/>
      <c r="N4991" s="14"/>
      <c r="O4991" s="14"/>
      <c r="P4991" s="14"/>
      <c r="Q4991" s="14"/>
      <c r="R4991" s="14"/>
      <c r="S4991" s="14"/>
      <c r="T4991" s="14"/>
      <c r="U4991" s="14"/>
      <c r="V4991" s="14"/>
      <c r="W4991" s="14"/>
      <c r="X4991" s="14"/>
      <c r="Y4991" s="14"/>
      <c r="Z4991" s="14"/>
    </row>
    <row r="4992">
      <c r="A4992" s="14"/>
      <c r="B4992" s="14"/>
      <c r="C4992" s="14"/>
      <c r="D4992" s="14"/>
      <c r="E4992" s="14"/>
      <c r="F4992" s="14"/>
      <c r="G4992" s="14"/>
      <c r="H4992" s="14"/>
      <c r="I4992" s="14"/>
      <c r="J4992" s="14"/>
      <c r="K4992" s="14"/>
      <c r="L4992" s="14"/>
      <c r="M4992" s="14"/>
      <c r="N4992" s="14"/>
      <c r="O4992" s="14"/>
      <c r="P4992" s="14"/>
      <c r="Q4992" s="14"/>
      <c r="R4992" s="14"/>
      <c r="S4992" s="14"/>
      <c r="T4992" s="14"/>
      <c r="U4992" s="14"/>
      <c r="V4992" s="14"/>
      <c r="W4992" s="14"/>
      <c r="X4992" s="14"/>
      <c r="Y4992" s="14"/>
      <c r="Z4992" s="14"/>
    </row>
    <row r="4993">
      <c r="A4993" s="14"/>
      <c r="B4993" s="14"/>
      <c r="C4993" s="14"/>
      <c r="D4993" s="14"/>
      <c r="E4993" s="14"/>
      <c r="F4993" s="14"/>
      <c r="G4993" s="14"/>
      <c r="H4993" s="14"/>
      <c r="I4993" s="14"/>
      <c r="J4993" s="14"/>
      <c r="K4993" s="14"/>
      <c r="L4993" s="14"/>
      <c r="M4993" s="14"/>
      <c r="N4993" s="14"/>
      <c r="O4993" s="14"/>
      <c r="P4993" s="14"/>
      <c r="Q4993" s="14"/>
      <c r="R4993" s="14"/>
      <c r="S4993" s="14"/>
      <c r="T4993" s="14"/>
      <c r="U4993" s="14"/>
      <c r="V4993" s="14"/>
      <c r="W4993" s="14"/>
      <c r="X4993" s="14"/>
      <c r="Y4993" s="14"/>
      <c r="Z4993" s="14"/>
    </row>
    <row r="4994">
      <c r="A4994" s="14"/>
      <c r="B4994" s="14"/>
      <c r="C4994" s="14"/>
      <c r="D4994" s="14"/>
      <c r="E4994" s="14"/>
      <c r="F4994" s="14"/>
      <c r="G4994" s="14"/>
      <c r="H4994" s="14"/>
      <c r="I4994" s="14"/>
      <c r="J4994" s="14"/>
      <c r="K4994" s="14"/>
      <c r="L4994" s="14"/>
      <c r="M4994" s="14"/>
      <c r="N4994" s="14"/>
      <c r="O4994" s="14"/>
      <c r="P4994" s="14"/>
      <c r="Q4994" s="14"/>
      <c r="R4994" s="14"/>
      <c r="S4994" s="14"/>
      <c r="T4994" s="14"/>
      <c r="U4994" s="14"/>
      <c r="V4994" s="14"/>
      <c r="W4994" s="14"/>
      <c r="X4994" s="14"/>
      <c r="Y4994" s="14"/>
      <c r="Z4994" s="14"/>
    </row>
    <row r="4995">
      <c r="A4995" s="14"/>
      <c r="B4995" s="14"/>
      <c r="C4995" s="14"/>
      <c r="D4995" s="14"/>
      <c r="E4995" s="14"/>
      <c r="F4995" s="14"/>
      <c r="G4995" s="14"/>
      <c r="H4995" s="14"/>
      <c r="I4995" s="14"/>
      <c r="J4995" s="14"/>
      <c r="K4995" s="14"/>
      <c r="L4995" s="14"/>
      <c r="M4995" s="14"/>
      <c r="N4995" s="14"/>
      <c r="O4995" s="14"/>
      <c r="P4995" s="14"/>
      <c r="Q4995" s="14"/>
      <c r="R4995" s="14"/>
      <c r="S4995" s="14"/>
      <c r="T4995" s="14"/>
      <c r="U4995" s="14"/>
      <c r="V4995" s="14"/>
      <c r="W4995" s="14"/>
      <c r="X4995" s="14"/>
      <c r="Y4995" s="14"/>
      <c r="Z4995" s="14"/>
    </row>
    <row r="4996">
      <c r="A4996" s="14"/>
      <c r="B4996" s="14"/>
      <c r="C4996" s="14"/>
      <c r="D4996" s="14"/>
      <c r="E4996" s="14"/>
      <c r="F4996" s="14"/>
      <c r="G4996" s="14"/>
      <c r="H4996" s="14"/>
      <c r="I4996" s="14"/>
      <c r="J4996" s="14"/>
      <c r="K4996" s="14"/>
      <c r="L4996" s="14"/>
      <c r="M4996" s="14"/>
      <c r="N4996" s="14"/>
      <c r="O4996" s="14"/>
      <c r="P4996" s="14"/>
      <c r="Q4996" s="14"/>
      <c r="R4996" s="14"/>
      <c r="S4996" s="14"/>
      <c r="T4996" s="14"/>
      <c r="U4996" s="14"/>
      <c r="V4996" s="14"/>
      <c r="W4996" s="14"/>
      <c r="X4996" s="14"/>
      <c r="Y4996" s="14"/>
      <c r="Z4996" s="14"/>
    </row>
    <row r="4997">
      <c r="A4997" s="14"/>
      <c r="B4997" s="14"/>
      <c r="C4997" s="14"/>
      <c r="D4997" s="14"/>
      <c r="E4997" s="14"/>
      <c r="F4997" s="14"/>
      <c r="G4997" s="14"/>
      <c r="H4997" s="14"/>
      <c r="I4997" s="14"/>
      <c r="J4997" s="14"/>
      <c r="K4997" s="14"/>
      <c r="L4997" s="14"/>
      <c r="M4997" s="14"/>
      <c r="N4997" s="14"/>
      <c r="O4997" s="14"/>
      <c r="P4997" s="14"/>
      <c r="Q4997" s="14"/>
      <c r="R4997" s="14"/>
      <c r="S4997" s="14"/>
      <c r="T4997" s="14"/>
      <c r="U4997" s="14"/>
      <c r="V4997" s="14"/>
      <c r="W4997" s="14"/>
      <c r="X4997" s="14"/>
      <c r="Y4997" s="14"/>
      <c r="Z4997" s="14"/>
    </row>
    <row r="4998">
      <c r="A4998" s="14"/>
      <c r="B4998" s="14"/>
      <c r="C4998" s="14"/>
      <c r="D4998" s="14"/>
      <c r="E4998" s="14"/>
      <c r="F4998" s="14"/>
      <c r="G4998" s="14"/>
      <c r="H4998" s="14"/>
      <c r="I4998" s="14"/>
      <c r="J4998" s="14"/>
      <c r="K4998" s="14"/>
      <c r="L4998" s="14"/>
      <c r="M4998" s="14"/>
      <c r="N4998" s="14"/>
      <c r="O4998" s="14"/>
      <c r="P4998" s="14"/>
      <c r="Q4998" s="14"/>
      <c r="R4998" s="14"/>
      <c r="S4998" s="14"/>
      <c r="T4998" s="14"/>
      <c r="U4998" s="14"/>
      <c r="V4998" s="14"/>
      <c r="W4998" s="14"/>
      <c r="X4998" s="14"/>
      <c r="Y4998" s="14"/>
      <c r="Z4998" s="14"/>
    </row>
    <row r="4999">
      <c r="A4999" s="14"/>
      <c r="B4999" s="14"/>
      <c r="C4999" s="14"/>
      <c r="D4999" s="14"/>
      <c r="E4999" s="14"/>
      <c r="F4999" s="14"/>
      <c r="G4999" s="14"/>
      <c r="H4999" s="14"/>
      <c r="I4999" s="14"/>
      <c r="J4999" s="14"/>
      <c r="K4999" s="14"/>
      <c r="L4999" s="14"/>
      <c r="M4999" s="14"/>
      <c r="N4999" s="14"/>
      <c r="O4999" s="14"/>
      <c r="P4999" s="14"/>
      <c r="Q4999" s="14"/>
      <c r="R4999" s="14"/>
      <c r="S4999" s="14"/>
      <c r="T4999" s="14"/>
      <c r="U4999" s="14"/>
      <c r="V4999" s="14"/>
      <c r="W4999" s="14"/>
      <c r="X4999" s="14"/>
      <c r="Y4999" s="14"/>
      <c r="Z4999" s="14"/>
    </row>
    <row r="5000">
      <c r="A5000" s="14"/>
      <c r="B5000" s="14"/>
      <c r="C5000" s="14"/>
      <c r="D5000" s="14"/>
      <c r="E5000" s="14"/>
      <c r="F5000" s="14"/>
      <c r="G5000" s="14"/>
      <c r="H5000" s="14"/>
      <c r="I5000" s="14"/>
      <c r="J5000" s="14"/>
      <c r="K5000" s="14"/>
      <c r="L5000" s="14"/>
      <c r="M5000" s="14"/>
      <c r="N5000" s="14"/>
      <c r="O5000" s="14"/>
      <c r="P5000" s="14"/>
      <c r="Q5000" s="14"/>
      <c r="R5000" s="14"/>
      <c r="S5000" s="14"/>
      <c r="T5000" s="14"/>
      <c r="U5000" s="14"/>
      <c r="V5000" s="14"/>
      <c r="W5000" s="14"/>
      <c r="X5000" s="14"/>
      <c r="Y5000" s="14"/>
      <c r="Z5000" s="14"/>
    </row>
    <row r="5001">
      <c r="A5001" s="14"/>
      <c r="B5001" s="14"/>
      <c r="C5001" s="14"/>
      <c r="D5001" s="14"/>
      <c r="E5001" s="14"/>
      <c r="F5001" s="14"/>
      <c r="G5001" s="14"/>
      <c r="H5001" s="14"/>
      <c r="I5001" s="14"/>
      <c r="J5001" s="14"/>
      <c r="K5001" s="14"/>
      <c r="L5001" s="14"/>
      <c r="M5001" s="14"/>
      <c r="N5001" s="14"/>
      <c r="O5001" s="14"/>
      <c r="P5001" s="14"/>
      <c r="Q5001" s="14"/>
      <c r="R5001" s="14"/>
      <c r="S5001" s="14"/>
      <c r="T5001" s="14"/>
      <c r="U5001" s="14"/>
      <c r="V5001" s="14"/>
      <c r="W5001" s="14"/>
      <c r="X5001" s="14"/>
      <c r="Y5001" s="14"/>
      <c r="Z5001" s="14"/>
    </row>
    <row r="5002">
      <c r="A5002" s="14"/>
      <c r="B5002" s="14"/>
      <c r="C5002" s="14"/>
      <c r="D5002" s="14"/>
      <c r="E5002" s="14"/>
      <c r="F5002" s="14"/>
      <c r="G5002" s="14"/>
      <c r="H5002" s="14"/>
      <c r="I5002" s="14"/>
      <c r="J5002" s="14"/>
      <c r="K5002" s="14"/>
      <c r="L5002" s="14"/>
      <c r="M5002" s="14"/>
      <c r="N5002" s="14"/>
      <c r="O5002" s="14"/>
      <c r="P5002" s="14"/>
      <c r="Q5002" s="14"/>
      <c r="R5002" s="14"/>
      <c r="S5002" s="14"/>
      <c r="T5002" s="14"/>
      <c r="U5002" s="14"/>
      <c r="V5002" s="14"/>
      <c r="W5002" s="14"/>
      <c r="X5002" s="14"/>
      <c r="Y5002" s="14"/>
      <c r="Z5002" s="14"/>
    </row>
    <row r="5003">
      <c r="A5003" s="14"/>
      <c r="B5003" s="14"/>
      <c r="C5003" s="14"/>
      <c r="D5003" s="14"/>
      <c r="E5003" s="14"/>
      <c r="F5003" s="14"/>
      <c r="G5003" s="14"/>
      <c r="H5003" s="14"/>
      <c r="I5003" s="14"/>
      <c r="J5003" s="14"/>
      <c r="K5003" s="14"/>
      <c r="L5003" s="14"/>
      <c r="M5003" s="14"/>
      <c r="N5003" s="14"/>
      <c r="O5003" s="14"/>
      <c r="P5003" s="14"/>
      <c r="Q5003" s="14"/>
      <c r="R5003" s="14"/>
      <c r="S5003" s="14"/>
      <c r="T5003" s="14"/>
      <c r="U5003" s="14"/>
      <c r="V5003" s="14"/>
      <c r="W5003" s="14"/>
      <c r="X5003" s="14"/>
      <c r="Y5003" s="14"/>
      <c r="Z5003" s="14"/>
    </row>
    <row r="5004">
      <c r="A5004" s="14"/>
      <c r="B5004" s="14"/>
      <c r="C5004" s="14"/>
      <c r="D5004" s="14"/>
      <c r="E5004" s="14"/>
      <c r="F5004" s="14"/>
      <c r="G5004" s="14"/>
      <c r="H5004" s="14"/>
      <c r="I5004" s="14"/>
      <c r="J5004" s="14"/>
      <c r="K5004" s="14"/>
      <c r="L5004" s="14"/>
      <c r="M5004" s="14"/>
      <c r="N5004" s="14"/>
      <c r="O5004" s="14"/>
      <c r="P5004" s="14"/>
      <c r="Q5004" s="14"/>
      <c r="R5004" s="14"/>
      <c r="S5004" s="14"/>
      <c r="T5004" s="14"/>
      <c r="U5004" s="14"/>
      <c r="V5004" s="14"/>
      <c r="W5004" s="14"/>
      <c r="X5004" s="14"/>
      <c r="Y5004" s="14"/>
      <c r="Z5004" s="14"/>
    </row>
    <row r="5005">
      <c r="A5005" s="14"/>
      <c r="B5005" s="14"/>
      <c r="C5005" s="14"/>
      <c r="D5005" s="14"/>
      <c r="E5005" s="14"/>
      <c r="F5005" s="14"/>
      <c r="G5005" s="14"/>
      <c r="H5005" s="14"/>
      <c r="I5005" s="14"/>
      <c r="J5005" s="14"/>
      <c r="K5005" s="14"/>
      <c r="L5005" s="14"/>
      <c r="M5005" s="14"/>
      <c r="N5005" s="14"/>
      <c r="O5005" s="14"/>
      <c r="P5005" s="14"/>
      <c r="Q5005" s="14"/>
      <c r="R5005" s="14"/>
      <c r="S5005" s="14"/>
      <c r="T5005" s="14"/>
      <c r="U5005" s="14"/>
      <c r="V5005" s="14"/>
      <c r="W5005" s="14"/>
      <c r="X5005" s="14"/>
      <c r="Y5005" s="14"/>
      <c r="Z5005" s="14"/>
    </row>
    <row r="5006">
      <c r="A5006" s="14"/>
      <c r="B5006" s="14"/>
      <c r="C5006" s="14"/>
      <c r="D5006" s="14"/>
      <c r="E5006" s="14"/>
      <c r="F5006" s="14"/>
      <c r="G5006" s="14"/>
      <c r="H5006" s="14"/>
      <c r="I5006" s="14"/>
      <c r="J5006" s="14"/>
      <c r="K5006" s="14"/>
      <c r="L5006" s="14"/>
      <c r="M5006" s="14"/>
      <c r="N5006" s="14"/>
      <c r="O5006" s="14"/>
      <c r="P5006" s="14"/>
      <c r="Q5006" s="14"/>
      <c r="R5006" s="14"/>
      <c r="S5006" s="14"/>
      <c r="T5006" s="14"/>
      <c r="U5006" s="14"/>
      <c r="V5006" s="14"/>
      <c r="W5006" s="14"/>
      <c r="X5006" s="14"/>
      <c r="Y5006" s="14"/>
      <c r="Z5006" s="14"/>
    </row>
    <row r="5007">
      <c r="A5007" s="14"/>
      <c r="B5007" s="14"/>
      <c r="C5007" s="14"/>
      <c r="D5007" s="14"/>
      <c r="E5007" s="14"/>
      <c r="F5007" s="14"/>
      <c r="G5007" s="14"/>
      <c r="H5007" s="14"/>
      <c r="I5007" s="14"/>
      <c r="J5007" s="14"/>
      <c r="K5007" s="14"/>
      <c r="L5007" s="14"/>
      <c r="M5007" s="14"/>
      <c r="N5007" s="14"/>
      <c r="O5007" s="14"/>
      <c r="P5007" s="14"/>
      <c r="Q5007" s="14"/>
      <c r="R5007" s="14"/>
      <c r="S5007" s="14"/>
      <c r="T5007" s="14"/>
      <c r="U5007" s="14"/>
      <c r="V5007" s="14"/>
      <c r="W5007" s="14"/>
      <c r="X5007" s="14"/>
      <c r="Y5007" s="14"/>
      <c r="Z5007" s="14"/>
    </row>
    <row r="5008">
      <c r="A5008" s="14"/>
      <c r="B5008" s="14"/>
      <c r="C5008" s="14"/>
      <c r="D5008" s="14"/>
      <c r="E5008" s="14"/>
      <c r="F5008" s="14"/>
      <c r="G5008" s="14"/>
      <c r="H5008" s="14"/>
      <c r="I5008" s="14"/>
      <c r="J5008" s="14"/>
      <c r="K5008" s="14"/>
      <c r="L5008" s="14"/>
      <c r="M5008" s="14"/>
      <c r="N5008" s="14"/>
      <c r="O5008" s="14"/>
      <c r="P5008" s="14"/>
      <c r="Q5008" s="14"/>
      <c r="R5008" s="14"/>
      <c r="S5008" s="14"/>
      <c r="T5008" s="14"/>
      <c r="U5008" s="14"/>
      <c r="V5008" s="14"/>
      <c r="W5008" s="14"/>
      <c r="X5008" s="14"/>
      <c r="Y5008" s="14"/>
      <c r="Z5008" s="14"/>
    </row>
    <row r="5009">
      <c r="A5009" s="14"/>
      <c r="B5009" s="14"/>
      <c r="C5009" s="14"/>
      <c r="D5009" s="14"/>
      <c r="E5009" s="14"/>
      <c r="F5009" s="14"/>
      <c r="G5009" s="14"/>
      <c r="H5009" s="14"/>
      <c r="I5009" s="14"/>
      <c r="J5009" s="14"/>
      <c r="K5009" s="14"/>
      <c r="L5009" s="14"/>
      <c r="M5009" s="14"/>
      <c r="N5009" s="14"/>
      <c r="O5009" s="14"/>
      <c r="P5009" s="14"/>
      <c r="Q5009" s="14"/>
      <c r="R5009" s="14"/>
      <c r="S5009" s="14"/>
      <c r="T5009" s="14"/>
      <c r="U5009" s="14"/>
      <c r="V5009" s="14"/>
      <c r="W5009" s="14"/>
      <c r="X5009" s="14"/>
      <c r="Y5009" s="14"/>
      <c r="Z5009" s="14"/>
    </row>
    <row r="5010">
      <c r="A5010" s="14"/>
      <c r="B5010" s="14"/>
      <c r="C5010" s="14"/>
      <c r="D5010" s="14"/>
      <c r="E5010" s="14"/>
      <c r="F5010" s="14"/>
      <c r="G5010" s="14"/>
      <c r="H5010" s="14"/>
      <c r="I5010" s="14"/>
      <c r="J5010" s="14"/>
      <c r="K5010" s="14"/>
      <c r="L5010" s="14"/>
      <c r="M5010" s="14"/>
      <c r="N5010" s="14"/>
      <c r="O5010" s="14"/>
      <c r="P5010" s="14"/>
      <c r="Q5010" s="14"/>
      <c r="R5010" s="14"/>
      <c r="S5010" s="14"/>
      <c r="T5010" s="14"/>
      <c r="U5010" s="14"/>
      <c r="V5010" s="14"/>
      <c r="W5010" s="14"/>
      <c r="X5010" s="14"/>
      <c r="Y5010" s="14"/>
      <c r="Z5010" s="14"/>
    </row>
    <row r="5011">
      <c r="A5011" s="14"/>
      <c r="B5011" s="14"/>
      <c r="C5011" s="14"/>
      <c r="D5011" s="14"/>
      <c r="E5011" s="14"/>
      <c r="F5011" s="14"/>
      <c r="G5011" s="14"/>
      <c r="H5011" s="14"/>
      <c r="I5011" s="14"/>
      <c r="J5011" s="14"/>
      <c r="K5011" s="14"/>
      <c r="L5011" s="14"/>
      <c r="M5011" s="14"/>
      <c r="N5011" s="14"/>
      <c r="O5011" s="14"/>
      <c r="P5011" s="14"/>
      <c r="Q5011" s="14"/>
      <c r="R5011" s="14"/>
      <c r="S5011" s="14"/>
      <c r="T5011" s="14"/>
      <c r="U5011" s="14"/>
      <c r="V5011" s="14"/>
      <c r="W5011" s="14"/>
      <c r="X5011" s="14"/>
      <c r="Y5011" s="14"/>
      <c r="Z5011" s="14"/>
    </row>
    <row r="5012">
      <c r="A5012" s="14"/>
      <c r="B5012" s="14"/>
      <c r="C5012" s="14"/>
      <c r="D5012" s="14"/>
      <c r="E5012" s="14"/>
      <c r="F5012" s="14"/>
      <c r="G5012" s="14"/>
      <c r="H5012" s="14"/>
      <c r="I5012" s="14"/>
      <c r="J5012" s="14"/>
      <c r="K5012" s="14"/>
      <c r="L5012" s="14"/>
      <c r="M5012" s="14"/>
      <c r="N5012" s="14"/>
      <c r="O5012" s="14"/>
      <c r="P5012" s="14"/>
      <c r="Q5012" s="14"/>
      <c r="R5012" s="14"/>
      <c r="S5012" s="14"/>
      <c r="T5012" s="14"/>
      <c r="U5012" s="14"/>
      <c r="V5012" s="14"/>
      <c r="W5012" s="14"/>
      <c r="X5012" s="14"/>
      <c r="Y5012" s="14"/>
      <c r="Z5012" s="14"/>
    </row>
    <row r="5013">
      <c r="A5013" s="14"/>
      <c r="B5013" s="14"/>
      <c r="C5013" s="14"/>
      <c r="D5013" s="14"/>
      <c r="E5013" s="14"/>
      <c r="F5013" s="14"/>
      <c r="G5013" s="14"/>
      <c r="H5013" s="14"/>
      <c r="I5013" s="14"/>
      <c r="J5013" s="14"/>
      <c r="K5013" s="14"/>
      <c r="L5013" s="14"/>
      <c r="M5013" s="14"/>
      <c r="N5013" s="14"/>
      <c r="O5013" s="14"/>
      <c r="P5013" s="14"/>
      <c r="Q5013" s="14"/>
      <c r="R5013" s="14"/>
      <c r="S5013" s="14"/>
      <c r="T5013" s="14"/>
      <c r="U5013" s="14"/>
      <c r="V5013" s="14"/>
      <c r="W5013" s="14"/>
      <c r="X5013" s="14"/>
      <c r="Y5013" s="14"/>
      <c r="Z5013" s="14"/>
    </row>
    <row r="5014">
      <c r="A5014" s="14"/>
      <c r="B5014" s="14"/>
      <c r="C5014" s="14"/>
      <c r="D5014" s="14"/>
      <c r="E5014" s="14"/>
      <c r="F5014" s="14"/>
      <c r="G5014" s="14"/>
      <c r="H5014" s="14"/>
      <c r="I5014" s="14"/>
      <c r="J5014" s="14"/>
      <c r="K5014" s="14"/>
      <c r="L5014" s="14"/>
      <c r="M5014" s="14"/>
      <c r="N5014" s="14"/>
      <c r="O5014" s="14"/>
      <c r="P5014" s="14"/>
      <c r="Q5014" s="14"/>
      <c r="R5014" s="14"/>
      <c r="S5014" s="14"/>
      <c r="T5014" s="14"/>
      <c r="U5014" s="14"/>
      <c r="V5014" s="14"/>
      <c r="W5014" s="14"/>
      <c r="X5014" s="14"/>
      <c r="Y5014" s="14"/>
      <c r="Z5014" s="14"/>
    </row>
    <row r="5015">
      <c r="A5015" s="14"/>
      <c r="B5015" s="14"/>
      <c r="C5015" s="14"/>
      <c r="D5015" s="14"/>
      <c r="E5015" s="14"/>
      <c r="F5015" s="14"/>
      <c r="G5015" s="14"/>
      <c r="H5015" s="14"/>
      <c r="I5015" s="14"/>
      <c r="J5015" s="14"/>
      <c r="K5015" s="14"/>
      <c r="L5015" s="14"/>
      <c r="M5015" s="14"/>
      <c r="N5015" s="14"/>
      <c r="O5015" s="14"/>
      <c r="P5015" s="14"/>
      <c r="Q5015" s="14"/>
      <c r="R5015" s="14"/>
      <c r="S5015" s="14"/>
      <c r="T5015" s="14"/>
      <c r="U5015" s="14"/>
      <c r="V5015" s="14"/>
      <c r="W5015" s="14"/>
      <c r="X5015" s="14"/>
      <c r="Y5015" s="14"/>
      <c r="Z5015" s="14"/>
    </row>
    <row r="5016">
      <c r="A5016" s="14"/>
      <c r="B5016" s="14"/>
      <c r="C5016" s="14"/>
      <c r="D5016" s="14"/>
      <c r="E5016" s="14"/>
      <c r="F5016" s="14"/>
      <c r="G5016" s="14"/>
      <c r="H5016" s="14"/>
      <c r="I5016" s="14"/>
      <c r="J5016" s="14"/>
      <c r="K5016" s="14"/>
      <c r="L5016" s="14"/>
      <c r="M5016" s="14"/>
      <c r="N5016" s="14"/>
      <c r="O5016" s="14"/>
      <c r="P5016" s="14"/>
      <c r="Q5016" s="14"/>
      <c r="R5016" s="14"/>
      <c r="S5016" s="14"/>
      <c r="T5016" s="14"/>
      <c r="U5016" s="14"/>
      <c r="V5016" s="14"/>
      <c r="W5016" s="14"/>
      <c r="X5016" s="14"/>
      <c r="Y5016" s="14"/>
      <c r="Z5016" s="14"/>
    </row>
    <row r="5017">
      <c r="A5017" s="14"/>
      <c r="B5017" s="14"/>
      <c r="C5017" s="14"/>
      <c r="D5017" s="14"/>
      <c r="E5017" s="14"/>
      <c r="F5017" s="14"/>
      <c r="G5017" s="14"/>
      <c r="H5017" s="14"/>
      <c r="I5017" s="14"/>
      <c r="J5017" s="14"/>
      <c r="K5017" s="14"/>
      <c r="L5017" s="14"/>
      <c r="M5017" s="14"/>
      <c r="N5017" s="14"/>
      <c r="O5017" s="14"/>
      <c r="P5017" s="14"/>
      <c r="Q5017" s="14"/>
      <c r="R5017" s="14"/>
      <c r="S5017" s="14"/>
      <c r="T5017" s="14"/>
      <c r="U5017" s="14"/>
      <c r="V5017" s="14"/>
      <c r="W5017" s="14"/>
      <c r="X5017" s="14"/>
      <c r="Y5017" s="14"/>
      <c r="Z5017" s="14"/>
    </row>
    <row r="5018">
      <c r="A5018" s="14"/>
      <c r="B5018" s="14"/>
      <c r="C5018" s="14"/>
      <c r="D5018" s="14"/>
      <c r="E5018" s="14"/>
      <c r="F5018" s="14"/>
      <c r="G5018" s="14"/>
      <c r="H5018" s="14"/>
      <c r="I5018" s="14"/>
      <c r="J5018" s="14"/>
      <c r="K5018" s="14"/>
      <c r="L5018" s="14"/>
      <c r="M5018" s="14"/>
      <c r="N5018" s="14"/>
      <c r="O5018" s="14"/>
      <c r="P5018" s="14"/>
      <c r="Q5018" s="14"/>
      <c r="R5018" s="14"/>
      <c r="S5018" s="14"/>
      <c r="T5018" s="14"/>
      <c r="U5018" s="14"/>
      <c r="V5018" s="14"/>
      <c r="W5018" s="14"/>
      <c r="X5018" s="14"/>
      <c r="Y5018" s="14"/>
      <c r="Z5018" s="14"/>
    </row>
    <row r="5019">
      <c r="A5019" s="14"/>
      <c r="B5019" s="14"/>
      <c r="C5019" s="14"/>
      <c r="D5019" s="14"/>
      <c r="E5019" s="14"/>
      <c r="F5019" s="14"/>
      <c r="G5019" s="14"/>
      <c r="H5019" s="14"/>
      <c r="I5019" s="14"/>
      <c r="J5019" s="14"/>
      <c r="K5019" s="14"/>
      <c r="L5019" s="14"/>
      <c r="M5019" s="14"/>
      <c r="N5019" s="14"/>
      <c r="O5019" s="14"/>
      <c r="P5019" s="14"/>
      <c r="Q5019" s="14"/>
      <c r="R5019" s="14"/>
      <c r="S5019" s="14"/>
      <c r="T5019" s="14"/>
      <c r="U5019" s="14"/>
      <c r="V5019" s="14"/>
      <c r="W5019" s="14"/>
      <c r="X5019" s="14"/>
      <c r="Y5019" s="14"/>
      <c r="Z5019" s="14"/>
    </row>
    <row r="5020">
      <c r="A5020" s="14"/>
      <c r="B5020" s="14"/>
      <c r="C5020" s="14"/>
      <c r="D5020" s="14"/>
      <c r="E5020" s="14"/>
      <c r="F5020" s="14"/>
      <c r="G5020" s="14"/>
      <c r="H5020" s="14"/>
      <c r="I5020" s="14"/>
      <c r="J5020" s="14"/>
      <c r="K5020" s="14"/>
      <c r="L5020" s="14"/>
      <c r="M5020" s="14"/>
      <c r="N5020" s="14"/>
      <c r="O5020" s="14"/>
      <c r="P5020" s="14"/>
      <c r="Q5020" s="14"/>
      <c r="R5020" s="14"/>
      <c r="S5020" s="14"/>
      <c r="T5020" s="14"/>
      <c r="U5020" s="14"/>
      <c r="V5020" s="14"/>
      <c r="W5020" s="14"/>
      <c r="X5020" s="14"/>
      <c r="Y5020" s="14"/>
      <c r="Z5020" s="14"/>
    </row>
    <row r="5021">
      <c r="A5021" s="14"/>
      <c r="B5021" s="14"/>
      <c r="C5021" s="14"/>
      <c r="D5021" s="14"/>
      <c r="E5021" s="14"/>
      <c r="F5021" s="14"/>
      <c r="G5021" s="14"/>
      <c r="H5021" s="14"/>
      <c r="I5021" s="14"/>
      <c r="J5021" s="14"/>
      <c r="K5021" s="14"/>
      <c r="L5021" s="14"/>
      <c r="M5021" s="14"/>
      <c r="N5021" s="14"/>
      <c r="O5021" s="14"/>
      <c r="P5021" s="14"/>
      <c r="Q5021" s="14"/>
      <c r="R5021" s="14"/>
      <c r="S5021" s="14"/>
      <c r="T5021" s="14"/>
      <c r="U5021" s="14"/>
      <c r="V5021" s="14"/>
      <c r="W5021" s="14"/>
      <c r="X5021" s="14"/>
      <c r="Y5021" s="14"/>
      <c r="Z5021" s="14"/>
    </row>
    <row r="5022">
      <c r="A5022" s="14"/>
      <c r="B5022" s="14"/>
      <c r="C5022" s="14"/>
      <c r="D5022" s="14"/>
      <c r="E5022" s="14"/>
      <c r="F5022" s="14"/>
      <c r="G5022" s="14"/>
      <c r="H5022" s="14"/>
      <c r="I5022" s="14"/>
      <c r="J5022" s="14"/>
      <c r="K5022" s="14"/>
      <c r="L5022" s="14"/>
      <c r="M5022" s="14"/>
      <c r="N5022" s="14"/>
      <c r="O5022" s="14"/>
      <c r="P5022" s="14"/>
      <c r="Q5022" s="14"/>
      <c r="R5022" s="14"/>
      <c r="S5022" s="14"/>
      <c r="T5022" s="14"/>
      <c r="U5022" s="14"/>
      <c r="V5022" s="14"/>
      <c r="W5022" s="14"/>
      <c r="X5022" s="14"/>
      <c r="Y5022" s="14"/>
      <c r="Z5022" s="14"/>
    </row>
    <row r="5023">
      <c r="A5023" s="14"/>
      <c r="B5023" s="14"/>
      <c r="C5023" s="14"/>
      <c r="D5023" s="14"/>
      <c r="E5023" s="14"/>
      <c r="F5023" s="14"/>
      <c r="G5023" s="14"/>
      <c r="H5023" s="14"/>
      <c r="I5023" s="14"/>
      <c r="J5023" s="14"/>
      <c r="K5023" s="14"/>
      <c r="L5023" s="14"/>
      <c r="M5023" s="14"/>
      <c r="N5023" s="14"/>
      <c r="O5023" s="14"/>
      <c r="P5023" s="14"/>
      <c r="Q5023" s="14"/>
      <c r="R5023" s="14"/>
      <c r="S5023" s="14"/>
      <c r="T5023" s="14"/>
      <c r="U5023" s="14"/>
      <c r="V5023" s="14"/>
      <c r="W5023" s="14"/>
      <c r="X5023" s="14"/>
      <c r="Y5023" s="14"/>
      <c r="Z5023" s="14"/>
    </row>
    <row r="5024">
      <c r="A5024" s="14"/>
      <c r="B5024" s="14"/>
      <c r="C5024" s="14"/>
      <c r="D5024" s="14"/>
      <c r="E5024" s="14"/>
      <c r="F5024" s="14"/>
      <c r="G5024" s="14"/>
      <c r="H5024" s="14"/>
      <c r="I5024" s="14"/>
      <c r="J5024" s="14"/>
      <c r="K5024" s="14"/>
      <c r="L5024" s="14"/>
      <c r="M5024" s="14"/>
      <c r="N5024" s="14"/>
      <c r="O5024" s="14"/>
      <c r="P5024" s="14"/>
      <c r="Q5024" s="14"/>
      <c r="R5024" s="14"/>
      <c r="S5024" s="14"/>
      <c r="T5024" s="14"/>
      <c r="U5024" s="14"/>
      <c r="V5024" s="14"/>
      <c r="W5024" s="14"/>
      <c r="X5024" s="14"/>
      <c r="Y5024" s="14"/>
      <c r="Z5024" s="14"/>
    </row>
    <row r="5025">
      <c r="A5025" s="14"/>
      <c r="B5025" s="14"/>
      <c r="C5025" s="14"/>
      <c r="D5025" s="14"/>
      <c r="E5025" s="14"/>
      <c r="F5025" s="14"/>
      <c r="G5025" s="14"/>
      <c r="H5025" s="14"/>
      <c r="I5025" s="14"/>
      <c r="J5025" s="14"/>
      <c r="K5025" s="14"/>
      <c r="L5025" s="14"/>
      <c r="M5025" s="14"/>
      <c r="N5025" s="14"/>
      <c r="O5025" s="14"/>
      <c r="P5025" s="14"/>
      <c r="Q5025" s="14"/>
      <c r="R5025" s="14"/>
      <c r="S5025" s="14"/>
      <c r="T5025" s="14"/>
      <c r="U5025" s="14"/>
      <c r="V5025" s="14"/>
      <c r="W5025" s="14"/>
      <c r="X5025" s="14"/>
      <c r="Y5025" s="14"/>
      <c r="Z5025" s="14"/>
    </row>
    <row r="5026">
      <c r="A5026" s="14"/>
      <c r="B5026" s="14"/>
      <c r="C5026" s="14"/>
      <c r="D5026" s="14"/>
      <c r="E5026" s="14"/>
      <c r="F5026" s="14"/>
      <c r="G5026" s="14"/>
      <c r="H5026" s="14"/>
      <c r="I5026" s="14"/>
      <c r="J5026" s="14"/>
      <c r="K5026" s="14"/>
      <c r="L5026" s="14"/>
      <c r="M5026" s="14"/>
      <c r="N5026" s="14"/>
      <c r="O5026" s="14"/>
      <c r="P5026" s="14"/>
      <c r="Q5026" s="14"/>
      <c r="R5026" s="14"/>
      <c r="S5026" s="14"/>
      <c r="T5026" s="14"/>
      <c r="U5026" s="14"/>
      <c r="V5026" s="14"/>
      <c r="W5026" s="14"/>
      <c r="X5026" s="14"/>
      <c r="Y5026" s="14"/>
      <c r="Z5026" s="14"/>
    </row>
    <row r="5027">
      <c r="A5027" s="14"/>
      <c r="B5027" s="14"/>
      <c r="C5027" s="14"/>
      <c r="D5027" s="14"/>
      <c r="E5027" s="14"/>
      <c r="F5027" s="14"/>
      <c r="G5027" s="14"/>
      <c r="H5027" s="14"/>
      <c r="I5027" s="14"/>
      <c r="J5027" s="14"/>
      <c r="K5027" s="14"/>
      <c r="L5027" s="14"/>
      <c r="M5027" s="14"/>
      <c r="N5027" s="14"/>
      <c r="O5027" s="14"/>
      <c r="P5027" s="14"/>
      <c r="Q5027" s="14"/>
      <c r="R5027" s="14"/>
      <c r="S5027" s="14"/>
      <c r="T5027" s="14"/>
      <c r="U5027" s="14"/>
      <c r="V5027" s="14"/>
      <c r="W5027" s="14"/>
      <c r="X5027" s="14"/>
      <c r="Y5027" s="14"/>
      <c r="Z5027" s="14"/>
    </row>
    <row r="5028">
      <c r="A5028" s="14"/>
      <c r="B5028" s="14"/>
      <c r="C5028" s="14"/>
      <c r="D5028" s="14"/>
      <c r="E5028" s="14"/>
      <c r="F5028" s="14"/>
      <c r="G5028" s="14"/>
      <c r="H5028" s="14"/>
      <c r="I5028" s="14"/>
      <c r="J5028" s="14"/>
      <c r="K5028" s="14"/>
      <c r="L5028" s="14"/>
      <c r="M5028" s="14"/>
      <c r="N5028" s="14"/>
      <c r="O5028" s="14"/>
      <c r="P5028" s="14"/>
      <c r="Q5028" s="14"/>
      <c r="R5028" s="14"/>
      <c r="S5028" s="14"/>
      <c r="T5028" s="14"/>
      <c r="U5028" s="14"/>
      <c r="V5028" s="14"/>
      <c r="W5028" s="14"/>
      <c r="X5028" s="14"/>
      <c r="Y5028" s="14"/>
      <c r="Z5028" s="14"/>
    </row>
    <row r="5029">
      <c r="A5029" s="14"/>
      <c r="B5029" s="14"/>
      <c r="C5029" s="14"/>
      <c r="D5029" s="14"/>
      <c r="E5029" s="14"/>
      <c r="F5029" s="14"/>
      <c r="G5029" s="14"/>
      <c r="H5029" s="14"/>
      <c r="I5029" s="14"/>
      <c r="J5029" s="14"/>
      <c r="K5029" s="14"/>
      <c r="L5029" s="14"/>
      <c r="M5029" s="14"/>
      <c r="N5029" s="14"/>
      <c r="O5029" s="14"/>
      <c r="P5029" s="14"/>
      <c r="Q5029" s="14"/>
      <c r="R5029" s="14"/>
      <c r="S5029" s="14"/>
      <c r="T5029" s="14"/>
      <c r="U5029" s="14"/>
      <c r="V5029" s="14"/>
      <c r="W5029" s="14"/>
      <c r="X5029" s="14"/>
      <c r="Y5029" s="14"/>
      <c r="Z5029" s="14"/>
    </row>
    <row r="5030">
      <c r="A5030" s="14"/>
      <c r="B5030" s="14"/>
      <c r="C5030" s="14"/>
      <c r="D5030" s="14"/>
      <c r="E5030" s="14"/>
      <c r="F5030" s="14"/>
      <c r="G5030" s="14"/>
      <c r="H5030" s="14"/>
      <c r="I5030" s="14"/>
      <c r="J5030" s="14"/>
      <c r="K5030" s="14"/>
      <c r="L5030" s="14"/>
      <c r="M5030" s="14"/>
      <c r="N5030" s="14"/>
      <c r="O5030" s="14"/>
      <c r="P5030" s="14"/>
      <c r="Q5030" s="14"/>
      <c r="R5030" s="14"/>
      <c r="S5030" s="14"/>
      <c r="T5030" s="14"/>
      <c r="U5030" s="14"/>
      <c r="V5030" s="14"/>
      <c r="W5030" s="14"/>
      <c r="X5030" s="14"/>
      <c r="Y5030" s="14"/>
      <c r="Z5030" s="14"/>
    </row>
    <row r="5031">
      <c r="A5031" s="14"/>
      <c r="B5031" s="14"/>
      <c r="C5031" s="14"/>
      <c r="D5031" s="14"/>
      <c r="E5031" s="14"/>
      <c r="F5031" s="14"/>
      <c r="G5031" s="14"/>
      <c r="H5031" s="14"/>
      <c r="I5031" s="14"/>
      <c r="J5031" s="14"/>
      <c r="K5031" s="14"/>
      <c r="L5031" s="14"/>
      <c r="M5031" s="14"/>
      <c r="N5031" s="14"/>
      <c r="O5031" s="14"/>
      <c r="P5031" s="14"/>
      <c r="Q5031" s="14"/>
      <c r="R5031" s="14"/>
      <c r="S5031" s="14"/>
      <c r="T5031" s="14"/>
      <c r="U5031" s="14"/>
      <c r="V5031" s="14"/>
      <c r="W5031" s="14"/>
      <c r="X5031" s="14"/>
      <c r="Y5031" s="14"/>
      <c r="Z5031" s="14"/>
    </row>
    <row r="5032">
      <c r="A5032" s="14"/>
      <c r="B5032" s="14"/>
      <c r="C5032" s="14"/>
      <c r="D5032" s="14"/>
      <c r="E5032" s="14"/>
      <c r="F5032" s="14"/>
      <c r="G5032" s="14"/>
      <c r="H5032" s="14"/>
      <c r="I5032" s="14"/>
      <c r="J5032" s="14"/>
      <c r="K5032" s="14"/>
      <c r="L5032" s="14"/>
      <c r="M5032" s="14"/>
      <c r="N5032" s="14"/>
      <c r="O5032" s="14"/>
      <c r="P5032" s="14"/>
      <c r="Q5032" s="14"/>
      <c r="R5032" s="14"/>
      <c r="S5032" s="14"/>
      <c r="T5032" s="14"/>
      <c r="U5032" s="14"/>
      <c r="V5032" s="14"/>
      <c r="W5032" s="14"/>
      <c r="X5032" s="14"/>
      <c r="Y5032" s="14"/>
      <c r="Z5032" s="14"/>
    </row>
    <row r="5033">
      <c r="A5033" s="14"/>
      <c r="B5033" s="14"/>
      <c r="C5033" s="14"/>
      <c r="D5033" s="14"/>
      <c r="E5033" s="14"/>
      <c r="F5033" s="14"/>
      <c r="G5033" s="14"/>
      <c r="H5033" s="14"/>
      <c r="I5033" s="14"/>
      <c r="J5033" s="14"/>
      <c r="K5033" s="14"/>
      <c r="L5033" s="14"/>
      <c r="M5033" s="14"/>
      <c r="N5033" s="14"/>
      <c r="O5033" s="14"/>
      <c r="P5033" s="14"/>
      <c r="Q5033" s="14"/>
      <c r="R5033" s="14"/>
      <c r="S5033" s="14"/>
      <c r="T5033" s="14"/>
      <c r="U5033" s="14"/>
      <c r="V5033" s="14"/>
      <c r="W5033" s="14"/>
      <c r="X5033" s="14"/>
      <c r="Y5033" s="14"/>
      <c r="Z5033" s="14"/>
    </row>
    <row r="5034">
      <c r="A5034" s="14"/>
      <c r="B5034" s="14"/>
      <c r="C5034" s="14"/>
      <c r="D5034" s="14"/>
      <c r="E5034" s="14"/>
      <c r="F5034" s="14"/>
      <c r="G5034" s="14"/>
      <c r="H5034" s="14"/>
      <c r="I5034" s="14"/>
      <c r="J5034" s="14"/>
      <c r="K5034" s="14"/>
      <c r="L5034" s="14"/>
      <c r="M5034" s="14"/>
      <c r="N5034" s="14"/>
      <c r="O5034" s="14"/>
      <c r="P5034" s="14"/>
      <c r="Q5034" s="14"/>
      <c r="R5034" s="14"/>
      <c r="S5034" s="14"/>
      <c r="T5034" s="14"/>
      <c r="U5034" s="14"/>
      <c r="V5034" s="14"/>
      <c r="W5034" s="14"/>
      <c r="X5034" s="14"/>
      <c r="Y5034" s="14"/>
      <c r="Z5034" s="14"/>
    </row>
    <row r="5035">
      <c r="A5035" s="14"/>
      <c r="B5035" s="14"/>
      <c r="C5035" s="14"/>
      <c r="D5035" s="14"/>
      <c r="E5035" s="14"/>
      <c r="F5035" s="14"/>
      <c r="G5035" s="14"/>
      <c r="H5035" s="14"/>
      <c r="I5035" s="14"/>
      <c r="J5035" s="14"/>
      <c r="K5035" s="14"/>
      <c r="L5035" s="14"/>
      <c r="M5035" s="14"/>
      <c r="N5035" s="14"/>
      <c r="O5035" s="14"/>
      <c r="P5035" s="14"/>
      <c r="Q5035" s="14"/>
      <c r="R5035" s="14"/>
      <c r="S5035" s="14"/>
      <c r="T5035" s="14"/>
      <c r="U5035" s="14"/>
      <c r="V5035" s="14"/>
      <c r="W5035" s="14"/>
      <c r="X5035" s="14"/>
      <c r="Y5035" s="14"/>
      <c r="Z5035" s="14"/>
    </row>
    <row r="5036">
      <c r="A5036" s="14"/>
      <c r="B5036" s="14"/>
      <c r="C5036" s="14"/>
      <c r="D5036" s="14"/>
      <c r="E5036" s="14"/>
      <c r="F5036" s="14"/>
      <c r="G5036" s="14"/>
      <c r="H5036" s="14"/>
      <c r="I5036" s="14"/>
      <c r="J5036" s="14"/>
      <c r="K5036" s="14"/>
      <c r="L5036" s="14"/>
      <c r="M5036" s="14"/>
      <c r="N5036" s="14"/>
      <c r="O5036" s="14"/>
      <c r="P5036" s="14"/>
      <c r="Q5036" s="14"/>
      <c r="R5036" s="14"/>
      <c r="S5036" s="14"/>
      <c r="T5036" s="14"/>
      <c r="U5036" s="14"/>
      <c r="V5036" s="14"/>
      <c r="W5036" s="14"/>
      <c r="X5036" s="14"/>
      <c r="Y5036" s="14"/>
      <c r="Z5036" s="14"/>
    </row>
    <row r="5037">
      <c r="A5037" s="14"/>
      <c r="B5037" s="14"/>
      <c r="C5037" s="14"/>
      <c r="D5037" s="14"/>
      <c r="E5037" s="14"/>
      <c r="F5037" s="14"/>
      <c r="G5037" s="14"/>
      <c r="H5037" s="14"/>
      <c r="I5037" s="14"/>
      <c r="J5037" s="14"/>
      <c r="K5037" s="14"/>
      <c r="L5037" s="14"/>
      <c r="M5037" s="14"/>
      <c r="N5037" s="14"/>
      <c r="O5037" s="14"/>
      <c r="P5037" s="14"/>
      <c r="Q5037" s="14"/>
      <c r="R5037" s="14"/>
      <c r="S5037" s="14"/>
      <c r="T5037" s="14"/>
      <c r="U5037" s="14"/>
      <c r="V5037" s="14"/>
      <c r="W5037" s="14"/>
      <c r="X5037" s="14"/>
      <c r="Y5037" s="14"/>
      <c r="Z5037" s="14"/>
    </row>
    <row r="5038">
      <c r="A5038" s="14"/>
      <c r="B5038" s="14"/>
      <c r="C5038" s="14"/>
      <c r="D5038" s="14"/>
      <c r="E5038" s="14"/>
      <c r="F5038" s="14"/>
      <c r="G5038" s="14"/>
      <c r="H5038" s="14"/>
      <c r="I5038" s="14"/>
      <c r="J5038" s="14"/>
      <c r="K5038" s="14"/>
      <c r="L5038" s="14"/>
      <c r="M5038" s="14"/>
      <c r="N5038" s="14"/>
      <c r="O5038" s="14"/>
      <c r="P5038" s="14"/>
      <c r="Q5038" s="14"/>
      <c r="R5038" s="14"/>
      <c r="S5038" s="14"/>
      <c r="T5038" s="14"/>
      <c r="U5038" s="14"/>
      <c r="V5038" s="14"/>
      <c r="W5038" s="14"/>
      <c r="X5038" s="14"/>
      <c r="Y5038" s="14"/>
      <c r="Z5038" s="14"/>
    </row>
    <row r="5039">
      <c r="A5039" s="14"/>
      <c r="B5039" s="14"/>
      <c r="C5039" s="14"/>
      <c r="D5039" s="14"/>
      <c r="E5039" s="14"/>
      <c r="F5039" s="14"/>
      <c r="G5039" s="14"/>
      <c r="H5039" s="14"/>
      <c r="I5039" s="14"/>
      <c r="J5039" s="14"/>
      <c r="K5039" s="14"/>
      <c r="L5039" s="14"/>
      <c r="M5039" s="14"/>
      <c r="N5039" s="14"/>
      <c r="O5039" s="14"/>
      <c r="P5039" s="14"/>
      <c r="Q5039" s="14"/>
      <c r="R5039" s="14"/>
      <c r="S5039" s="14"/>
      <c r="T5039" s="14"/>
      <c r="U5039" s="14"/>
      <c r="V5039" s="14"/>
      <c r="W5039" s="14"/>
      <c r="X5039" s="14"/>
      <c r="Y5039" s="14"/>
      <c r="Z5039" s="14"/>
    </row>
    <row r="5040">
      <c r="A5040" s="14"/>
      <c r="B5040" s="14"/>
      <c r="C5040" s="14"/>
      <c r="D5040" s="14"/>
      <c r="E5040" s="14"/>
      <c r="F5040" s="14"/>
      <c r="G5040" s="14"/>
      <c r="H5040" s="14"/>
      <c r="I5040" s="14"/>
      <c r="J5040" s="14"/>
      <c r="K5040" s="14"/>
      <c r="L5040" s="14"/>
      <c r="M5040" s="14"/>
      <c r="N5040" s="14"/>
      <c r="O5040" s="14"/>
      <c r="P5040" s="14"/>
      <c r="Q5040" s="14"/>
      <c r="R5040" s="14"/>
      <c r="S5040" s="14"/>
      <c r="T5040" s="14"/>
      <c r="U5040" s="14"/>
      <c r="V5040" s="14"/>
      <c r="W5040" s="14"/>
      <c r="X5040" s="14"/>
      <c r="Y5040" s="14"/>
      <c r="Z5040" s="14"/>
    </row>
    <row r="5041">
      <c r="A5041" s="14"/>
      <c r="B5041" s="14"/>
      <c r="C5041" s="14"/>
      <c r="D5041" s="14"/>
      <c r="E5041" s="14"/>
      <c r="F5041" s="14"/>
      <c r="G5041" s="14"/>
      <c r="H5041" s="14"/>
      <c r="I5041" s="14"/>
      <c r="J5041" s="14"/>
      <c r="K5041" s="14"/>
      <c r="L5041" s="14"/>
      <c r="M5041" s="14"/>
      <c r="N5041" s="14"/>
      <c r="O5041" s="14"/>
      <c r="P5041" s="14"/>
      <c r="Q5041" s="14"/>
      <c r="R5041" s="14"/>
      <c r="S5041" s="14"/>
      <c r="T5041" s="14"/>
      <c r="U5041" s="14"/>
      <c r="V5041" s="14"/>
      <c r="W5041" s="14"/>
      <c r="X5041" s="14"/>
      <c r="Y5041" s="14"/>
      <c r="Z5041" s="14"/>
    </row>
    <row r="5042">
      <c r="A5042" s="14"/>
      <c r="B5042" s="14"/>
      <c r="C5042" s="14"/>
      <c r="D5042" s="14"/>
      <c r="E5042" s="14"/>
      <c r="F5042" s="14"/>
      <c r="G5042" s="14"/>
      <c r="H5042" s="14"/>
      <c r="I5042" s="14"/>
      <c r="J5042" s="14"/>
      <c r="K5042" s="14"/>
      <c r="L5042" s="14"/>
      <c r="M5042" s="14"/>
      <c r="N5042" s="14"/>
      <c r="O5042" s="14"/>
      <c r="P5042" s="14"/>
      <c r="Q5042" s="14"/>
      <c r="R5042" s="14"/>
      <c r="S5042" s="14"/>
      <c r="T5042" s="14"/>
      <c r="U5042" s="14"/>
      <c r="V5042" s="14"/>
      <c r="W5042" s="14"/>
      <c r="X5042" s="14"/>
      <c r="Y5042" s="14"/>
      <c r="Z5042" s="14"/>
    </row>
    <row r="5043">
      <c r="A5043" s="14"/>
      <c r="B5043" s="14"/>
      <c r="C5043" s="14"/>
      <c r="D5043" s="14"/>
      <c r="E5043" s="14"/>
      <c r="F5043" s="14"/>
      <c r="G5043" s="14"/>
      <c r="H5043" s="14"/>
      <c r="I5043" s="14"/>
      <c r="J5043" s="14"/>
      <c r="K5043" s="14"/>
      <c r="L5043" s="14"/>
      <c r="M5043" s="14"/>
      <c r="N5043" s="14"/>
      <c r="O5043" s="14"/>
      <c r="P5043" s="14"/>
      <c r="Q5043" s="14"/>
      <c r="R5043" s="14"/>
      <c r="S5043" s="14"/>
      <c r="T5043" s="14"/>
      <c r="U5043" s="14"/>
      <c r="V5043" s="14"/>
      <c r="W5043" s="14"/>
      <c r="X5043" s="14"/>
      <c r="Y5043" s="14"/>
      <c r="Z5043" s="14"/>
    </row>
    <row r="5044">
      <c r="A5044" s="14"/>
      <c r="B5044" s="14"/>
      <c r="C5044" s="14"/>
      <c r="D5044" s="14"/>
      <c r="E5044" s="14"/>
      <c r="F5044" s="14"/>
      <c r="G5044" s="14"/>
      <c r="H5044" s="14"/>
      <c r="I5044" s="14"/>
      <c r="J5044" s="14"/>
      <c r="K5044" s="14"/>
      <c r="L5044" s="14"/>
      <c r="M5044" s="14"/>
      <c r="N5044" s="14"/>
      <c r="O5044" s="14"/>
      <c r="P5044" s="14"/>
      <c r="Q5044" s="14"/>
      <c r="R5044" s="14"/>
      <c r="S5044" s="14"/>
      <c r="T5044" s="14"/>
      <c r="U5044" s="14"/>
      <c r="V5044" s="14"/>
      <c r="W5044" s="14"/>
      <c r="X5044" s="14"/>
      <c r="Y5044" s="14"/>
      <c r="Z5044" s="14"/>
    </row>
    <row r="5045">
      <c r="A5045" s="14"/>
      <c r="B5045" s="14"/>
      <c r="C5045" s="14"/>
      <c r="D5045" s="14"/>
      <c r="E5045" s="14"/>
      <c r="F5045" s="14"/>
      <c r="G5045" s="14"/>
      <c r="H5045" s="14"/>
      <c r="I5045" s="14"/>
      <c r="J5045" s="14"/>
      <c r="K5045" s="14"/>
      <c r="L5045" s="14"/>
      <c r="M5045" s="14"/>
      <c r="N5045" s="14"/>
      <c r="O5045" s="14"/>
      <c r="P5045" s="14"/>
      <c r="Q5045" s="14"/>
      <c r="R5045" s="14"/>
      <c r="S5045" s="14"/>
      <c r="T5045" s="14"/>
      <c r="U5045" s="14"/>
      <c r="V5045" s="14"/>
      <c r="W5045" s="14"/>
      <c r="X5045" s="14"/>
      <c r="Y5045" s="14"/>
      <c r="Z5045" s="14"/>
    </row>
    <row r="5046">
      <c r="A5046" s="14"/>
      <c r="B5046" s="14"/>
      <c r="C5046" s="14"/>
      <c r="D5046" s="14"/>
      <c r="E5046" s="14"/>
      <c r="F5046" s="14"/>
      <c r="G5046" s="14"/>
      <c r="H5046" s="14"/>
      <c r="I5046" s="14"/>
      <c r="J5046" s="14"/>
      <c r="K5046" s="14"/>
      <c r="L5046" s="14"/>
      <c r="M5046" s="14"/>
      <c r="N5046" s="14"/>
      <c r="O5046" s="14"/>
      <c r="P5046" s="14"/>
      <c r="Q5046" s="14"/>
      <c r="R5046" s="14"/>
      <c r="S5046" s="14"/>
      <c r="T5046" s="14"/>
      <c r="U5046" s="14"/>
      <c r="V5046" s="14"/>
      <c r="W5046" s="14"/>
      <c r="X5046" s="14"/>
      <c r="Y5046" s="14"/>
      <c r="Z5046" s="14"/>
    </row>
    <row r="5047">
      <c r="A5047" s="14"/>
      <c r="B5047" s="14"/>
      <c r="C5047" s="14"/>
      <c r="D5047" s="14"/>
      <c r="E5047" s="14"/>
      <c r="F5047" s="14"/>
      <c r="G5047" s="14"/>
      <c r="H5047" s="14"/>
      <c r="I5047" s="14"/>
      <c r="J5047" s="14"/>
      <c r="K5047" s="14"/>
      <c r="L5047" s="14"/>
      <c r="M5047" s="14"/>
      <c r="N5047" s="14"/>
      <c r="O5047" s="14"/>
      <c r="P5047" s="14"/>
      <c r="Q5047" s="14"/>
      <c r="R5047" s="14"/>
      <c r="S5047" s="14"/>
      <c r="T5047" s="14"/>
      <c r="U5047" s="14"/>
      <c r="V5047" s="14"/>
      <c r="W5047" s="14"/>
      <c r="X5047" s="14"/>
      <c r="Y5047" s="14"/>
      <c r="Z5047" s="14"/>
    </row>
    <row r="5048">
      <c r="A5048" s="14"/>
      <c r="B5048" s="14"/>
      <c r="C5048" s="14"/>
      <c r="D5048" s="14"/>
      <c r="E5048" s="14"/>
      <c r="F5048" s="14"/>
      <c r="G5048" s="14"/>
      <c r="H5048" s="14"/>
      <c r="I5048" s="14"/>
      <c r="J5048" s="14"/>
      <c r="K5048" s="14"/>
      <c r="L5048" s="14"/>
      <c r="M5048" s="14"/>
      <c r="N5048" s="14"/>
      <c r="O5048" s="14"/>
      <c r="P5048" s="14"/>
      <c r="Q5048" s="14"/>
      <c r="R5048" s="14"/>
      <c r="S5048" s="14"/>
      <c r="T5048" s="14"/>
      <c r="U5048" s="14"/>
      <c r="V5048" s="14"/>
      <c r="W5048" s="14"/>
      <c r="X5048" s="14"/>
      <c r="Y5048" s="14"/>
      <c r="Z5048" s="14"/>
    </row>
    <row r="5049">
      <c r="A5049" s="14"/>
      <c r="B5049" s="14"/>
      <c r="C5049" s="14"/>
      <c r="D5049" s="14"/>
      <c r="E5049" s="14"/>
      <c r="F5049" s="14"/>
      <c r="G5049" s="14"/>
      <c r="H5049" s="14"/>
      <c r="I5049" s="14"/>
      <c r="J5049" s="14"/>
      <c r="K5049" s="14"/>
      <c r="L5049" s="14"/>
      <c r="M5049" s="14"/>
      <c r="N5049" s="14"/>
      <c r="O5049" s="14"/>
      <c r="P5049" s="14"/>
      <c r="Q5049" s="14"/>
      <c r="R5049" s="14"/>
      <c r="S5049" s="14"/>
      <c r="T5049" s="14"/>
      <c r="U5049" s="14"/>
      <c r="V5049" s="14"/>
      <c r="W5049" s="14"/>
      <c r="X5049" s="14"/>
      <c r="Y5049" s="14"/>
      <c r="Z5049" s="14"/>
    </row>
    <row r="5050">
      <c r="A5050" s="14"/>
      <c r="B5050" s="14"/>
      <c r="C5050" s="14"/>
      <c r="D5050" s="14"/>
      <c r="E5050" s="14"/>
      <c r="F5050" s="14"/>
      <c r="G5050" s="14"/>
      <c r="H5050" s="14"/>
      <c r="I5050" s="14"/>
      <c r="J5050" s="14"/>
      <c r="K5050" s="14"/>
      <c r="L5050" s="14"/>
      <c r="M5050" s="14"/>
      <c r="N5050" s="14"/>
      <c r="O5050" s="14"/>
      <c r="P5050" s="14"/>
      <c r="Q5050" s="14"/>
      <c r="R5050" s="14"/>
      <c r="S5050" s="14"/>
      <c r="T5050" s="14"/>
      <c r="U5050" s="14"/>
      <c r="V5050" s="14"/>
      <c r="W5050" s="14"/>
      <c r="X5050" s="14"/>
      <c r="Y5050" s="14"/>
      <c r="Z5050" s="14"/>
    </row>
    <row r="5051">
      <c r="A5051" s="14"/>
      <c r="B5051" s="14"/>
      <c r="C5051" s="14"/>
      <c r="D5051" s="14"/>
      <c r="E5051" s="14"/>
      <c r="F5051" s="14"/>
      <c r="G5051" s="14"/>
      <c r="H5051" s="14"/>
      <c r="I5051" s="14"/>
      <c r="J5051" s="14"/>
      <c r="K5051" s="14"/>
      <c r="L5051" s="14"/>
      <c r="M5051" s="14"/>
      <c r="N5051" s="14"/>
      <c r="O5051" s="14"/>
      <c r="P5051" s="14"/>
      <c r="Q5051" s="14"/>
      <c r="R5051" s="14"/>
      <c r="S5051" s="14"/>
      <c r="T5051" s="14"/>
      <c r="U5051" s="14"/>
      <c r="V5051" s="14"/>
      <c r="W5051" s="14"/>
      <c r="X5051" s="14"/>
      <c r="Y5051" s="14"/>
      <c r="Z5051" s="14"/>
    </row>
    <row r="5052">
      <c r="A5052" s="14"/>
      <c r="B5052" s="14"/>
      <c r="C5052" s="14"/>
      <c r="D5052" s="14"/>
      <c r="E5052" s="14"/>
      <c r="F5052" s="14"/>
      <c r="G5052" s="14"/>
      <c r="H5052" s="14"/>
      <c r="I5052" s="14"/>
      <c r="J5052" s="14"/>
      <c r="K5052" s="14"/>
      <c r="L5052" s="14"/>
      <c r="M5052" s="14"/>
      <c r="N5052" s="14"/>
      <c r="O5052" s="14"/>
      <c r="P5052" s="14"/>
      <c r="Q5052" s="14"/>
      <c r="R5052" s="14"/>
      <c r="S5052" s="14"/>
      <c r="T5052" s="14"/>
      <c r="U5052" s="14"/>
      <c r="V5052" s="14"/>
      <c r="W5052" s="14"/>
      <c r="X5052" s="14"/>
      <c r="Y5052" s="14"/>
      <c r="Z5052" s="14"/>
    </row>
    <row r="5053">
      <c r="A5053" s="14"/>
      <c r="B5053" s="14"/>
      <c r="C5053" s="14"/>
      <c r="D5053" s="14"/>
      <c r="E5053" s="14"/>
      <c r="F5053" s="14"/>
      <c r="G5053" s="14"/>
      <c r="H5053" s="14"/>
      <c r="I5053" s="14"/>
      <c r="J5053" s="14"/>
      <c r="K5053" s="14"/>
      <c r="L5053" s="14"/>
      <c r="M5053" s="14"/>
      <c r="N5053" s="14"/>
      <c r="O5053" s="14"/>
      <c r="P5053" s="14"/>
      <c r="Q5053" s="14"/>
      <c r="R5053" s="14"/>
      <c r="S5053" s="14"/>
      <c r="T5053" s="14"/>
      <c r="U5053" s="14"/>
      <c r="V5053" s="14"/>
      <c r="W5053" s="14"/>
      <c r="X5053" s="14"/>
      <c r="Y5053" s="14"/>
      <c r="Z5053" s="14"/>
    </row>
    <row r="5054">
      <c r="A5054" s="14"/>
      <c r="B5054" s="14"/>
      <c r="C5054" s="14"/>
      <c r="D5054" s="14"/>
      <c r="E5054" s="14"/>
      <c r="F5054" s="14"/>
      <c r="G5054" s="14"/>
      <c r="H5054" s="14"/>
      <c r="I5054" s="14"/>
      <c r="J5054" s="14"/>
      <c r="K5054" s="14"/>
      <c r="L5054" s="14"/>
      <c r="M5054" s="14"/>
      <c r="N5054" s="14"/>
      <c r="O5054" s="14"/>
      <c r="P5054" s="14"/>
      <c r="Q5054" s="14"/>
      <c r="R5054" s="14"/>
      <c r="S5054" s="14"/>
      <c r="T5054" s="14"/>
      <c r="U5054" s="14"/>
      <c r="V5054" s="14"/>
      <c r="W5054" s="14"/>
      <c r="X5054" s="14"/>
      <c r="Y5054" s="14"/>
      <c r="Z5054" s="14"/>
    </row>
    <row r="5055">
      <c r="A5055" s="14"/>
      <c r="B5055" s="14"/>
      <c r="C5055" s="14"/>
      <c r="D5055" s="14"/>
      <c r="E5055" s="14"/>
      <c r="F5055" s="14"/>
      <c r="G5055" s="14"/>
      <c r="H5055" s="14"/>
      <c r="I5055" s="14"/>
      <c r="J5055" s="14"/>
      <c r="K5055" s="14"/>
      <c r="L5055" s="14"/>
      <c r="M5055" s="14"/>
      <c r="N5055" s="14"/>
      <c r="O5055" s="14"/>
      <c r="P5055" s="14"/>
      <c r="Q5055" s="14"/>
      <c r="R5055" s="14"/>
      <c r="S5055" s="14"/>
      <c r="T5055" s="14"/>
      <c r="U5055" s="14"/>
      <c r="V5055" s="14"/>
      <c r="W5055" s="14"/>
      <c r="X5055" s="14"/>
      <c r="Y5055" s="14"/>
      <c r="Z5055" s="14"/>
    </row>
    <row r="5056">
      <c r="A5056" s="14"/>
      <c r="B5056" s="14"/>
      <c r="C5056" s="14"/>
      <c r="D5056" s="14"/>
      <c r="E5056" s="14"/>
      <c r="F5056" s="14"/>
      <c r="G5056" s="14"/>
      <c r="H5056" s="14"/>
      <c r="I5056" s="14"/>
      <c r="J5056" s="14"/>
      <c r="K5056" s="14"/>
      <c r="L5056" s="14"/>
      <c r="M5056" s="14"/>
      <c r="N5056" s="14"/>
      <c r="O5056" s="14"/>
      <c r="P5056" s="14"/>
      <c r="Q5056" s="14"/>
      <c r="R5056" s="14"/>
      <c r="S5056" s="14"/>
      <c r="T5056" s="14"/>
      <c r="U5056" s="14"/>
      <c r="V5056" s="14"/>
      <c r="W5056" s="14"/>
      <c r="X5056" s="14"/>
      <c r="Y5056" s="14"/>
      <c r="Z5056" s="14"/>
    </row>
    <row r="5057">
      <c r="A5057" s="14"/>
      <c r="B5057" s="14"/>
      <c r="C5057" s="14"/>
      <c r="D5057" s="14"/>
      <c r="E5057" s="14"/>
      <c r="F5057" s="14"/>
      <c r="G5057" s="14"/>
      <c r="H5057" s="14"/>
      <c r="I5057" s="14"/>
      <c r="J5057" s="14"/>
      <c r="K5057" s="14"/>
      <c r="L5057" s="14"/>
      <c r="M5057" s="14"/>
      <c r="N5057" s="14"/>
      <c r="O5057" s="14"/>
      <c r="P5057" s="14"/>
      <c r="Q5057" s="14"/>
      <c r="R5057" s="14"/>
      <c r="S5057" s="14"/>
      <c r="T5057" s="14"/>
      <c r="U5057" s="14"/>
      <c r="V5057" s="14"/>
      <c r="W5057" s="14"/>
      <c r="X5057" s="14"/>
      <c r="Y5057" s="14"/>
      <c r="Z5057" s="14"/>
    </row>
    <row r="5058">
      <c r="A5058" s="14"/>
      <c r="B5058" s="14"/>
      <c r="C5058" s="14"/>
      <c r="D5058" s="14"/>
      <c r="E5058" s="14"/>
      <c r="F5058" s="14"/>
      <c r="G5058" s="14"/>
      <c r="H5058" s="14"/>
      <c r="I5058" s="14"/>
      <c r="J5058" s="14"/>
      <c r="K5058" s="14"/>
      <c r="L5058" s="14"/>
      <c r="M5058" s="14"/>
      <c r="N5058" s="14"/>
      <c r="O5058" s="14"/>
      <c r="P5058" s="14"/>
      <c r="Q5058" s="14"/>
      <c r="R5058" s="14"/>
      <c r="S5058" s="14"/>
      <c r="T5058" s="14"/>
      <c r="U5058" s="14"/>
      <c r="V5058" s="14"/>
      <c r="W5058" s="14"/>
      <c r="X5058" s="14"/>
      <c r="Y5058" s="14"/>
      <c r="Z5058" s="14"/>
    </row>
    <row r="5059">
      <c r="A5059" s="14"/>
      <c r="B5059" s="14"/>
      <c r="C5059" s="14"/>
      <c r="D5059" s="14"/>
      <c r="E5059" s="14"/>
      <c r="F5059" s="14"/>
      <c r="G5059" s="14"/>
      <c r="H5059" s="14"/>
      <c r="I5059" s="14"/>
      <c r="J5059" s="14"/>
      <c r="K5059" s="14"/>
      <c r="L5059" s="14"/>
      <c r="M5059" s="14"/>
      <c r="N5059" s="14"/>
      <c r="O5059" s="14"/>
      <c r="P5059" s="14"/>
      <c r="Q5059" s="14"/>
      <c r="R5059" s="14"/>
      <c r="S5059" s="14"/>
      <c r="T5059" s="14"/>
      <c r="U5059" s="14"/>
      <c r="V5059" s="14"/>
      <c r="W5059" s="14"/>
      <c r="X5059" s="14"/>
      <c r="Y5059" s="14"/>
      <c r="Z5059" s="14"/>
    </row>
    <row r="5060">
      <c r="A5060" s="14"/>
      <c r="B5060" s="14"/>
      <c r="C5060" s="14"/>
      <c r="D5060" s="14"/>
      <c r="E5060" s="14"/>
      <c r="F5060" s="14"/>
      <c r="G5060" s="14"/>
      <c r="H5060" s="14"/>
      <c r="I5060" s="14"/>
      <c r="J5060" s="14"/>
      <c r="K5060" s="14"/>
      <c r="L5060" s="14"/>
      <c r="M5060" s="14"/>
      <c r="N5060" s="14"/>
      <c r="O5060" s="14"/>
      <c r="P5060" s="14"/>
      <c r="Q5060" s="14"/>
      <c r="R5060" s="14"/>
      <c r="S5060" s="14"/>
      <c r="T5060" s="14"/>
      <c r="U5060" s="14"/>
      <c r="V5060" s="14"/>
      <c r="W5060" s="14"/>
      <c r="X5060" s="14"/>
      <c r="Y5060" s="14"/>
      <c r="Z5060" s="14"/>
    </row>
    <row r="5061">
      <c r="A5061" s="14"/>
      <c r="B5061" s="14"/>
      <c r="C5061" s="14"/>
      <c r="D5061" s="14"/>
      <c r="E5061" s="14"/>
      <c r="F5061" s="14"/>
      <c r="G5061" s="14"/>
      <c r="H5061" s="14"/>
      <c r="I5061" s="14"/>
      <c r="J5061" s="14"/>
      <c r="K5061" s="14"/>
      <c r="L5061" s="14"/>
      <c r="M5061" s="14"/>
      <c r="N5061" s="14"/>
      <c r="O5061" s="14"/>
      <c r="P5061" s="14"/>
      <c r="Q5061" s="14"/>
      <c r="R5061" s="14"/>
      <c r="S5061" s="14"/>
      <c r="T5061" s="14"/>
      <c r="U5061" s="14"/>
      <c r="V5061" s="14"/>
      <c r="W5061" s="14"/>
      <c r="X5061" s="14"/>
      <c r="Y5061" s="14"/>
      <c r="Z5061" s="14"/>
    </row>
    <row r="5062">
      <c r="A5062" s="14"/>
      <c r="B5062" s="14"/>
      <c r="C5062" s="14"/>
      <c r="D5062" s="14"/>
      <c r="E5062" s="14"/>
      <c r="F5062" s="14"/>
      <c r="G5062" s="14"/>
      <c r="H5062" s="14"/>
      <c r="I5062" s="14"/>
      <c r="J5062" s="14"/>
      <c r="K5062" s="14"/>
      <c r="L5062" s="14"/>
      <c r="M5062" s="14"/>
      <c r="N5062" s="14"/>
      <c r="O5062" s="14"/>
      <c r="P5062" s="14"/>
      <c r="Q5062" s="14"/>
      <c r="R5062" s="14"/>
      <c r="S5062" s="14"/>
      <c r="T5062" s="14"/>
      <c r="U5062" s="14"/>
      <c r="V5062" s="14"/>
      <c r="W5062" s="14"/>
      <c r="X5062" s="14"/>
      <c r="Y5062" s="14"/>
      <c r="Z5062" s="14"/>
    </row>
    <row r="5063">
      <c r="A5063" s="14"/>
      <c r="B5063" s="14"/>
      <c r="C5063" s="14"/>
      <c r="D5063" s="14"/>
      <c r="E5063" s="14"/>
      <c r="F5063" s="14"/>
      <c r="G5063" s="14"/>
      <c r="H5063" s="14"/>
      <c r="I5063" s="14"/>
      <c r="J5063" s="14"/>
      <c r="K5063" s="14"/>
      <c r="L5063" s="14"/>
      <c r="M5063" s="14"/>
      <c r="N5063" s="14"/>
      <c r="O5063" s="14"/>
      <c r="P5063" s="14"/>
      <c r="Q5063" s="14"/>
      <c r="R5063" s="14"/>
      <c r="S5063" s="14"/>
      <c r="T5063" s="14"/>
      <c r="U5063" s="14"/>
      <c r="V5063" s="14"/>
      <c r="W5063" s="14"/>
      <c r="X5063" s="14"/>
      <c r="Y5063" s="14"/>
      <c r="Z5063" s="14"/>
    </row>
    <row r="5064">
      <c r="A5064" s="14"/>
      <c r="B5064" s="14"/>
      <c r="C5064" s="14"/>
      <c r="D5064" s="14"/>
      <c r="E5064" s="14"/>
      <c r="F5064" s="14"/>
      <c r="G5064" s="14"/>
      <c r="H5064" s="14"/>
      <c r="I5064" s="14"/>
      <c r="J5064" s="14"/>
      <c r="K5064" s="14"/>
      <c r="L5064" s="14"/>
      <c r="M5064" s="14"/>
      <c r="N5064" s="14"/>
      <c r="O5064" s="14"/>
      <c r="P5064" s="14"/>
      <c r="Q5064" s="14"/>
      <c r="R5064" s="14"/>
      <c r="S5064" s="14"/>
      <c r="T5064" s="14"/>
      <c r="U5064" s="14"/>
      <c r="V5064" s="14"/>
      <c r="W5064" s="14"/>
      <c r="X5064" s="14"/>
      <c r="Y5064" s="14"/>
      <c r="Z5064" s="14"/>
    </row>
    <row r="5065">
      <c r="A5065" s="14"/>
      <c r="B5065" s="14"/>
      <c r="C5065" s="14"/>
      <c r="D5065" s="14"/>
      <c r="E5065" s="14"/>
      <c r="F5065" s="14"/>
      <c r="G5065" s="14"/>
      <c r="H5065" s="14"/>
      <c r="I5065" s="14"/>
      <c r="J5065" s="14"/>
      <c r="K5065" s="14"/>
      <c r="L5065" s="14"/>
      <c r="M5065" s="14"/>
      <c r="N5065" s="14"/>
      <c r="O5065" s="14"/>
      <c r="P5065" s="14"/>
      <c r="Q5065" s="14"/>
      <c r="R5065" s="14"/>
      <c r="S5065" s="14"/>
      <c r="T5065" s="14"/>
      <c r="U5065" s="14"/>
      <c r="V5065" s="14"/>
      <c r="W5065" s="14"/>
      <c r="X5065" s="14"/>
      <c r="Y5065" s="14"/>
      <c r="Z5065" s="14"/>
    </row>
    <row r="5066">
      <c r="A5066" s="14"/>
      <c r="B5066" s="14"/>
      <c r="C5066" s="14"/>
      <c r="D5066" s="14"/>
      <c r="E5066" s="14"/>
      <c r="F5066" s="14"/>
      <c r="G5066" s="14"/>
      <c r="H5066" s="14"/>
      <c r="I5066" s="14"/>
      <c r="J5066" s="14"/>
      <c r="K5066" s="14"/>
      <c r="L5066" s="14"/>
      <c r="M5066" s="14"/>
      <c r="N5066" s="14"/>
      <c r="O5066" s="14"/>
      <c r="P5066" s="14"/>
      <c r="Q5066" s="14"/>
      <c r="R5066" s="14"/>
      <c r="S5066" s="14"/>
      <c r="T5066" s="14"/>
      <c r="U5066" s="14"/>
      <c r="V5066" s="14"/>
      <c r="W5066" s="14"/>
      <c r="X5066" s="14"/>
      <c r="Y5066" s="14"/>
      <c r="Z5066" s="14"/>
    </row>
    <row r="5067">
      <c r="A5067" s="14"/>
      <c r="B5067" s="14"/>
      <c r="C5067" s="14"/>
      <c r="D5067" s="14"/>
      <c r="E5067" s="14"/>
      <c r="F5067" s="14"/>
      <c r="G5067" s="14"/>
      <c r="H5067" s="14"/>
      <c r="I5067" s="14"/>
      <c r="J5067" s="14"/>
      <c r="K5067" s="14"/>
      <c r="L5067" s="14"/>
      <c r="M5067" s="14"/>
      <c r="N5067" s="14"/>
      <c r="O5067" s="14"/>
      <c r="P5067" s="14"/>
      <c r="Q5067" s="14"/>
      <c r="R5067" s="14"/>
      <c r="S5067" s="14"/>
      <c r="T5067" s="14"/>
      <c r="U5067" s="14"/>
      <c r="V5067" s="14"/>
      <c r="W5067" s="14"/>
      <c r="X5067" s="14"/>
      <c r="Y5067" s="14"/>
      <c r="Z5067" s="14"/>
    </row>
    <row r="5068">
      <c r="A5068" s="14"/>
      <c r="B5068" s="14"/>
      <c r="C5068" s="14"/>
      <c r="D5068" s="14"/>
      <c r="E5068" s="14"/>
      <c r="F5068" s="14"/>
      <c r="G5068" s="14"/>
      <c r="H5068" s="14"/>
      <c r="I5068" s="14"/>
      <c r="J5068" s="14"/>
      <c r="K5068" s="14"/>
      <c r="L5068" s="14"/>
      <c r="M5068" s="14"/>
      <c r="N5068" s="14"/>
      <c r="O5068" s="14"/>
      <c r="P5068" s="14"/>
      <c r="Q5068" s="14"/>
      <c r="R5068" s="14"/>
      <c r="S5068" s="14"/>
      <c r="T5068" s="14"/>
      <c r="U5068" s="14"/>
      <c r="V5068" s="14"/>
      <c r="W5068" s="14"/>
      <c r="X5068" s="14"/>
      <c r="Y5068" s="14"/>
      <c r="Z5068" s="14"/>
    </row>
    <row r="5069">
      <c r="A5069" s="14"/>
      <c r="B5069" s="14"/>
      <c r="C5069" s="14"/>
      <c r="D5069" s="14"/>
      <c r="E5069" s="14"/>
      <c r="F5069" s="14"/>
      <c r="G5069" s="14"/>
      <c r="H5069" s="14"/>
      <c r="I5069" s="14"/>
      <c r="J5069" s="14"/>
      <c r="K5069" s="14"/>
      <c r="L5069" s="14"/>
      <c r="M5069" s="14"/>
      <c r="N5069" s="14"/>
      <c r="O5069" s="14"/>
      <c r="P5069" s="14"/>
      <c r="Q5069" s="14"/>
      <c r="R5069" s="14"/>
      <c r="S5069" s="14"/>
      <c r="T5069" s="14"/>
      <c r="U5069" s="14"/>
      <c r="V5069" s="14"/>
      <c r="W5069" s="14"/>
      <c r="X5069" s="14"/>
      <c r="Y5069" s="14"/>
      <c r="Z5069" s="14"/>
    </row>
    <row r="5070">
      <c r="A5070" s="14"/>
      <c r="B5070" s="14"/>
      <c r="C5070" s="14"/>
      <c r="D5070" s="14"/>
      <c r="E5070" s="14"/>
      <c r="F5070" s="14"/>
      <c r="G5070" s="14"/>
      <c r="H5070" s="14"/>
      <c r="I5070" s="14"/>
      <c r="J5070" s="14"/>
      <c r="K5070" s="14"/>
      <c r="L5070" s="14"/>
      <c r="M5070" s="14"/>
      <c r="N5070" s="14"/>
      <c r="O5070" s="14"/>
      <c r="P5070" s="14"/>
      <c r="Q5070" s="14"/>
      <c r="R5070" s="14"/>
      <c r="S5070" s="14"/>
      <c r="T5070" s="14"/>
      <c r="U5070" s="14"/>
      <c r="V5070" s="14"/>
      <c r="W5070" s="14"/>
      <c r="X5070" s="14"/>
      <c r="Y5070" s="14"/>
      <c r="Z5070" s="14"/>
    </row>
    <row r="5071">
      <c r="A5071" s="14"/>
      <c r="B5071" s="14"/>
      <c r="C5071" s="14"/>
      <c r="D5071" s="14"/>
      <c r="E5071" s="14"/>
      <c r="F5071" s="14"/>
      <c r="G5071" s="14"/>
      <c r="H5071" s="14"/>
      <c r="I5071" s="14"/>
      <c r="J5071" s="14"/>
      <c r="K5071" s="14"/>
      <c r="L5071" s="14"/>
      <c r="M5071" s="14"/>
      <c r="N5071" s="14"/>
      <c r="O5071" s="14"/>
      <c r="P5071" s="14"/>
      <c r="Q5071" s="14"/>
      <c r="R5071" s="14"/>
      <c r="S5071" s="14"/>
      <c r="T5071" s="14"/>
      <c r="U5071" s="14"/>
      <c r="V5071" s="14"/>
      <c r="W5071" s="14"/>
      <c r="X5071" s="14"/>
      <c r="Y5071" s="14"/>
      <c r="Z5071" s="14"/>
    </row>
    <row r="5072">
      <c r="A5072" s="14"/>
      <c r="B5072" s="14"/>
      <c r="C5072" s="14"/>
      <c r="D5072" s="14"/>
      <c r="E5072" s="14"/>
      <c r="F5072" s="14"/>
      <c r="G5072" s="14"/>
      <c r="H5072" s="14"/>
      <c r="I5072" s="14"/>
      <c r="J5072" s="14"/>
      <c r="K5072" s="14"/>
      <c r="L5072" s="14"/>
      <c r="M5072" s="14"/>
      <c r="N5072" s="14"/>
      <c r="O5072" s="14"/>
      <c r="P5072" s="14"/>
      <c r="Q5072" s="14"/>
      <c r="R5072" s="14"/>
      <c r="S5072" s="14"/>
      <c r="T5072" s="14"/>
      <c r="U5072" s="14"/>
      <c r="V5072" s="14"/>
      <c r="W5072" s="14"/>
      <c r="X5072" s="14"/>
      <c r="Y5072" s="14"/>
      <c r="Z5072" s="14"/>
    </row>
    <row r="5073">
      <c r="A5073" s="14"/>
      <c r="B5073" s="14"/>
      <c r="C5073" s="14"/>
      <c r="D5073" s="14"/>
      <c r="E5073" s="14"/>
      <c r="F5073" s="14"/>
      <c r="G5073" s="14"/>
      <c r="H5073" s="14"/>
      <c r="I5073" s="14"/>
      <c r="J5073" s="14"/>
      <c r="K5073" s="14"/>
      <c r="L5073" s="14"/>
      <c r="M5073" s="14"/>
      <c r="N5073" s="14"/>
      <c r="O5073" s="14"/>
      <c r="P5073" s="14"/>
      <c r="Q5073" s="14"/>
      <c r="R5073" s="14"/>
      <c r="S5073" s="14"/>
      <c r="T5073" s="14"/>
      <c r="U5073" s="14"/>
      <c r="V5073" s="14"/>
      <c r="W5073" s="14"/>
      <c r="X5073" s="14"/>
      <c r="Y5073" s="14"/>
      <c r="Z5073" s="14"/>
    </row>
    <row r="5074">
      <c r="A5074" s="14"/>
      <c r="B5074" s="14"/>
      <c r="C5074" s="14"/>
      <c r="D5074" s="14"/>
      <c r="E5074" s="14"/>
      <c r="F5074" s="14"/>
      <c r="G5074" s="14"/>
      <c r="H5074" s="14"/>
      <c r="I5074" s="14"/>
      <c r="J5074" s="14"/>
      <c r="K5074" s="14"/>
      <c r="L5074" s="14"/>
      <c r="M5074" s="14"/>
      <c r="N5074" s="14"/>
      <c r="O5074" s="14"/>
      <c r="P5074" s="14"/>
      <c r="Q5074" s="14"/>
      <c r="R5074" s="14"/>
      <c r="S5074" s="14"/>
      <c r="T5074" s="14"/>
      <c r="U5074" s="14"/>
      <c r="V5074" s="14"/>
      <c r="W5074" s="14"/>
      <c r="X5074" s="14"/>
      <c r="Y5074" s="14"/>
      <c r="Z5074" s="14"/>
    </row>
    <row r="5075">
      <c r="A5075" s="14"/>
      <c r="B5075" s="14"/>
      <c r="C5075" s="14"/>
      <c r="D5075" s="14"/>
      <c r="E5075" s="14"/>
      <c r="F5075" s="14"/>
      <c r="G5075" s="14"/>
      <c r="H5075" s="14"/>
      <c r="I5075" s="14"/>
      <c r="J5075" s="14"/>
      <c r="K5075" s="14"/>
      <c r="L5075" s="14"/>
      <c r="M5075" s="14"/>
      <c r="N5075" s="14"/>
      <c r="O5075" s="14"/>
      <c r="P5075" s="14"/>
      <c r="Q5075" s="14"/>
      <c r="R5075" s="14"/>
      <c r="S5075" s="14"/>
      <c r="T5075" s="14"/>
      <c r="U5075" s="14"/>
      <c r="V5075" s="14"/>
      <c r="W5075" s="14"/>
      <c r="X5075" s="14"/>
      <c r="Y5075" s="14"/>
      <c r="Z5075" s="14"/>
    </row>
    <row r="5076">
      <c r="A5076" s="14"/>
      <c r="B5076" s="14"/>
      <c r="C5076" s="14"/>
      <c r="D5076" s="14"/>
      <c r="E5076" s="14"/>
      <c r="F5076" s="14"/>
      <c r="G5076" s="14"/>
      <c r="H5076" s="14"/>
      <c r="I5076" s="14"/>
      <c r="J5076" s="14"/>
      <c r="K5076" s="14"/>
      <c r="L5076" s="14"/>
      <c r="M5076" s="14"/>
      <c r="N5076" s="14"/>
      <c r="O5076" s="14"/>
      <c r="P5076" s="14"/>
      <c r="Q5076" s="14"/>
      <c r="R5076" s="14"/>
      <c r="S5076" s="14"/>
      <c r="T5076" s="14"/>
      <c r="U5076" s="14"/>
      <c r="V5076" s="14"/>
      <c r="W5076" s="14"/>
      <c r="X5076" s="14"/>
      <c r="Y5076" s="14"/>
      <c r="Z5076" s="14"/>
    </row>
    <row r="5077">
      <c r="A5077" s="14"/>
      <c r="B5077" s="14"/>
      <c r="C5077" s="14"/>
      <c r="D5077" s="14"/>
      <c r="E5077" s="14"/>
      <c r="F5077" s="14"/>
      <c r="G5077" s="14"/>
      <c r="H5077" s="14"/>
      <c r="I5077" s="14"/>
      <c r="J5077" s="14"/>
      <c r="K5077" s="14"/>
      <c r="L5077" s="14"/>
      <c r="M5077" s="14"/>
      <c r="N5077" s="14"/>
      <c r="O5077" s="14"/>
      <c r="P5077" s="14"/>
      <c r="Q5077" s="14"/>
      <c r="R5077" s="14"/>
      <c r="S5077" s="14"/>
      <c r="T5077" s="14"/>
      <c r="U5077" s="14"/>
      <c r="V5077" s="14"/>
      <c r="W5077" s="14"/>
      <c r="X5077" s="14"/>
      <c r="Y5077" s="14"/>
      <c r="Z5077" s="14"/>
    </row>
    <row r="5078">
      <c r="A5078" s="14"/>
      <c r="B5078" s="14"/>
      <c r="C5078" s="14"/>
      <c r="D5078" s="14"/>
      <c r="E5078" s="14"/>
      <c r="F5078" s="14"/>
      <c r="G5078" s="14"/>
      <c r="H5078" s="14"/>
      <c r="I5078" s="14"/>
      <c r="J5078" s="14"/>
      <c r="K5078" s="14"/>
      <c r="L5078" s="14"/>
      <c r="M5078" s="14"/>
      <c r="N5078" s="14"/>
      <c r="O5078" s="14"/>
      <c r="P5078" s="14"/>
      <c r="Q5078" s="14"/>
      <c r="R5078" s="14"/>
      <c r="S5078" s="14"/>
      <c r="T5078" s="14"/>
      <c r="U5078" s="14"/>
      <c r="V5078" s="14"/>
      <c r="W5078" s="14"/>
      <c r="X5078" s="14"/>
      <c r="Y5078" s="14"/>
      <c r="Z5078" s="14"/>
    </row>
    <row r="5079">
      <c r="A5079" s="14"/>
      <c r="B5079" s="14"/>
      <c r="C5079" s="14"/>
      <c r="D5079" s="14"/>
      <c r="E5079" s="14"/>
      <c r="F5079" s="14"/>
      <c r="G5079" s="14"/>
      <c r="H5079" s="14"/>
      <c r="I5079" s="14"/>
      <c r="J5079" s="14"/>
      <c r="K5079" s="14"/>
      <c r="L5079" s="14"/>
      <c r="M5079" s="14"/>
      <c r="N5079" s="14"/>
      <c r="O5079" s="14"/>
      <c r="P5079" s="14"/>
      <c r="Q5079" s="14"/>
      <c r="R5079" s="14"/>
      <c r="S5079" s="14"/>
      <c r="T5079" s="14"/>
      <c r="U5079" s="14"/>
      <c r="V5079" s="14"/>
      <c r="W5079" s="14"/>
      <c r="X5079" s="14"/>
      <c r="Y5079" s="14"/>
      <c r="Z5079" s="14"/>
    </row>
    <row r="5080">
      <c r="A5080" s="14"/>
      <c r="B5080" s="14"/>
      <c r="C5080" s="14"/>
      <c r="D5080" s="14"/>
      <c r="E5080" s="14"/>
      <c r="F5080" s="14"/>
      <c r="G5080" s="14"/>
      <c r="H5080" s="14"/>
      <c r="I5080" s="14"/>
      <c r="J5080" s="14"/>
      <c r="K5080" s="14"/>
      <c r="L5080" s="14"/>
      <c r="M5080" s="14"/>
      <c r="N5080" s="14"/>
      <c r="O5080" s="14"/>
      <c r="P5080" s="14"/>
      <c r="Q5080" s="14"/>
      <c r="R5080" s="14"/>
      <c r="S5080" s="14"/>
      <c r="T5080" s="14"/>
      <c r="U5080" s="14"/>
      <c r="V5080" s="14"/>
      <c r="W5080" s="14"/>
      <c r="X5080" s="14"/>
      <c r="Y5080" s="14"/>
      <c r="Z5080" s="14"/>
    </row>
    <row r="5081">
      <c r="A5081" s="14"/>
      <c r="B5081" s="14"/>
      <c r="C5081" s="14"/>
      <c r="D5081" s="14"/>
      <c r="E5081" s="14"/>
      <c r="F5081" s="14"/>
      <c r="G5081" s="14"/>
      <c r="H5081" s="14"/>
      <c r="I5081" s="14"/>
      <c r="J5081" s="14"/>
      <c r="K5081" s="14"/>
      <c r="L5081" s="14"/>
      <c r="M5081" s="14"/>
      <c r="N5081" s="14"/>
      <c r="O5081" s="14"/>
      <c r="P5081" s="14"/>
      <c r="Q5081" s="14"/>
      <c r="R5081" s="14"/>
      <c r="S5081" s="14"/>
      <c r="T5081" s="14"/>
      <c r="U5081" s="14"/>
      <c r="V5081" s="14"/>
      <c r="W5081" s="14"/>
      <c r="X5081" s="14"/>
      <c r="Y5081" s="14"/>
      <c r="Z5081" s="14"/>
    </row>
    <row r="5082">
      <c r="A5082" s="14"/>
      <c r="B5082" s="14"/>
      <c r="C5082" s="14"/>
      <c r="D5082" s="14"/>
      <c r="E5082" s="14"/>
      <c r="F5082" s="14"/>
      <c r="G5082" s="14"/>
      <c r="H5082" s="14"/>
      <c r="I5082" s="14"/>
      <c r="J5082" s="14"/>
      <c r="K5082" s="14"/>
      <c r="L5082" s="14"/>
      <c r="M5082" s="14"/>
      <c r="N5082" s="14"/>
      <c r="O5082" s="14"/>
      <c r="P5082" s="14"/>
      <c r="Q5082" s="14"/>
      <c r="R5082" s="14"/>
      <c r="S5082" s="14"/>
      <c r="T5082" s="14"/>
      <c r="U5082" s="14"/>
      <c r="V5082" s="14"/>
      <c r="W5082" s="14"/>
      <c r="X5082" s="14"/>
      <c r="Y5082" s="14"/>
      <c r="Z5082" s="14"/>
    </row>
    <row r="5083">
      <c r="A5083" s="14"/>
      <c r="B5083" s="14"/>
      <c r="C5083" s="14"/>
      <c r="D5083" s="14"/>
      <c r="E5083" s="14"/>
      <c r="F5083" s="14"/>
      <c r="G5083" s="14"/>
      <c r="H5083" s="14"/>
      <c r="I5083" s="14"/>
      <c r="J5083" s="14"/>
      <c r="K5083" s="14"/>
      <c r="L5083" s="14"/>
      <c r="M5083" s="14"/>
      <c r="N5083" s="14"/>
      <c r="O5083" s="14"/>
      <c r="P5083" s="14"/>
      <c r="Q5083" s="14"/>
      <c r="R5083" s="14"/>
      <c r="S5083" s="14"/>
      <c r="T5083" s="14"/>
      <c r="U5083" s="14"/>
      <c r="V5083" s="14"/>
      <c r="W5083" s="14"/>
      <c r="X5083" s="14"/>
      <c r="Y5083" s="14"/>
      <c r="Z5083" s="14"/>
    </row>
    <row r="5084">
      <c r="A5084" s="14"/>
      <c r="B5084" s="14"/>
      <c r="C5084" s="14"/>
      <c r="D5084" s="14"/>
      <c r="E5084" s="14"/>
      <c r="F5084" s="14"/>
      <c r="G5084" s="14"/>
      <c r="H5084" s="14"/>
      <c r="I5084" s="14"/>
      <c r="J5084" s="14"/>
      <c r="K5084" s="14"/>
      <c r="L5084" s="14"/>
      <c r="M5084" s="14"/>
      <c r="N5084" s="14"/>
      <c r="O5084" s="14"/>
      <c r="P5084" s="14"/>
      <c r="Q5084" s="14"/>
      <c r="R5084" s="14"/>
      <c r="S5084" s="14"/>
      <c r="T5084" s="14"/>
      <c r="U5084" s="14"/>
      <c r="V5084" s="14"/>
      <c r="W5084" s="14"/>
      <c r="X5084" s="14"/>
      <c r="Y5084" s="14"/>
      <c r="Z5084" s="14"/>
    </row>
    <row r="5085">
      <c r="A5085" s="14"/>
      <c r="B5085" s="14"/>
      <c r="C5085" s="14"/>
      <c r="D5085" s="14"/>
      <c r="E5085" s="14"/>
      <c r="F5085" s="14"/>
      <c r="G5085" s="14"/>
      <c r="H5085" s="14"/>
      <c r="I5085" s="14"/>
      <c r="J5085" s="14"/>
      <c r="K5085" s="14"/>
      <c r="L5085" s="14"/>
      <c r="M5085" s="14"/>
      <c r="N5085" s="14"/>
      <c r="O5085" s="14"/>
      <c r="P5085" s="14"/>
      <c r="Q5085" s="14"/>
      <c r="R5085" s="14"/>
      <c r="S5085" s="14"/>
      <c r="T5085" s="14"/>
      <c r="U5085" s="14"/>
      <c r="V5085" s="14"/>
      <c r="W5085" s="14"/>
      <c r="X5085" s="14"/>
      <c r="Y5085" s="14"/>
      <c r="Z5085" s="14"/>
    </row>
    <row r="5086">
      <c r="A5086" s="14"/>
      <c r="B5086" s="14"/>
      <c r="C5086" s="14"/>
      <c r="D5086" s="14"/>
      <c r="E5086" s="14"/>
      <c r="F5086" s="14"/>
      <c r="G5086" s="14"/>
      <c r="H5086" s="14"/>
      <c r="I5086" s="14"/>
      <c r="J5086" s="14"/>
      <c r="K5086" s="14"/>
      <c r="L5086" s="14"/>
      <c r="M5086" s="14"/>
      <c r="N5086" s="14"/>
      <c r="O5086" s="14"/>
      <c r="P5086" s="14"/>
      <c r="Q5086" s="14"/>
      <c r="R5086" s="14"/>
      <c r="S5086" s="14"/>
      <c r="T5086" s="14"/>
      <c r="U5086" s="14"/>
      <c r="V5086" s="14"/>
      <c r="W5086" s="14"/>
      <c r="X5086" s="14"/>
      <c r="Y5086" s="14"/>
      <c r="Z5086" s="14"/>
    </row>
    <row r="5087">
      <c r="A5087" s="14"/>
      <c r="B5087" s="14"/>
      <c r="C5087" s="14"/>
      <c r="D5087" s="14"/>
      <c r="E5087" s="14"/>
      <c r="F5087" s="14"/>
      <c r="G5087" s="14"/>
      <c r="H5087" s="14"/>
      <c r="I5087" s="14"/>
      <c r="J5087" s="14"/>
      <c r="K5087" s="14"/>
      <c r="L5087" s="14"/>
      <c r="M5087" s="14"/>
      <c r="N5087" s="14"/>
      <c r="O5087" s="14"/>
      <c r="P5087" s="14"/>
      <c r="Q5087" s="14"/>
      <c r="R5087" s="14"/>
      <c r="S5087" s="14"/>
      <c r="T5087" s="14"/>
      <c r="U5087" s="14"/>
      <c r="V5087" s="14"/>
      <c r="W5087" s="14"/>
      <c r="X5087" s="14"/>
      <c r="Y5087" s="14"/>
      <c r="Z5087" s="14"/>
    </row>
    <row r="5088">
      <c r="A5088" s="14"/>
      <c r="B5088" s="14"/>
      <c r="C5088" s="14"/>
      <c r="D5088" s="14"/>
      <c r="E5088" s="14"/>
      <c r="F5088" s="14"/>
      <c r="G5088" s="14"/>
      <c r="H5088" s="14"/>
      <c r="I5088" s="14"/>
      <c r="J5088" s="14"/>
      <c r="K5088" s="14"/>
      <c r="L5088" s="14"/>
      <c r="M5088" s="14"/>
      <c r="N5088" s="14"/>
      <c r="O5088" s="14"/>
      <c r="P5088" s="14"/>
      <c r="Q5088" s="14"/>
      <c r="R5088" s="14"/>
      <c r="S5088" s="14"/>
      <c r="T5088" s="14"/>
      <c r="U5088" s="14"/>
      <c r="V5088" s="14"/>
      <c r="W5088" s="14"/>
      <c r="X5088" s="14"/>
      <c r="Y5088" s="14"/>
      <c r="Z5088" s="14"/>
    </row>
    <row r="5089">
      <c r="A5089" s="14"/>
      <c r="B5089" s="14"/>
      <c r="C5089" s="14"/>
      <c r="D5089" s="14"/>
      <c r="E5089" s="14"/>
      <c r="F5089" s="14"/>
      <c r="G5089" s="14"/>
      <c r="H5089" s="14"/>
      <c r="I5089" s="14"/>
      <c r="J5089" s="14"/>
      <c r="K5089" s="14"/>
      <c r="L5089" s="14"/>
      <c r="M5089" s="14"/>
      <c r="N5089" s="14"/>
      <c r="O5089" s="14"/>
      <c r="P5089" s="14"/>
      <c r="Q5089" s="14"/>
      <c r="R5089" s="14"/>
      <c r="S5089" s="14"/>
      <c r="T5089" s="14"/>
      <c r="U5089" s="14"/>
      <c r="V5089" s="14"/>
      <c r="W5089" s="14"/>
      <c r="X5089" s="14"/>
      <c r="Y5089" s="14"/>
      <c r="Z5089" s="14"/>
    </row>
    <row r="5090">
      <c r="A5090" s="14"/>
      <c r="B5090" s="14"/>
      <c r="C5090" s="14"/>
      <c r="D5090" s="14"/>
      <c r="E5090" s="14"/>
      <c r="F5090" s="14"/>
      <c r="G5090" s="14"/>
      <c r="H5090" s="14"/>
      <c r="I5090" s="14"/>
      <c r="J5090" s="14"/>
      <c r="K5090" s="14"/>
      <c r="L5090" s="14"/>
      <c r="M5090" s="14"/>
      <c r="N5090" s="14"/>
      <c r="O5090" s="14"/>
      <c r="P5090" s="14"/>
      <c r="Q5090" s="14"/>
      <c r="R5090" s="14"/>
      <c r="S5090" s="14"/>
      <c r="T5090" s="14"/>
      <c r="U5090" s="14"/>
      <c r="V5090" s="14"/>
      <c r="W5090" s="14"/>
      <c r="X5090" s="14"/>
      <c r="Y5090" s="14"/>
      <c r="Z5090" s="14"/>
    </row>
    <row r="5091">
      <c r="A5091" s="14"/>
      <c r="B5091" s="14"/>
      <c r="C5091" s="14"/>
      <c r="D5091" s="14"/>
      <c r="E5091" s="14"/>
      <c r="F5091" s="14"/>
      <c r="G5091" s="14"/>
      <c r="H5091" s="14"/>
      <c r="I5091" s="14"/>
      <c r="J5091" s="14"/>
      <c r="K5091" s="14"/>
      <c r="L5091" s="14"/>
      <c r="M5091" s="14"/>
      <c r="N5091" s="14"/>
      <c r="O5091" s="14"/>
      <c r="P5091" s="14"/>
      <c r="Q5091" s="14"/>
      <c r="R5091" s="14"/>
      <c r="S5091" s="14"/>
      <c r="T5091" s="14"/>
      <c r="U5091" s="14"/>
      <c r="V5091" s="14"/>
      <c r="W5091" s="14"/>
      <c r="X5091" s="14"/>
      <c r="Y5091" s="14"/>
      <c r="Z5091" s="14"/>
    </row>
    <row r="5092">
      <c r="A5092" s="14"/>
      <c r="B5092" s="14"/>
      <c r="C5092" s="14"/>
      <c r="D5092" s="14"/>
      <c r="E5092" s="14"/>
      <c r="F5092" s="14"/>
      <c r="G5092" s="14"/>
      <c r="H5092" s="14"/>
      <c r="I5092" s="14"/>
      <c r="J5092" s="14"/>
      <c r="K5092" s="14"/>
      <c r="L5092" s="14"/>
      <c r="M5092" s="14"/>
      <c r="N5092" s="14"/>
      <c r="O5092" s="14"/>
      <c r="P5092" s="14"/>
      <c r="Q5092" s="14"/>
      <c r="R5092" s="14"/>
      <c r="S5092" s="14"/>
      <c r="T5092" s="14"/>
      <c r="U5092" s="14"/>
      <c r="V5092" s="14"/>
      <c r="W5092" s="14"/>
      <c r="X5092" s="14"/>
      <c r="Y5092" s="14"/>
      <c r="Z5092" s="14"/>
    </row>
    <row r="5093">
      <c r="A5093" s="14"/>
      <c r="B5093" s="14"/>
      <c r="C5093" s="14"/>
      <c r="D5093" s="14"/>
      <c r="E5093" s="14"/>
      <c r="F5093" s="14"/>
      <c r="G5093" s="14"/>
      <c r="H5093" s="14"/>
      <c r="I5093" s="14"/>
      <c r="J5093" s="14"/>
      <c r="K5093" s="14"/>
      <c r="L5093" s="14"/>
      <c r="M5093" s="14"/>
      <c r="N5093" s="14"/>
      <c r="O5093" s="14"/>
      <c r="P5093" s="14"/>
      <c r="Q5093" s="14"/>
      <c r="R5093" s="14"/>
      <c r="S5093" s="14"/>
      <c r="T5093" s="14"/>
      <c r="U5093" s="14"/>
      <c r="V5093" s="14"/>
      <c r="W5093" s="14"/>
      <c r="X5093" s="14"/>
      <c r="Y5093" s="14"/>
      <c r="Z5093" s="14"/>
    </row>
    <row r="5094">
      <c r="A5094" s="14"/>
      <c r="B5094" s="14"/>
      <c r="C5094" s="14"/>
      <c r="D5094" s="14"/>
      <c r="E5094" s="14"/>
      <c r="F5094" s="14"/>
      <c r="G5094" s="14"/>
      <c r="H5094" s="14"/>
      <c r="I5094" s="14"/>
      <c r="J5094" s="14"/>
      <c r="K5094" s="14"/>
      <c r="L5094" s="14"/>
      <c r="M5094" s="14"/>
      <c r="N5094" s="14"/>
      <c r="O5094" s="14"/>
      <c r="P5094" s="14"/>
      <c r="Q5094" s="14"/>
      <c r="R5094" s="14"/>
      <c r="S5094" s="14"/>
      <c r="T5094" s="14"/>
      <c r="U5094" s="14"/>
      <c r="V5094" s="14"/>
      <c r="W5094" s="14"/>
      <c r="X5094" s="14"/>
      <c r="Y5094" s="14"/>
      <c r="Z5094" s="14"/>
    </row>
    <row r="5095">
      <c r="A5095" s="14"/>
      <c r="B5095" s="14"/>
      <c r="C5095" s="14"/>
      <c r="D5095" s="14"/>
      <c r="E5095" s="14"/>
      <c r="F5095" s="14"/>
      <c r="G5095" s="14"/>
      <c r="H5095" s="14"/>
      <c r="I5095" s="14"/>
      <c r="J5095" s="14"/>
      <c r="K5095" s="14"/>
      <c r="L5095" s="14"/>
      <c r="M5095" s="14"/>
      <c r="N5095" s="14"/>
      <c r="O5095" s="14"/>
      <c r="P5095" s="14"/>
      <c r="Q5095" s="14"/>
      <c r="R5095" s="14"/>
      <c r="S5095" s="14"/>
      <c r="T5095" s="14"/>
      <c r="U5095" s="14"/>
      <c r="V5095" s="14"/>
      <c r="W5095" s="14"/>
      <c r="X5095" s="14"/>
      <c r="Y5095" s="14"/>
      <c r="Z5095" s="14"/>
    </row>
    <row r="5096">
      <c r="A5096" s="14"/>
      <c r="B5096" s="14"/>
      <c r="C5096" s="14"/>
      <c r="D5096" s="14"/>
      <c r="E5096" s="14"/>
      <c r="F5096" s="14"/>
      <c r="G5096" s="14"/>
      <c r="H5096" s="14"/>
      <c r="I5096" s="14"/>
      <c r="J5096" s="14"/>
      <c r="K5096" s="14"/>
      <c r="L5096" s="14"/>
      <c r="M5096" s="14"/>
      <c r="N5096" s="14"/>
      <c r="O5096" s="14"/>
      <c r="P5096" s="14"/>
      <c r="Q5096" s="14"/>
      <c r="R5096" s="14"/>
      <c r="S5096" s="14"/>
      <c r="T5096" s="14"/>
      <c r="U5096" s="14"/>
      <c r="V5096" s="14"/>
      <c r="W5096" s="14"/>
      <c r="X5096" s="14"/>
      <c r="Y5096" s="14"/>
      <c r="Z5096" s="14"/>
    </row>
    <row r="5097">
      <c r="A5097" s="14"/>
      <c r="B5097" s="14"/>
      <c r="C5097" s="14"/>
      <c r="D5097" s="14"/>
      <c r="E5097" s="14"/>
      <c r="F5097" s="14"/>
      <c r="G5097" s="14"/>
      <c r="H5097" s="14"/>
      <c r="I5097" s="14"/>
      <c r="J5097" s="14"/>
      <c r="K5097" s="14"/>
      <c r="L5097" s="14"/>
      <c r="M5097" s="14"/>
      <c r="N5097" s="14"/>
      <c r="O5097" s="14"/>
      <c r="P5097" s="14"/>
      <c r="Q5097" s="14"/>
      <c r="R5097" s="14"/>
      <c r="S5097" s="14"/>
      <c r="T5097" s="14"/>
      <c r="U5097" s="14"/>
      <c r="V5097" s="14"/>
      <c r="W5097" s="14"/>
      <c r="X5097" s="14"/>
      <c r="Y5097" s="14"/>
      <c r="Z5097" s="14"/>
    </row>
    <row r="5098">
      <c r="A5098" s="14"/>
      <c r="B5098" s="14"/>
      <c r="C5098" s="14"/>
      <c r="D5098" s="14"/>
      <c r="E5098" s="14"/>
      <c r="F5098" s="14"/>
      <c r="G5098" s="14"/>
      <c r="H5098" s="14"/>
      <c r="I5098" s="14"/>
      <c r="J5098" s="14"/>
      <c r="K5098" s="14"/>
      <c r="L5098" s="14"/>
      <c r="M5098" s="14"/>
      <c r="N5098" s="14"/>
      <c r="O5098" s="14"/>
      <c r="P5098" s="14"/>
      <c r="Q5098" s="14"/>
      <c r="R5098" s="14"/>
      <c r="S5098" s="14"/>
      <c r="T5098" s="14"/>
      <c r="U5098" s="14"/>
      <c r="V5098" s="14"/>
      <c r="W5098" s="14"/>
      <c r="X5098" s="14"/>
      <c r="Y5098" s="14"/>
      <c r="Z5098" s="14"/>
    </row>
    <row r="5099">
      <c r="A5099" s="14"/>
      <c r="B5099" s="14"/>
      <c r="C5099" s="14"/>
      <c r="D5099" s="14"/>
      <c r="E5099" s="14"/>
      <c r="F5099" s="14"/>
      <c r="G5099" s="14"/>
      <c r="H5099" s="14"/>
      <c r="I5099" s="14"/>
      <c r="J5099" s="14"/>
      <c r="K5099" s="14"/>
      <c r="L5099" s="14"/>
      <c r="M5099" s="14"/>
      <c r="N5099" s="14"/>
      <c r="O5099" s="14"/>
      <c r="P5099" s="14"/>
      <c r="Q5099" s="14"/>
      <c r="R5099" s="14"/>
      <c r="S5099" s="14"/>
      <c r="T5099" s="14"/>
      <c r="U5099" s="14"/>
      <c r="V5099" s="14"/>
      <c r="W5099" s="14"/>
      <c r="X5099" s="14"/>
      <c r="Y5099" s="14"/>
      <c r="Z5099" s="14"/>
    </row>
    <row r="5100">
      <c r="A5100" s="14"/>
      <c r="B5100" s="14"/>
      <c r="C5100" s="14"/>
      <c r="D5100" s="14"/>
      <c r="E5100" s="14"/>
      <c r="F5100" s="14"/>
      <c r="G5100" s="14"/>
      <c r="H5100" s="14"/>
      <c r="I5100" s="14"/>
      <c r="J5100" s="14"/>
      <c r="K5100" s="14"/>
      <c r="L5100" s="14"/>
      <c r="M5100" s="14"/>
      <c r="N5100" s="14"/>
      <c r="O5100" s="14"/>
      <c r="P5100" s="14"/>
      <c r="Q5100" s="14"/>
      <c r="R5100" s="14"/>
      <c r="S5100" s="14"/>
      <c r="T5100" s="14"/>
      <c r="U5100" s="14"/>
      <c r="V5100" s="14"/>
      <c r="W5100" s="14"/>
      <c r="X5100" s="14"/>
      <c r="Y5100" s="14"/>
      <c r="Z5100" s="14"/>
    </row>
    <row r="5101">
      <c r="A5101" s="14"/>
      <c r="B5101" s="14"/>
      <c r="C5101" s="14"/>
      <c r="D5101" s="14"/>
      <c r="E5101" s="14"/>
      <c r="F5101" s="14"/>
      <c r="G5101" s="14"/>
      <c r="H5101" s="14"/>
      <c r="I5101" s="14"/>
      <c r="J5101" s="14"/>
      <c r="K5101" s="14"/>
      <c r="L5101" s="14"/>
      <c r="M5101" s="14"/>
      <c r="N5101" s="14"/>
      <c r="O5101" s="14"/>
      <c r="P5101" s="14"/>
      <c r="Q5101" s="14"/>
      <c r="R5101" s="14"/>
      <c r="S5101" s="14"/>
      <c r="T5101" s="14"/>
      <c r="U5101" s="14"/>
      <c r="V5101" s="14"/>
      <c r="W5101" s="14"/>
      <c r="X5101" s="14"/>
      <c r="Y5101" s="14"/>
      <c r="Z5101" s="14"/>
    </row>
    <row r="5102">
      <c r="A5102" s="14"/>
      <c r="B5102" s="14"/>
      <c r="C5102" s="14"/>
      <c r="D5102" s="14"/>
      <c r="E5102" s="14"/>
      <c r="F5102" s="14"/>
      <c r="G5102" s="14"/>
      <c r="H5102" s="14"/>
      <c r="I5102" s="14"/>
      <c r="J5102" s="14"/>
      <c r="K5102" s="14"/>
      <c r="L5102" s="14"/>
      <c r="M5102" s="14"/>
      <c r="N5102" s="14"/>
      <c r="O5102" s="14"/>
      <c r="P5102" s="14"/>
      <c r="Q5102" s="14"/>
      <c r="R5102" s="14"/>
      <c r="S5102" s="14"/>
      <c r="T5102" s="14"/>
      <c r="U5102" s="14"/>
      <c r="V5102" s="14"/>
      <c r="W5102" s="14"/>
      <c r="X5102" s="14"/>
      <c r="Y5102" s="14"/>
      <c r="Z5102" s="14"/>
    </row>
    <row r="5103">
      <c r="A5103" s="14"/>
      <c r="B5103" s="14"/>
      <c r="C5103" s="14"/>
      <c r="D5103" s="14"/>
      <c r="E5103" s="14"/>
      <c r="F5103" s="14"/>
      <c r="G5103" s="14"/>
      <c r="H5103" s="14"/>
      <c r="I5103" s="14"/>
      <c r="J5103" s="14"/>
      <c r="K5103" s="14"/>
      <c r="L5103" s="14"/>
      <c r="M5103" s="14"/>
      <c r="N5103" s="14"/>
      <c r="O5103" s="14"/>
      <c r="P5103" s="14"/>
      <c r="Q5103" s="14"/>
      <c r="R5103" s="14"/>
      <c r="S5103" s="14"/>
      <c r="T5103" s="14"/>
      <c r="U5103" s="14"/>
      <c r="V5103" s="14"/>
      <c r="W5103" s="14"/>
      <c r="X5103" s="14"/>
      <c r="Y5103" s="14"/>
      <c r="Z5103" s="14"/>
    </row>
    <row r="5104">
      <c r="A5104" s="14"/>
      <c r="B5104" s="14"/>
      <c r="C5104" s="14"/>
      <c r="D5104" s="14"/>
      <c r="E5104" s="14"/>
      <c r="F5104" s="14"/>
      <c r="G5104" s="14"/>
      <c r="H5104" s="14"/>
      <c r="I5104" s="14"/>
      <c r="J5104" s="14"/>
      <c r="K5104" s="14"/>
      <c r="L5104" s="14"/>
      <c r="M5104" s="14"/>
      <c r="N5104" s="14"/>
      <c r="O5104" s="14"/>
      <c r="P5104" s="14"/>
      <c r="Q5104" s="14"/>
      <c r="R5104" s="14"/>
      <c r="S5104" s="14"/>
      <c r="T5104" s="14"/>
      <c r="U5104" s="14"/>
      <c r="V5104" s="14"/>
      <c r="W5104" s="14"/>
      <c r="X5104" s="14"/>
      <c r="Y5104" s="14"/>
      <c r="Z5104" s="14"/>
    </row>
    <row r="5105">
      <c r="A5105" s="14"/>
      <c r="B5105" s="14"/>
      <c r="C5105" s="14"/>
      <c r="D5105" s="14"/>
      <c r="E5105" s="14"/>
      <c r="F5105" s="14"/>
      <c r="G5105" s="14"/>
      <c r="H5105" s="14"/>
      <c r="I5105" s="14"/>
      <c r="J5105" s="14"/>
      <c r="K5105" s="14"/>
      <c r="L5105" s="14"/>
      <c r="M5105" s="14"/>
      <c r="N5105" s="14"/>
      <c r="O5105" s="14"/>
      <c r="P5105" s="14"/>
      <c r="Q5105" s="14"/>
      <c r="R5105" s="14"/>
      <c r="S5105" s="14"/>
      <c r="T5105" s="14"/>
      <c r="U5105" s="14"/>
      <c r="V5105" s="14"/>
      <c r="W5105" s="14"/>
      <c r="X5105" s="14"/>
      <c r="Y5105" s="14"/>
      <c r="Z5105" s="14"/>
    </row>
    <row r="5106">
      <c r="A5106" s="14"/>
      <c r="B5106" s="14"/>
      <c r="C5106" s="14"/>
      <c r="D5106" s="14"/>
      <c r="E5106" s="14"/>
      <c r="F5106" s="14"/>
      <c r="G5106" s="14"/>
      <c r="H5106" s="14"/>
      <c r="I5106" s="14"/>
      <c r="J5106" s="14"/>
      <c r="K5106" s="14"/>
      <c r="L5106" s="14"/>
      <c r="M5106" s="14"/>
      <c r="N5106" s="14"/>
      <c r="O5106" s="14"/>
      <c r="P5106" s="14"/>
      <c r="Q5106" s="14"/>
      <c r="R5106" s="14"/>
      <c r="S5106" s="14"/>
      <c r="T5106" s="14"/>
      <c r="U5106" s="14"/>
      <c r="V5106" s="14"/>
      <c r="W5106" s="14"/>
      <c r="X5106" s="14"/>
      <c r="Y5106" s="14"/>
      <c r="Z5106" s="14"/>
    </row>
    <row r="5107">
      <c r="A5107" s="14"/>
      <c r="B5107" s="14"/>
      <c r="C5107" s="14"/>
      <c r="D5107" s="14"/>
      <c r="E5107" s="14"/>
      <c r="F5107" s="14"/>
      <c r="G5107" s="14"/>
      <c r="H5107" s="14"/>
      <c r="I5107" s="14"/>
      <c r="J5107" s="14"/>
      <c r="K5107" s="14"/>
      <c r="L5107" s="14"/>
      <c r="M5107" s="14"/>
      <c r="N5107" s="14"/>
      <c r="O5107" s="14"/>
      <c r="P5107" s="14"/>
      <c r="Q5107" s="14"/>
      <c r="R5107" s="14"/>
      <c r="S5107" s="14"/>
      <c r="T5107" s="14"/>
      <c r="U5107" s="14"/>
      <c r="V5107" s="14"/>
      <c r="W5107" s="14"/>
      <c r="X5107" s="14"/>
      <c r="Y5107" s="14"/>
      <c r="Z5107" s="14"/>
    </row>
    <row r="5108">
      <c r="A5108" s="14"/>
      <c r="B5108" s="14"/>
      <c r="C5108" s="14"/>
      <c r="D5108" s="14"/>
      <c r="E5108" s="14"/>
      <c r="F5108" s="14"/>
      <c r="G5108" s="14"/>
      <c r="H5108" s="14"/>
      <c r="I5108" s="14"/>
      <c r="J5108" s="14"/>
      <c r="K5108" s="14"/>
      <c r="L5108" s="14"/>
      <c r="M5108" s="14"/>
      <c r="N5108" s="14"/>
      <c r="O5108" s="14"/>
      <c r="P5108" s="14"/>
      <c r="Q5108" s="14"/>
      <c r="R5108" s="14"/>
      <c r="S5108" s="14"/>
      <c r="T5108" s="14"/>
      <c r="U5108" s="14"/>
      <c r="V5108" s="14"/>
      <c r="W5108" s="14"/>
      <c r="X5108" s="14"/>
      <c r="Y5108" s="14"/>
      <c r="Z5108" s="14"/>
    </row>
    <row r="5109">
      <c r="A5109" s="14"/>
      <c r="B5109" s="14"/>
      <c r="C5109" s="14"/>
      <c r="D5109" s="14"/>
      <c r="E5109" s="14"/>
      <c r="F5109" s="14"/>
      <c r="G5109" s="14"/>
      <c r="H5109" s="14"/>
      <c r="I5109" s="14"/>
      <c r="J5109" s="14"/>
      <c r="K5109" s="14"/>
      <c r="L5109" s="14"/>
      <c r="M5109" s="14"/>
      <c r="N5109" s="14"/>
      <c r="O5109" s="14"/>
      <c r="P5109" s="14"/>
      <c r="Q5109" s="14"/>
      <c r="R5109" s="14"/>
      <c r="S5109" s="14"/>
      <c r="T5109" s="14"/>
      <c r="U5109" s="14"/>
      <c r="V5109" s="14"/>
      <c r="W5109" s="14"/>
      <c r="X5109" s="14"/>
      <c r="Y5109" s="14"/>
      <c r="Z5109" s="14"/>
    </row>
    <row r="5110">
      <c r="A5110" s="14"/>
      <c r="B5110" s="14"/>
      <c r="C5110" s="14"/>
      <c r="D5110" s="14"/>
      <c r="E5110" s="14"/>
      <c r="F5110" s="14"/>
      <c r="G5110" s="14"/>
      <c r="H5110" s="14"/>
      <c r="I5110" s="14"/>
      <c r="J5110" s="14"/>
      <c r="K5110" s="14"/>
      <c r="L5110" s="14"/>
      <c r="M5110" s="14"/>
      <c r="N5110" s="14"/>
      <c r="O5110" s="14"/>
      <c r="P5110" s="14"/>
      <c r="Q5110" s="14"/>
      <c r="R5110" s="14"/>
      <c r="S5110" s="14"/>
      <c r="T5110" s="14"/>
      <c r="U5110" s="14"/>
      <c r="V5110" s="14"/>
      <c r="W5110" s="14"/>
      <c r="X5110" s="14"/>
      <c r="Y5110" s="14"/>
      <c r="Z5110" s="14"/>
    </row>
    <row r="5111">
      <c r="A5111" s="14"/>
      <c r="B5111" s="14"/>
      <c r="C5111" s="14"/>
      <c r="D5111" s="14"/>
      <c r="E5111" s="14"/>
      <c r="F5111" s="14"/>
      <c r="G5111" s="14"/>
      <c r="H5111" s="14"/>
      <c r="I5111" s="14"/>
      <c r="J5111" s="14"/>
      <c r="K5111" s="14"/>
      <c r="L5111" s="14"/>
      <c r="M5111" s="14"/>
      <c r="N5111" s="14"/>
      <c r="O5111" s="14"/>
      <c r="P5111" s="14"/>
      <c r="Q5111" s="14"/>
      <c r="R5111" s="14"/>
      <c r="S5111" s="14"/>
      <c r="T5111" s="14"/>
      <c r="U5111" s="14"/>
      <c r="V5111" s="14"/>
      <c r="W5111" s="14"/>
      <c r="X5111" s="14"/>
      <c r="Y5111" s="14"/>
      <c r="Z5111" s="14"/>
    </row>
    <row r="5112">
      <c r="A5112" s="14"/>
      <c r="B5112" s="14"/>
      <c r="C5112" s="14"/>
      <c r="D5112" s="14"/>
      <c r="E5112" s="14"/>
      <c r="F5112" s="14"/>
      <c r="G5112" s="14"/>
      <c r="H5112" s="14"/>
      <c r="I5112" s="14"/>
      <c r="J5112" s="14"/>
      <c r="K5112" s="14"/>
      <c r="L5112" s="14"/>
      <c r="M5112" s="14"/>
      <c r="N5112" s="14"/>
      <c r="O5112" s="14"/>
      <c r="P5112" s="14"/>
      <c r="Q5112" s="14"/>
      <c r="R5112" s="14"/>
      <c r="S5112" s="14"/>
      <c r="T5112" s="14"/>
      <c r="U5112" s="14"/>
      <c r="V5112" s="14"/>
      <c r="W5112" s="14"/>
      <c r="X5112" s="14"/>
      <c r="Y5112" s="14"/>
      <c r="Z5112" s="14"/>
    </row>
    <row r="5113">
      <c r="A5113" s="14"/>
      <c r="B5113" s="14"/>
      <c r="C5113" s="14"/>
      <c r="D5113" s="14"/>
      <c r="E5113" s="14"/>
      <c r="F5113" s="14"/>
      <c r="G5113" s="14"/>
      <c r="H5113" s="14"/>
      <c r="I5113" s="14"/>
      <c r="J5113" s="14"/>
      <c r="K5113" s="14"/>
      <c r="L5113" s="14"/>
      <c r="M5113" s="14"/>
      <c r="N5113" s="14"/>
      <c r="O5113" s="14"/>
      <c r="P5113" s="14"/>
      <c r="Q5113" s="14"/>
      <c r="R5113" s="14"/>
      <c r="S5113" s="14"/>
      <c r="T5113" s="14"/>
      <c r="U5113" s="14"/>
      <c r="V5113" s="14"/>
      <c r="W5113" s="14"/>
      <c r="X5113" s="14"/>
      <c r="Y5113" s="14"/>
      <c r="Z5113" s="14"/>
    </row>
    <row r="5114">
      <c r="A5114" s="14"/>
      <c r="B5114" s="14"/>
      <c r="C5114" s="14"/>
      <c r="D5114" s="14"/>
      <c r="E5114" s="14"/>
      <c r="F5114" s="14"/>
      <c r="G5114" s="14"/>
      <c r="H5114" s="14"/>
      <c r="I5114" s="14"/>
      <c r="J5114" s="14"/>
      <c r="K5114" s="14"/>
      <c r="L5114" s="14"/>
      <c r="M5114" s="14"/>
      <c r="N5114" s="14"/>
      <c r="O5114" s="14"/>
      <c r="P5114" s="14"/>
      <c r="Q5114" s="14"/>
      <c r="R5114" s="14"/>
      <c r="S5114" s="14"/>
      <c r="T5114" s="14"/>
      <c r="U5114" s="14"/>
      <c r="V5114" s="14"/>
      <c r="W5114" s="14"/>
      <c r="X5114" s="14"/>
      <c r="Y5114" s="14"/>
      <c r="Z5114" s="14"/>
    </row>
    <row r="5115">
      <c r="A5115" s="14"/>
      <c r="B5115" s="14"/>
      <c r="C5115" s="14"/>
      <c r="D5115" s="14"/>
      <c r="E5115" s="14"/>
      <c r="F5115" s="14"/>
      <c r="G5115" s="14"/>
      <c r="H5115" s="14"/>
      <c r="I5115" s="14"/>
      <c r="J5115" s="14"/>
      <c r="K5115" s="14"/>
      <c r="L5115" s="14"/>
      <c r="M5115" s="14"/>
      <c r="N5115" s="14"/>
      <c r="O5115" s="14"/>
      <c r="P5115" s="14"/>
      <c r="Q5115" s="14"/>
      <c r="R5115" s="14"/>
      <c r="S5115" s="14"/>
      <c r="T5115" s="14"/>
      <c r="U5115" s="14"/>
      <c r="V5115" s="14"/>
      <c r="W5115" s="14"/>
      <c r="X5115" s="14"/>
      <c r="Y5115" s="14"/>
      <c r="Z5115" s="14"/>
    </row>
    <row r="5116">
      <c r="A5116" s="14"/>
      <c r="B5116" s="14"/>
      <c r="C5116" s="14"/>
      <c r="D5116" s="14"/>
      <c r="E5116" s="14"/>
      <c r="F5116" s="14"/>
      <c r="G5116" s="14"/>
      <c r="H5116" s="14"/>
      <c r="I5116" s="14"/>
      <c r="J5116" s="14"/>
      <c r="K5116" s="14"/>
      <c r="L5116" s="14"/>
      <c r="M5116" s="14"/>
      <c r="N5116" s="14"/>
      <c r="O5116" s="14"/>
      <c r="P5116" s="14"/>
      <c r="Q5116" s="14"/>
      <c r="R5116" s="14"/>
      <c r="S5116" s="14"/>
      <c r="T5116" s="14"/>
      <c r="U5116" s="14"/>
      <c r="V5116" s="14"/>
      <c r="W5116" s="14"/>
      <c r="X5116" s="14"/>
      <c r="Y5116" s="14"/>
      <c r="Z5116" s="14"/>
    </row>
    <row r="5117">
      <c r="A5117" s="14"/>
      <c r="B5117" s="14"/>
      <c r="C5117" s="14"/>
      <c r="D5117" s="14"/>
      <c r="E5117" s="14"/>
      <c r="F5117" s="14"/>
      <c r="G5117" s="14"/>
      <c r="H5117" s="14"/>
      <c r="I5117" s="14"/>
      <c r="J5117" s="14"/>
      <c r="K5117" s="14"/>
      <c r="L5117" s="14"/>
      <c r="M5117" s="14"/>
      <c r="N5117" s="14"/>
      <c r="O5117" s="14"/>
      <c r="P5117" s="14"/>
      <c r="Q5117" s="14"/>
      <c r="R5117" s="14"/>
      <c r="S5117" s="14"/>
      <c r="T5117" s="14"/>
      <c r="U5117" s="14"/>
      <c r="V5117" s="14"/>
      <c r="W5117" s="14"/>
      <c r="X5117" s="14"/>
      <c r="Y5117" s="14"/>
      <c r="Z5117" s="14"/>
    </row>
    <row r="5118">
      <c r="A5118" s="14"/>
      <c r="B5118" s="14"/>
      <c r="C5118" s="14"/>
      <c r="D5118" s="14"/>
      <c r="E5118" s="14"/>
      <c r="F5118" s="14"/>
      <c r="G5118" s="14"/>
      <c r="H5118" s="14"/>
      <c r="I5118" s="14"/>
      <c r="J5118" s="14"/>
      <c r="K5118" s="14"/>
      <c r="L5118" s="14"/>
      <c r="M5118" s="14"/>
      <c r="N5118" s="14"/>
      <c r="O5118" s="14"/>
      <c r="P5118" s="14"/>
      <c r="Q5118" s="14"/>
      <c r="R5118" s="14"/>
      <c r="S5118" s="14"/>
      <c r="T5118" s="14"/>
      <c r="U5118" s="14"/>
      <c r="V5118" s="14"/>
      <c r="W5118" s="14"/>
      <c r="X5118" s="14"/>
      <c r="Y5118" s="14"/>
      <c r="Z5118" s="14"/>
    </row>
    <row r="5119">
      <c r="A5119" s="14"/>
      <c r="B5119" s="14"/>
      <c r="C5119" s="14"/>
      <c r="D5119" s="14"/>
      <c r="E5119" s="14"/>
      <c r="F5119" s="14"/>
      <c r="G5119" s="14"/>
      <c r="H5119" s="14"/>
      <c r="I5119" s="14"/>
      <c r="J5119" s="14"/>
      <c r="K5119" s="14"/>
      <c r="L5119" s="14"/>
      <c r="M5119" s="14"/>
      <c r="N5119" s="14"/>
      <c r="O5119" s="14"/>
      <c r="P5119" s="14"/>
      <c r="Q5119" s="14"/>
      <c r="R5119" s="14"/>
      <c r="S5119" s="14"/>
      <c r="T5119" s="14"/>
      <c r="U5119" s="14"/>
      <c r="V5119" s="14"/>
      <c r="W5119" s="14"/>
      <c r="X5119" s="14"/>
      <c r="Y5119" s="14"/>
      <c r="Z5119" s="14"/>
    </row>
    <row r="5120">
      <c r="A5120" s="14"/>
      <c r="B5120" s="14"/>
      <c r="C5120" s="14"/>
      <c r="D5120" s="14"/>
      <c r="E5120" s="14"/>
      <c r="F5120" s="14"/>
      <c r="G5120" s="14"/>
      <c r="H5120" s="14"/>
      <c r="I5120" s="14"/>
      <c r="J5120" s="14"/>
      <c r="K5120" s="14"/>
      <c r="L5120" s="14"/>
      <c r="M5120" s="14"/>
      <c r="N5120" s="14"/>
      <c r="O5120" s="14"/>
      <c r="P5120" s="14"/>
      <c r="Q5120" s="14"/>
      <c r="R5120" s="14"/>
      <c r="S5120" s="14"/>
      <c r="T5120" s="14"/>
      <c r="U5120" s="14"/>
      <c r="V5120" s="14"/>
      <c r="W5120" s="14"/>
      <c r="X5120" s="14"/>
      <c r="Y5120" s="14"/>
      <c r="Z5120" s="14"/>
    </row>
    <row r="5121">
      <c r="A5121" s="14"/>
      <c r="B5121" s="14"/>
      <c r="C5121" s="14"/>
      <c r="D5121" s="14"/>
      <c r="E5121" s="14"/>
      <c r="F5121" s="14"/>
      <c r="G5121" s="14"/>
      <c r="H5121" s="14"/>
      <c r="I5121" s="14"/>
      <c r="J5121" s="14"/>
      <c r="K5121" s="14"/>
      <c r="L5121" s="14"/>
      <c r="M5121" s="14"/>
      <c r="N5121" s="14"/>
      <c r="O5121" s="14"/>
      <c r="P5121" s="14"/>
      <c r="Q5121" s="14"/>
      <c r="R5121" s="14"/>
      <c r="S5121" s="14"/>
      <c r="T5121" s="14"/>
      <c r="U5121" s="14"/>
      <c r="V5121" s="14"/>
      <c r="W5121" s="14"/>
      <c r="X5121" s="14"/>
      <c r="Y5121" s="14"/>
      <c r="Z5121" s="14"/>
    </row>
    <row r="5122">
      <c r="A5122" s="14"/>
      <c r="B5122" s="14"/>
      <c r="C5122" s="14"/>
      <c r="D5122" s="14"/>
      <c r="E5122" s="14"/>
      <c r="F5122" s="14"/>
      <c r="G5122" s="14"/>
      <c r="H5122" s="14"/>
      <c r="I5122" s="14"/>
      <c r="J5122" s="14"/>
      <c r="K5122" s="14"/>
      <c r="L5122" s="14"/>
      <c r="M5122" s="14"/>
      <c r="N5122" s="14"/>
      <c r="O5122" s="14"/>
      <c r="P5122" s="14"/>
      <c r="Q5122" s="14"/>
      <c r="R5122" s="14"/>
      <c r="S5122" s="14"/>
      <c r="T5122" s="14"/>
      <c r="U5122" s="14"/>
      <c r="V5122" s="14"/>
      <c r="W5122" s="14"/>
      <c r="X5122" s="14"/>
      <c r="Y5122" s="14"/>
      <c r="Z5122" s="14"/>
    </row>
    <row r="5123">
      <c r="A5123" s="14"/>
      <c r="B5123" s="14"/>
      <c r="C5123" s="14"/>
      <c r="D5123" s="14"/>
      <c r="E5123" s="14"/>
      <c r="F5123" s="14"/>
      <c r="G5123" s="14"/>
      <c r="H5123" s="14"/>
      <c r="I5123" s="14"/>
      <c r="J5123" s="14"/>
      <c r="K5123" s="14"/>
      <c r="L5123" s="14"/>
      <c r="M5123" s="14"/>
      <c r="N5123" s="14"/>
      <c r="O5123" s="14"/>
      <c r="P5123" s="14"/>
      <c r="Q5123" s="14"/>
      <c r="R5123" s="14"/>
      <c r="S5123" s="14"/>
      <c r="T5123" s="14"/>
      <c r="U5123" s="14"/>
      <c r="V5123" s="14"/>
      <c r="W5123" s="14"/>
      <c r="X5123" s="14"/>
      <c r="Y5123" s="14"/>
      <c r="Z5123" s="14"/>
    </row>
    <row r="5124">
      <c r="A5124" s="14"/>
      <c r="B5124" s="14"/>
      <c r="C5124" s="14"/>
      <c r="D5124" s="14"/>
      <c r="E5124" s="14"/>
      <c r="F5124" s="14"/>
      <c r="G5124" s="14"/>
      <c r="H5124" s="14"/>
      <c r="I5124" s="14"/>
      <c r="J5124" s="14"/>
      <c r="K5124" s="14"/>
      <c r="L5124" s="14"/>
      <c r="M5124" s="14"/>
      <c r="N5124" s="14"/>
      <c r="O5124" s="14"/>
      <c r="P5124" s="14"/>
      <c r="Q5124" s="14"/>
      <c r="R5124" s="14"/>
      <c r="S5124" s="14"/>
      <c r="T5124" s="14"/>
      <c r="U5124" s="14"/>
      <c r="V5124" s="14"/>
      <c r="W5124" s="14"/>
      <c r="X5124" s="14"/>
      <c r="Y5124" s="14"/>
      <c r="Z5124" s="14"/>
    </row>
    <row r="5125">
      <c r="A5125" s="14"/>
      <c r="B5125" s="14"/>
      <c r="C5125" s="14"/>
      <c r="D5125" s="14"/>
      <c r="E5125" s="14"/>
      <c r="F5125" s="14"/>
      <c r="G5125" s="14"/>
      <c r="H5125" s="14"/>
      <c r="I5125" s="14"/>
      <c r="J5125" s="14"/>
      <c r="K5125" s="14"/>
      <c r="L5125" s="14"/>
      <c r="M5125" s="14"/>
      <c r="N5125" s="14"/>
      <c r="O5125" s="14"/>
      <c r="P5125" s="14"/>
      <c r="Q5125" s="14"/>
      <c r="R5125" s="14"/>
      <c r="S5125" s="14"/>
      <c r="T5125" s="14"/>
      <c r="U5125" s="14"/>
      <c r="V5125" s="14"/>
      <c r="W5125" s="14"/>
      <c r="X5125" s="14"/>
      <c r="Y5125" s="14"/>
      <c r="Z5125" s="14"/>
    </row>
    <row r="5126">
      <c r="A5126" s="14"/>
      <c r="B5126" s="14"/>
      <c r="C5126" s="14"/>
      <c r="D5126" s="14"/>
      <c r="E5126" s="14"/>
      <c r="F5126" s="14"/>
      <c r="G5126" s="14"/>
      <c r="H5126" s="14"/>
      <c r="I5126" s="14"/>
      <c r="J5126" s="14"/>
      <c r="K5126" s="14"/>
      <c r="L5126" s="14"/>
      <c r="M5126" s="14"/>
      <c r="N5126" s="14"/>
      <c r="O5126" s="14"/>
      <c r="P5126" s="14"/>
      <c r="Q5126" s="14"/>
      <c r="R5126" s="14"/>
      <c r="S5126" s="14"/>
      <c r="T5126" s="14"/>
      <c r="U5126" s="14"/>
      <c r="V5126" s="14"/>
      <c r="W5126" s="14"/>
      <c r="X5126" s="14"/>
      <c r="Y5126" s="14"/>
      <c r="Z5126" s="14"/>
    </row>
    <row r="5127">
      <c r="A5127" s="14"/>
      <c r="B5127" s="14"/>
      <c r="C5127" s="14"/>
      <c r="D5127" s="14"/>
      <c r="E5127" s="14"/>
      <c r="F5127" s="14"/>
      <c r="G5127" s="14"/>
      <c r="H5127" s="14"/>
      <c r="I5127" s="14"/>
      <c r="J5127" s="14"/>
      <c r="K5127" s="14"/>
      <c r="L5127" s="14"/>
      <c r="M5127" s="14"/>
      <c r="N5127" s="14"/>
      <c r="O5127" s="14"/>
      <c r="P5127" s="14"/>
      <c r="Q5127" s="14"/>
      <c r="R5127" s="14"/>
      <c r="S5127" s="14"/>
      <c r="T5127" s="14"/>
      <c r="U5127" s="14"/>
      <c r="V5127" s="14"/>
      <c r="W5127" s="14"/>
      <c r="X5127" s="14"/>
      <c r="Y5127" s="14"/>
      <c r="Z5127" s="14"/>
    </row>
    <row r="5128">
      <c r="A5128" s="14"/>
      <c r="B5128" s="14"/>
      <c r="C5128" s="14"/>
      <c r="D5128" s="14"/>
      <c r="E5128" s="14"/>
      <c r="F5128" s="14"/>
      <c r="G5128" s="14"/>
      <c r="H5128" s="14"/>
      <c r="I5128" s="14"/>
      <c r="J5128" s="14"/>
      <c r="K5128" s="14"/>
      <c r="L5128" s="14"/>
      <c r="M5128" s="14"/>
      <c r="N5128" s="14"/>
      <c r="O5128" s="14"/>
      <c r="P5128" s="14"/>
      <c r="Q5128" s="14"/>
      <c r="R5128" s="14"/>
      <c r="S5128" s="14"/>
      <c r="T5128" s="14"/>
      <c r="U5128" s="14"/>
      <c r="V5128" s="14"/>
      <c r="W5128" s="14"/>
      <c r="X5128" s="14"/>
      <c r="Y5128" s="14"/>
      <c r="Z5128" s="14"/>
    </row>
    <row r="5129">
      <c r="A5129" s="14"/>
      <c r="B5129" s="14"/>
      <c r="C5129" s="14"/>
      <c r="D5129" s="14"/>
      <c r="E5129" s="14"/>
      <c r="F5129" s="14"/>
      <c r="G5129" s="14"/>
      <c r="H5129" s="14"/>
      <c r="I5129" s="14"/>
      <c r="J5129" s="14"/>
      <c r="K5129" s="14"/>
      <c r="L5129" s="14"/>
      <c r="M5129" s="14"/>
      <c r="N5129" s="14"/>
      <c r="O5129" s="14"/>
      <c r="P5129" s="14"/>
      <c r="Q5129" s="14"/>
      <c r="R5129" s="14"/>
      <c r="S5129" s="14"/>
      <c r="T5129" s="14"/>
      <c r="U5129" s="14"/>
      <c r="V5129" s="14"/>
      <c r="W5129" s="14"/>
      <c r="X5129" s="14"/>
      <c r="Y5129" s="14"/>
      <c r="Z5129" s="14"/>
    </row>
    <row r="5130">
      <c r="A5130" s="14"/>
      <c r="B5130" s="14"/>
      <c r="C5130" s="14"/>
      <c r="D5130" s="14"/>
      <c r="E5130" s="14"/>
      <c r="F5130" s="14"/>
      <c r="G5130" s="14"/>
      <c r="H5130" s="14"/>
      <c r="I5130" s="14"/>
      <c r="J5130" s="14"/>
      <c r="K5130" s="14"/>
      <c r="L5130" s="14"/>
      <c r="M5130" s="14"/>
      <c r="N5130" s="14"/>
      <c r="O5130" s="14"/>
      <c r="P5130" s="14"/>
      <c r="Q5130" s="14"/>
      <c r="R5130" s="14"/>
      <c r="S5130" s="14"/>
      <c r="T5130" s="14"/>
      <c r="U5130" s="14"/>
      <c r="V5130" s="14"/>
      <c r="W5130" s="14"/>
      <c r="X5130" s="14"/>
      <c r="Y5130" s="14"/>
      <c r="Z5130" s="14"/>
    </row>
    <row r="5131">
      <c r="A5131" s="14"/>
      <c r="B5131" s="14"/>
      <c r="C5131" s="14"/>
      <c r="D5131" s="14"/>
      <c r="E5131" s="14"/>
      <c r="F5131" s="14"/>
      <c r="G5131" s="14"/>
      <c r="H5131" s="14"/>
      <c r="I5131" s="14"/>
      <c r="J5131" s="14"/>
      <c r="K5131" s="14"/>
      <c r="L5131" s="14"/>
      <c r="M5131" s="14"/>
      <c r="N5131" s="14"/>
      <c r="O5131" s="14"/>
      <c r="P5131" s="14"/>
      <c r="Q5131" s="14"/>
      <c r="R5131" s="14"/>
      <c r="S5131" s="14"/>
      <c r="T5131" s="14"/>
      <c r="U5131" s="14"/>
      <c r="V5131" s="14"/>
      <c r="W5131" s="14"/>
      <c r="X5131" s="14"/>
      <c r="Y5131" s="14"/>
      <c r="Z5131" s="14"/>
    </row>
    <row r="5132">
      <c r="A5132" s="14"/>
      <c r="B5132" s="14"/>
      <c r="C5132" s="14"/>
      <c r="D5132" s="14"/>
      <c r="E5132" s="14"/>
      <c r="F5132" s="14"/>
      <c r="G5132" s="14"/>
      <c r="H5132" s="14"/>
      <c r="I5132" s="14"/>
      <c r="J5132" s="14"/>
      <c r="K5132" s="14"/>
      <c r="L5132" s="14"/>
      <c r="M5132" s="14"/>
      <c r="N5132" s="14"/>
      <c r="O5132" s="14"/>
      <c r="P5132" s="14"/>
      <c r="Q5132" s="14"/>
      <c r="R5132" s="14"/>
      <c r="S5132" s="14"/>
      <c r="T5132" s="14"/>
      <c r="U5132" s="14"/>
      <c r="V5132" s="14"/>
      <c r="W5132" s="14"/>
      <c r="X5132" s="14"/>
      <c r="Y5132" s="14"/>
      <c r="Z5132" s="14"/>
    </row>
    <row r="5133">
      <c r="A5133" s="14"/>
      <c r="B5133" s="14"/>
      <c r="C5133" s="14"/>
      <c r="D5133" s="14"/>
      <c r="E5133" s="14"/>
      <c r="F5133" s="14"/>
      <c r="G5133" s="14"/>
      <c r="H5133" s="14"/>
      <c r="I5133" s="14"/>
      <c r="J5133" s="14"/>
      <c r="K5133" s="14"/>
      <c r="L5133" s="14"/>
      <c r="M5133" s="14"/>
      <c r="N5133" s="14"/>
      <c r="O5133" s="14"/>
      <c r="P5133" s="14"/>
      <c r="Q5133" s="14"/>
      <c r="R5133" s="14"/>
      <c r="S5133" s="14"/>
      <c r="T5133" s="14"/>
      <c r="U5133" s="14"/>
      <c r="V5133" s="14"/>
      <c r="W5133" s="14"/>
      <c r="X5133" s="14"/>
      <c r="Y5133" s="14"/>
      <c r="Z5133" s="14"/>
    </row>
    <row r="5134">
      <c r="A5134" s="14"/>
      <c r="B5134" s="14"/>
      <c r="C5134" s="14"/>
      <c r="D5134" s="14"/>
      <c r="E5134" s="14"/>
      <c r="F5134" s="14"/>
      <c r="G5134" s="14"/>
      <c r="H5134" s="14"/>
      <c r="I5134" s="14"/>
      <c r="J5134" s="14"/>
      <c r="K5134" s="14"/>
      <c r="L5134" s="14"/>
      <c r="M5134" s="14"/>
      <c r="N5134" s="14"/>
      <c r="O5134" s="14"/>
      <c r="P5134" s="14"/>
      <c r="Q5134" s="14"/>
      <c r="R5134" s="14"/>
      <c r="S5134" s="14"/>
      <c r="T5134" s="14"/>
      <c r="U5134" s="14"/>
      <c r="V5134" s="14"/>
      <c r="W5134" s="14"/>
      <c r="X5134" s="14"/>
      <c r="Y5134" s="14"/>
      <c r="Z5134" s="14"/>
    </row>
    <row r="5135">
      <c r="A5135" s="14"/>
      <c r="B5135" s="14"/>
      <c r="C5135" s="14"/>
      <c r="D5135" s="14"/>
      <c r="E5135" s="14"/>
      <c r="F5135" s="14"/>
      <c r="G5135" s="14"/>
      <c r="H5135" s="14"/>
      <c r="I5135" s="14"/>
      <c r="J5135" s="14"/>
      <c r="K5135" s="14"/>
      <c r="L5135" s="14"/>
      <c r="M5135" s="14"/>
      <c r="N5135" s="14"/>
      <c r="O5135" s="14"/>
      <c r="P5135" s="14"/>
      <c r="Q5135" s="14"/>
      <c r="R5135" s="14"/>
      <c r="S5135" s="14"/>
      <c r="T5135" s="14"/>
      <c r="U5135" s="14"/>
      <c r="V5135" s="14"/>
      <c r="W5135" s="14"/>
      <c r="X5135" s="14"/>
      <c r="Y5135" s="14"/>
      <c r="Z5135" s="14"/>
    </row>
    <row r="5136">
      <c r="A5136" s="14"/>
      <c r="B5136" s="14"/>
      <c r="C5136" s="14"/>
      <c r="D5136" s="14"/>
      <c r="E5136" s="14"/>
      <c r="F5136" s="14"/>
      <c r="G5136" s="14"/>
      <c r="H5136" s="14"/>
      <c r="I5136" s="14"/>
      <c r="J5136" s="14"/>
      <c r="K5136" s="14"/>
      <c r="L5136" s="14"/>
      <c r="M5136" s="14"/>
      <c r="N5136" s="14"/>
      <c r="O5136" s="14"/>
      <c r="P5136" s="14"/>
      <c r="Q5136" s="14"/>
      <c r="R5136" s="14"/>
      <c r="S5136" s="14"/>
      <c r="T5136" s="14"/>
      <c r="U5136" s="14"/>
      <c r="V5136" s="14"/>
      <c r="W5136" s="14"/>
      <c r="X5136" s="14"/>
      <c r="Y5136" s="14"/>
      <c r="Z5136" s="14"/>
    </row>
    <row r="5137">
      <c r="A5137" s="14"/>
      <c r="B5137" s="14"/>
      <c r="C5137" s="14"/>
      <c r="D5137" s="14"/>
      <c r="E5137" s="14"/>
      <c r="F5137" s="14"/>
      <c r="G5137" s="14"/>
      <c r="H5137" s="14"/>
      <c r="I5137" s="14"/>
      <c r="J5137" s="14"/>
      <c r="K5137" s="14"/>
      <c r="L5137" s="14"/>
      <c r="M5137" s="14"/>
      <c r="N5137" s="14"/>
      <c r="O5137" s="14"/>
      <c r="P5137" s="14"/>
      <c r="Q5137" s="14"/>
      <c r="R5137" s="14"/>
      <c r="S5137" s="14"/>
      <c r="T5137" s="14"/>
      <c r="U5137" s="14"/>
      <c r="V5137" s="14"/>
      <c r="W5137" s="14"/>
      <c r="X5137" s="14"/>
      <c r="Y5137" s="14"/>
      <c r="Z5137" s="14"/>
    </row>
    <row r="5138">
      <c r="A5138" s="14"/>
      <c r="B5138" s="14"/>
      <c r="C5138" s="14"/>
      <c r="D5138" s="14"/>
      <c r="E5138" s="14"/>
      <c r="F5138" s="14"/>
      <c r="G5138" s="14"/>
      <c r="H5138" s="14"/>
      <c r="I5138" s="14"/>
      <c r="J5138" s="14"/>
      <c r="K5138" s="14"/>
      <c r="L5138" s="14"/>
      <c r="M5138" s="14"/>
      <c r="N5138" s="14"/>
      <c r="O5138" s="14"/>
      <c r="P5138" s="14"/>
      <c r="Q5138" s="14"/>
      <c r="R5138" s="14"/>
      <c r="S5138" s="14"/>
      <c r="T5138" s="14"/>
      <c r="U5138" s="14"/>
      <c r="V5138" s="14"/>
      <c r="W5138" s="14"/>
      <c r="X5138" s="14"/>
      <c r="Y5138" s="14"/>
      <c r="Z5138" s="14"/>
    </row>
    <row r="5139">
      <c r="A5139" s="14"/>
      <c r="B5139" s="14"/>
      <c r="C5139" s="14"/>
      <c r="D5139" s="14"/>
      <c r="E5139" s="14"/>
      <c r="F5139" s="14"/>
      <c r="G5139" s="14"/>
      <c r="H5139" s="14"/>
      <c r="I5139" s="14"/>
      <c r="J5139" s="14"/>
      <c r="K5139" s="14"/>
      <c r="L5139" s="14"/>
      <c r="M5139" s="14"/>
      <c r="N5139" s="14"/>
      <c r="O5139" s="14"/>
      <c r="P5139" s="14"/>
      <c r="Q5139" s="14"/>
      <c r="R5139" s="14"/>
      <c r="S5139" s="14"/>
      <c r="T5139" s="14"/>
      <c r="U5139" s="14"/>
      <c r="V5139" s="14"/>
      <c r="W5139" s="14"/>
      <c r="X5139" s="14"/>
      <c r="Y5139" s="14"/>
      <c r="Z5139" s="14"/>
    </row>
    <row r="5140">
      <c r="A5140" s="14"/>
      <c r="B5140" s="14"/>
      <c r="C5140" s="14"/>
      <c r="D5140" s="14"/>
      <c r="E5140" s="14"/>
      <c r="F5140" s="14"/>
      <c r="G5140" s="14"/>
      <c r="H5140" s="14"/>
      <c r="I5140" s="14"/>
      <c r="J5140" s="14"/>
      <c r="K5140" s="14"/>
      <c r="L5140" s="14"/>
      <c r="M5140" s="14"/>
      <c r="N5140" s="14"/>
      <c r="O5140" s="14"/>
      <c r="P5140" s="14"/>
      <c r="Q5140" s="14"/>
      <c r="R5140" s="14"/>
      <c r="S5140" s="14"/>
      <c r="T5140" s="14"/>
      <c r="U5140" s="14"/>
      <c r="V5140" s="14"/>
      <c r="W5140" s="14"/>
      <c r="X5140" s="14"/>
      <c r="Y5140" s="14"/>
      <c r="Z5140" s="14"/>
    </row>
    <row r="5141">
      <c r="A5141" s="14"/>
      <c r="B5141" s="14"/>
      <c r="C5141" s="14"/>
      <c r="D5141" s="14"/>
      <c r="E5141" s="14"/>
      <c r="F5141" s="14"/>
      <c r="G5141" s="14"/>
      <c r="H5141" s="14"/>
      <c r="I5141" s="14"/>
      <c r="J5141" s="14"/>
      <c r="K5141" s="14"/>
      <c r="L5141" s="14"/>
      <c r="M5141" s="14"/>
      <c r="N5141" s="14"/>
      <c r="O5141" s="14"/>
      <c r="P5141" s="14"/>
      <c r="Q5141" s="14"/>
      <c r="R5141" s="14"/>
      <c r="S5141" s="14"/>
      <c r="T5141" s="14"/>
      <c r="U5141" s="14"/>
      <c r="V5141" s="14"/>
      <c r="W5141" s="14"/>
      <c r="X5141" s="14"/>
      <c r="Y5141" s="14"/>
      <c r="Z5141" s="14"/>
    </row>
    <row r="5142">
      <c r="A5142" s="14"/>
      <c r="B5142" s="14"/>
      <c r="C5142" s="14"/>
      <c r="D5142" s="14"/>
      <c r="E5142" s="14"/>
      <c r="F5142" s="14"/>
      <c r="G5142" s="14"/>
      <c r="H5142" s="14"/>
      <c r="I5142" s="14"/>
      <c r="J5142" s="14"/>
      <c r="K5142" s="14"/>
      <c r="L5142" s="14"/>
      <c r="M5142" s="14"/>
      <c r="N5142" s="14"/>
      <c r="O5142" s="14"/>
      <c r="P5142" s="14"/>
      <c r="Q5142" s="14"/>
      <c r="R5142" s="14"/>
      <c r="S5142" s="14"/>
      <c r="T5142" s="14"/>
      <c r="U5142" s="14"/>
      <c r="V5142" s="14"/>
      <c r="W5142" s="14"/>
      <c r="X5142" s="14"/>
      <c r="Y5142" s="14"/>
      <c r="Z5142" s="14"/>
    </row>
    <row r="5143">
      <c r="A5143" s="14"/>
      <c r="B5143" s="14"/>
      <c r="C5143" s="14"/>
      <c r="D5143" s="14"/>
      <c r="E5143" s="14"/>
      <c r="F5143" s="14"/>
      <c r="G5143" s="14"/>
      <c r="H5143" s="14"/>
      <c r="I5143" s="14"/>
      <c r="J5143" s="14"/>
      <c r="K5143" s="14"/>
      <c r="L5143" s="14"/>
      <c r="M5143" s="14"/>
      <c r="N5143" s="14"/>
      <c r="O5143" s="14"/>
      <c r="P5143" s="14"/>
      <c r="Q5143" s="14"/>
      <c r="R5143" s="14"/>
      <c r="S5143" s="14"/>
      <c r="T5143" s="14"/>
      <c r="U5143" s="14"/>
      <c r="V5143" s="14"/>
      <c r="W5143" s="14"/>
      <c r="X5143" s="14"/>
      <c r="Y5143" s="14"/>
      <c r="Z5143" s="14"/>
    </row>
    <row r="5144">
      <c r="A5144" s="14"/>
      <c r="B5144" s="14"/>
      <c r="C5144" s="14"/>
      <c r="D5144" s="14"/>
      <c r="E5144" s="14"/>
      <c r="F5144" s="14"/>
      <c r="G5144" s="14"/>
      <c r="H5144" s="14"/>
      <c r="I5144" s="14"/>
      <c r="J5144" s="14"/>
      <c r="K5144" s="14"/>
      <c r="L5144" s="14"/>
      <c r="M5144" s="14"/>
      <c r="N5144" s="14"/>
      <c r="O5144" s="14"/>
      <c r="P5144" s="14"/>
      <c r="Q5144" s="14"/>
      <c r="R5144" s="14"/>
      <c r="S5144" s="14"/>
      <c r="T5144" s="14"/>
      <c r="U5144" s="14"/>
      <c r="V5144" s="14"/>
      <c r="W5144" s="14"/>
      <c r="X5144" s="14"/>
      <c r="Y5144" s="14"/>
      <c r="Z5144" s="14"/>
    </row>
    <row r="5145">
      <c r="A5145" s="14"/>
      <c r="B5145" s="14"/>
      <c r="C5145" s="14"/>
      <c r="D5145" s="14"/>
      <c r="E5145" s="14"/>
      <c r="F5145" s="14"/>
      <c r="G5145" s="14"/>
      <c r="H5145" s="14"/>
      <c r="I5145" s="14"/>
      <c r="J5145" s="14"/>
      <c r="K5145" s="14"/>
      <c r="L5145" s="14"/>
      <c r="M5145" s="14"/>
      <c r="N5145" s="14"/>
      <c r="O5145" s="14"/>
      <c r="P5145" s="14"/>
      <c r="Q5145" s="14"/>
      <c r="R5145" s="14"/>
      <c r="S5145" s="14"/>
      <c r="T5145" s="14"/>
      <c r="U5145" s="14"/>
      <c r="V5145" s="14"/>
      <c r="W5145" s="14"/>
      <c r="X5145" s="14"/>
      <c r="Y5145" s="14"/>
      <c r="Z5145" s="14"/>
    </row>
    <row r="5146">
      <c r="A5146" s="14"/>
      <c r="B5146" s="14"/>
      <c r="C5146" s="14"/>
      <c r="D5146" s="14"/>
      <c r="E5146" s="14"/>
      <c r="F5146" s="14"/>
      <c r="G5146" s="14"/>
      <c r="H5146" s="14"/>
      <c r="I5146" s="14"/>
      <c r="J5146" s="14"/>
      <c r="K5146" s="14"/>
      <c r="L5146" s="14"/>
      <c r="M5146" s="14"/>
      <c r="N5146" s="14"/>
      <c r="O5146" s="14"/>
      <c r="P5146" s="14"/>
      <c r="Q5146" s="14"/>
      <c r="R5146" s="14"/>
      <c r="S5146" s="14"/>
      <c r="T5146" s="14"/>
      <c r="U5146" s="14"/>
      <c r="V5146" s="14"/>
      <c r="W5146" s="14"/>
      <c r="X5146" s="14"/>
      <c r="Y5146" s="14"/>
      <c r="Z5146" s="14"/>
    </row>
    <row r="5147">
      <c r="A5147" s="14"/>
      <c r="B5147" s="14"/>
      <c r="C5147" s="14"/>
      <c r="D5147" s="14"/>
      <c r="E5147" s="14"/>
      <c r="F5147" s="14"/>
      <c r="G5147" s="14"/>
      <c r="H5147" s="14"/>
      <c r="I5147" s="14"/>
      <c r="J5147" s="14"/>
      <c r="K5147" s="14"/>
      <c r="L5147" s="14"/>
      <c r="M5147" s="14"/>
      <c r="N5147" s="14"/>
      <c r="O5147" s="14"/>
      <c r="P5147" s="14"/>
      <c r="Q5147" s="14"/>
      <c r="R5147" s="14"/>
      <c r="S5147" s="14"/>
      <c r="T5147" s="14"/>
      <c r="U5147" s="14"/>
      <c r="V5147" s="14"/>
      <c r="W5147" s="14"/>
      <c r="X5147" s="14"/>
      <c r="Y5147" s="14"/>
      <c r="Z5147" s="14"/>
    </row>
    <row r="5148">
      <c r="A5148" s="14"/>
      <c r="B5148" s="14"/>
      <c r="C5148" s="14"/>
      <c r="D5148" s="14"/>
      <c r="E5148" s="14"/>
      <c r="F5148" s="14"/>
      <c r="G5148" s="14"/>
      <c r="H5148" s="14"/>
      <c r="I5148" s="14"/>
      <c r="J5148" s="14"/>
      <c r="K5148" s="14"/>
      <c r="L5148" s="14"/>
      <c r="M5148" s="14"/>
      <c r="N5148" s="14"/>
      <c r="O5148" s="14"/>
      <c r="P5148" s="14"/>
      <c r="Q5148" s="14"/>
      <c r="R5148" s="14"/>
      <c r="S5148" s="14"/>
      <c r="T5148" s="14"/>
      <c r="U5148" s="14"/>
      <c r="V5148" s="14"/>
      <c r="W5148" s="14"/>
      <c r="X5148" s="14"/>
      <c r="Y5148" s="14"/>
      <c r="Z5148" s="14"/>
    </row>
    <row r="5149">
      <c r="A5149" s="14"/>
      <c r="B5149" s="14"/>
      <c r="C5149" s="14"/>
      <c r="D5149" s="14"/>
      <c r="E5149" s="14"/>
      <c r="F5149" s="14"/>
      <c r="G5149" s="14"/>
      <c r="H5149" s="14"/>
      <c r="I5149" s="14"/>
      <c r="J5149" s="14"/>
      <c r="K5149" s="14"/>
      <c r="L5149" s="14"/>
      <c r="M5149" s="14"/>
      <c r="N5149" s="14"/>
      <c r="O5149" s="14"/>
      <c r="P5149" s="14"/>
      <c r="Q5149" s="14"/>
      <c r="R5149" s="14"/>
      <c r="S5149" s="14"/>
      <c r="T5149" s="14"/>
      <c r="U5149" s="14"/>
      <c r="V5149" s="14"/>
      <c r="W5149" s="14"/>
      <c r="X5149" s="14"/>
      <c r="Y5149" s="14"/>
      <c r="Z5149" s="14"/>
    </row>
    <row r="5150">
      <c r="A5150" s="14"/>
      <c r="B5150" s="14"/>
      <c r="C5150" s="14"/>
      <c r="D5150" s="14"/>
      <c r="E5150" s="14"/>
      <c r="F5150" s="14"/>
      <c r="G5150" s="14"/>
      <c r="H5150" s="14"/>
      <c r="I5150" s="14"/>
      <c r="J5150" s="14"/>
      <c r="K5150" s="14"/>
      <c r="L5150" s="14"/>
      <c r="M5150" s="14"/>
      <c r="N5150" s="14"/>
      <c r="O5150" s="14"/>
      <c r="P5150" s="14"/>
      <c r="Q5150" s="14"/>
      <c r="R5150" s="14"/>
      <c r="S5150" s="14"/>
      <c r="T5150" s="14"/>
      <c r="U5150" s="14"/>
      <c r="V5150" s="14"/>
      <c r="W5150" s="14"/>
      <c r="X5150" s="14"/>
      <c r="Y5150" s="14"/>
      <c r="Z5150" s="14"/>
    </row>
    <row r="5151">
      <c r="A5151" s="14"/>
      <c r="B5151" s="14"/>
      <c r="C5151" s="14"/>
      <c r="D5151" s="14"/>
      <c r="E5151" s="14"/>
      <c r="F5151" s="14"/>
      <c r="G5151" s="14"/>
      <c r="H5151" s="14"/>
      <c r="I5151" s="14"/>
      <c r="J5151" s="14"/>
      <c r="K5151" s="14"/>
      <c r="L5151" s="14"/>
      <c r="M5151" s="14"/>
      <c r="N5151" s="14"/>
      <c r="O5151" s="14"/>
      <c r="P5151" s="14"/>
      <c r="Q5151" s="14"/>
      <c r="R5151" s="14"/>
      <c r="S5151" s="14"/>
      <c r="T5151" s="14"/>
      <c r="U5151" s="14"/>
      <c r="V5151" s="14"/>
      <c r="W5151" s="14"/>
      <c r="X5151" s="14"/>
      <c r="Y5151" s="14"/>
      <c r="Z5151" s="14"/>
    </row>
    <row r="5152">
      <c r="A5152" s="14"/>
      <c r="B5152" s="14"/>
      <c r="C5152" s="14"/>
      <c r="D5152" s="14"/>
      <c r="E5152" s="14"/>
      <c r="F5152" s="14"/>
      <c r="G5152" s="14"/>
      <c r="H5152" s="14"/>
      <c r="I5152" s="14"/>
      <c r="J5152" s="14"/>
      <c r="K5152" s="14"/>
      <c r="L5152" s="14"/>
      <c r="M5152" s="14"/>
      <c r="N5152" s="14"/>
      <c r="O5152" s="14"/>
      <c r="P5152" s="14"/>
      <c r="Q5152" s="14"/>
      <c r="R5152" s="14"/>
      <c r="S5152" s="14"/>
      <c r="T5152" s="14"/>
      <c r="U5152" s="14"/>
      <c r="V5152" s="14"/>
      <c r="W5152" s="14"/>
      <c r="X5152" s="14"/>
      <c r="Y5152" s="14"/>
      <c r="Z5152" s="14"/>
    </row>
    <row r="5153">
      <c r="A5153" s="14"/>
      <c r="B5153" s="14"/>
      <c r="C5153" s="14"/>
      <c r="D5153" s="14"/>
      <c r="E5153" s="14"/>
      <c r="F5153" s="14"/>
      <c r="G5153" s="14"/>
      <c r="H5153" s="14"/>
      <c r="I5153" s="14"/>
      <c r="J5153" s="14"/>
      <c r="K5153" s="14"/>
      <c r="L5153" s="14"/>
      <c r="M5153" s="14"/>
      <c r="N5153" s="14"/>
      <c r="O5153" s="14"/>
      <c r="P5153" s="14"/>
      <c r="Q5153" s="14"/>
      <c r="R5153" s="14"/>
      <c r="S5153" s="14"/>
      <c r="T5153" s="14"/>
      <c r="U5153" s="14"/>
      <c r="V5153" s="14"/>
      <c r="W5153" s="14"/>
      <c r="X5153" s="14"/>
      <c r="Y5153" s="14"/>
      <c r="Z5153" s="14"/>
    </row>
    <row r="5154">
      <c r="A5154" s="14"/>
      <c r="B5154" s="14"/>
      <c r="C5154" s="14"/>
      <c r="D5154" s="14"/>
      <c r="E5154" s="14"/>
      <c r="F5154" s="14"/>
      <c r="G5154" s="14"/>
      <c r="H5154" s="14"/>
      <c r="I5154" s="14"/>
      <c r="J5154" s="14"/>
      <c r="K5154" s="14"/>
      <c r="L5154" s="14"/>
      <c r="M5154" s="14"/>
      <c r="N5154" s="14"/>
      <c r="O5154" s="14"/>
      <c r="P5154" s="14"/>
      <c r="Q5154" s="14"/>
      <c r="R5154" s="14"/>
      <c r="S5154" s="14"/>
      <c r="T5154" s="14"/>
      <c r="U5154" s="14"/>
      <c r="V5154" s="14"/>
      <c r="W5154" s="14"/>
      <c r="X5154" s="14"/>
      <c r="Y5154" s="14"/>
      <c r="Z5154" s="14"/>
    </row>
    <row r="5155">
      <c r="A5155" s="14"/>
      <c r="B5155" s="14"/>
      <c r="C5155" s="14"/>
      <c r="D5155" s="14"/>
      <c r="E5155" s="14"/>
      <c r="F5155" s="14"/>
      <c r="G5155" s="14"/>
      <c r="H5155" s="14"/>
      <c r="I5155" s="14"/>
      <c r="J5155" s="14"/>
      <c r="K5155" s="14"/>
      <c r="L5155" s="14"/>
      <c r="M5155" s="14"/>
      <c r="N5155" s="14"/>
      <c r="O5155" s="14"/>
      <c r="P5155" s="14"/>
      <c r="Q5155" s="14"/>
      <c r="R5155" s="14"/>
      <c r="S5155" s="14"/>
      <c r="T5155" s="14"/>
      <c r="U5155" s="14"/>
      <c r="V5155" s="14"/>
      <c r="W5155" s="14"/>
      <c r="X5155" s="14"/>
      <c r="Y5155" s="14"/>
      <c r="Z5155" s="14"/>
    </row>
    <row r="5156">
      <c r="A5156" s="14"/>
      <c r="B5156" s="14"/>
      <c r="C5156" s="14"/>
      <c r="D5156" s="14"/>
      <c r="E5156" s="14"/>
      <c r="F5156" s="14"/>
      <c r="G5156" s="14"/>
      <c r="H5156" s="14"/>
      <c r="I5156" s="14"/>
      <c r="J5156" s="14"/>
      <c r="K5156" s="14"/>
      <c r="L5156" s="14"/>
      <c r="M5156" s="14"/>
      <c r="N5156" s="14"/>
      <c r="O5156" s="14"/>
      <c r="P5156" s="14"/>
      <c r="Q5156" s="14"/>
      <c r="R5156" s="14"/>
      <c r="S5156" s="14"/>
      <c r="T5156" s="14"/>
      <c r="U5156" s="14"/>
      <c r="V5156" s="14"/>
      <c r="W5156" s="14"/>
      <c r="X5156" s="14"/>
      <c r="Y5156" s="14"/>
      <c r="Z5156" s="14"/>
    </row>
    <row r="5157">
      <c r="A5157" s="14"/>
      <c r="B5157" s="14"/>
      <c r="C5157" s="14"/>
      <c r="D5157" s="14"/>
      <c r="E5157" s="14"/>
      <c r="F5157" s="14"/>
      <c r="G5157" s="14"/>
      <c r="H5157" s="14"/>
      <c r="I5157" s="14"/>
      <c r="J5157" s="14"/>
      <c r="K5157" s="14"/>
      <c r="L5157" s="14"/>
      <c r="M5157" s="14"/>
      <c r="N5157" s="14"/>
      <c r="O5157" s="14"/>
      <c r="P5157" s="14"/>
      <c r="Q5157" s="14"/>
      <c r="R5157" s="14"/>
      <c r="S5157" s="14"/>
      <c r="T5157" s="14"/>
      <c r="U5157" s="14"/>
      <c r="V5157" s="14"/>
      <c r="W5157" s="14"/>
      <c r="X5157" s="14"/>
      <c r="Y5157" s="14"/>
      <c r="Z5157" s="14"/>
    </row>
    <row r="5158">
      <c r="A5158" s="14"/>
      <c r="B5158" s="14"/>
      <c r="C5158" s="14"/>
      <c r="D5158" s="14"/>
      <c r="E5158" s="14"/>
      <c r="F5158" s="14"/>
      <c r="G5158" s="14"/>
      <c r="H5158" s="14"/>
      <c r="I5158" s="14"/>
      <c r="J5158" s="14"/>
      <c r="K5158" s="14"/>
      <c r="L5158" s="14"/>
      <c r="M5158" s="14"/>
      <c r="N5158" s="14"/>
      <c r="O5158" s="14"/>
      <c r="P5158" s="14"/>
      <c r="Q5158" s="14"/>
      <c r="R5158" s="14"/>
      <c r="S5158" s="14"/>
      <c r="T5158" s="14"/>
      <c r="U5158" s="14"/>
      <c r="V5158" s="14"/>
      <c r="W5158" s="14"/>
      <c r="X5158" s="14"/>
      <c r="Y5158" s="14"/>
      <c r="Z5158" s="14"/>
    </row>
    <row r="5159">
      <c r="A5159" s="14"/>
      <c r="B5159" s="14"/>
      <c r="C5159" s="14"/>
      <c r="D5159" s="14"/>
      <c r="E5159" s="14"/>
      <c r="F5159" s="14"/>
      <c r="G5159" s="14"/>
      <c r="H5159" s="14"/>
      <c r="I5159" s="14"/>
      <c r="J5159" s="14"/>
      <c r="K5159" s="14"/>
      <c r="L5159" s="14"/>
      <c r="M5159" s="14"/>
      <c r="N5159" s="14"/>
      <c r="O5159" s="14"/>
      <c r="P5159" s="14"/>
      <c r="Q5159" s="14"/>
      <c r="R5159" s="14"/>
      <c r="S5159" s="14"/>
      <c r="T5159" s="14"/>
      <c r="U5159" s="14"/>
      <c r="V5159" s="14"/>
      <c r="W5159" s="14"/>
      <c r="X5159" s="14"/>
      <c r="Y5159" s="14"/>
      <c r="Z5159" s="14"/>
    </row>
    <row r="5160">
      <c r="A5160" s="14"/>
      <c r="B5160" s="14"/>
      <c r="C5160" s="14"/>
      <c r="D5160" s="14"/>
      <c r="E5160" s="14"/>
      <c r="F5160" s="14"/>
      <c r="G5160" s="14"/>
      <c r="H5160" s="14"/>
      <c r="I5160" s="14"/>
      <c r="J5160" s="14"/>
      <c r="K5160" s="14"/>
      <c r="L5160" s="14"/>
      <c r="M5160" s="14"/>
      <c r="N5160" s="14"/>
      <c r="O5160" s="14"/>
      <c r="P5160" s="14"/>
      <c r="Q5160" s="14"/>
      <c r="R5160" s="14"/>
      <c r="S5160" s="14"/>
      <c r="T5160" s="14"/>
      <c r="U5160" s="14"/>
      <c r="V5160" s="14"/>
      <c r="W5160" s="14"/>
      <c r="X5160" s="14"/>
      <c r="Y5160" s="14"/>
      <c r="Z5160" s="14"/>
    </row>
    <row r="5161">
      <c r="A5161" s="14"/>
      <c r="B5161" s="14"/>
      <c r="C5161" s="14"/>
      <c r="D5161" s="14"/>
      <c r="E5161" s="14"/>
      <c r="F5161" s="14"/>
      <c r="G5161" s="14"/>
      <c r="H5161" s="14"/>
      <c r="I5161" s="14"/>
      <c r="J5161" s="14"/>
      <c r="K5161" s="14"/>
      <c r="L5161" s="14"/>
      <c r="M5161" s="14"/>
      <c r="N5161" s="14"/>
      <c r="O5161" s="14"/>
      <c r="P5161" s="14"/>
      <c r="Q5161" s="14"/>
      <c r="R5161" s="14"/>
      <c r="S5161" s="14"/>
      <c r="T5161" s="14"/>
      <c r="U5161" s="14"/>
      <c r="V5161" s="14"/>
      <c r="W5161" s="14"/>
      <c r="X5161" s="14"/>
      <c r="Y5161" s="14"/>
      <c r="Z5161" s="14"/>
    </row>
    <row r="5162">
      <c r="A5162" s="14"/>
      <c r="B5162" s="14"/>
      <c r="C5162" s="14"/>
      <c r="D5162" s="14"/>
      <c r="E5162" s="14"/>
      <c r="F5162" s="14"/>
      <c r="G5162" s="14"/>
      <c r="H5162" s="14"/>
      <c r="I5162" s="14"/>
      <c r="J5162" s="14"/>
      <c r="K5162" s="14"/>
      <c r="L5162" s="14"/>
      <c r="M5162" s="14"/>
      <c r="N5162" s="14"/>
      <c r="O5162" s="14"/>
      <c r="P5162" s="14"/>
      <c r="Q5162" s="14"/>
      <c r="R5162" s="14"/>
      <c r="S5162" s="14"/>
      <c r="T5162" s="14"/>
      <c r="U5162" s="14"/>
      <c r="V5162" s="14"/>
      <c r="W5162" s="14"/>
      <c r="X5162" s="14"/>
      <c r="Y5162" s="14"/>
      <c r="Z5162" s="14"/>
    </row>
    <row r="5163">
      <c r="A5163" s="14"/>
      <c r="B5163" s="14"/>
      <c r="C5163" s="14"/>
      <c r="D5163" s="14"/>
      <c r="E5163" s="14"/>
      <c r="F5163" s="14"/>
      <c r="G5163" s="14"/>
      <c r="H5163" s="14"/>
      <c r="I5163" s="14"/>
      <c r="J5163" s="14"/>
      <c r="K5163" s="14"/>
      <c r="L5163" s="14"/>
      <c r="M5163" s="14"/>
      <c r="N5163" s="14"/>
      <c r="O5163" s="14"/>
      <c r="P5163" s="14"/>
      <c r="Q5163" s="14"/>
      <c r="R5163" s="14"/>
      <c r="S5163" s="14"/>
      <c r="T5163" s="14"/>
      <c r="U5163" s="14"/>
      <c r="V5163" s="14"/>
      <c r="W5163" s="14"/>
      <c r="X5163" s="14"/>
      <c r="Y5163" s="14"/>
      <c r="Z5163" s="14"/>
    </row>
    <row r="5164">
      <c r="A5164" s="14"/>
      <c r="B5164" s="14"/>
      <c r="C5164" s="14"/>
      <c r="D5164" s="14"/>
      <c r="E5164" s="14"/>
      <c r="F5164" s="14"/>
      <c r="G5164" s="14"/>
      <c r="H5164" s="14"/>
      <c r="I5164" s="14"/>
      <c r="J5164" s="14"/>
      <c r="K5164" s="14"/>
      <c r="L5164" s="14"/>
      <c r="M5164" s="14"/>
      <c r="N5164" s="14"/>
      <c r="O5164" s="14"/>
      <c r="P5164" s="14"/>
      <c r="Q5164" s="14"/>
      <c r="R5164" s="14"/>
      <c r="S5164" s="14"/>
      <c r="T5164" s="14"/>
      <c r="U5164" s="14"/>
      <c r="V5164" s="14"/>
      <c r="W5164" s="14"/>
      <c r="X5164" s="14"/>
      <c r="Y5164" s="14"/>
      <c r="Z5164" s="14"/>
    </row>
    <row r="5165">
      <c r="A5165" s="14"/>
      <c r="B5165" s="14"/>
      <c r="C5165" s="14"/>
      <c r="D5165" s="14"/>
      <c r="E5165" s="14"/>
      <c r="F5165" s="14"/>
      <c r="G5165" s="14"/>
      <c r="H5165" s="14"/>
      <c r="I5165" s="14"/>
      <c r="J5165" s="14"/>
      <c r="K5165" s="14"/>
      <c r="L5165" s="14"/>
      <c r="M5165" s="14"/>
      <c r="N5165" s="14"/>
      <c r="O5165" s="14"/>
      <c r="P5165" s="14"/>
      <c r="Q5165" s="14"/>
      <c r="R5165" s="14"/>
      <c r="S5165" s="14"/>
      <c r="T5165" s="14"/>
      <c r="U5165" s="14"/>
      <c r="V5165" s="14"/>
      <c r="W5165" s="14"/>
      <c r="X5165" s="14"/>
      <c r="Y5165" s="14"/>
      <c r="Z5165" s="14"/>
    </row>
    <row r="5166">
      <c r="A5166" s="14"/>
      <c r="B5166" s="14"/>
      <c r="C5166" s="14"/>
      <c r="D5166" s="14"/>
      <c r="E5166" s="14"/>
      <c r="F5166" s="14"/>
      <c r="G5166" s="14"/>
      <c r="H5166" s="14"/>
      <c r="I5166" s="14"/>
      <c r="J5166" s="14"/>
      <c r="K5166" s="14"/>
      <c r="L5166" s="14"/>
      <c r="M5166" s="14"/>
      <c r="N5166" s="14"/>
      <c r="O5166" s="14"/>
      <c r="P5166" s="14"/>
      <c r="Q5166" s="14"/>
      <c r="R5166" s="14"/>
      <c r="S5166" s="14"/>
      <c r="T5166" s="14"/>
      <c r="U5166" s="14"/>
      <c r="V5166" s="14"/>
      <c r="W5166" s="14"/>
      <c r="X5166" s="14"/>
      <c r="Y5166" s="14"/>
      <c r="Z5166" s="14"/>
    </row>
    <row r="5167">
      <c r="A5167" s="14"/>
      <c r="B5167" s="14"/>
      <c r="C5167" s="14"/>
      <c r="D5167" s="14"/>
      <c r="E5167" s="14"/>
      <c r="F5167" s="14"/>
      <c r="G5167" s="14"/>
      <c r="H5167" s="14"/>
      <c r="I5167" s="14"/>
      <c r="J5167" s="14"/>
      <c r="K5167" s="14"/>
      <c r="L5167" s="14"/>
      <c r="M5167" s="14"/>
      <c r="N5167" s="14"/>
      <c r="O5167" s="14"/>
      <c r="P5167" s="14"/>
      <c r="Q5167" s="14"/>
      <c r="R5167" s="14"/>
      <c r="S5167" s="14"/>
      <c r="T5167" s="14"/>
      <c r="U5167" s="14"/>
      <c r="V5167" s="14"/>
      <c r="W5167" s="14"/>
      <c r="X5167" s="14"/>
      <c r="Y5167" s="14"/>
      <c r="Z5167" s="14"/>
    </row>
    <row r="5168">
      <c r="A5168" s="14"/>
      <c r="B5168" s="14"/>
      <c r="C5168" s="14"/>
      <c r="D5168" s="14"/>
      <c r="E5168" s="14"/>
      <c r="F5168" s="14"/>
      <c r="G5168" s="14"/>
      <c r="H5168" s="14"/>
      <c r="I5168" s="14"/>
      <c r="J5168" s="14"/>
      <c r="K5168" s="14"/>
      <c r="L5168" s="14"/>
      <c r="M5168" s="14"/>
      <c r="N5168" s="14"/>
      <c r="O5168" s="14"/>
      <c r="P5168" s="14"/>
      <c r="Q5168" s="14"/>
      <c r="R5168" s="14"/>
      <c r="S5168" s="14"/>
      <c r="T5168" s="14"/>
      <c r="U5168" s="14"/>
      <c r="V5168" s="14"/>
      <c r="W5168" s="14"/>
      <c r="X5168" s="14"/>
      <c r="Y5168" s="14"/>
      <c r="Z5168" s="14"/>
    </row>
    <row r="5169">
      <c r="A5169" s="14"/>
      <c r="B5169" s="14"/>
      <c r="C5169" s="14"/>
      <c r="D5169" s="14"/>
      <c r="E5169" s="14"/>
      <c r="F5169" s="14"/>
      <c r="G5169" s="14"/>
      <c r="H5169" s="14"/>
      <c r="I5169" s="14"/>
      <c r="J5169" s="14"/>
      <c r="K5169" s="14"/>
      <c r="L5169" s="14"/>
      <c r="M5169" s="14"/>
      <c r="N5169" s="14"/>
      <c r="O5169" s="14"/>
      <c r="P5169" s="14"/>
      <c r="Q5169" s="14"/>
      <c r="R5169" s="14"/>
      <c r="S5169" s="14"/>
      <c r="T5169" s="14"/>
      <c r="U5169" s="14"/>
      <c r="V5169" s="14"/>
      <c r="W5169" s="14"/>
      <c r="X5169" s="14"/>
      <c r="Y5169" s="14"/>
      <c r="Z5169" s="14"/>
    </row>
    <row r="5170">
      <c r="A5170" s="14"/>
      <c r="B5170" s="14"/>
      <c r="C5170" s="14"/>
      <c r="D5170" s="14"/>
      <c r="E5170" s="14"/>
      <c r="F5170" s="14"/>
      <c r="G5170" s="14"/>
      <c r="H5170" s="14"/>
      <c r="I5170" s="14"/>
      <c r="J5170" s="14"/>
      <c r="K5170" s="14"/>
      <c r="L5170" s="14"/>
      <c r="M5170" s="14"/>
      <c r="N5170" s="14"/>
      <c r="O5170" s="14"/>
      <c r="P5170" s="14"/>
      <c r="Q5170" s="14"/>
      <c r="R5170" s="14"/>
      <c r="S5170" s="14"/>
      <c r="T5170" s="14"/>
      <c r="U5170" s="14"/>
      <c r="V5170" s="14"/>
      <c r="W5170" s="14"/>
      <c r="X5170" s="14"/>
      <c r="Y5170" s="14"/>
      <c r="Z5170" s="14"/>
    </row>
    <row r="5171">
      <c r="A5171" s="14"/>
      <c r="B5171" s="14"/>
      <c r="C5171" s="14"/>
      <c r="D5171" s="14"/>
      <c r="E5171" s="14"/>
      <c r="F5171" s="14"/>
      <c r="G5171" s="14"/>
      <c r="H5171" s="14"/>
      <c r="I5171" s="14"/>
      <c r="J5171" s="14"/>
      <c r="K5171" s="14"/>
      <c r="L5171" s="14"/>
      <c r="M5171" s="14"/>
      <c r="N5171" s="14"/>
      <c r="O5171" s="14"/>
      <c r="P5171" s="14"/>
      <c r="Q5171" s="14"/>
      <c r="R5171" s="14"/>
      <c r="S5171" s="14"/>
      <c r="T5171" s="14"/>
      <c r="U5171" s="14"/>
      <c r="V5171" s="14"/>
      <c r="W5171" s="14"/>
      <c r="X5171" s="14"/>
      <c r="Y5171" s="14"/>
      <c r="Z5171" s="14"/>
    </row>
    <row r="5172">
      <c r="A5172" s="14"/>
      <c r="B5172" s="14"/>
      <c r="C5172" s="14"/>
      <c r="D5172" s="14"/>
      <c r="E5172" s="14"/>
      <c r="F5172" s="14"/>
      <c r="G5172" s="14"/>
      <c r="H5172" s="14"/>
      <c r="I5172" s="14"/>
      <c r="J5172" s="14"/>
      <c r="K5172" s="14"/>
      <c r="L5172" s="14"/>
      <c r="M5172" s="14"/>
      <c r="N5172" s="14"/>
      <c r="O5172" s="14"/>
      <c r="P5172" s="14"/>
      <c r="Q5172" s="14"/>
      <c r="R5172" s="14"/>
      <c r="S5172" s="14"/>
      <c r="T5172" s="14"/>
      <c r="U5172" s="14"/>
      <c r="V5172" s="14"/>
      <c r="W5172" s="14"/>
      <c r="X5172" s="14"/>
      <c r="Y5172" s="14"/>
      <c r="Z5172" s="14"/>
    </row>
    <row r="5173">
      <c r="A5173" s="14"/>
      <c r="B5173" s="14"/>
      <c r="C5173" s="14"/>
      <c r="D5173" s="14"/>
      <c r="E5173" s="14"/>
      <c r="F5173" s="14"/>
      <c r="G5173" s="14"/>
      <c r="H5173" s="14"/>
      <c r="I5173" s="14"/>
      <c r="J5173" s="14"/>
      <c r="K5173" s="14"/>
      <c r="L5173" s="14"/>
      <c r="M5173" s="14"/>
      <c r="N5173" s="14"/>
      <c r="O5173" s="14"/>
      <c r="P5173" s="14"/>
      <c r="Q5173" s="14"/>
      <c r="R5173" s="14"/>
      <c r="S5173" s="14"/>
      <c r="T5173" s="14"/>
      <c r="U5173" s="14"/>
      <c r="V5173" s="14"/>
      <c r="W5173" s="14"/>
      <c r="X5173" s="14"/>
      <c r="Y5173" s="14"/>
      <c r="Z5173" s="14"/>
    </row>
    <row r="5174">
      <c r="A5174" s="14"/>
      <c r="B5174" s="14"/>
      <c r="C5174" s="14"/>
      <c r="D5174" s="14"/>
      <c r="E5174" s="14"/>
      <c r="F5174" s="14"/>
      <c r="G5174" s="14"/>
      <c r="H5174" s="14"/>
      <c r="I5174" s="14"/>
      <c r="J5174" s="14"/>
      <c r="K5174" s="14"/>
      <c r="L5174" s="14"/>
      <c r="M5174" s="14"/>
      <c r="N5174" s="14"/>
      <c r="O5174" s="14"/>
      <c r="P5174" s="14"/>
      <c r="Q5174" s="14"/>
      <c r="R5174" s="14"/>
      <c r="S5174" s="14"/>
      <c r="T5174" s="14"/>
      <c r="U5174" s="14"/>
      <c r="V5174" s="14"/>
      <c r="W5174" s="14"/>
      <c r="X5174" s="14"/>
      <c r="Y5174" s="14"/>
      <c r="Z5174" s="14"/>
    </row>
    <row r="5175">
      <c r="A5175" s="14"/>
      <c r="B5175" s="14"/>
      <c r="C5175" s="14"/>
      <c r="D5175" s="14"/>
      <c r="E5175" s="14"/>
      <c r="F5175" s="14"/>
      <c r="G5175" s="14"/>
      <c r="H5175" s="14"/>
      <c r="I5175" s="14"/>
      <c r="J5175" s="14"/>
      <c r="K5175" s="14"/>
      <c r="L5175" s="14"/>
      <c r="M5175" s="14"/>
      <c r="N5175" s="14"/>
      <c r="O5175" s="14"/>
      <c r="P5175" s="14"/>
      <c r="Q5175" s="14"/>
      <c r="R5175" s="14"/>
      <c r="S5175" s="14"/>
      <c r="T5175" s="14"/>
      <c r="U5175" s="14"/>
      <c r="V5175" s="14"/>
      <c r="W5175" s="14"/>
      <c r="X5175" s="14"/>
      <c r="Y5175" s="14"/>
      <c r="Z5175" s="14"/>
    </row>
    <row r="5176">
      <c r="A5176" s="14"/>
      <c r="B5176" s="14"/>
      <c r="C5176" s="14"/>
      <c r="D5176" s="14"/>
      <c r="E5176" s="14"/>
      <c r="F5176" s="14"/>
      <c r="G5176" s="14"/>
      <c r="H5176" s="14"/>
      <c r="I5176" s="14"/>
      <c r="J5176" s="14"/>
      <c r="K5176" s="14"/>
      <c r="L5176" s="14"/>
      <c r="M5176" s="14"/>
      <c r="N5176" s="14"/>
      <c r="O5176" s="14"/>
      <c r="P5176" s="14"/>
      <c r="Q5176" s="14"/>
      <c r="R5176" s="14"/>
      <c r="S5176" s="14"/>
      <c r="T5176" s="14"/>
      <c r="U5176" s="14"/>
      <c r="V5176" s="14"/>
      <c r="W5176" s="14"/>
      <c r="X5176" s="14"/>
      <c r="Y5176" s="14"/>
      <c r="Z5176" s="14"/>
    </row>
    <row r="5177">
      <c r="A5177" s="14"/>
      <c r="B5177" s="14"/>
      <c r="C5177" s="14"/>
      <c r="D5177" s="14"/>
      <c r="E5177" s="14"/>
      <c r="F5177" s="14"/>
      <c r="G5177" s="14"/>
      <c r="H5177" s="14"/>
      <c r="I5177" s="14"/>
      <c r="J5177" s="14"/>
      <c r="K5177" s="14"/>
      <c r="L5177" s="14"/>
      <c r="M5177" s="14"/>
      <c r="N5177" s="14"/>
      <c r="O5177" s="14"/>
      <c r="P5177" s="14"/>
      <c r="Q5177" s="14"/>
      <c r="R5177" s="14"/>
      <c r="S5177" s="14"/>
      <c r="T5177" s="14"/>
      <c r="U5177" s="14"/>
      <c r="V5177" s="14"/>
      <c r="W5177" s="14"/>
      <c r="X5177" s="14"/>
      <c r="Y5177" s="14"/>
      <c r="Z5177" s="14"/>
    </row>
    <row r="5178">
      <c r="A5178" s="14"/>
      <c r="B5178" s="14"/>
      <c r="C5178" s="14"/>
      <c r="D5178" s="14"/>
      <c r="E5178" s="14"/>
      <c r="F5178" s="14"/>
      <c r="G5178" s="14"/>
      <c r="H5178" s="14"/>
      <c r="I5178" s="14"/>
      <c r="J5178" s="14"/>
      <c r="K5178" s="14"/>
      <c r="L5178" s="14"/>
      <c r="M5178" s="14"/>
      <c r="N5178" s="14"/>
      <c r="O5178" s="14"/>
      <c r="P5178" s="14"/>
      <c r="Q5178" s="14"/>
      <c r="R5178" s="14"/>
      <c r="S5178" s="14"/>
      <c r="T5178" s="14"/>
      <c r="U5178" s="14"/>
      <c r="V5178" s="14"/>
      <c r="W5178" s="14"/>
      <c r="X5178" s="14"/>
      <c r="Y5178" s="14"/>
      <c r="Z5178" s="14"/>
    </row>
    <row r="5179">
      <c r="A5179" s="14"/>
      <c r="B5179" s="14"/>
      <c r="C5179" s="14"/>
      <c r="D5179" s="14"/>
      <c r="E5179" s="14"/>
      <c r="F5179" s="14"/>
      <c r="G5179" s="14"/>
      <c r="H5179" s="14"/>
      <c r="I5179" s="14"/>
      <c r="J5179" s="14"/>
      <c r="K5179" s="14"/>
      <c r="L5179" s="14"/>
      <c r="M5179" s="14"/>
      <c r="N5179" s="14"/>
      <c r="O5179" s="14"/>
      <c r="P5179" s="14"/>
      <c r="Q5179" s="14"/>
      <c r="R5179" s="14"/>
      <c r="S5179" s="14"/>
      <c r="T5179" s="14"/>
      <c r="U5179" s="14"/>
      <c r="V5179" s="14"/>
      <c r="W5179" s="14"/>
      <c r="X5179" s="14"/>
      <c r="Y5179" s="14"/>
      <c r="Z5179" s="14"/>
    </row>
    <row r="5180">
      <c r="A5180" s="14"/>
      <c r="B5180" s="14"/>
      <c r="C5180" s="14"/>
      <c r="D5180" s="14"/>
      <c r="E5180" s="14"/>
      <c r="F5180" s="14"/>
      <c r="G5180" s="14"/>
      <c r="H5180" s="14"/>
      <c r="I5180" s="14"/>
      <c r="J5180" s="14"/>
      <c r="K5180" s="14"/>
      <c r="L5180" s="14"/>
      <c r="M5180" s="14"/>
      <c r="N5180" s="14"/>
      <c r="O5180" s="14"/>
      <c r="P5180" s="14"/>
      <c r="Q5180" s="14"/>
      <c r="R5180" s="14"/>
      <c r="S5180" s="14"/>
      <c r="T5180" s="14"/>
      <c r="U5180" s="14"/>
      <c r="V5180" s="14"/>
      <c r="W5180" s="14"/>
      <c r="X5180" s="14"/>
      <c r="Y5180" s="14"/>
      <c r="Z5180" s="14"/>
    </row>
    <row r="5181">
      <c r="A5181" s="14"/>
      <c r="B5181" s="14"/>
      <c r="C5181" s="14"/>
      <c r="D5181" s="14"/>
      <c r="E5181" s="14"/>
      <c r="F5181" s="14"/>
      <c r="G5181" s="14"/>
      <c r="H5181" s="14"/>
      <c r="I5181" s="14"/>
      <c r="J5181" s="14"/>
      <c r="K5181" s="14"/>
      <c r="L5181" s="14"/>
      <c r="M5181" s="14"/>
      <c r="N5181" s="14"/>
      <c r="O5181" s="14"/>
      <c r="P5181" s="14"/>
      <c r="Q5181" s="14"/>
      <c r="R5181" s="14"/>
      <c r="S5181" s="14"/>
      <c r="T5181" s="14"/>
      <c r="U5181" s="14"/>
      <c r="V5181" s="14"/>
      <c r="W5181" s="14"/>
      <c r="X5181" s="14"/>
      <c r="Y5181" s="14"/>
      <c r="Z5181" s="14"/>
    </row>
    <row r="5182">
      <c r="A5182" s="14"/>
      <c r="B5182" s="14"/>
      <c r="C5182" s="14"/>
      <c r="D5182" s="14"/>
      <c r="E5182" s="14"/>
      <c r="F5182" s="14"/>
      <c r="G5182" s="14"/>
      <c r="H5182" s="14"/>
      <c r="I5182" s="14"/>
      <c r="J5182" s="14"/>
      <c r="K5182" s="14"/>
      <c r="L5182" s="14"/>
      <c r="M5182" s="14"/>
      <c r="N5182" s="14"/>
      <c r="O5182" s="14"/>
      <c r="P5182" s="14"/>
      <c r="Q5182" s="14"/>
      <c r="R5182" s="14"/>
      <c r="S5182" s="14"/>
      <c r="T5182" s="14"/>
      <c r="U5182" s="14"/>
      <c r="V5182" s="14"/>
      <c r="W5182" s="14"/>
      <c r="X5182" s="14"/>
      <c r="Y5182" s="14"/>
      <c r="Z5182" s="14"/>
    </row>
    <row r="5183">
      <c r="A5183" s="14"/>
      <c r="B5183" s="14"/>
      <c r="C5183" s="14"/>
      <c r="D5183" s="14"/>
      <c r="E5183" s="14"/>
      <c r="F5183" s="14"/>
      <c r="G5183" s="14"/>
      <c r="H5183" s="14"/>
      <c r="I5183" s="14"/>
      <c r="J5183" s="14"/>
      <c r="K5183" s="14"/>
      <c r="L5183" s="14"/>
      <c r="M5183" s="14"/>
      <c r="N5183" s="14"/>
      <c r="O5183" s="14"/>
      <c r="P5183" s="14"/>
      <c r="Q5183" s="14"/>
      <c r="R5183" s="14"/>
      <c r="S5183" s="14"/>
      <c r="T5183" s="14"/>
      <c r="U5183" s="14"/>
      <c r="V5183" s="14"/>
      <c r="W5183" s="14"/>
      <c r="X5183" s="14"/>
      <c r="Y5183" s="14"/>
      <c r="Z5183" s="14"/>
    </row>
    <row r="5184">
      <c r="A5184" s="14"/>
      <c r="B5184" s="14"/>
      <c r="C5184" s="14"/>
      <c r="D5184" s="14"/>
      <c r="E5184" s="14"/>
      <c r="F5184" s="14"/>
      <c r="G5184" s="14"/>
      <c r="H5184" s="14"/>
      <c r="I5184" s="14"/>
      <c r="J5184" s="14"/>
      <c r="K5184" s="14"/>
      <c r="L5184" s="14"/>
      <c r="M5184" s="14"/>
      <c r="N5184" s="14"/>
      <c r="O5184" s="14"/>
      <c r="P5184" s="14"/>
      <c r="Q5184" s="14"/>
      <c r="R5184" s="14"/>
      <c r="S5184" s="14"/>
      <c r="T5184" s="14"/>
      <c r="U5184" s="14"/>
      <c r="V5184" s="14"/>
      <c r="W5184" s="14"/>
      <c r="X5184" s="14"/>
      <c r="Y5184" s="14"/>
      <c r="Z5184" s="14"/>
    </row>
    <row r="5185">
      <c r="A5185" s="14"/>
      <c r="B5185" s="14"/>
      <c r="C5185" s="14"/>
      <c r="D5185" s="14"/>
      <c r="E5185" s="14"/>
      <c r="F5185" s="14"/>
      <c r="G5185" s="14"/>
      <c r="H5185" s="14"/>
      <c r="I5185" s="14"/>
      <c r="J5185" s="14"/>
      <c r="K5185" s="14"/>
      <c r="L5185" s="14"/>
      <c r="M5185" s="14"/>
      <c r="N5185" s="14"/>
      <c r="O5185" s="14"/>
      <c r="P5185" s="14"/>
      <c r="Q5185" s="14"/>
      <c r="R5185" s="14"/>
      <c r="S5185" s="14"/>
      <c r="T5185" s="14"/>
      <c r="U5185" s="14"/>
      <c r="V5185" s="14"/>
      <c r="W5185" s="14"/>
      <c r="X5185" s="14"/>
      <c r="Y5185" s="14"/>
      <c r="Z5185" s="14"/>
    </row>
    <row r="5186">
      <c r="A5186" s="14"/>
      <c r="B5186" s="14"/>
      <c r="C5186" s="14"/>
      <c r="D5186" s="14"/>
      <c r="E5186" s="14"/>
      <c r="F5186" s="14"/>
      <c r="G5186" s="14"/>
      <c r="H5186" s="14"/>
      <c r="I5186" s="14"/>
      <c r="J5186" s="14"/>
      <c r="K5186" s="14"/>
      <c r="L5186" s="14"/>
      <c r="M5186" s="14"/>
      <c r="N5186" s="14"/>
      <c r="O5186" s="14"/>
      <c r="P5186" s="14"/>
      <c r="Q5186" s="14"/>
      <c r="R5186" s="14"/>
      <c r="S5186" s="14"/>
      <c r="T5186" s="14"/>
      <c r="U5186" s="14"/>
      <c r="V5186" s="14"/>
      <c r="W5186" s="14"/>
      <c r="X5186" s="14"/>
      <c r="Y5186" s="14"/>
      <c r="Z5186" s="14"/>
    </row>
    <row r="5187">
      <c r="A5187" s="14"/>
      <c r="B5187" s="14"/>
      <c r="C5187" s="14"/>
      <c r="D5187" s="14"/>
      <c r="E5187" s="14"/>
      <c r="F5187" s="14"/>
      <c r="G5187" s="14"/>
      <c r="H5187" s="14"/>
      <c r="I5187" s="14"/>
      <c r="J5187" s="14"/>
      <c r="K5187" s="14"/>
      <c r="L5187" s="14"/>
      <c r="M5187" s="14"/>
      <c r="N5187" s="14"/>
      <c r="O5187" s="14"/>
      <c r="P5187" s="14"/>
      <c r="Q5187" s="14"/>
      <c r="R5187" s="14"/>
      <c r="S5187" s="14"/>
      <c r="T5187" s="14"/>
      <c r="U5187" s="14"/>
      <c r="V5187" s="14"/>
      <c r="W5187" s="14"/>
      <c r="X5187" s="14"/>
      <c r="Y5187" s="14"/>
      <c r="Z5187" s="14"/>
    </row>
    <row r="5188">
      <c r="A5188" s="14"/>
      <c r="B5188" s="14"/>
      <c r="C5188" s="14"/>
      <c r="D5188" s="14"/>
      <c r="E5188" s="14"/>
      <c r="F5188" s="14"/>
      <c r="G5188" s="14"/>
      <c r="H5188" s="14"/>
      <c r="I5188" s="14"/>
      <c r="J5188" s="14"/>
      <c r="K5188" s="14"/>
      <c r="L5188" s="14"/>
      <c r="M5188" s="14"/>
      <c r="N5188" s="14"/>
      <c r="O5188" s="14"/>
      <c r="P5188" s="14"/>
      <c r="Q5188" s="14"/>
      <c r="R5188" s="14"/>
      <c r="S5188" s="14"/>
      <c r="T5188" s="14"/>
      <c r="U5188" s="14"/>
      <c r="V5188" s="14"/>
      <c r="W5188" s="14"/>
      <c r="X5188" s="14"/>
      <c r="Y5188" s="14"/>
      <c r="Z5188" s="14"/>
    </row>
    <row r="5189">
      <c r="A5189" s="14"/>
      <c r="B5189" s="14"/>
      <c r="C5189" s="14"/>
      <c r="D5189" s="14"/>
      <c r="E5189" s="14"/>
      <c r="F5189" s="14"/>
      <c r="G5189" s="14"/>
      <c r="H5189" s="14"/>
      <c r="I5189" s="14"/>
      <c r="J5189" s="14"/>
      <c r="K5189" s="14"/>
      <c r="L5189" s="14"/>
      <c r="M5189" s="14"/>
      <c r="N5189" s="14"/>
      <c r="O5189" s="14"/>
      <c r="P5189" s="14"/>
      <c r="Q5189" s="14"/>
      <c r="R5189" s="14"/>
      <c r="S5189" s="14"/>
      <c r="T5189" s="14"/>
      <c r="U5189" s="14"/>
      <c r="V5189" s="14"/>
      <c r="W5189" s="14"/>
      <c r="X5189" s="14"/>
      <c r="Y5189" s="14"/>
      <c r="Z5189" s="14"/>
    </row>
    <row r="5190">
      <c r="A5190" s="14"/>
      <c r="B5190" s="14"/>
      <c r="C5190" s="14"/>
      <c r="D5190" s="14"/>
      <c r="E5190" s="14"/>
      <c r="F5190" s="14"/>
      <c r="G5190" s="14"/>
      <c r="H5190" s="14"/>
      <c r="I5190" s="14"/>
      <c r="J5190" s="14"/>
      <c r="K5190" s="14"/>
      <c r="L5190" s="14"/>
      <c r="M5190" s="14"/>
      <c r="N5190" s="14"/>
      <c r="O5190" s="14"/>
      <c r="P5190" s="14"/>
      <c r="Q5190" s="14"/>
      <c r="R5190" s="14"/>
      <c r="S5190" s="14"/>
      <c r="T5190" s="14"/>
      <c r="U5190" s="14"/>
      <c r="V5190" s="14"/>
      <c r="W5190" s="14"/>
      <c r="X5190" s="14"/>
      <c r="Y5190" s="14"/>
      <c r="Z5190" s="14"/>
    </row>
    <row r="5191">
      <c r="A5191" s="14"/>
      <c r="B5191" s="14"/>
      <c r="C5191" s="14"/>
      <c r="D5191" s="14"/>
      <c r="E5191" s="14"/>
      <c r="F5191" s="14"/>
      <c r="G5191" s="14"/>
      <c r="H5191" s="14"/>
      <c r="I5191" s="14"/>
      <c r="J5191" s="14"/>
      <c r="K5191" s="14"/>
      <c r="L5191" s="14"/>
      <c r="M5191" s="14"/>
      <c r="N5191" s="14"/>
      <c r="O5191" s="14"/>
      <c r="P5191" s="14"/>
      <c r="Q5191" s="14"/>
      <c r="R5191" s="14"/>
      <c r="S5191" s="14"/>
      <c r="T5191" s="14"/>
      <c r="U5191" s="14"/>
      <c r="V5191" s="14"/>
      <c r="W5191" s="14"/>
      <c r="X5191" s="14"/>
      <c r="Y5191" s="14"/>
      <c r="Z5191" s="14"/>
    </row>
    <row r="5192">
      <c r="A5192" s="14"/>
      <c r="B5192" s="14"/>
      <c r="C5192" s="14"/>
      <c r="D5192" s="14"/>
      <c r="E5192" s="14"/>
      <c r="F5192" s="14"/>
      <c r="G5192" s="14"/>
      <c r="H5192" s="14"/>
      <c r="I5192" s="14"/>
      <c r="J5192" s="14"/>
      <c r="K5192" s="14"/>
      <c r="L5192" s="14"/>
      <c r="M5192" s="14"/>
      <c r="N5192" s="14"/>
      <c r="O5192" s="14"/>
      <c r="P5192" s="14"/>
      <c r="Q5192" s="14"/>
      <c r="R5192" s="14"/>
      <c r="S5192" s="14"/>
      <c r="T5192" s="14"/>
      <c r="U5192" s="14"/>
      <c r="V5192" s="14"/>
      <c r="W5192" s="14"/>
      <c r="X5192" s="14"/>
      <c r="Y5192" s="14"/>
      <c r="Z5192" s="14"/>
    </row>
    <row r="5193">
      <c r="A5193" s="14"/>
      <c r="B5193" s="14"/>
      <c r="C5193" s="14"/>
      <c r="D5193" s="14"/>
      <c r="E5193" s="14"/>
      <c r="F5193" s="14"/>
      <c r="G5193" s="14"/>
      <c r="H5193" s="14"/>
      <c r="I5193" s="14"/>
      <c r="J5193" s="14"/>
      <c r="K5193" s="14"/>
      <c r="L5193" s="14"/>
      <c r="M5193" s="14"/>
      <c r="N5193" s="14"/>
      <c r="O5193" s="14"/>
      <c r="P5193" s="14"/>
      <c r="Q5193" s="14"/>
      <c r="R5193" s="14"/>
      <c r="S5193" s="14"/>
      <c r="T5193" s="14"/>
      <c r="U5193" s="14"/>
      <c r="V5193" s="14"/>
      <c r="W5193" s="14"/>
      <c r="X5193" s="14"/>
      <c r="Y5193" s="14"/>
      <c r="Z5193" s="14"/>
    </row>
    <row r="5194">
      <c r="A5194" s="14"/>
      <c r="B5194" s="14"/>
      <c r="C5194" s="14"/>
      <c r="D5194" s="14"/>
      <c r="E5194" s="14"/>
      <c r="F5194" s="14"/>
      <c r="G5194" s="14"/>
      <c r="H5194" s="14"/>
      <c r="I5194" s="14"/>
      <c r="J5194" s="14"/>
      <c r="K5194" s="14"/>
      <c r="L5194" s="14"/>
      <c r="M5194" s="14"/>
      <c r="N5194" s="14"/>
      <c r="O5194" s="14"/>
      <c r="P5194" s="14"/>
      <c r="Q5194" s="14"/>
      <c r="R5194" s="14"/>
      <c r="S5194" s="14"/>
      <c r="T5194" s="14"/>
      <c r="U5194" s="14"/>
      <c r="V5194" s="14"/>
      <c r="W5194" s="14"/>
      <c r="X5194" s="14"/>
      <c r="Y5194" s="14"/>
      <c r="Z5194" s="14"/>
    </row>
    <row r="5195">
      <c r="A5195" s="14"/>
      <c r="B5195" s="14"/>
      <c r="C5195" s="14"/>
      <c r="D5195" s="14"/>
      <c r="E5195" s="14"/>
      <c r="F5195" s="14"/>
      <c r="G5195" s="14"/>
      <c r="H5195" s="14"/>
      <c r="I5195" s="14"/>
      <c r="J5195" s="14"/>
      <c r="K5195" s="14"/>
      <c r="L5195" s="14"/>
      <c r="M5195" s="14"/>
      <c r="N5195" s="14"/>
      <c r="O5195" s="14"/>
      <c r="P5195" s="14"/>
      <c r="Q5195" s="14"/>
      <c r="R5195" s="14"/>
      <c r="S5195" s="14"/>
      <c r="T5195" s="14"/>
      <c r="U5195" s="14"/>
      <c r="V5195" s="14"/>
      <c r="W5195" s="14"/>
      <c r="X5195" s="14"/>
      <c r="Y5195" s="14"/>
      <c r="Z5195" s="14"/>
    </row>
    <row r="5196">
      <c r="A5196" s="14"/>
      <c r="B5196" s="14"/>
      <c r="C5196" s="14"/>
      <c r="D5196" s="14"/>
      <c r="E5196" s="14"/>
      <c r="F5196" s="14"/>
      <c r="G5196" s="14"/>
      <c r="H5196" s="14"/>
      <c r="I5196" s="14"/>
      <c r="J5196" s="14"/>
      <c r="K5196" s="14"/>
      <c r="L5196" s="14"/>
      <c r="M5196" s="14"/>
      <c r="N5196" s="14"/>
      <c r="O5196" s="14"/>
      <c r="P5196" s="14"/>
      <c r="Q5196" s="14"/>
      <c r="R5196" s="14"/>
      <c r="S5196" s="14"/>
      <c r="T5196" s="14"/>
      <c r="U5196" s="14"/>
      <c r="V5196" s="14"/>
      <c r="W5196" s="14"/>
      <c r="X5196" s="14"/>
      <c r="Y5196" s="14"/>
      <c r="Z5196" s="14"/>
    </row>
    <row r="5197">
      <c r="A5197" s="14"/>
      <c r="B5197" s="14"/>
      <c r="C5197" s="14"/>
      <c r="D5197" s="14"/>
      <c r="E5197" s="14"/>
      <c r="F5197" s="14"/>
      <c r="G5197" s="14"/>
      <c r="H5197" s="14"/>
      <c r="I5197" s="14"/>
      <c r="J5197" s="14"/>
      <c r="K5197" s="14"/>
      <c r="L5197" s="14"/>
      <c r="M5197" s="14"/>
      <c r="N5197" s="14"/>
      <c r="O5197" s="14"/>
      <c r="P5197" s="14"/>
      <c r="Q5197" s="14"/>
      <c r="R5197" s="14"/>
      <c r="S5197" s="14"/>
      <c r="T5197" s="14"/>
      <c r="U5197" s="14"/>
      <c r="V5197" s="14"/>
      <c r="W5197" s="14"/>
      <c r="X5197" s="14"/>
      <c r="Y5197" s="14"/>
      <c r="Z5197" s="14"/>
    </row>
    <row r="5198">
      <c r="A5198" s="14"/>
      <c r="B5198" s="14"/>
      <c r="C5198" s="14"/>
      <c r="D5198" s="14"/>
      <c r="E5198" s="14"/>
      <c r="F5198" s="14"/>
      <c r="G5198" s="14"/>
      <c r="H5198" s="14"/>
      <c r="I5198" s="14"/>
      <c r="J5198" s="14"/>
      <c r="K5198" s="14"/>
      <c r="L5198" s="14"/>
      <c r="M5198" s="14"/>
      <c r="N5198" s="14"/>
      <c r="O5198" s="14"/>
      <c r="P5198" s="14"/>
      <c r="Q5198" s="14"/>
      <c r="R5198" s="14"/>
      <c r="S5198" s="14"/>
      <c r="T5198" s="14"/>
      <c r="U5198" s="14"/>
      <c r="V5198" s="14"/>
      <c r="W5198" s="14"/>
      <c r="X5198" s="14"/>
      <c r="Y5198" s="14"/>
      <c r="Z5198" s="14"/>
    </row>
    <row r="5199">
      <c r="A5199" s="14"/>
      <c r="B5199" s="14"/>
      <c r="C5199" s="14"/>
      <c r="D5199" s="14"/>
      <c r="E5199" s="14"/>
      <c r="F5199" s="14"/>
      <c r="G5199" s="14"/>
      <c r="H5199" s="14"/>
      <c r="I5199" s="14"/>
      <c r="J5199" s="14"/>
      <c r="K5199" s="14"/>
      <c r="L5199" s="14"/>
      <c r="M5199" s="14"/>
      <c r="N5199" s="14"/>
      <c r="O5199" s="14"/>
      <c r="P5199" s="14"/>
      <c r="Q5199" s="14"/>
      <c r="R5199" s="14"/>
      <c r="S5199" s="14"/>
      <c r="T5199" s="14"/>
      <c r="U5199" s="14"/>
      <c r="V5199" s="14"/>
      <c r="W5199" s="14"/>
      <c r="X5199" s="14"/>
      <c r="Y5199" s="14"/>
      <c r="Z5199" s="14"/>
    </row>
    <row r="5200">
      <c r="A5200" s="14"/>
      <c r="B5200" s="14"/>
      <c r="C5200" s="14"/>
      <c r="D5200" s="14"/>
      <c r="E5200" s="14"/>
      <c r="F5200" s="14"/>
      <c r="G5200" s="14"/>
      <c r="H5200" s="14"/>
      <c r="I5200" s="14"/>
      <c r="J5200" s="14"/>
      <c r="K5200" s="14"/>
      <c r="L5200" s="14"/>
      <c r="M5200" s="14"/>
      <c r="N5200" s="14"/>
      <c r="O5200" s="14"/>
      <c r="P5200" s="14"/>
      <c r="Q5200" s="14"/>
      <c r="R5200" s="14"/>
      <c r="S5200" s="14"/>
      <c r="T5200" s="14"/>
      <c r="U5200" s="14"/>
      <c r="V5200" s="14"/>
      <c r="W5200" s="14"/>
      <c r="X5200" s="14"/>
      <c r="Y5200" s="14"/>
      <c r="Z5200" s="14"/>
    </row>
    <row r="5201">
      <c r="A5201" s="14"/>
      <c r="B5201" s="14"/>
      <c r="C5201" s="14"/>
      <c r="D5201" s="14"/>
      <c r="E5201" s="14"/>
      <c r="F5201" s="14"/>
      <c r="G5201" s="14"/>
      <c r="H5201" s="14"/>
      <c r="I5201" s="14"/>
      <c r="J5201" s="14"/>
      <c r="K5201" s="14"/>
      <c r="L5201" s="14"/>
      <c r="M5201" s="14"/>
      <c r="N5201" s="14"/>
      <c r="O5201" s="14"/>
      <c r="P5201" s="14"/>
      <c r="Q5201" s="14"/>
      <c r="R5201" s="14"/>
      <c r="S5201" s="14"/>
      <c r="T5201" s="14"/>
      <c r="U5201" s="14"/>
      <c r="V5201" s="14"/>
      <c r="W5201" s="14"/>
      <c r="X5201" s="14"/>
      <c r="Y5201" s="14"/>
      <c r="Z5201" s="14"/>
    </row>
  </sheetData>
  <mergeCells count="1">
    <mergeCell ref="D2108:E2108"/>
  </mergeCells>
  <printOptions gridLines="1" horizontalCentered="1"/>
  <pageMargins bottom="0.75" footer="0.0" header="0.0" left="0.7" right="0.7" top="0.75"/>
  <pageSetup fitToHeight="0" cellComments="atEnd" orientation="landscape" pageOrder="overThenDown"/>
  <drawing r:id="rId1"/>
</worksheet>
</file>